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omments1.xml" ContentType="application/vnd.openxmlformats-officedocument.spreadsheetml.comments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Артём\Desktop\"/>
    </mc:Choice>
  </mc:AlternateContent>
  <xr:revisionPtr revIDLastSave="0" documentId="13_ncr:1_{1C09EC7E-449A-447C-9E7E-286B019D9BB7}" xr6:coauthVersionLast="47" xr6:coauthVersionMax="47" xr10:uidLastSave="{00000000-0000-0000-0000-000000000000}"/>
  <bookViews>
    <workbookView xWindow="-108" yWindow="-108" windowWidth="23256" windowHeight="12456" firstSheet="2" activeTab="8" xr2:uid="{00000000-000D-0000-FFFF-FFFF00000000}"/>
  </bookViews>
  <sheets>
    <sheet name="Станция - направление" sheetId="1" r:id="rId1"/>
    <sheet name="Сводная вход" sheetId="2" r:id="rId2"/>
    <sheet name="Лист6" sheetId="3" r:id="rId3"/>
    <sheet name="Сводная экспедир-е" sheetId="4" r:id="rId4"/>
    <sheet name="Расписание" sheetId="6" r:id="rId5"/>
    <sheet name="Входящие" sheetId="5" r:id="rId6"/>
    <sheet name="Отправили вагоны" sheetId="7" state="hidden" r:id="rId7"/>
    <sheet name="Отправили вагоны (копия)" sheetId="8" state="hidden" r:id="rId8"/>
    <sheet name="Экспедирование" sheetId="9" r:id="rId9"/>
    <sheet name="Оборот ТК" sheetId="10" r:id="rId10"/>
  </sheets>
  <definedNames>
    <definedName name="Z_7CE15100_8ECD_4D9B_8DA5_D35B508638B0_.wvu.FilterData" localSheetId="5" hidden="1">Входящие!$A$1:$U$409</definedName>
    <definedName name="Z_7CE15100_8ECD_4D9B_8DA5_D35B508638B0_.wvu.FilterData" localSheetId="7" hidden="1">'Отправили вагоны (копия)'!$A$1:$V$795</definedName>
    <definedName name="Z_7CE15100_8ECD_4D9B_8DA5_D35B508638B0_.wvu.FilterData" localSheetId="4" hidden="1">Расписание!$A$1:$K$707</definedName>
    <definedName name="Z_7CE15100_8ECD_4D9B_8DA5_D35B508638B0_.wvu.FilterData" localSheetId="0" hidden="1">'Станция - направление'!$A$1:$C$39</definedName>
    <definedName name="Z_7CE15100_8ECD_4D9B_8DA5_D35B508638B0_.wvu.FilterData" localSheetId="8" hidden="1">Экспедирование!$A$1:$M$1665</definedName>
  </definedNames>
  <calcPr calcId="181029"/>
  <customWorkbookViews>
    <customWorkbookView name="Фильтр 1" guid="{7CE15100-8ECD-4D9B-8DA5-D35B508638B0}" maximized="1" windowWidth="0" windowHeight="0" activeSheetId="0"/>
  </customWorkbookViews>
  <pivotCaches>
    <pivotCache cacheId="8" r:id="rId11"/>
    <pivotCache cacheId="14" r:id="rId12"/>
    <pivotCache cacheId="20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" i="9" l="1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68" i="9"/>
  <c r="O1269" i="9"/>
  <c r="O1270" i="9"/>
  <c r="O1271" i="9"/>
  <c r="O1272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385" i="9"/>
  <c r="O1386" i="9"/>
  <c r="O1387" i="9"/>
  <c r="O1388" i="9"/>
  <c r="O1389" i="9"/>
  <c r="O1390" i="9"/>
  <c r="O1391" i="9"/>
  <c r="O1392" i="9"/>
  <c r="O1393" i="9"/>
  <c r="O1394" i="9"/>
  <c r="O1395" i="9"/>
  <c r="O1396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1410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30" i="9"/>
  <c r="O1531" i="9"/>
  <c r="O1532" i="9"/>
  <c r="O1533" i="9"/>
  <c r="O1534" i="9"/>
  <c r="O1535" i="9"/>
  <c r="O1536" i="9"/>
  <c r="O1537" i="9"/>
  <c r="O1538" i="9"/>
  <c r="O1539" i="9"/>
  <c r="O1540" i="9"/>
  <c r="O1541" i="9"/>
  <c r="O1542" i="9"/>
  <c r="O1543" i="9"/>
  <c r="O1544" i="9"/>
  <c r="O1545" i="9"/>
  <c r="O1546" i="9"/>
  <c r="O1547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2103" i="9"/>
  <c r="O2104" i="9"/>
  <c r="O2105" i="9"/>
  <c r="O2106" i="9"/>
  <c r="O2107" i="9"/>
  <c r="O2108" i="9"/>
  <c r="O2109" i="9"/>
  <c r="O2110" i="9"/>
  <c r="O2111" i="9"/>
  <c r="O2112" i="9"/>
  <c r="O2113" i="9"/>
  <c r="O2114" i="9"/>
  <c r="O2115" i="9"/>
  <c r="O2116" i="9"/>
  <c r="O2117" i="9"/>
  <c r="O2118" i="9"/>
  <c r="O2119" i="9"/>
  <c r="O2120" i="9"/>
  <c r="O2121" i="9"/>
  <c r="O2122" i="9"/>
  <c r="O2123" i="9"/>
  <c r="O2124" i="9"/>
  <c r="O2125" i="9"/>
  <c r="O2126" i="9"/>
  <c r="O2127" i="9"/>
  <c r="O2128" i="9"/>
  <c r="O2129" i="9"/>
  <c r="O2130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749" i="9"/>
  <c r="N1750" i="9"/>
  <c r="N1751" i="9"/>
  <c r="N1752" i="9"/>
  <c r="N1753" i="9"/>
  <c r="N1754" i="9"/>
  <c r="N1755" i="9"/>
  <c r="N1756" i="9"/>
  <c r="N1757" i="9"/>
  <c r="N1758" i="9"/>
  <c r="N1759" i="9"/>
  <c r="N1760" i="9"/>
  <c r="N1761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5" i="9"/>
  <c r="N1806" i="9"/>
  <c r="N1807" i="9"/>
  <c r="N1808" i="9"/>
  <c r="N1809" i="9"/>
  <c r="N1810" i="9"/>
  <c r="N1811" i="9"/>
  <c r="N1812" i="9"/>
  <c r="N1813" i="9"/>
  <c r="N1814" i="9"/>
  <c r="N1815" i="9"/>
  <c r="N1816" i="9"/>
  <c r="N1817" i="9"/>
  <c r="N1818" i="9"/>
  <c r="N1819" i="9"/>
  <c r="N1820" i="9"/>
  <c r="N1821" i="9"/>
  <c r="N1822" i="9"/>
  <c r="N1823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7" i="9"/>
  <c r="N2018" i="9"/>
  <c r="N2019" i="9"/>
  <c r="N2020" i="9"/>
  <c r="N2021" i="9"/>
  <c r="N2022" i="9"/>
  <c r="N2023" i="9"/>
  <c r="N2024" i="9"/>
  <c r="N2025" i="9"/>
  <c r="N2026" i="9"/>
  <c r="N2027" i="9"/>
  <c r="N2028" i="9"/>
  <c r="N2029" i="9"/>
  <c r="N2030" i="9"/>
  <c r="N2031" i="9"/>
  <c r="N2032" i="9"/>
  <c r="N2033" i="9"/>
  <c r="N2034" i="9"/>
  <c r="N2035" i="9"/>
  <c r="N2036" i="9"/>
  <c r="N2037" i="9"/>
  <c r="N2038" i="9"/>
  <c r="N2039" i="9"/>
  <c r="N2040" i="9"/>
  <c r="N2041" i="9"/>
  <c r="N2042" i="9"/>
  <c r="N2043" i="9"/>
  <c r="N2044" i="9"/>
  <c r="N2045" i="9"/>
  <c r="N2046" i="9"/>
  <c r="N2047" i="9"/>
  <c r="N2048" i="9"/>
  <c r="N2049" i="9"/>
  <c r="N2050" i="9"/>
  <c r="N2051" i="9"/>
  <c r="N2052" i="9"/>
  <c r="N2053" i="9"/>
  <c r="N2054" i="9"/>
  <c r="N2055" i="9"/>
  <c r="N2056" i="9"/>
  <c r="N2057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7" i="9"/>
  <c r="N2118" i="9"/>
  <c r="N2119" i="9"/>
  <c r="N2120" i="9"/>
  <c r="N2121" i="9"/>
  <c r="N2122" i="9"/>
  <c r="N2123" i="9"/>
  <c r="N2124" i="9"/>
  <c r="N2125" i="9"/>
  <c r="N2126" i="9"/>
  <c r="N2127" i="9"/>
  <c r="N2128" i="9"/>
  <c r="N2129" i="9"/>
  <c r="N2130" i="9"/>
  <c r="N2131" i="9"/>
  <c r="N2132" i="9"/>
  <c r="N2133" i="9"/>
  <c r="N2134" i="9"/>
  <c r="N2135" i="9"/>
  <c r="N2136" i="9"/>
  <c r="N2137" i="9"/>
  <c r="N2138" i="9"/>
  <c r="N2139" i="9"/>
  <c r="N2140" i="9"/>
  <c r="N2141" i="9"/>
  <c r="N2142" i="9"/>
  <c r="N2143" i="9"/>
  <c r="N2144" i="9"/>
  <c r="N2145" i="9"/>
  <c r="N2146" i="9"/>
  <c r="N2147" i="9"/>
  <c r="N2148" i="9"/>
  <c r="N2149" i="9"/>
  <c r="N2150" i="9"/>
  <c r="N2151" i="9"/>
  <c r="N2152" i="9"/>
  <c r="N2153" i="9"/>
  <c r="N2154" i="9"/>
  <c r="N2155" i="9"/>
  <c r="N2156" i="9"/>
  <c r="N2157" i="9"/>
  <c r="N2158" i="9"/>
  <c r="N2159" i="9"/>
  <c r="N2160" i="9"/>
  <c r="N2161" i="9"/>
  <c r="N2162" i="9"/>
  <c r="N2163" i="9"/>
  <c r="N2164" i="9"/>
  <c r="N2165" i="9"/>
  <c r="N2166" i="9"/>
  <c r="N2" i="9"/>
  <c r="K2" i="9"/>
  <c r="M2166" i="9"/>
  <c r="L2166" i="9"/>
  <c r="K2166" i="9"/>
  <c r="M2165" i="9"/>
  <c r="L2165" i="9"/>
  <c r="K2165" i="9"/>
  <c r="M2164" i="9"/>
  <c r="L2164" i="9"/>
  <c r="K2164" i="9"/>
  <c r="M2163" i="9"/>
  <c r="L2163" i="9"/>
  <c r="K2163" i="9"/>
  <c r="M2162" i="9"/>
  <c r="L2162" i="9"/>
  <c r="K2162" i="9"/>
  <c r="M2161" i="9"/>
  <c r="L2161" i="9"/>
  <c r="K2161" i="9"/>
  <c r="M2160" i="9"/>
  <c r="L2160" i="9"/>
  <c r="K2160" i="9"/>
  <c r="M2159" i="9"/>
  <c r="L2159" i="9"/>
  <c r="K2159" i="9"/>
  <c r="M2158" i="9"/>
  <c r="L2158" i="9"/>
  <c r="K2158" i="9"/>
  <c r="M2157" i="9"/>
  <c r="L2157" i="9"/>
  <c r="K2157" i="9"/>
  <c r="M2156" i="9"/>
  <c r="L2156" i="9"/>
  <c r="K2156" i="9"/>
  <c r="M2155" i="9"/>
  <c r="L2155" i="9"/>
  <c r="K2155" i="9"/>
  <c r="M2154" i="9"/>
  <c r="L2154" i="9"/>
  <c r="K2154" i="9"/>
  <c r="M2153" i="9"/>
  <c r="L2153" i="9"/>
  <c r="K2153" i="9"/>
  <c r="M2152" i="9"/>
  <c r="L2152" i="9"/>
  <c r="K2152" i="9"/>
  <c r="M2151" i="9"/>
  <c r="L2151" i="9"/>
  <c r="K2151" i="9"/>
  <c r="M2150" i="9"/>
  <c r="L2150" i="9"/>
  <c r="K2150" i="9"/>
  <c r="M2149" i="9"/>
  <c r="L2149" i="9"/>
  <c r="K2149" i="9"/>
  <c r="M2148" i="9"/>
  <c r="L2148" i="9"/>
  <c r="K2148" i="9"/>
  <c r="M2147" i="9"/>
  <c r="L2147" i="9"/>
  <c r="K2147" i="9"/>
  <c r="M2146" i="9"/>
  <c r="L2146" i="9"/>
  <c r="K2146" i="9"/>
  <c r="M2145" i="9"/>
  <c r="L2145" i="9"/>
  <c r="K2145" i="9"/>
  <c r="M2144" i="9"/>
  <c r="L2144" i="9"/>
  <c r="K2144" i="9"/>
  <c r="M2143" i="9"/>
  <c r="L2143" i="9"/>
  <c r="K2143" i="9"/>
  <c r="M2142" i="9"/>
  <c r="L2142" i="9"/>
  <c r="K2142" i="9"/>
  <c r="M2141" i="9"/>
  <c r="L2141" i="9"/>
  <c r="K2141" i="9"/>
  <c r="M2140" i="9"/>
  <c r="L2140" i="9"/>
  <c r="K2140" i="9"/>
  <c r="M2139" i="9"/>
  <c r="L2139" i="9"/>
  <c r="K2139" i="9"/>
  <c r="M2138" i="9"/>
  <c r="L2138" i="9"/>
  <c r="K2138" i="9"/>
  <c r="M2137" i="9"/>
  <c r="L2137" i="9"/>
  <c r="K2137" i="9"/>
  <c r="M2136" i="9"/>
  <c r="L2136" i="9"/>
  <c r="K2136" i="9"/>
  <c r="M2135" i="9"/>
  <c r="L2135" i="9"/>
  <c r="K2135" i="9"/>
  <c r="M2134" i="9"/>
  <c r="L2134" i="9"/>
  <c r="K2134" i="9"/>
  <c r="M2133" i="9"/>
  <c r="L2133" i="9"/>
  <c r="K2133" i="9"/>
  <c r="M2132" i="9"/>
  <c r="L2132" i="9"/>
  <c r="K2132" i="9"/>
  <c r="M2131" i="9"/>
  <c r="L2131" i="9"/>
  <c r="K2131" i="9"/>
  <c r="M2130" i="9"/>
  <c r="L2130" i="9"/>
  <c r="K2130" i="9"/>
  <c r="M2129" i="9"/>
  <c r="L2129" i="9"/>
  <c r="K2129" i="9"/>
  <c r="M2128" i="9"/>
  <c r="L2128" i="9"/>
  <c r="K2128" i="9"/>
  <c r="M2127" i="9"/>
  <c r="L2127" i="9"/>
  <c r="K2127" i="9"/>
  <c r="M2126" i="9"/>
  <c r="L2126" i="9"/>
  <c r="K2126" i="9"/>
  <c r="M2125" i="9"/>
  <c r="L2125" i="9"/>
  <c r="K2125" i="9"/>
  <c r="M2124" i="9"/>
  <c r="L2124" i="9"/>
  <c r="K2124" i="9"/>
  <c r="M2123" i="9"/>
  <c r="L2123" i="9"/>
  <c r="K2123" i="9"/>
  <c r="M2122" i="9"/>
  <c r="L2122" i="9"/>
  <c r="K2122" i="9"/>
  <c r="M2121" i="9"/>
  <c r="L2121" i="9"/>
  <c r="K2121" i="9"/>
  <c r="M2120" i="9"/>
  <c r="L2120" i="9"/>
  <c r="K2120" i="9"/>
  <c r="M2119" i="9"/>
  <c r="L2119" i="9"/>
  <c r="K2119" i="9"/>
  <c r="M2118" i="9"/>
  <c r="L2118" i="9"/>
  <c r="K2118" i="9"/>
  <c r="M2117" i="9"/>
  <c r="L2117" i="9"/>
  <c r="K2117" i="9"/>
  <c r="M2116" i="9"/>
  <c r="L2116" i="9"/>
  <c r="K2116" i="9"/>
  <c r="M2115" i="9"/>
  <c r="L2115" i="9"/>
  <c r="K2115" i="9"/>
  <c r="M2114" i="9"/>
  <c r="L2114" i="9"/>
  <c r="K2114" i="9"/>
  <c r="M2113" i="9"/>
  <c r="L2113" i="9"/>
  <c r="K2113" i="9"/>
  <c r="M2112" i="9"/>
  <c r="L2112" i="9"/>
  <c r="K2112" i="9"/>
  <c r="M2111" i="9"/>
  <c r="L2111" i="9"/>
  <c r="K2111" i="9"/>
  <c r="M2110" i="9"/>
  <c r="L2110" i="9"/>
  <c r="K2110" i="9"/>
  <c r="M2109" i="9"/>
  <c r="L2109" i="9"/>
  <c r="K2109" i="9"/>
  <c r="M2108" i="9"/>
  <c r="L2108" i="9"/>
  <c r="K2108" i="9"/>
  <c r="M2107" i="9"/>
  <c r="L2107" i="9"/>
  <c r="K2107" i="9"/>
  <c r="M2106" i="9"/>
  <c r="L2106" i="9"/>
  <c r="K2106" i="9"/>
  <c r="M2105" i="9"/>
  <c r="L2105" i="9"/>
  <c r="K2105" i="9"/>
  <c r="M2104" i="9"/>
  <c r="L2104" i="9"/>
  <c r="K2104" i="9"/>
  <c r="M2103" i="9"/>
  <c r="L2103" i="9"/>
  <c r="K2103" i="9"/>
  <c r="M2102" i="9"/>
  <c r="L2102" i="9"/>
  <c r="K2102" i="9"/>
  <c r="M2101" i="9"/>
  <c r="L2101" i="9"/>
  <c r="K2101" i="9"/>
  <c r="M2100" i="9"/>
  <c r="L2100" i="9"/>
  <c r="K2100" i="9"/>
  <c r="M2099" i="9"/>
  <c r="L2099" i="9"/>
  <c r="K2099" i="9"/>
  <c r="M2098" i="9"/>
  <c r="L2098" i="9"/>
  <c r="K2098" i="9"/>
  <c r="M2097" i="9"/>
  <c r="L2097" i="9"/>
  <c r="K2097" i="9"/>
  <c r="M2096" i="9"/>
  <c r="L2096" i="9"/>
  <c r="K2096" i="9"/>
  <c r="M2095" i="9"/>
  <c r="L2095" i="9"/>
  <c r="K2095" i="9"/>
  <c r="M2094" i="9"/>
  <c r="L2094" i="9"/>
  <c r="K2094" i="9"/>
  <c r="M2093" i="9"/>
  <c r="L2093" i="9"/>
  <c r="K2093" i="9"/>
  <c r="M2092" i="9"/>
  <c r="L2092" i="9"/>
  <c r="K2092" i="9"/>
  <c r="M2091" i="9"/>
  <c r="L2091" i="9"/>
  <c r="K2091" i="9"/>
  <c r="M2090" i="9"/>
  <c r="L2090" i="9"/>
  <c r="K2090" i="9"/>
  <c r="M2089" i="9"/>
  <c r="L2089" i="9"/>
  <c r="K2089" i="9"/>
  <c r="M2088" i="9"/>
  <c r="L2088" i="9"/>
  <c r="K2088" i="9"/>
  <c r="M2087" i="9"/>
  <c r="L2087" i="9"/>
  <c r="K2087" i="9"/>
  <c r="M2086" i="9"/>
  <c r="L2086" i="9"/>
  <c r="K2086" i="9"/>
  <c r="M2085" i="9"/>
  <c r="L2085" i="9"/>
  <c r="K2085" i="9"/>
  <c r="M2084" i="9"/>
  <c r="L2084" i="9"/>
  <c r="K2084" i="9"/>
  <c r="M2083" i="9"/>
  <c r="L2083" i="9"/>
  <c r="K2083" i="9"/>
  <c r="M2082" i="9"/>
  <c r="L2082" i="9"/>
  <c r="K2082" i="9"/>
  <c r="M2081" i="9"/>
  <c r="L2081" i="9"/>
  <c r="K2081" i="9"/>
  <c r="M2080" i="9"/>
  <c r="L2080" i="9"/>
  <c r="K2080" i="9"/>
  <c r="M2079" i="9"/>
  <c r="L2079" i="9"/>
  <c r="K2079" i="9"/>
  <c r="M2078" i="9"/>
  <c r="L2078" i="9"/>
  <c r="K2078" i="9"/>
  <c r="M2077" i="9"/>
  <c r="L2077" i="9"/>
  <c r="K2077" i="9"/>
  <c r="M2076" i="9"/>
  <c r="L2076" i="9"/>
  <c r="K2076" i="9"/>
  <c r="M2075" i="9"/>
  <c r="L2075" i="9"/>
  <c r="K2075" i="9"/>
  <c r="M2074" i="9"/>
  <c r="L2074" i="9"/>
  <c r="K2074" i="9"/>
  <c r="M2073" i="9"/>
  <c r="L2073" i="9"/>
  <c r="K2073" i="9"/>
  <c r="M2072" i="9"/>
  <c r="L2072" i="9"/>
  <c r="K2072" i="9"/>
  <c r="M2071" i="9"/>
  <c r="L2071" i="9"/>
  <c r="K2071" i="9"/>
  <c r="M2070" i="9"/>
  <c r="L2070" i="9"/>
  <c r="K2070" i="9"/>
  <c r="M2069" i="9"/>
  <c r="L2069" i="9"/>
  <c r="K2069" i="9"/>
  <c r="M2068" i="9"/>
  <c r="L2068" i="9"/>
  <c r="K2068" i="9"/>
  <c r="M2067" i="9"/>
  <c r="L2067" i="9"/>
  <c r="K2067" i="9"/>
  <c r="M2066" i="9"/>
  <c r="L2066" i="9"/>
  <c r="K2066" i="9"/>
  <c r="M2065" i="9"/>
  <c r="L2065" i="9"/>
  <c r="K2065" i="9"/>
  <c r="M2064" i="9"/>
  <c r="L2064" i="9"/>
  <c r="K2064" i="9"/>
  <c r="M2063" i="9"/>
  <c r="L2063" i="9"/>
  <c r="K2063" i="9"/>
  <c r="M2062" i="9"/>
  <c r="L2062" i="9"/>
  <c r="K2062" i="9"/>
  <c r="M2061" i="9"/>
  <c r="L2061" i="9"/>
  <c r="K2061" i="9"/>
  <c r="M2060" i="9"/>
  <c r="L2060" i="9"/>
  <c r="K2060" i="9"/>
  <c r="M2059" i="9"/>
  <c r="L2059" i="9"/>
  <c r="K2059" i="9"/>
  <c r="M2058" i="9"/>
  <c r="L2058" i="9"/>
  <c r="K2058" i="9"/>
  <c r="M2057" i="9"/>
  <c r="L2057" i="9"/>
  <c r="K2057" i="9"/>
  <c r="M2056" i="9"/>
  <c r="L2056" i="9"/>
  <c r="K2056" i="9"/>
  <c r="M2055" i="9"/>
  <c r="L2055" i="9"/>
  <c r="K2055" i="9"/>
  <c r="M2054" i="9"/>
  <c r="L2054" i="9"/>
  <c r="K2054" i="9"/>
  <c r="M2053" i="9"/>
  <c r="L2053" i="9"/>
  <c r="K2053" i="9"/>
  <c r="M2052" i="9"/>
  <c r="L2052" i="9"/>
  <c r="K2052" i="9"/>
  <c r="M2051" i="9"/>
  <c r="L2051" i="9"/>
  <c r="K2051" i="9"/>
  <c r="M2050" i="9"/>
  <c r="L2050" i="9"/>
  <c r="K2050" i="9"/>
  <c r="M2049" i="9"/>
  <c r="L2049" i="9"/>
  <c r="K2049" i="9"/>
  <c r="M2048" i="9"/>
  <c r="L2048" i="9"/>
  <c r="K2048" i="9"/>
  <c r="M2047" i="9"/>
  <c r="L2047" i="9"/>
  <c r="K2047" i="9"/>
  <c r="M2046" i="9"/>
  <c r="L2046" i="9"/>
  <c r="K2046" i="9"/>
  <c r="M2045" i="9"/>
  <c r="L2045" i="9"/>
  <c r="K2045" i="9"/>
  <c r="M2044" i="9"/>
  <c r="L2044" i="9"/>
  <c r="K2044" i="9"/>
  <c r="M2043" i="9"/>
  <c r="L2043" i="9"/>
  <c r="K2043" i="9"/>
  <c r="M2042" i="9"/>
  <c r="L2042" i="9"/>
  <c r="K2042" i="9"/>
  <c r="M2041" i="9"/>
  <c r="L2041" i="9"/>
  <c r="K2041" i="9"/>
  <c r="M2040" i="9"/>
  <c r="L2040" i="9"/>
  <c r="K2040" i="9"/>
  <c r="M2039" i="9"/>
  <c r="L2039" i="9"/>
  <c r="K2039" i="9"/>
  <c r="M2038" i="9"/>
  <c r="L2038" i="9"/>
  <c r="K2038" i="9"/>
  <c r="M2037" i="9"/>
  <c r="L2037" i="9"/>
  <c r="K2037" i="9"/>
  <c r="M2036" i="9"/>
  <c r="L2036" i="9"/>
  <c r="K2036" i="9"/>
  <c r="M2035" i="9"/>
  <c r="L2035" i="9"/>
  <c r="K2035" i="9"/>
  <c r="M2034" i="9"/>
  <c r="L2034" i="9"/>
  <c r="K2034" i="9"/>
  <c r="M2033" i="9"/>
  <c r="L2033" i="9"/>
  <c r="K2033" i="9"/>
  <c r="M2032" i="9"/>
  <c r="L2032" i="9"/>
  <c r="K2032" i="9"/>
  <c r="M2031" i="9"/>
  <c r="L2031" i="9"/>
  <c r="K2031" i="9"/>
  <c r="M2030" i="9"/>
  <c r="L2030" i="9"/>
  <c r="K2030" i="9"/>
  <c r="M2029" i="9"/>
  <c r="L2029" i="9"/>
  <c r="K2029" i="9"/>
  <c r="M2028" i="9"/>
  <c r="L2028" i="9"/>
  <c r="K2028" i="9"/>
  <c r="M2027" i="9"/>
  <c r="L2027" i="9"/>
  <c r="K2027" i="9"/>
  <c r="M2026" i="9"/>
  <c r="L2026" i="9"/>
  <c r="K2026" i="9"/>
  <c r="M2025" i="9"/>
  <c r="L2025" i="9"/>
  <c r="K2025" i="9"/>
  <c r="M2024" i="9"/>
  <c r="L2024" i="9"/>
  <c r="K2024" i="9"/>
  <c r="M2023" i="9"/>
  <c r="L2023" i="9"/>
  <c r="K2023" i="9"/>
  <c r="M2022" i="9"/>
  <c r="L2022" i="9"/>
  <c r="K2022" i="9"/>
  <c r="M2021" i="9"/>
  <c r="L2021" i="9"/>
  <c r="K2021" i="9"/>
  <c r="M2020" i="9"/>
  <c r="L2020" i="9"/>
  <c r="K2020" i="9"/>
  <c r="M2019" i="9"/>
  <c r="L2019" i="9"/>
  <c r="K2019" i="9"/>
  <c r="M2018" i="9"/>
  <c r="L2018" i="9"/>
  <c r="K2018" i="9"/>
  <c r="M2017" i="9"/>
  <c r="L2017" i="9"/>
  <c r="K2017" i="9"/>
  <c r="M2016" i="9"/>
  <c r="L2016" i="9"/>
  <c r="K2016" i="9"/>
  <c r="M2015" i="9"/>
  <c r="L2015" i="9"/>
  <c r="K2015" i="9"/>
  <c r="M2014" i="9"/>
  <c r="L2014" i="9"/>
  <c r="K2014" i="9"/>
  <c r="M2013" i="9"/>
  <c r="L2013" i="9"/>
  <c r="K2013" i="9"/>
  <c r="M2012" i="9"/>
  <c r="L2012" i="9"/>
  <c r="K2012" i="9"/>
  <c r="M2011" i="9"/>
  <c r="L2011" i="9"/>
  <c r="K2011" i="9"/>
  <c r="M2010" i="9"/>
  <c r="L2010" i="9"/>
  <c r="K2010" i="9"/>
  <c r="M2009" i="9"/>
  <c r="L2009" i="9"/>
  <c r="K2009" i="9"/>
  <c r="M2008" i="9"/>
  <c r="L2008" i="9"/>
  <c r="K2008" i="9"/>
  <c r="M2007" i="9"/>
  <c r="L2007" i="9"/>
  <c r="K2007" i="9"/>
  <c r="M2006" i="9"/>
  <c r="L2006" i="9"/>
  <c r="K2006" i="9"/>
  <c r="M2005" i="9"/>
  <c r="L2005" i="9"/>
  <c r="K2005" i="9"/>
  <c r="M2004" i="9"/>
  <c r="L2004" i="9"/>
  <c r="K2004" i="9"/>
  <c r="M2003" i="9"/>
  <c r="L2003" i="9"/>
  <c r="K2003" i="9"/>
  <c r="M2002" i="9"/>
  <c r="L2002" i="9"/>
  <c r="K2002" i="9"/>
  <c r="M2001" i="9"/>
  <c r="L2001" i="9"/>
  <c r="K2001" i="9"/>
  <c r="M2000" i="9"/>
  <c r="L2000" i="9"/>
  <c r="K2000" i="9"/>
  <c r="M1999" i="9"/>
  <c r="L1999" i="9"/>
  <c r="K1999" i="9"/>
  <c r="M1998" i="9"/>
  <c r="L1998" i="9"/>
  <c r="K1998" i="9"/>
  <c r="M1997" i="9"/>
  <c r="L1997" i="9"/>
  <c r="K1997" i="9"/>
  <c r="M1996" i="9"/>
  <c r="L1996" i="9"/>
  <c r="K1996" i="9"/>
  <c r="M1995" i="9"/>
  <c r="L1995" i="9"/>
  <c r="K1995" i="9"/>
  <c r="M1994" i="9"/>
  <c r="L1994" i="9"/>
  <c r="K1994" i="9"/>
  <c r="M1993" i="9"/>
  <c r="L1993" i="9"/>
  <c r="K1993" i="9"/>
  <c r="M1992" i="9"/>
  <c r="L1992" i="9"/>
  <c r="K1992" i="9"/>
  <c r="M1991" i="9"/>
  <c r="L1991" i="9"/>
  <c r="K1991" i="9"/>
  <c r="M1990" i="9"/>
  <c r="L1990" i="9"/>
  <c r="K1990" i="9"/>
  <c r="M1989" i="9"/>
  <c r="L1989" i="9"/>
  <c r="K1989" i="9"/>
  <c r="M1988" i="9"/>
  <c r="L1988" i="9"/>
  <c r="K1988" i="9"/>
  <c r="M1987" i="9"/>
  <c r="L1987" i="9"/>
  <c r="K1987" i="9"/>
  <c r="M1986" i="9"/>
  <c r="L1986" i="9"/>
  <c r="K1986" i="9"/>
  <c r="M1985" i="9"/>
  <c r="L1985" i="9"/>
  <c r="K1985" i="9"/>
  <c r="M1984" i="9"/>
  <c r="L1984" i="9"/>
  <c r="K1984" i="9"/>
  <c r="M1983" i="9"/>
  <c r="L1983" i="9"/>
  <c r="K1983" i="9"/>
  <c r="M1982" i="9"/>
  <c r="L1982" i="9"/>
  <c r="K1982" i="9"/>
  <c r="M1981" i="9"/>
  <c r="L1981" i="9"/>
  <c r="K1981" i="9"/>
  <c r="M1980" i="9"/>
  <c r="L1980" i="9"/>
  <c r="K1980" i="9"/>
  <c r="M1979" i="9"/>
  <c r="L1979" i="9"/>
  <c r="K1979" i="9"/>
  <c r="M1978" i="9"/>
  <c r="L1978" i="9"/>
  <c r="K1978" i="9"/>
  <c r="M1977" i="9"/>
  <c r="L1977" i="9"/>
  <c r="K1977" i="9"/>
  <c r="M1976" i="9"/>
  <c r="L1976" i="9"/>
  <c r="K1976" i="9"/>
  <c r="M1975" i="9"/>
  <c r="L1975" i="9"/>
  <c r="K1975" i="9"/>
  <c r="M1974" i="9"/>
  <c r="L1974" i="9"/>
  <c r="K1974" i="9"/>
  <c r="M1973" i="9"/>
  <c r="L1973" i="9"/>
  <c r="K1973" i="9"/>
  <c r="M1972" i="9"/>
  <c r="L1972" i="9"/>
  <c r="K1972" i="9"/>
  <c r="M1971" i="9"/>
  <c r="L1971" i="9"/>
  <c r="K1971" i="9"/>
  <c r="M1970" i="9"/>
  <c r="L1970" i="9"/>
  <c r="K1970" i="9"/>
  <c r="M1969" i="9"/>
  <c r="L1969" i="9"/>
  <c r="K1969" i="9"/>
  <c r="M1968" i="9"/>
  <c r="L1968" i="9"/>
  <c r="K1968" i="9"/>
  <c r="M1967" i="9"/>
  <c r="L1967" i="9"/>
  <c r="K1967" i="9"/>
  <c r="M1966" i="9"/>
  <c r="L1966" i="9"/>
  <c r="K1966" i="9"/>
  <c r="M1965" i="9"/>
  <c r="L1965" i="9"/>
  <c r="K1965" i="9"/>
  <c r="M1964" i="9"/>
  <c r="L1964" i="9"/>
  <c r="K1964" i="9"/>
  <c r="M1963" i="9"/>
  <c r="L1963" i="9"/>
  <c r="K1963" i="9"/>
  <c r="M1962" i="9"/>
  <c r="L1962" i="9"/>
  <c r="K1962" i="9"/>
  <c r="M1961" i="9"/>
  <c r="L1961" i="9"/>
  <c r="K1961" i="9"/>
  <c r="M1960" i="9"/>
  <c r="L1960" i="9"/>
  <c r="K1960" i="9"/>
  <c r="M1959" i="9"/>
  <c r="L1959" i="9"/>
  <c r="K1959" i="9"/>
  <c r="M1958" i="9"/>
  <c r="L1958" i="9"/>
  <c r="K1958" i="9"/>
  <c r="M1957" i="9"/>
  <c r="L1957" i="9"/>
  <c r="K1957" i="9"/>
  <c r="M1956" i="9"/>
  <c r="L1956" i="9"/>
  <c r="K1956" i="9"/>
  <c r="M1955" i="9"/>
  <c r="L1955" i="9"/>
  <c r="K1955" i="9"/>
  <c r="M1954" i="9"/>
  <c r="L1954" i="9"/>
  <c r="K1954" i="9"/>
  <c r="M1953" i="9"/>
  <c r="L1953" i="9"/>
  <c r="K1953" i="9"/>
  <c r="M1952" i="9"/>
  <c r="L1952" i="9"/>
  <c r="K1952" i="9"/>
  <c r="M1951" i="9"/>
  <c r="L1951" i="9"/>
  <c r="K1951" i="9"/>
  <c r="M1950" i="9"/>
  <c r="L1950" i="9"/>
  <c r="K1950" i="9"/>
  <c r="M1949" i="9"/>
  <c r="L1949" i="9"/>
  <c r="K1949" i="9"/>
  <c r="M1948" i="9"/>
  <c r="L1948" i="9"/>
  <c r="K1948" i="9"/>
  <c r="M1947" i="9"/>
  <c r="L1947" i="9"/>
  <c r="K1947" i="9"/>
  <c r="M1946" i="9"/>
  <c r="L1946" i="9"/>
  <c r="K1946" i="9"/>
  <c r="M1945" i="9"/>
  <c r="L1945" i="9"/>
  <c r="K1945" i="9"/>
  <c r="M1944" i="9"/>
  <c r="L1944" i="9"/>
  <c r="K1944" i="9"/>
  <c r="M1943" i="9"/>
  <c r="L1943" i="9"/>
  <c r="K1943" i="9"/>
  <c r="M1942" i="9"/>
  <c r="L1942" i="9"/>
  <c r="K1942" i="9"/>
  <c r="M1941" i="9"/>
  <c r="L1941" i="9"/>
  <c r="K1941" i="9"/>
  <c r="M1940" i="9"/>
  <c r="L1940" i="9"/>
  <c r="K1940" i="9"/>
  <c r="M1939" i="9"/>
  <c r="L1939" i="9"/>
  <c r="K1939" i="9"/>
  <c r="M1938" i="9"/>
  <c r="L1938" i="9"/>
  <c r="K1938" i="9"/>
  <c r="M1937" i="9"/>
  <c r="L1937" i="9"/>
  <c r="K1937" i="9"/>
  <c r="M1936" i="9"/>
  <c r="L1936" i="9"/>
  <c r="K1936" i="9"/>
  <c r="M1935" i="9"/>
  <c r="L1935" i="9"/>
  <c r="K1935" i="9"/>
  <c r="M1934" i="9"/>
  <c r="L1934" i="9"/>
  <c r="K1934" i="9"/>
  <c r="M1933" i="9"/>
  <c r="L1933" i="9"/>
  <c r="K1933" i="9"/>
  <c r="M1932" i="9"/>
  <c r="L1932" i="9"/>
  <c r="K1932" i="9"/>
  <c r="M1931" i="9"/>
  <c r="L1931" i="9"/>
  <c r="K1931" i="9"/>
  <c r="M1930" i="9"/>
  <c r="L1930" i="9"/>
  <c r="K1930" i="9"/>
  <c r="M1929" i="9"/>
  <c r="L1929" i="9"/>
  <c r="K1929" i="9"/>
  <c r="M1928" i="9"/>
  <c r="L1928" i="9"/>
  <c r="K1928" i="9"/>
  <c r="M1927" i="9"/>
  <c r="L1927" i="9"/>
  <c r="K1927" i="9"/>
  <c r="M1926" i="9"/>
  <c r="L1926" i="9"/>
  <c r="K1926" i="9"/>
  <c r="M1925" i="9"/>
  <c r="L1925" i="9"/>
  <c r="K1925" i="9"/>
  <c r="M1924" i="9"/>
  <c r="L1924" i="9"/>
  <c r="K1924" i="9"/>
  <c r="M1923" i="9"/>
  <c r="L1923" i="9"/>
  <c r="K1923" i="9"/>
  <c r="M1922" i="9"/>
  <c r="L1922" i="9"/>
  <c r="K1922" i="9"/>
  <c r="M1921" i="9"/>
  <c r="L1921" i="9"/>
  <c r="K1921" i="9"/>
  <c r="M1920" i="9"/>
  <c r="L1920" i="9"/>
  <c r="K1920" i="9"/>
  <c r="M1919" i="9"/>
  <c r="L1919" i="9"/>
  <c r="K1919" i="9"/>
  <c r="M1918" i="9"/>
  <c r="L1918" i="9"/>
  <c r="K1918" i="9"/>
  <c r="M1917" i="9"/>
  <c r="L1917" i="9"/>
  <c r="K1917" i="9"/>
  <c r="M1916" i="9"/>
  <c r="L1916" i="9"/>
  <c r="K1916" i="9"/>
  <c r="M1915" i="9"/>
  <c r="L1915" i="9"/>
  <c r="K1915" i="9"/>
  <c r="M1914" i="9"/>
  <c r="L1914" i="9"/>
  <c r="K1914" i="9"/>
  <c r="M1913" i="9"/>
  <c r="L1913" i="9"/>
  <c r="K1913" i="9"/>
  <c r="M1912" i="9"/>
  <c r="L1912" i="9"/>
  <c r="K1912" i="9"/>
  <c r="M1911" i="9"/>
  <c r="L1911" i="9"/>
  <c r="K1911" i="9"/>
  <c r="M1910" i="9"/>
  <c r="L1910" i="9"/>
  <c r="K1910" i="9"/>
  <c r="M1909" i="9"/>
  <c r="L1909" i="9"/>
  <c r="K1909" i="9"/>
  <c r="M1908" i="9"/>
  <c r="L1908" i="9"/>
  <c r="K1908" i="9"/>
  <c r="M1907" i="9"/>
  <c r="L1907" i="9"/>
  <c r="K1907" i="9"/>
  <c r="M1906" i="9"/>
  <c r="L1906" i="9"/>
  <c r="K1906" i="9"/>
  <c r="M1905" i="9"/>
  <c r="L1905" i="9"/>
  <c r="K1905" i="9"/>
  <c r="M1904" i="9"/>
  <c r="L1904" i="9"/>
  <c r="K1904" i="9"/>
  <c r="M1903" i="9"/>
  <c r="L1903" i="9"/>
  <c r="K1903" i="9"/>
  <c r="M1902" i="9"/>
  <c r="L1902" i="9"/>
  <c r="K1902" i="9"/>
  <c r="M1901" i="9"/>
  <c r="L1901" i="9"/>
  <c r="K1901" i="9"/>
  <c r="M1900" i="9"/>
  <c r="L1900" i="9"/>
  <c r="K1900" i="9"/>
  <c r="M1899" i="9"/>
  <c r="L1899" i="9"/>
  <c r="K1899" i="9"/>
  <c r="M1898" i="9"/>
  <c r="L1898" i="9"/>
  <c r="K1898" i="9"/>
  <c r="M1897" i="9"/>
  <c r="L1897" i="9"/>
  <c r="K1897" i="9"/>
  <c r="M1896" i="9"/>
  <c r="L1896" i="9"/>
  <c r="K1896" i="9"/>
  <c r="M1895" i="9"/>
  <c r="L1895" i="9"/>
  <c r="K1895" i="9"/>
  <c r="M1894" i="9"/>
  <c r="L1894" i="9"/>
  <c r="K1894" i="9"/>
  <c r="M1893" i="9"/>
  <c r="L1893" i="9"/>
  <c r="K1893" i="9"/>
  <c r="M1892" i="9"/>
  <c r="L1892" i="9"/>
  <c r="K1892" i="9"/>
  <c r="M1891" i="9"/>
  <c r="L1891" i="9"/>
  <c r="K1891" i="9"/>
  <c r="M1890" i="9"/>
  <c r="L1890" i="9"/>
  <c r="K1890" i="9"/>
  <c r="M1889" i="9"/>
  <c r="L1889" i="9"/>
  <c r="K1889" i="9"/>
  <c r="M1888" i="9"/>
  <c r="L1888" i="9"/>
  <c r="K1888" i="9"/>
  <c r="M1887" i="9"/>
  <c r="L1887" i="9"/>
  <c r="K1887" i="9"/>
  <c r="M1886" i="9"/>
  <c r="L1886" i="9"/>
  <c r="K1886" i="9"/>
  <c r="M1885" i="9"/>
  <c r="L1885" i="9"/>
  <c r="K1885" i="9"/>
  <c r="M1884" i="9"/>
  <c r="L1884" i="9"/>
  <c r="K1884" i="9"/>
  <c r="M1883" i="9"/>
  <c r="L1883" i="9"/>
  <c r="K1883" i="9"/>
  <c r="M1882" i="9"/>
  <c r="L1882" i="9"/>
  <c r="K1882" i="9"/>
  <c r="M1881" i="9"/>
  <c r="L1881" i="9"/>
  <c r="K1881" i="9"/>
  <c r="M1880" i="9"/>
  <c r="L1880" i="9"/>
  <c r="K1880" i="9"/>
  <c r="M1879" i="9"/>
  <c r="L1879" i="9"/>
  <c r="K1879" i="9"/>
  <c r="M1878" i="9"/>
  <c r="L1878" i="9"/>
  <c r="K1878" i="9"/>
  <c r="M1877" i="9"/>
  <c r="L1877" i="9"/>
  <c r="K1877" i="9"/>
  <c r="M1876" i="9"/>
  <c r="L1876" i="9"/>
  <c r="K1876" i="9"/>
  <c r="M1875" i="9"/>
  <c r="L1875" i="9"/>
  <c r="K1875" i="9"/>
  <c r="M1874" i="9"/>
  <c r="L1874" i="9"/>
  <c r="K1874" i="9"/>
  <c r="M1873" i="9"/>
  <c r="L1873" i="9"/>
  <c r="K1873" i="9"/>
  <c r="M1872" i="9"/>
  <c r="L1872" i="9"/>
  <c r="K1872" i="9"/>
  <c r="M1871" i="9"/>
  <c r="L1871" i="9"/>
  <c r="K1871" i="9"/>
  <c r="M1870" i="9"/>
  <c r="L1870" i="9"/>
  <c r="K1870" i="9"/>
  <c r="M1869" i="9"/>
  <c r="L1869" i="9"/>
  <c r="K1869" i="9"/>
  <c r="M1868" i="9"/>
  <c r="L1868" i="9"/>
  <c r="K1868" i="9"/>
  <c r="M1867" i="9"/>
  <c r="L1867" i="9"/>
  <c r="K1867" i="9"/>
  <c r="M1866" i="9"/>
  <c r="L1866" i="9"/>
  <c r="K1866" i="9"/>
  <c r="M1865" i="9"/>
  <c r="L1865" i="9"/>
  <c r="K1865" i="9"/>
  <c r="M1864" i="9"/>
  <c r="L1864" i="9"/>
  <c r="K1864" i="9"/>
  <c r="M1863" i="9"/>
  <c r="L1863" i="9"/>
  <c r="K1863" i="9"/>
  <c r="M1862" i="9"/>
  <c r="L1862" i="9"/>
  <c r="K1862" i="9"/>
  <c r="M1861" i="9"/>
  <c r="L1861" i="9"/>
  <c r="K1861" i="9"/>
  <c r="M1860" i="9"/>
  <c r="L1860" i="9"/>
  <c r="K1860" i="9"/>
  <c r="M1859" i="9"/>
  <c r="L1859" i="9"/>
  <c r="K1859" i="9"/>
  <c r="M1858" i="9"/>
  <c r="L1858" i="9"/>
  <c r="K1858" i="9"/>
  <c r="M1857" i="9"/>
  <c r="L1857" i="9"/>
  <c r="K1857" i="9"/>
  <c r="M1856" i="9"/>
  <c r="L1856" i="9"/>
  <c r="K1856" i="9"/>
  <c r="M1855" i="9"/>
  <c r="L1855" i="9"/>
  <c r="K1855" i="9"/>
  <c r="M1854" i="9"/>
  <c r="L1854" i="9"/>
  <c r="K1854" i="9"/>
  <c r="M1853" i="9"/>
  <c r="L1853" i="9"/>
  <c r="K1853" i="9"/>
  <c r="M1852" i="9"/>
  <c r="L1852" i="9"/>
  <c r="K1852" i="9"/>
  <c r="M1851" i="9"/>
  <c r="L1851" i="9"/>
  <c r="K1851" i="9"/>
  <c r="M1850" i="9"/>
  <c r="L1850" i="9"/>
  <c r="K1850" i="9"/>
  <c r="M1849" i="9"/>
  <c r="L1849" i="9"/>
  <c r="K1849" i="9"/>
  <c r="M1848" i="9"/>
  <c r="L1848" i="9"/>
  <c r="K1848" i="9"/>
  <c r="L1847" i="9"/>
  <c r="K1847" i="9"/>
  <c r="L1846" i="9"/>
  <c r="K1846" i="9"/>
  <c r="M1845" i="9"/>
  <c r="L1845" i="9"/>
  <c r="K1845" i="9"/>
  <c r="M1844" i="9"/>
  <c r="L1844" i="9"/>
  <c r="K1844" i="9"/>
  <c r="M1843" i="9"/>
  <c r="L1843" i="9"/>
  <c r="K1843" i="9"/>
  <c r="M1842" i="9"/>
  <c r="L1842" i="9"/>
  <c r="K1842" i="9"/>
  <c r="M1841" i="9"/>
  <c r="L1841" i="9"/>
  <c r="K1841" i="9"/>
  <c r="M1840" i="9"/>
  <c r="L1840" i="9"/>
  <c r="K1840" i="9"/>
  <c r="M1839" i="9"/>
  <c r="L1839" i="9"/>
  <c r="K1839" i="9"/>
  <c r="M1838" i="9"/>
  <c r="L1838" i="9"/>
  <c r="K1838" i="9"/>
  <c r="M1837" i="9"/>
  <c r="L1837" i="9"/>
  <c r="K1837" i="9"/>
  <c r="M1836" i="9"/>
  <c r="L1836" i="9"/>
  <c r="K1836" i="9"/>
  <c r="M1835" i="9"/>
  <c r="L1835" i="9"/>
  <c r="K1835" i="9"/>
  <c r="M1834" i="9"/>
  <c r="L1834" i="9"/>
  <c r="K1834" i="9"/>
  <c r="M1833" i="9"/>
  <c r="L1833" i="9"/>
  <c r="K1833" i="9"/>
  <c r="M1832" i="9"/>
  <c r="L1832" i="9"/>
  <c r="K1832" i="9"/>
  <c r="M1831" i="9"/>
  <c r="L1831" i="9"/>
  <c r="K1831" i="9"/>
  <c r="M1830" i="9"/>
  <c r="L1830" i="9"/>
  <c r="K1830" i="9"/>
  <c r="M1829" i="9"/>
  <c r="L1829" i="9"/>
  <c r="K1829" i="9"/>
  <c r="M1828" i="9"/>
  <c r="L1828" i="9"/>
  <c r="K1828" i="9"/>
  <c r="M1827" i="9"/>
  <c r="L1827" i="9"/>
  <c r="K1827" i="9"/>
  <c r="M1826" i="9"/>
  <c r="L1826" i="9"/>
  <c r="K1826" i="9"/>
  <c r="M1825" i="9"/>
  <c r="L1825" i="9"/>
  <c r="K1825" i="9"/>
  <c r="M1824" i="9"/>
  <c r="L1824" i="9"/>
  <c r="K1824" i="9"/>
  <c r="M1823" i="9"/>
  <c r="L1823" i="9"/>
  <c r="K1823" i="9"/>
  <c r="M1822" i="9"/>
  <c r="L1822" i="9"/>
  <c r="K1822" i="9"/>
  <c r="M1821" i="9"/>
  <c r="L1821" i="9"/>
  <c r="K1821" i="9"/>
  <c r="M1820" i="9"/>
  <c r="L1820" i="9"/>
  <c r="K1820" i="9"/>
  <c r="M1819" i="9"/>
  <c r="L1819" i="9"/>
  <c r="K1819" i="9"/>
  <c r="M1818" i="9"/>
  <c r="L1818" i="9"/>
  <c r="K1818" i="9"/>
  <c r="M1817" i="9"/>
  <c r="L1817" i="9"/>
  <c r="K1817" i="9"/>
  <c r="M1816" i="9"/>
  <c r="L1816" i="9"/>
  <c r="K1816" i="9"/>
  <c r="M1815" i="9"/>
  <c r="L1815" i="9"/>
  <c r="K1815" i="9"/>
  <c r="M1814" i="9"/>
  <c r="L1814" i="9"/>
  <c r="K1814" i="9"/>
  <c r="M1813" i="9"/>
  <c r="L1813" i="9"/>
  <c r="K1813" i="9"/>
  <c r="M1812" i="9"/>
  <c r="L1812" i="9"/>
  <c r="K1812" i="9"/>
  <c r="M1811" i="9"/>
  <c r="L1811" i="9"/>
  <c r="K1811" i="9"/>
  <c r="M1810" i="9"/>
  <c r="L1810" i="9"/>
  <c r="K1810" i="9"/>
  <c r="M1809" i="9"/>
  <c r="L1809" i="9"/>
  <c r="K1809" i="9"/>
  <c r="M1808" i="9"/>
  <c r="L1808" i="9"/>
  <c r="K1808" i="9"/>
  <c r="M1807" i="9"/>
  <c r="L1807" i="9"/>
  <c r="K1807" i="9"/>
  <c r="M1806" i="9"/>
  <c r="L1806" i="9"/>
  <c r="K1806" i="9"/>
  <c r="M1805" i="9"/>
  <c r="L1805" i="9"/>
  <c r="K1805" i="9"/>
  <c r="M1804" i="9"/>
  <c r="L1804" i="9"/>
  <c r="K1804" i="9"/>
  <c r="M1803" i="9"/>
  <c r="L1803" i="9"/>
  <c r="K1803" i="9"/>
  <c r="M1802" i="9"/>
  <c r="L1802" i="9"/>
  <c r="K1802" i="9"/>
  <c r="M1801" i="9"/>
  <c r="L1801" i="9"/>
  <c r="K1801" i="9"/>
  <c r="M1800" i="9"/>
  <c r="L1800" i="9"/>
  <c r="K1800" i="9"/>
  <c r="M1799" i="9"/>
  <c r="L1799" i="9"/>
  <c r="K1799" i="9"/>
  <c r="M1798" i="9"/>
  <c r="L1798" i="9"/>
  <c r="K1798" i="9"/>
  <c r="M1797" i="9"/>
  <c r="L1797" i="9"/>
  <c r="K1797" i="9"/>
  <c r="M1796" i="9"/>
  <c r="L1796" i="9"/>
  <c r="K1796" i="9"/>
  <c r="M1795" i="9"/>
  <c r="L1795" i="9"/>
  <c r="K1795" i="9"/>
  <c r="M1794" i="9"/>
  <c r="L1794" i="9"/>
  <c r="K1794" i="9"/>
  <c r="M1793" i="9"/>
  <c r="L1793" i="9"/>
  <c r="K1793" i="9"/>
  <c r="M1792" i="9"/>
  <c r="L1792" i="9"/>
  <c r="K1792" i="9"/>
  <c r="M1791" i="9"/>
  <c r="L1791" i="9"/>
  <c r="K1791" i="9"/>
  <c r="M1790" i="9"/>
  <c r="L1790" i="9"/>
  <c r="K1790" i="9"/>
  <c r="M1789" i="9"/>
  <c r="L1789" i="9"/>
  <c r="K1789" i="9"/>
  <c r="M1788" i="9"/>
  <c r="L1788" i="9"/>
  <c r="K1788" i="9"/>
  <c r="M1787" i="9"/>
  <c r="L1787" i="9"/>
  <c r="K1787" i="9"/>
  <c r="M1786" i="9"/>
  <c r="L1786" i="9"/>
  <c r="K1786" i="9"/>
  <c r="M1785" i="9"/>
  <c r="L1785" i="9"/>
  <c r="K1785" i="9"/>
  <c r="M1784" i="9"/>
  <c r="L1784" i="9"/>
  <c r="K1784" i="9"/>
  <c r="M1783" i="9"/>
  <c r="L1783" i="9"/>
  <c r="K1783" i="9"/>
  <c r="M1782" i="9"/>
  <c r="L1782" i="9"/>
  <c r="K1782" i="9"/>
  <c r="M1781" i="9"/>
  <c r="L1781" i="9"/>
  <c r="K1781" i="9"/>
  <c r="M1780" i="9"/>
  <c r="L1780" i="9"/>
  <c r="K1780" i="9"/>
  <c r="M1779" i="9"/>
  <c r="L1779" i="9"/>
  <c r="K1779" i="9"/>
  <c r="M1778" i="9"/>
  <c r="L1778" i="9"/>
  <c r="K1778" i="9"/>
  <c r="M1777" i="9"/>
  <c r="L1777" i="9"/>
  <c r="K1777" i="9"/>
  <c r="M1776" i="9"/>
  <c r="L1776" i="9"/>
  <c r="K1776" i="9"/>
  <c r="M1775" i="9"/>
  <c r="L1775" i="9"/>
  <c r="K1775" i="9"/>
  <c r="M1774" i="9"/>
  <c r="L1774" i="9"/>
  <c r="K1774" i="9"/>
  <c r="M1773" i="9"/>
  <c r="L1773" i="9"/>
  <c r="K1773" i="9"/>
  <c r="M1772" i="9"/>
  <c r="L1772" i="9"/>
  <c r="K1772" i="9"/>
  <c r="M1771" i="9"/>
  <c r="L1771" i="9"/>
  <c r="K1771" i="9"/>
  <c r="M1770" i="9"/>
  <c r="L1770" i="9"/>
  <c r="K1770" i="9"/>
  <c r="M1769" i="9"/>
  <c r="L1769" i="9"/>
  <c r="K1769" i="9"/>
  <c r="M1768" i="9"/>
  <c r="L1768" i="9"/>
  <c r="K1768" i="9"/>
  <c r="M1767" i="9"/>
  <c r="L1767" i="9"/>
  <c r="K1767" i="9"/>
  <c r="M1766" i="9"/>
  <c r="L1766" i="9"/>
  <c r="K1766" i="9"/>
  <c r="M1765" i="9"/>
  <c r="L1765" i="9"/>
  <c r="K1765" i="9"/>
  <c r="M1764" i="9"/>
  <c r="L1764" i="9"/>
  <c r="K1764" i="9"/>
  <c r="M1763" i="9"/>
  <c r="L1763" i="9"/>
  <c r="K1763" i="9"/>
  <c r="M1762" i="9"/>
  <c r="L1762" i="9"/>
  <c r="K1762" i="9"/>
  <c r="M1761" i="9"/>
  <c r="L1761" i="9"/>
  <c r="K1761" i="9"/>
  <c r="M1760" i="9"/>
  <c r="L1760" i="9"/>
  <c r="K1760" i="9"/>
  <c r="M1759" i="9"/>
  <c r="L1759" i="9"/>
  <c r="K1759" i="9"/>
  <c r="M1758" i="9"/>
  <c r="L1758" i="9"/>
  <c r="K1758" i="9"/>
  <c r="M1757" i="9"/>
  <c r="L1757" i="9"/>
  <c r="K1757" i="9"/>
  <c r="M1756" i="9"/>
  <c r="L1756" i="9"/>
  <c r="K1756" i="9"/>
  <c r="M1755" i="9"/>
  <c r="L1755" i="9"/>
  <c r="K1755" i="9"/>
  <c r="M1754" i="9"/>
  <c r="L1754" i="9"/>
  <c r="K1754" i="9"/>
  <c r="M1753" i="9"/>
  <c r="L1753" i="9"/>
  <c r="K1753" i="9"/>
  <c r="M1752" i="9"/>
  <c r="L1752" i="9"/>
  <c r="K1752" i="9"/>
  <c r="M1751" i="9"/>
  <c r="L1751" i="9"/>
  <c r="K1751" i="9"/>
  <c r="M1750" i="9"/>
  <c r="L1750" i="9"/>
  <c r="K1750" i="9"/>
  <c r="M1749" i="9"/>
  <c r="L1749" i="9"/>
  <c r="K1749" i="9"/>
  <c r="M1748" i="9"/>
  <c r="L1748" i="9"/>
  <c r="K1748" i="9"/>
  <c r="M1747" i="9"/>
  <c r="L1747" i="9"/>
  <c r="K1747" i="9"/>
  <c r="M1746" i="9"/>
  <c r="L1746" i="9"/>
  <c r="K1746" i="9"/>
  <c r="M1745" i="9"/>
  <c r="L1745" i="9"/>
  <c r="K1745" i="9"/>
  <c r="M1744" i="9"/>
  <c r="L1744" i="9"/>
  <c r="K1744" i="9"/>
  <c r="M1743" i="9"/>
  <c r="L1743" i="9"/>
  <c r="K1743" i="9"/>
  <c r="M1742" i="9"/>
  <c r="L1742" i="9"/>
  <c r="K1742" i="9"/>
  <c r="M1741" i="9"/>
  <c r="L1741" i="9"/>
  <c r="K1741" i="9"/>
  <c r="M1740" i="9"/>
  <c r="L1740" i="9"/>
  <c r="K1740" i="9"/>
  <c r="M1739" i="9"/>
  <c r="L1739" i="9"/>
  <c r="K1739" i="9"/>
  <c r="M1738" i="9"/>
  <c r="L1738" i="9"/>
  <c r="K1738" i="9"/>
  <c r="M1737" i="9"/>
  <c r="L1737" i="9"/>
  <c r="K1737" i="9"/>
  <c r="M1736" i="9"/>
  <c r="L1736" i="9"/>
  <c r="K1736" i="9"/>
  <c r="M1735" i="9"/>
  <c r="L1735" i="9"/>
  <c r="K1735" i="9"/>
  <c r="M1734" i="9"/>
  <c r="L1734" i="9"/>
  <c r="K1734" i="9"/>
  <c r="M1733" i="9"/>
  <c r="L1733" i="9"/>
  <c r="K1733" i="9"/>
  <c r="M1732" i="9"/>
  <c r="L1732" i="9"/>
  <c r="K1732" i="9"/>
  <c r="M1731" i="9"/>
  <c r="L1731" i="9"/>
  <c r="K1731" i="9"/>
  <c r="M1730" i="9"/>
  <c r="L1730" i="9"/>
  <c r="K1730" i="9"/>
  <c r="M1729" i="9"/>
  <c r="L1729" i="9"/>
  <c r="K1729" i="9"/>
  <c r="M1728" i="9"/>
  <c r="L1728" i="9"/>
  <c r="K1728" i="9"/>
  <c r="M1727" i="9"/>
  <c r="L1727" i="9"/>
  <c r="K1727" i="9"/>
  <c r="M1726" i="9"/>
  <c r="L1726" i="9"/>
  <c r="K1726" i="9"/>
  <c r="M1725" i="9"/>
  <c r="L1725" i="9"/>
  <c r="K1725" i="9"/>
  <c r="M1724" i="9"/>
  <c r="L1724" i="9"/>
  <c r="K1724" i="9"/>
  <c r="M1723" i="9"/>
  <c r="L1723" i="9"/>
  <c r="K1723" i="9"/>
  <c r="M1722" i="9"/>
  <c r="L1722" i="9"/>
  <c r="K1722" i="9"/>
  <c r="M1721" i="9"/>
  <c r="L1721" i="9"/>
  <c r="K1721" i="9"/>
  <c r="M1720" i="9"/>
  <c r="L1720" i="9"/>
  <c r="K1720" i="9"/>
  <c r="M1719" i="9"/>
  <c r="L1719" i="9"/>
  <c r="K1719" i="9"/>
  <c r="M1718" i="9"/>
  <c r="L1718" i="9"/>
  <c r="K1718" i="9"/>
  <c r="M1717" i="9"/>
  <c r="L1717" i="9"/>
  <c r="K1717" i="9"/>
  <c r="M1716" i="9"/>
  <c r="L1716" i="9"/>
  <c r="K1716" i="9"/>
  <c r="M1715" i="9"/>
  <c r="L1715" i="9"/>
  <c r="K1715" i="9"/>
  <c r="M1714" i="9"/>
  <c r="L1714" i="9"/>
  <c r="K1714" i="9"/>
  <c r="M1713" i="9"/>
  <c r="L1713" i="9"/>
  <c r="K1713" i="9"/>
  <c r="M1712" i="9"/>
  <c r="L1712" i="9"/>
  <c r="K1712" i="9"/>
  <c r="M1711" i="9"/>
  <c r="L1711" i="9"/>
  <c r="K1711" i="9"/>
  <c r="M1710" i="9"/>
  <c r="L1710" i="9"/>
  <c r="K1710" i="9"/>
  <c r="M1709" i="9"/>
  <c r="L1709" i="9"/>
  <c r="K1709" i="9"/>
  <c r="M1708" i="9"/>
  <c r="L1708" i="9"/>
  <c r="K1708" i="9"/>
  <c r="M1707" i="9"/>
  <c r="L1707" i="9"/>
  <c r="K1707" i="9"/>
  <c r="M1706" i="9"/>
  <c r="L1706" i="9"/>
  <c r="K1706" i="9"/>
  <c r="M1705" i="9"/>
  <c r="L1705" i="9"/>
  <c r="K1705" i="9"/>
  <c r="M1704" i="9"/>
  <c r="L1704" i="9"/>
  <c r="K1704" i="9"/>
  <c r="M1703" i="9"/>
  <c r="L1703" i="9"/>
  <c r="K1703" i="9"/>
  <c r="M1702" i="9"/>
  <c r="L1702" i="9"/>
  <c r="K1702" i="9"/>
  <c r="M1701" i="9"/>
  <c r="L1701" i="9"/>
  <c r="K1701" i="9"/>
  <c r="M1700" i="9"/>
  <c r="L1700" i="9"/>
  <c r="K1700" i="9"/>
  <c r="M1699" i="9"/>
  <c r="L1699" i="9"/>
  <c r="K1699" i="9"/>
  <c r="M1698" i="9"/>
  <c r="L1698" i="9"/>
  <c r="K1698" i="9"/>
  <c r="M1697" i="9"/>
  <c r="L1697" i="9"/>
  <c r="K1697" i="9"/>
  <c r="M1696" i="9"/>
  <c r="L1696" i="9"/>
  <c r="K1696" i="9"/>
  <c r="M1695" i="9"/>
  <c r="L1695" i="9"/>
  <c r="K1695" i="9"/>
  <c r="M1694" i="9"/>
  <c r="L1694" i="9"/>
  <c r="K1694" i="9"/>
  <c r="M1693" i="9"/>
  <c r="L1693" i="9"/>
  <c r="K1693" i="9"/>
  <c r="M1692" i="9"/>
  <c r="L1692" i="9"/>
  <c r="K1692" i="9"/>
  <c r="M1691" i="9"/>
  <c r="L1691" i="9"/>
  <c r="K1691" i="9"/>
  <c r="M1690" i="9"/>
  <c r="L1690" i="9"/>
  <c r="K1690" i="9"/>
  <c r="M1689" i="9"/>
  <c r="L1689" i="9"/>
  <c r="K1689" i="9"/>
  <c r="M1688" i="9"/>
  <c r="L1688" i="9"/>
  <c r="K1688" i="9"/>
  <c r="M1687" i="9"/>
  <c r="L1687" i="9"/>
  <c r="K1687" i="9"/>
  <c r="M1686" i="9"/>
  <c r="L1686" i="9"/>
  <c r="K1686" i="9"/>
  <c r="M1685" i="9"/>
  <c r="L1685" i="9"/>
  <c r="K1685" i="9"/>
  <c r="M1684" i="9"/>
  <c r="L1684" i="9"/>
  <c r="K1684" i="9"/>
  <c r="M1683" i="9"/>
  <c r="L1683" i="9"/>
  <c r="K1683" i="9"/>
  <c r="M1682" i="9"/>
  <c r="L1682" i="9"/>
  <c r="K1682" i="9"/>
  <c r="M1681" i="9"/>
  <c r="L1681" i="9"/>
  <c r="K1681" i="9"/>
  <c r="M1680" i="9"/>
  <c r="L1680" i="9"/>
  <c r="K1680" i="9"/>
  <c r="M1679" i="9"/>
  <c r="L1679" i="9"/>
  <c r="K1679" i="9"/>
  <c r="M1678" i="9"/>
  <c r="L1678" i="9"/>
  <c r="K1678" i="9"/>
  <c r="M1677" i="9"/>
  <c r="L1677" i="9"/>
  <c r="K1677" i="9"/>
  <c r="M1676" i="9"/>
  <c r="L1676" i="9"/>
  <c r="K1676" i="9"/>
  <c r="M1675" i="9"/>
  <c r="L1675" i="9"/>
  <c r="K1675" i="9"/>
  <c r="M1674" i="9"/>
  <c r="L1674" i="9"/>
  <c r="K1674" i="9"/>
  <c r="M1673" i="9"/>
  <c r="L1673" i="9"/>
  <c r="K1673" i="9"/>
  <c r="M1672" i="9"/>
  <c r="L1672" i="9"/>
  <c r="K1672" i="9"/>
  <c r="M1671" i="9"/>
  <c r="L1671" i="9"/>
  <c r="K1671" i="9"/>
  <c r="M1670" i="9"/>
  <c r="L1670" i="9"/>
  <c r="K1670" i="9"/>
  <c r="M1669" i="9"/>
  <c r="L1669" i="9"/>
  <c r="K1669" i="9"/>
  <c r="M1668" i="9"/>
  <c r="L1668" i="9"/>
  <c r="K1668" i="9"/>
  <c r="M1667" i="9"/>
  <c r="L1667" i="9"/>
  <c r="K1667" i="9"/>
  <c r="M1666" i="9"/>
  <c r="L1666" i="9"/>
  <c r="K1666" i="9"/>
  <c r="M1665" i="9"/>
  <c r="L1665" i="9"/>
  <c r="K1665" i="9"/>
  <c r="M1664" i="9"/>
  <c r="L1664" i="9"/>
  <c r="K1664" i="9"/>
  <c r="M1663" i="9"/>
  <c r="L1663" i="9"/>
  <c r="K1663" i="9"/>
  <c r="M1662" i="9"/>
  <c r="L1662" i="9"/>
  <c r="K1662" i="9"/>
  <c r="M1661" i="9"/>
  <c r="L1661" i="9"/>
  <c r="K1661" i="9"/>
  <c r="M1660" i="9"/>
  <c r="L1660" i="9"/>
  <c r="K1660" i="9"/>
  <c r="M1659" i="9"/>
  <c r="L1659" i="9"/>
  <c r="K1659" i="9"/>
  <c r="M1658" i="9"/>
  <c r="L1658" i="9"/>
  <c r="K1658" i="9"/>
  <c r="M1657" i="9"/>
  <c r="L1657" i="9"/>
  <c r="K1657" i="9"/>
  <c r="M1656" i="9"/>
  <c r="L1656" i="9"/>
  <c r="K1656" i="9"/>
  <c r="M1655" i="9"/>
  <c r="L1655" i="9"/>
  <c r="K1655" i="9"/>
  <c r="M1654" i="9"/>
  <c r="L1654" i="9"/>
  <c r="K1654" i="9"/>
  <c r="M1653" i="9"/>
  <c r="L1653" i="9"/>
  <c r="K1653" i="9"/>
  <c r="M1652" i="9"/>
  <c r="L1652" i="9"/>
  <c r="K1652" i="9"/>
  <c r="M1651" i="9"/>
  <c r="L1651" i="9"/>
  <c r="K1651" i="9"/>
  <c r="M1650" i="9"/>
  <c r="L1650" i="9"/>
  <c r="K1650" i="9"/>
  <c r="M1649" i="9"/>
  <c r="L1649" i="9"/>
  <c r="K1649" i="9"/>
  <c r="M1648" i="9"/>
  <c r="L1648" i="9"/>
  <c r="K1648" i="9"/>
  <c r="M1647" i="9"/>
  <c r="L1647" i="9"/>
  <c r="K1647" i="9"/>
  <c r="M1646" i="9"/>
  <c r="L1646" i="9"/>
  <c r="K1646" i="9"/>
  <c r="M1645" i="9"/>
  <c r="L1645" i="9"/>
  <c r="K1645" i="9"/>
  <c r="M1644" i="9"/>
  <c r="L1644" i="9"/>
  <c r="K1644" i="9"/>
  <c r="M1643" i="9"/>
  <c r="L1643" i="9"/>
  <c r="K1643" i="9"/>
  <c r="M1642" i="9"/>
  <c r="L1642" i="9"/>
  <c r="K1642" i="9"/>
  <c r="M1641" i="9"/>
  <c r="L1641" i="9"/>
  <c r="K1641" i="9"/>
  <c r="M1640" i="9"/>
  <c r="L1640" i="9"/>
  <c r="K1640" i="9"/>
  <c r="M1639" i="9"/>
  <c r="L1639" i="9"/>
  <c r="K1639" i="9"/>
  <c r="M1638" i="9"/>
  <c r="L1638" i="9"/>
  <c r="K1638" i="9"/>
  <c r="M1637" i="9"/>
  <c r="L1637" i="9"/>
  <c r="K1637" i="9"/>
  <c r="M1636" i="9"/>
  <c r="L1636" i="9"/>
  <c r="K1636" i="9"/>
  <c r="M1635" i="9"/>
  <c r="L1635" i="9"/>
  <c r="K1635" i="9"/>
  <c r="M1634" i="9"/>
  <c r="L1634" i="9"/>
  <c r="K1634" i="9"/>
  <c r="M1633" i="9"/>
  <c r="L1633" i="9"/>
  <c r="K1633" i="9"/>
  <c r="M1632" i="9"/>
  <c r="L1632" i="9"/>
  <c r="K1632" i="9"/>
  <c r="M1631" i="9"/>
  <c r="L1631" i="9"/>
  <c r="K1631" i="9"/>
  <c r="M1630" i="9"/>
  <c r="L1630" i="9"/>
  <c r="K1630" i="9"/>
  <c r="M1629" i="9"/>
  <c r="L1629" i="9"/>
  <c r="K1629" i="9"/>
  <c r="M1628" i="9"/>
  <c r="L1628" i="9"/>
  <c r="K1628" i="9"/>
  <c r="M1627" i="9"/>
  <c r="L1627" i="9"/>
  <c r="K1627" i="9"/>
  <c r="M1626" i="9"/>
  <c r="L1626" i="9"/>
  <c r="K1626" i="9"/>
  <c r="M1625" i="9"/>
  <c r="L1625" i="9"/>
  <c r="K1625" i="9"/>
  <c r="M1624" i="9"/>
  <c r="L1624" i="9"/>
  <c r="K1624" i="9"/>
  <c r="M1623" i="9"/>
  <c r="L1623" i="9"/>
  <c r="K1623" i="9"/>
  <c r="M1622" i="9"/>
  <c r="L1622" i="9"/>
  <c r="K1622" i="9"/>
  <c r="M1621" i="9"/>
  <c r="L1621" i="9"/>
  <c r="K1621" i="9"/>
  <c r="M1620" i="9"/>
  <c r="L1620" i="9"/>
  <c r="K1620" i="9"/>
  <c r="M1619" i="9"/>
  <c r="L1619" i="9"/>
  <c r="K1619" i="9"/>
  <c r="M1618" i="9"/>
  <c r="L1618" i="9"/>
  <c r="K1618" i="9"/>
  <c r="M1617" i="9"/>
  <c r="L1617" i="9"/>
  <c r="K1617" i="9"/>
  <c r="M1616" i="9"/>
  <c r="L1616" i="9"/>
  <c r="K1616" i="9"/>
  <c r="M1615" i="9"/>
  <c r="L1615" i="9"/>
  <c r="K1615" i="9"/>
  <c r="M1614" i="9"/>
  <c r="L1614" i="9"/>
  <c r="K1614" i="9"/>
  <c r="M1613" i="9"/>
  <c r="L1613" i="9"/>
  <c r="K1613" i="9"/>
  <c r="M1612" i="9"/>
  <c r="L1612" i="9"/>
  <c r="K1612" i="9"/>
  <c r="M1611" i="9"/>
  <c r="L1611" i="9"/>
  <c r="K1611" i="9"/>
  <c r="M1610" i="9"/>
  <c r="L1610" i="9"/>
  <c r="K1610" i="9"/>
  <c r="M1609" i="9"/>
  <c r="L1609" i="9"/>
  <c r="K1609" i="9"/>
  <c r="M1608" i="9"/>
  <c r="L1608" i="9"/>
  <c r="K1608" i="9"/>
  <c r="M1607" i="9"/>
  <c r="L1607" i="9"/>
  <c r="K1607" i="9"/>
  <c r="M1606" i="9"/>
  <c r="L1606" i="9"/>
  <c r="K1606" i="9"/>
  <c r="M1605" i="9"/>
  <c r="L1605" i="9"/>
  <c r="K1605" i="9"/>
  <c r="M1604" i="9"/>
  <c r="L1604" i="9"/>
  <c r="K1604" i="9"/>
  <c r="M1603" i="9"/>
  <c r="L1603" i="9"/>
  <c r="K1603" i="9"/>
  <c r="M1602" i="9"/>
  <c r="L1602" i="9"/>
  <c r="K1602" i="9"/>
  <c r="M1601" i="9"/>
  <c r="L1601" i="9"/>
  <c r="K1601" i="9"/>
  <c r="M1600" i="9"/>
  <c r="L1600" i="9"/>
  <c r="K1600" i="9"/>
  <c r="M1599" i="9"/>
  <c r="L1599" i="9"/>
  <c r="K1599" i="9"/>
  <c r="M1598" i="9"/>
  <c r="L1598" i="9"/>
  <c r="K1598" i="9"/>
  <c r="M1597" i="9"/>
  <c r="L1597" i="9"/>
  <c r="K1597" i="9"/>
  <c r="M1596" i="9"/>
  <c r="L1596" i="9"/>
  <c r="K1596" i="9"/>
  <c r="M1595" i="9"/>
  <c r="L1595" i="9"/>
  <c r="K1595" i="9"/>
  <c r="M1594" i="9"/>
  <c r="L1594" i="9"/>
  <c r="K1594" i="9"/>
  <c r="M1593" i="9"/>
  <c r="L1593" i="9"/>
  <c r="K1593" i="9"/>
  <c r="M1592" i="9"/>
  <c r="L1592" i="9"/>
  <c r="K1592" i="9"/>
  <c r="M1591" i="9"/>
  <c r="L1591" i="9"/>
  <c r="K1591" i="9"/>
  <c r="M1590" i="9"/>
  <c r="L1590" i="9"/>
  <c r="K1590" i="9"/>
  <c r="M1589" i="9"/>
  <c r="L1589" i="9"/>
  <c r="K1589" i="9"/>
  <c r="M1588" i="9"/>
  <c r="L1588" i="9"/>
  <c r="K1588" i="9"/>
  <c r="M1587" i="9"/>
  <c r="L1587" i="9"/>
  <c r="K1587" i="9"/>
  <c r="M1586" i="9"/>
  <c r="L1586" i="9"/>
  <c r="K1586" i="9"/>
  <c r="M1585" i="9"/>
  <c r="L1585" i="9"/>
  <c r="K1585" i="9"/>
  <c r="M1584" i="9"/>
  <c r="L1584" i="9"/>
  <c r="K1584" i="9"/>
  <c r="M1583" i="9"/>
  <c r="L1583" i="9"/>
  <c r="K1583" i="9"/>
  <c r="M1582" i="9"/>
  <c r="L1582" i="9"/>
  <c r="K1582" i="9"/>
  <c r="M1581" i="9"/>
  <c r="L1581" i="9"/>
  <c r="K1581" i="9"/>
  <c r="M1580" i="9"/>
  <c r="L1580" i="9"/>
  <c r="K1580" i="9"/>
  <c r="M1579" i="9"/>
  <c r="L1579" i="9"/>
  <c r="K1579" i="9"/>
  <c r="M1578" i="9"/>
  <c r="L1578" i="9"/>
  <c r="K1578" i="9"/>
  <c r="M1577" i="9"/>
  <c r="L1577" i="9"/>
  <c r="K1577" i="9"/>
  <c r="M1576" i="9"/>
  <c r="L1576" i="9"/>
  <c r="K1576" i="9"/>
  <c r="M1575" i="9"/>
  <c r="L1575" i="9"/>
  <c r="K1575" i="9"/>
  <c r="M1574" i="9"/>
  <c r="L1574" i="9"/>
  <c r="K1574" i="9"/>
  <c r="M1573" i="9"/>
  <c r="L1573" i="9"/>
  <c r="K1573" i="9"/>
  <c r="M1572" i="9"/>
  <c r="L1572" i="9"/>
  <c r="K1572" i="9"/>
  <c r="M1571" i="9"/>
  <c r="L1571" i="9"/>
  <c r="K1571" i="9"/>
  <c r="M1570" i="9"/>
  <c r="L1570" i="9"/>
  <c r="K1570" i="9"/>
  <c r="M1569" i="9"/>
  <c r="L1569" i="9"/>
  <c r="K1569" i="9"/>
  <c r="M1568" i="9"/>
  <c r="L1568" i="9"/>
  <c r="K1568" i="9"/>
  <c r="M1567" i="9"/>
  <c r="L1567" i="9"/>
  <c r="K1567" i="9"/>
  <c r="M1566" i="9"/>
  <c r="L1566" i="9"/>
  <c r="K1566" i="9"/>
  <c r="M1565" i="9"/>
  <c r="L1565" i="9"/>
  <c r="K1565" i="9"/>
  <c r="M1564" i="9"/>
  <c r="L1564" i="9"/>
  <c r="K1564" i="9"/>
  <c r="M1563" i="9"/>
  <c r="L1563" i="9"/>
  <c r="K1563" i="9"/>
  <c r="M1562" i="9"/>
  <c r="L1562" i="9"/>
  <c r="K1562" i="9"/>
  <c r="M1561" i="9"/>
  <c r="L1561" i="9"/>
  <c r="K1561" i="9"/>
  <c r="M1560" i="9"/>
  <c r="L1560" i="9"/>
  <c r="K1560" i="9"/>
  <c r="M1559" i="9"/>
  <c r="L1559" i="9"/>
  <c r="K1559" i="9"/>
  <c r="M1558" i="9"/>
  <c r="L1558" i="9"/>
  <c r="K1558" i="9"/>
  <c r="M1557" i="9"/>
  <c r="L1557" i="9"/>
  <c r="K1557" i="9"/>
  <c r="M1556" i="9"/>
  <c r="L1556" i="9"/>
  <c r="K1556" i="9"/>
  <c r="M1555" i="9"/>
  <c r="L1555" i="9"/>
  <c r="K1555" i="9"/>
  <c r="M1554" i="9"/>
  <c r="L1554" i="9"/>
  <c r="K1554" i="9"/>
  <c r="M1553" i="9"/>
  <c r="L1553" i="9"/>
  <c r="K1553" i="9"/>
  <c r="M1552" i="9"/>
  <c r="L1552" i="9"/>
  <c r="K1552" i="9"/>
  <c r="M1551" i="9"/>
  <c r="L1551" i="9"/>
  <c r="K1551" i="9"/>
  <c r="M1550" i="9"/>
  <c r="L1550" i="9"/>
  <c r="K1550" i="9"/>
  <c r="M1549" i="9"/>
  <c r="L1549" i="9"/>
  <c r="K1549" i="9"/>
  <c r="M1548" i="9"/>
  <c r="L1548" i="9"/>
  <c r="K1548" i="9"/>
  <c r="M1547" i="9"/>
  <c r="L1547" i="9"/>
  <c r="K1547" i="9"/>
  <c r="M1546" i="9"/>
  <c r="L1546" i="9"/>
  <c r="K1546" i="9"/>
  <c r="M1545" i="9"/>
  <c r="L1545" i="9"/>
  <c r="K1545" i="9"/>
  <c r="M1544" i="9"/>
  <c r="L1544" i="9"/>
  <c r="K1544" i="9"/>
  <c r="M1543" i="9"/>
  <c r="L1543" i="9"/>
  <c r="K1543" i="9"/>
  <c r="M1542" i="9"/>
  <c r="L1542" i="9"/>
  <c r="K1542" i="9"/>
  <c r="M1541" i="9"/>
  <c r="L1541" i="9"/>
  <c r="K1541" i="9"/>
  <c r="M1540" i="9"/>
  <c r="L1540" i="9"/>
  <c r="K1540" i="9"/>
  <c r="M1539" i="9"/>
  <c r="L1539" i="9"/>
  <c r="K1539" i="9"/>
  <c r="M1538" i="9"/>
  <c r="L1538" i="9"/>
  <c r="K1538" i="9"/>
  <c r="M1537" i="9"/>
  <c r="L1537" i="9"/>
  <c r="K1537" i="9"/>
  <c r="M1536" i="9"/>
  <c r="L1536" i="9"/>
  <c r="K1536" i="9"/>
  <c r="M1535" i="9"/>
  <c r="L1535" i="9"/>
  <c r="K1535" i="9"/>
  <c r="M1534" i="9"/>
  <c r="L1534" i="9"/>
  <c r="K1534" i="9"/>
  <c r="M1533" i="9"/>
  <c r="L1533" i="9"/>
  <c r="K1533" i="9"/>
  <c r="M1532" i="9"/>
  <c r="L1532" i="9"/>
  <c r="K1532" i="9"/>
  <c r="M1531" i="9"/>
  <c r="L1531" i="9"/>
  <c r="K1531" i="9"/>
  <c r="M1530" i="9"/>
  <c r="L1530" i="9"/>
  <c r="K1530" i="9"/>
  <c r="M1529" i="9"/>
  <c r="L1529" i="9"/>
  <c r="K1529" i="9"/>
  <c r="M1528" i="9"/>
  <c r="L1528" i="9"/>
  <c r="K1528" i="9"/>
  <c r="M1527" i="9"/>
  <c r="L1527" i="9"/>
  <c r="K1527" i="9"/>
  <c r="M1526" i="9"/>
  <c r="L1526" i="9"/>
  <c r="K1526" i="9"/>
  <c r="M1525" i="9"/>
  <c r="L1525" i="9"/>
  <c r="K1525" i="9"/>
  <c r="M1524" i="9"/>
  <c r="L1524" i="9"/>
  <c r="K1524" i="9"/>
  <c r="M1523" i="9"/>
  <c r="L1523" i="9"/>
  <c r="K1523" i="9"/>
  <c r="M1522" i="9"/>
  <c r="L1522" i="9"/>
  <c r="K1522" i="9"/>
  <c r="M1521" i="9"/>
  <c r="L1521" i="9"/>
  <c r="K1521" i="9"/>
  <c r="M1520" i="9"/>
  <c r="L1520" i="9"/>
  <c r="K1520" i="9"/>
  <c r="M1519" i="9"/>
  <c r="L1519" i="9"/>
  <c r="K1519" i="9"/>
  <c r="M1518" i="9"/>
  <c r="L1518" i="9"/>
  <c r="K1518" i="9"/>
  <c r="M1517" i="9"/>
  <c r="L1517" i="9"/>
  <c r="K1517" i="9"/>
  <c r="M1516" i="9"/>
  <c r="L1516" i="9"/>
  <c r="K1516" i="9"/>
  <c r="M1515" i="9"/>
  <c r="L1515" i="9"/>
  <c r="K1515" i="9"/>
  <c r="M1514" i="9"/>
  <c r="L1514" i="9"/>
  <c r="K1514" i="9"/>
  <c r="M1513" i="9"/>
  <c r="L1513" i="9"/>
  <c r="K1513" i="9"/>
  <c r="M1512" i="9"/>
  <c r="L1512" i="9"/>
  <c r="K1512" i="9"/>
  <c r="M1511" i="9"/>
  <c r="L1511" i="9"/>
  <c r="K1511" i="9"/>
  <c r="M1510" i="9"/>
  <c r="L1510" i="9"/>
  <c r="K1510" i="9"/>
  <c r="M1509" i="9"/>
  <c r="L1509" i="9"/>
  <c r="K1509" i="9"/>
  <c r="M1508" i="9"/>
  <c r="L1508" i="9"/>
  <c r="K1508" i="9"/>
  <c r="M1507" i="9"/>
  <c r="L1507" i="9"/>
  <c r="K1507" i="9"/>
  <c r="M1506" i="9"/>
  <c r="L1506" i="9"/>
  <c r="K1506" i="9"/>
  <c r="M1505" i="9"/>
  <c r="L1505" i="9"/>
  <c r="K1505" i="9"/>
  <c r="M1504" i="9"/>
  <c r="L1504" i="9"/>
  <c r="K1504" i="9"/>
  <c r="M1503" i="9"/>
  <c r="L1503" i="9"/>
  <c r="K1503" i="9"/>
  <c r="M1502" i="9"/>
  <c r="L1502" i="9"/>
  <c r="K1502" i="9"/>
  <c r="M1501" i="9"/>
  <c r="L1501" i="9"/>
  <c r="K1501" i="9"/>
  <c r="M1500" i="9"/>
  <c r="L1500" i="9"/>
  <c r="K1500" i="9"/>
  <c r="M1499" i="9"/>
  <c r="L1499" i="9"/>
  <c r="K1499" i="9"/>
  <c r="M1498" i="9"/>
  <c r="L1498" i="9"/>
  <c r="K1498" i="9"/>
  <c r="M1497" i="9"/>
  <c r="L1497" i="9"/>
  <c r="K1497" i="9"/>
  <c r="M1496" i="9"/>
  <c r="L1496" i="9"/>
  <c r="K1496" i="9"/>
  <c r="M1495" i="9"/>
  <c r="L1495" i="9"/>
  <c r="K1495" i="9"/>
  <c r="M1494" i="9"/>
  <c r="L1494" i="9"/>
  <c r="K1494" i="9"/>
  <c r="M1493" i="9"/>
  <c r="L1493" i="9"/>
  <c r="K1493" i="9"/>
  <c r="M1492" i="9"/>
  <c r="L1492" i="9"/>
  <c r="K1492" i="9"/>
  <c r="M1491" i="9"/>
  <c r="L1491" i="9"/>
  <c r="K1491" i="9"/>
  <c r="M1490" i="9"/>
  <c r="L1490" i="9"/>
  <c r="K1490" i="9"/>
  <c r="M1489" i="9"/>
  <c r="L1489" i="9"/>
  <c r="K1489" i="9"/>
  <c r="M1488" i="9"/>
  <c r="L1488" i="9"/>
  <c r="K1488" i="9"/>
  <c r="M1487" i="9"/>
  <c r="L1487" i="9"/>
  <c r="K1487" i="9"/>
  <c r="M1486" i="9"/>
  <c r="L1486" i="9"/>
  <c r="K1486" i="9"/>
  <c r="M1485" i="9"/>
  <c r="L1485" i="9"/>
  <c r="K1485" i="9"/>
  <c r="M1484" i="9"/>
  <c r="L1484" i="9"/>
  <c r="K1484" i="9"/>
  <c r="M1483" i="9"/>
  <c r="L1483" i="9"/>
  <c r="K1483" i="9"/>
  <c r="M1482" i="9"/>
  <c r="L1482" i="9"/>
  <c r="K1482" i="9"/>
  <c r="M1481" i="9"/>
  <c r="L1481" i="9"/>
  <c r="K1481" i="9"/>
  <c r="M1480" i="9"/>
  <c r="L1480" i="9"/>
  <c r="K1480" i="9"/>
  <c r="M1479" i="9"/>
  <c r="L1479" i="9"/>
  <c r="K1479" i="9"/>
  <c r="M1478" i="9"/>
  <c r="L1478" i="9"/>
  <c r="K1478" i="9"/>
  <c r="M1477" i="9"/>
  <c r="L1477" i="9"/>
  <c r="K1477" i="9"/>
  <c r="M1476" i="9"/>
  <c r="L1476" i="9"/>
  <c r="K1476" i="9"/>
  <c r="M1475" i="9"/>
  <c r="L1475" i="9"/>
  <c r="K1475" i="9"/>
  <c r="M1474" i="9"/>
  <c r="L1474" i="9"/>
  <c r="K1474" i="9"/>
  <c r="M1473" i="9"/>
  <c r="L1473" i="9"/>
  <c r="K1473" i="9"/>
  <c r="M1472" i="9"/>
  <c r="L1472" i="9"/>
  <c r="K1472" i="9"/>
  <c r="M1471" i="9"/>
  <c r="L1471" i="9"/>
  <c r="K1471" i="9"/>
  <c r="M1470" i="9"/>
  <c r="L1470" i="9"/>
  <c r="K1470" i="9"/>
  <c r="M1469" i="9"/>
  <c r="L1469" i="9"/>
  <c r="K1469" i="9"/>
  <c r="M1468" i="9"/>
  <c r="L1468" i="9"/>
  <c r="K1468" i="9"/>
  <c r="M1467" i="9"/>
  <c r="L1467" i="9"/>
  <c r="K1467" i="9"/>
  <c r="M1466" i="9"/>
  <c r="L1466" i="9"/>
  <c r="K1466" i="9"/>
  <c r="M1465" i="9"/>
  <c r="L1465" i="9"/>
  <c r="K1465" i="9"/>
  <c r="M1464" i="9"/>
  <c r="L1464" i="9"/>
  <c r="K1464" i="9"/>
  <c r="M1463" i="9"/>
  <c r="L1463" i="9"/>
  <c r="K1463" i="9"/>
  <c r="M1462" i="9"/>
  <c r="L1462" i="9"/>
  <c r="K1462" i="9"/>
  <c r="M1461" i="9"/>
  <c r="L1461" i="9"/>
  <c r="K1461" i="9"/>
  <c r="M1460" i="9"/>
  <c r="L1460" i="9"/>
  <c r="K1460" i="9"/>
  <c r="M1459" i="9"/>
  <c r="L1459" i="9"/>
  <c r="K1459" i="9"/>
  <c r="M1458" i="9"/>
  <c r="L1458" i="9"/>
  <c r="K1458" i="9"/>
  <c r="M1457" i="9"/>
  <c r="L1457" i="9"/>
  <c r="K1457" i="9"/>
  <c r="M1456" i="9"/>
  <c r="L1456" i="9"/>
  <c r="K1456" i="9"/>
  <c r="M1455" i="9"/>
  <c r="L1455" i="9"/>
  <c r="K1455" i="9"/>
  <c r="M1454" i="9"/>
  <c r="L1454" i="9"/>
  <c r="K1454" i="9"/>
  <c r="M1453" i="9"/>
  <c r="L1453" i="9"/>
  <c r="K1453" i="9"/>
  <c r="M1452" i="9"/>
  <c r="L1452" i="9"/>
  <c r="K1452" i="9"/>
  <c r="M1451" i="9"/>
  <c r="L1451" i="9"/>
  <c r="K1451" i="9"/>
  <c r="M1450" i="9"/>
  <c r="L1450" i="9"/>
  <c r="K1450" i="9"/>
  <c r="M1449" i="9"/>
  <c r="L1449" i="9"/>
  <c r="K1449" i="9"/>
  <c r="M1448" i="9"/>
  <c r="L1448" i="9"/>
  <c r="K1448" i="9"/>
  <c r="M1447" i="9"/>
  <c r="L1447" i="9"/>
  <c r="K1447" i="9"/>
  <c r="M1446" i="9"/>
  <c r="L1446" i="9"/>
  <c r="K1446" i="9"/>
  <c r="M1445" i="9"/>
  <c r="L1445" i="9"/>
  <c r="K1445" i="9"/>
  <c r="M1444" i="9"/>
  <c r="L1444" i="9"/>
  <c r="K1444" i="9"/>
  <c r="M1443" i="9"/>
  <c r="L1443" i="9"/>
  <c r="K1443" i="9"/>
  <c r="M1442" i="9"/>
  <c r="L1442" i="9"/>
  <c r="K1442" i="9"/>
  <c r="M1441" i="9"/>
  <c r="L1441" i="9"/>
  <c r="K1441" i="9"/>
  <c r="M1440" i="9"/>
  <c r="L1440" i="9"/>
  <c r="K1440" i="9"/>
  <c r="M1439" i="9"/>
  <c r="L1439" i="9"/>
  <c r="K1439" i="9"/>
  <c r="M1438" i="9"/>
  <c r="L1438" i="9"/>
  <c r="K1438" i="9"/>
  <c r="M1437" i="9"/>
  <c r="L1437" i="9"/>
  <c r="K1437" i="9"/>
  <c r="M1436" i="9"/>
  <c r="L1436" i="9"/>
  <c r="K1436" i="9"/>
  <c r="M1435" i="9"/>
  <c r="L1435" i="9"/>
  <c r="K1435" i="9"/>
  <c r="M1434" i="9"/>
  <c r="L1434" i="9"/>
  <c r="K1434" i="9"/>
  <c r="M1433" i="9"/>
  <c r="L1433" i="9"/>
  <c r="K1433" i="9"/>
  <c r="M1432" i="9"/>
  <c r="L1432" i="9"/>
  <c r="K1432" i="9"/>
  <c r="M1431" i="9"/>
  <c r="L1431" i="9"/>
  <c r="K1431" i="9"/>
  <c r="M1430" i="9"/>
  <c r="L1430" i="9"/>
  <c r="K1430" i="9"/>
  <c r="M1429" i="9"/>
  <c r="L1429" i="9"/>
  <c r="K1429" i="9"/>
  <c r="M1428" i="9"/>
  <c r="L1428" i="9"/>
  <c r="K1428" i="9"/>
  <c r="M1427" i="9"/>
  <c r="L1427" i="9"/>
  <c r="K1427" i="9"/>
  <c r="M1426" i="9"/>
  <c r="L1426" i="9"/>
  <c r="K1426" i="9"/>
  <c r="M1425" i="9"/>
  <c r="L1425" i="9"/>
  <c r="K1425" i="9"/>
  <c r="M1424" i="9"/>
  <c r="L1424" i="9"/>
  <c r="K1424" i="9"/>
  <c r="M1423" i="9"/>
  <c r="L1423" i="9"/>
  <c r="K1423" i="9"/>
  <c r="M1422" i="9"/>
  <c r="L1422" i="9"/>
  <c r="K1422" i="9"/>
  <c r="M1421" i="9"/>
  <c r="L1421" i="9"/>
  <c r="K1421" i="9"/>
  <c r="M1420" i="9"/>
  <c r="L1420" i="9"/>
  <c r="K1420" i="9"/>
  <c r="M1419" i="9"/>
  <c r="L1419" i="9"/>
  <c r="K1419" i="9"/>
  <c r="M1418" i="9"/>
  <c r="L1418" i="9"/>
  <c r="K1418" i="9"/>
  <c r="M1417" i="9"/>
  <c r="L1417" i="9"/>
  <c r="K1417" i="9"/>
  <c r="M1416" i="9"/>
  <c r="L1416" i="9"/>
  <c r="K1416" i="9"/>
  <c r="M1415" i="9"/>
  <c r="L1415" i="9"/>
  <c r="K1415" i="9"/>
  <c r="M1414" i="9"/>
  <c r="L1414" i="9"/>
  <c r="K1414" i="9"/>
  <c r="M1413" i="9"/>
  <c r="L1413" i="9"/>
  <c r="K1413" i="9"/>
  <c r="M1412" i="9"/>
  <c r="L1412" i="9"/>
  <c r="K1412" i="9"/>
  <c r="M1411" i="9"/>
  <c r="L1411" i="9"/>
  <c r="K1411" i="9"/>
  <c r="M1410" i="9"/>
  <c r="L1410" i="9"/>
  <c r="K1410" i="9"/>
  <c r="M1409" i="9"/>
  <c r="L1409" i="9"/>
  <c r="K1409" i="9"/>
  <c r="M1408" i="9"/>
  <c r="L1408" i="9"/>
  <c r="K1408" i="9"/>
  <c r="M1407" i="9"/>
  <c r="L1407" i="9"/>
  <c r="K1407" i="9"/>
  <c r="M1406" i="9"/>
  <c r="L1406" i="9"/>
  <c r="K1406" i="9"/>
  <c r="M1405" i="9"/>
  <c r="L1405" i="9"/>
  <c r="K1405" i="9"/>
  <c r="M1404" i="9"/>
  <c r="L1404" i="9"/>
  <c r="K1404" i="9"/>
  <c r="M1403" i="9"/>
  <c r="L1403" i="9"/>
  <c r="K1403" i="9"/>
  <c r="M1402" i="9"/>
  <c r="L1402" i="9"/>
  <c r="K1402" i="9"/>
  <c r="M1401" i="9"/>
  <c r="L1401" i="9"/>
  <c r="K1401" i="9"/>
  <c r="M1400" i="9"/>
  <c r="L1400" i="9"/>
  <c r="K1400" i="9"/>
  <c r="M1399" i="9"/>
  <c r="L1399" i="9"/>
  <c r="K1399" i="9"/>
  <c r="M1398" i="9"/>
  <c r="L1398" i="9"/>
  <c r="K1398" i="9"/>
  <c r="M1397" i="9"/>
  <c r="L1397" i="9"/>
  <c r="K1397" i="9"/>
  <c r="M1396" i="9"/>
  <c r="L1396" i="9"/>
  <c r="K1396" i="9"/>
  <c r="M1395" i="9"/>
  <c r="L1395" i="9"/>
  <c r="K1395" i="9"/>
  <c r="M1394" i="9"/>
  <c r="L1394" i="9"/>
  <c r="K1394" i="9"/>
  <c r="M1393" i="9"/>
  <c r="L1393" i="9"/>
  <c r="K1393" i="9"/>
  <c r="M1392" i="9"/>
  <c r="L1392" i="9"/>
  <c r="K1392" i="9"/>
  <c r="M1391" i="9"/>
  <c r="L1391" i="9"/>
  <c r="K1391" i="9"/>
  <c r="M1390" i="9"/>
  <c r="L1390" i="9"/>
  <c r="K1390" i="9"/>
  <c r="M1389" i="9"/>
  <c r="L1389" i="9"/>
  <c r="K1389" i="9"/>
  <c r="M1388" i="9"/>
  <c r="L1388" i="9"/>
  <c r="K1388" i="9"/>
  <c r="M1387" i="9"/>
  <c r="L1387" i="9"/>
  <c r="K1387" i="9"/>
  <c r="M1386" i="9"/>
  <c r="L1386" i="9"/>
  <c r="K1386" i="9"/>
  <c r="M1385" i="9"/>
  <c r="L1385" i="9"/>
  <c r="K1385" i="9"/>
  <c r="M1384" i="9"/>
  <c r="L1384" i="9"/>
  <c r="K1384" i="9"/>
  <c r="M1383" i="9"/>
  <c r="L1383" i="9"/>
  <c r="K1383" i="9"/>
  <c r="M1382" i="9"/>
  <c r="L1382" i="9"/>
  <c r="K1382" i="9"/>
  <c r="M1381" i="9"/>
  <c r="L1381" i="9"/>
  <c r="K1381" i="9"/>
  <c r="M1380" i="9"/>
  <c r="L1380" i="9"/>
  <c r="K1380" i="9"/>
  <c r="M1379" i="9"/>
  <c r="L1379" i="9"/>
  <c r="K1379" i="9"/>
  <c r="M1378" i="9"/>
  <c r="L1378" i="9"/>
  <c r="K1378" i="9"/>
  <c r="M1377" i="9"/>
  <c r="L1377" i="9"/>
  <c r="K1377" i="9"/>
  <c r="M1376" i="9"/>
  <c r="L1376" i="9"/>
  <c r="K1376" i="9"/>
  <c r="M1375" i="9"/>
  <c r="L1375" i="9"/>
  <c r="K1375" i="9"/>
  <c r="M1374" i="9"/>
  <c r="L1374" i="9"/>
  <c r="K1374" i="9"/>
  <c r="M1373" i="9"/>
  <c r="L1373" i="9"/>
  <c r="K1373" i="9"/>
  <c r="M1372" i="9"/>
  <c r="L1372" i="9"/>
  <c r="K1372" i="9"/>
  <c r="M1371" i="9"/>
  <c r="L1371" i="9"/>
  <c r="K1371" i="9"/>
  <c r="M1370" i="9"/>
  <c r="L1370" i="9"/>
  <c r="K1370" i="9"/>
  <c r="M1369" i="9"/>
  <c r="L1369" i="9"/>
  <c r="K1369" i="9"/>
  <c r="M1368" i="9"/>
  <c r="L1368" i="9"/>
  <c r="K1368" i="9"/>
  <c r="M1367" i="9"/>
  <c r="L1367" i="9"/>
  <c r="K1367" i="9"/>
  <c r="M1366" i="9"/>
  <c r="L1366" i="9"/>
  <c r="K1366" i="9"/>
  <c r="M1365" i="9"/>
  <c r="L1365" i="9"/>
  <c r="K1365" i="9"/>
  <c r="M1364" i="9"/>
  <c r="L1364" i="9"/>
  <c r="K1364" i="9"/>
  <c r="M1363" i="9"/>
  <c r="L1363" i="9"/>
  <c r="K1363" i="9"/>
  <c r="M1362" i="9"/>
  <c r="L1362" i="9"/>
  <c r="K1362" i="9"/>
  <c r="M1361" i="9"/>
  <c r="L1361" i="9"/>
  <c r="K1361" i="9"/>
  <c r="M1360" i="9"/>
  <c r="L1360" i="9"/>
  <c r="K1360" i="9"/>
  <c r="M1359" i="9"/>
  <c r="L1359" i="9"/>
  <c r="K1359" i="9"/>
  <c r="M1358" i="9"/>
  <c r="L1358" i="9"/>
  <c r="K1358" i="9"/>
  <c r="M1357" i="9"/>
  <c r="L1357" i="9"/>
  <c r="K1357" i="9"/>
  <c r="M1356" i="9"/>
  <c r="L1356" i="9"/>
  <c r="K1356" i="9"/>
  <c r="M1355" i="9"/>
  <c r="L1355" i="9"/>
  <c r="K1355" i="9"/>
  <c r="M1354" i="9"/>
  <c r="L1354" i="9"/>
  <c r="K1354" i="9"/>
  <c r="M1353" i="9"/>
  <c r="L1353" i="9"/>
  <c r="K1353" i="9"/>
  <c r="M1352" i="9"/>
  <c r="L1352" i="9"/>
  <c r="K1352" i="9"/>
  <c r="M1351" i="9"/>
  <c r="L1351" i="9"/>
  <c r="K1351" i="9"/>
  <c r="M1350" i="9"/>
  <c r="L1350" i="9"/>
  <c r="K1350" i="9"/>
  <c r="M1349" i="9"/>
  <c r="L1349" i="9"/>
  <c r="K1349" i="9"/>
  <c r="M1348" i="9"/>
  <c r="L1348" i="9"/>
  <c r="K1348" i="9"/>
  <c r="M1347" i="9"/>
  <c r="L1347" i="9"/>
  <c r="K1347" i="9"/>
  <c r="M1346" i="9"/>
  <c r="L1346" i="9"/>
  <c r="K1346" i="9"/>
  <c r="M1345" i="9"/>
  <c r="L1345" i="9"/>
  <c r="K1345" i="9"/>
  <c r="M1344" i="9"/>
  <c r="L1344" i="9"/>
  <c r="K1344" i="9"/>
  <c r="M1343" i="9"/>
  <c r="L1343" i="9"/>
  <c r="K1343" i="9"/>
  <c r="M1342" i="9"/>
  <c r="L1342" i="9"/>
  <c r="K1342" i="9"/>
  <c r="M1341" i="9"/>
  <c r="L1341" i="9"/>
  <c r="K1341" i="9"/>
  <c r="M1340" i="9"/>
  <c r="L1340" i="9"/>
  <c r="K1340" i="9"/>
  <c r="M1339" i="9"/>
  <c r="L1339" i="9"/>
  <c r="K1339" i="9"/>
  <c r="M1338" i="9"/>
  <c r="L1338" i="9"/>
  <c r="K1338" i="9"/>
  <c r="M1337" i="9"/>
  <c r="L1337" i="9"/>
  <c r="K1337" i="9"/>
  <c r="M1336" i="9"/>
  <c r="L1336" i="9"/>
  <c r="K1336" i="9"/>
  <c r="M1335" i="9"/>
  <c r="L1335" i="9"/>
  <c r="K1335" i="9"/>
  <c r="M1334" i="9"/>
  <c r="L1334" i="9"/>
  <c r="K1334" i="9"/>
  <c r="M1333" i="9"/>
  <c r="L1333" i="9"/>
  <c r="K1333" i="9"/>
  <c r="M1332" i="9"/>
  <c r="L1332" i="9"/>
  <c r="K1332" i="9"/>
  <c r="M1331" i="9"/>
  <c r="L1331" i="9"/>
  <c r="K1331" i="9"/>
  <c r="M1330" i="9"/>
  <c r="L1330" i="9"/>
  <c r="K1330" i="9"/>
  <c r="M1329" i="9"/>
  <c r="L1329" i="9"/>
  <c r="K1329" i="9"/>
  <c r="M1328" i="9"/>
  <c r="L1328" i="9"/>
  <c r="K1328" i="9"/>
  <c r="M1327" i="9"/>
  <c r="L1327" i="9"/>
  <c r="K1327" i="9"/>
  <c r="M1326" i="9"/>
  <c r="L1326" i="9"/>
  <c r="K1326" i="9"/>
  <c r="M1325" i="9"/>
  <c r="L1325" i="9"/>
  <c r="K1325" i="9"/>
  <c r="M1324" i="9"/>
  <c r="L1324" i="9"/>
  <c r="K1324" i="9"/>
  <c r="M1323" i="9"/>
  <c r="L1323" i="9"/>
  <c r="K1323" i="9"/>
  <c r="M1322" i="9"/>
  <c r="L1322" i="9"/>
  <c r="K1322" i="9"/>
  <c r="M1321" i="9"/>
  <c r="L1321" i="9"/>
  <c r="K1321" i="9"/>
  <c r="M1320" i="9"/>
  <c r="L1320" i="9"/>
  <c r="K1320" i="9"/>
  <c r="M1319" i="9"/>
  <c r="L1319" i="9"/>
  <c r="K1319" i="9"/>
  <c r="M1318" i="9"/>
  <c r="L1318" i="9"/>
  <c r="K1318" i="9"/>
  <c r="M1317" i="9"/>
  <c r="L1317" i="9"/>
  <c r="K1317" i="9"/>
  <c r="M1316" i="9"/>
  <c r="L1316" i="9"/>
  <c r="K1316" i="9"/>
  <c r="M1315" i="9"/>
  <c r="L1315" i="9"/>
  <c r="K1315" i="9"/>
  <c r="M1314" i="9"/>
  <c r="L1314" i="9"/>
  <c r="K1314" i="9"/>
  <c r="M1313" i="9"/>
  <c r="L1313" i="9"/>
  <c r="K1313" i="9"/>
  <c r="M1312" i="9"/>
  <c r="L1312" i="9"/>
  <c r="K1312" i="9"/>
  <c r="M1311" i="9"/>
  <c r="L1311" i="9"/>
  <c r="K1311" i="9"/>
  <c r="M1310" i="9"/>
  <c r="L1310" i="9"/>
  <c r="K1310" i="9"/>
  <c r="M1309" i="9"/>
  <c r="L1309" i="9"/>
  <c r="K1309" i="9"/>
  <c r="M1308" i="9"/>
  <c r="L1308" i="9"/>
  <c r="K1308" i="9"/>
  <c r="M1307" i="9"/>
  <c r="L1307" i="9"/>
  <c r="K1307" i="9"/>
  <c r="M1306" i="9"/>
  <c r="L1306" i="9"/>
  <c r="K1306" i="9"/>
  <c r="M1305" i="9"/>
  <c r="L1305" i="9"/>
  <c r="K1305" i="9"/>
  <c r="M1304" i="9"/>
  <c r="L1304" i="9"/>
  <c r="K1304" i="9"/>
  <c r="M1303" i="9"/>
  <c r="L1303" i="9"/>
  <c r="K1303" i="9"/>
  <c r="M1302" i="9"/>
  <c r="L1302" i="9"/>
  <c r="K1302" i="9"/>
  <c r="M1301" i="9"/>
  <c r="L1301" i="9"/>
  <c r="K1301" i="9"/>
  <c r="M1300" i="9"/>
  <c r="L1300" i="9"/>
  <c r="K1300" i="9"/>
  <c r="M1299" i="9"/>
  <c r="L1299" i="9"/>
  <c r="K1299" i="9"/>
  <c r="M1298" i="9"/>
  <c r="L1298" i="9"/>
  <c r="K1298" i="9"/>
  <c r="M1297" i="9"/>
  <c r="L1297" i="9"/>
  <c r="K1297" i="9"/>
  <c r="M1296" i="9"/>
  <c r="L1296" i="9"/>
  <c r="K1296" i="9"/>
  <c r="M1295" i="9"/>
  <c r="L1295" i="9"/>
  <c r="K1295" i="9"/>
  <c r="M1294" i="9"/>
  <c r="L1294" i="9"/>
  <c r="K1294" i="9"/>
  <c r="M1293" i="9"/>
  <c r="L1293" i="9"/>
  <c r="K1293" i="9"/>
  <c r="M1292" i="9"/>
  <c r="L1292" i="9"/>
  <c r="K1292" i="9"/>
  <c r="M1291" i="9"/>
  <c r="L1291" i="9"/>
  <c r="K1291" i="9"/>
  <c r="M1290" i="9"/>
  <c r="L1290" i="9"/>
  <c r="K1290" i="9"/>
  <c r="M1289" i="9"/>
  <c r="L1289" i="9"/>
  <c r="K1289" i="9"/>
  <c r="M1288" i="9"/>
  <c r="L1288" i="9"/>
  <c r="K1288" i="9"/>
  <c r="M1287" i="9"/>
  <c r="L1287" i="9"/>
  <c r="K1287" i="9"/>
  <c r="M1286" i="9"/>
  <c r="L1286" i="9"/>
  <c r="K1286" i="9"/>
  <c r="M1285" i="9"/>
  <c r="L1285" i="9"/>
  <c r="K1285" i="9"/>
  <c r="M1284" i="9"/>
  <c r="L1284" i="9"/>
  <c r="K1284" i="9"/>
  <c r="M1283" i="9"/>
  <c r="L1283" i="9"/>
  <c r="K1283" i="9"/>
  <c r="M1282" i="9"/>
  <c r="L1282" i="9"/>
  <c r="K1282" i="9"/>
  <c r="M1281" i="9"/>
  <c r="L1281" i="9"/>
  <c r="K1281" i="9"/>
  <c r="M1280" i="9"/>
  <c r="L1280" i="9"/>
  <c r="K1280" i="9"/>
  <c r="M1279" i="9"/>
  <c r="L1279" i="9"/>
  <c r="K1279" i="9"/>
  <c r="M1278" i="9"/>
  <c r="L1278" i="9"/>
  <c r="K1278" i="9"/>
  <c r="M1277" i="9"/>
  <c r="L1277" i="9"/>
  <c r="K1277" i="9"/>
  <c r="M1276" i="9"/>
  <c r="L1276" i="9"/>
  <c r="K1276" i="9"/>
  <c r="M1275" i="9"/>
  <c r="L1275" i="9"/>
  <c r="K1275" i="9"/>
  <c r="M1274" i="9"/>
  <c r="L1274" i="9"/>
  <c r="K1274" i="9"/>
  <c r="M1273" i="9"/>
  <c r="L1273" i="9"/>
  <c r="K1273" i="9"/>
  <c r="M1272" i="9"/>
  <c r="L1272" i="9"/>
  <c r="K1272" i="9"/>
  <c r="M1271" i="9"/>
  <c r="L1271" i="9"/>
  <c r="K1271" i="9"/>
  <c r="M1270" i="9"/>
  <c r="L1270" i="9"/>
  <c r="K1270" i="9"/>
  <c r="M1269" i="9"/>
  <c r="L1269" i="9"/>
  <c r="K1269" i="9"/>
  <c r="M1268" i="9"/>
  <c r="L1268" i="9"/>
  <c r="K1268" i="9"/>
  <c r="M1267" i="9"/>
  <c r="L1267" i="9"/>
  <c r="K1267" i="9"/>
  <c r="M1266" i="9"/>
  <c r="L1266" i="9"/>
  <c r="K1266" i="9"/>
  <c r="M1265" i="9"/>
  <c r="L1265" i="9"/>
  <c r="K1265" i="9"/>
  <c r="M1264" i="9"/>
  <c r="L1264" i="9"/>
  <c r="K1264" i="9"/>
  <c r="M1263" i="9"/>
  <c r="L1263" i="9"/>
  <c r="K1263" i="9"/>
  <c r="M1262" i="9"/>
  <c r="L1262" i="9"/>
  <c r="K1262" i="9"/>
  <c r="M1261" i="9"/>
  <c r="L1261" i="9"/>
  <c r="K1261" i="9"/>
  <c r="M1260" i="9"/>
  <c r="L1260" i="9"/>
  <c r="K1260" i="9"/>
  <c r="M1259" i="9"/>
  <c r="L1259" i="9"/>
  <c r="K1259" i="9"/>
  <c r="M1258" i="9"/>
  <c r="L1258" i="9"/>
  <c r="K1258" i="9"/>
  <c r="M1257" i="9"/>
  <c r="L1257" i="9"/>
  <c r="K1257" i="9"/>
  <c r="M1256" i="9"/>
  <c r="L1256" i="9"/>
  <c r="K1256" i="9"/>
  <c r="M1255" i="9"/>
  <c r="L1255" i="9"/>
  <c r="K1255" i="9"/>
  <c r="M1254" i="9"/>
  <c r="L1254" i="9"/>
  <c r="K1254" i="9"/>
  <c r="M1253" i="9"/>
  <c r="L1253" i="9"/>
  <c r="K1253" i="9"/>
  <c r="M1252" i="9"/>
  <c r="L1252" i="9"/>
  <c r="K1252" i="9"/>
  <c r="M1251" i="9"/>
  <c r="L1251" i="9"/>
  <c r="K1251" i="9"/>
  <c r="M1250" i="9"/>
  <c r="L1250" i="9"/>
  <c r="K1250" i="9"/>
  <c r="M1249" i="9"/>
  <c r="L1249" i="9"/>
  <c r="K1249" i="9"/>
  <c r="M1248" i="9"/>
  <c r="L1248" i="9"/>
  <c r="K1248" i="9"/>
  <c r="M1247" i="9"/>
  <c r="L1247" i="9"/>
  <c r="K1247" i="9"/>
  <c r="M1246" i="9"/>
  <c r="L1246" i="9"/>
  <c r="K1246" i="9"/>
  <c r="M1245" i="9"/>
  <c r="L1245" i="9"/>
  <c r="K1245" i="9"/>
  <c r="M1244" i="9"/>
  <c r="L1244" i="9"/>
  <c r="K1244" i="9"/>
  <c r="M1243" i="9"/>
  <c r="L1243" i="9"/>
  <c r="K1243" i="9"/>
  <c r="M1242" i="9"/>
  <c r="L1242" i="9"/>
  <c r="K1242" i="9"/>
  <c r="M1241" i="9"/>
  <c r="L1241" i="9"/>
  <c r="K1241" i="9"/>
  <c r="M1240" i="9"/>
  <c r="L1240" i="9"/>
  <c r="K1240" i="9"/>
  <c r="M1239" i="9"/>
  <c r="L1239" i="9"/>
  <c r="K1239" i="9"/>
  <c r="M1238" i="9"/>
  <c r="L1238" i="9"/>
  <c r="K1238" i="9"/>
  <c r="M1237" i="9"/>
  <c r="L1237" i="9"/>
  <c r="K1237" i="9"/>
  <c r="M1236" i="9"/>
  <c r="L1236" i="9"/>
  <c r="K1236" i="9"/>
  <c r="M1235" i="9"/>
  <c r="L1235" i="9"/>
  <c r="K1235" i="9"/>
  <c r="M1234" i="9"/>
  <c r="L1234" i="9"/>
  <c r="K1234" i="9"/>
  <c r="M1233" i="9"/>
  <c r="L1233" i="9"/>
  <c r="K1233" i="9"/>
  <c r="M1232" i="9"/>
  <c r="L1232" i="9"/>
  <c r="K1232" i="9"/>
  <c r="M1231" i="9"/>
  <c r="L1231" i="9"/>
  <c r="K1231" i="9"/>
  <c r="M1230" i="9"/>
  <c r="L1230" i="9"/>
  <c r="K1230" i="9"/>
  <c r="M1229" i="9"/>
  <c r="L1229" i="9"/>
  <c r="K1229" i="9"/>
  <c r="M1228" i="9"/>
  <c r="L1228" i="9"/>
  <c r="K1228" i="9"/>
  <c r="M1227" i="9"/>
  <c r="L1227" i="9"/>
  <c r="K1227" i="9"/>
  <c r="M1226" i="9"/>
  <c r="L1226" i="9"/>
  <c r="K1226" i="9"/>
  <c r="M1225" i="9"/>
  <c r="L1225" i="9"/>
  <c r="K1225" i="9"/>
  <c r="M1224" i="9"/>
  <c r="L1224" i="9"/>
  <c r="K1224" i="9"/>
  <c r="M1223" i="9"/>
  <c r="L1223" i="9"/>
  <c r="K1223" i="9"/>
  <c r="M1222" i="9"/>
  <c r="L1222" i="9"/>
  <c r="K1222" i="9"/>
  <c r="M1221" i="9"/>
  <c r="L1221" i="9"/>
  <c r="K1221" i="9"/>
  <c r="M1220" i="9"/>
  <c r="L1220" i="9"/>
  <c r="K1220" i="9"/>
  <c r="M1219" i="9"/>
  <c r="L1219" i="9"/>
  <c r="K1219" i="9"/>
  <c r="M1218" i="9"/>
  <c r="L1218" i="9"/>
  <c r="K1218" i="9"/>
  <c r="M1217" i="9"/>
  <c r="L1217" i="9"/>
  <c r="K1217" i="9"/>
  <c r="M1216" i="9"/>
  <c r="L1216" i="9"/>
  <c r="K1216" i="9"/>
  <c r="M1215" i="9"/>
  <c r="L1215" i="9"/>
  <c r="K1215" i="9"/>
  <c r="M1214" i="9"/>
  <c r="L1214" i="9"/>
  <c r="K1214" i="9"/>
  <c r="M1213" i="9"/>
  <c r="L1213" i="9"/>
  <c r="K1213" i="9"/>
  <c r="M1212" i="9"/>
  <c r="L1212" i="9"/>
  <c r="K1212" i="9"/>
  <c r="M1211" i="9"/>
  <c r="L1211" i="9"/>
  <c r="K1211" i="9"/>
  <c r="M1210" i="9"/>
  <c r="L1210" i="9"/>
  <c r="K1210" i="9"/>
  <c r="M1209" i="9"/>
  <c r="L1209" i="9"/>
  <c r="K1209" i="9"/>
  <c r="M1208" i="9"/>
  <c r="L1208" i="9"/>
  <c r="K1208" i="9"/>
  <c r="M1207" i="9"/>
  <c r="L1207" i="9"/>
  <c r="K1207" i="9"/>
  <c r="M1206" i="9"/>
  <c r="L1206" i="9"/>
  <c r="K1206" i="9"/>
  <c r="M1205" i="9"/>
  <c r="L1205" i="9"/>
  <c r="K1205" i="9"/>
  <c r="M1204" i="9"/>
  <c r="L1204" i="9"/>
  <c r="K1204" i="9"/>
  <c r="M1203" i="9"/>
  <c r="L1203" i="9"/>
  <c r="K1203" i="9"/>
  <c r="M1202" i="9"/>
  <c r="L1202" i="9"/>
  <c r="K1202" i="9"/>
  <c r="M1201" i="9"/>
  <c r="L1201" i="9"/>
  <c r="K1201" i="9"/>
  <c r="M1200" i="9"/>
  <c r="L1200" i="9"/>
  <c r="K1200" i="9"/>
  <c r="M1199" i="9"/>
  <c r="L1199" i="9"/>
  <c r="K1199" i="9"/>
  <c r="M1198" i="9"/>
  <c r="L1198" i="9"/>
  <c r="K1198" i="9"/>
  <c r="M1197" i="9"/>
  <c r="L1197" i="9"/>
  <c r="K1197" i="9"/>
  <c r="M1196" i="9"/>
  <c r="L1196" i="9"/>
  <c r="K1196" i="9"/>
  <c r="M1195" i="9"/>
  <c r="L1195" i="9"/>
  <c r="K1195" i="9"/>
  <c r="M1194" i="9"/>
  <c r="L1194" i="9"/>
  <c r="K1194" i="9"/>
  <c r="M1193" i="9"/>
  <c r="L1193" i="9"/>
  <c r="K1193" i="9"/>
  <c r="M1192" i="9"/>
  <c r="L1192" i="9"/>
  <c r="K1192" i="9"/>
  <c r="M1191" i="9"/>
  <c r="L1191" i="9"/>
  <c r="K1191" i="9"/>
  <c r="M1190" i="9"/>
  <c r="L1190" i="9"/>
  <c r="K1190" i="9"/>
  <c r="M1189" i="9"/>
  <c r="L1189" i="9"/>
  <c r="K1189" i="9"/>
  <c r="M1188" i="9"/>
  <c r="L1188" i="9"/>
  <c r="K1188" i="9"/>
  <c r="M1187" i="9"/>
  <c r="L1187" i="9"/>
  <c r="K1187" i="9"/>
  <c r="M1186" i="9"/>
  <c r="L1186" i="9"/>
  <c r="K1186" i="9"/>
  <c r="M1185" i="9"/>
  <c r="L1185" i="9"/>
  <c r="K1185" i="9"/>
  <c r="M1184" i="9"/>
  <c r="L1184" i="9"/>
  <c r="K1184" i="9"/>
  <c r="M1183" i="9"/>
  <c r="L1183" i="9"/>
  <c r="K1183" i="9"/>
  <c r="M1182" i="9"/>
  <c r="L1182" i="9"/>
  <c r="K1182" i="9"/>
  <c r="M1181" i="9"/>
  <c r="L1181" i="9"/>
  <c r="K1181" i="9"/>
  <c r="M1180" i="9"/>
  <c r="L1180" i="9"/>
  <c r="K1180" i="9"/>
  <c r="M1179" i="9"/>
  <c r="L1179" i="9"/>
  <c r="K1179" i="9"/>
  <c r="M1178" i="9"/>
  <c r="L1178" i="9"/>
  <c r="K1178" i="9"/>
  <c r="M1177" i="9"/>
  <c r="L1177" i="9"/>
  <c r="K1177" i="9"/>
  <c r="M1176" i="9"/>
  <c r="L1176" i="9"/>
  <c r="K1176" i="9"/>
  <c r="M1175" i="9"/>
  <c r="L1175" i="9"/>
  <c r="K1175" i="9"/>
  <c r="M1174" i="9"/>
  <c r="L1174" i="9"/>
  <c r="K1174" i="9"/>
  <c r="M1173" i="9"/>
  <c r="L1173" i="9"/>
  <c r="K1173" i="9"/>
  <c r="M1172" i="9"/>
  <c r="L1172" i="9"/>
  <c r="K1172" i="9"/>
  <c r="M1171" i="9"/>
  <c r="L1171" i="9"/>
  <c r="K1171" i="9"/>
  <c r="M1170" i="9"/>
  <c r="L1170" i="9"/>
  <c r="K1170" i="9"/>
  <c r="M1169" i="9"/>
  <c r="L1169" i="9"/>
  <c r="K1169" i="9"/>
  <c r="M1168" i="9"/>
  <c r="L1168" i="9"/>
  <c r="K1168" i="9"/>
  <c r="M1167" i="9"/>
  <c r="L1167" i="9"/>
  <c r="K1167" i="9"/>
  <c r="M1166" i="9"/>
  <c r="L1166" i="9"/>
  <c r="K1166" i="9"/>
  <c r="M1165" i="9"/>
  <c r="L1165" i="9"/>
  <c r="K1165" i="9"/>
  <c r="M1164" i="9"/>
  <c r="L1164" i="9"/>
  <c r="K1164" i="9"/>
  <c r="M1163" i="9"/>
  <c r="L1163" i="9"/>
  <c r="K1163" i="9"/>
  <c r="M1162" i="9"/>
  <c r="L1162" i="9"/>
  <c r="K1162" i="9"/>
  <c r="M1161" i="9"/>
  <c r="L1161" i="9"/>
  <c r="K1161" i="9"/>
  <c r="M1160" i="9"/>
  <c r="L1160" i="9"/>
  <c r="K1160" i="9"/>
  <c r="M1159" i="9"/>
  <c r="L1159" i="9"/>
  <c r="K1159" i="9"/>
  <c r="M1158" i="9"/>
  <c r="L1158" i="9"/>
  <c r="K1158" i="9"/>
  <c r="M1157" i="9"/>
  <c r="L1157" i="9"/>
  <c r="K1157" i="9"/>
  <c r="M1156" i="9"/>
  <c r="L1156" i="9"/>
  <c r="K1156" i="9"/>
  <c r="M1155" i="9"/>
  <c r="L1155" i="9"/>
  <c r="K1155" i="9"/>
  <c r="M1154" i="9"/>
  <c r="L1154" i="9"/>
  <c r="K1154" i="9"/>
  <c r="M1153" i="9"/>
  <c r="L1153" i="9"/>
  <c r="K1153" i="9"/>
  <c r="M1152" i="9"/>
  <c r="L1152" i="9"/>
  <c r="K1152" i="9"/>
  <c r="M1151" i="9"/>
  <c r="L1151" i="9"/>
  <c r="K1151" i="9"/>
  <c r="M1150" i="9"/>
  <c r="L1150" i="9"/>
  <c r="K1150" i="9"/>
  <c r="M1149" i="9"/>
  <c r="L1149" i="9"/>
  <c r="K1149" i="9"/>
  <c r="M1148" i="9"/>
  <c r="L1148" i="9"/>
  <c r="K1148" i="9"/>
  <c r="M1147" i="9"/>
  <c r="L1147" i="9"/>
  <c r="K1147" i="9"/>
  <c r="M1146" i="9"/>
  <c r="L1146" i="9"/>
  <c r="K1146" i="9"/>
  <c r="M1145" i="9"/>
  <c r="L1145" i="9"/>
  <c r="K1145" i="9"/>
  <c r="M1144" i="9"/>
  <c r="L1144" i="9"/>
  <c r="K1144" i="9"/>
  <c r="M1143" i="9"/>
  <c r="L1143" i="9"/>
  <c r="K1143" i="9"/>
  <c r="M1142" i="9"/>
  <c r="L1142" i="9"/>
  <c r="K1142" i="9"/>
  <c r="M1141" i="9"/>
  <c r="L1141" i="9"/>
  <c r="K1141" i="9"/>
  <c r="M1140" i="9"/>
  <c r="L1140" i="9"/>
  <c r="K1140" i="9"/>
  <c r="M1139" i="9"/>
  <c r="L1139" i="9"/>
  <c r="K1139" i="9"/>
  <c r="M1138" i="9"/>
  <c r="L1138" i="9"/>
  <c r="K1138" i="9"/>
  <c r="M1137" i="9"/>
  <c r="L1137" i="9"/>
  <c r="K1137" i="9"/>
  <c r="M1136" i="9"/>
  <c r="L1136" i="9"/>
  <c r="K1136" i="9"/>
  <c r="M1135" i="9"/>
  <c r="L1135" i="9"/>
  <c r="K1135" i="9"/>
  <c r="M1134" i="9"/>
  <c r="L1134" i="9"/>
  <c r="K1134" i="9"/>
  <c r="M1133" i="9"/>
  <c r="L1133" i="9"/>
  <c r="K1133" i="9"/>
  <c r="M1132" i="9"/>
  <c r="L1132" i="9"/>
  <c r="K1132" i="9"/>
  <c r="M1131" i="9"/>
  <c r="L1131" i="9"/>
  <c r="K1131" i="9"/>
  <c r="M1130" i="9"/>
  <c r="L1130" i="9"/>
  <c r="K1130" i="9"/>
  <c r="M1129" i="9"/>
  <c r="L1129" i="9"/>
  <c r="K1129" i="9"/>
  <c r="M1128" i="9"/>
  <c r="L1128" i="9"/>
  <c r="K1128" i="9"/>
  <c r="M1127" i="9"/>
  <c r="L1127" i="9"/>
  <c r="K1127" i="9"/>
  <c r="M1126" i="9"/>
  <c r="L1126" i="9"/>
  <c r="K1126" i="9"/>
  <c r="M1125" i="9"/>
  <c r="L1125" i="9"/>
  <c r="K1125" i="9"/>
  <c r="M1124" i="9"/>
  <c r="L1124" i="9"/>
  <c r="K1124" i="9"/>
  <c r="M1123" i="9"/>
  <c r="L1123" i="9"/>
  <c r="K1123" i="9"/>
  <c r="M1122" i="9"/>
  <c r="L1122" i="9"/>
  <c r="K1122" i="9"/>
  <c r="M1121" i="9"/>
  <c r="L1121" i="9"/>
  <c r="K1121" i="9"/>
  <c r="M1120" i="9"/>
  <c r="L1120" i="9"/>
  <c r="K1120" i="9"/>
  <c r="M1119" i="9"/>
  <c r="L1119" i="9"/>
  <c r="K1119" i="9"/>
  <c r="M1118" i="9"/>
  <c r="L1118" i="9"/>
  <c r="K1118" i="9"/>
  <c r="M1117" i="9"/>
  <c r="L1117" i="9"/>
  <c r="K1117" i="9"/>
  <c r="M1116" i="9"/>
  <c r="L1116" i="9"/>
  <c r="K1116" i="9"/>
  <c r="M1115" i="9"/>
  <c r="L1115" i="9"/>
  <c r="K1115" i="9"/>
  <c r="M1114" i="9"/>
  <c r="L1114" i="9"/>
  <c r="K1114" i="9"/>
  <c r="M1113" i="9"/>
  <c r="L1113" i="9"/>
  <c r="K1113" i="9"/>
  <c r="M1112" i="9"/>
  <c r="L1112" i="9"/>
  <c r="K1112" i="9"/>
  <c r="M1111" i="9"/>
  <c r="L1111" i="9"/>
  <c r="K1111" i="9"/>
  <c r="M1110" i="9"/>
  <c r="L1110" i="9"/>
  <c r="K1110" i="9"/>
  <c r="M1109" i="9"/>
  <c r="L1109" i="9"/>
  <c r="K1109" i="9"/>
  <c r="M1108" i="9"/>
  <c r="L1108" i="9"/>
  <c r="K1108" i="9"/>
  <c r="M1107" i="9"/>
  <c r="L1107" i="9"/>
  <c r="K1107" i="9"/>
  <c r="M1106" i="9"/>
  <c r="L1106" i="9"/>
  <c r="K1106" i="9"/>
  <c r="M1105" i="9"/>
  <c r="L1105" i="9"/>
  <c r="K1105" i="9"/>
  <c r="M1104" i="9"/>
  <c r="L1104" i="9"/>
  <c r="K1104" i="9"/>
  <c r="M1103" i="9"/>
  <c r="L1103" i="9"/>
  <c r="K1103" i="9"/>
  <c r="M1102" i="9"/>
  <c r="L1102" i="9"/>
  <c r="K1102" i="9"/>
  <c r="M1101" i="9"/>
  <c r="L1101" i="9"/>
  <c r="K1101" i="9"/>
  <c r="M1100" i="9"/>
  <c r="L1100" i="9"/>
  <c r="K1100" i="9"/>
  <c r="M1099" i="9"/>
  <c r="L1099" i="9"/>
  <c r="K1099" i="9"/>
  <c r="M1098" i="9"/>
  <c r="L1098" i="9"/>
  <c r="K1098" i="9"/>
  <c r="M1097" i="9"/>
  <c r="L1097" i="9"/>
  <c r="K1097" i="9"/>
  <c r="M1096" i="9"/>
  <c r="L1096" i="9"/>
  <c r="K1096" i="9"/>
  <c r="M1095" i="9"/>
  <c r="L1095" i="9"/>
  <c r="K1095" i="9"/>
  <c r="M1094" i="9"/>
  <c r="L1094" i="9"/>
  <c r="K1094" i="9"/>
  <c r="M1093" i="9"/>
  <c r="L1093" i="9"/>
  <c r="K1093" i="9"/>
  <c r="M1092" i="9"/>
  <c r="L1092" i="9"/>
  <c r="K1092" i="9"/>
  <c r="M1091" i="9"/>
  <c r="L1091" i="9"/>
  <c r="K1091" i="9"/>
  <c r="M1090" i="9"/>
  <c r="L1090" i="9"/>
  <c r="K1090" i="9"/>
  <c r="M1089" i="9"/>
  <c r="L1089" i="9"/>
  <c r="K1089" i="9"/>
  <c r="M1088" i="9"/>
  <c r="L1088" i="9"/>
  <c r="K1088" i="9"/>
  <c r="M1087" i="9"/>
  <c r="L1087" i="9"/>
  <c r="K1087" i="9"/>
  <c r="M1086" i="9"/>
  <c r="L1086" i="9"/>
  <c r="K1086" i="9"/>
  <c r="M1085" i="9"/>
  <c r="L1085" i="9"/>
  <c r="K1085" i="9"/>
  <c r="M1084" i="9"/>
  <c r="L1084" i="9"/>
  <c r="K1084" i="9"/>
  <c r="M1083" i="9"/>
  <c r="L1083" i="9"/>
  <c r="K1083" i="9"/>
  <c r="M1082" i="9"/>
  <c r="L1082" i="9"/>
  <c r="K1082" i="9"/>
  <c r="M1081" i="9"/>
  <c r="L1081" i="9"/>
  <c r="K1081" i="9"/>
  <c r="M1080" i="9"/>
  <c r="L1080" i="9"/>
  <c r="K1080" i="9"/>
  <c r="M1079" i="9"/>
  <c r="L1079" i="9"/>
  <c r="K1079" i="9"/>
  <c r="M1078" i="9"/>
  <c r="L1078" i="9"/>
  <c r="K1078" i="9"/>
  <c r="M1077" i="9"/>
  <c r="L1077" i="9"/>
  <c r="K1077" i="9"/>
  <c r="M1076" i="9"/>
  <c r="L1076" i="9"/>
  <c r="K1076" i="9"/>
  <c r="M1075" i="9"/>
  <c r="L1075" i="9"/>
  <c r="K1075" i="9"/>
  <c r="M1074" i="9"/>
  <c r="L1074" i="9"/>
  <c r="K1074" i="9"/>
  <c r="M1073" i="9"/>
  <c r="L1073" i="9"/>
  <c r="K1073" i="9"/>
  <c r="M1072" i="9"/>
  <c r="L1072" i="9"/>
  <c r="K1072" i="9"/>
  <c r="M1071" i="9"/>
  <c r="L1071" i="9"/>
  <c r="K1071" i="9"/>
  <c r="M1070" i="9"/>
  <c r="L1070" i="9"/>
  <c r="K1070" i="9"/>
  <c r="M1069" i="9"/>
  <c r="L1069" i="9"/>
  <c r="K1069" i="9"/>
  <c r="M1068" i="9"/>
  <c r="L1068" i="9"/>
  <c r="K1068" i="9"/>
  <c r="M1067" i="9"/>
  <c r="L1067" i="9"/>
  <c r="K1067" i="9"/>
  <c r="M1066" i="9"/>
  <c r="L1066" i="9"/>
  <c r="K1066" i="9"/>
  <c r="M1065" i="9"/>
  <c r="L1065" i="9"/>
  <c r="K1065" i="9"/>
  <c r="M1064" i="9"/>
  <c r="L1064" i="9"/>
  <c r="K1064" i="9"/>
  <c r="M1063" i="9"/>
  <c r="L1063" i="9"/>
  <c r="K1063" i="9"/>
  <c r="M1062" i="9"/>
  <c r="L1062" i="9"/>
  <c r="K1062" i="9"/>
  <c r="M1061" i="9"/>
  <c r="L1061" i="9"/>
  <c r="K1061" i="9"/>
  <c r="M1060" i="9"/>
  <c r="L1060" i="9"/>
  <c r="K1060" i="9"/>
  <c r="M1059" i="9"/>
  <c r="L1059" i="9"/>
  <c r="K1059" i="9"/>
  <c r="M1058" i="9"/>
  <c r="L1058" i="9"/>
  <c r="K1058" i="9"/>
  <c r="M1057" i="9"/>
  <c r="L1057" i="9"/>
  <c r="K1057" i="9"/>
  <c r="M1056" i="9"/>
  <c r="L1056" i="9"/>
  <c r="K1056" i="9"/>
  <c r="M1055" i="9"/>
  <c r="L1055" i="9"/>
  <c r="K1055" i="9"/>
  <c r="M1054" i="9"/>
  <c r="L1054" i="9"/>
  <c r="K1054" i="9"/>
  <c r="M1053" i="9"/>
  <c r="L1053" i="9"/>
  <c r="K1053" i="9"/>
  <c r="M1052" i="9"/>
  <c r="L1052" i="9"/>
  <c r="K1052" i="9"/>
  <c r="M1051" i="9"/>
  <c r="L1051" i="9"/>
  <c r="K1051" i="9"/>
  <c r="M1050" i="9"/>
  <c r="L1050" i="9"/>
  <c r="K1050" i="9"/>
  <c r="M1049" i="9"/>
  <c r="L1049" i="9"/>
  <c r="K1049" i="9"/>
  <c r="M1048" i="9"/>
  <c r="L1048" i="9"/>
  <c r="K1048" i="9"/>
  <c r="M1047" i="9"/>
  <c r="L1047" i="9"/>
  <c r="K1047" i="9"/>
  <c r="M1046" i="9"/>
  <c r="L1046" i="9"/>
  <c r="K1046" i="9"/>
  <c r="M1045" i="9"/>
  <c r="L1045" i="9"/>
  <c r="K1045" i="9"/>
  <c r="M1044" i="9"/>
  <c r="L1044" i="9"/>
  <c r="K1044" i="9"/>
  <c r="M1043" i="9"/>
  <c r="L1043" i="9"/>
  <c r="K1043" i="9"/>
  <c r="M1042" i="9"/>
  <c r="L1042" i="9"/>
  <c r="K1042" i="9"/>
  <c r="M1041" i="9"/>
  <c r="L1041" i="9"/>
  <c r="K1041" i="9"/>
  <c r="M1040" i="9"/>
  <c r="L1040" i="9"/>
  <c r="K1040" i="9"/>
  <c r="M1039" i="9"/>
  <c r="L1039" i="9"/>
  <c r="K1039" i="9"/>
  <c r="M1038" i="9"/>
  <c r="L1038" i="9"/>
  <c r="K1038" i="9"/>
  <c r="M1037" i="9"/>
  <c r="L1037" i="9"/>
  <c r="K1037" i="9"/>
  <c r="M1036" i="9"/>
  <c r="L1036" i="9"/>
  <c r="K1036" i="9"/>
  <c r="M1035" i="9"/>
  <c r="L1035" i="9"/>
  <c r="K1035" i="9"/>
  <c r="M1034" i="9"/>
  <c r="L1034" i="9"/>
  <c r="K1034" i="9"/>
  <c r="M1033" i="9"/>
  <c r="L1033" i="9"/>
  <c r="K1033" i="9"/>
  <c r="M1032" i="9"/>
  <c r="L1032" i="9"/>
  <c r="K1032" i="9"/>
  <c r="M1031" i="9"/>
  <c r="L1031" i="9"/>
  <c r="K1031" i="9"/>
  <c r="M1030" i="9"/>
  <c r="L1030" i="9"/>
  <c r="K1030" i="9"/>
  <c r="M1029" i="9"/>
  <c r="L1029" i="9"/>
  <c r="K1029" i="9"/>
  <c r="M1028" i="9"/>
  <c r="L1028" i="9"/>
  <c r="K1028" i="9"/>
  <c r="M1027" i="9"/>
  <c r="L1027" i="9"/>
  <c r="K1027" i="9"/>
  <c r="M1026" i="9"/>
  <c r="L1026" i="9"/>
  <c r="K1026" i="9"/>
  <c r="M1025" i="9"/>
  <c r="L1025" i="9"/>
  <c r="K1025" i="9"/>
  <c r="M1024" i="9"/>
  <c r="L1024" i="9"/>
  <c r="K1024" i="9"/>
  <c r="M1023" i="9"/>
  <c r="L1023" i="9"/>
  <c r="K1023" i="9"/>
  <c r="M1022" i="9"/>
  <c r="L1022" i="9"/>
  <c r="K1022" i="9"/>
  <c r="M1021" i="9"/>
  <c r="L1021" i="9"/>
  <c r="K1021" i="9"/>
  <c r="M1020" i="9"/>
  <c r="L1020" i="9"/>
  <c r="K1020" i="9"/>
  <c r="M1019" i="9"/>
  <c r="L1019" i="9"/>
  <c r="K1019" i="9"/>
  <c r="M1018" i="9"/>
  <c r="L1018" i="9"/>
  <c r="K1018" i="9"/>
  <c r="M1017" i="9"/>
  <c r="L1017" i="9"/>
  <c r="K1017" i="9"/>
  <c r="M1016" i="9"/>
  <c r="L1016" i="9"/>
  <c r="K1016" i="9"/>
  <c r="M1015" i="9"/>
  <c r="L1015" i="9"/>
  <c r="K1015" i="9"/>
  <c r="M1014" i="9"/>
  <c r="L1014" i="9"/>
  <c r="K1014" i="9"/>
  <c r="M1013" i="9"/>
  <c r="L1013" i="9"/>
  <c r="K1013" i="9"/>
  <c r="M1012" i="9"/>
  <c r="L1012" i="9"/>
  <c r="K1012" i="9"/>
  <c r="M1011" i="9"/>
  <c r="L1011" i="9"/>
  <c r="K1011" i="9"/>
  <c r="M1010" i="9"/>
  <c r="L1010" i="9"/>
  <c r="K1010" i="9"/>
  <c r="M1009" i="9"/>
  <c r="L1009" i="9"/>
  <c r="K1009" i="9"/>
  <c r="M1008" i="9"/>
  <c r="L1008" i="9"/>
  <c r="K1008" i="9"/>
  <c r="M1007" i="9"/>
  <c r="L1007" i="9"/>
  <c r="K1007" i="9"/>
  <c r="M1006" i="9"/>
  <c r="L1006" i="9"/>
  <c r="K1006" i="9"/>
  <c r="M1005" i="9"/>
  <c r="L1005" i="9"/>
  <c r="K1005" i="9"/>
  <c r="M1004" i="9"/>
  <c r="L1004" i="9"/>
  <c r="K1004" i="9"/>
  <c r="M1003" i="9"/>
  <c r="L1003" i="9"/>
  <c r="K1003" i="9"/>
  <c r="M1002" i="9"/>
  <c r="L1002" i="9"/>
  <c r="K1002" i="9"/>
  <c r="M1001" i="9"/>
  <c r="L1001" i="9"/>
  <c r="K1001" i="9"/>
  <c r="M1000" i="9"/>
  <c r="L1000" i="9"/>
  <c r="K1000" i="9"/>
  <c r="M999" i="9"/>
  <c r="L999" i="9"/>
  <c r="K999" i="9"/>
  <c r="M998" i="9"/>
  <c r="L998" i="9"/>
  <c r="K998" i="9"/>
  <c r="M997" i="9"/>
  <c r="L997" i="9"/>
  <c r="K997" i="9"/>
  <c r="M996" i="9"/>
  <c r="L996" i="9"/>
  <c r="K996" i="9"/>
  <c r="M995" i="9"/>
  <c r="L995" i="9"/>
  <c r="K995" i="9"/>
  <c r="M994" i="9"/>
  <c r="L994" i="9"/>
  <c r="K994" i="9"/>
  <c r="M993" i="9"/>
  <c r="L993" i="9"/>
  <c r="K993" i="9"/>
  <c r="M992" i="9"/>
  <c r="L992" i="9"/>
  <c r="K992" i="9"/>
  <c r="M991" i="9"/>
  <c r="L991" i="9"/>
  <c r="K991" i="9"/>
  <c r="M990" i="9"/>
  <c r="L990" i="9"/>
  <c r="K990" i="9"/>
  <c r="M989" i="9"/>
  <c r="L989" i="9"/>
  <c r="K989" i="9"/>
  <c r="M988" i="9"/>
  <c r="L988" i="9"/>
  <c r="K988" i="9"/>
  <c r="M987" i="9"/>
  <c r="L987" i="9"/>
  <c r="K987" i="9"/>
  <c r="M986" i="9"/>
  <c r="L986" i="9"/>
  <c r="K986" i="9"/>
  <c r="M985" i="9"/>
  <c r="L985" i="9"/>
  <c r="K985" i="9"/>
  <c r="M984" i="9"/>
  <c r="L984" i="9"/>
  <c r="K984" i="9"/>
  <c r="M983" i="9"/>
  <c r="L983" i="9"/>
  <c r="K983" i="9"/>
  <c r="M982" i="9"/>
  <c r="L982" i="9"/>
  <c r="K982" i="9"/>
  <c r="M981" i="9"/>
  <c r="L981" i="9"/>
  <c r="K981" i="9"/>
  <c r="M980" i="9"/>
  <c r="L980" i="9"/>
  <c r="K980" i="9"/>
  <c r="M979" i="9"/>
  <c r="L979" i="9"/>
  <c r="K979" i="9"/>
  <c r="M978" i="9"/>
  <c r="L978" i="9"/>
  <c r="K978" i="9"/>
  <c r="M977" i="9"/>
  <c r="L977" i="9"/>
  <c r="K977" i="9"/>
  <c r="M976" i="9"/>
  <c r="L976" i="9"/>
  <c r="K976" i="9"/>
  <c r="M975" i="9"/>
  <c r="L975" i="9"/>
  <c r="K975" i="9"/>
  <c r="M974" i="9"/>
  <c r="L974" i="9"/>
  <c r="K974" i="9"/>
  <c r="M973" i="9"/>
  <c r="L973" i="9"/>
  <c r="K973" i="9"/>
  <c r="M972" i="9"/>
  <c r="L972" i="9"/>
  <c r="K972" i="9"/>
  <c r="M971" i="9"/>
  <c r="L971" i="9"/>
  <c r="K971" i="9"/>
  <c r="M970" i="9"/>
  <c r="L970" i="9"/>
  <c r="K970" i="9"/>
  <c r="M969" i="9"/>
  <c r="L969" i="9"/>
  <c r="K969" i="9"/>
  <c r="M968" i="9"/>
  <c r="L968" i="9"/>
  <c r="K968" i="9"/>
  <c r="M967" i="9"/>
  <c r="L967" i="9"/>
  <c r="K967" i="9"/>
  <c r="M966" i="9"/>
  <c r="L966" i="9"/>
  <c r="K966" i="9"/>
  <c r="M965" i="9"/>
  <c r="L965" i="9"/>
  <c r="K965" i="9"/>
  <c r="M964" i="9"/>
  <c r="L964" i="9"/>
  <c r="K964" i="9"/>
  <c r="M963" i="9"/>
  <c r="L963" i="9"/>
  <c r="K963" i="9"/>
  <c r="M962" i="9"/>
  <c r="L962" i="9"/>
  <c r="K962" i="9"/>
  <c r="M961" i="9"/>
  <c r="L961" i="9"/>
  <c r="K961" i="9"/>
  <c r="M960" i="9"/>
  <c r="L960" i="9"/>
  <c r="K960" i="9"/>
  <c r="M959" i="9"/>
  <c r="L959" i="9"/>
  <c r="K959" i="9"/>
  <c r="M958" i="9"/>
  <c r="L958" i="9"/>
  <c r="K958" i="9"/>
  <c r="M957" i="9"/>
  <c r="L957" i="9"/>
  <c r="K957" i="9"/>
  <c r="M956" i="9"/>
  <c r="L956" i="9"/>
  <c r="K956" i="9"/>
  <c r="M955" i="9"/>
  <c r="L955" i="9"/>
  <c r="K955" i="9"/>
  <c r="M954" i="9"/>
  <c r="L954" i="9"/>
  <c r="K954" i="9"/>
  <c r="M953" i="9"/>
  <c r="L953" i="9"/>
  <c r="K953" i="9"/>
  <c r="M952" i="9"/>
  <c r="L952" i="9"/>
  <c r="K952" i="9"/>
  <c r="M951" i="9"/>
  <c r="L951" i="9"/>
  <c r="K951" i="9"/>
  <c r="M950" i="9"/>
  <c r="L950" i="9"/>
  <c r="K950" i="9"/>
  <c r="M949" i="9"/>
  <c r="L949" i="9"/>
  <c r="K949" i="9"/>
  <c r="M948" i="9"/>
  <c r="L948" i="9"/>
  <c r="K948" i="9"/>
  <c r="M947" i="9"/>
  <c r="L947" i="9"/>
  <c r="K947" i="9"/>
  <c r="M946" i="9"/>
  <c r="L946" i="9"/>
  <c r="K946" i="9"/>
  <c r="M945" i="9"/>
  <c r="L945" i="9"/>
  <c r="K945" i="9"/>
  <c r="M944" i="9"/>
  <c r="L944" i="9"/>
  <c r="K944" i="9"/>
  <c r="M943" i="9"/>
  <c r="L943" i="9"/>
  <c r="K943" i="9"/>
  <c r="M942" i="9"/>
  <c r="L942" i="9"/>
  <c r="K942" i="9"/>
  <c r="M941" i="9"/>
  <c r="L941" i="9"/>
  <c r="K941" i="9"/>
  <c r="M940" i="9"/>
  <c r="L940" i="9"/>
  <c r="K940" i="9"/>
  <c r="M939" i="9"/>
  <c r="L939" i="9"/>
  <c r="K939" i="9"/>
  <c r="M938" i="9"/>
  <c r="L938" i="9"/>
  <c r="K938" i="9"/>
  <c r="M937" i="9"/>
  <c r="L937" i="9"/>
  <c r="K937" i="9"/>
  <c r="M936" i="9"/>
  <c r="L936" i="9"/>
  <c r="K936" i="9"/>
  <c r="M935" i="9"/>
  <c r="L935" i="9"/>
  <c r="K935" i="9"/>
  <c r="M934" i="9"/>
  <c r="L934" i="9"/>
  <c r="K934" i="9"/>
  <c r="M933" i="9"/>
  <c r="L933" i="9"/>
  <c r="K933" i="9"/>
  <c r="M932" i="9"/>
  <c r="L932" i="9"/>
  <c r="K932" i="9"/>
  <c r="M931" i="9"/>
  <c r="L931" i="9"/>
  <c r="K931" i="9"/>
  <c r="M930" i="9"/>
  <c r="L930" i="9"/>
  <c r="K930" i="9"/>
  <c r="M929" i="9"/>
  <c r="L929" i="9"/>
  <c r="K929" i="9"/>
  <c r="M928" i="9"/>
  <c r="L928" i="9"/>
  <c r="K928" i="9"/>
  <c r="M927" i="9"/>
  <c r="L927" i="9"/>
  <c r="K927" i="9"/>
  <c r="M926" i="9"/>
  <c r="L926" i="9"/>
  <c r="K926" i="9"/>
  <c r="M925" i="9"/>
  <c r="L925" i="9"/>
  <c r="K925" i="9"/>
  <c r="M924" i="9"/>
  <c r="L924" i="9"/>
  <c r="K924" i="9"/>
  <c r="M923" i="9"/>
  <c r="L923" i="9"/>
  <c r="K923" i="9"/>
  <c r="M922" i="9"/>
  <c r="L922" i="9"/>
  <c r="K922" i="9"/>
  <c r="M921" i="9"/>
  <c r="L921" i="9"/>
  <c r="K921" i="9"/>
  <c r="M920" i="9"/>
  <c r="L920" i="9"/>
  <c r="K920" i="9"/>
  <c r="M919" i="9"/>
  <c r="L919" i="9"/>
  <c r="K919" i="9"/>
  <c r="M918" i="9"/>
  <c r="L918" i="9"/>
  <c r="K918" i="9"/>
  <c r="M917" i="9"/>
  <c r="L917" i="9"/>
  <c r="K917" i="9"/>
  <c r="M916" i="9"/>
  <c r="L916" i="9"/>
  <c r="K916" i="9"/>
  <c r="M915" i="9"/>
  <c r="L915" i="9"/>
  <c r="K915" i="9"/>
  <c r="M914" i="9"/>
  <c r="L914" i="9"/>
  <c r="K914" i="9"/>
  <c r="M913" i="9"/>
  <c r="L913" i="9"/>
  <c r="K913" i="9"/>
  <c r="M912" i="9"/>
  <c r="L912" i="9"/>
  <c r="K912" i="9"/>
  <c r="M911" i="9"/>
  <c r="L911" i="9"/>
  <c r="K911" i="9"/>
  <c r="M910" i="9"/>
  <c r="L910" i="9"/>
  <c r="K910" i="9"/>
  <c r="M909" i="9"/>
  <c r="L909" i="9"/>
  <c r="K909" i="9"/>
  <c r="M908" i="9"/>
  <c r="L908" i="9"/>
  <c r="K908" i="9"/>
  <c r="M907" i="9"/>
  <c r="L907" i="9"/>
  <c r="K907" i="9"/>
  <c r="M906" i="9"/>
  <c r="L906" i="9"/>
  <c r="K906" i="9"/>
  <c r="M905" i="9"/>
  <c r="L905" i="9"/>
  <c r="K905" i="9"/>
  <c r="M904" i="9"/>
  <c r="L904" i="9"/>
  <c r="K904" i="9"/>
  <c r="M903" i="9"/>
  <c r="L903" i="9"/>
  <c r="K903" i="9"/>
  <c r="M902" i="9"/>
  <c r="L902" i="9"/>
  <c r="K902" i="9"/>
  <c r="M901" i="9"/>
  <c r="L901" i="9"/>
  <c r="K901" i="9"/>
  <c r="M900" i="9"/>
  <c r="L900" i="9"/>
  <c r="K900" i="9"/>
  <c r="M899" i="9"/>
  <c r="L899" i="9"/>
  <c r="K899" i="9"/>
  <c r="M898" i="9"/>
  <c r="L898" i="9"/>
  <c r="K898" i="9"/>
  <c r="M897" i="9"/>
  <c r="L897" i="9"/>
  <c r="K897" i="9"/>
  <c r="M896" i="9"/>
  <c r="L896" i="9"/>
  <c r="K896" i="9"/>
  <c r="M895" i="9"/>
  <c r="L895" i="9"/>
  <c r="K895" i="9"/>
  <c r="M894" i="9"/>
  <c r="L894" i="9"/>
  <c r="K894" i="9"/>
  <c r="M893" i="9"/>
  <c r="L893" i="9"/>
  <c r="K893" i="9"/>
  <c r="M892" i="9"/>
  <c r="L892" i="9"/>
  <c r="K892" i="9"/>
  <c r="M891" i="9"/>
  <c r="L891" i="9"/>
  <c r="K891" i="9"/>
  <c r="M890" i="9"/>
  <c r="L890" i="9"/>
  <c r="K890" i="9"/>
  <c r="M889" i="9"/>
  <c r="L889" i="9"/>
  <c r="K889" i="9"/>
  <c r="M888" i="9"/>
  <c r="L888" i="9"/>
  <c r="K888" i="9"/>
  <c r="M887" i="9"/>
  <c r="L887" i="9"/>
  <c r="K887" i="9"/>
  <c r="M886" i="9"/>
  <c r="L886" i="9"/>
  <c r="K886" i="9"/>
  <c r="M885" i="9"/>
  <c r="L885" i="9"/>
  <c r="K885" i="9"/>
  <c r="M884" i="9"/>
  <c r="L884" i="9"/>
  <c r="K884" i="9"/>
  <c r="M883" i="9"/>
  <c r="L883" i="9"/>
  <c r="K883" i="9"/>
  <c r="M882" i="9"/>
  <c r="L882" i="9"/>
  <c r="K882" i="9"/>
  <c r="M881" i="9"/>
  <c r="L881" i="9"/>
  <c r="K881" i="9"/>
  <c r="M880" i="9"/>
  <c r="L880" i="9"/>
  <c r="K880" i="9"/>
  <c r="M879" i="9"/>
  <c r="L879" i="9"/>
  <c r="K879" i="9"/>
  <c r="M878" i="9"/>
  <c r="L878" i="9"/>
  <c r="K878" i="9"/>
  <c r="M877" i="9"/>
  <c r="L877" i="9"/>
  <c r="K877" i="9"/>
  <c r="M876" i="9"/>
  <c r="L876" i="9"/>
  <c r="K876" i="9"/>
  <c r="M875" i="9"/>
  <c r="L875" i="9"/>
  <c r="K875" i="9"/>
  <c r="M874" i="9"/>
  <c r="L874" i="9"/>
  <c r="K874" i="9"/>
  <c r="M873" i="9"/>
  <c r="L873" i="9"/>
  <c r="K873" i="9"/>
  <c r="M872" i="9"/>
  <c r="L872" i="9"/>
  <c r="K872" i="9"/>
  <c r="M871" i="9"/>
  <c r="L871" i="9"/>
  <c r="K871" i="9"/>
  <c r="M870" i="9"/>
  <c r="L870" i="9"/>
  <c r="K870" i="9"/>
  <c r="M869" i="9"/>
  <c r="L869" i="9"/>
  <c r="K869" i="9"/>
  <c r="M868" i="9"/>
  <c r="L868" i="9"/>
  <c r="K868" i="9"/>
  <c r="M867" i="9"/>
  <c r="L867" i="9"/>
  <c r="K867" i="9"/>
  <c r="M866" i="9"/>
  <c r="L866" i="9"/>
  <c r="K866" i="9"/>
  <c r="M865" i="9"/>
  <c r="L865" i="9"/>
  <c r="K865" i="9"/>
  <c r="M864" i="9"/>
  <c r="L864" i="9"/>
  <c r="K864" i="9"/>
  <c r="M863" i="9"/>
  <c r="L863" i="9"/>
  <c r="K863" i="9"/>
  <c r="M862" i="9"/>
  <c r="L862" i="9"/>
  <c r="K862" i="9"/>
  <c r="M861" i="9"/>
  <c r="L861" i="9"/>
  <c r="K861" i="9"/>
  <c r="M860" i="9"/>
  <c r="L860" i="9"/>
  <c r="K860" i="9"/>
  <c r="M859" i="9"/>
  <c r="L859" i="9"/>
  <c r="K859" i="9"/>
  <c r="M858" i="9"/>
  <c r="L858" i="9"/>
  <c r="K858" i="9"/>
  <c r="M857" i="9"/>
  <c r="L857" i="9"/>
  <c r="K857" i="9"/>
  <c r="M856" i="9"/>
  <c r="L856" i="9"/>
  <c r="K856" i="9"/>
  <c r="M855" i="9"/>
  <c r="L855" i="9"/>
  <c r="K855" i="9"/>
  <c r="M854" i="9"/>
  <c r="L854" i="9"/>
  <c r="K854" i="9"/>
  <c r="M853" i="9"/>
  <c r="L853" i="9"/>
  <c r="K853" i="9"/>
  <c r="M852" i="9"/>
  <c r="L852" i="9"/>
  <c r="K852" i="9"/>
  <c r="M851" i="9"/>
  <c r="L851" i="9"/>
  <c r="K851" i="9"/>
  <c r="M850" i="9"/>
  <c r="L850" i="9"/>
  <c r="K850" i="9"/>
  <c r="M849" i="9"/>
  <c r="L849" i="9"/>
  <c r="K849" i="9"/>
  <c r="M848" i="9"/>
  <c r="L848" i="9"/>
  <c r="K848" i="9"/>
  <c r="M847" i="9"/>
  <c r="L847" i="9"/>
  <c r="K847" i="9"/>
  <c r="M846" i="9"/>
  <c r="L846" i="9"/>
  <c r="K846" i="9"/>
  <c r="M845" i="9"/>
  <c r="L845" i="9"/>
  <c r="K845" i="9"/>
  <c r="M844" i="9"/>
  <c r="L844" i="9"/>
  <c r="K844" i="9"/>
  <c r="M843" i="9"/>
  <c r="L843" i="9"/>
  <c r="K843" i="9"/>
  <c r="M842" i="9"/>
  <c r="L842" i="9"/>
  <c r="K842" i="9"/>
  <c r="M841" i="9"/>
  <c r="L841" i="9"/>
  <c r="K841" i="9"/>
  <c r="M840" i="9"/>
  <c r="L840" i="9"/>
  <c r="K840" i="9"/>
  <c r="M839" i="9"/>
  <c r="L839" i="9"/>
  <c r="K839" i="9"/>
  <c r="M838" i="9"/>
  <c r="L838" i="9"/>
  <c r="K838" i="9"/>
  <c r="M837" i="9"/>
  <c r="L837" i="9"/>
  <c r="K837" i="9"/>
  <c r="M836" i="9"/>
  <c r="L836" i="9"/>
  <c r="K836" i="9"/>
  <c r="M835" i="9"/>
  <c r="L835" i="9"/>
  <c r="K835" i="9"/>
  <c r="M834" i="9"/>
  <c r="L834" i="9"/>
  <c r="K834" i="9"/>
  <c r="M833" i="9"/>
  <c r="L833" i="9"/>
  <c r="K833" i="9"/>
  <c r="M832" i="9"/>
  <c r="L832" i="9"/>
  <c r="K832" i="9"/>
  <c r="M831" i="9"/>
  <c r="L831" i="9"/>
  <c r="K831" i="9"/>
  <c r="M830" i="9"/>
  <c r="L830" i="9"/>
  <c r="K830" i="9"/>
  <c r="M829" i="9"/>
  <c r="L829" i="9"/>
  <c r="K829" i="9"/>
  <c r="M828" i="9"/>
  <c r="L828" i="9"/>
  <c r="K828" i="9"/>
  <c r="M827" i="9"/>
  <c r="L827" i="9"/>
  <c r="K827" i="9"/>
  <c r="M826" i="9"/>
  <c r="L826" i="9"/>
  <c r="K826" i="9"/>
  <c r="M825" i="9"/>
  <c r="L825" i="9"/>
  <c r="K825" i="9"/>
  <c r="M824" i="9"/>
  <c r="L824" i="9"/>
  <c r="K824" i="9"/>
  <c r="M823" i="9"/>
  <c r="L823" i="9"/>
  <c r="K823" i="9"/>
  <c r="M822" i="9"/>
  <c r="L822" i="9"/>
  <c r="K822" i="9"/>
  <c r="M821" i="9"/>
  <c r="L821" i="9"/>
  <c r="K821" i="9"/>
  <c r="M820" i="9"/>
  <c r="L820" i="9"/>
  <c r="K820" i="9"/>
  <c r="M819" i="9"/>
  <c r="L819" i="9"/>
  <c r="K819" i="9"/>
  <c r="M818" i="9"/>
  <c r="L818" i="9"/>
  <c r="K818" i="9"/>
  <c r="M817" i="9"/>
  <c r="L817" i="9"/>
  <c r="K817" i="9"/>
  <c r="M816" i="9"/>
  <c r="L816" i="9"/>
  <c r="K816" i="9"/>
  <c r="M815" i="9"/>
  <c r="L815" i="9"/>
  <c r="K815" i="9"/>
  <c r="M814" i="9"/>
  <c r="L814" i="9"/>
  <c r="K814" i="9"/>
  <c r="M813" i="9"/>
  <c r="L813" i="9"/>
  <c r="K813" i="9"/>
  <c r="M812" i="9"/>
  <c r="L812" i="9"/>
  <c r="K812" i="9"/>
  <c r="M811" i="9"/>
  <c r="L811" i="9"/>
  <c r="K811" i="9"/>
  <c r="M810" i="9"/>
  <c r="L810" i="9"/>
  <c r="K810" i="9"/>
  <c r="M809" i="9"/>
  <c r="L809" i="9"/>
  <c r="K809" i="9"/>
  <c r="M808" i="9"/>
  <c r="L808" i="9"/>
  <c r="K808" i="9"/>
  <c r="M807" i="9"/>
  <c r="L807" i="9"/>
  <c r="K807" i="9"/>
  <c r="M806" i="9"/>
  <c r="L806" i="9"/>
  <c r="K806" i="9"/>
  <c r="M805" i="9"/>
  <c r="L805" i="9"/>
  <c r="K805" i="9"/>
  <c r="M804" i="9"/>
  <c r="L804" i="9"/>
  <c r="K804" i="9"/>
  <c r="M803" i="9"/>
  <c r="L803" i="9"/>
  <c r="K803" i="9"/>
  <c r="M802" i="9"/>
  <c r="L802" i="9"/>
  <c r="K802" i="9"/>
  <c r="M801" i="9"/>
  <c r="L801" i="9"/>
  <c r="K801" i="9"/>
  <c r="M800" i="9"/>
  <c r="L800" i="9"/>
  <c r="K800" i="9"/>
  <c r="M799" i="9"/>
  <c r="L799" i="9"/>
  <c r="K799" i="9"/>
  <c r="M798" i="9"/>
  <c r="L798" i="9"/>
  <c r="K798" i="9"/>
  <c r="M797" i="9"/>
  <c r="L797" i="9"/>
  <c r="K797" i="9"/>
  <c r="M796" i="9"/>
  <c r="L796" i="9"/>
  <c r="K796" i="9"/>
  <c r="M795" i="9"/>
  <c r="L795" i="9"/>
  <c r="K795" i="9"/>
  <c r="M794" i="9"/>
  <c r="L794" i="9"/>
  <c r="K794" i="9"/>
  <c r="M793" i="9"/>
  <c r="L793" i="9"/>
  <c r="K793" i="9"/>
  <c r="M792" i="9"/>
  <c r="L792" i="9"/>
  <c r="K792" i="9"/>
  <c r="M791" i="9"/>
  <c r="L791" i="9"/>
  <c r="K791" i="9"/>
  <c r="M790" i="9"/>
  <c r="L790" i="9"/>
  <c r="K790" i="9"/>
  <c r="M789" i="9"/>
  <c r="L789" i="9"/>
  <c r="K789" i="9"/>
  <c r="M788" i="9"/>
  <c r="L788" i="9"/>
  <c r="K788" i="9"/>
  <c r="M787" i="9"/>
  <c r="L787" i="9"/>
  <c r="K787" i="9"/>
  <c r="M786" i="9"/>
  <c r="L786" i="9"/>
  <c r="K786" i="9"/>
  <c r="M785" i="9"/>
  <c r="L785" i="9"/>
  <c r="K785" i="9"/>
  <c r="M784" i="9"/>
  <c r="L784" i="9"/>
  <c r="K784" i="9"/>
  <c r="M783" i="9"/>
  <c r="L783" i="9"/>
  <c r="K783" i="9"/>
  <c r="M782" i="9"/>
  <c r="L782" i="9"/>
  <c r="K782" i="9"/>
  <c r="M781" i="9"/>
  <c r="L781" i="9"/>
  <c r="K781" i="9"/>
  <c r="M780" i="9"/>
  <c r="L780" i="9"/>
  <c r="K780" i="9"/>
  <c r="M779" i="9"/>
  <c r="L779" i="9"/>
  <c r="K779" i="9"/>
  <c r="M778" i="9"/>
  <c r="L778" i="9"/>
  <c r="K778" i="9"/>
  <c r="M777" i="9"/>
  <c r="L777" i="9"/>
  <c r="K777" i="9"/>
  <c r="M776" i="9"/>
  <c r="L776" i="9"/>
  <c r="K776" i="9"/>
  <c r="M775" i="9"/>
  <c r="L775" i="9"/>
  <c r="K775" i="9"/>
  <c r="M774" i="9"/>
  <c r="L774" i="9"/>
  <c r="K774" i="9"/>
  <c r="M773" i="9"/>
  <c r="L773" i="9"/>
  <c r="K773" i="9"/>
  <c r="M772" i="9"/>
  <c r="L772" i="9"/>
  <c r="K772" i="9"/>
  <c r="M771" i="9"/>
  <c r="L771" i="9"/>
  <c r="K771" i="9"/>
  <c r="M770" i="9"/>
  <c r="L770" i="9"/>
  <c r="K770" i="9"/>
  <c r="M769" i="9"/>
  <c r="L769" i="9"/>
  <c r="K769" i="9"/>
  <c r="M768" i="9"/>
  <c r="L768" i="9"/>
  <c r="K768" i="9"/>
  <c r="M767" i="9"/>
  <c r="L767" i="9"/>
  <c r="K767" i="9"/>
  <c r="M766" i="9"/>
  <c r="L766" i="9"/>
  <c r="K766" i="9"/>
  <c r="M765" i="9"/>
  <c r="L765" i="9"/>
  <c r="K765" i="9"/>
  <c r="M764" i="9"/>
  <c r="L764" i="9"/>
  <c r="K764" i="9"/>
  <c r="M763" i="9"/>
  <c r="L763" i="9"/>
  <c r="K763" i="9"/>
  <c r="M762" i="9"/>
  <c r="L762" i="9"/>
  <c r="K762" i="9"/>
  <c r="M761" i="9"/>
  <c r="L761" i="9"/>
  <c r="K761" i="9"/>
  <c r="M760" i="9"/>
  <c r="L760" i="9"/>
  <c r="K760" i="9"/>
  <c r="M759" i="9"/>
  <c r="L759" i="9"/>
  <c r="K759" i="9"/>
  <c r="M758" i="9"/>
  <c r="L758" i="9"/>
  <c r="K758" i="9"/>
  <c r="M757" i="9"/>
  <c r="L757" i="9"/>
  <c r="K757" i="9"/>
  <c r="M756" i="9"/>
  <c r="L756" i="9"/>
  <c r="K756" i="9"/>
  <c r="M755" i="9"/>
  <c r="L755" i="9"/>
  <c r="K755" i="9"/>
  <c r="M754" i="9"/>
  <c r="L754" i="9"/>
  <c r="K754" i="9"/>
  <c r="M753" i="9"/>
  <c r="L753" i="9"/>
  <c r="K753" i="9"/>
  <c r="M752" i="9"/>
  <c r="L752" i="9"/>
  <c r="K752" i="9"/>
  <c r="M751" i="9"/>
  <c r="L751" i="9"/>
  <c r="K751" i="9"/>
  <c r="M750" i="9"/>
  <c r="L750" i="9"/>
  <c r="K750" i="9"/>
  <c r="M749" i="9"/>
  <c r="L749" i="9"/>
  <c r="K749" i="9"/>
  <c r="M748" i="9"/>
  <c r="L748" i="9"/>
  <c r="K748" i="9"/>
  <c r="M747" i="9"/>
  <c r="L747" i="9"/>
  <c r="K747" i="9"/>
  <c r="M746" i="9"/>
  <c r="L746" i="9"/>
  <c r="K746" i="9"/>
  <c r="M745" i="9"/>
  <c r="L745" i="9"/>
  <c r="K745" i="9"/>
  <c r="M744" i="9"/>
  <c r="L744" i="9"/>
  <c r="K744" i="9"/>
  <c r="M743" i="9"/>
  <c r="L743" i="9"/>
  <c r="K743" i="9"/>
  <c r="M742" i="9"/>
  <c r="L742" i="9"/>
  <c r="K742" i="9"/>
  <c r="M741" i="9"/>
  <c r="L741" i="9"/>
  <c r="K741" i="9"/>
  <c r="M740" i="9"/>
  <c r="L740" i="9"/>
  <c r="K740" i="9"/>
  <c r="M739" i="9"/>
  <c r="L739" i="9"/>
  <c r="K739" i="9"/>
  <c r="M738" i="9"/>
  <c r="L738" i="9"/>
  <c r="K738" i="9"/>
  <c r="M737" i="9"/>
  <c r="L737" i="9"/>
  <c r="K737" i="9"/>
  <c r="M736" i="9"/>
  <c r="L736" i="9"/>
  <c r="K736" i="9"/>
  <c r="M735" i="9"/>
  <c r="L735" i="9"/>
  <c r="K735" i="9"/>
  <c r="M734" i="9"/>
  <c r="L734" i="9"/>
  <c r="K734" i="9"/>
  <c r="M733" i="9"/>
  <c r="L733" i="9"/>
  <c r="K733" i="9"/>
  <c r="M732" i="9"/>
  <c r="L732" i="9"/>
  <c r="K732" i="9"/>
  <c r="M731" i="9"/>
  <c r="L731" i="9"/>
  <c r="K731" i="9"/>
  <c r="M730" i="9"/>
  <c r="L730" i="9"/>
  <c r="K730" i="9"/>
  <c r="M729" i="9"/>
  <c r="L729" i="9"/>
  <c r="K729" i="9"/>
  <c r="M728" i="9"/>
  <c r="L728" i="9"/>
  <c r="K728" i="9"/>
  <c r="M727" i="9"/>
  <c r="L727" i="9"/>
  <c r="K727" i="9"/>
  <c r="M726" i="9"/>
  <c r="L726" i="9"/>
  <c r="K726" i="9"/>
  <c r="M725" i="9"/>
  <c r="L725" i="9"/>
  <c r="K725" i="9"/>
  <c r="M724" i="9"/>
  <c r="L724" i="9"/>
  <c r="K724" i="9"/>
  <c r="M723" i="9"/>
  <c r="L723" i="9"/>
  <c r="K723" i="9"/>
  <c r="M722" i="9"/>
  <c r="L722" i="9"/>
  <c r="K722" i="9"/>
  <c r="M721" i="9"/>
  <c r="L721" i="9"/>
  <c r="K721" i="9"/>
  <c r="M720" i="9"/>
  <c r="L720" i="9"/>
  <c r="K720" i="9"/>
  <c r="M719" i="9"/>
  <c r="L719" i="9"/>
  <c r="K719" i="9"/>
  <c r="M718" i="9"/>
  <c r="L718" i="9"/>
  <c r="K718" i="9"/>
  <c r="M717" i="9"/>
  <c r="L717" i="9"/>
  <c r="K717" i="9"/>
  <c r="M716" i="9"/>
  <c r="L716" i="9"/>
  <c r="K716" i="9"/>
  <c r="M715" i="9"/>
  <c r="L715" i="9"/>
  <c r="K715" i="9"/>
  <c r="M714" i="9"/>
  <c r="L714" i="9"/>
  <c r="K714" i="9"/>
  <c r="M713" i="9"/>
  <c r="L713" i="9"/>
  <c r="K713" i="9"/>
  <c r="M712" i="9"/>
  <c r="L712" i="9"/>
  <c r="K712" i="9"/>
  <c r="M711" i="9"/>
  <c r="L711" i="9"/>
  <c r="K711" i="9"/>
  <c r="M710" i="9"/>
  <c r="L710" i="9"/>
  <c r="K710" i="9"/>
  <c r="M709" i="9"/>
  <c r="L709" i="9"/>
  <c r="K709" i="9"/>
  <c r="M708" i="9"/>
  <c r="L708" i="9"/>
  <c r="K708" i="9"/>
  <c r="M707" i="9"/>
  <c r="L707" i="9"/>
  <c r="K707" i="9"/>
  <c r="M706" i="9"/>
  <c r="L706" i="9"/>
  <c r="K706" i="9"/>
  <c r="M705" i="9"/>
  <c r="L705" i="9"/>
  <c r="K705" i="9"/>
  <c r="M704" i="9"/>
  <c r="L704" i="9"/>
  <c r="K704" i="9"/>
  <c r="M703" i="9"/>
  <c r="L703" i="9"/>
  <c r="K703" i="9"/>
  <c r="M702" i="9"/>
  <c r="L702" i="9"/>
  <c r="K702" i="9"/>
  <c r="M701" i="9"/>
  <c r="L701" i="9"/>
  <c r="K701" i="9"/>
  <c r="M700" i="9"/>
  <c r="L700" i="9"/>
  <c r="K700" i="9"/>
  <c r="M699" i="9"/>
  <c r="L699" i="9"/>
  <c r="K699" i="9"/>
  <c r="M698" i="9"/>
  <c r="L698" i="9"/>
  <c r="K698" i="9"/>
  <c r="M697" i="9"/>
  <c r="L697" i="9"/>
  <c r="K697" i="9"/>
  <c r="M696" i="9"/>
  <c r="L696" i="9"/>
  <c r="K696" i="9"/>
  <c r="M695" i="9"/>
  <c r="L695" i="9"/>
  <c r="K695" i="9"/>
  <c r="M694" i="9"/>
  <c r="L694" i="9"/>
  <c r="K694" i="9"/>
  <c r="M693" i="9"/>
  <c r="L693" i="9"/>
  <c r="K693" i="9"/>
  <c r="M692" i="9"/>
  <c r="L692" i="9"/>
  <c r="K692" i="9"/>
  <c r="M691" i="9"/>
  <c r="L691" i="9"/>
  <c r="K691" i="9"/>
  <c r="M690" i="9"/>
  <c r="L690" i="9"/>
  <c r="K690" i="9"/>
  <c r="M689" i="9"/>
  <c r="L689" i="9"/>
  <c r="K689" i="9"/>
  <c r="M688" i="9"/>
  <c r="L688" i="9"/>
  <c r="K688" i="9"/>
  <c r="M687" i="9"/>
  <c r="L687" i="9"/>
  <c r="K687" i="9"/>
  <c r="M686" i="9"/>
  <c r="L686" i="9"/>
  <c r="K686" i="9"/>
  <c r="M685" i="9"/>
  <c r="L685" i="9"/>
  <c r="K685" i="9"/>
  <c r="M684" i="9"/>
  <c r="L684" i="9"/>
  <c r="K684" i="9"/>
  <c r="M683" i="9"/>
  <c r="L683" i="9"/>
  <c r="K683" i="9"/>
  <c r="M682" i="9"/>
  <c r="L682" i="9"/>
  <c r="K682" i="9"/>
  <c r="M681" i="9"/>
  <c r="L681" i="9"/>
  <c r="K681" i="9"/>
  <c r="M680" i="9"/>
  <c r="L680" i="9"/>
  <c r="K680" i="9"/>
  <c r="M679" i="9"/>
  <c r="L679" i="9"/>
  <c r="K679" i="9"/>
  <c r="M678" i="9"/>
  <c r="L678" i="9"/>
  <c r="K678" i="9"/>
  <c r="M677" i="9"/>
  <c r="L677" i="9"/>
  <c r="K677" i="9"/>
  <c r="M676" i="9"/>
  <c r="L676" i="9"/>
  <c r="K676" i="9"/>
  <c r="M675" i="9"/>
  <c r="L675" i="9"/>
  <c r="K675" i="9"/>
  <c r="M674" i="9"/>
  <c r="L674" i="9"/>
  <c r="K674" i="9"/>
  <c r="M673" i="9"/>
  <c r="L673" i="9"/>
  <c r="K673" i="9"/>
  <c r="M672" i="9"/>
  <c r="L672" i="9"/>
  <c r="K672" i="9"/>
  <c r="M671" i="9"/>
  <c r="L671" i="9"/>
  <c r="K671" i="9"/>
  <c r="M670" i="9"/>
  <c r="L670" i="9"/>
  <c r="K670" i="9"/>
  <c r="M669" i="9"/>
  <c r="L669" i="9"/>
  <c r="K669" i="9"/>
  <c r="M668" i="9"/>
  <c r="L668" i="9"/>
  <c r="K668" i="9"/>
  <c r="M667" i="9"/>
  <c r="L667" i="9"/>
  <c r="K667" i="9"/>
  <c r="M666" i="9"/>
  <c r="L666" i="9"/>
  <c r="K666" i="9"/>
  <c r="M665" i="9"/>
  <c r="L665" i="9"/>
  <c r="K665" i="9"/>
  <c r="M664" i="9"/>
  <c r="L664" i="9"/>
  <c r="K664" i="9"/>
  <c r="M663" i="9"/>
  <c r="L663" i="9"/>
  <c r="K663" i="9"/>
  <c r="M662" i="9"/>
  <c r="L662" i="9"/>
  <c r="K662" i="9"/>
  <c r="M661" i="9"/>
  <c r="L661" i="9"/>
  <c r="K661" i="9"/>
  <c r="M660" i="9"/>
  <c r="L660" i="9"/>
  <c r="K660" i="9"/>
  <c r="M659" i="9"/>
  <c r="L659" i="9"/>
  <c r="K659" i="9"/>
  <c r="M658" i="9"/>
  <c r="L658" i="9"/>
  <c r="K658" i="9"/>
  <c r="M657" i="9"/>
  <c r="L657" i="9"/>
  <c r="K657" i="9"/>
  <c r="M656" i="9"/>
  <c r="L656" i="9"/>
  <c r="K656" i="9"/>
  <c r="M655" i="9"/>
  <c r="L655" i="9"/>
  <c r="K655" i="9"/>
  <c r="M654" i="9"/>
  <c r="L654" i="9"/>
  <c r="K654" i="9"/>
  <c r="M653" i="9"/>
  <c r="L653" i="9"/>
  <c r="K653" i="9"/>
  <c r="M652" i="9"/>
  <c r="L652" i="9"/>
  <c r="K652" i="9"/>
  <c r="M651" i="9"/>
  <c r="L651" i="9"/>
  <c r="K651" i="9"/>
  <c r="M650" i="9"/>
  <c r="L650" i="9"/>
  <c r="K650" i="9"/>
  <c r="M649" i="9"/>
  <c r="L649" i="9"/>
  <c r="K649" i="9"/>
  <c r="M648" i="9"/>
  <c r="L648" i="9"/>
  <c r="K648" i="9"/>
  <c r="M647" i="9"/>
  <c r="L647" i="9"/>
  <c r="K647" i="9"/>
  <c r="M646" i="9"/>
  <c r="L646" i="9"/>
  <c r="K646" i="9"/>
  <c r="M645" i="9"/>
  <c r="L645" i="9"/>
  <c r="K645" i="9"/>
  <c r="M644" i="9"/>
  <c r="L644" i="9"/>
  <c r="K644" i="9"/>
  <c r="M643" i="9"/>
  <c r="L643" i="9"/>
  <c r="K643" i="9"/>
  <c r="M642" i="9"/>
  <c r="L642" i="9"/>
  <c r="K642" i="9"/>
  <c r="M641" i="9"/>
  <c r="L641" i="9"/>
  <c r="K641" i="9"/>
  <c r="M640" i="9"/>
  <c r="L640" i="9"/>
  <c r="K640" i="9"/>
  <c r="M639" i="9"/>
  <c r="L639" i="9"/>
  <c r="K639" i="9"/>
  <c r="M638" i="9"/>
  <c r="L638" i="9"/>
  <c r="K638" i="9"/>
  <c r="M637" i="9"/>
  <c r="L637" i="9"/>
  <c r="K637" i="9"/>
  <c r="M636" i="9"/>
  <c r="L636" i="9"/>
  <c r="K636" i="9"/>
  <c r="M635" i="9"/>
  <c r="L635" i="9"/>
  <c r="K635" i="9"/>
  <c r="M634" i="9"/>
  <c r="L634" i="9"/>
  <c r="K634" i="9"/>
  <c r="M633" i="9"/>
  <c r="L633" i="9"/>
  <c r="K633" i="9"/>
  <c r="M632" i="9"/>
  <c r="L632" i="9"/>
  <c r="K632" i="9"/>
  <c r="M631" i="9"/>
  <c r="L631" i="9"/>
  <c r="K631" i="9"/>
  <c r="M630" i="9"/>
  <c r="L630" i="9"/>
  <c r="K630" i="9"/>
  <c r="M629" i="9"/>
  <c r="L629" i="9"/>
  <c r="K629" i="9"/>
  <c r="M628" i="9"/>
  <c r="L628" i="9"/>
  <c r="K628" i="9"/>
  <c r="M627" i="9"/>
  <c r="L627" i="9"/>
  <c r="K627" i="9"/>
  <c r="M626" i="9"/>
  <c r="L626" i="9"/>
  <c r="K626" i="9"/>
  <c r="M625" i="9"/>
  <c r="L625" i="9"/>
  <c r="K625" i="9"/>
  <c r="M624" i="9"/>
  <c r="L624" i="9"/>
  <c r="K624" i="9"/>
  <c r="M623" i="9"/>
  <c r="L623" i="9"/>
  <c r="K623" i="9"/>
  <c r="M622" i="9"/>
  <c r="L622" i="9"/>
  <c r="K622" i="9"/>
  <c r="M621" i="9"/>
  <c r="L621" i="9"/>
  <c r="K621" i="9"/>
  <c r="M620" i="9"/>
  <c r="L620" i="9"/>
  <c r="K620" i="9"/>
  <c r="M619" i="9"/>
  <c r="L619" i="9"/>
  <c r="K619" i="9"/>
  <c r="M618" i="9"/>
  <c r="L618" i="9"/>
  <c r="K618" i="9"/>
  <c r="M617" i="9"/>
  <c r="L617" i="9"/>
  <c r="K617" i="9"/>
  <c r="M616" i="9"/>
  <c r="L616" i="9"/>
  <c r="K616" i="9"/>
  <c r="M615" i="9"/>
  <c r="L615" i="9"/>
  <c r="K615" i="9"/>
  <c r="M614" i="9"/>
  <c r="L614" i="9"/>
  <c r="K614" i="9"/>
  <c r="M613" i="9"/>
  <c r="L613" i="9"/>
  <c r="K613" i="9"/>
  <c r="M612" i="9"/>
  <c r="L612" i="9"/>
  <c r="K612" i="9"/>
  <c r="M611" i="9"/>
  <c r="L611" i="9"/>
  <c r="K611" i="9"/>
  <c r="M610" i="9"/>
  <c r="L610" i="9"/>
  <c r="K610" i="9"/>
  <c r="M609" i="9"/>
  <c r="L609" i="9"/>
  <c r="K609" i="9"/>
  <c r="M608" i="9"/>
  <c r="L608" i="9"/>
  <c r="K608" i="9"/>
  <c r="M607" i="9"/>
  <c r="L607" i="9"/>
  <c r="K607" i="9"/>
  <c r="M606" i="9"/>
  <c r="L606" i="9"/>
  <c r="K606" i="9"/>
  <c r="M605" i="9"/>
  <c r="L605" i="9"/>
  <c r="K605" i="9"/>
  <c r="M604" i="9"/>
  <c r="L604" i="9"/>
  <c r="K604" i="9"/>
  <c r="M603" i="9"/>
  <c r="L603" i="9"/>
  <c r="K603" i="9"/>
  <c r="M602" i="9"/>
  <c r="L602" i="9"/>
  <c r="K602" i="9"/>
  <c r="M601" i="9"/>
  <c r="L601" i="9"/>
  <c r="K601" i="9"/>
  <c r="M600" i="9"/>
  <c r="L600" i="9"/>
  <c r="K600" i="9"/>
  <c r="M599" i="9"/>
  <c r="L599" i="9"/>
  <c r="K599" i="9"/>
  <c r="M598" i="9"/>
  <c r="L598" i="9"/>
  <c r="K598" i="9"/>
  <c r="M597" i="9"/>
  <c r="L597" i="9"/>
  <c r="K597" i="9"/>
  <c r="M596" i="9"/>
  <c r="L596" i="9"/>
  <c r="K596" i="9"/>
  <c r="M595" i="9"/>
  <c r="L595" i="9"/>
  <c r="K595" i="9"/>
  <c r="M594" i="9"/>
  <c r="L594" i="9"/>
  <c r="K594" i="9"/>
  <c r="M593" i="9"/>
  <c r="L593" i="9"/>
  <c r="K593" i="9"/>
  <c r="M592" i="9"/>
  <c r="L592" i="9"/>
  <c r="K592" i="9"/>
  <c r="M591" i="9"/>
  <c r="L591" i="9"/>
  <c r="K591" i="9"/>
  <c r="M590" i="9"/>
  <c r="L590" i="9"/>
  <c r="K590" i="9"/>
  <c r="M589" i="9"/>
  <c r="L589" i="9"/>
  <c r="K589" i="9"/>
  <c r="M588" i="9"/>
  <c r="L588" i="9"/>
  <c r="K588" i="9"/>
  <c r="M587" i="9"/>
  <c r="L587" i="9"/>
  <c r="K587" i="9"/>
  <c r="M586" i="9"/>
  <c r="L586" i="9"/>
  <c r="K586" i="9"/>
  <c r="M585" i="9"/>
  <c r="L585" i="9"/>
  <c r="K585" i="9"/>
  <c r="M584" i="9"/>
  <c r="L584" i="9"/>
  <c r="K584" i="9"/>
  <c r="M583" i="9"/>
  <c r="L583" i="9"/>
  <c r="K583" i="9"/>
  <c r="M582" i="9"/>
  <c r="L582" i="9"/>
  <c r="K582" i="9"/>
  <c r="M581" i="9"/>
  <c r="L581" i="9"/>
  <c r="K581" i="9"/>
  <c r="M580" i="9"/>
  <c r="L580" i="9"/>
  <c r="K580" i="9"/>
  <c r="M579" i="9"/>
  <c r="L579" i="9"/>
  <c r="K579" i="9"/>
  <c r="M578" i="9"/>
  <c r="L578" i="9"/>
  <c r="K578" i="9"/>
  <c r="M577" i="9"/>
  <c r="L577" i="9"/>
  <c r="K577" i="9"/>
  <c r="M576" i="9"/>
  <c r="L576" i="9"/>
  <c r="K576" i="9"/>
  <c r="M575" i="9"/>
  <c r="L575" i="9"/>
  <c r="K575" i="9"/>
  <c r="M574" i="9"/>
  <c r="L574" i="9"/>
  <c r="K574" i="9"/>
  <c r="M573" i="9"/>
  <c r="L573" i="9"/>
  <c r="K573" i="9"/>
  <c r="M572" i="9"/>
  <c r="L572" i="9"/>
  <c r="K572" i="9"/>
  <c r="M571" i="9"/>
  <c r="L571" i="9"/>
  <c r="K571" i="9"/>
  <c r="M570" i="9"/>
  <c r="L570" i="9"/>
  <c r="K570" i="9"/>
  <c r="M569" i="9"/>
  <c r="L569" i="9"/>
  <c r="K569" i="9"/>
  <c r="M568" i="9"/>
  <c r="L568" i="9"/>
  <c r="K568" i="9"/>
  <c r="M567" i="9"/>
  <c r="L567" i="9"/>
  <c r="K567" i="9"/>
  <c r="M566" i="9"/>
  <c r="L566" i="9"/>
  <c r="K566" i="9"/>
  <c r="M565" i="9"/>
  <c r="L565" i="9"/>
  <c r="K565" i="9"/>
  <c r="M564" i="9"/>
  <c r="L564" i="9"/>
  <c r="K564" i="9"/>
  <c r="M563" i="9"/>
  <c r="L563" i="9"/>
  <c r="K563" i="9"/>
  <c r="M562" i="9"/>
  <c r="L562" i="9"/>
  <c r="K562" i="9"/>
  <c r="M561" i="9"/>
  <c r="L561" i="9"/>
  <c r="K561" i="9"/>
  <c r="M560" i="9"/>
  <c r="L560" i="9"/>
  <c r="K560" i="9"/>
  <c r="M559" i="9"/>
  <c r="L559" i="9"/>
  <c r="K559" i="9"/>
  <c r="M558" i="9"/>
  <c r="L558" i="9"/>
  <c r="K558" i="9"/>
  <c r="M557" i="9"/>
  <c r="L557" i="9"/>
  <c r="K557" i="9"/>
  <c r="M556" i="9"/>
  <c r="L556" i="9"/>
  <c r="K556" i="9"/>
  <c r="M555" i="9"/>
  <c r="L555" i="9"/>
  <c r="K555" i="9"/>
  <c r="M554" i="9"/>
  <c r="L554" i="9"/>
  <c r="K554" i="9"/>
  <c r="M553" i="9"/>
  <c r="L553" i="9"/>
  <c r="K553" i="9"/>
  <c r="M552" i="9"/>
  <c r="L552" i="9"/>
  <c r="K552" i="9"/>
  <c r="M551" i="9"/>
  <c r="L551" i="9"/>
  <c r="K551" i="9"/>
  <c r="M550" i="9"/>
  <c r="L550" i="9"/>
  <c r="K550" i="9"/>
  <c r="M549" i="9"/>
  <c r="L549" i="9"/>
  <c r="K549" i="9"/>
  <c r="M548" i="9"/>
  <c r="L548" i="9"/>
  <c r="K548" i="9"/>
  <c r="M547" i="9"/>
  <c r="L547" i="9"/>
  <c r="K547" i="9"/>
  <c r="M546" i="9"/>
  <c r="L546" i="9"/>
  <c r="K546" i="9"/>
  <c r="M545" i="9"/>
  <c r="L545" i="9"/>
  <c r="K545" i="9"/>
  <c r="M544" i="9"/>
  <c r="L544" i="9"/>
  <c r="K544" i="9"/>
  <c r="M543" i="9"/>
  <c r="L543" i="9"/>
  <c r="K543" i="9"/>
  <c r="M542" i="9"/>
  <c r="L542" i="9"/>
  <c r="K542" i="9"/>
  <c r="M541" i="9"/>
  <c r="L541" i="9"/>
  <c r="K541" i="9"/>
  <c r="M540" i="9"/>
  <c r="L540" i="9"/>
  <c r="K540" i="9"/>
  <c r="M539" i="9"/>
  <c r="L539" i="9"/>
  <c r="K539" i="9"/>
  <c r="M538" i="9"/>
  <c r="L538" i="9"/>
  <c r="K538" i="9"/>
  <c r="M537" i="9"/>
  <c r="L537" i="9"/>
  <c r="K537" i="9"/>
  <c r="M536" i="9"/>
  <c r="L536" i="9"/>
  <c r="K536" i="9"/>
  <c r="M535" i="9"/>
  <c r="L535" i="9"/>
  <c r="K535" i="9"/>
  <c r="M534" i="9"/>
  <c r="L534" i="9"/>
  <c r="K534" i="9"/>
  <c r="M533" i="9"/>
  <c r="L533" i="9"/>
  <c r="K533" i="9"/>
  <c r="M532" i="9"/>
  <c r="L532" i="9"/>
  <c r="K532" i="9"/>
  <c r="M531" i="9"/>
  <c r="L531" i="9"/>
  <c r="K531" i="9"/>
  <c r="M530" i="9"/>
  <c r="L530" i="9"/>
  <c r="K530" i="9"/>
  <c r="M529" i="9"/>
  <c r="L529" i="9"/>
  <c r="K529" i="9"/>
  <c r="M528" i="9"/>
  <c r="L528" i="9"/>
  <c r="K528" i="9"/>
  <c r="M527" i="9"/>
  <c r="L527" i="9"/>
  <c r="K527" i="9"/>
  <c r="M526" i="9"/>
  <c r="L526" i="9"/>
  <c r="K526" i="9"/>
  <c r="M525" i="9"/>
  <c r="L525" i="9"/>
  <c r="K525" i="9"/>
  <c r="M524" i="9"/>
  <c r="L524" i="9"/>
  <c r="K524" i="9"/>
  <c r="M523" i="9"/>
  <c r="L523" i="9"/>
  <c r="K523" i="9"/>
  <c r="M522" i="9"/>
  <c r="L522" i="9"/>
  <c r="K522" i="9"/>
  <c r="M521" i="9"/>
  <c r="L521" i="9"/>
  <c r="K521" i="9"/>
  <c r="M520" i="9"/>
  <c r="L520" i="9"/>
  <c r="K520" i="9"/>
  <c r="M519" i="9"/>
  <c r="L519" i="9"/>
  <c r="K519" i="9"/>
  <c r="M518" i="9"/>
  <c r="L518" i="9"/>
  <c r="K518" i="9"/>
  <c r="M517" i="9"/>
  <c r="L517" i="9"/>
  <c r="K517" i="9"/>
  <c r="M516" i="9"/>
  <c r="L516" i="9"/>
  <c r="K516" i="9"/>
  <c r="M515" i="9"/>
  <c r="L515" i="9"/>
  <c r="K515" i="9"/>
  <c r="M514" i="9"/>
  <c r="L514" i="9"/>
  <c r="K514" i="9"/>
  <c r="M513" i="9"/>
  <c r="L513" i="9"/>
  <c r="K513" i="9"/>
  <c r="M512" i="9"/>
  <c r="L512" i="9"/>
  <c r="K512" i="9"/>
  <c r="M511" i="9"/>
  <c r="L511" i="9"/>
  <c r="K511" i="9"/>
  <c r="M510" i="9"/>
  <c r="L510" i="9"/>
  <c r="K510" i="9"/>
  <c r="M509" i="9"/>
  <c r="L509" i="9"/>
  <c r="K509" i="9"/>
  <c r="M508" i="9"/>
  <c r="L508" i="9"/>
  <c r="K508" i="9"/>
  <c r="M507" i="9"/>
  <c r="L507" i="9"/>
  <c r="K507" i="9"/>
  <c r="M506" i="9"/>
  <c r="L506" i="9"/>
  <c r="K506" i="9"/>
  <c r="M505" i="9"/>
  <c r="L505" i="9"/>
  <c r="K505" i="9"/>
  <c r="M504" i="9"/>
  <c r="L504" i="9"/>
  <c r="K504" i="9"/>
  <c r="M503" i="9"/>
  <c r="L503" i="9"/>
  <c r="K503" i="9"/>
  <c r="M502" i="9"/>
  <c r="L502" i="9"/>
  <c r="K502" i="9"/>
  <c r="M501" i="9"/>
  <c r="L501" i="9"/>
  <c r="K501" i="9"/>
  <c r="M500" i="9"/>
  <c r="L500" i="9"/>
  <c r="K500" i="9"/>
  <c r="M499" i="9"/>
  <c r="L499" i="9"/>
  <c r="K499" i="9"/>
  <c r="M498" i="9"/>
  <c r="L498" i="9"/>
  <c r="K498" i="9"/>
  <c r="M497" i="9"/>
  <c r="L497" i="9"/>
  <c r="K497" i="9"/>
  <c r="M496" i="9"/>
  <c r="L496" i="9"/>
  <c r="K496" i="9"/>
  <c r="M495" i="9"/>
  <c r="L495" i="9"/>
  <c r="K495" i="9"/>
  <c r="M494" i="9"/>
  <c r="L494" i="9"/>
  <c r="K494" i="9"/>
  <c r="M493" i="9"/>
  <c r="L493" i="9"/>
  <c r="K493" i="9"/>
  <c r="M492" i="9"/>
  <c r="L492" i="9"/>
  <c r="K492" i="9"/>
  <c r="M491" i="9"/>
  <c r="L491" i="9"/>
  <c r="K491" i="9"/>
  <c r="M490" i="9"/>
  <c r="L490" i="9"/>
  <c r="K490" i="9"/>
  <c r="M489" i="9"/>
  <c r="L489" i="9"/>
  <c r="K489" i="9"/>
  <c r="M488" i="9"/>
  <c r="L488" i="9"/>
  <c r="K488" i="9"/>
  <c r="M487" i="9"/>
  <c r="L487" i="9"/>
  <c r="K487" i="9"/>
  <c r="M486" i="9"/>
  <c r="L486" i="9"/>
  <c r="K486" i="9"/>
  <c r="M485" i="9"/>
  <c r="L485" i="9"/>
  <c r="K485" i="9"/>
  <c r="M484" i="9"/>
  <c r="L484" i="9"/>
  <c r="K484" i="9"/>
  <c r="M483" i="9"/>
  <c r="L483" i="9"/>
  <c r="K483" i="9"/>
  <c r="M482" i="9"/>
  <c r="L482" i="9"/>
  <c r="K482" i="9"/>
  <c r="M481" i="9"/>
  <c r="L481" i="9"/>
  <c r="K481" i="9"/>
  <c r="M480" i="9"/>
  <c r="L480" i="9"/>
  <c r="K480" i="9"/>
  <c r="M479" i="9"/>
  <c r="L479" i="9"/>
  <c r="K479" i="9"/>
  <c r="M478" i="9"/>
  <c r="L478" i="9"/>
  <c r="K478" i="9"/>
  <c r="M477" i="9"/>
  <c r="L477" i="9"/>
  <c r="K477" i="9"/>
  <c r="M476" i="9"/>
  <c r="L476" i="9"/>
  <c r="K476" i="9"/>
  <c r="M475" i="9"/>
  <c r="L475" i="9"/>
  <c r="K475" i="9"/>
  <c r="M474" i="9"/>
  <c r="L474" i="9"/>
  <c r="K474" i="9"/>
  <c r="M473" i="9"/>
  <c r="L473" i="9"/>
  <c r="K473" i="9"/>
  <c r="M472" i="9"/>
  <c r="L472" i="9"/>
  <c r="K472" i="9"/>
  <c r="M471" i="9"/>
  <c r="L471" i="9"/>
  <c r="K471" i="9"/>
  <c r="M470" i="9"/>
  <c r="L470" i="9"/>
  <c r="K470" i="9"/>
  <c r="M469" i="9"/>
  <c r="L469" i="9"/>
  <c r="K469" i="9"/>
  <c r="M468" i="9"/>
  <c r="L468" i="9"/>
  <c r="K468" i="9"/>
  <c r="M467" i="9"/>
  <c r="L467" i="9"/>
  <c r="K467" i="9"/>
  <c r="M466" i="9"/>
  <c r="L466" i="9"/>
  <c r="K466" i="9"/>
  <c r="M465" i="9"/>
  <c r="L465" i="9"/>
  <c r="K465" i="9"/>
  <c r="M464" i="9"/>
  <c r="L464" i="9"/>
  <c r="K464" i="9"/>
  <c r="M463" i="9"/>
  <c r="L463" i="9"/>
  <c r="K463" i="9"/>
  <c r="M462" i="9"/>
  <c r="L462" i="9"/>
  <c r="K462" i="9"/>
  <c r="M461" i="9"/>
  <c r="L461" i="9"/>
  <c r="K461" i="9"/>
  <c r="M460" i="9"/>
  <c r="L460" i="9"/>
  <c r="K460" i="9"/>
  <c r="M459" i="9"/>
  <c r="L459" i="9"/>
  <c r="K459" i="9"/>
  <c r="M458" i="9"/>
  <c r="L458" i="9"/>
  <c r="K458" i="9"/>
  <c r="M457" i="9"/>
  <c r="L457" i="9"/>
  <c r="K457" i="9"/>
  <c r="M456" i="9"/>
  <c r="L456" i="9"/>
  <c r="K456" i="9"/>
  <c r="M455" i="9"/>
  <c r="L455" i="9"/>
  <c r="K455" i="9"/>
  <c r="M454" i="9"/>
  <c r="L454" i="9"/>
  <c r="K454" i="9"/>
  <c r="M453" i="9"/>
  <c r="L453" i="9"/>
  <c r="K453" i="9"/>
  <c r="M452" i="9"/>
  <c r="L452" i="9"/>
  <c r="K452" i="9"/>
  <c r="M451" i="9"/>
  <c r="L451" i="9"/>
  <c r="K451" i="9"/>
  <c r="M450" i="9"/>
  <c r="L450" i="9"/>
  <c r="K450" i="9"/>
  <c r="M449" i="9"/>
  <c r="L449" i="9"/>
  <c r="K449" i="9"/>
  <c r="M448" i="9"/>
  <c r="L448" i="9"/>
  <c r="K448" i="9"/>
  <c r="M447" i="9"/>
  <c r="L447" i="9"/>
  <c r="K447" i="9"/>
  <c r="M446" i="9"/>
  <c r="L446" i="9"/>
  <c r="K446" i="9"/>
  <c r="M445" i="9"/>
  <c r="L445" i="9"/>
  <c r="K445" i="9"/>
  <c r="M444" i="9"/>
  <c r="L444" i="9"/>
  <c r="K444" i="9"/>
  <c r="M443" i="9"/>
  <c r="L443" i="9"/>
  <c r="K443" i="9"/>
  <c r="M442" i="9"/>
  <c r="L442" i="9"/>
  <c r="K442" i="9"/>
  <c r="M441" i="9"/>
  <c r="L441" i="9"/>
  <c r="K441" i="9"/>
  <c r="M440" i="9"/>
  <c r="L440" i="9"/>
  <c r="K440" i="9"/>
  <c r="M439" i="9"/>
  <c r="L439" i="9"/>
  <c r="K439" i="9"/>
  <c r="M438" i="9"/>
  <c r="L438" i="9"/>
  <c r="K438" i="9"/>
  <c r="M437" i="9"/>
  <c r="L437" i="9"/>
  <c r="K437" i="9"/>
  <c r="M436" i="9"/>
  <c r="L436" i="9"/>
  <c r="K436" i="9"/>
  <c r="M435" i="9"/>
  <c r="L435" i="9"/>
  <c r="K435" i="9"/>
  <c r="M434" i="9"/>
  <c r="L434" i="9"/>
  <c r="K434" i="9"/>
  <c r="M433" i="9"/>
  <c r="L433" i="9"/>
  <c r="K433" i="9"/>
  <c r="M432" i="9"/>
  <c r="L432" i="9"/>
  <c r="K432" i="9"/>
  <c r="M431" i="9"/>
  <c r="L431" i="9"/>
  <c r="K431" i="9"/>
  <c r="M430" i="9"/>
  <c r="L430" i="9"/>
  <c r="K430" i="9"/>
  <c r="M429" i="9"/>
  <c r="L429" i="9"/>
  <c r="K429" i="9"/>
  <c r="M428" i="9"/>
  <c r="L428" i="9"/>
  <c r="K428" i="9"/>
  <c r="M427" i="9"/>
  <c r="L427" i="9"/>
  <c r="K427" i="9"/>
  <c r="M426" i="9"/>
  <c r="L426" i="9"/>
  <c r="K426" i="9"/>
  <c r="M425" i="9"/>
  <c r="L425" i="9"/>
  <c r="K425" i="9"/>
  <c r="M424" i="9"/>
  <c r="L424" i="9"/>
  <c r="K424" i="9"/>
  <c r="M423" i="9"/>
  <c r="L423" i="9"/>
  <c r="K423" i="9"/>
  <c r="M422" i="9"/>
  <c r="L422" i="9"/>
  <c r="K422" i="9"/>
  <c r="M421" i="9"/>
  <c r="L421" i="9"/>
  <c r="K421" i="9"/>
  <c r="M420" i="9"/>
  <c r="L420" i="9"/>
  <c r="K420" i="9"/>
  <c r="M419" i="9"/>
  <c r="L419" i="9"/>
  <c r="K419" i="9"/>
  <c r="M418" i="9"/>
  <c r="L418" i="9"/>
  <c r="K418" i="9"/>
  <c r="M417" i="9"/>
  <c r="L417" i="9"/>
  <c r="K417" i="9"/>
  <c r="M416" i="9"/>
  <c r="L416" i="9"/>
  <c r="K416" i="9"/>
  <c r="M415" i="9"/>
  <c r="L415" i="9"/>
  <c r="K415" i="9"/>
  <c r="M414" i="9"/>
  <c r="L414" i="9"/>
  <c r="K414" i="9"/>
  <c r="M413" i="9"/>
  <c r="L413" i="9"/>
  <c r="K413" i="9"/>
  <c r="M412" i="9"/>
  <c r="L412" i="9"/>
  <c r="K412" i="9"/>
  <c r="M411" i="9"/>
  <c r="L411" i="9"/>
  <c r="K411" i="9"/>
  <c r="M410" i="9"/>
  <c r="L410" i="9"/>
  <c r="K410" i="9"/>
  <c r="M409" i="9"/>
  <c r="L409" i="9"/>
  <c r="K409" i="9"/>
  <c r="M408" i="9"/>
  <c r="L408" i="9"/>
  <c r="K408" i="9"/>
  <c r="M407" i="9"/>
  <c r="L407" i="9"/>
  <c r="K407" i="9"/>
  <c r="M406" i="9"/>
  <c r="L406" i="9"/>
  <c r="K406" i="9"/>
  <c r="M405" i="9"/>
  <c r="L405" i="9"/>
  <c r="K405" i="9"/>
  <c r="M404" i="9"/>
  <c r="L404" i="9"/>
  <c r="K404" i="9"/>
  <c r="M403" i="9"/>
  <c r="L403" i="9"/>
  <c r="K403" i="9"/>
  <c r="M402" i="9"/>
  <c r="L402" i="9"/>
  <c r="K402" i="9"/>
  <c r="M401" i="9"/>
  <c r="L401" i="9"/>
  <c r="K401" i="9"/>
  <c r="M400" i="9"/>
  <c r="L400" i="9"/>
  <c r="K400" i="9"/>
  <c r="M399" i="9"/>
  <c r="L399" i="9"/>
  <c r="K399" i="9"/>
  <c r="M398" i="9"/>
  <c r="L398" i="9"/>
  <c r="K398" i="9"/>
  <c r="M397" i="9"/>
  <c r="L397" i="9"/>
  <c r="K397" i="9"/>
  <c r="M396" i="9"/>
  <c r="L396" i="9"/>
  <c r="K396" i="9"/>
  <c r="M395" i="9"/>
  <c r="L395" i="9"/>
  <c r="K395" i="9"/>
  <c r="M394" i="9"/>
  <c r="L394" i="9"/>
  <c r="K394" i="9"/>
  <c r="M393" i="9"/>
  <c r="L393" i="9"/>
  <c r="K393" i="9"/>
  <c r="M392" i="9"/>
  <c r="L392" i="9"/>
  <c r="K392" i="9"/>
  <c r="M391" i="9"/>
  <c r="L391" i="9"/>
  <c r="K391" i="9"/>
  <c r="M390" i="9"/>
  <c r="L390" i="9"/>
  <c r="K390" i="9"/>
  <c r="M389" i="9"/>
  <c r="L389" i="9"/>
  <c r="K389" i="9"/>
  <c r="M388" i="9"/>
  <c r="L388" i="9"/>
  <c r="K388" i="9"/>
  <c r="M387" i="9"/>
  <c r="L387" i="9"/>
  <c r="K387" i="9"/>
  <c r="M386" i="9"/>
  <c r="L386" i="9"/>
  <c r="K386" i="9"/>
  <c r="M385" i="9"/>
  <c r="L385" i="9"/>
  <c r="K385" i="9"/>
  <c r="M384" i="9"/>
  <c r="L384" i="9"/>
  <c r="K384" i="9"/>
  <c r="M383" i="9"/>
  <c r="L383" i="9"/>
  <c r="K383" i="9"/>
  <c r="M382" i="9"/>
  <c r="L382" i="9"/>
  <c r="K382" i="9"/>
  <c r="M381" i="9"/>
  <c r="L381" i="9"/>
  <c r="K381" i="9"/>
  <c r="M380" i="9"/>
  <c r="L380" i="9"/>
  <c r="K380" i="9"/>
  <c r="M379" i="9"/>
  <c r="L379" i="9"/>
  <c r="K379" i="9"/>
  <c r="M378" i="9"/>
  <c r="L378" i="9"/>
  <c r="K378" i="9"/>
  <c r="M377" i="9"/>
  <c r="L377" i="9"/>
  <c r="K377" i="9"/>
  <c r="M376" i="9"/>
  <c r="L376" i="9"/>
  <c r="K376" i="9"/>
  <c r="M375" i="9"/>
  <c r="L375" i="9"/>
  <c r="K375" i="9"/>
  <c r="M374" i="9"/>
  <c r="L374" i="9"/>
  <c r="K374" i="9"/>
  <c r="M373" i="9"/>
  <c r="L373" i="9"/>
  <c r="K373" i="9"/>
  <c r="M372" i="9"/>
  <c r="L372" i="9"/>
  <c r="K372" i="9"/>
  <c r="M371" i="9"/>
  <c r="L371" i="9"/>
  <c r="K371" i="9"/>
  <c r="M370" i="9"/>
  <c r="L370" i="9"/>
  <c r="K370" i="9"/>
  <c r="M369" i="9"/>
  <c r="L369" i="9"/>
  <c r="K369" i="9"/>
  <c r="M368" i="9"/>
  <c r="L368" i="9"/>
  <c r="K368" i="9"/>
  <c r="M367" i="9"/>
  <c r="L367" i="9"/>
  <c r="K367" i="9"/>
  <c r="M366" i="9"/>
  <c r="L366" i="9"/>
  <c r="K366" i="9"/>
  <c r="M365" i="9"/>
  <c r="L365" i="9"/>
  <c r="K365" i="9"/>
  <c r="M364" i="9"/>
  <c r="L364" i="9"/>
  <c r="K364" i="9"/>
  <c r="M363" i="9"/>
  <c r="L363" i="9"/>
  <c r="K363" i="9"/>
  <c r="M362" i="9"/>
  <c r="L362" i="9"/>
  <c r="K362" i="9"/>
  <c r="M361" i="9"/>
  <c r="L361" i="9"/>
  <c r="K361" i="9"/>
  <c r="M360" i="9"/>
  <c r="L360" i="9"/>
  <c r="K360" i="9"/>
  <c r="M359" i="9"/>
  <c r="L359" i="9"/>
  <c r="K359" i="9"/>
  <c r="M358" i="9"/>
  <c r="L358" i="9"/>
  <c r="K358" i="9"/>
  <c r="M357" i="9"/>
  <c r="L357" i="9"/>
  <c r="K357" i="9"/>
  <c r="M356" i="9"/>
  <c r="L356" i="9"/>
  <c r="K356" i="9"/>
  <c r="M355" i="9"/>
  <c r="L355" i="9"/>
  <c r="K355" i="9"/>
  <c r="M354" i="9"/>
  <c r="L354" i="9"/>
  <c r="K354" i="9"/>
  <c r="M353" i="9"/>
  <c r="L353" i="9"/>
  <c r="K353" i="9"/>
  <c r="M352" i="9"/>
  <c r="L352" i="9"/>
  <c r="K352" i="9"/>
  <c r="M351" i="9"/>
  <c r="L351" i="9"/>
  <c r="K351" i="9"/>
  <c r="M350" i="9"/>
  <c r="L350" i="9"/>
  <c r="K350" i="9"/>
  <c r="M349" i="9"/>
  <c r="L349" i="9"/>
  <c r="K349" i="9"/>
  <c r="M348" i="9"/>
  <c r="L348" i="9"/>
  <c r="K348" i="9"/>
  <c r="M347" i="9"/>
  <c r="L347" i="9"/>
  <c r="K347" i="9"/>
  <c r="M346" i="9"/>
  <c r="L346" i="9"/>
  <c r="K346" i="9"/>
  <c r="M345" i="9"/>
  <c r="L345" i="9"/>
  <c r="K345" i="9"/>
  <c r="M344" i="9"/>
  <c r="L344" i="9"/>
  <c r="K344" i="9"/>
  <c r="M343" i="9"/>
  <c r="L343" i="9"/>
  <c r="K343" i="9"/>
  <c r="M342" i="9"/>
  <c r="L342" i="9"/>
  <c r="K342" i="9"/>
  <c r="M341" i="9"/>
  <c r="L341" i="9"/>
  <c r="K341" i="9"/>
  <c r="M340" i="9"/>
  <c r="L340" i="9"/>
  <c r="K340" i="9"/>
  <c r="M339" i="9"/>
  <c r="L339" i="9"/>
  <c r="K339" i="9"/>
  <c r="M338" i="9"/>
  <c r="L338" i="9"/>
  <c r="K338" i="9"/>
  <c r="M337" i="9"/>
  <c r="L337" i="9"/>
  <c r="K337" i="9"/>
  <c r="M336" i="9"/>
  <c r="L336" i="9"/>
  <c r="K336" i="9"/>
  <c r="M335" i="9"/>
  <c r="L335" i="9"/>
  <c r="K335" i="9"/>
  <c r="M334" i="9"/>
  <c r="L334" i="9"/>
  <c r="K334" i="9"/>
  <c r="M333" i="9"/>
  <c r="L333" i="9"/>
  <c r="K333" i="9"/>
  <c r="M332" i="9"/>
  <c r="L332" i="9"/>
  <c r="K332" i="9"/>
  <c r="M331" i="9"/>
  <c r="L331" i="9"/>
  <c r="K331" i="9"/>
  <c r="M330" i="9"/>
  <c r="L330" i="9"/>
  <c r="K330" i="9"/>
  <c r="M329" i="9"/>
  <c r="L329" i="9"/>
  <c r="K329" i="9"/>
  <c r="M328" i="9"/>
  <c r="L328" i="9"/>
  <c r="K328" i="9"/>
  <c r="M327" i="9"/>
  <c r="L327" i="9"/>
  <c r="K327" i="9"/>
  <c r="M326" i="9"/>
  <c r="L326" i="9"/>
  <c r="K326" i="9"/>
  <c r="M325" i="9"/>
  <c r="L325" i="9"/>
  <c r="K325" i="9"/>
  <c r="M324" i="9"/>
  <c r="L324" i="9"/>
  <c r="K324" i="9"/>
  <c r="M323" i="9"/>
  <c r="L323" i="9"/>
  <c r="K323" i="9"/>
  <c r="M322" i="9"/>
  <c r="L322" i="9"/>
  <c r="K322" i="9"/>
  <c r="M321" i="9"/>
  <c r="L321" i="9"/>
  <c r="K321" i="9"/>
  <c r="M320" i="9"/>
  <c r="L320" i="9"/>
  <c r="K320" i="9"/>
  <c r="M319" i="9"/>
  <c r="L319" i="9"/>
  <c r="K319" i="9"/>
  <c r="M318" i="9"/>
  <c r="L318" i="9"/>
  <c r="K318" i="9"/>
  <c r="M317" i="9"/>
  <c r="L317" i="9"/>
  <c r="K317" i="9"/>
  <c r="M316" i="9"/>
  <c r="L316" i="9"/>
  <c r="K316" i="9"/>
  <c r="M315" i="9"/>
  <c r="L315" i="9"/>
  <c r="K315" i="9"/>
  <c r="M314" i="9"/>
  <c r="L314" i="9"/>
  <c r="K314" i="9"/>
  <c r="M313" i="9"/>
  <c r="L313" i="9"/>
  <c r="K313" i="9"/>
  <c r="M312" i="9"/>
  <c r="L312" i="9"/>
  <c r="K312" i="9"/>
  <c r="M311" i="9"/>
  <c r="L311" i="9"/>
  <c r="K311" i="9"/>
  <c r="M310" i="9"/>
  <c r="L310" i="9"/>
  <c r="K310" i="9"/>
  <c r="M309" i="9"/>
  <c r="L309" i="9"/>
  <c r="K309" i="9"/>
  <c r="M308" i="9"/>
  <c r="L308" i="9"/>
  <c r="K308" i="9"/>
  <c r="M307" i="9"/>
  <c r="L307" i="9"/>
  <c r="K307" i="9"/>
  <c r="M306" i="9"/>
  <c r="L306" i="9"/>
  <c r="K306" i="9"/>
  <c r="M305" i="9"/>
  <c r="L305" i="9"/>
  <c r="K305" i="9"/>
  <c r="M304" i="9"/>
  <c r="L304" i="9"/>
  <c r="K304" i="9"/>
  <c r="M303" i="9"/>
  <c r="L303" i="9"/>
  <c r="K303" i="9"/>
  <c r="M302" i="9"/>
  <c r="L302" i="9"/>
  <c r="K302" i="9"/>
  <c r="M301" i="9"/>
  <c r="L301" i="9"/>
  <c r="K301" i="9"/>
  <c r="M300" i="9"/>
  <c r="L300" i="9"/>
  <c r="K300" i="9"/>
  <c r="M299" i="9"/>
  <c r="L299" i="9"/>
  <c r="K299" i="9"/>
  <c r="M298" i="9"/>
  <c r="L298" i="9"/>
  <c r="K298" i="9"/>
  <c r="M297" i="9"/>
  <c r="L297" i="9"/>
  <c r="K297" i="9"/>
  <c r="M296" i="9"/>
  <c r="L296" i="9"/>
  <c r="K296" i="9"/>
  <c r="M295" i="9"/>
  <c r="L295" i="9"/>
  <c r="K295" i="9"/>
  <c r="M294" i="9"/>
  <c r="L294" i="9"/>
  <c r="K294" i="9"/>
  <c r="M293" i="9"/>
  <c r="L293" i="9"/>
  <c r="K293" i="9"/>
  <c r="M292" i="9"/>
  <c r="L292" i="9"/>
  <c r="K292" i="9"/>
  <c r="M291" i="9"/>
  <c r="L291" i="9"/>
  <c r="K291" i="9"/>
  <c r="M290" i="9"/>
  <c r="L290" i="9"/>
  <c r="K290" i="9"/>
  <c r="M289" i="9"/>
  <c r="L289" i="9"/>
  <c r="K289" i="9"/>
  <c r="M288" i="9"/>
  <c r="L288" i="9"/>
  <c r="K288" i="9"/>
  <c r="M287" i="9"/>
  <c r="L287" i="9"/>
  <c r="K287" i="9"/>
  <c r="M286" i="9"/>
  <c r="L286" i="9"/>
  <c r="K286" i="9"/>
  <c r="M285" i="9"/>
  <c r="L285" i="9"/>
  <c r="K285" i="9"/>
  <c r="M284" i="9"/>
  <c r="L284" i="9"/>
  <c r="K284" i="9"/>
  <c r="M283" i="9"/>
  <c r="L283" i="9"/>
  <c r="K283" i="9"/>
  <c r="M282" i="9"/>
  <c r="L282" i="9"/>
  <c r="K282" i="9"/>
  <c r="M281" i="9"/>
  <c r="L281" i="9"/>
  <c r="K281" i="9"/>
  <c r="M280" i="9"/>
  <c r="L280" i="9"/>
  <c r="K280" i="9"/>
  <c r="M279" i="9"/>
  <c r="L279" i="9"/>
  <c r="K279" i="9"/>
  <c r="M278" i="9"/>
  <c r="L278" i="9"/>
  <c r="K278" i="9"/>
  <c r="M277" i="9"/>
  <c r="L277" i="9"/>
  <c r="K277" i="9"/>
  <c r="M276" i="9"/>
  <c r="L276" i="9"/>
  <c r="K276" i="9"/>
  <c r="M275" i="9"/>
  <c r="L275" i="9"/>
  <c r="K275" i="9"/>
  <c r="M274" i="9"/>
  <c r="L274" i="9"/>
  <c r="K274" i="9"/>
  <c r="M273" i="9"/>
  <c r="L273" i="9"/>
  <c r="K273" i="9"/>
  <c r="M272" i="9"/>
  <c r="L272" i="9"/>
  <c r="K272" i="9"/>
  <c r="M271" i="9"/>
  <c r="L271" i="9"/>
  <c r="K271" i="9"/>
  <c r="M270" i="9"/>
  <c r="L270" i="9"/>
  <c r="K270" i="9"/>
  <c r="M269" i="9"/>
  <c r="L269" i="9"/>
  <c r="K269" i="9"/>
  <c r="M268" i="9"/>
  <c r="L268" i="9"/>
  <c r="K268" i="9"/>
  <c r="M267" i="9"/>
  <c r="L267" i="9"/>
  <c r="K267" i="9"/>
  <c r="M266" i="9"/>
  <c r="L266" i="9"/>
  <c r="K266" i="9"/>
  <c r="M265" i="9"/>
  <c r="L265" i="9"/>
  <c r="K265" i="9"/>
  <c r="M264" i="9"/>
  <c r="L264" i="9"/>
  <c r="K264" i="9"/>
  <c r="M263" i="9"/>
  <c r="L263" i="9"/>
  <c r="K263" i="9"/>
  <c r="M262" i="9"/>
  <c r="L262" i="9"/>
  <c r="K262" i="9"/>
  <c r="M261" i="9"/>
  <c r="L261" i="9"/>
  <c r="K261" i="9"/>
  <c r="M260" i="9"/>
  <c r="L260" i="9"/>
  <c r="K260" i="9"/>
  <c r="M259" i="9"/>
  <c r="L259" i="9"/>
  <c r="K259" i="9"/>
  <c r="M258" i="9"/>
  <c r="L258" i="9"/>
  <c r="K258" i="9"/>
  <c r="M257" i="9"/>
  <c r="L257" i="9"/>
  <c r="K257" i="9"/>
  <c r="M256" i="9"/>
  <c r="L256" i="9"/>
  <c r="K256" i="9"/>
  <c r="M255" i="9"/>
  <c r="L255" i="9"/>
  <c r="K255" i="9"/>
  <c r="M254" i="9"/>
  <c r="L254" i="9"/>
  <c r="K254" i="9"/>
  <c r="M253" i="9"/>
  <c r="L253" i="9"/>
  <c r="K253" i="9"/>
  <c r="M252" i="9"/>
  <c r="L252" i="9"/>
  <c r="K252" i="9"/>
  <c r="M251" i="9"/>
  <c r="L251" i="9"/>
  <c r="K251" i="9"/>
  <c r="M250" i="9"/>
  <c r="L250" i="9"/>
  <c r="K250" i="9"/>
  <c r="M249" i="9"/>
  <c r="L249" i="9"/>
  <c r="K249" i="9"/>
  <c r="M248" i="9"/>
  <c r="L248" i="9"/>
  <c r="K248" i="9"/>
  <c r="M247" i="9"/>
  <c r="L247" i="9"/>
  <c r="K247" i="9"/>
  <c r="M246" i="9"/>
  <c r="L246" i="9"/>
  <c r="K246" i="9"/>
  <c r="M245" i="9"/>
  <c r="L245" i="9"/>
  <c r="K245" i="9"/>
  <c r="M244" i="9"/>
  <c r="L244" i="9"/>
  <c r="K244" i="9"/>
  <c r="M243" i="9"/>
  <c r="L243" i="9"/>
  <c r="K243" i="9"/>
  <c r="M242" i="9"/>
  <c r="L242" i="9"/>
  <c r="K242" i="9"/>
  <c r="M241" i="9"/>
  <c r="L241" i="9"/>
  <c r="K241" i="9"/>
  <c r="M240" i="9"/>
  <c r="L240" i="9"/>
  <c r="K240" i="9"/>
  <c r="M239" i="9"/>
  <c r="L239" i="9"/>
  <c r="K239" i="9"/>
  <c r="M238" i="9"/>
  <c r="L238" i="9"/>
  <c r="K238" i="9"/>
  <c r="M237" i="9"/>
  <c r="L237" i="9"/>
  <c r="K237" i="9"/>
  <c r="M236" i="9"/>
  <c r="L236" i="9"/>
  <c r="K236" i="9"/>
  <c r="M235" i="9"/>
  <c r="L235" i="9"/>
  <c r="K235" i="9"/>
  <c r="M234" i="9"/>
  <c r="L234" i="9"/>
  <c r="K234" i="9"/>
  <c r="M233" i="9"/>
  <c r="L233" i="9"/>
  <c r="K233" i="9"/>
  <c r="M232" i="9"/>
  <c r="L232" i="9"/>
  <c r="K232" i="9"/>
  <c r="M231" i="9"/>
  <c r="L231" i="9"/>
  <c r="K231" i="9"/>
  <c r="M230" i="9"/>
  <c r="L230" i="9"/>
  <c r="K230" i="9"/>
  <c r="M229" i="9"/>
  <c r="L229" i="9"/>
  <c r="K229" i="9"/>
  <c r="M228" i="9"/>
  <c r="L228" i="9"/>
  <c r="K228" i="9"/>
  <c r="M227" i="9"/>
  <c r="L227" i="9"/>
  <c r="K227" i="9"/>
  <c r="M226" i="9"/>
  <c r="L226" i="9"/>
  <c r="K226" i="9"/>
  <c r="M225" i="9"/>
  <c r="L225" i="9"/>
  <c r="K225" i="9"/>
  <c r="M224" i="9"/>
  <c r="L224" i="9"/>
  <c r="K224" i="9"/>
  <c r="M223" i="9"/>
  <c r="L223" i="9"/>
  <c r="K223" i="9"/>
  <c r="M222" i="9"/>
  <c r="L222" i="9"/>
  <c r="K222" i="9"/>
  <c r="M221" i="9"/>
  <c r="L221" i="9"/>
  <c r="K221" i="9"/>
  <c r="M220" i="9"/>
  <c r="L220" i="9"/>
  <c r="K220" i="9"/>
  <c r="M219" i="9"/>
  <c r="L219" i="9"/>
  <c r="K219" i="9"/>
  <c r="M218" i="9"/>
  <c r="L218" i="9"/>
  <c r="K218" i="9"/>
  <c r="M217" i="9"/>
  <c r="L217" i="9"/>
  <c r="K217" i="9"/>
  <c r="M216" i="9"/>
  <c r="L216" i="9"/>
  <c r="K216" i="9"/>
  <c r="M215" i="9"/>
  <c r="L215" i="9"/>
  <c r="K215" i="9"/>
  <c r="M214" i="9"/>
  <c r="L214" i="9"/>
  <c r="K214" i="9"/>
  <c r="M213" i="9"/>
  <c r="L213" i="9"/>
  <c r="K213" i="9"/>
  <c r="M212" i="9"/>
  <c r="L212" i="9"/>
  <c r="K212" i="9"/>
  <c r="M211" i="9"/>
  <c r="L211" i="9"/>
  <c r="K211" i="9"/>
  <c r="M210" i="9"/>
  <c r="L210" i="9"/>
  <c r="K210" i="9"/>
  <c r="M209" i="9"/>
  <c r="L209" i="9"/>
  <c r="K209" i="9"/>
  <c r="M208" i="9"/>
  <c r="L208" i="9"/>
  <c r="K208" i="9"/>
  <c r="M207" i="9"/>
  <c r="L207" i="9"/>
  <c r="K207" i="9"/>
  <c r="M206" i="9"/>
  <c r="L206" i="9"/>
  <c r="K206" i="9"/>
  <c r="M205" i="9"/>
  <c r="L205" i="9"/>
  <c r="K205" i="9"/>
  <c r="M204" i="9"/>
  <c r="L204" i="9"/>
  <c r="K204" i="9"/>
  <c r="M203" i="9"/>
  <c r="L203" i="9"/>
  <c r="K203" i="9"/>
  <c r="M202" i="9"/>
  <c r="L202" i="9"/>
  <c r="K202" i="9"/>
  <c r="M201" i="9"/>
  <c r="L201" i="9"/>
  <c r="K201" i="9"/>
  <c r="M200" i="9"/>
  <c r="L200" i="9"/>
  <c r="K200" i="9"/>
  <c r="M199" i="9"/>
  <c r="L199" i="9"/>
  <c r="K199" i="9"/>
  <c r="M198" i="9"/>
  <c r="L198" i="9"/>
  <c r="K198" i="9"/>
  <c r="M197" i="9"/>
  <c r="L197" i="9"/>
  <c r="K197" i="9"/>
  <c r="M196" i="9"/>
  <c r="L196" i="9"/>
  <c r="K196" i="9"/>
  <c r="M195" i="9"/>
  <c r="L195" i="9"/>
  <c r="K195" i="9"/>
  <c r="M194" i="9"/>
  <c r="L194" i="9"/>
  <c r="K194" i="9"/>
  <c r="M193" i="9"/>
  <c r="L193" i="9"/>
  <c r="K193" i="9"/>
  <c r="M192" i="9"/>
  <c r="L192" i="9"/>
  <c r="K192" i="9"/>
  <c r="M191" i="9"/>
  <c r="L191" i="9"/>
  <c r="K191" i="9"/>
  <c r="M190" i="9"/>
  <c r="L190" i="9"/>
  <c r="K190" i="9"/>
  <c r="M189" i="9"/>
  <c r="L189" i="9"/>
  <c r="K189" i="9"/>
  <c r="M188" i="9"/>
  <c r="L188" i="9"/>
  <c r="K188" i="9"/>
  <c r="M187" i="9"/>
  <c r="L187" i="9"/>
  <c r="K187" i="9"/>
  <c r="M186" i="9"/>
  <c r="L186" i="9"/>
  <c r="K186" i="9"/>
  <c r="M185" i="9"/>
  <c r="L185" i="9"/>
  <c r="K185" i="9"/>
  <c r="M184" i="9"/>
  <c r="L184" i="9"/>
  <c r="K184" i="9"/>
  <c r="M183" i="9"/>
  <c r="L183" i="9"/>
  <c r="K183" i="9"/>
  <c r="M182" i="9"/>
  <c r="L182" i="9"/>
  <c r="K182" i="9"/>
  <c r="M181" i="9"/>
  <c r="L181" i="9"/>
  <c r="K181" i="9"/>
  <c r="M180" i="9"/>
  <c r="L180" i="9"/>
  <c r="K180" i="9"/>
  <c r="M179" i="9"/>
  <c r="L179" i="9"/>
  <c r="K179" i="9"/>
  <c r="M178" i="9"/>
  <c r="L178" i="9"/>
  <c r="K178" i="9"/>
  <c r="M177" i="9"/>
  <c r="L177" i="9"/>
  <c r="K177" i="9"/>
  <c r="M176" i="9"/>
  <c r="L176" i="9"/>
  <c r="K176" i="9"/>
  <c r="M175" i="9"/>
  <c r="L175" i="9"/>
  <c r="K175" i="9"/>
  <c r="M174" i="9"/>
  <c r="L174" i="9"/>
  <c r="K174" i="9"/>
  <c r="M173" i="9"/>
  <c r="L173" i="9"/>
  <c r="K173" i="9"/>
  <c r="M172" i="9"/>
  <c r="L172" i="9"/>
  <c r="K172" i="9"/>
  <c r="M171" i="9"/>
  <c r="L171" i="9"/>
  <c r="K171" i="9"/>
  <c r="M170" i="9"/>
  <c r="L170" i="9"/>
  <c r="K170" i="9"/>
  <c r="M169" i="9"/>
  <c r="L169" i="9"/>
  <c r="K169" i="9"/>
  <c r="M168" i="9"/>
  <c r="L168" i="9"/>
  <c r="K168" i="9"/>
  <c r="M167" i="9"/>
  <c r="L167" i="9"/>
  <c r="K167" i="9"/>
  <c r="M166" i="9"/>
  <c r="L166" i="9"/>
  <c r="K166" i="9"/>
  <c r="M165" i="9"/>
  <c r="L165" i="9"/>
  <c r="K165" i="9"/>
  <c r="M164" i="9"/>
  <c r="L164" i="9"/>
  <c r="K164" i="9"/>
  <c r="M163" i="9"/>
  <c r="L163" i="9"/>
  <c r="K163" i="9"/>
  <c r="M162" i="9"/>
  <c r="L162" i="9"/>
  <c r="K162" i="9"/>
  <c r="M161" i="9"/>
  <c r="L161" i="9"/>
  <c r="K161" i="9"/>
  <c r="M160" i="9"/>
  <c r="L160" i="9"/>
  <c r="K160" i="9"/>
  <c r="M159" i="9"/>
  <c r="L159" i="9"/>
  <c r="K159" i="9"/>
  <c r="M158" i="9"/>
  <c r="L158" i="9"/>
  <c r="K158" i="9"/>
  <c r="M157" i="9"/>
  <c r="L157" i="9"/>
  <c r="K157" i="9"/>
  <c r="M156" i="9"/>
  <c r="L156" i="9"/>
  <c r="K156" i="9"/>
  <c r="M155" i="9"/>
  <c r="L155" i="9"/>
  <c r="K155" i="9"/>
  <c r="M154" i="9"/>
  <c r="L154" i="9"/>
  <c r="K154" i="9"/>
  <c r="M153" i="9"/>
  <c r="L153" i="9"/>
  <c r="K153" i="9"/>
  <c r="M152" i="9"/>
  <c r="L152" i="9"/>
  <c r="K152" i="9"/>
  <c r="M151" i="9"/>
  <c r="L151" i="9"/>
  <c r="K151" i="9"/>
  <c r="M150" i="9"/>
  <c r="L150" i="9"/>
  <c r="K150" i="9"/>
  <c r="M149" i="9"/>
  <c r="L149" i="9"/>
  <c r="K149" i="9"/>
  <c r="M148" i="9"/>
  <c r="L148" i="9"/>
  <c r="K148" i="9"/>
  <c r="M147" i="9"/>
  <c r="L147" i="9"/>
  <c r="K147" i="9"/>
  <c r="M146" i="9"/>
  <c r="L146" i="9"/>
  <c r="K146" i="9"/>
  <c r="M145" i="9"/>
  <c r="L145" i="9"/>
  <c r="K145" i="9"/>
  <c r="M144" i="9"/>
  <c r="L144" i="9"/>
  <c r="K144" i="9"/>
  <c r="M143" i="9"/>
  <c r="L143" i="9"/>
  <c r="K143" i="9"/>
  <c r="M142" i="9"/>
  <c r="L142" i="9"/>
  <c r="K142" i="9"/>
  <c r="M141" i="9"/>
  <c r="L141" i="9"/>
  <c r="K141" i="9"/>
  <c r="M140" i="9"/>
  <c r="L140" i="9"/>
  <c r="K140" i="9"/>
  <c r="M139" i="9"/>
  <c r="L139" i="9"/>
  <c r="K139" i="9"/>
  <c r="M138" i="9"/>
  <c r="L138" i="9"/>
  <c r="K138" i="9"/>
  <c r="M137" i="9"/>
  <c r="L137" i="9"/>
  <c r="K137" i="9"/>
  <c r="M136" i="9"/>
  <c r="L136" i="9"/>
  <c r="K136" i="9"/>
  <c r="M135" i="9"/>
  <c r="L135" i="9"/>
  <c r="K135" i="9"/>
  <c r="M134" i="9"/>
  <c r="L134" i="9"/>
  <c r="K134" i="9"/>
  <c r="M133" i="9"/>
  <c r="L133" i="9"/>
  <c r="K133" i="9"/>
  <c r="M132" i="9"/>
  <c r="L132" i="9"/>
  <c r="K132" i="9"/>
  <c r="M131" i="9"/>
  <c r="L131" i="9"/>
  <c r="K131" i="9"/>
  <c r="M130" i="9"/>
  <c r="L130" i="9"/>
  <c r="K130" i="9"/>
  <c r="M129" i="9"/>
  <c r="L129" i="9"/>
  <c r="K129" i="9"/>
  <c r="M128" i="9"/>
  <c r="L128" i="9"/>
  <c r="K128" i="9"/>
  <c r="M127" i="9"/>
  <c r="L127" i="9"/>
  <c r="K127" i="9"/>
  <c r="M126" i="9"/>
  <c r="L126" i="9"/>
  <c r="K126" i="9"/>
  <c r="M125" i="9"/>
  <c r="L125" i="9"/>
  <c r="K125" i="9"/>
  <c r="M124" i="9"/>
  <c r="L124" i="9"/>
  <c r="K124" i="9"/>
  <c r="M123" i="9"/>
  <c r="L123" i="9"/>
  <c r="K123" i="9"/>
  <c r="M122" i="9"/>
  <c r="L122" i="9"/>
  <c r="K122" i="9"/>
  <c r="M121" i="9"/>
  <c r="L121" i="9"/>
  <c r="K121" i="9"/>
  <c r="M120" i="9"/>
  <c r="L120" i="9"/>
  <c r="K120" i="9"/>
  <c r="M119" i="9"/>
  <c r="L119" i="9"/>
  <c r="K119" i="9"/>
  <c r="M118" i="9"/>
  <c r="L118" i="9"/>
  <c r="K118" i="9"/>
  <c r="M117" i="9"/>
  <c r="L117" i="9"/>
  <c r="K117" i="9"/>
  <c r="M116" i="9"/>
  <c r="L116" i="9"/>
  <c r="K116" i="9"/>
  <c r="M115" i="9"/>
  <c r="L115" i="9"/>
  <c r="K115" i="9"/>
  <c r="M114" i="9"/>
  <c r="L114" i="9"/>
  <c r="K114" i="9"/>
  <c r="M113" i="9"/>
  <c r="L113" i="9"/>
  <c r="K113" i="9"/>
  <c r="M112" i="9"/>
  <c r="L112" i="9"/>
  <c r="K112" i="9"/>
  <c r="M111" i="9"/>
  <c r="L111" i="9"/>
  <c r="K111" i="9"/>
  <c r="M110" i="9"/>
  <c r="L110" i="9"/>
  <c r="K110" i="9"/>
  <c r="M109" i="9"/>
  <c r="L109" i="9"/>
  <c r="K109" i="9"/>
  <c r="M108" i="9"/>
  <c r="L108" i="9"/>
  <c r="K108" i="9"/>
  <c r="M107" i="9"/>
  <c r="L107" i="9"/>
  <c r="K107" i="9"/>
  <c r="M106" i="9"/>
  <c r="L106" i="9"/>
  <c r="K106" i="9"/>
  <c r="M105" i="9"/>
  <c r="L105" i="9"/>
  <c r="K105" i="9"/>
  <c r="M104" i="9"/>
  <c r="L104" i="9"/>
  <c r="K104" i="9"/>
  <c r="M103" i="9"/>
  <c r="L103" i="9"/>
  <c r="K103" i="9"/>
  <c r="M102" i="9"/>
  <c r="L102" i="9"/>
  <c r="K102" i="9"/>
  <c r="M101" i="9"/>
  <c r="L101" i="9"/>
  <c r="K101" i="9"/>
  <c r="M100" i="9"/>
  <c r="L100" i="9"/>
  <c r="K100" i="9"/>
  <c r="M99" i="9"/>
  <c r="L99" i="9"/>
  <c r="K99" i="9"/>
  <c r="M98" i="9"/>
  <c r="L98" i="9"/>
  <c r="K98" i="9"/>
  <c r="M97" i="9"/>
  <c r="L97" i="9"/>
  <c r="K97" i="9"/>
  <c r="M96" i="9"/>
  <c r="L96" i="9"/>
  <c r="K96" i="9"/>
  <c r="M95" i="9"/>
  <c r="L95" i="9"/>
  <c r="K95" i="9"/>
  <c r="M94" i="9"/>
  <c r="L94" i="9"/>
  <c r="K94" i="9"/>
  <c r="M93" i="9"/>
  <c r="L93" i="9"/>
  <c r="K93" i="9"/>
  <c r="M92" i="9"/>
  <c r="L92" i="9"/>
  <c r="K92" i="9"/>
  <c r="M91" i="9"/>
  <c r="L91" i="9"/>
  <c r="K91" i="9"/>
  <c r="M90" i="9"/>
  <c r="L90" i="9"/>
  <c r="K90" i="9"/>
  <c r="M89" i="9"/>
  <c r="L89" i="9"/>
  <c r="K89" i="9"/>
  <c r="M88" i="9"/>
  <c r="L88" i="9"/>
  <c r="K88" i="9"/>
  <c r="M87" i="9"/>
  <c r="L87" i="9"/>
  <c r="K87" i="9"/>
  <c r="M86" i="9"/>
  <c r="L86" i="9"/>
  <c r="K86" i="9"/>
  <c r="M85" i="9"/>
  <c r="L85" i="9"/>
  <c r="K85" i="9"/>
  <c r="M84" i="9"/>
  <c r="L84" i="9"/>
  <c r="K84" i="9"/>
  <c r="M83" i="9"/>
  <c r="L83" i="9"/>
  <c r="K83" i="9"/>
  <c r="M82" i="9"/>
  <c r="L82" i="9"/>
  <c r="K82" i="9"/>
  <c r="M81" i="9"/>
  <c r="L81" i="9"/>
  <c r="K81" i="9"/>
  <c r="M80" i="9"/>
  <c r="L80" i="9"/>
  <c r="K80" i="9"/>
  <c r="M79" i="9"/>
  <c r="L79" i="9"/>
  <c r="K79" i="9"/>
  <c r="M78" i="9"/>
  <c r="L78" i="9"/>
  <c r="K78" i="9"/>
  <c r="M77" i="9"/>
  <c r="L77" i="9"/>
  <c r="K77" i="9"/>
  <c r="M76" i="9"/>
  <c r="L76" i="9"/>
  <c r="K76" i="9"/>
  <c r="M75" i="9"/>
  <c r="L75" i="9"/>
  <c r="K75" i="9"/>
  <c r="M74" i="9"/>
  <c r="L74" i="9"/>
  <c r="K74" i="9"/>
  <c r="M73" i="9"/>
  <c r="L73" i="9"/>
  <c r="K73" i="9"/>
  <c r="M72" i="9"/>
  <c r="L72" i="9"/>
  <c r="K72" i="9"/>
  <c r="M71" i="9"/>
  <c r="L71" i="9"/>
  <c r="K71" i="9"/>
  <c r="M70" i="9"/>
  <c r="L70" i="9"/>
  <c r="K70" i="9"/>
  <c r="M69" i="9"/>
  <c r="L69" i="9"/>
  <c r="K69" i="9"/>
  <c r="M68" i="9"/>
  <c r="L68" i="9"/>
  <c r="K68" i="9"/>
  <c r="M67" i="9"/>
  <c r="L67" i="9"/>
  <c r="K67" i="9"/>
  <c r="M66" i="9"/>
  <c r="L66" i="9"/>
  <c r="K66" i="9"/>
  <c r="M65" i="9"/>
  <c r="L65" i="9"/>
  <c r="K65" i="9"/>
  <c r="M64" i="9"/>
  <c r="L64" i="9"/>
  <c r="K64" i="9"/>
  <c r="M63" i="9"/>
  <c r="L63" i="9"/>
  <c r="K63" i="9"/>
  <c r="M62" i="9"/>
  <c r="L62" i="9"/>
  <c r="K62" i="9"/>
  <c r="M61" i="9"/>
  <c r="L61" i="9"/>
  <c r="K61" i="9"/>
  <c r="M60" i="9"/>
  <c r="L60" i="9"/>
  <c r="K60" i="9"/>
  <c r="M59" i="9"/>
  <c r="L59" i="9"/>
  <c r="K59" i="9"/>
  <c r="M58" i="9"/>
  <c r="L58" i="9"/>
  <c r="K58" i="9"/>
  <c r="M57" i="9"/>
  <c r="L57" i="9"/>
  <c r="K57" i="9"/>
  <c r="M56" i="9"/>
  <c r="L56" i="9"/>
  <c r="K56" i="9"/>
  <c r="M55" i="9"/>
  <c r="L55" i="9"/>
  <c r="K55" i="9"/>
  <c r="M54" i="9"/>
  <c r="L54" i="9"/>
  <c r="K54" i="9"/>
  <c r="M53" i="9"/>
  <c r="L53" i="9"/>
  <c r="K53" i="9"/>
  <c r="M52" i="9"/>
  <c r="L52" i="9"/>
  <c r="K52" i="9"/>
  <c r="M51" i="9"/>
  <c r="L51" i="9"/>
  <c r="K51" i="9"/>
  <c r="M50" i="9"/>
  <c r="L50" i="9"/>
  <c r="K50" i="9"/>
  <c r="M49" i="9"/>
  <c r="L49" i="9"/>
  <c r="K49" i="9"/>
  <c r="M48" i="9"/>
  <c r="L48" i="9"/>
  <c r="K48" i="9"/>
  <c r="M47" i="9"/>
  <c r="L47" i="9"/>
  <c r="K47" i="9"/>
  <c r="M46" i="9"/>
  <c r="L46" i="9"/>
  <c r="K46" i="9"/>
  <c r="M45" i="9"/>
  <c r="L45" i="9"/>
  <c r="K45" i="9"/>
  <c r="M44" i="9"/>
  <c r="L44" i="9"/>
  <c r="K44" i="9"/>
  <c r="M43" i="9"/>
  <c r="L43" i="9"/>
  <c r="K43" i="9"/>
  <c r="M42" i="9"/>
  <c r="L42" i="9"/>
  <c r="K42" i="9"/>
  <c r="M41" i="9"/>
  <c r="L41" i="9"/>
  <c r="K41" i="9"/>
  <c r="M40" i="9"/>
  <c r="L40" i="9"/>
  <c r="K40" i="9"/>
  <c r="M39" i="9"/>
  <c r="L39" i="9"/>
  <c r="K39" i="9"/>
  <c r="M38" i="9"/>
  <c r="L38" i="9"/>
  <c r="K38" i="9"/>
  <c r="M37" i="9"/>
  <c r="L37" i="9"/>
  <c r="K37" i="9"/>
  <c r="M36" i="9"/>
  <c r="L36" i="9"/>
  <c r="K36" i="9"/>
  <c r="M35" i="9"/>
  <c r="L35" i="9"/>
  <c r="K35" i="9"/>
  <c r="M34" i="9"/>
  <c r="L34" i="9"/>
  <c r="K34" i="9"/>
  <c r="M33" i="9"/>
  <c r="L33" i="9"/>
  <c r="K33" i="9"/>
  <c r="M32" i="9"/>
  <c r="L32" i="9"/>
  <c r="K32" i="9"/>
  <c r="M31" i="9"/>
  <c r="L31" i="9"/>
  <c r="K31" i="9"/>
  <c r="M30" i="9"/>
  <c r="L30" i="9"/>
  <c r="K30" i="9"/>
  <c r="M29" i="9"/>
  <c r="L29" i="9"/>
  <c r="K29" i="9"/>
  <c r="M28" i="9"/>
  <c r="L28" i="9"/>
  <c r="K28" i="9"/>
  <c r="M27" i="9"/>
  <c r="L27" i="9"/>
  <c r="K27" i="9"/>
  <c r="M26" i="9"/>
  <c r="L26" i="9"/>
  <c r="K26" i="9"/>
  <c r="M25" i="9"/>
  <c r="L25" i="9"/>
  <c r="K25" i="9"/>
  <c r="M24" i="9"/>
  <c r="L24" i="9"/>
  <c r="K24" i="9"/>
  <c r="M23" i="9"/>
  <c r="L23" i="9"/>
  <c r="K23" i="9"/>
  <c r="M22" i="9"/>
  <c r="L22" i="9"/>
  <c r="K22" i="9"/>
  <c r="M21" i="9"/>
  <c r="L21" i="9"/>
  <c r="K21" i="9"/>
  <c r="M20" i="9"/>
  <c r="L20" i="9"/>
  <c r="K20" i="9"/>
  <c r="M19" i="9"/>
  <c r="L19" i="9"/>
  <c r="K19" i="9"/>
  <c r="M18" i="9"/>
  <c r="L18" i="9"/>
  <c r="K18" i="9"/>
  <c r="M17" i="9"/>
  <c r="L17" i="9"/>
  <c r="K17" i="9"/>
  <c r="M16" i="9"/>
  <c r="L16" i="9"/>
  <c r="K16" i="9"/>
  <c r="M15" i="9"/>
  <c r="L15" i="9"/>
  <c r="K15" i="9"/>
  <c r="M14" i="9"/>
  <c r="L14" i="9"/>
  <c r="K14" i="9"/>
  <c r="M13" i="9"/>
  <c r="L13" i="9"/>
  <c r="K13" i="9"/>
  <c r="M12" i="9"/>
  <c r="L12" i="9"/>
  <c r="K12" i="9"/>
  <c r="M11" i="9"/>
  <c r="L11" i="9"/>
  <c r="K11" i="9"/>
  <c r="M10" i="9"/>
  <c r="L10" i="9"/>
  <c r="K10" i="9"/>
  <c r="M9" i="9"/>
  <c r="L9" i="9"/>
  <c r="K9" i="9"/>
  <c r="M8" i="9"/>
  <c r="L8" i="9"/>
  <c r="K8" i="9"/>
  <c r="M7" i="9"/>
  <c r="L7" i="9"/>
  <c r="K7" i="9"/>
  <c r="M6" i="9"/>
  <c r="L6" i="9"/>
  <c r="K6" i="9"/>
  <c r="M5" i="9"/>
  <c r="L5" i="9"/>
  <c r="K5" i="9"/>
  <c r="M4" i="9"/>
  <c r="L4" i="9"/>
  <c r="K4" i="9"/>
  <c r="M3" i="9"/>
  <c r="L3" i="9"/>
  <c r="K3" i="9"/>
  <c r="M2" i="9"/>
  <c r="L2" i="9"/>
  <c r="K707" i="6"/>
  <c r="J707" i="6"/>
  <c r="I707" i="6"/>
  <c r="H707" i="6"/>
  <c r="G707" i="6"/>
  <c r="K706" i="6"/>
  <c r="J706" i="6"/>
  <c r="I706" i="6"/>
  <c r="H706" i="6"/>
  <c r="G706" i="6"/>
  <c r="K705" i="6"/>
  <c r="J705" i="6"/>
  <c r="I705" i="6"/>
  <c r="H705" i="6"/>
  <c r="K704" i="6"/>
  <c r="J704" i="6"/>
  <c r="I704" i="6"/>
  <c r="H704" i="6"/>
  <c r="K703" i="6"/>
  <c r="J703" i="6"/>
  <c r="I703" i="6"/>
  <c r="H703" i="6"/>
  <c r="G703" i="6"/>
  <c r="K702" i="6"/>
  <c r="J702" i="6"/>
  <c r="I702" i="6"/>
  <c r="H702" i="6"/>
  <c r="G702" i="6"/>
  <c r="K701" i="6"/>
  <c r="J701" i="6"/>
  <c r="I701" i="6"/>
  <c r="H701" i="6"/>
  <c r="G701" i="6"/>
  <c r="K700" i="6"/>
  <c r="J700" i="6"/>
  <c r="I700" i="6"/>
  <c r="H700" i="6"/>
  <c r="G700" i="6"/>
  <c r="K699" i="6"/>
  <c r="J699" i="6"/>
  <c r="I699" i="6"/>
  <c r="H699" i="6"/>
  <c r="K698" i="6"/>
  <c r="J698" i="6"/>
  <c r="I698" i="6"/>
  <c r="H698" i="6"/>
  <c r="K697" i="6"/>
  <c r="J697" i="6"/>
  <c r="I697" i="6"/>
  <c r="H697" i="6"/>
  <c r="G697" i="6"/>
  <c r="K696" i="6"/>
  <c r="J696" i="6"/>
  <c r="I696" i="6"/>
  <c r="H696" i="6"/>
  <c r="G696" i="6"/>
  <c r="K695" i="6"/>
  <c r="J695" i="6"/>
  <c r="I695" i="6"/>
  <c r="H695" i="6"/>
  <c r="G695" i="6"/>
  <c r="K694" i="6"/>
  <c r="J694" i="6"/>
  <c r="I694" i="6"/>
  <c r="H694" i="6"/>
  <c r="G694" i="6"/>
  <c r="K693" i="6"/>
  <c r="J693" i="6"/>
  <c r="I693" i="6"/>
  <c r="H693" i="6"/>
  <c r="K692" i="6"/>
  <c r="J692" i="6"/>
  <c r="I692" i="6"/>
  <c r="H692" i="6"/>
  <c r="K691" i="6"/>
  <c r="J691" i="6"/>
  <c r="I691" i="6"/>
  <c r="H691" i="6"/>
  <c r="G691" i="6"/>
  <c r="K690" i="6"/>
  <c r="J690" i="6"/>
  <c r="I690" i="6"/>
  <c r="H690" i="6"/>
  <c r="G690" i="6"/>
  <c r="K689" i="6"/>
  <c r="J689" i="6"/>
  <c r="I689" i="6"/>
  <c r="H689" i="6"/>
  <c r="G689" i="6"/>
  <c r="K688" i="6"/>
  <c r="J688" i="6"/>
  <c r="I688" i="6"/>
  <c r="H688" i="6"/>
  <c r="G688" i="6"/>
  <c r="K687" i="6"/>
  <c r="J687" i="6"/>
  <c r="I687" i="6"/>
  <c r="H687" i="6"/>
  <c r="K686" i="6"/>
  <c r="J686" i="6"/>
  <c r="I686" i="6"/>
  <c r="H686" i="6"/>
  <c r="K685" i="6"/>
  <c r="J685" i="6"/>
  <c r="I685" i="6"/>
  <c r="H685" i="6"/>
  <c r="K684" i="6"/>
  <c r="J684" i="6"/>
  <c r="I684" i="6"/>
  <c r="H684" i="6"/>
  <c r="G684" i="6"/>
  <c r="K683" i="6"/>
  <c r="J683" i="6"/>
  <c r="I683" i="6"/>
  <c r="H683" i="6"/>
  <c r="G683" i="6"/>
  <c r="K682" i="6"/>
  <c r="J682" i="6"/>
  <c r="I682" i="6"/>
  <c r="H682" i="6"/>
  <c r="K681" i="6"/>
  <c r="J681" i="6"/>
  <c r="I681" i="6"/>
  <c r="H681" i="6"/>
  <c r="K680" i="6"/>
  <c r="J680" i="6"/>
  <c r="I680" i="6"/>
  <c r="H680" i="6"/>
  <c r="K679" i="6"/>
  <c r="J679" i="6"/>
  <c r="I679" i="6"/>
  <c r="H679" i="6"/>
  <c r="K678" i="6"/>
  <c r="J678" i="6"/>
  <c r="I678" i="6"/>
  <c r="H678" i="6"/>
  <c r="G678" i="6"/>
  <c r="K677" i="6"/>
  <c r="J677" i="6"/>
  <c r="I677" i="6"/>
  <c r="H677" i="6"/>
  <c r="G677" i="6"/>
  <c r="K676" i="6"/>
  <c r="J676" i="6"/>
  <c r="I676" i="6"/>
  <c r="H676" i="6"/>
  <c r="K675" i="6"/>
  <c r="J675" i="6"/>
  <c r="I675" i="6"/>
  <c r="H675" i="6"/>
  <c r="G675" i="6"/>
  <c r="K674" i="6"/>
  <c r="J674" i="6"/>
  <c r="I674" i="6"/>
  <c r="H674" i="6"/>
  <c r="G674" i="6"/>
  <c r="K673" i="6"/>
  <c r="J673" i="6"/>
  <c r="I673" i="6"/>
  <c r="H673" i="6"/>
  <c r="G673" i="6"/>
  <c r="K672" i="6"/>
  <c r="J672" i="6"/>
  <c r="I672" i="6"/>
  <c r="H672" i="6"/>
  <c r="G672" i="6"/>
  <c r="K671" i="6"/>
  <c r="J671" i="6"/>
  <c r="I671" i="6"/>
  <c r="H671" i="6"/>
  <c r="G671" i="6"/>
  <c r="K670" i="6"/>
  <c r="J670" i="6"/>
  <c r="I670" i="6"/>
  <c r="H670" i="6"/>
  <c r="G670" i="6"/>
  <c r="K669" i="6"/>
  <c r="J669" i="6"/>
  <c r="I669" i="6"/>
  <c r="H669" i="6"/>
  <c r="G669" i="6"/>
  <c r="K668" i="6"/>
  <c r="J668" i="6"/>
  <c r="I668" i="6"/>
  <c r="H668" i="6"/>
  <c r="G668" i="6"/>
  <c r="K667" i="6"/>
  <c r="J667" i="6"/>
  <c r="I667" i="6"/>
  <c r="H667" i="6"/>
  <c r="G667" i="6"/>
  <c r="K666" i="6"/>
  <c r="J666" i="6"/>
  <c r="I666" i="6"/>
  <c r="H666" i="6"/>
  <c r="K665" i="6"/>
  <c r="J665" i="6"/>
  <c r="I665" i="6"/>
  <c r="H665" i="6"/>
  <c r="K664" i="6"/>
  <c r="J664" i="6"/>
  <c r="I664" i="6"/>
  <c r="H664" i="6"/>
  <c r="G664" i="6"/>
  <c r="K663" i="6"/>
  <c r="J663" i="6"/>
  <c r="I663" i="6"/>
  <c r="H663" i="6"/>
  <c r="G663" i="6"/>
  <c r="K662" i="6"/>
  <c r="J662" i="6"/>
  <c r="I662" i="6"/>
  <c r="H662" i="6"/>
  <c r="G662" i="6"/>
  <c r="K661" i="6"/>
  <c r="J661" i="6"/>
  <c r="I661" i="6"/>
  <c r="H661" i="6"/>
  <c r="K660" i="6"/>
  <c r="J660" i="6"/>
  <c r="I660" i="6"/>
  <c r="H660" i="6"/>
  <c r="K659" i="6"/>
  <c r="J659" i="6"/>
  <c r="I659" i="6"/>
  <c r="H659" i="6"/>
  <c r="K658" i="6"/>
  <c r="J658" i="6"/>
  <c r="I658" i="6"/>
  <c r="H658" i="6"/>
  <c r="G658" i="6"/>
  <c r="K657" i="6"/>
  <c r="J657" i="6"/>
  <c r="I657" i="6"/>
  <c r="H657" i="6"/>
  <c r="G657" i="6"/>
  <c r="K656" i="6"/>
  <c r="J656" i="6"/>
  <c r="I656" i="6"/>
  <c r="H656" i="6"/>
  <c r="G656" i="6"/>
  <c r="K655" i="6"/>
  <c r="J655" i="6"/>
  <c r="I655" i="6"/>
  <c r="H655" i="6"/>
  <c r="G655" i="6"/>
  <c r="K654" i="6"/>
  <c r="J654" i="6"/>
  <c r="I654" i="6"/>
  <c r="H654" i="6"/>
  <c r="K653" i="6"/>
  <c r="J653" i="6"/>
  <c r="I653" i="6"/>
  <c r="H653" i="6"/>
  <c r="K652" i="6"/>
  <c r="J652" i="6"/>
  <c r="I652" i="6"/>
  <c r="H652" i="6"/>
  <c r="G652" i="6"/>
  <c r="K651" i="6"/>
  <c r="J651" i="6"/>
  <c r="I651" i="6"/>
  <c r="H651" i="6"/>
  <c r="K650" i="6"/>
  <c r="J650" i="6"/>
  <c r="I650" i="6"/>
  <c r="H650" i="6"/>
  <c r="K649" i="6"/>
  <c r="J649" i="6"/>
  <c r="I649" i="6"/>
  <c r="H649" i="6"/>
  <c r="K648" i="6"/>
  <c r="J648" i="6"/>
  <c r="I648" i="6"/>
  <c r="H648" i="6"/>
  <c r="G648" i="6"/>
  <c r="K647" i="6"/>
  <c r="J647" i="6"/>
  <c r="I647" i="6"/>
  <c r="H647" i="6"/>
  <c r="G647" i="6"/>
  <c r="K646" i="6"/>
  <c r="J646" i="6"/>
  <c r="I646" i="6"/>
  <c r="H646" i="6"/>
  <c r="K645" i="6"/>
  <c r="J645" i="6"/>
  <c r="I645" i="6"/>
  <c r="H645" i="6"/>
  <c r="G645" i="6"/>
  <c r="K644" i="6"/>
  <c r="J644" i="6"/>
  <c r="I644" i="6"/>
  <c r="H644" i="6"/>
  <c r="G644" i="6"/>
  <c r="K643" i="6"/>
  <c r="J643" i="6"/>
  <c r="I643" i="6"/>
  <c r="H643" i="6"/>
  <c r="G643" i="6"/>
  <c r="K642" i="6"/>
  <c r="J642" i="6"/>
  <c r="I642" i="6"/>
  <c r="H642" i="6"/>
  <c r="G642" i="6"/>
  <c r="K641" i="6"/>
  <c r="J641" i="6"/>
  <c r="I641" i="6"/>
  <c r="H641" i="6"/>
  <c r="G641" i="6"/>
  <c r="K640" i="6"/>
  <c r="J640" i="6"/>
  <c r="I640" i="6"/>
  <c r="H640" i="6"/>
  <c r="G640" i="6"/>
  <c r="K639" i="6"/>
  <c r="J639" i="6"/>
  <c r="I639" i="6"/>
  <c r="H639" i="6"/>
  <c r="G639" i="6"/>
  <c r="K638" i="6"/>
  <c r="J638" i="6"/>
  <c r="I638" i="6"/>
  <c r="H638" i="6"/>
  <c r="G638" i="6"/>
  <c r="K637" i="6"/>
  <c r="J637" i="6"/>
  <c r="I637" i="6"/>
  <c r="H637" i="6"/>
  <c r="G637" i="6"/>
  <c r="K636" i="6"/>
  <c r="J636" i="6"/>
  <c r="I636" i="6"/>
  <c r="H636" i="6"/>
  <c r="G636" i="6"/>
  <c r="K635" i="6"/>
  <c r="J635" i="6"/>
  <c r="I635" i="6"/>
  <c r="H635" i="6"/>
  <c r="G635" i="6"/>
  <c r="K634" i="6"/>
  <c r="J634" i="6"/>
  <c r="I634" i="6"/>
  <c r="H634" i="6"/>
  <c r="G634" i="6"/>
  <c r="K633" i="6"/>
  <c r="J633" i="6"/>
  <c r="I633" i="6"/>
  <c r="H633" i="6"/>
  <c r="G633" i="6"/>
  <c r="K632" i="6"/>
  <c r="J632" i="6"/>
  <c r="I632" i="6"/>
  <c r="H632" i="6"/>
  <c r="G632" i="6"/>
  <c r="K631" i="6"/>
  <c r="J631" i="6"/>
  <c r="I631" i="6"/>
  <c r="H631" i="6"/>
  <c r="G631" i="6"/>
  <c r="K630" i="6"/>
  <c r="J630" i="6"/>
  <c r="I630" i="6"/>
  <c r="H630" i="6"/>
  <c r="G630" i="6"/>
  <c r="K629" i="6"/>
  <c r="J629" i="6"/>
  <c r="I629" i="6"/>
  <c r="H629" i="6"/>
  <c r="G629" i="6"/>
  <c r="K628" i="6"/>
  <c r="J628" i="6"/>
  <c r="I628" i="6"/>
  <c r="H628" i="6"/>
  <c r="G628" i="6"/>
  <c r="K627" i="6"/>
  <c r="J627" i="6"/>
  <c r="I627" i="6"/>
  <c r="H627" i="6"/>
  <c r="G627" i="6"/>
  <c r="K626" i="6"/>
  <c r="J626" i="6"/>
  <c r="I626" i="6"/>
  <c r="H626" i="6"/>
  <c r="G626" i="6"/>
  <c r="K625" i="6"/>
  <c r="J625" i="6"/>
  <c r="I625" i="6"/>
  <c r="H625" i="6"/>
  <c r="G625" i="6"/>
  <c r="K624" i="6"/>
  <c r="J624" i="6"/>
  <c r="I624" i="6"/>
  <c r="H624" i="6"/>
  <c r="G624" i="6"/>
  <c r="K623" i="6"/>
  <c r="J623" i="6"/>
  <c r="I623" i="6"/>
  <c r="H623" i="6"/>
  <c r="G623" i="6"/>
  <c r="K622" i="6"/>
  <c r="J622" i="6"/>
  <c r="I622" i="6"/>
  <c r="H622" i="6"/>
  <c r="G622" i="6"/>
  <c r="K621" i="6"/>
  <c r="J621" i="6"/>
  <c r="I621" i="6"/>
  <c r="H621" i="6"/>
  <c r="G621" i="6"/>
  <c r="K620" i="6"/>
  <c r="J620" i="6"/>
  <c r="I620" i="6"/>
  <c r="H620" i="6"/>
  <c r="G620" i="6"/>
  <c r="K619" i="6"/>
  <c r="J619" i="6"/>
  <c r="I619" i="6"/>
  <c r="H619" i="6"/>
  <c r="G619" i="6"/>
  <c r="K618" i="6"/>
  <c r="J618" i="6"/>
  <c r="I618" i="6"/>
  <c r="H618" i="6"/>
  <c r="G618" i="6"/>
  <c r="K617" i="6"/>
  <c r="J617" i="6"/>
  <c r="I617" i="6"/>
  <c r="H617" i="6"/>
  <c r="G617" i="6"/>
  <c r="K616" i="6"/>
  <c r="J616" i="6"/>
  <c r="I616" i="6"/>
  <c r="H616" i="6"/>
  <c r="G616" i="6"/>
  <c r="K615" i="6"/>
  <c r="J615" i="6"/>
  <c r="I615" i="6"/>
  <c r="H615" i="6"/>
  <c r="G615" i="6"/>
  <c r="K614" i="6"/>
  <c r="J614" i="6"/>
  <c r="I614" i="6"/>
  <c r="H614" i="6"/>
  <c r="G614" i="6"/>
  <c r="K613" i="6"/>
  <c r="J613" i="6"/>
  <c r="I613" i="6"/>
  <c r="H613" i="6"/>
  <c r="G613" i="6"/>
  <c r="K612" i="6"/>
  <c r="J612" i="6"/>
  <c r="I612" i="6"/>
  <c r="H612" i="6"/>
  <c r="G612" i="6"/>
  <c r="K611" i="6"/>
  <c r="J611" i="6"/>
  <c r="I611" i="6"/>
  <c r="H611" i="6"/>
  <c r="G611" i="6"/>
  <c r="K610" i="6"/>
  <c r="J610" i="6"/>
  <c r="I610" i="6"/>
  <c r="H610" i="6"/>
  <c r="G610" i="6"/>
  <c r="K609" i="6"/>
  <c r="J609" i="6"/>
  <c r="I609" i="6"/>
  <c r="H609" i="6"/>
  <c r="G609" i="6"/>
  <c r="K608" i="6"/>
  <c r="J608" i="6"/>
  <c r="I608" i="6"/>
  <c r="H608" i="6"/>
  <c r="G608" i="6"/>
  <c r="K607" i="6"/>
  <c r="J607" i="6"/>
  <c r="I607" i="6"/>
  <c r="H607" i="6"/>
  <c r="G607" i="6"/>
  <c r="K606" i="6"/>
  <c r="J606" i="6"/>
  <c r="I606" i="6"/>
  <c r="H606" i="6"/>
  <c r="G606" i="6"/>
  <c r="K605" i="6"/>
  <c r="J605" i="6"/>
  <c r="I605" i="6"/>
  <c r="H605" i="6"/>
  <c r="G605" i="6"/>
  <c r="K604" i="6"/>
  <c r="J604" i="6"/>
  <c r="I604" i="6"/>
  <c r="H604" i="6"/>
  <c r="G604" i="6"/>
  <c r="K603" i="6"/>
  <c r="J603" i="6"/>
  <c r="I603" i="6"/>
  <c r="H603" i="6"/>
  <c r="G603" i="6"/>
  <c r="K602" i="6"/>
  <c r="J602" i="6"/>
  <c r="I602" i="6"/>
  <c r="H602" i="6"/>
  <c r="G602" i="6"/>
  <c r="K601" i="6"/>
  <c r="J601" i="6"/>
  <c r="I601" i="6"/>
  <c r="H601" i="6"/>
  <c r="G601" i="6"/>
  <c r="K600" i="6"/>
  <c r="J600" i="6"/>
  <c r="I600" i="6"/>
  <c r="H600" i="6"/>
  <c r="G600" i="6"/>
  <c r="K599" i="6"/>
  <c r="J599" i="6"/>
  <c r="I599" i="6"/>
  <c r="H599" i="6"/>
  <c r="G599" i="6"/>
  <c r="K598" i="6"/>
  <c r="J598" i="6"/>
  <c r="I598" i="6"/>
  <c r="H598" i="6"/>
  <c r="G598" i="6"/>
  <c r="K597" i="6"/>
  <c r="J597" i="6"/>
  <c r="I597" i="6"/>
  <c r="H597" i="6"/>
  <c r="G597" i="6"/>
  <c r="K596" i="6"/>
  <c r="J596" i="6"/>
  <c r="I596" i="6"/>
  <c r="H596" i="6"/>
  <c r="G596" i="6"/>
  <c r="K595" i="6"/>
  <c r="J595" i="6"/>
  <c r="I595" i="6"/>
  <c r="H595" i="6"/>
  <c r="G595" i="6"/>
  <c r="K594" i="6"/>
  <c r="J594" i="6"/>
  <c r="I594" i="6"/>
  <c r="H594" i="6"/>
  <c r="G594" i="6"/>
  <c r="K593" i="6"/>
  <c r="J593" i="6"/>
  <c r="I593" i="6"/>
  <c r="H593" i="6"/>
  <c r="G593" i="6"/>
  <c r="K592" i="6"/>
  <c r="J592" i="6"/>
  <c r="I592" i="6"/>
  <c r="H592" i="6"/>
  <c r="G592" i="6"/>
  <c r="K591" i="6"/>
  <c r="J591" i="6"/>
  <c r="I591" i="6"/>
  <c r="H591" i="6"/>
  <c r="G591" i="6"/>
  <c r="K590" i="6"/>
  <c r="J590" i="6"/>
  <c r="I590" i="6"/>
  <c r="H590" i="6"/>
  <c r="G590" i="6"/>
  <c r="K589" i="6"/>
  <c r="J589" i="6"/>
  <c r="I589" i="6"/>
  <c r="H589" i="6"/>
  <c r="G589" i="6"/>
  <c r="K588" i="6"/>
  <c r="J588" i="6"/>
  <c r="I588" i="6"/>
  <c r="H588" i="6"/>
  <c r="G588" i="6"/>
  <c r="K587" i="6"/>
  <c r="J587" i="6"/>
  <c r="I587" i="6"/>
  <c r="H587" i="6"/>
  <c r="G587" i="6"/>
  <c r="K586" i="6"/>
  <c r="J586" i="6"/>
  <c r="I586" i="6"/>
  <c r="H586" i="6"/>
  <c r="G586" i="6"/>
  <c r="K585" i="6"/>
  <c r="J585" i="6"/>
  <c r="I585" i="6"/>
  <c r="H585" i="6"/>
  <c r="G585" i="6"/>
  <c r="K584" i="6"/>
  <c r="J584" i="6"/>
  <c r="I584" i="6"/>
  <c r="H584" i="6"/>
  <c r="G584" i="6"/>
  <c r="K583" i="6"/>
  <c r="J583" i="6"/>
  <c r="I583" i="6"/>
  <c r="H583" i="6"/>
  <c r="G583" i="6"/>
  <c r="K582" i="6"/>
  <c r="J582" i="6"/>
  <c r="I582" i="6"/>
  <c r="H582" i="6"/>
  <c r="G582" i="6"/>
  <c r="K581" i="6"/>
  <c r="J581" i="6"/>
  <c r="I581" i="6"/>
  <c r="H581" i="6"/>
  <c r="G581" i="6"/>
  <c r="K580" i="6"/>
  <c r="J580" i="6"/>
  <c r="I580" i="6"/>
  <c r="H580" i="6"/>
  <c r="G580" i="6"/>
  <c r="K579" i="6"/>
  <c r="J579" i="6"/>
  <c r="I579" i="6"/>
  <c r="H579" i="6"/>
  <c r="G579" i="6"/>
  <c r="K578" i="6"/>
  <c r="J578" i="6"/>
  <c r="I578" i="6"/>
  <c r="H578" i="6"/>
  <c r="G578" i="6"/>
  <c r="K577" i="6"/>
  <c r="J577" i="6"/>
  <c r="I577" i="6"/>
  <c r="H577" i="6"/>
  <c r="G577" i="6"/>
  <c r="K576" i="6"/>
  <c r="J576" i="6"/>
  <c r="I576" i="6"/>
  <c r="H576" i="6"/>
  <c r="G576" i="6"/>
  <c r="K575" i="6"/>
  <c r="J575" i="6"/>
  <c r="I575" i="6"/>
  <c r="H575" i="6"/>
  <c r="G575" i="6"/>
  <c r="K574" i="6"/>
  <c r="J574" i="6"/>
  <c r="I574" i="6"/>
  <c r="H574" i="6"/>
  <c r="G574" i="6"/>
  <c r="K573" i="6"/>
  <c r="J573" i="6"/>
  <c r="I573" i="6"/>
  <c r="H573" i="6"/>
  <c r="G573" i="6"/>
  <c r="K572" i="6"/>
  <c r="J572" i="6"/>
  <c r="I572" i="6"/>
  <c r="H572" i="6"/>
  <c r="G572" i="6"/>
  <c r="K571" i="6"/>
  <c r="J571" i="6"/>
  <c r="I571" i="6"/>
  <c r="H571" i="6"/>
  <c r="G571" i="6"/>
  <c r="K570" i="6"/>
  <c r="J570" i="6"/>
  <c r="I570" i="6"/>
  <c r="H570" i="6"/>
  <c r="G570" i="6"/>
  <c r="K569" i="6"/>
  <c r="J569" i="6"/>
  <c r="I569" i="6"/>
  <c r="H569" i="6"/>
  <c r="G569" i="6"/>
  <c r="K568" i="6"/>
  <c r="J568" i="6"/>
  <c r="I568" i="6"/>
  <c r="H568" i="6"/>
  <c r="G568" i="6"/>
  <c r="K567" i="6"/>
  <c r="J567" i="6"/>
  <c r="I567" i="6"/>
  <c r="H567" i="6"/>
  <c r="G567" i="6"/>
  <c r="K566" i="6"/>
  <c r="J566" i="6"/>
  <c r="I566" i="6"/>
  <c r="H566" i="6"/>
  <c r="G566" i="6"/>
  <c r="K565" i="6"/>
  <c r="J565" i="6"/>
  <c r="I565" i="6"/>
  <c r="H565" i="6"/>
  <c r="G565" i="6"/>
  <c r="K564" i="6"/>
  <c r="J564" i="6"/>
  <c r="I564" i="6"/>
  <c r="H564" i="6"/>
  <c r="G564" i="6"/>
  <c r="K563" i="6"/>
  <c r="J563" i="6"/>
  <c r="I563" i="6"/>
  <c r="H563" i="6"/>
  <c r="G563" i="6"/>
  <c r="K562" i="6"/>
  <c r="J562" i="6"/>
  <c r="I562" i="6"/>
  <c r="H562" i="6"/>
  <c r="G562" i="6"/>
  <c r="K561" i="6"/>
  <c r="J561" i="6"/>
  <c r="I561" i="6"/>
  <c r="H561" i="6"/>
  <c r="G561" i="6"/>
  <c r="K560" i="6"/>
  <c r="J560" i="6"/>
  <c r="I560" i="6"/>
  <c r="H560" i="6"/>
  <c r="G560" i="6"/>
  <c r="K559" i="6"/>
  <c r="J559" i="6"/>
  <c r="I559" i="6"/>
  <c r="H559" i="6"/>
  <c r="G559" i="6"/>
  <c r="K558" i="6"/>
  <c r="J558" i="6"/>
  <c r="I558" i="6"/>
  <c r="H558" i="6"/>
  <c r="G558" i="6"/>
  <c r="K557" i="6"/>
  <c r="J557" i="6"/>
  <c r="I557" i="6"/>
  <c r="H557" i="6"/>
  <c r="G557" i="6"/>
  <c r="K556" i="6"/>
  <c r="J556" i="6"/>
  <c r="I556" i="6"/>
  <c r="H556" i="6"/>
  <c r="G556" i="6"/>
  <c r="K555" i="6"/>
  <c r="J555" i="6"/>
  <c r="I555" i="6"/>
  <c r="H555" i="6"/>
  <c r="G555" i="6"/>
  <c r="K554" i="6"/>
  <c r="J554" i="6"/>
  <c r="I554" i="6"/>
  <c r="H554" i="6"/>
  <c r="G554" i="6"/>
  <c r="K553" i="6"/>
  <c r="J553" i="6"/>
  <c r="I553" i="6"/>
  <c r="H553" i="6"/>
  <c r="G553" i="6"/>
  <c r="K552" i="6"/>
  <c r="J552" i="6"/>
  <c r="I552" i="6"/>
  <c r="H552" i="6"/>
  <c r="G552" i="6"/>
  <c r="K551" i="6"/>
  <c r="J551" i="6"/>
  <c r="I551" i="6"/>
  <c r="H551" i="6"/>
  <c r="G551" i="6"/>
  <c r="K550" i="6"/>
  <c r="J550" i="6"/>
  <c r="I550" i="6"/>
  <c r="H550" i="6"/>
  <c r="G550" i="6"/>
  <c r="K549" i="6"/>
  <c r="J549" i="6"/>
  <c r="I549" i="6"/>
  <c r="H549" i="6"/>
  <c r="G549" i="6"/>
  <c r="K548" i="6"/>
  <c r="J548" i="6"/>
  <c r="I548" i="6"/>
  <c r="H548" i="6"/>
  <c r="G548" i="6"/>
  <c r="K547" i="6"/>
  <c r="J547" i="6"/>
  <c r="I547" i="6"/>
  <c r="H547" i="6"/>
  <c r="G547" i="6"/>
  <c r="K546" i="6"/>
  <c r="J546" i="6"/>
  <c r="I546" i="6"/>
  <c r="H546" i="6"/>
  <c r="G546" i="6"/>
  <c r="K545" i="6"/>
  <c r="J545" i="6"/>
  <c r="I545" i="6"/>
  <c r="H545" i="6"/>
  <c r="G545" i="6"/>
  <c r="K544" i="6"/>
  <c r="J544" i="6"/>
  <c r="I544" i="6"/>
  <c r="H544" i="6"/>
  <c r="G544" i="6"/>
  <c r="K543" i="6"/>
  <c r="J543" i="6"/>
  <c r="I543" i="6"/>
  <c r="H543" i="6"/>
  <c r="G543" i="6"/>
  <c r="K542" i="6"/>
  <c r="J542" i="6"/>
  <c r="I542" i="6"/>
  <c r="H542" i="6"/>
  <c r="G542" i="6"/>
  <c r="K541" i="6"/>
  <c r="J541" i="6"/>
  <c r="I541" i="6"/>
  <c r="H541" i="6"/>
  <c r="G541" i="6"/>
  <c r="K540" i="6"/>
  <c r="J540" i="6"/>
  <c r="I540" i="6"/>
  <c r="H540" i="6"/>
  <c r="G540" i="6"/>
  <c r="K539" i="6"/>
  <c r="J539" i="6"/>
  <c r="I539" i="6"/>
  <c r="H539" i="6"/>
  <c r="G539" i="6"/>
  <c r="K538" i="6"/>
  <c r="J538" i="6"/>
  <c r="I538" i="6"/>
  <c r="H538" i="6"/>
  <c r="G538" i="6"/>
  <c r="K537" i="6"/>
  <c r="J537" i="6"/>
  <c r="I537" i="6"/>
  <c r="H537" i="6"/>
  <c r="G537" i="6"/>
  <c r="K536" i="6"/>
  <c r="J536" i="6"/>
  <c r="I536" i="6"/>
  <c r="H536" i="6"/>
  <c r="G536" i="6"/>
  <c r="K535" i="6"/>
  <c r="J535" i="6"/>
  <c r="I535" i="6"/>
  <c r="H535" i="6"/>
  <c r="G535" i="6"/>
  <c r="K534" i="6"/>
  <c r="J534" i="6"/>
  <c r="I534" i="6"/>
  <c r="H534" i="6"/>
  <c r="G534" i="6"/>
  <c r="K533" i="6"/>
  <c r="J533" i="6"/>
  <c r="I533" i="6"/>
  <c r="H533" i="6"/>
  <c r="G533" i="6"/>
  <c r="K532" i="6"/>
  <c r="J532" i="6"/>
  <c r="I532" i="6"/>
  <c r="H532" i="6"/>
  <c r="G532" i="6"/>
  <c r="K531" i="6"/>
  <c r="J531" i="6"/>
  <c r="I531" i="6"/>
  <c r="H531" i="6"/>
  <c r="G531" i="6"/>
  <c r="K530" i="6"/>
  <c r="J530" i="6"/>
  <c r="I530" i="6"/>
  <c r="H530" i="6"/>
  <c r="G530" i="6"/>
  <c r="K529" i="6"/>
  <c r="J529" i="6"/>
  <c r="I529" i="6"/>
  <c r="H529" i="6"/>
  <c r="G529" i="6"/>
  <c r="K528" i="6"/>
  <c r="J528" i="6"/>
  <c r="I528" i="6"/>
  <c r="H528" i="6"/>
  <c r="G528" i="6"/>
  <c r="K527" i="6"/>
  <c r="J527" i="6"/>
  <c r="I527" i="6"/>
  <c r="H527" i="6"/>
  <c r="G527" i="6"/>
  <c r="K526" i="6"/>
  <c r="J526" i="6"/>
  <c r="I526" i="6"/>
  <c r="H526" i="6"/>
  <c r="G526" i="6"/>
  <c r="K525" i="6"/>
  <c r="J525" i="6"/>
  <c r="I525" i="6"/>
  <c r="H525" i="6"/>
  <c r="G525" i="6"/>
  <c r="K524" i="6"/>
  <c r="J524" i="6"/>
  <c r="I524" i="6"/>
  <c r="H524" i="6"/>
  <c r="G524" i="6"/>
  <c r="K523" i="6"/>
  <c r="J523" i="6"/>
  <c r="I523" i="6"/>
  <c r="H523" i="6"/>
  <c r="G523" i="6"/>
  <c r="K522" i="6"/>
  <c r="J522" i="6"/>
  <c r="I522" i="6"/>
  <c r="H522" i="6"/>
  <c r="G522" i="6"/>
  <c r="K521" i="6"/>
  <c r="J521" i="6"/>
  <c r="I521" i="6"/>
  <c r="H521" i="6"/>
  <c r="G521" i="6"/>
  <c r="K520" i="6"/>
  <c r="J520" i="6"/>
  <c r="I520" i="6"/>
  <c r="H520" i="6"/>
  <c r="G520" i="6"/>
  <c r="K519" i="6"/>
  <c r="J519" i="6"/>
  <c r="I519" i="6"/>
  <c r="H519" i="6"/>
  <c r="G519" i="6"/>
  <c r="K518" i="6"/>
  <c r="J518" i="6"/>
  <c r="I518" i="6"/>
  <c r="H518" i="6"/>
  <c r="G518" i="6"/>
  <c r="K517" i="6"/>
  <c r="J517" i="6"/>
  <c r="I517" i="6"/>
  <c r="H517" i="6"/>
  <c r="G517" i="6"/>
  <c r="K516" i="6"/>
  <c r="J516" i="6"/>
  <c r="I516" i="6"/>
  <c r="H516" i="6"/>
  <c r="G516" i="6"/>
  <c r="K515" i="6"/>
  <c r="J515" i="6"/>
  <c r="I515" i="6"/>
  <c r="H515" i="6"/>
  <c r="G515" i="6"/>
  <c r="K514" i="6"/>
  <c r="J514" i="6"/>
  <c r="I514" i="6"/>
  <c r="H514" i="6"/>
  <c r="G514" i="6"/>
  <c r="K513" i="6"/>
  <c r="J513" i="6"/>
  <c r="I513" i="6"/>
  <c r="H513" i="6"/>
  <c r="G513" i="6"/>
  <c r="K512" i="6"/>
  <c r="J512" i="6"/>
  <c r="I512" i="6"/>
  <c r="H512" i="6"/>
  <c r="G512" i="6"/>
  <c r="K511" i="6"/>
  <c r="J511" i="6"/>
  <c r="I511" i="6"/>
  <c r="H511" i="6"/>
  <c r="G511" i="6"/>
  <c r="K510" i="6"/>
  <c r="J510" i="6"/>
  <c r="I510" i="6"/>
  <c r="H510" i="6"/>
  <c r="G510" i="6"/>
  <c r="K509" i="6"/>
  <c r="J509" i="6"/>
  <c r="I509" i="6"/>
  <c r="H509" i="6"/>
  <c r="G509" i="6"/>
  <c r="K508" i="6"/>
  <c r="J508" i="6"/>
  <c r="I508" i="6"/>
  <c r="H508" i="6"/>
  <c r="G508" i="6"/>
  <c r="K507" i="6"/>
  <c r="J507" i="6"/>
  <c r="I507" i="6"/>
  <c r="H507" i="6"/>
  <c r="G507" i="6"/>
  <c r="K506" i="6"/>
  <c r="J506" i="6"/>
  <c r="I506" i="6"/>
  <c r="H506" i="6"/>
  <c r="G506" i="6"/>
  <c r="K505" i="6"/>
  <c r="J505" i="6"/>
  <c r="I505" i="6"/>
  <c r="H505" i="6"/>
  <c r="G505" i="6"/>
  <c r="K504" i="6"/>
  <c r="J504" i="6"/>
  <c r="I504" i="6"/>
  <c r="H504" i="6"/>
  <c r="G504" i="6"/>
  <c r="K503" i="6"/>
  <c r="J503" i="6"/>
  <c r="I503" i="6"/>
  <c r="H503" i="6"/>
  <c r="G503" i="6"/>
  <c r="K502" i="6"/>
  <c r="J502" i="6"/>
  <c r="I502" i="6"/>
  <c r="H502" i="6"/>
  <c r="G502" i="6"/>
  <c r="K501" i="6"/>
  <c r="J501" i="6"/>
  <c r="I501" i="6"/>
  <c r="H501" i="6"/>
  <c r="G501" i="6"/>
  <c r="K500" i="6"/>
  <c r="J500" i="6"/>
  <c r="I500" i="6"/>
  <c r="H500" i="6"/>
  <c r="G500" i="6"/>
  <c r="K499" i="6"/>
  <c r="J499" i="6"/>
  <c r="I499" i="6"/>
  <c r="H499" i="6"/>
  <c r="G499" i="6"/>
  <c r="K498" i="6"/>
  <c r="J498" i="6"/>
  <c r="I498" i="6"/>
  <c r="H498" i="6"/>
  <c r="G498" i="6"/>
  <c r="K497" i="6"/>
  <c r="J497" i="6"/>
  <c r="I497" i="6"/>
  <c r="H497" i="6"/>
  <c r="G497" i="6"/>
  <c r="K496" i="6"/>
  <c r="J496" i="6"/>
  <c r="I496" i="6"/>
  <c r="H496" i="6"/>
  <c r="G496" i="6"/>
  <c r="K495" i="6"/>
  <c r="J495" i="6"/>
  <c r="I495" i="6"/>
  <c r="H495" i="6"/>
  <c r="G495" i="6"/>
  <c r="K494" i="6"/>
  <c r="J494" i="6"/>
  <c r="I494" i="6"/>
  <c r="H494" i="6"/>
  <c r="G494" i="6"/>
  <c r="K493" i="6"/>
  <c r="J493" i="6"/>
  <c r="I493" i="6"/>
  <c r="H493" i="6"/>
  <c r="G493" i="6"/>
  <c r="K492" i="6"/>
  <c r="J492" i="6"/>
  <c r="I492" i="6"/>
  <c r="H492" i="6"/>
  <c r="G492" i="6"/>
  <c r="K491" i="6"/>
  <c r="J491" i="6"/>
  <c r="I491" i="6"/>
  <c r="H491" i="6"/>
  <c r="G491" i="6"/>
  <c r="K490" i="6"/>
  <c r="J490" i="6"/>
  <c r="I490" i="6"/>
  <c r="H490" i="6"/>
  <c r="G490" i="6"/>
  <c r="K489" i="6"/>
  <c r="J489" i="6"/>
  <c r="I489" i="6"/>
  <c r="H489" i="6"/>
  <c r="G489" i="6"/>
  <c r="K488" i="6"/>
  <c r="J488" i="6"/>
  <c r="I488" i="6"/>
  <c r="H488" i="6"/>
  <c r="G488" i="6"/>
  <c r="K487" i="6"/>
  <c r="J487" i="6"/>
  <c r="I487" i="6"/>
  <c r="H487" i="6"/>
  <c r="G487" i="6"/>
  <c r="K486" i="6"/>
  <c r="J486" i="6"/>
  <c r="I486" i="6"/>
  <c r="H486" i="6"/>
  <c r="G486" i="6"/>
  <c r="K485" i="6"/>
  <c r="J485" i="6"/>
  <c r="I485" i="6"/>
  <c r="H485" i="6"/>
  <c r="G485" i="6"/>
  <c r="K484" i="6"/>
  <c r="J484" i="6"/>
  <c r="I484" i="6"/>
  <c r="H484" i="6"/>
  <c r="G484" i="6"/>
  <c r="K483" i="6"/>
  <c r="J483" i="6"/>
  <c r="I483" i="6"/>
  <c r="H483" i="6"/>
  <c r="G483" i="6"/>
  <c r="K482" i="6"/>
  <c r="J482" i="6"/>
  <c r="I482" i="6"/>
  <c r="H482" i="6"/>
  <c r="G482" i="6"/>
  <c r="K481" i="6"/>
  <c r="J481" i="6"/>
  <c r="I481" i="6"/>
  <c r="H481" i="6"/>
  <c r="G481" i="6"/>
  <c r="K480" i="6"/>
  <c r="J480" i="6"/>
  <c r="I480" i="6"/>
  <c r="H480" i="6"/>
  <c r="G480" i="6"/>
  <c r="K479" i="6"/>
  <c r="J479" i="6"/>
  <c r="I479" i="6"/>
  <c r="H479" i="6"/>
  <c r="G479" i="6"/>
  <c r="K478" i="6"/>
  <c r="J478" i="6"/>
  <c r="I478" i="6"/>
  <c r="H478" i="6"/>
  <c r="G478" i="6"/>
  <c r="K477" i="6"/>
  <c r="J477" i="6"/>
  <c r="I477" i="6"/>
  <c r="H477" i="6"/>
  <c r="G477" i="6"/>
  <c r="K476" i="6"/>
  <c r="J476" i="6"/>
  <c r="I476" i="6"/>
  <c r="H476" i="6"/>
  <c r="G476" i="6"/>
  <c r="K475" i="6"/>
  <c r="J475" i="6"/>
  <c r="I475" i="6"/>
  <c r="H475" i="6"/>
  <c r="G475" i="6"/>
  <c r="K474" i="6"/>
  <c r="J474" i="6"/>
  <c r="I474" i="6"/>
  <c r="H474" i="6"/>
  <c r="G474" i="6"/>
  <c r="K473" i="6"/>
  <c r="J473" i="6"/>
  <c r="I473" i="6"/>
  <c r="H473" i="6"/>
  <c r="G473" i="6"/>
  <c r="K472" i="6"/>
  <c r="J472" i="6"/>
  <c r="I472" i="6"/>
  <c r="H472" i="6"/>
  <c r="G472" i="6"/>
  <c r="K471" i="6"/>
  <c r="J471" i="6"/>
  <c r="I471" i="6"/>
  <c r="H471" i="6"/>
  <c r="G471" i="6"/>
  <c r="K470" i="6"/>
  <c r="J470" i="6"/>
  <c r="I470" i="6"/>
  <c r="H470" i="6"/>
  <c r="G470" i="6"/>
  <c r="K469" i="6"/>
  <c r="J469" i="6"/>
  <c r="I469" i="6"/>
  <c r="H469" i="6"/>
  <c r="G469" i="6"/>
  <c r="K468" i="6"/>
  <c r="J468" i="6"/>
  <c r="I468" i="6"/>
  <c r="H468" i="6"/>
  <c r="G468" i="6"/>
  <c r="K467" i="6"/>
  <c r="J467" i="6"/>
  <c r="I467" i="6"/>
  <c r="H467" i="6"/>
  <c r="G467" i="6"/>
  <c r="K466" i="6"/>
  <c r="J466" i="6"/>
  <c r="I466" i="6"/>
  <c r="H466" i="6"/>
  <c r="G466" i="6"/>
  <c r="K465" i="6"/>
  <c r="J465" i="6"/>
  <c r="I465" i="6"/>
  <c r="H465" i="6"/>
  <c r="G465" i="6"/>
  <c r="K464" i="6"/>
  <c r="J464" i="6"/>
  <c r="I464" i="6"/>
  <c r="H464" i="6"/>
  <c r="G464" i="6"/>
  <c r="K463" i="6"/>
  <c r="J463" i="6"/>
  <c r="I463" i="6"/>
  <c r="H463" i="6"/>
  <c r="G463" i="6"/>
  <c r="K462" i="6"/>
  <c r="J462" i="6"/>
  <c r="I462" i="6"/>
  <c r="H462" i="6"/>
  <c r="G462" i="6"/>
  <c r="K461" i="6"/>
  <c r="J461" i="6"/>
  <c r="I461" i="6"/>
  <c r="H461" i="6"/>
  <c r="G461" i="6"/>
  <c r="K460" i="6"/>
  <c r="J460" i="6"/>
  <c r="I460" i="6"/>
  <c r="H460" i="6"/>
  <c r="G460" i="6"/>
  <c r="K459" i="6"/>
  <c r="J459" i="6"/>
  <c r="I459" i="6"/>
  <c r="H459" i="6"/>
  <c r="G459" i="6"/>
  <c r="K458" i="6"/>
  <c r="J458" i="6"/>
  <c r="I458" i="6"/>
  <c r="H458" i="6"/>
  <c r="G458" i="6"/>
  <c r="K457" i="6"/>
  <c r="J457" i="6"/>
  <c r="I457" i="6"/>
  <c r="H457" i="6"/>
  <c r="G457" i="6"/>
  <c r="K456" i="6"/>
  <c r="J456" i="6"/>
  <c r="I456" i="6"/>
  <c r="H456" i="6"/>
  <c r="G456" i="6"/>
  <c r="K455" i="6"/>
  <c r="J455" i="6"/>
  <c r="I455" i="6"/>
  <c r="H455" i="6"/>
  <c r="G455" i="6"/>
  <c r="K454" i="6"/>
  <c r="J454" i="6"/>
  <c r="I454" i="6"/>
  <c r="H454" i="6"/>
  <c r="G454" i="6"/>
  <c r="K453" i="6"/>
  <c r="J453" i="6"/>
  <c r="I453" i="6"/>
  <c r="H453" i="6"/>
  <c r="G453" i="6"/>
  <c r="K452" i="6"/>
  <c r="J452" i="6"/>
  <c r="I452" i="6"/>
  <c r="H452" i="6"/>
  <c r="G452" i="6"/>
  <c r="K451" i="6"/>
  <c r="J451" i="6"/>
  <c r="I451" i="6"/>
  <c r="H451" i="6"/>
  <c r="G451" i="6"/>
  <c r="K450" i="6"/>
  <c r="J450" i="6"/>
  <c r="I450" i="6"/>
  <c r="H450" i="6"/>
  <c r="G450" i="6"/>
  <c r="K449" i="6"/>
  <c r="J449" i="6"/>
  <c r="I449" i="6"/>
  <c r="H449" i="6"/>
  <c r="G449" i="6"/>
  <c r="K448" i="6"/>
  <c r="J448" i="6"/>
  <c r="I448" i="6"/>
  <c r="H448" i="6"/>
  <c r="G448" i="6"/>
  <c r="K447" i="6"/>
  <c r="J447" i="6"/>
  <c r="I447" i="6"/>
  <c r="H447" i="6"/>
  <c r="G447" i="6"/>
  <c r="K446" i="6"/>
  <c r="J446" i="6"/>
  <c r="I446" i="6"/>
  <c r="H446" i="6"/>
  <c r="G446" i="6"/>
  <c r="K445" i="6"/>
  <c r="J445" i="6"/>
  <c r="I445" i="6"/>
  <c r="H445" i="6"/>
  <c r="G445" i="6"/>
  <c r="K444" i="6"/>
  <c r="J444" i="6"/>
  <c r="I444" i="6"/>
  <c r="H444" i="6"/>
  <c r="G444" i="6"/>
  <c r="K443" i="6"/>
  <c r="J443" i="6"/>
  <c r="I443" i="6"/>
  <c r="H443" i="6"/>
  <c r="G443" i="6"/>
  <c r="K442" i="6"/>
  <c r="J442" i="6"/>
  <c r="I442" i="6"/>
  <c r="H442" i="6"/>
  <c r="G442" i="6"/>
  <c r="K441" i="6"/>
  <c r="J441" i="6"/>
  <c r="I441" i="6"/>
  <c r="H441" i="6"/>
  <c r="G441" i="6"/>
  <c r="K440" i="6"/>
  <c r="J440" i="6"/>
  <c r="I440" i="6"/>
  <c r="H440" i="6"/>
  <c r="G440" i="6"/>
  <c r="K439" i="6"/>
  <c r="J439" i="6"/>
  <c r="I439" i="6"/>
  <c r="H439" i="6"/>
  <c r="G439" i="6"/>
  <c r="K438" i="6"/>
  <c r="J438" i="6"/>
  <c r="I438" i="6"/>
  <c r="H438" i="6"/>
  <c r="G438" i="6"/>
  <c r="K437" i="6"/>
  <c r="J437" i="6"/>
  <c r="I437" i="6"/>
  <c r="H437" i="6"/>
  <c r="G437" i="6"/>
  <c r="K436" i="6"/>
  <c r="J436" i="6"/>
  <c r="I436" i="6"/>
  <c r="H436" i="6"/>
  <c r="G436" i="6"/>
  <c r="K435" i="6"/>
  <c r="J435" i="6"/>
  <c r="I435" i="6"/>
  <c r="H435" i="6"/>
  <c r="G435" i="6"/>
  <c r="K434" i="6"/>
  <c r="J434" i="6"/>
  <c r="I434" i="6"/>
  <c r="H434" i="6"/>
  <c r="G434" i="6"/>
  <c r="K433" i="6"/>
  <c r="J433" i="6"/>
  <c r="I433" i="6"/>
  <c r="H433" i="6"/>
  <c r="G433" i="6"/>
  <c r="K432" i="6"/>
  <c r="J432" i="6"/>
  <c r="I432" i="6"/>
  <c r="H432" i="6"/>
  <c r="G432" i="6"/>
  <c r="K431" i="6"/>
  <c r="J431" i="6"/>
  <c r="I431" i="6"/>
  <c r="H431" i="6"/>
  <c r="G431" i="6"/>
  <c r="K430" i="6"/>
  <c r="J430" i="6"/>
  <c r="I430" i="6"/>
  <c r="H430" i="6"/>
  <c r="G430" i="6"/>
  <c r="K429" i="6"/>
  <c r="J429" i="6"/>
  <c r="I429" i="6"/>
  <c r="H429" i="6"/>
  <c r="G429" i="6"/>
  <c r="K428" i="6"/>
  <c r="J428" i="6"/>
  <c r="I428" i="6"/>
  <c r="H428" i="6"/>
  <c r="G428" i="6"/>
  <c r="K427" i="6"/>
  <c r="J427" i="6"/>
  <c r="I427" i="6"/>
  <c r="H427" i="6"/>
  <c r="G427" i="6"/>
  <c r="K426" i="6"/>
  <c r="J426" i="6"/>
  <c r="I426" i="6"/>
  <c r="H426" i="6"/>
  <c r="G426" i="6"/>
  <c r="K425" i="6"/>
  <c r="J425" i="6"/>
  <c r="I425" i="6"/>
  <c r="H425" i="6"/>
  <c r="G425" i="6"/>
  <c r="K424" i="6"/>
  <c r="J424" i="6"/>
  <c r="I424" i="6"/>
  <c r="H424" i="6"/>
  <c r="G424" i="6"/>
  <c r="K423" i="6"/>
  <c r="J423" i="6"/>
  <c r="I423" i="6"/>
  <c r="H423" i="6"/>
  <c r="G423" i="6"/>
  <c r="K422" i="6"/>
  <c r="J422" i="6"/>
  <c r="I422" i="6"/>
  <c r="H422" i="6"/>
  <c r="G422" i="6"/>
  <c r="K421" i="6"/>
  <c r="J421" i="6"/>
  <c r="I421" i="6"/>
  <c r="H421" i="6"/>
  <c r="G421" i="6"/>
  <c r="K420" i="6"/>
  <c r="J420" i="6"/>
  <c r="I420" i="6"/>
  <c r="H420" i="6"/>
  <c r="G420" i="6"/>
  <c r="K419" i="6"/>
  <c r="J419" i="6"/>
  <c r="I419" i="6"/>
  <c r="H419" i="6"/>
  <c r="G419" i="6"/>
  <c r="K418" i="6"/>
  <c r="J418" i="6"/>
  <c r="I418" i="6"/>
  <c r="H418" i="6"/>
  <c r="G418" i="6"/>
  <c r="K417" i="6"/>
  <c r="J417" i="6"/>
  <c r="I417" i="6"/>
  <c r="H417" i="6"/>
  <c r="G417" i="6"/>
  <c r="K416" i="6"/>
  <c r="J416" i="6"/>
  <c r="I416" i="6"/>
  <c r="H416" i="6"/>
  <c r="G416" i="6"/>
  <c r="K415" i="6"/>
  <c r="J415" i="6"/>
  <c r="I415" i="6"/>
  <c r="H415" i="6"/>
  <c r="G415" i="6"/>
  <c r="K414" i="6"/>
  <c r="J414" i="6"/>
  <c r="I414" i="6"/>
  <c r="H414" i="6"/>
  <c r="G414" i="6"/>
  <c r="K413" i="6"/>
  <c r="J413" i="6"/>
  <c r="I413" i="6"/>
  <c r="H413" i="6"/>
  <c r="G413" i="6"/>
  <c r="K412" i="6"/>
  <c r="J412" i="6"/>
  <c r="I412" i="6"/>
  <c r="H412" i="6"/>
  <c r="G412" i="6"/>
  <c r="K411" i="6"/>
  <c r="J411" i="6"/>
  <c r="I411" i="6"/>
  <c r="H411" i="6"/>
  <c r="G411" i="6"/>
  <c r="K410" i="6"/>
  <c r="J410" i="6"/>
  <c r="I410" i="6"/>
  <c r="H410" i="6"/>
  <c r="G410" i="6"/>
  <c r="K409" i="6"/>
  <c r="J409" i="6"/>
  <c r="I409" i="6"/>
  <c r="H409" i="6"/>
  <c r="G409" i="6"/>
  <c r="K408" i="6"/>
  <c r="J408" i="6"/>
  <c r="I408" i="6"/>
  <c r="H408" i="6"/>
  <c r="G408" i="6"/>
  <c r="K407" i="6"/>
  <c r="J407" i="6"/>
  <c r="I407" i="6"/>
  <c r="H407" i="6"/>
  <c r="G407" i="6"/>
  <c r="K406" i="6"/>
  <c r="J406" i="6"/>
  <c r="I406" i="6"/>
  <c r="H406" i="6"/>
  <c r="G406" i="6"/>
  <c r="K405" i="6"/>
  <c r="J405" i="6"/>
  <c r="I405" i="6"/>
  <c r="H405" i="6"/>
  <c r="G405" i="6"/>
  <c r="K404" i="6"/>
  <c r="J404" i="6"/>
  <c r="I404" i="6"/>
  <c r="H404" i="6"/>
  <c r="G404" i="6"/>
  <c r="K403" i="6"/>
  <c r="J403" i="6"/>
  <c r="I403" i="6"/>
  <c r="H403" i="6"/>
  <c r="G403" i="6"/>
  <c r="K402" i="6"/>
  <c r="J402" i="6"/>
  <c r="I402" i="6"/>
  <c r="H402" i="6"/>
  <c r="G402" i="6"/>
  <c r="K401" i="6"/>
  <c r="J401" i="6"/>
  <c r="I401" i="6"/>
  <c r="H401" i="6"/>
  <c r="G401" i="6"/>
  <c r="K400" i="6"/>
  <c r="J400" i="6"/>
  <c r="I400" i="6"/>
  <c r="H400" i="6"/>
  <c r="G400" i="6"/>
  <c r="K399" i="6"/>
  <c r="J399" i="6"/>
  <c r="I399" i="6"/>
  <c r="H399" i="6"/>
  <c r="G399" i="6"/>
  <c r="K398" i="6"/>
  <c r="J398" i="6"/>
  <c r="I398" i="6"/>
  <c r="H398" i="6"/>
  <c r="G398" i="6"/>
  <c r="K397" i="6"/>
  <c r="J397" i="6"/>
  <c r="I397" i="6"/>
  <c r="H397" i="6"/>
  <c r="G397" i="6"/>
  <c r="K396" i="6"/>
  <c r="J396" i="6"/>
  <c r="I396" i="6"/>
  <c r="H396" i="6"/>
  <c r="G396" i="6"/>
  <c r="K395" i="6"/>
  <c r="J395" i="6"/>
  <c r="I395" i="6"/>
  <c r="H395" i="6"/>
  <c r="G395" i="6"/>
  <c r="K394" i="6"/>
  <c r="J394" i="6"/>
  <c r="I394" i="6"/>
  <c r="H394" i="6"/>
  <c r="G394" i="6"/>
  <c r="K393" i="6"/>
  <c r="J393" i="6"/>
  <c r="I393" i="6"/>
  <c r="H393" i="6"/>
  <c r="G393" i="6"/>
  <c r="K392" i="6"/>
  <c r="J392" i="6"/>
  <c r="I392" i="6"/>
  <c r="H392" i="6"/>
  <c r="G392" i="6"/>
  <c r="K391" i="6"/>
  <c r="J391" i="6"/>
  <c r="I391" i="6"/>
  <c r="H391" i="6"/>
  <c r="G391" i="6"/>
  <c r="K390" i="6"/>
  <c r="J390" i="6"/>
  <c r="I390" i="6"/>
  <c r="H390" i="6"/>
  <c r="G390" i="6"/>
  <c r="K389" i="6"/>
  <c r="J389" i="6"/>
  <c r="I389" i="6"/>
  <c r="H389" i="6"/>
  <c r="G389" i="6"/>
  <c r="K388" i="6"/>
  <c r="J388" i="6"/>
  <c r="I388" i="6"/>
  <c r="H388" i="6"/>
  <c r="G388" i="6"/>
  <c r="K387" i="6"/>
  <c r="J387" i="6"/>
  <c r="I387" i="6"/>
  <c r="H387" i="6"/>
  <c r="G387" i="6"/>
  <c r="K386" i="6"/>
  <c r="J386" i="6"/>
  <c r="I386" i="6"/>
  <c r="H386" i="6"/>
  <c r="G386" i="6"/>
  <c r="K385" i="6"/>
  <c r="J385" i="6"/>
  <c r="I385" i="6"/>
  <c r="H385" i="6"/>
  <c r="G385" i="6"/>
  <c r="K384" i="6"/>
  <c r="J384" i="6"/>
  <c r="I384" i="6"/>
  <c r="H384" i="6"/>
  <c r="G384" i="6"/>
  <c r="K383" i="6"/>
  <c r="J383" i="6"/>
  <c r="I383" i="6"/>
  <c r="H383" i="6"/>
  <c r="G383" i="6"/>
  <c r="K382" i="6"/>
  <c r="J382" i="6"/>
  <c r="I382" i="6"/>
  <c r="H382" i="6"/>
  <c r="G382" i="6"/>
  <c r="K381" i="6"/>
  <c r="J381" i="6"/>
  <c r="I381" i="6"/>
  <c r="H381" i="6"/>
  <c r="G381" i="6"/>
  <c r="K380" i="6"/>
  <c r="J380" i="6"/>
  <c r="I380" i="6"/>
  <c r="H380" i="6"/>
  <c r="G380" i="6"/>
  <c r="K379" i="6"/>
  <c r="J379" i="6"/>
  <c r="I379" i="6"/>
  <c r="H379" i="6"/>
  <c r="G379" i="6"/>
  <c r="K378" i="6"/>
  <c r="J378" i="6"/>
  <c r="I378" i="6"/>
  <c r="H378" i="6"/>
  <c r="G378" i="6"/>
  <c r="K377" i="6"/>
  <c r="J377" i="6"/>
  <c r="I377" i="6"/>
  <c r="H377" i="6"/>
  <c r="G377" i="6"/>
  <c r="K376" i="6"/>
  <c r="J376" i="6"/>
  <c r="I376" i="6"/>
  <c r="H376" i="6"/>
  <c r="G376" i="6"/>
  <c r="K375" i="6"/>
  <c r="J375" i="6"/>
  <c r="I375" i="6"/>
  <c r="H375" i="6"/>
  <c r="G375" i="6"/>
  <c r="K374" i="6"/>
  <c r="J374" i="6"/>
  <c r="I374" i="6"/>
  <c r="H374" i="6"/>
  <c r="G374" i="6"/>
  <c r="K373" i="6"/>
  <c r="J373" i="6"/>
  <c r="I373" i="6"/>
  <c r="H373" i="6"/>
  <c r="G373" i="6"/>
  <c r="K372" i="6"/>
  <c r="J372" i="6"/>
  <c r="I372" i="6"/>
  <c r="H372" i="6"/>
  <c r="G372" i="6"/>
  <c r="K371" i="6"/>
  <c r="J371" i="6"/>
  <c r="I371" i="6"/>
  <c r="H371" i="6"/>
  <c r="G371" i="6"/>
  <c r="K370" i="6"/>
  <c r="J370" i="6"/>
  <c r="I370" i="6"/>
  <c r="H370" i="6"/>
  <c r="G370" i="6"/>
  <c r="K369" i="6"/>
  <c r="J369" i="6"/>
  <c r="I369" i="6"/>
  <c r="H369" i="6"/>
  <c r="G369" i="6"/>
  <c r="K368" i="6"/>
  <c r="J368" i="6"/>
  <c r="I368" i="6"/>
  <c r="H368" i="6"/>
  <c r="G368" i="6"/>
  <c r="K367" i="6"/>
  <c r="J367" i="6"/>
  <c r="I367" i="6"/>
  <c r="H367" i="6"/>
  <c r="G367" i="6"/>
  <c r="K366" i="6"/>
  <c r="J366" i="6"/>
  <c r="I366" i="6"/>
  <c r="H366" i="6"/>
  <c r="G366" i="6"/>
  <c r="K365" i="6"/>
  <c r="J365" i="6"/>
  <c r="I365" i="6"/>
  <c r="H365" i="6"/>
  <c r="G365" i="6"/>
  <c r="K364" i="6"/>
  <c r="J364" i="6"/>
  <c r="I364" i="6"/>
  <c r="H364" i="6"/>
  <c r="G364" i="6"/>
  <c r="K363" i="6"/>
  <c r="J363" i="6"/>
  <c r="I363" i="6"/>
  <c r="H363" i="6"/>
  <c r="G363" i="6"/>
  <c r="K362" i="6"/>
  <c r="J362" i="6"/>
  <c r="I362" i="6"/>
  <c r="H362" i="6"/>
  <c r="G362" i="6"/>
  <c r="K361" i="6"/>
  <c r="J361" i="6"/>
  <c r="I361" i="6"/>
  <c r="H361" i="6"/>
  <c r="G361" i="6"/>
  <c r="K360" i="6"/>
  <c r="J360" i="6"/>
  <c r="I360" i="6"/>
  <c r="H360" i="6"/>
  <c r="G360" i="6"/>
  <c r="K359" i="6"/>
  <c r="J359" i="6"/>
  <c r="I359" i="6"/>
  <c r="H359" i="6"/>
  <c r="G359" i="6"/>
  <c r="K358" i="6"/>
  <c r="J358" i="6"/>
  <c r="I358" i="6"/>
  <c r="H358" i="6"/>
  <c r="G358" i="6"/>
  <c r="K357" i="6"/>
  <c r="J357" i="6"/>
  <c r="I357" i="6"/>
  <c r="H357" i="6"/>
  <c r="G357" i="6"/>
  <c r="K356" i="6"/>
  <c r="J356" i="6"/>
  <c r="I356" i="6"/>
  <c r="H356" i="6"/>
  <c r="G356" i="6"/>
  <c r="K355" i="6"/>
  <c r="J355" i="6"/>
  <c r="I355" i="6"/>
  <c r="H355" i="6"/>
  <c r="G355" i="6"/>
  <c r="K354" i="6"/>
  <c r="J354" i="6"/>
  <c r="I354" i="6"/>
  <c r="H354" i="6"/>
  <c r="G354" i="6"/>
  <c r="K353" i="6"/>
  <c r="J353" i="6"/>
  <c r="I353" i="6"/>
  <c r="H353" i="6"/>
  <c r="G353" i="6"/>
  <c r="K352" i="6"/>
  <c r="J352" i="6"/>
  <c r="I352" i="6"/>
  <c r="H352" i="6"/>
  <c r="G352" i="6"/>
  <c r="K351" i="6"/>
  <c r="J351" i="6"/>
  <c r="I351" i="6"/>
  <c r="H351" i="6"/>
  <c r="G351" i="6"/>
  <c r="K350" i="6"/>
  <c r="J350" i="6"/>
  <c r="I350" i="6"/>
  <c r="H350" i="6"/>
  <c r="G350" i="6"/>
  <c r="K349" i="6"/>
  <c r="J349" i="6"/>
  <c r="I349" i="6"/>
  <c r="H349" i="6"/>
  <c r="G349" i="6"/>
  <c r="K348" i="6"/>
  <c r="J348" i="6"/>
  <c r="I348" i="6"/>
  <c r="H348" i="6"/>
  <c r="G348" i="6"/>
  <c r="K347" i="6"/>
  <c r="J347" i="6"/>
  <c r="I347" i="6"/>
  <c r="H347" i="6"/>
  <c r="G347" i="6"/>
  <c r="K346" i="6"/>
  <c r="J346" i="6"/>
  <c r="I346" i="6"/>
  <c r="H346" i="6"/>
  <c r="G346" i="6"/>
  <c r="K345" i="6"/>
  <c r="J345" i="6"/>
  <c r="I345" i="6"/>
  <c r="H345" i="6"/>
  <c r="G345" i="6"/>
  <c r="K344" i="6"/>
  <c r="J344" i="6"/>
  <c r="I344" i="6"/>
  <c r="H344" i="6"/>
  <c r="G344" i="6"/>
  <c r="K343" i="6"/>
  <c r="J343" i="6"/>
  <c r="I343" i="6"/>
  <c r="H343" i="6"/>
  <c r="G343" i="6"/>
  <c r="K342" i="6"/>
  <c r="J342" i="6"/>
  <c r="I342" i="6"/>
  <c r="H342" i="6"/>
  <c r="G342" i="6"/>
  <c r="K341" i="6"/>
  <c r="J341" i="6"/>
  <c r="I341" i="6"/>
  <c r="H341" i="6"/>
  <c r="G341" i="6"/>
  <c r="K340" i="6"/>
  <c r="J340" i="6"/>
  <c r="I340" i="6"/>
  <c r="H340" i="6"/>
  <c r="G340" i="6"/>
  <c r="K339" i="6"/>
  <c r="J339" i="6"/>
  <c r="I339" i="6"/>
  <c r="H339" i="6"/>
  <c r="G339" i="6"/>
  <c r="K338" i="6"/>
  <c r="J338" i="6"/>
  <c r="I338" i="6"/>
  <c r="H338" i="6"/>
  <c r="G338" i="6"/>
  <c r="K337" i="6"/>
  <c r="J337" i="6"/>
  <c r="I337" i="6"/>
  <c r="H337" i="6"/>
  <c r="G337" i="6"/>
  <c r="K336" i="6"/>
  <c r="J336" i="6"/>
  <c r="I336" i="6"/>
  <c r="H336" i="6"/>
  <c r="G336" i="6"/>
  <c r="K335" i="6"/>
  <c r="J335" i="6"/>
  <c r="I335" i="6"/>
  <c r="H335" i="6"/>
  <c r="G335" i="6"/>
  <c r="K334" i="6"/>
  <c r="J334" i="6"/>
  <c r="I334" i="6"/>
  <c r="H334" i="6"/>
  <c r="G334" i="6"/>
  <c r="K333" i="6"/>
  <c r="J333" i="6"/>
  <c r="I333" i="6"/>
  <c r="H333" i="6"/>
  <c r="G333" i="6"/>
  <c r="K332" i="6"/>
  <c r="J332" i="6"/>
  <c r="I332" i="6"/>
  <c r="H332" i="6"/>
  <c r="G332" i="6"/>
  <c r="K331" i="6"/>
  <c r="J331" i="6"/>
  <c r="I331" i="6"/>
  <c r="H331" i="6"/>
  <c r="G331" i="6"/>
  <c r="K330" i="6"/>
  <c r="J330" i="6"/>
  <c r="I330" i="6"/>
  <c r="H330" i="6"/>
  <c r="G330" i="6"/>
  <c r="K329" i="6"/>
  <c r="J329" i="6"/>
  <c r="I329" i="6"/>
  <c r="H329" i="6"/>
  <c r="G329" i="6"/>
  <c r="K328" i="6"/>
  <c r="J328" i="6"/>
  <c r="I328" i="6"/>
  <c r="H328" i="6"/>
  <c r="G328" i="6"/>
  <c r="K327" i="6"/>
  <c r="J327" i="6"/>
  <c r="I327" i="6"/>
  <c r="H327" i="6"/>
  <c r="G327" i="6"/>
  <c r="K326" i="6"/>
  <c r="J326" i="6"/>
  <c r="I326" i="6"/>
  <c r="H326" i="6"/>
  <c r="G326" i="6"/>
  <c r="K325" i="6"/>
  <c r="J325" i="6"/>
  <c r="I325" i="6"/>
  <c r="H325" i="6"/>
  <c r="G325" i="6"/>
  <c r="K324" i="6"/>
  <c r="J324" i="6"/>
  <c r="I324" i="6"/>
  <c r="H324" i="6"/>
  <c r="G324" i="6"/>
  <c r="K323" i="6"/>
  <c r="J323" i="6"/>
  <c r="I323" i="6"/>
  <c r="H323" i="6"/>
  <c r="G323" i="6"/>
  <c r="K322" i="6"/>
  <c r="J322" i="6"/>
  <c r="I322" i="6"/>
  <c r="H322" i="6"/>
  <c r="G322" i="6"/>
  <c r="K321" i="6"/>
  <c r="J321" i="6"/>
  <c r="I321" i="6"/>
  <c r="H321" i="6"/>
  <c r="G321" i="6"/>
  <c r="K320" i="6"/>
  <c r="J320" i="6"/>
  <c r="I320" i="6"/>
  <c r="H320" i="6"/>
  <c r="G320" i="6"/>
  <c r="K319" i="6"/>
  <c r="J319" i="6"/>
  <c r="I319" i="6"/>
  <c r="H319" i="6"/>
  <c r="G319" i="6"/>
  <c r="K318" i="6"/>
  <c r="J318" i="6"/>
  <c r="I318" i="6"/>
  <c r="H318" i="6"/>
  <c r="G318" i="6"/>
  <c r="K317" i="6"/>
  <c r="J317" i="6"/>
  <c r="I317" i="6"/>
  <c r="H317" i="6"/>
  <c r="G317" i="6"/>
  <c r="K316" i="6"/>
  <c r="J316" i="6"/>
  <c r="I316" i="6"/>
  <c r="H316" i="6"/>
  <c r="G316" i="6"/>
  <c r="K315" i="6"/>
  <c r="J315" i="6"/>
  <c r="I315" i="6"/>
  <c r="H315" i="6"/>
  <c r="G315" i="6"/>
  <c r="K314" i="6"/>
  <c r="J314" i="6"/>
  <c r="I314" i="6"/>
  <c r="H314" i="6"/>
  <c r="G314" i="6"/>
  <c r="K313" i="6"/>
  <c r="J313" i="6"/>
  <c r="I313" i="6"/>
  <c r="H313" i="6"/>
  <c r="G313" i="6"/>
  <c r="K312" i="6"/>
  <c r="J312" i="6"/>
  <c r="I312" i="6"/>
  <c r="H312" i="6"/>
  <c r="G312" i="6"/>
  <c r="K311" i="6"/>
  <c r="J311" i="6"/>
  <c r="I311" i="6"/>
  <c r="H311" i="6"/>
  <c r="G311" i="6"/>
  <c r="K310" i="6"/>
  <c r="J310" i="6"/>
  <c r="I310" i="6"/>
  <c r="H310" i="6"/>
  <c r="G310" i="6"/>
  <c r="K309" i="6"/>
  <c r="J309" i="6"/>
  <c r="I309" i="6"/>
  <c r="H309" i="6"/>
  <c r="G309" i="6"/>
  <c r="K308" i="6"/>
  <c r="J308" i="6"/>
  <c r="I308" i="6"/>
  <c r="H308" i="6"/>
  <c r="G308" i="6"/>
  <c r="K307" i="6"/>
  <c r="J307" i="6"/>
  <c r="I307" i="6"/>
  <c r="H307" i="6"/>
  <c r="G307" i="6"/>
  <c r="K306" i="6"/>
  <c r="J306" i="6"/>
  <c r="I306" i="6"/>
  <c r="H306" i="6"/>
  <c r="G306" i="6"/>
  <c r="K305" i="6"/>
  <c r="J305" i="6"/>
  <c r="I305" i="6"/>
  <c r="H305" i="6"/>
  <c r="G305" i="6"/>
  <c r="K304" i="6"/>
  <c r="J304" i="6"/>
  <c r="I304" i="6"/>
  <c r="H304" i="6"/>
  <c r="G304" i="6"/>
  <c r="K303" i="6"/>
  <c r="J303" i="6"/>
  <c r="I303" i="6"/>
  <c r="H303" i="6"/>
  <c r="G303" i="6"/>
  <c r="K302" i="6"/>
  <c r="J302" i="6"/>
  <c r="I302" i="6"/>
  <c r="H302" i="6"/>
  <c r="G302" i="6"/>
  <c r="K301" i="6"/>
  <c r="J301" i="6"/>
  <c r="I301" i="6"/>
  <c r="H301" i="6"/>
  <c r="G301" i="6"/>
  <c r="K300" i="6"/>
  <c r="J300" i="6"/>
  <c r="I300" i="6"/>
  <c r="H300" i="6"/>
  <c r="G300" i="6"/>
  <c r="K299" i="6"/>
  <c r="J299" i="6"/>
  <c r="I299" i="6"/>
  <c r="H299" i="6"/>
  <c r="G299" i="6"/>
  <c r="K298" i="6"/>
  <c r="J298" i="6"/>
  <c r="I298" i="6"/>
  <c r="H298" i="6"/>
  <c r="G298" i="6"/>
  <c r="K297" i="6"/>
  <c r="J297" i="6"/>
  <c r="I297" i="6"/>
  <c r="H297" i="6"/>
  <c r="G297" i="6"/>
  <c r="K296" i="6"/>
  <c r="J296" i="6"/>
  <c r="I296" i="6"/>
  <c r="H296" i="6"/>
  <c r="G296" i="6"/>
  <c r="K295" i="6"/>
  <c r="J295" i="6"/>
  <c r="I295" i="6"/>
  <c r="H295" i="6"/>
  <c r="G295" i="6"/>
  <c r="K294" i="6"/>
  <c r="J294" i="6"/>
  <c r="I294" i="6"/>
  <c r="H294" i="6"/>
  <c r="G294" i="6"/>
  <c r="K293" i="6"/>
  <c r="J293" i="6"/>
  <c r="I293" i="6"/>
  <c r="H293" i="6"/>
  <c r="G293" i="6"/>
  <c r="K292" i="6"/>
  <c r="J292" i="6"/>
  <c r="I292" i="6"/>
  <c r="H292" i="6"/>
  <c r="G292" i="6"/>
  <c r="K291" i="6"/>
  <c r="J291" i="6"/>
  <c r="I291" i="6"/>
  <c r="H291" i="6"/>
  <c r="G291" i="6"/>
  <c r="K290" i="6"/>
  <c r="J290" i="6"/>
  <c r="I290" i="6"/>
  <c r="H290" i="6"/>
  <c r="G290" i="6"/>
  <c r="K289" i="6"/>
  <c r="J289" i="6"/>
  <c r="I289" i="6"/>
  <c r="H289" i="6"/>
  <c r="G289" i="6"/>
  <c r="K288" i="6"/>
  <c r="J288" i="6"/>
  <c r="I288" i="6"/>
  <c r="H288" i="6"/>
  <c r="G288" i="6"/>
  <c r="K287" i="6"/>
  <c r="J287" i="6"/>
  <c r="I287" i="6"/>
  <c r="H287" i="6"/>
  <c r="G287" i="6"/>
  <c r="K286" i="6"/>
  <c r="J286" i="6"/>
  <c r="I286" i="6"/>
  <c r="H286" i="6"/>
  <c r="G286" i="6"/>
  <c r="K285" i="6"/>
  <c r="J285" i="6"/>
  <c r="I285" i="6"/>
  <c r="H285" i="6"/>
  <c r="G285" i="6"/>
  <c r="K284" i="6"/>
  <c r="J284" i="6"/>
  <c r="I284" i="6"/>
  <c r="H284" i="6"/>
  <c r="G284" i="6"/>
  <c r="K283" i="6"/>
  <c r="J283" i="6"/>
  <c r="I283" i="6"/>
  <c r="H283" i="6"/>
  <c r="G283" i="6"/>
  <c r="K282" i="6"/>
  <c r="J282" i="6"/>
  <c r="I282" i="6"/>
  <c r="H282" i="6"/>
  <c r="G282" i="6"/>
  <c r="K281" i="6"/>
  <c r="J281" i="6"/>
  <c r="I281" i="6"/>
  <c r="H281" i="6"/>
  <c r="G281" i="6"/>
  <c r="K280" i="6"/>
  <c r="J280" i="6"/>
  <c r="I280" i="6"/>
  <c r="H280" i="6"/>
  <c r="G280" i="6"/>
  <c r="K279" i="6"/>
  <c r="J279" i="6"/>
  <c r="I279" i="6"/>
  <c r="H279" i="6"/>
  <c r="G279" i="6"/>
  <c r="K278" i="6"/>
  <c r="J278" i="6"/>
  <c r="I278" i="6"/>
  <c r="H278" i="6"/>
  <c r="G278" i="6"/>
  <c r="K277" i="6"/>
  <c r="J277" i="6"/>
  <c r="I277" i="6"/>
  <c r="H277" i="6"/>
  <c r="G277" i="6"/>
  <c r="K276" i="6"/>
  <c r="J276" i="6"/>
  <c r="I276" i="6"/>
  <c r="H276" i="6"/>
  <c r="G276" i="6"/>
  <c r="K275" i="6"/>
  <c r="J275" i="6"/>
  <c r="I275" i="6"/>
  <c r="H275" i="6"/>
  <c r="G275" i="6"/>
  <c r="K274" i="6"/>
  <c r="J274" i="6"/>
  <c r="I274" i="6"/>
  <c r="H274" i="6"/>
  <c r="G274" i="6"/>
  <c r="K273" i="6"/>
  <c r="J273" i="6"/>
  <c r="I273" i="6"/>
  <c r="H273" i="6"/>
  <c r="G273" i="6"/>
  <c r="K272" i="6"/>
  <c r="J272" i="6"/>
  <c r="I272" i="6"/>
  <c r="H272" i="6"/>
  <c r="G272" i="6"/>
  <c r="K271" i="6"/>
  <c r="J271" i="6"/>
  <c r="I271" i="6"/>
  <c r="H271" i="6"/>
  <c r="G271" i="6"/>
  <c r="K270" i="6"/>
  <c r="J270" i="6"/>
  <c r="I270" i="6"/>
  <c r="H270" i="6"/>
  <c r="G270" i="6"/>
  <c r="K269" i="6"/>
  <c r="J269" i="6"/>
  <c r="I269" i="6"/>
  <c r="H269" i="6"/>
  <c r="G269" i="6"/>
  <c r="K268" i="6"/>
  <c r="J268" i="6"/>
  <c r="I268" i="6"/>
  <c r="H268" i="6"/>
  <c r="G268" i="6"/>
  <c r="K267" i="6"/>
  <c r="J267" i="6"/>
  <c r="I267" i="6"/>
  <c r="H267" i="6"/>
  <c r="G267" i="6"/>
  <c r="K266" i="6"/>
  <c r="J266" i="6"/>
  <c r="I266" i="6"/>
  <c r="H266" i="6"/>
  <c r="G266" i="6"/>
  <c r="K265" i="6"/>
  <c r="J265" i="6"/>
  <c r="I265" i="6"/>
  <c r="H265" i="6"/>
  <c r="G265" i="6"/>
  <c r="K264" i="6"/>
  <c r="J264" i="6"/>
  <c r="I264" i="6"/>
  <c r="H264" i="6"/>
  <c r="G264" i="6"/>
  <c r="K263" i="6"/>
  <c r="J263" i="6"/>
  <c r="I263" i="6"/>
  <c r="H263" i="6"/>
  <c r="G263" i="6"/>
  <c r="K262" i="6"/>
  <c r="J262" i="6"/>
  <c r="I262" i="6"/>
  <c r="H262" i="6"/>
  <c r="G262" i="6"/>
  <c r="K261" i="6"/>
  <c r="J261" i="6"/>
  <c r="I261" i="6"/>
  <c r="H261" i="6"/>
  <c r="G261" i="6"/>
  <c r="K260" i="6"/>
  <c r="J260" i="6"/>
  <c r="I260" i="6"/>
  <c r="H260" i="6"/>
  <c r="G260" i="6"/>
  <c r="K259" i="6"/>
  <c r="J259" i="6"/>
  <c r="I259" i="6"/>
  <c r="H259" i="6"/>
  <c r="G259" i="6"/>
  <c r="K258" i="6"/>
  <c r="J258" i="6"/>
  <c r="I258" i="6"/>
  <c r="H258" i="6"/>
  <c r="G258" i="6"/>
  <c r="K257" i="6"/>
  <c r="J257" i="6"/>
  <c r="I257" i="6"/>
  <c r="H257" i="6"/>
  <c r="G257" i="6"/>
  <c r="K256" i="6"/>
  <c r="J256" i="6"/>
  <c r="I256" i="6"/>
  <c r="H256" i="6"/>
  <c r="G256" i="6"/>
  <c r="K255" i="6"/>
  <c r="J255" i="6"/>
  <c r="I255" i="6"/>
  <c r="H255" i="6"/>
  <c r="G255" i="6"/>
  <c r="K254" i="6"/>
  <c r="J254" i="6"/>
  <c r="I254" i="6"/>
  <c r="H254" i="6"/>
  <c r="G254" i="6"/>
  <c r="K253" i="6"/>
  <c r="J253" i="6"/>
  <c r="I253" i="6"/>
  <c r="H253" i="6"/>
  <c r="G253" i="6"/>
  <c r="K252" i="6"/>
  <c r="J252" i="6"/>
  <c r="I252" i="6"/>
  <c r="H252" i="6"/>
  <c r="G252" i="6"/>
  <c r="K251" i="6"/>
  <c r="J251" i="6"/>
  <c r="I251" i="6"/>
  <c r="H251" i="6"/>
  <c r="G251" i="6"/>
  <c r="K250" i="6"/>
  <c r="J250" i="6"/>
  <c r="I250" i="6"/>
  <c r="H250" i="6"/>
  <c r="G250" i="6"/>
  <c r="K249" i="6"/>
  <c r="J249" i="6"/>
  <c r="I249" i="6"/>
  <c r="H249" i="6"/>
  <c r="G249" i="6"/>
  <c r="K248" i="6"/>
  <c r="J248" i="6"/>
  <c r="I248" i="6"/>
  <c r="H248" i="6"/>
  <c r="G248" i="6"/>
  <c r="K247" i="6"/>
  <c r="J247" i="6"/>
  <c r="I247" i="6"/>
  <c r="H247" i="6"/>
  <c r="G247" i="6"/>
  <c r="K246" i="6"/>
  <c r="J246" i="6"/>
  <c r="I246" i="6"/>
  <c r="H246" i="6"/>
  <c r="G246" i="6"/>
  <c r="K245" i="6"/>
  <c r="J245" i="6"/>
  <c r="I245" i="6"/>
  <c r="H245" i="6"/>
  <c r="G245" i="6"/>
  <c r="K244" i="6"/>
  <c r="J244" i="6"/>
  <c r="I244" i="6"/>
  <c r="H244" i="6"/>
  <c r="G244" i="6"/>
  <c r="K243" i="6"/>
  <c r="J243" i="6"/>
  <c r="I243" i="6"/>
  <c r="H243" i="6"/>
  <c r="G243" i="6"/>
  <c r="K242" i="6"/>
  <c r="J242" i="6"/>
  <c r="I242" i="6"/>
  <c r="H242" i="6"/>
  <c r="G242" i="6"/>
  <c r="K241" i="6"/>
  <c r="J241" i="6"/>
  <c r="I241" i="6"/>
  <c r="H241" i="6"/>
  <c r="G241" i="6"/>
  <c r="K240" i="6"/>
  <c r="J240" i="6"/>
  <c r="I240" i="6"/>
  <c r="H240" i="6"/>
  <c r="G240" i="6"/>
  <c r="K239" i="6"/>
  <c r="J239" i="6"/>
  <c r="I239" i="6"/>
  <c r="H239" i="6"/>
  <c r="G239" i="6"/>
  <c r="K238" i="6"/>
  <c r="J238" i="6"/>
  <c r="I238" i="6"/>
  <c r="H238" i="6"/>
  <c r="G238" i="6"/>
  <c r="K237" i="6"/>
  <c r="J237" i="6"/>
  <c r="I237" i="6"/>
  <c r="H237" i="6"/>
  <c r="G237" i="6"/>
  <c r="K236" i="6"/>
  <c r="J236" i="6"/>
  <c r="I236" i="6"/>
  <c r="H236" i="6"/>
  <c r="G236" i="6"/>
  <c r="K235" i="6"/>
  <c r="J235" i="6"/>
  <c r="I235" i="6"/>
  <c r="H235" i="6"/>
  <c r="G235" i="6"/>
  <c r="K234" i="6"/>
  <c r="J234" i="6"/>
  <c r="I234" i="6"/>
  <c r="H234" i="6"/>
  <c r="G234" i="6"/>
  <c r="K233" i="6"/>
  <c r="J233" i="6"/>
  <c r="I233" i="6"/>
  <c r="H233" i="6"/>
  <c r="G233" i="6"/>
  <c r="K232" i="6"/>
  <c r="J232" i="6"/>
  <c r="I232" i="6"/>
  <c r="H232" i="6"/>
  <c r="G232" i="6"/>
  <c r="K231" i="6"/>
  <c r="J231" i="6"/>
  <c r="I231" i="6"/>
  <c r="H231" i="6"/>
  <c r="G231" i="6"/>
  <c r="K230" i="6"/>
  <c r="J230" i="6"/>
  <c r="I230" i="6"/>
  <c r="H230" i="6"/>
  <c r="G230" i="6"/>
  <c r="K229" i="6"/>
  <c r="J229" i="6"/>
  <c r="I229" i="6"/>
  <c r="H229" i="6"/>
  <c r="G229" i="6"/>
  <c r="K228" i="6"/>
  <c r="J228" i="6"/>
  <c r="I228" i="6"/>
  <c r="H228" i="6"/>
  <c r="G228" i="6"/>
  <c r="K227" i="6"/>
  <c r="J227" i="6"/>
  <c r="I227" i="6"/>
  <c r="H227" i="6"/>
  <c r="G227" i="6"/>
  <c r="K226" i="6"/>
  <c r="J226" i="6"/>
  <c r="I226" i="6"/>
  <c r="H226" i="6"/>
  <c r="G226" i="6"/>
  <c r="K225" i="6"/>
  <c r="J225" i="6"/>
  <c r="I225" i="6"/>
  <c r="H225" i="6"/>
  <c r="G225" i="6"/>
  <c r="K224" i="6"/>
  <c r="J224" i="6"/>
  <c r="I224" i="6"/>
  <c r="H224" i="6"/>
  <c r="G224" i="6"/>
  <c r="K223" i="6"/>
  <c r="J223" i="6"/>
  <c r="I223" i="6"/>
  <c r="H223" i="6"/>
  <c r="G223" i="6"/>
  <c r="K222" i="6"/>
  <c r="J222" i="6"/>
  <c r="I222" i="6"/>
  <c r="H222" i="6"/>
  <c r="G222" i="6"/>
  <c r="K221" i="6"/>
  <c r="J221" i="6"/>
  <c r="I221" i="6"/>
  <c r="H221" i="6"/>
  <c r="G221" i="6"/>
  <c r="K220" i="6"/>
  <c r="J220" i="6"/>
  <c r="I220" i="6"/>
  <c r="H220" i="6"/>
  <c r="G220" i="6"/>
  <c r="K219" i="6"/>
  <c r="J219" i="6"/>
  <c r="I219" i="6"/>
  <c r="H219" i="6"/>
  <c r="G219" i="6"/>
  <c r="K218" i="6"/>
  <c r="J218" i="6"/>
  <c r="I218" i="6"/>
  <c r="H218" i="6"/>
  <c r="G218" i="6"/>
  <c r="K217" i="6"/>
  <c r="J217" i="6"/>
  <c r="I217" i="6"/>
  <c r="H217" i="6"/>
  <c r="G217" i="6"/>
  <c r="K216" i="6"/>
  <c r="J216" i="6"/>
  <c r="I216" i="6"/>
  <c r="H216" i="6"/>
  <c r="G216" i="6"/>
  <c r="K215" i="6"/>
  <c r="J215" i="6"/>
  <c r="I215" i="6"/>
  <c r="H215" i="6"/>
  <c r="G215" i="6"/>
  <c r="K214" i="6"/>
  <c r="J214" i="6"/>
  <c r="I214" i="6"/>
  <c r="H214" i="6"/>
  <c r="G214" i="6"/>
  <c r="K213" i="6"/>
  <c r="J213" i="6"/>
  <c r="I213" i="6"/>
  <c r="H213" i="6"/>
  <c r="G213" i="6"/>
  <c r="K212" i="6"/>
  <c r="J212" i="6"/>
  <c r="I212" i="6"/>
  <c r="H212" i="6"/>
  <c r="G212" i="6"/>
  <c r="K211" i="6"/>
  <c r="J211" i="6"/>
  <c r="I211" i="6"/>
  <c r="H211" i="6"/>
  <c r="G211" i="6"/>
  <c r="K210" i="6"/>
  <c r="J210" i="6"/>
  <c r="I210" i="6"/>
  <c r="H210" i="6"/>
  <c r="G210" i="6"/>
  <c r="K209" i="6"/>
  <c r="J209" i="6"/>
  <c r="I209" i="6"/>
  <c r="H209" i="6"/>
  <c r="G209" i="6"/>
  <c r="K208" i="6"/>
  <c r="J208" i="6"/>
  <c r="I208" i="6"/>
  <c r="H208" i="6"/>
  <c r="G208" i="6"/>
  <c r="K207" i="6"/>
  <c r="J207" i="6"/>
  <c r="I207" i="6"/>
  <c r="H207" i="6"/>
  <c r="G207" i="6"/>
  <c r="K206" i="6"/>
  <c r="J206" i="6"/>
  <c r="I206" i="6"/>
  <c r="H206" i="6"/>
  <c r="G206" i="6"/>
  <c r="K205" i="6"/>
  <c r="J205" i="6"/>
  <c r="I205" i="6"/>
  <c r="H205" i="6"/>
  <c r="G205" i="6"/>
  <c r="K204" i="6"/>
  <c r="J204" i="6"/>
  <c r="I204" i="6"/>
  <c r="H204" i="6"/>
  <c r="G204" i="6"/>
  <c r="K203" i="6"/>
  <c r="J203" i="6"/>
  <c r="I203" i="6"/>
  <c r="H203" i="6"/>
  <c r="G203" i="6"/>
  <c r="K202" i="6"/>
  <c r="J202" i="6"/>
  <c r="I202" i="6"/>
  <c r="H202" i="6"/>
  <c r="G202" i="6"/>
  <c r="K201" i="6"/>
  <c r="J201" i="6"/>
  <c r="I201" i="6"/>
  <c r="H201" i="6"/>
  <c r="G201" i="6"/>
  <c r="K200" i="6"/>
  <c r="J200" i="6"/>
  <c r="I200" i="6"/>
  <c r="H200" i="6"/>
  <c r="G200" i="6"/>
  <c r="K199" i="6"/>
  <c r="J199" i="6"/>
  <c r="I199" i="6"/>
  <c r="H199" i="6"/>
  <c r="G199" i="6"/>
  <c r="K198" i="6"/>
  <c r="J198" i="6"/>
  <c r="I198" i="6"/>
  <c r="H198" i="6"/>
  <c r="G198" i="6"/>
  <c r="K197" i="6"/>
  <c r="J197" i="6"/>
  <c r="I197" i="6"/>
  <c r="H197" i="6"/>
  <c r="G197" i="6"/>
  <c r="K196" i="6"/>
  <c r="J196" i="6"/>
  <c r="I196" i="6"/>
  <c r="H196" i="6"/>
  <c r="G196" i="6"/>
  <c r="K195" i="6"/>
  <c r="J195" i="6"/>
  <c r="I195" i="6"/>
  <c r="H195" i="6"/>
  <c r="G195" i="6"/>
  <c r="K194" i="6"/>
  <c r="J194" i="6"/>
  <c r="I194" i="6"/>
  <c r="H194" i="6"/>
  <c r="G194" i="6"/>
  <c r="K193" i="6"/>
  <c r="J193" i="6"/>
  <c r="I193" i="6"/>
  <c r="H193" i="6"/>
  <c r="G193" i="6"/>
  <c r="K192" i="6"/>
  <c r="J192" i="6"/>
  <c r="I192" i="6"/>
  <c r="H192" i="6"/>
  <c r="G192" i="6"/>
  <c r="K191" i="6"/>
  <c r="J191" i="6"/>
  <c r="I191" i="6"/>
  <c r="H191" i="6"/>
  <c r="G191" i="6"/>
  <c r="K190" i="6"/>
  <c r="J190" i="6"/>
  <c r="I190" i="6"/>
  <c r="H190" i="6"/>
  <c r="G190" i="6"/>
  <c r="K189" i="6"/>
  <c r="J189" i="6"/>
  <c r="I189" i="6"/>
  <c r="H189" i="6"/>
  <c r="G189" i="6"/>
  <c r="K188" i="6"/>
  <c r="J188" i="6"/>
  <c r="I188" i="6"/>
  <c r="H188" i="6"/>
  <c r="G188" i="6"/>
  <c r="K187" i="6"/>
  <c r="J187" i="6"/>
  <c r="I187" i="6"/>
  <c r="H187" i="6"/>
  <c r="G187" i="6"/>
  <c r="K186" i="6"/>
  <c r="J186" i="6"/>
  <c r="I186" i="6"/>
  <c r="H186" i="6"/>
  <c r="G186" i="6"/>
  <c r="K185" i="6"/>
  <c r="J185" i="6"/>
  <c r="I185" i="6"/>
  <c r="H185" i="6"/>
  <c r="G185" i="6"/>
  <c r="K184" i="6"/>
  <c r="J184" i="6"/>
  <c r="I184" i="6"/>
  <c r="H184" i="6"/>
  <c r="G184" i="6"/>
  <c r="K183" i="6"/>
  <c r="J183" i="6"/>
  <c r="I183" i="6"/>
  <c r="H183" i="6"/>
  <c r="G183" i="6"/>
  <c r="K182" i="6"/>
  <c r="J182" i="6"/>
  <c r="I182" i="6"/>
  <c r="H182" i="6"/>
  <c r="G182" i="6"/>
  <c r="K181" i="6"/>
  <c r="J181" i="6"/>
  <c r="I181" i="6"/>
  <c r="H181" i="6"/>
  <c r="G181" i="6"/>
  <c r="K180" i="6"/>
  <c r="J180" i="6"/>
  <c r="I180" i="6"/>
  <c r="H180" i="6"/>
  <c r="G180" i="6"/>
  <c r="K179" i="6"/>
  <c r="J179" i="6"/>
  <c r="I179" i="6"/>
  <c r="H179" i="6"/>
  <c r="G179" i="6"/>
  <c r="K178" i="6"/>
  <c r="J178" i="6"/>
  <c r="I178" i="6"/>
  <c r="H178" i="6"/>
  <c r="G178" i="6"/>
  <c r="K177" i="6"/>
  <c r="J177" i="6"/>
  <c r="I177" i="6"/>
  <c r="H177" i="6"/>
  <c r="G177" i="6"/>
  <c r="K176" i="6"/>
  <c r="J176" i="6"/>
  <c r="I176" i="6"/>
  <c r="H176" i="6"/>
  <c r="G176" i="6"/>
  <c r="K175" i="6"/>
  <c r="J175" i="6"/>
  <c r="I175" i="6"/>
  <c r="H175" i="6"/>
  <c r="G175" i="6"/>
  <c r="K174" i="6"/>
  <c r="J174" i="6"/>
  <c r="I174" i="6"/>
  <c r="H174" i="6"/>
  <c r="G174" i="6"/>
  <c r="K173" i="6"/>
  <c r="J173" i="6"/>
  <c r="I173" i="6"/>
  <c r="H173" i="6"/>
  <c r="G173" i="6"/>
  <c r="K172" i="6"/>
  <c r="J172" i="6"/>
  <c r="I172" i="6"/>
  <c r="H172" i="6"/>
  <c r="G172" i="6"/>
  <c r="K171" i="6"/>
  <c r="J171" i="6"/>
  <c r="I171" i="6"/>
  <c r="H171" i="6"/>
  <c r="G171" i="6"/>
  <c r="K170" i="6"/>
  <c r="J170" i="6"/>
  <c r="I170" i="6"/>
  <c r="H170" i="6"/>
  <c r="G170" i="6"/>
  <c r="K169" i="6"/>
  <c r="J169" i="6"/>
  <c r="I169" i="6"/>
  <c r="H169" i="6"/>
  <c r="G169" i="6"/>
  <c r="K168" i="6"/>
  <c r="J168" i="6"/>
  <c r="I168" i="6"/>
  <c r="H168" i="6"/>
  <c r="G168" i="6"/>
  <c r="K167" i="6"/>
  <c r="J167" i="6"/>
  <c r="I167" i="6"/>
  <c r="H167" i="6"/>
  <c r="G167" i="6"/>
  <c r="K166" i="6"/>
  <c r="J166" i="6"/>
  <c r="I166" i="6"/>
  <c r="H166" i="6"/>
  <c r="G166" i="6"/>
  <c r="K165" i="6"/>
  <c r="J165" i="6"/>
  <c r="I165" i="6"/>
  <c r="H165" i="6"/>
  <c r="G165" i="6"/>
  <c r="K164" i="6"/>
  <c r="J164" i="6"/>
  <c r="I164" i="6"/>
  <c r="H164" i="6"/>
  <c r="G164" i="6"/>
  <c r="K163" i="6"/>
  <c r="J163" i="6"/>
  <c r="I163" i="6"/>
  <c r="H163" i="6"/>
  <c r="G163" i="6"/>
  <c r="K162" i="6"/>
  <c r="J162" i="6"/>
  <c r="I162" i="6"/>
  <c r="H162" i="6"/>
  <c r="G162" i="6"/>
  <c r="K161" i="6"/>
  <c r="J161" i="6"/>
  <c r="I161" i="6"/>
  <c r="H161" i="6"/>
  <c r="G161" i="6"/>
  <c r="K160" i="6"/>
  <c r="J160" i="6"/>
  <c r="I160" i="6"/>
  <c r="H160" i="6"/>
  <c r="G160" i="6"/>
  <c r="K159" i="6"/>
  <c r="J159" i="6"/>
  <c r="I159" i="6"/>
  <c r="H159" i="6"/>
  <c r="G159" i="6"/>
  <c r="K158" i="6"/>
  <c r="J158" i="6"/>
  <c r="I158" i="6"/>
  <c r="H158" i="6"/>
  <c r="G158" i="6"/>
  <c r="K157" i="6"/>
  <c r="J157" i="6"/>
  <c r="I157" i="6"/>
  <c r="H157" i="6"/>
  <c r="G157" i="6"/>
  <c r="K156" i="6"/>
  <c r="J156" i="6"/>
  <c r="I156" i="6"/>
  <c r="H156" i="6"/>
  <c r="G156" i="6"/>
  <c r="K155" i="6"/>
  <c r="J155" i="6"/>
  <c r="I155" i="6"/>
  <c r="H155" i="6"/>
  <c r="G155" i="6"/>
  <c r="K154" i="6"/>
  <c r="J154" i="6"/>
  <c r="I154" i="6"/>
  <c r="H154" i="6"/>
  <c r="G154" i="6"/>
  <c r="K153" i="6"/>
  <c r="J153" i="6"/>
  <c r="I153" i="6"/>
  <c r="H153" i="6"/>
  <c r="G153" i="6"/>
  <c r="K152" i="6"/>
  <c r="J152" i="6"/>
  <c r="I152" i="6"/>
  <c r="H152" i="6"/>
  <c r="G152" i="6"/>
  <c r="K151" i="6"/>
  <c r="J151" i="6"/>
  <c r="I151" i="6"/>
  <c r="H151" i="6"/>
  <c r="G151" i="6"/>
  <c r="K150" i="6"/>
  <c r="J150" i="6"/>
  <c r="I150" i="6"/>
  <c r="H150" i="6"/>
  <c r="G150" i="6"/>
  <c r="K149" i="6"/>
  <c r="J149" i="6"/>
  <c r="I149" i="6"/>
  <c r="H149" i="6"/>
  <c r="G149" i="6"/>
  <c r="K148" i="6"/>
  <c r="J148" i="6"/>
  <c r="I148" i="6"/>
  <c r="H148" i="6"/>
  <c r="G148" i="6"/>
  <c r="K147" i="6"/>
  <c r="J147" i="6"/>
  <c r="I147" i="6"/>
  <c r="H147" i="6"/>
  <c r="G147" i="6"/>
  <c r="K146" i="6"/>
  <c r="J146" i="6"/>
  <c r="I146" i="6"/>
  <c r="H146" i="6"/>
  <c r="G146" i="6"/>
  <c r="K145" i="6"/>
  <c r="J145" i="6"/>
  <c r="I145" i="6"/>
  <c r="H145" i="6"/>
  <c r="G145" i="6"/>
  <c r="K144" i="6"/>
  <c r="J144" i="6"/>
  <c r="I144" i="6"/>
  <c r="H144" i="6"/>
  <c r="G144" i="6"/>
  <c r="K143" i="6"/>
  <c r="J143" i="6"/>
  <c r="I143" i="6"/>
  <c r="H143" i="6"/>
  <c r="G143" i="6"/>
  <c r="K142" i="6"/>
  <c r="J142" i="6"/>
  <c r="I142" i="6"/>
  <c r="H142" i="6"/>
  <c r="G142" i="6"/>
  <c r="K141" i="6"/>
  <c r="J141" i="6"/>
  <c r="I141" i="6"/>
  <c r="H141" i="6"/>
  <c r="G141" i="6"/>
  <c r="K140" i="6"/>
  <c r="J140" i="6"/>
  <c r="I140" i="6"/>
  <c r="H140" i="6"/>
  <c r="G140" i="6"/>
  <c r="K139" i="6"/>
  <c r="J139" i="6"/>
  <c r="I139" i="6"/>
  <c r="H139" i="6"/>
  <c r="G139" i="6"/>
  <c r="K138" i="6"/>
  <c r="J138" i="6"/>
  <c r="I138" i="6"/>
  <c r="H138" i="6"/>
  <c r="G138" i="6"/>
  <c r="K137" i="6"/>
  <c r="J137" i="6"/>
  <c r="I137" i="6"/>
  <c r="H137" i="6"/>
  <c r="G137" i="6"/>
  <c r="K136" i="6"/>
  <c r="J136" i="6"/>
  <c r="I136" i="6"/>
  <c r="H136" i="6"/>
  <c r="G136" i="6"/>
  <c r="K135" i="6"/>
  <c r="J135" i="6"/>
  <c r="I135" i="6"/>
  <c r="H135" i="6"/>
  <c r="G135" i="6"/>
  <c r="K134" i="6"/>
  <c r="J134" i="6"/>
  <c r="I134" i="6"/>
  <c r="H134" i="6"/>
  <c r="G134" i="6"/>
  <c r="K133" i="6"/>
  <c r="J133" i="6"/>
  <c r="I133" i="6"/>
  <c r="H133" i="6"/>
  <c r="G133" i="6"/>
  <c r="K132" i="6"/>
  <c r="J132" i="6"/>
  <c r="I132" i="6"/>
  <c r="H132" i="6"/>
  <c r="G132" i="6"/>
  <c r="K131" i="6"/>
  <c r="J131" i="6"/>
  <c r="I131" i="6"/>
  <c r="H131" i="6"/>
  <c r="G131" i="6"/>
  <c r="K130" i="6"/>
  <c r="J130" i="6"/>
  <c r="I130" i="6"/>
  <c r="H130" i="6"/>
  <c r="G130" i="6"/>
  <c r="K129" i="6"/>
  <c r="J129" i="6"/>
  <c r="I129" i="6"/>
  <c r="H129" i="6"/>
  <c r="G129" i="6"/>
  <c r="K128" i="6"/>
  <c r="J128" i="6"/>
  <c r="I128" i="6"/>
  <c r="H128" i="6"/>
  <c r="G128" i="6"/>
  <c r="K127" i="6"/>
  <c r="J127" i="6"/>
  <c r="I127" i="6"/>
  <c r="H127" i="6"/>
  <c r="G127" i="6"/>
  <c r="K126" i="6"/>
  <c r="J126" i="6"/>
  <c r="I126" i="6"/>
  <c r="H126" i="6"/>
  <c r="G126" i="6"/>
  <c r="K125" i="6"/>
  <c r="J125" i="6"/>
  <c r="I125" i="6"/>
  <c r="H125" i="6"/>
  <c r="G125" i="6"/>
  <c r="K124" i="6"/>
  <c r="J124" i="6"/>
  <c r="I124" i="6"/>
  <c r="H124" i="6"/>
  <c r="G124" i="6"/>
  <c r="K123" i="6"/>
  <c r="J123" i="6"/>
  <c r="I123" i="6"/>
  <c r="H123" i="6"/>
  <c r="G123" i="6"/>
  <c r="K122" i="6"/>
  <c r="J122" i="6"/>
  <c r="I122" i="6"/>
  <c r="H122" i="6"/>
  <c r="G122" i="6"/>
  <c r="K121" i="6"/>
  <c r="J121" i="6"/>
  <c r="I121" i="6"/>
  <c r="H121" i="6"/>
  <c r="G121" i="6"/>
  <c r="K120" i="6"/>
  <c r="J120" i="6"/>
  <c r="I120" i="6"/>
  <c r="H120" i="6"/>
  <c r="G120" i="6"/>
  <c r="K119" i="6"/>
  <c r="J119" i="6"/>
  <c r="I119" i="6"/>
  <c r="H119" i="6"/>
  <c r="G119" i="6"/>
  <c r="K118" i="6"/>
  <c r="J118" i="6"/>
  <c r="I118" i="6"/>
  <c r="H118" i="6"/>
  <c r="G118" i="6"/>
  <c r="K117" i="6"/>
  <c r="J117" i="6"/>
  <c r="I117" i="6"/>
  <c r="H117" i="6"/>
  <c r="G117" i="6"/>
  <c r="K116" i="6"/>
  <c r="J116" i="6"/>
  <c r="I116" i="6"/>
  <c r="H116" i="6"/>
  <c r="G116" i="6"/>
  <c r="K115" i="6"/>
  <c r="J115" i="6"/>
  <c r="I115" i="6"/>
  <c r="H115" i="6"/>
  <c r="G115" i="6"/>
  <c r="K114" i="6"/>
  <c r="J114" i="6"/>
  <c r="I114" i="6"/>
  <c r="H114" i="6"/>
  <c r="G114" i="6"/>
  <c r="K113" i="6"/>
  <c r="J113" i="6"/>
  <c r="I113" i="6"/>
  <c r="H113" i="6"/>
  <c r="G113" i="6"/>
  <c r="K112" i="6"/>
  <c r="J112" i="6"/>
  <c r="I112" i="6"/>
  <c r="H112" i="6"/>
  <c r="G112" i="6"/>
  <c r="K111" i="6"/>
  <c r="J111" i="6"/>
  <c r="I111" i="6"/>
  <c r="H111" i="6"/>
  <c r="G111" i="6"/>
  <c r="K110" i="6"/>
  <c r="J110" i="6"/>
  <c r="I110" i="6"/>
  <c r="H110" i="6"/>
  <c r="G110" i="6"/>
  <c r="K109" i="6"/>
  <c r="J109" i="6"/>
  <c r="I109" i="6"/>
  <c r="H109" i="6"/>
  <c r="G109" i="6"/>
  <c r="K108" i="6"/>
  <c r="J108" i="6"/>
  <c r="I108" i="6"/>
  <c r="H108" i="6"/>
  <c r="G108" i="6"/>
  <c r="K107" i="6"/>
  <c r="J107" i="6"/>
  <c r="I107" i="6"/>
  <c r="H107" i="6"/>
  <c r="G107" i="6"/>
  <c r="K106" i="6"/>
  <c r="J106" i="6"/>
  <c r="I106" i="6"/>
  <c r="H106" i="6"/>
  <c r="G106" i="6"/>
  <c r="K105" i="6"/>
  <c r="J105" i="6"/>
  <c r="I105" i="6"/>
  <c r="H105" i="6"/>
  <c r="G105" i="6"/>
  <c r="K104" i="6"/>
  <c r="J104" i="6"/>
  <c r="I104" i="6"/>
  <c r="H104" i="6"/>
  <c r="G104" i="6"/>
  <c r="K103" i="6"/>
  <c r="J103" i="6"/>
  <c r="I103" i="6"/>
  <c r="H103" i="6"/>
  <c r="G103" i="6"/>
  <c r="K102" i="6"/>
  <c r="J102" i="6"/>
  <c r="I102" i="6"/>
  <c r="H102" i="6"/>
  <c r="G102" i="6"/>
  <c r="K101" i="6"/>
  <c r="J101" i="6"/>
  <c r="I101" i="6"/>
  <c r="H101" i="6"/>
  <c r="G101" i="6"/>
  <c r="K100" i="6"/>
  <c r="J100" i="6"/>
  <c r="I100" i="6"/>
  <c r="H100" i="6"/>
  <c r="G100" i="6"/>
  <c r="K99" i="6"/>
  <c r="J99" i="6"/>
  <c r="I99" i="6"/>
  <c r="H99" i="6"/>
  <c r="G99" i="6"/>
  <c r="K98" i="6"/>
  <c r="J98" i="6"/>
  <c r="I98" i="6"/>
  <c r="H98" i="6"/>
  <c r="G98" i="6"/>
  <c r="K97" i="6"/>
  <c r="J97" i="6"/>
  <c r="I97" i="6"/>
  <c r="H97" i="6"/>
  <c r="G97" i="6"/>
  <c r="K96" i="6"/>
  <c r="J96" i="6"/>
  <c r="I96" i="6"/>
  <c r="H96" i="6"/>
  <c r="G96" i="6"/>
  <c r="K95" i="6"/>
  <c r="J95" i="6"/>
  <c r="I95" i="6"/>
  <c r="H95" i="6"/>
  <c r="G95" i="6"/>
  <c r="K94" i="6"/>
  <c r="J94" i="6"/>
  <c r="I94" i="6"/>
  <c r="H94" i="6"/>
  <c r="G94" i="6"/>
  <c r="K93" i="6"/>
  <c r="J93" i="6"/>
  <c r="I93" i="6"/>
  <c r="H93" i="6"/>
  <c r="G93" i="6"/>
  <c r="K92" i="6"/>
  <c r="J92" i="6"/>
  <c r="I92" i="6"/>
  <c r="H92" i="6"/>
  <c r="G92" i="6"/>
  <c r="K91" i="6"/>
  <c r="J91" i="6"/>
  <c r="I91" i="6"/>
  <c r="H91" i="6"/>
  <c r="G91" i="6"/>
  <c r="K90" i="6"/>
  <c r="J90" i="6"/>
  <c r="I90" i="6"/>
  <c r="H90" i="6"/>
  <c r="G90" i="6"/>
  <c r="K89" i="6"/>
  <c r="J89" i="6"/>
  <c r="I89" i="6"/>
  <c r="H89" i="6"/>
  <c r="G89" i="6"/>
  <c r="K88" i="6"/>
  <c r="J88" i="6"/>
  <c r="I88" i="6"/>
  <c r="H88" i="6"/>
  <c r="G88" i="6"/>
  <c r="K87" i="6"/>
  <c r="J87" i="6"/>
  <c r="I87" i="6"/>
  <c r="H87" i="6"/>
  <c r="G87" i="6"/>
  <c r="K86" i="6"/>
  <c r="J86" i="6"/>
  <c r="I86" i="6"/>
  <c r="H86" i="6"/>
  <c r="G86" i="6"/>
  <c r="K85" i="6"/>
  <c r="J85" i="6"/>
  <c r="I85" i="6"/>
  <c r="H85" i="6"/>
  <c r="G85" i="6"/>
  <c r="K84" i="6"/>
  <c r="J84" i="6"/>
  <c r="I84" i="6"/>
  <c r="H84" i="6"/>
  <c r="G84" i="6"/>
  <c r="K83" i="6"/>
  <c r="J83" i="6"/>
  <c r="I83" i="6"/>
  <c r="H83" i="6"/>
  <c r="G83" i="6"/>
  <c r="K82" i="6"/>
  <c r="J82" i="6"/>
  <c r="I82" i="6"/>
  <c r="H82" i="6"/>
  <c r="G82" i="6"/>
  <c r="K81" i="6"/>
  <c r="J81" i="6"/>
  <c r="I81" i="6"/>
  <c r="H81" i="6"/>
  <c r="G81" i="6"/>
  <c r="K80" i="6"/>
  <c r="J80" i="6"/>
  <c r="I80" i="6"/>
  <c r="H80" i="6"/>
  <c r="G80" i="6"/>
  <c r="K79" i="6"/>
  <c r="J79" i="6"/>
  <c r="I79" i="6"/>
  <c r="H79" i="6"/>
  <c r="G79" i="6"/>
  <c r="K78" i="6"/>
  <c r="J78" i="6"/>
  <c r="I78" i="6"/>
  <c r="H78" i="6"/>
  <c r="G78" i="6"/>
  <c r="K77" i="6"/>
  <c r="J77" i="6"/>
  <c r="I77" i="6"/>
  <c r="H77" i="6"/>
  <c r="G77" i="6"/>
  <c r="K76" i="6"/>
  <c r="J76" i="6"/>
  <c r="I76" i="6"/>
  <c r="H76" i="6"/>
  <c r="G76" i="6"/>
  <c r="K75" i="6"/>
  <c r="J75" i="6"/>
  <c r="I75" i="6"/>
  <c r="H75" i="6"/>
  <c r="G75" i="6"/>
  <c r="K74" i="6"/>
  <c r="J74" i="6"/>
  <c r="I74" i="6"/>
  <c r="H74" i="6"/>
  <c r="G74" i="6"/>
  <c r="K73" i="6"/>
  <c r="J73" i="6"/>
  <c r="I73" i="6"/>
  <c r="H73" i="6"/>
  <c r="G73" i="6"/>
  <c r="K72" i="6"/>
  <c r="J72" i="6"/>
  <c r="I72" i="6"/>
  <c r="H72" i="6"/>
  <c r="G72" i="6"/>
  <c r="K71" i="6"/>
  <c r="J71" i="6"/>
  <c r="I71" i="6"/>
  <c r="H71" i="6"/>
  <c r="G71" i="6"/>
  <c r="K70" i="6"/>
  <c r="J70" i="6"/>
  <c r="I70" i="6"/>
  <c r="H70" i="6"/>
  <c r="G70" i="6"/>
  <c r="K69" i="6"/>
  <c r="J69" i="6"/>
  <c r="I69" i="6"/>
  <c r="H69" i="6"/>
  <c r="G69" i="6"/>
  <c r="K68" i="6"/>
  <c r="J68" i="6"/>
  <c r="I68" i="6"/>
  <c r="H68" i="6"/>
  <c r="G68" i="6"/>
  <c r="K67" i="6"/>
  <c r="J67" i="6"/>
  <c r="I67" i="6"/>
  <c r="H67" i="6"/>
  <c r="G67" i="6"/>
  <c r="K66" i="6"/>
  <c r="J66" i="6"/>
  <c r="I66" i="6"/>
  <c r="H66" i="6"/>
  <c r="G66" i="6"/>
  <c r="K65" i="6"/>
  <c r="J65" i="6"/>
  <c r="I65" i="6"/>
  <c r="H65" i="6"/>
  <c r="G65" i="6"/>
  <c r="K64" i="6"/>
  <c r="J64" i="6"/>
  <c r="I64" i="6"/>
  <c r="H64" i="6"/>
  <c r="G64" i="6"/>
  <c r="K63" i="6"/>
  <c r="J63" i="6"/>
  <c r="I63" i="6"/>
  <c r="H63" i="6"/>
  <c r="G63" i="6"/>
  <c r="K62" i="6"/>
  <c r="J62" i="6"/>
  <c r="I62" i="6"/>
  <c r="H62" i="6"/>
  <c r="G62" i="6"/>
  <c r="K61" i="6"/>
  <c r="J61" i="6"/>
  <c r="I61" i="6"/>
  <c r="H61" i="6"/>
  <c r="G61" i="6"/>
  <c r="K60" i="6"/>
  <c r="J60" i="6"/>
  <c r="I60" i="6"/>
  <c r="H60" i="6"/>
  <c r="G60" i="6"/>
  <c r="K59" i="6"/>
  <c r="J59" i="6"/>
  <c r="I59" i="6"/>
  <c r="H59" i="6"/>
  <c r="G59" i="6"/>
  <c r="K58" i="6"/>
  <c r="J58" i="6"/>
  <c r="I58" i="6"/>
  <c r="H58" i="6"/>
  <c r="G58" i="6"/>
  <c r="K57" i="6"/>
  <c r="J57" i="6"/>
  <c r="I57" i="6"/>
  <c r="H57" i="6"/>
  <c r="G57" i="6"/>
  <c r="K56" i="6"/>
  <c r="J56" i="6"/>
  <c r="I56" i="6"/>
  <c r="H56" i="6"/>
  <c r="G56" i="6"/>
  <c r="K55" i="6"/>
  <c r="J55" i="6"/>
  <c r="I55" i="6"/>
  <c r="H55" i="6"/>
  <c r="G55" i="6"/>
  <c r="K54" i="6"/>
  <c r="J54" i="6"/>
  <c r="I54" i="6"/>
  <c r="H54" i="6"/>
  <c r="G54" i="6"/>
  <c r="K53" i="6"/>
  <c r="J53" i="6"/>
  <c r="I53" i="6"/>
  <c r="H53" i="6"/>
  <c r="G53" i="6"/>
  <c r="K52" i="6"/>
  <c r="J52" i="6"/>
  <c r="I52" i="6"/>
  <c r="H52" i="6"/>
  <c r="G52" i="6"/>
  <c r="K51" i="6"/>
  <c r="J51" i="6"/>
  <c r="I51" i="6"/>
  <c r="H51" i="6"/>
  <c r="G51" i="6"/>
  <c r="K50" i="6"/>
  <c r="J50" i="6"/>
  <c r="I50" i="6"/>
  <c r="H50" i="6"/>
  <c r="G50" i="6"/>
  <c r="K49" i="6"/>
  <c r="J49" i="6"/>
  <c r="I49" i="6"/>
  <c r="H49" i="6"/>
  <c r="G49" i="6"/>
  <c r="K48" i="6"/>
  <c r="J48" i="6"/>
  <c r="I48" i="6"/>
  <c r="H48" i="6"/>
  <c r="G48" i="6"/>
  <c r="K47" i="6"/>
  <c r="J47" i="6"/>
  <c r="I47" i="6"/>
  <c r="H47" i="6"/>
  <c r="G47" i="6"/>
  <c r="K46" i="6"/>
  <c r="J46" i="6"/>
  <c r="I46" i="6"/>
  <c r="H46" i="6"/>
  <c r="G46" i="6"/>
  <c r="K45" i="6"/>
  <c r="J45" i="6"/>
  <c r="I45" i="6"/>
  <c r="H45" i="6"/>
  <c r="G45" i="6"/>
  <c r="K44" i="6"/>
  <c r="J44" i="6"/>
  <c r="I44" i="6"/>
  <c r="H44" i="6"/>
  <c r="G44" i="6"/>
  <c r="K43" i="6"/>
  <c r="J43" i="6"/>
  <c r="I43" i="6"/>
  <c r="H43" i="6"/>
  <c r="G43" i="6"/>
  <c r="K42" i="6"/>
  <c r="J42" i="6"/>
  <c r="I42" i="6"/>
  <c r="H42" i="6"/>
  <c r="G42" i="6"/>
  <c r="K41" i="6"/>
  <c r="J41" i="6"/>
  <c r="I41" i="6"/>
  <c r="H41" i="6"/>
  <c r="G41" i="6"/>
  <c r="K40" i="6"/>
  <c r="J40" i="6"/>
  <c r="I40" i="6"/>
  <c r="H40" i="6"/>
  <c r="G40" i="6"/>
  <c r="K39" i="6"/>
  <c r="J39" i="6"/>
  <c r="I39" i="6"/>
  <c r="H39" i="6"/>
  <c r="G39" i="6"/>
  <c r="K38" i="6"/>
  <c r="J38" i="6"/>
  <c r="I38" i="6"/>
  <c r="H38" i="6"/>
  <c r="G38" i="6"/>
  <c r="K37" i="6"/>
  <c r="J37" i="6"/>
  <c r="I37" i="6"/>
  <c r="H37" i="6"/>
  <c r="G37" i="6"/>
  <c r="K36" i="6"/>
  <c r="J36" i="6"/>
  <c r="I36" i="6"/>
  <c r="H36" i="6"/>
  <c r="G36" i="6"/>
  <c r="K35" i="6"/>
  <c r="J35" i="6"/>
  <c r="I35" i="6"/>
  <c r="H35" i="6"/>
  <c r="G35" i="6"/>
  <c r="K34" i="6"/>
  <c r="J34" i="6"/>
  <c r="I34" i="6"/>
  <c r="H34" i="6"/>
  <c r="G34" i="6"/>
  <c r="K33" i="6"/>
  <c r="J33" i="6"/>
  <c r="I33" i="6"/>
  <c r="H33" i="6"/>
  <c r="G33" i="6"/>
  <c r="K32" i="6"/>
  <c r="J32" i="6"/>
  <c r="I32" i="6"/>
  <c r="H32" i="6"/>
  <c r="G32" i="6"/>
  <c r="K31" i="6"/>
  <c r="J31" i="6"/>
  <c r="I31" i="6"/>
  <c r="H31" i="6"/>
  <c r="G31" i="6"/>
  <c r="K30" i="6"/>
  <c r="J30" i="6"/>
  <c r="I30" i="6"/>
  <c r="H30" i="6"/>
  <c r="G30" i="6"/>
  <c r="K29" i="6"/>
  <c r="J29" i="6"/>
  <c r="I29" i="6"/>
  <c r="H29" i="6"/>
  <c r="G29" i="6"/>
  <c r="K28" i="6"/>
  <c r="J28" i="6"/>
  <c r="I28" i="6"/>
  <c r="H28" i="6"/>
  <c r="G28" i="6"/>
  <c r="K27" i="6"/>
  <c r="J27" i="6"/>
  <c r="I27" i="6"/>
  <c r="H27" i="6"/>
  <c r="G27" i="6"/>
  <c r="K26" i="6"/>
  <c r="J26" i="6"/>
  <c r="I26" i="6"/>
  <c r="H26" i="6"/>
  <c r="G26" i="6"/>
  <c r="K25" i="6"/>
  <c r="J25" i="6"/>
  <c r="I25" i="6"/>
  <c r="H25" i="6"/>
  <c r="G25" i="6"/>
  <c r="K24" i="6"/>
  <c r="J24" i="6"/>
  <c r="I24" i="6"/>
  <c r="H24" i="6"/>
  <c r="G24" i="6"/>
  <c r="K23" i="6"/>
  <c r="J23" i="6"/>
  <c r="I23" i="6"/>
  <c r="H23" i="6"/>
  <c r="G23" i="6"/>
  <c r="K22" i="6"/>
  <c r="J22" i="6"/>
  <c r="I22" i="6"/>
  <c r="H22" i="6"/>
  <c r="G22" i="6"/>
  <c r="K21" i="6"/>
  <c r="J21" i="6"/>
  <c r="I21" i="6"/>
  <c r="H21" i="6"/>
  <c r="G21" i="6"/>
  <c r="K20" i="6"/>
  <c r="J20" i="6"/>
  <c r="I20" i="6"/>
  <c r="H20" i="6"/>
  <c r="G20" i="6"/>
  <c r="K19" i="6"/>
  <c r="J19" i="6"/>
  <c r="I19" i="6"/>
  <c r="H19" i="6"/>
  <c r="G19" i="6"/>
  <c r="K18" i="6"/>
  <c r="J18" i="6"/>
  <c r="I18" i="6"/>
  <c r="H18" i="6"/>
  <c r="G18" i="6"/>
  <c r="K17" i="6"/>
  <c r="J17" i="6"/>
  <c r="I17" i="6"/>
  <c r="H17" i="6"/>
  <c r="G17" i="6"/>
  <c r="K16" i="6"/>
  <c r="J16" i="6"/>
  <c r="I16" i="6"/>
  <c r="H16" i="6"/>
  <c r="G16" i="6"/>
  <c r="K15" i="6"/>
  <c r="J15" i="6"/>
  <c r="I15" i="6"/>
  <c r="H15" i="6"/>
  <c r="G15" i="6"/>
  <c r="K14" i="6"/>
  <c r="J14" i="6"/>
  <c r="I14" i="6"/>
  <c r="H14" i="6"/>
  <c r="G14" i="6"/>
  <c r="K13" i="6"/>
  <c r="J13" i="6"/>
  <c r="I13" i="6"/>
  <c r="H13" i="6"/>
  <c r="G13" i="6"/>
  <c r="K12" i="6"/>
  <c r="J12" i="6"/>
  <c r="I12" i="6"/>
  <c r="H12" i="6"/>
  <c r="G12" i="6"/>
  <c r="K11" i="6"/>
  <c r="J11" i="6"/>
  <c r="I11" i="6"/>
  <c r="H11" i="6"/>
  <c r="G11" i="6"/>
  <c r="K10" i="6"/>
  <c r="J10" i="6"/>
  <c r="I10" i="6"/>
  <c r="H10" i="6"/>
  <c r="G10" i="6"/>
  <c r="K9" i="6"/>
  <c r="J9" i="6"/>
  <c r="I9" i="6"/>
  <c r="H9" i="6"/>
  <c r="G9" i="6"/>
  <c r="K8" i="6"/>
  <c r="J8" i="6"/>
  <c r="I8" i="6"/>
  <c r="H8" i="6"/>
  <c r="G8" i="6"/>
  <c r="K7" i="6"/>
  <c r="J7" i="6"/>
  <c r="I7" i="6"/>
  <c r="H7" i="6"/>
  <c r="G7" i="6"/>
  <c r="K6" i="6"/>
  <c r="J6" i="6"/>
  <c r="I6" i="6"/>
  <c r="H6" i="6"/>
  <c r="G6" i="6"/>
  <c r="K5" i="6"/>
  <c r="J5" i="6"/>
  <c r="I5" i="6"/>
  <c r="H5" i="6"/>
  <c r="G5" i="6"/>
  <c r="K4" i="6"/>
  <c r="J4" i="6"/>
  <c r="I4" i="6"/>
  <c r="H4" i="6"/>
  <c r="G4" i="6"/>
  <c r="K3" i="6"/>
  <c r="J3" i="6"/>
  <c r="I3" i="6"/>
  <c r="H3" i="6"/>
  <c r="G3" i="6"/>
  <c r="K2" i="6"/>
  <c r="J2" i="6"/>
  <c r="I2" i="6"/>
  <c r="H2" i="6"/>
  <c r="G2" i="6"/>
  <c r="U412" i="5"/>
  <c r="T412" i="5"/>
  <c r="S412" i="5"/>
  <c r="R412" i="5"/>
  <c r="Q412" i="5"/>
  <c r="W412" i="5" s="1"/>
  <c r="P412" i="5"/>
  <c r="U411" i="5"/>
  <c r="T411" i="5"/>
  <c r="S411" i="5"/>
  <c r="R411" i="5"/>
  <c r="Q411" i="5"/>
  <c r="W411" i="5" s="1"/>
  <c r="P411" i="5"/>
  <c r="O411" i="5"/>
  <c r="U410" i="5"/>
  <c r="T410" i="5"/>
  <c r="S410" i="5"/>
  <c r="R410" i="5"/>
  <c r="Q410" i="5"/>
  <c r="W410" i="5" s="1"/>
  <c r="P410" i="5"/>
  <c r="O410" i="5"/>
  <c r="U409" i="5"/>
  <c r="T409" i="5"/>
  <c r="S409" i="5"/>
  <c r="R409" i="5"/>
  <c r="Q409" i="5"/>
  <c r="W409" i="5" s="1"/>
  <c r="P409" i="5"/>
  <c r="O409" i="5"/>
  <c r="U408" i="5"/>
  <c r="T408" i="5"/>
  <c r="S408" i="5"/>
  <c r="R408" i="5"/>
  <c r="Q408" i="5"/>
  <c r="W408" i="5" s="1"/>
  <c r="P408" i="5"/>
  <c r="O408" i="5"/>
  <c r="U407" i="5"/>
  <c r="T407" i="5"/>
  <c r="S407" i="5"/>
  <c r="R407" i="5"/>
  <c r="Q407" i="5"/>
  <c r="W407" i="5" s="1"/>
  <c r="P407" i="5"/>
  <c r="O407" i="5"/>
  <c r="U406" i="5"/>
  <c r="T406" i="5"/>
  <c r="S406" i="5"/>
  <c r="R406" i="5"/>
  <c r="Q406" i="5"/>
  <c r="W406" i="5" s="1"/>
  <c r="P406" i="5"/>
  <c r="O406" i="5"/>
  <c r="U405" i="5"/>
  <c r="T405" i="5"/>
  <c r="S405" i="5"/>
  <c r="R405" i="5"/>
  <c r="Q405" i="5"/>
  <c r="W405" i="5" s="1"/>
  <c r="P405" i="5"/>
  <c r="O405" i="5"/>
  <c r="U404" i="5"/>
  <c r="T404" i="5"/>
  <c r="S404" i="5"/>
  <c r="R404" i="5"/>
  <c r="Q404" i="5"/>
  <c r="W404" i="5" s="1"/>
  <c r="P404" i="5"/>
  <c r="O404" i="5"/>
  <c r="U403" i="5"/>
  <c r="T403" i="5"/>
  <c r="S403" i="5"/>
  <c r="R403" i="5"/>
  <c r="Q403" i="5"/>
  <c r="W403" i="5" s="1"/>
  <c r="P403" i="5"/>
  <c r="O403" i="5"/>
  <c r="U402" i="5"/>
  <c r="T402" i="5"/>
  <c r="S402" i="5"/>
  <c r="R402" i="5"/>
  <c r="Q402" i="5"/>
  <c r="W402" i="5" s="1"/>
  <c r="P402" i="5"/>
  <c r="O402" i="5"/>
  <c r="U401" i="5"/>
  <c r="T401" i="5"/>
  <c r="S401" i="5"/>
  <c r="R401" i="5"/>
  <c r="Q401" i="5"/>
  <c r="W401" i="5" s="1"/>
  <c r="P401" i="5"/>
  <c r="O401" i="5"/>
  <c r="U400" i="5"/>
  <c r="T400" i="5"/>
  <c r="S400" i="5"/>
  <c r="R400" i="5"/>
  <c r="Q400" i="5"/>
  <c r="W400" i="5" s="1"/>
  <c r="P400" i="5"/>
  <c r="O400" i="5"/>
  <c r="U399" i="5"/>
  <c r="T399" i="5"/>
  <c r="S399" i="5"/>
  <c r="R399" i="5"/>
  <c r="Q399" i="5"/>
  <c r="W399" i="5" s="1"/>
  <c r="P399" i="5"/>
  <c r="O399" i="5"/>
  <c r="U398" i="5"/>
  <c r="T398" i="5"/>
  <c r="S398" i="5"/>
  <c r="R398" i="5"/>
  <c r="Q398" i="5"/>
  <c r="W398" i="5" s="1"/>
  <c r="P398" i="5"/>
  <c r="O398" i="5"/>
  <c r="U397" i="5"/>
  <c r="T397" i="5"/>
  <c r="S397" i="5"/>
  <c r="R397" i="5"/>
  <c r="Q397" i="5"/>
  <c r="W397" i="5" s="1"/>
  <c r="P397" i="5"/>
  <c r="O397" i="5"/>
  <c r="U396" i="5"/>
  <c r="T396" i="5"/>
  <c r="S396" i="5"/>
  <c r="R396" i="5"/>
  <c r="Q396" i="5"/>
  <c r="W396" i="5" s="1"/>
  <c r="P396" i="5"/>
  <c r="O396" i="5"/>
  <c r="U395" i="5"/>
  <c r="R395" i="5"/>
  <c r="Q395" i="5"/>
  <c r="W395" i="5" s="1"/>
  <c r="P395" i="5"/>
  <c r="O395" i="5"/>
  <c r="K395" i="5"/>
  <c r="T395" i="5" s="1"/>
  <c r="U394" i="5"/>
  <c r="R394" i="5"/>
  <c r="Q394" i="5"/>
  <c r="W394" i="5" s="1"/>
  <c r="P394" i="5"/>
  <c r="O394" i="5"/>
  <c r="K394" i="5"/>
  <c r="T394" i="5" s="1"/>
  <c r="U393" i="5"/>
  <c r="R393" i="5"/>
  <c r="Q393" i="5"/>
  <c r="W393" i="5" s="1"/>
  <c r="P393" i="5"/>
  <c r="O393" i="5"/>
  <c r="K393" i="5"/>
  <c r="S393" i="5" s="1"/>
  <c r="U392" i="5"/>
  <c r="R392" i="5"/>
  <c r="Q392" i="5"/>
  <c r="W392" i="5" s="1"/>
  <c r="P392" i="5"/>
  <c r="O392" i="5"/>
  <c r="K392" i="5"/>
  <c r="T392" i="5" s="1"/>
  <c r="U391" i="5"/>
  <c r="R391" i="5"/>
  <c r="Q391" i="5"/>
  <c r="W391" i="5" s="1"/>
  <c r="P391" i="5"/>
  <c r="O391" i="5"/>
  <c r="K391" i="5"/>
  <c r="U390" i="5"/>
  <c r="R390" i="5"/>
  <c r="Q390" i="5"/>
  <c r="W390" i="5" s="1"/>
  <c r="P390" i="5"/>
  <c r="O390" i="5"/>
  <c r="K390" i="5"/>
  <c r="S390" i="5" s="1"/>
  <c r="U389" i="5"/>
  <c r="R389" i="5"/>
  <c r="Q389" i="5"/>
  <c r="W389" i="5" s="1"/>
  <c r="P389" i="5"/>
  <c r="O389" i="5"/>
  <c r="K389" i="5"/>
  <c r="U388" i="5"/>
  <c r="R388" i="5"/>
  <c r="Q388" i="5"/>
  <c r="W388" i="5" s="1"/>
  <c r="P388" i="5"/>
  <c r="O388" i="5"/>
  <c r="K388" i="5"/>
  <c r="S388" i="5" s="1"/>
  <c r="U387" i="5"/>
  <c r="R387" i="5"/>
  <c r="Q387" i="5"/>
  <c r="W387" i="5" s="1"/>
  <c r="P387" i="5"/>
  <c r="O387" i="5"/>
  <c r="K387" i="5"/>
  <c r="T387" i="5" s="1"/>
  <c r="U386" i="5"/>
  <c r="R386" i="5"/>
  <c r="Q386" i="5"/>
  <c r="W386" i="5" s="1"/>
  <c r="P386" i="5"/>
  <c r="O386" i="5"/>
  <c r="K386" i="5"/>
  <c r="T386" i="5" s="1"/>
  <c r="U385" i="5"/>
  <c r="R385" i="5"/>
  <c r="Q385" i="5"/>
  <c r="W385" i="5" s="1"/>
  <c r="P385" i="5"/>
  <c r="O385" i="5"/>
  <c r="K385" i="5"/>
  <c r="S385" i="5" s="1"/>
  <c r="U384" i="5"/>
  <c r="R384" i="5"/>
  <c r="Q384" i="5"/>
  <c r="W384" i="5" s="1"/>
  <c r="P384" i="5"/>
  <c r="O384" i="5"/>
  <c r="K384" i="5"/>
  <c r="T384" i="5" s="1"/>
  <c r="U383" i="5"/>
  <c r="R383" i="5"/>
  <c r="Q383" i="5"/>
  <c r="W383" i="5" s="1"/>
  <c r="P383" i="5"/>
  <c r="O383" i="5"/>
  <c r="K383" i="5"/>
  <c r="U382" i="5"/>
  <c r="R382" i="5"/>
  <c r="Q382" i="5"/>
  <c r="W382" i="5" s="1"/>
  <c r="P382" i="5"/>
  <c r="O382" i="5"/>
  <c r="K382" i="5"/>
  <c r="S382" i="5" s="1"/>
  <c r="U381" i="5"/>
  <c r="R381" i="5"/>
  <c r="Q381" i="5"/>
  <c r="W381" i="5" s="1"/>
  <c r="P381" i="5"/>
  <c r="O381" i="5"/>
  <c r="K381" i="5"/>
  <c r="U380" i="5"/>
  <c r="R380" i="5"/>
  <c r="Q380" i="5"/>
  <c r="W380" i="5" s="1"/>
  <c r="P380" i="5"/>
  <c r="O380" i="5"/>
  <c r="K380" i="5" s="1"/>
  <c r="U379" i="5"/>
  <c r="R379" i="5"/>
  <c r="Q379" i="5"/>
  <c r="W379" i="5" s="1"/>
  <c r="P379" i="5"/>
  <c r="O379" i="5"/>
  <c r="K379" i="5" s="1"/>
  <c r="U378" i="5"/>
  <c r="R378" i="5"/>
  <c r="Q378" i="5"/>
  <c r="W378" i="5" s="1"/>
  <c r="P378" i="5"/>
  <c r="O378" i="5"/>
  <c r="K378" i="5" s="1"/>
  <c r="T378" i="5" s="1"/>
  <c r="U377" i="5"/>
  <c r="R377" i="5"/>
  <c r="Q377" i="5"/>
  <c r="W377" i="5" s="1"/>
  <c r="P377" i="5"/>
  <c r="O377" i="5"/>
  <c r="K377" i="5" s="1"/>
  <c r="S377" i="5" s="1"/>
  <c r="U376" i="5"/>
  <c r="R376" i="5"/>
  <c r="Q376" i="5"/>
  <c r="W376" i="5" s="1"/>
  <c r="P376" i="5"/>
  <c r="O376" i="5"/>
  <c r="K376" i="5" s="1"/>
  <c r="U375" i="5"/>
  <c r="R375" i="5"/>
  <c r="Q375" i="5"/>
  <c r="W375" i="5" s="1"/>
  <c r="P375" i="5"/>
  <c r="O375" i="5"/>
  <c r="K375" i="5" s="1"/>
  <c r="U374" i="5"/>
  <c r="R374" i="5"/>
  <c r="Q374" i="5"/>
  <c r="W374" i="5" s="1"/>
  <c r="P374" i="5"/>
  <c r="O374" i="5"/>
  <c r="K374" i="5" s="1"/>
  <c r="U373" i="5"/>
  <c r="R373" i="5"/>
  <c r="Q373" i="5"/>
  <c r="W373" i="5" s="1"/>
  <c r="P373" i="5"/>
  <c r="O373" i="5"/>
  <c r="K373" i="5" s="1"/>
  <c r="U372" i="5"/>
  <c r="R372" i="5"/>
  <c r="Q372" i="5"/>
  <c r="W372" i="5" s="1"/>
  <c r="P372" i="5"/>
  <c r="O372" i="5"/>
  <c r="K372" i="5" s="1"/>
  <c r="U371" i="5"/>
  <c r="R371" i="5"/>
  <c r="Q371" i="5"/>
  <c r="W371" i="5" s="1"/>
  <c r="P371" i="5"/>
  <c r="O371" i="5"/>
  <c r="K371" i="5" s="1"/>
  <c r="U370" i="5"/>
  <c r="R370" i="5"/>
  <c r="Q370" i="5"/>
  <c r="W370" i="5" s="1"/>
  <c r="P370" i="5"/>
  <c r="O370" i="5"/>
  <c r="K370" i="5" s="1"/>
  <c r="T370" i="5" s="1"/>
  <c r="U369" i="5"/>
  <c r="R369" i="5"/>
  <c r="Q369" i="5"/>
  <c r="W369" i="5" s="1"/>
  <c r="P369" i="5"/>
  <c r="O369" i="5"/>
  <c r="K369" i="5"/>
  <c r="T369" i="5" s="1"/>
  <c r="U368" i="5"/>
  <c r="R368" i="5"/>
  <c r="Q368" i="5"/>
  <c r="W368" i="5" s="1"/>
  <c r="P368" i="5"/>
  <c r="O368" i="5"/>
  <c r="K368" i="5"/>
  <c r="U367" i="5"/>
  <c r="R367" i="5"/>
  <c r="Q367" i="5"/>
  <c r="W367" i="5" s="1"/>
  <c r="P367" i="5"/>
  <c r="O367" i="5"/>
  <c r="K367" i="5"/>
  <c r="U366" i="5"/>
  <c r="R366" i="5"/>
  <c r="Q366" i="5"/>
  <c r="W366" i="5" s="1"/>
  <c r="P366" i="5"/>
  <c r="O366" i="5"/>
  <c r="K366" i="5" s="1"/>
  <c r="U365" i="5"/>
  <c r="R365" i="5"/>
  <c r="Q365" i="5"/>
  <c r="W365" i="5" s="1"/>
  <c r="P365" i="5"/>
  <c r="O365" i="5"/>
  <c r="K365" i="5" s="1"/>
  <c r="S365" i="5" s="1"/>
  <c r="U364" i="5"/>
  <c r="R364" i="5"/>
  <c r="Q364" i="5"/>
  <c r="W364" i="5" s="1"/>
  <c r="P364" i="5"/>
  <c r="O364" i="5"/>
  <c r="K364" i="5"/>
  <c r="S364" i="5" s="1"/>
  <c r="U363" i="5"/>
  <c r="T363" i="5"/>
  <c r="S363" i="5"/>
  <c r="R363" i="5"/>
  <c r="Q363" i="5"/>
  <c r="W363" i="5" s="1"/>
  <c r="P363" i="5"/>
  <c r="O363" i="5"/>
  <c r="U362" i="5"/>
  <c r="T362" i="5"/>
  <c r="S362" i="5"/>
  <c r="R362" i="5"/>
  <c r="Q362" i="5"/>
  <c r="W362" i="5" s="1"/>
  <c r="P362" i="5"/>
  <c r="O362" i="5"/>
  <c r="U361" i="5"/>
  <c r="T361" i="5"/>
  <c r="S361" i="5"/>
  <c r="R361" i="5"/>
  <c r="Q361" i="5"/>
  <c r="W361" i="5" s="1"/>
  <c r="P361" i="5"/>
  <c r="O361" i="5"/>
  <c r="U360" i="5"/>
  <c r="T360" i="5"/>
  <c r="S360" i="5"/>
  <c r="R360" i="5"/>
  <c r="Q360" i="5"/>
  <c r="W360" i="5" s="1"/>
  <c r="P360" i="5"/>
  <c r="O360" i="5"/>
  <c r="U359" i="5"/>
  <c r="R359" i="5"/>
  <c r="Q359" i="5"/>
  <c r="W359" i="5" s="1"/>
  <c r="P359" i="5"/>
  <c r="O359" i="5"/>
  <c r="K359" i="5"/>
  <c r="T359" i="5" s="1"/>
  <c r="U358" i="5"/>
  <c r="T358" i="5"/>
  <c r="S358" i="5"/>
  <c r="R358" i="5"/>
  <c r="Q358" i="5"/>
  <c r="W358" i="5" s="1"/>
  <c r="P358" i="5"/>
  <c r="O358" i="5"/>
  <c r="U357" i="5"/>
  <c r="R357" i="5"/>
  <c r="Q357" i="5"/>
  <c r="W357" i="5" s="1"/>
  <c r="P357" i="5"/>
  <c r="O357" i="5"/>
  <c r="K357" i="5" s="1"/>
  <c r="U356" i="5"/>
  <c r="R356" i="5"/>
  <c r="Q356" i="5"/>
  <c r="W356" i="5" s="1"/>
  <c r="P356" i="5"/>
  <c r="O356" i="5"/>
  <c r="K356" i="5" s="1"/>
  <c r="U355" i="5"/>
  <c r="T355" i="5"/>
  <c r="S355" i="5"/>
  <c r="R355" i="5"/>
  <c r="Q355" i="5"/>
  <c r="W355" i="5" s="1"/>
  <c r="P355" i="5"/>
  <c r="O355" i="5"/>
  <c r="U354" i="5"/>
  <c r="T354" i="5"/>
  <c r="S354" i="5"/>
  <c r="R354" i="5"/>
  <c r="Q354" i="5"/>
  <c r="W354" i="5" s="1"/>
  <c r="P354" i="5"/>
  <c r="O354" i="5"/>
  <c r="U353" i="5"/>
  <c r="T353" i="5"/>
  <c r="S353" i="5"/>
  <c r="R353" i="5"/>
  <c r="Q353" i="5"/>
  <c r="W353" i="5" s="1"/>
  <c r="P353" i="5"/>
  <c r="O353" i="5"/>
  <c r="U352" i="5"/>
  <c r="T352" i="5"/>
  <c r="S352" i="5"/>
  <c r="R352" i="5"/>
  <c r="Q352" i="5"/>
  <c r="W352" i="5" s="1"/>
  <c r="P352" i="5"/>
  <c r="O352" i="5"/>
  <c r="U351" i="5"/>
  <c r="T351" i="5"/>
  <c r="S351" i="5"/>
  <c r="R351" i="5"/>
  <c r="Q351" i="5"/>
  <c r="W351" i="5" s="1"/>
  <c r="P351" i="5"/>
  <c r="O351" i="5"/>
  <c r="U350" i="5"/>
  <c r="T350" i="5"/>
  <c r="S350" i="5"/>
  <c r="R350" i="5"/>
  <c r="Q350" i="5"/>
  <c r="W350" i="5" s="1"/>
  <c r="P350" i="5"/>
  <c r="O350" i="5"/>
  <c r="U349" i="5"/>
  <c r="T349" i="5"/>
  <c r="S349" i="5"/>
  <c r="R349" i="5"/>
  <c r="Q349" i="5"/>
  <c r="W349" i="5" s="1"/>
  <c r="P349" i="5"/>
  <c r="O349" i="5"/>
  <c r="U348" i="5"/>
  <c r="R348" i="5"/>
  <c r="Q348" i="5"/>
  <c r="W348" i="5" s="1"/>
  <c r="P348" i="5"/>
  <c r="O348" i="5"/>
  <c r="K348" i="5" s="1"/>
  <c r="U347" i="5"/>
  <c r="R347" i="5"/>
  <c r="Q347" i="5"/>
  <c r="W347" i="5" s="1"/>
  <c r="P347" i="5"/>
  <c r="O347" i="5"/>
  <c r="K347" i="5" s="1"/>
  <c r="U346" i="5"/>
  <c r="R346" i="5"/>
  <c r="Q346" i="5"/>
  <c r="W346" i="5" s="1"/>
  <c r="P346" i="5"/>
  <c r="O346" i="5"/>
  <c r="K346" i="5" s="1"/>
  <c r="S346" i="5" s="1"/>
  <c r="U345" i="5"/>
  <c r="R345" i="5"/>
  <c r="Q345" i="5"/>
  <c r="W345" i="5" s="1"/>
  <c r="P345" i="5"/>
  <c r="O345" i="5"/>
  <c r="K345" i="5" s="1"/>
  <c r="S345" i="5" s="1"/>
  <c r="U344" i="5"/>
  <c r="R344" i="5"/>
  <c r="Q344" i="5"/>
  <c r="W344" i="5" s="1"/>
  <c r="P344" i="5"/>
  <c r="O344" i="5"/>
  <c r="K344" i="5" s="1"/>
  <c r="T344" i="5" s="1"/>
  <c r="U343" i="5"/>
  <c r="R343" i="5"/>
  <c r="Q343" i="5"/>
  <c r="W343" i="5" s="1"/>
  <c r="P343" i="5"/>
  <c r="O343" i="5"/>
  <c r="K343" i="5" s="1"/>
  <c r="S343" i="5" s="1"/>
  <c r="U342" i="5"/>
  <c r="R342" i="5"/>
  <c r="Q342" i="5"/>
  <c r="W342" i="5" s="1"/>
  <c r="P342" i="5"/>
  <c r="O342" i="5"/>
  <c r="K342" i="5" s="1"/>
  <c r="S342" i="5" s="1"/>
  <c r="U341" i="5"/>
  <c r="R341" i="5"/>
  <c r="Q341" i="5"/>
  <c r="W341" i="5" s="1"/>
  <c r="P341" i="5"/>
  <c r="O341" i="5"/>
  <c r="K341" i="5" s="1"/>
  <c r="S341" i="5" s="1"/>
  <c r="U340" i="5"/>
  <c r="R340" i="5"/>
  <c r="Q340" i="5"/>
  <c r="W340" i="5" s="1"/>
  <c r="P340" i="5"/>
  <c r="O340" i="5"/>
  <c r="K340" i="5" s="1"/>
  <c r="U339" i="5"/>
  <c r="R339" i="5"/>
  <c r="Q339" i="5"/>
  <c r="W339" i="5" s="1"/>
  <c r="P339" i="5"/>
  <c r="O339" i="5"/>
  <c r="K339" i="5" s="1"/>
  <c r="U338" i="5"/>
  <c r="R338" i="5"/>
  <c r="Q338" i="5"/>
  <c r="W338" i="5" s="1"/>
  <c r="P338" i="5"/>
  <c r="O338" i="5"/>
  <c r="K338" i="5"/>
  <c r="S338" i="5" s="1"/>
  <c r="U337" i="5"/>
  <c r="T337" i="5"/>
  <c r="S337" i="5"/>
  <c r="R337" i="5"/>
  <c r="Q337" i="5"/>
  <c r="W337" i="5" s="1"/>
  <c r="P337" i="5"/>
  <c r="O337" i="5"/>
  <c r="U336" i="5"/>
  <c r="T336" i="5"/>
  <c r="S336" i="5"/>
  <c r="R336" i="5"/>
  <c r="Q336" i="5"/>
  <c r="W336" i="5" s="1"/>
  <c r="P336" i="5"/>
  <c r="O336" i="5"/>
  <c r="U335" i="5"/>
  <c r="T335" i="5"/>
  <c r="S335" i="5"/>
  <c r="R335" i="5"/>
  <c r="Q335" i="5"/>
  <c r="W335" i="5" s="1"/>
  <c r="P335" i="5"/>
  <c r="O335" i="5"/>
  <c r="U334" i="5"/>
  <c r="T334" i="5"/>
  <c r="S334" i="5"/>
  <c r="R334" i="5"/>
  <c r="Q334" i="5"/>
  <c r="W334" i="5" s="1"/>
  <c r="P334" i="5"/>
  <c r="O334" i="5"/>
  <c r="U333" i="5"/>
  <c r="R333" i="5"/>
  <c r="Q333" i="5"/>
  <c r="W333" i="5" s="1"/>
  <c r="P333" i="5"/>
  <c r="O333" i="5"/>
  <c r="K333" i="5"/>
  <c r="U332" i="5"/>
  <c r="R332" i="5"/>
  <c r="Q332" i="5"/>
  <c r="W332" i="5" s="1"/>
  <c r="P332" i="5"/>
  <c r="O332" i="5"/>
  <c r="K332" i="5"/>
  <c r="S332" i="5" s="1"/>
  <c r="U331" i="5"/>
  <c r="R331" i="5"/>
  <c r="Q331" i="5"/>
  <c r="W331" i="5" s="1"/>
  <c r="P331" i="5"/>
  <c r="O331" i="5"/>
  <c r="K331" i="5" s="1"/>
  <c r="S331" i="5" s="1"/>
  <c r="U330" i="5"/>
  <c r="R330" i="5"/>
  <c r="Q330" i="5"/>
  <c r="W330" i="5" s="1"/>
  <c r="P330" i="5"/>
  <c r="O330" i="5"/>
  <c r="K330" i="5" s="1"/>
  <c r="S330" i="5" s="1"/>
  <c r="U329" i="5"/>
  <c r="R329" i="5"/>
  <c r="Q329" i="5"/>
  <c r="W329" i="5" s="1"/>
  <c r="P329" i="5"/>
  <c r="O329" i="5"/>
  <c r="K329" i="5" s="1"/>
  <c r="S329" i="5" s="1"/>
  <c r="U328" i="5"/>
  <c r="R328" i="5"/>
  <c r="Q328" i="5"/>
  <c r="W328" i="5" s="1"/>
  <c r="P328" i="5"/>
  <c r="O328" i="5"/>
  <c r="K328" i="5" s="1"/>
  <c r="U327" i="5"/>
  <c r="R327" i="5"/>
  <c r="Q327" i="5"/>
  <c r="W327" i="5" s="1"/>
  <c r="P327" i="5"/>
  <c r="O327" i="5"/>
  <c r="K327" i="5" s="1"/>
  <c r="S327" i="5" s="1"/>
  <c r="U326" i="5"/>
  <c r="R326" i="5"/>
  <c r="Q326" i="5"/>
  <c r="W326" i="5" s="1"/>
  <c r="P326" i="5"/>
  <c r="O326" i="5"/>
  <c r="K326" i="5" s="1"/>
  <c r="U325" i="5"/>
  <c r="R325" i="5"/>
  <c r="Q325" i="5"/>
  <c r="W325" i="5" s="1"/>
  <c r="P325" i="5"/>
  <c r="O325" i="5"/>
  <c r="K325" i="5" s="1"/>
  <c r="U324" i="5"/>
  <c r="R324" i="5"/>
  <c r="Q324" i="5"/>
  <c r="W324" i="5" s="1"/>
  <c r="P324" i="5"/>
  <c r="O324" i="5"/>
  <c r="K324" i="5" s="1"/>
  <c r="U323" i="5"/>
  <c r="R323" i="5"/>
  <c r="Q323" i="5"/>
  <c r="W323" i="5" s="1"/>
  <c r="P323" i="5"/>
  <c r="O323" i="5"/>
  <c r="K323" i="5" s="1"/>
  <c r="U322" i="5"/>
  <c r="R322" i="5"/>
  <c r="Q322" i="5"/>
  <c r="W322" i="5" s="1"/>
  <c r="P322" i="5"/>
  <c r="O322" i="5"/>
  <c r="K322" i="5" s="1"/>
  <c r="S322" i="5" s="1"/>
  <c r="U321" i="5"/>
  <c r="R321" i="5"/>
  <c r="Q321" i="5"/>
  <c r="W321" i="5" s="1"/>
  <c r="P321" i="5"/>
  <c r="O321" i="5"/>
  <c r="K321" i="5" s="1"/>
  <c r="U320" i="5"/>
  <c r="R320" i="5"/>
  <c r="Q320" i="5"/>
  <c r="W320" i="5" s="1"/>
  <c r="P320" i="5"/>
  <c r="O320" i="5"/>
  <c r="K320" i="5" s="1"/>
  <c r="U319" i="5"/>
  <c r="R319" i="5"/>
  <c r="Q319" i="5"/>
  <c r="W319" i="5" s="1"/>
  <c r="P319" i="5"/>
  <c r="O319" i="5"/>
  <c r="K319" i="5" s="1"/>
  <c r="U318" i="5"/>
  <c r="R318" i="5"/>
  <c r="Q318" i="5"/>
  <c r="W318" i="5" s="1"/>
  <c r="P318" i="5"/>
  <c r="O318" i="5"/>
  <c r="K318" i="5" s="1"/>
  <c r="S318" i="5" s="1"/>
  <c r="U317" i="5"/>
  <c r="R317" i="5"/>
  <c r="Q317" i="5"/>
  <c r="W317" i="5" s="1"/>
  <c r="P317" i="5"/>
  <c r="O317" i="5"/>
  <c r="K317" i="5" s="1"/>
  <c r="U316" i="5"/>
  <c r="R316" i="5"/>
  <c r="Q316" i="5"/>
  <c r="W316" i="5" s="1"/>
  <c r="P316" i="5"/>
  <c r="O316" i="5"/>
  <c r="K316" i="5" s="1"/>
  <c r="U315" i="5"/>
  <c r="R315" i="5"/>
  <c r="Q315" i="5"/>
  <c r="W315" i="5" s="1"/>
  <c r="P315" i="5"/>
  <c r="O315" i="5"/>
  <c r="K315" i="5" s="1"/>
  <c r="S315" i="5" s="1"/>
  <c r="U314" i="5"/>
  <c r="R314" i="5"/>
  <c r="Q314" i="5"/>
  <c r="W314" i="5" s="1"/>
  <c r="P314" i="5"/>
  <c r="O314" i="5"/>
  <c r="K314" i="5" s="1"/>
  <c r="U313" i="5"/>
  <c r="R313" i="5"/>
  <c r="Q313" i="5"/>
  <c r="W313" i="5" s="1"/>
  <c r="P313" i="5"/>
  <c r="O313" i="5"/>
  <c r="K313" i="5" s="1"/>
  <c r="S313" i="5" s="1"/>
  <c r="U312" i="5"/>
  <c r="R312" i="5"/>
  <c r="Q312" i="5"/>
  <c r="W312" i="5" s="1"/>
  <c r="P312" i="5"/>
  <c r="O312" i="5"/>
  <c r="K312" i="5" s="1"/>
  <c r="U311" i="5"/>
  <c r="R311" i="5"/>
  <c r="Q311" i="5"/>
  <c r="W311" i="5" s="1"/>
  <c r="P311" i="5"/>
  <c r="O311" i="5"/>
  <c r="K311" i="5" s="1"/>
  <c r="U310" i="5"/>
  <c r="R310" i="5"/>
  <c r="Q310" i="5"/>
  <c r="W310" i="5" s="1"/>
  <c r="P310" i="5"/>
  <c r="O310" i="5"/>
  <c r="K310" i="5" s="1"/>
  <c r="S310" i="5" s="1"/>
  <c r="U309" i="5"/>
  <c r="R309" i="5"/>
  <c r="Q309" i="5"/>
  <c r="W309" i="5" s="1"/>
  <c r="P309" i="5"/>
  <c r="O309" i="5"/>
  <c r="K309" i="5" s="1"/>
  <c r="U308" i="5"/>
  <c r="R308" i="5"/>
  <c r="Q308" i="5"/>
  <c r="W308" i="5" s="1"/>
  <c r="P308" i="5"/>
  <c r="O308" i="5"/>
  <c r="K308" i="5" s="1"/>
  <c r="U307" i="5"/>
  <c r="R307" i="5"/>
  <c r="Q307" i="5"/>
  <c r="W307" i="5" s="1"/>
  <c r="P307" i="5"/>
  <c r="O307" i="5"/>
  <c r="K307" i="5" s="1"/>
  <c r="U306" i="5"/>
  <c r="R306" i="5"/>
  <c r="Q306" i="5"/>
  <c r="W306" i="5" s="1"/>
  <c r="P306" i="5"/>
  <c r="O306" i="5"/>
  <c r="K306" i="5" s="1"/>
  <c r="U305" i="5"/>
  <c r="R305" i="5"/>
  <c r="Q305" i="5"/>
  <c r="W305" i="5" s="1"/>
  <c r="P305" i="5"/>
  <c r="O305" i="5"/>
  <c r="K305" i="5" s="1"/>
  <c r="U304" i="5"/>
  <c r="R304" i="5"/>
  <c r="Q304" i="5"/>
  <c r="W304" i="5" s="1"/>
  <c r="P304" i="5"/>
  <c r="O304" i="5"/>
  <c r="K304" i="5" s="1"/>
  <c r="U303" i="5"/>
  <c r="R303" i="5"/>
  <c r="Q303" i="5"/>
  <c r="W303" i="5" s="1"/>
  <c r="P303" i="5"/>
  <c r="O303" i="5"/>
  <c r="K303" i="5" s="1"/>
  <c r="S303" i="5" s="1"/>
  <c r="U302" i="5"/>
  <c r="R302" i="5"/>
  <c r="Q302" i="5"/>
  <c r="W302" i="5" s="1"/>
  <c r="P302" i="5"/>
  <c r="O302" i="5"/>
  <c r="K302" i="5" s="1"/>
  <c r="S302" i="5" s="1"/>
  <c r="U301" i="5"/>
  <c r="R301" i="5"/>
  <c r="Q301" i="5"/>
  <c r="W301" i="5" s="1"/>
  <c r="P301" i="5"/>
  <c r="O301" i="5"/>
  <c r="K301" i="5" s="1"/>
  <c r="U300" i="5"/>
  <c r="R300" i="5"/>
  <c r="Q300" i="5"/>
  <c r="W300" i="5" s="1"/>
  <c r="P300" i="5"/>
  <c r="O300" i="5"/>
  <c r="K300" i="5"/>
  <c r="T300" i="5" s="1"/>
  <c r="U299" i="5"/>
  <c r="R299" i="5"/>
  <c r="Q299" i="5"/>
  <c r="W299" i="5" s="1"/>
  <c r="P299" i="5"/>
  <c r="O299" i="5"/>
  <c r="K299" i="5" s="1"/>
  <c r="U298" i="5"/>
  <c r="R298" i="5"/>
  <c r="Q298" i="5"/>
  <c r="W298" i="5" s="1"/>
  <c r="P298" i="5"/>
  <c r="O298" i="5"/>
  <c r="K298" i="5"/>
  <c r="S298" i="5" s="1"/>
  <c r="U297" i="5"/>
  <c r="R297" i="5"/>
  <c r="Q297" i="5"/>
  <c r="W297" i="5" s="1"/>
  <c r="P297" i="5"/>
  <c r="O297" i="5"/>
  <c r="K297" i="5"/>
  <c r="U296" i="5"/>
  <c r="R296" i="5"/>
  <c r="Q296" i="5"/>
  <c r="W296" i="5" s="1"/>
  <c r="P296" i="5"/>
  <c r="O296" i="5"/>
  <c r="K296" i="5"/>
  <c r="U295" i="5"/>
  <c r="R295" i="5"/>
  <c r="Q295" i="5"/>
  <c r="W295" i="5" s="1"/>
  <c r="P295" i="5"/>
  <c r="O295" i="5"/>
  <c r="K295" i="5" s="1"/>
  <c r="U294" i="5"/>
  <c r="R294" i="5"/>
  <c r="Q294" i="5"/>
  <c r="W294" i="5" s="1"/>
  <c r="P294" i="5"/>
  <c r="O294" i="5"/>
  <c r="K294" i="5" s="1"/>
  <c r="U293" i="5"/>
  <c r="R293" i="5"/>
  <c r="Q293" i="5"/>
  <c r="W293" i="5" s="1"/>
  <c r="P293" i="5"/>
  <c r="O293" i="5"/>
  <c r="K293" i="5" s="1"/>
  <c r="T293" i="5" s="1"/>
  <c r="U292" i="5"/>
  <c r="R292" i="5"/>
  <c r="Q292" i="5"/>
  <c r="W292" i="5" s="1"/>
  <c r="P292" i="5"/>
  <c r="O292" i="5"/>
  <c r="K292" i="5" s="1"/>
  <c r="S292" i="5" s="1"/>
  <c r="U291" i="5"/>
  <c r="R291" i="5"/>
  <c r="Q291" i="5"/>
  <c r="W291" i="5" s="1"/>
  <c r="P291" i="5"/>
  <c r="O291" i="5"/>
  <c r="K291" i="5" s="1"/>
  <c r="S291" i="5" s="1"/>
  <c r="U290" i="5"/>
  <c r="R290" i="5"/>
  <c r="Q290" i="5"/>
  <c r="W290" i="5" s="1"/>
  <c r="P290" i="5"/>
  <c r="O290" i="5"/>
  <c r="K290" i="5" s="1"/>
  <c r="U289" i="5"/>
  <c r="R289" i="5"/>
  <c r="Q289" i="5"/>
  <c r="W289" i="5" s="1"/>
  <c r="P289" i="5"/>
  <c r="O289" i="5"/>
  <c r="K289" i="5" s="1"/>
  <c r="U288" i="5"/>
  <c r="R288" i="5"/>
  <c r="Q288" i="5"/>
  <c r="W288" i="5" s="1"/>
  <c r="P288" i="5"/>
  <c r="O288" i="5"/>
  <c r="K288" i="5" s="1"/>
  <c r="U287" i="5"/>
  <c r="R287" i="5"/>
  <c r="Q287" i="5"/>
  <c r="W287" i="5" s="1"/>
  <c r="P287" i="5"/>
  <c r="O287" i="5"/>
  <c r="K287" i="5" s="1"/>
  <c r="U286" i="5"/>
  <c r="R286" i="5"/>
  <c r="Q286" i="5"/>
  <c r="W286" i="5" s="1"/>
  <c r="P286" i="5"/>
  <c r="O286" i="5"/>
  <c r="K286" i="5"/>
  <c r="S286" i="5" s="1"/>
  <c r="U285" i="5"/>
  <c r="R285" i="5"/>
  <c r="Q285" i="5"/>
  <c r="W285" i="5" s="1"/>
  <c r="P285" i="5"/>
  <c r="O285" i="5"/>
  <c r="K285" i="5" s="1"/>
  <c r="S285" i="5" s="1"/>
  <c r="U284" i="5"/>
  <c r="R284" i="5"/>
  <c r="Q284" i="5"/>
  <c r="W284" i="5" s="1"/>
  <c r="P284" i="5"/>
  <c r="O284" i="5"/>
  <c r="K284" i="5" s="1"/>
  <c r="T284" i="5" s="1"/>
  <c r="U283" i="5"/>
  <c r="R283" i="5"/>
  <c r="Q283" i="5"/>
  <c r="W283" i="5" s="1"/>
  <c r="P283" i="5"/>
  <c r="O283" i="5"/>
  <c r="K283" i="5" s="1"/>
  <c r="U282" i="5"/>
  <c r="R282" i="5"/>
  <c r="Q282" i="5"/>
  <c r="W282" i="5" s="1"/>
  <c r="P282" i="5"/>
  <c r="O282" i="5"/>
  <c r="K282" i="5" s="1"/>
  <c r="U281" i="5"/>
  <c r="R281" i="5"/>
  <c r="Q281" i="5"/>
  <c r="W281" i="5" s="1"/>
  <c r="P281" i="5"/>
  <c r="O281" i="5"/>
  <c r="K281" i="5" s="1"/>
  <c r="S281" i="5" s="1"/>
  <c r="U280" i="5"/>
  <c r="R280" i="5"/>
  <c r="Q280" i="5"/>
  <c r="W280" i="5" s="1"/>
  <c r="P280" i="5"/>
  <c r="O280" i="5"/>
  <c r="K280" i="5" s="1"/>
  <c r="U279" i="5"/>
  <c r="R279" i="5"/>
  <c r="Q279" i="5"/>
  <c r="W279" i="5" s="1"/>
  <c r="P279" i="5"/>
  <c r="O279" i="5"/>
  <c r="K279" i="5" s="1"/>
  <c r="U278" i="5"/>
  <c r="R278" i="5"/>
  <c r="Q278" i="5"/>
  <c r="W278" i="5" s="1"/>
  <c r="P278" i="5"/>
  <c r="O278" i="5"/>
  <c r="K278" i="5" s="1"/>
  <c r="T278" i="5" s="1"/>
  <c r="U277" i="5"/>
  <c r="R277" i="5"/>
  <c r="Q277" i="5"/>
  <c r="W277" i="5" s="1"/>
  <c r="P277" i="5"/>
  <c r="O277" i="5"/>
  <c r="K277" i="5" s="1"/>
  <c r="S277" i="5" s="1"/>
  <c r="U276" i="5"/>
  <c r="R276" i="5"/>
  <c r="Q276" i="5"/>
  <c r="W276" i="5" s="1"/>
  <c r="P276" i="5"/>
  <c r="O276" i="5"/>
  <c r="K276" i="5" s="1"/>
  <c r="U275" i="5"/>
  <c r="R275" i="5"/>
  <c r="Q275" i="5"/>
  <c r="W275" i="5" s="1"/>
  <c r="P275" i="5"/>
  <c r="O275" i="5"/>
  <c r="K275" i="5" s="1"/>
  <c r="U274" i="5"/>
  <c r="R274" i="5"/>
  <c r="Q274" i="5"/>
  <c r="W274" i="5" s="1"/>
  <c r="P274" i="5"/>
  <c r="O274" i="5"/>
  <c r="K274" i="5" s="1"/>
  <c r="U273" i="5"/>
  <c r="R273" i="5"/>
  <c r="Q273" i="5"/>
  <c r="W273" i="5" s="1"/>
  <c r="P273" i="5"/>
  <c r="O273" i="5"/>
  <c r="K273" i="5" s="1"/>
  <c r="U272" i="5"/>
  <c r="R272" i="5"/>
  <c r="Q272" i="5"/>
  <c r="W272" i="5" s="1"/>
  <c r="P272" i="5"/>
  <c r="O272" i="5"/>
  <c r="K272" i="5" s="1"/>
  <c r="U271" i="5"/>
  <c r="R271" i="5"/>
  <c r="Q271" i="5"/>
  <c r="W271" i="5" s="1"/>
  <c r="P271" i="5"/>
  <c r="O271" i="5"/>
  <c r="K271" i="5" s="1"/>
  <c r="U270" i="5"/>
  <c r="R270" i="5"/>
  <c r="Q270" i="5"/>
  <c r="W270" i="5" s="1"/>
  <c r="P270" i="5"/>
  <c r="O270" i="5"/>
  <c r="K270" i="5" s="1"/>
  <c r="T270" i="5" s="1"/>
  <c r="U269" i="5"/>
  <c r="R269" i="5"/>
  <c r="Q269" i="5"/>
  <c r="W269" i="5" s="1"/>
  <c r="P269" i="5"/>
  <c r="O269" i="5"/>
  <c r="K269" i="5" s="1"/>
  <c r="S269" i="5" s="1"/>
  <c r="U268" i="5"/>
  <c r="R268" i="5"/>
  <c r="Q268" i="5"/>
  <c r="W268" i="5" s="1"/>
  <c r="P268" i="5"/>
  <c r="O268" i="5"/>
  <c r="K268" i="5" s="1"/>
  <c r="T268" i="5" s="1"/>
  <c r="U267" i="5"/>
  <c r="R267" i="5"/>
  <c r="Q267" i="5"/>
  <c r="W267" i="5" s="1"/>
  <c r="P267" i="5"/>
  <c r="O267" i="5"/>
  <c r="K267" i="5" s="1"/>
  <c r="S267" i="5" s="1"/>
  <c r="U266" i="5"/>
  <c r="R266" i="5"/>
  <c r="Q266" i="5"/>
  <c r="W266" i="5" s="1"/>
  <c r="P266" i="5"/>
  <c r="O266" i="5"/>
  <c r="K266" i="5"/>
  <c r="T266" i="5" s="1"/>
  <c r="U265" i="5"/>
  <c r="R265" i="5"/>
  <c r="Q265" i="5"/>
  <c r="W265" i="5" s="1"/>
  <c r="P265" i="5"/>
  <c r="O265" i="5"/>
  <c r="K265" i="5" s="1"/>
  <c r="U264" i="5"/>
  <c r="R264" i="5"/>
  <c r="Q264" i="5"/>
  <c r="W264" i="5" s="1"/>
  <c r="P264" i="5"/>
  <c r="O264" i="5"/>
  <c r="K264" i="5"/>
  <c r="U263" i="5"/>
  <c r="R263" i="5"/>
  <c r="Q263" i="5"/>
  <c r="W263" i="5" s="1"/>
  <c r="P263" i="5"/>
  <c r="O263" i="5"/>
  <c r="K263" i="5" s="1"/>
  <c r="U262" i="5"/>
  <c r="R262" i="5"/>
  <c r="Q262" i="5"/>
  <c r="W262" i="5" s="1"/>
  <c r="P262" i="5"/>
  <c r="O262" i="5"/>
  <c r="K262" i="5" s="1"/>
  <c r="T262" i="5" s="1"/>
  <c r="U261" i="5"/>
  <c r="R261" i="5"/>
  <c r="Q261" i="5"/>
  <c r="W261" i="5" s="1"/>
  <c r="P261" i="5"/>
  <c r="O261" i="5"/>
  <c r="K261" i="5" s="1"/>
  <c r="S261" i="5" s="1"/>
  <c r="U260" i="5"/>
  <c r="R260" i="5"/>
  <c r="Q260" i="5"/>
  <c r="W260" i="5" s="1"/>
  <c r="P260" i="5"/>
  <c r="O260" i="5"/>
  <c r="K260" i="5" s="1"/>
  <c r="T260" i="5" s="1"/>
  <c r="U259" i="5"/>
  <c r="R259" i="5"/>
  <c r="Q259" i="5"/>
  <c r="W259" i="5" s="1"/>
  <c r="P259" i="5"/>
  <c r="O259" i="5"/>
  <c r="K259" i="5" s="1"/>
  <c r="S259" i="5" s="1"/>
  <c r="U258" i="5"/>
  <c r="R258" i="5"/>
  <c r="Q258" i="5"/>
  <c r="W258" i="5" s="1"/>
  <c r="P258" i="5"/>
  <c r="O258" i="5"/>
  <c r="K258" i="5" s="1"/>
  <c r="T258" i="5" s="1"/>
  <c r="U257" i="5"/>
  <c r="R257" i="5"/>
  <c r="Q257" i="5"/>
  <c r="W257" i="5" s="1"/>
  <c r="P257" i="5"/>
  <c r="O257" i="5"/>
  <c r="K257" i="5" s="1"/>
  <c r="S257" i="5" s="1"/>
  <c r="U256" i="5"/>
  <c r="R256" i="5"/>
  <c r="Q256" i="5"/>
  <c r="W256" i="5" s="1"/>
  <c r="P256" i="5"/>
  <c r="O256" i="5"/>
  <c r="K256" i="5"/>
  <c r="U255" i="5"/>
  <c r="R255" i="5"/>
  <c r="Q255" i="5"/>
  <c r="W255" i="5" s="1"/>
  <c r="P255" i="5"/>
  <c r="O255" i="5"/>
  <c r="K255" i="5"/>
  <c r="U254" i="5"/>
  <c r="R254" i="5"/>
  <c r="Q254" i="5"/>
  <c r="W254" i="5" s="1"/>
  <c r="P254" i="5"/>
  <c r="O254" i="5"/>
  <c r="K254" i="5" s="1"/>
  <c r="U253" i="5"/>
  <c r="R253" i="5"/>
  <c r="Q253" i="5"/>
  <c r="W253" i="5" s="1"/>
  <c r="P253" i="5"/>
  <c r="O253" i="5"/>
  <c r="K253" i="5" s="1"/>
  <c r="U252" i="5"/>
  <c r="R252" i="5"/>
  <c r="Q252" i="5"/>
  <c r="W252" i="5" s="1"/>
  <c r="P252" i="5"/>
  <c r="O252" i="5"/>
  <c r="K252" i="5" s="1"/>
  <c r="U251" i="5"/>
  <c r="R251" i="5"/>
  <c r="Q251" i="5"/>
  <c r="W251" i="5" s="1"/>
  <c r="P251" i="5"/>
  <c r="O251" i="5"/>
  <c r="K251" i="5"/>
  <c r="S251" i="5" s="1"/>
  <c r="U250" i="5"/>
  <c r="R250" i="5"/>
  <c r="Q250" i="5"/>
  <c r="W250" i="5" s="1"/>
  <c r="P250" i="5"/>
  <c r="O250" i="5"/>
  <c r="K250" i="5" s="1"/>
  <c r="U249" i="5"/>
  <c r="R249" i="5"/>
  <c r="Q249" i="5"/>
  <c r="W249" i="5" s="1"/>
  <c r="P249" i="5"/>
  <c r="O249" i="5"/>
  <c r="K249" i="5" s="1"/>
  <c r="U248" i="5"/>
  <c r="R248" i="5"/>
  <c r="Q248" i="5"/>
  <c r="W248" i="5" s="1"/>
  <c r="P248" i="5"/>
  <c r="O248" i="5"/>
  <c r="K248" i="5" s="1"/>
  <c r="U247" i="5"/>
  <c r="R247" i="5"/>
  <c r="Q247" i="5"/>
  <c r="W247" i="5" s="1"/>
  <c r="P247" i="5"/>
  <c r="O247" i="5"/>
  <c r="K247" i="5"/>
  <c r="U246" i="5"/>
  <c r="R246" i="5"/>
  <c r="Q246" i="5"/>
  <c r="W246" i="5" s="1"/>
  <c r="P246" i="5"/>
  <c r="O246" i="5"/>
  <c r="K246" i="5" s="1"/>
  <c r="T246" i="5" s="1"/>
  <c r="U245" i="5"/>
  <c r="R245" i="5"/>
  <c r="Q245" i="5"/>
  <c r="W245" i="5" s="1"/>
  <c r="P245" i="5"/>
  <c r="O245" i="5"/>
  <c r="K245" i="5"/>
  <c r="S245" i="5" s="1"/>
  <c r="U244" i="5"/>
  <c r="R244" i="5"/>
  <c r="Q244" i="5"/>
  <c r="W244" i="5" s="1"/>
  <c r="P244" i="5"/>
  <c r="O244" i="5"/>
  <c r="K244" i="5" s="1"/>
  <c r="T244" i="5" s="1"/>
  <c r="U243" i="5"/>
  <c r="R243" i="5"/>
  <c r="Q243" i="5"/>
  <c r="W243" i="5" s="1"/>
  <c r="P243" i="5"/>
  <c r="O243" i="5"/>
  <c r="K243" i="5" s="1"/>
  <c r="S243" i="5" s="1"/>
  <c r="U242" i="5"/>
  <c r="R242" i="5"/>
  <c r="Q242" i="5"/>
  <c r="W242" i="5" s="1"/>
  <c r="P242" i="5"/>
  <c r="O242" i="5"/>
  <c r="K242" i="5" s="1"/>
  <c r="T242" i="5" s="1"/>
  <c r="U241" i="5"/>
  <c r="R241" i="5"/>
  <c r="Q241" i="5"/>
  <c r="W241" i="5" s="1"/>
  <c r="P241" i="5"/>
  <c r="O241" i="5"/>
  <c r="K241" i="5"/>
  <c r="S241" i="5" s="1"/>
  <c r="U240" i="5"/>
  <c r="R240" i="5"/>
  <c r="Q240" i="5"/>
  <c r="W240" i="5" s="1"/>
  <c r="P240" i="5"/>
  <c r="O240" i="5"/>
  <c r="K240" i="5" s="1"/>
  <c r="S240" i="5" s="1"/>
  <c r="U239" i="5"/>
  <c r="R239" i="5"/>
  <c r="Q239" i="5"/>
  <c r="W239" i="5" s="1"/>
  <c r="P239" i="5"/>
  <c r="O239" i="5"/>
  <c r="K239" i="5" s="1"/>
  <c r="U238" i="5"/>
  <c r="R238" i="5"/>
  <c r="Q238" i="5"/>
  <c r="W238" i="5" s="1"/>
  <c r="P238" i="5"/>
  <c r="O238" i="5"/>
  <c r="K238" i="5"/>
  <c r="T238" i="5" s="1"/>
  <c r="U237" i="5"/>
  <c r="R237" i="5"/>
  <c r="Q237" i="5"/>
  <c r="W237" i="5" s="1"/>
  <c r="P237" i="5"/>
  <c r="O237" i="5"/>
  <c r="K237" i="5" s="1"/>
  <c r="U236" i="5"/>
  <c r="R236" i="5"/>
  <c r="Q236" i="5"/>
  <c r="W236" i="5" s="1"/>
  <c r="P236" i="5"/>
  <c r="O236" i="5"/>
  <c r="K236" i="5" s="1"/>
  <c r="U235" i="5"/>
  <c r="R235" i="5"/>
  <c r="Q235" i="5"/>
  <c r="W235" i="5" s="1"/>
  <c r="P235" i="5"/>
  <c r="O235" i="5"/>
  <c r="K235" i="5" s="1"/>
  <c r="S235" i="5" s="1"/>
  <c r="U234" i="5"/>
  <c r="R234" i="5"/>
  <c r="Q234" i="5"/>
  <c r="W234" i="5" s="1"/>
  <c r="P234" i="5"/>
  <c r="O234" i="5"/>
  <c r="K234" i="5"/>
  <c r="T234" i="5" s="1"/>
  <c r="U233" i="5"/>
  <c r="R233" i="5"/>
  <c r="Q233" i="5"/>
  <c r="W233" i="5" s="1"/>
  <c r="P233" i="5"/>
  <c r="O233" i="5"/>
  <c r="K233" i="5"/>
  <c r="S233" i="5" s="1"/>
  <c r="U232" i="5"/>
  <c r="R232" i="5"/>
  <c r="Q232" i="5"/>
  <c r="W232" i="5" s="1"/>
  <c r="P232" i="5"/>
  <c r="O232" i="5"/>
  <c r="K232" i="5" s="1"/>
  <c r="U231" i="5"/>
  <c r="R231" i="5"/>
  <c r="Q231" i="5"/>
  <c r="W231" i="5" s="1"/>
  <c r="P231" i="5"/>
  <c r="O231" i="5"/>
  <c r="K231" i="5" s="1"/>
  <c r="U230" i="5"/>
  <c r="R230" i="5"/>
  <c r="Q230" i="5"/>
  <c r="W230" i="5" s="1"/>
  <c r="P230" i="5"/>
  <c r="O230" i="5"/>
  <c r="K230" i="5" s="1"/>
  <c r="T230" i="5" s="1"/>
  <c r="U229" i="5"/>
  <c r="R229" i="5"/>
  <c r="Q229" i="5"/>
  <c r="W229" i="5" s="1"/>
  <c r="P229" i="5"/>
  <c r="O229" i="5"/>
  <c r="K229" i="5" s="1"/>
  <c r="S229" i="5" s="1"/>
  <c r="U228" i="5"/>
  <c r="R228" i="5"/>
  <c r="Q228" i="5"/>
  <c r="W228" i="5" s="1"/>
  <c r="P228" i="5"/>
  <c r="O228" i="5"/>
  <c r="K228" i="5" s="1"/>
  <c r="U227" i="5"/>
  <c r="R227" i="5"/>
  <c r="Q227" i="5"/>
  <c r="W227" i="5" s="1"/>
  <c r="P227" i="5"/>
  <c r="O227" i="5"/>
  <c r="K227" i="5" s="1"/>
  <c r="U226" i="5"/>
  <c r="R226" i="5"/>
  <c r="Q226" i="5"/>
  <c r="W226" i="5" s="1"/>
  <c r="P226" i="5"/>
  <c r="O226" i="5"/>
  <c r="K226" i="5" s="1"/>
  <c r="T226" i="5" s="1"/>
  <c r="U225" i="5"/>
  <c r="R225" i="5"/>
  <c r="Q225" i="5"/>
  <c r="W225" i="5" s="1"/>
  <c r="P225" i="5"/>
  <c r="O225" i="5"/>
  <c r="K225" i="5" s="1"/>
  <c r="S225" i="5" s="1"/>
  <c r="U224" i="5"/>
  <c r="R224" i="5"/>
  <c r="Q224" i="5"/>
  <c r="W224" i="5" s="1"/>
  <c r="P224" i="5"/>
  <c r="O224" i="5"/>
  <c r="K224" i="5" s="1"/>
  <c r="U223" i="5"/>
  <c r="R223" i="5"/>
  <c r="Q223" i="5"/>
  <c r="W223" i="5" s="1"/>
  <c r="P223" i="5"/>
  <c r="O223" i="5"/>
  <c r="K223" i="5"/>
  <c r="U222" i="5"/>
  <c r="R222" i="5"/>
  <c r="Q222" i="5"/>
  <c r="W222" i="5" s="1"/>
  <c r="P222" i="5"/>
  <c r="O222" i="5"/>
  <c r="K222" i="5" s="1"/>
  <c r="T222" i="5" s="1"/>
  <c r="U221" i="5"/>
  <c r="R221" i="5"/>
  <c r="Q221" i="5"/>
  <c r="W221" i="5" s="1"/>
  <c r="P221" i="5"/>
  <c r="O221" i="5"/>
  <c r="K221" i="5" s="1"/>
  <c r="U220" i="5"/>
  <c r="R220" i="5"/>
  <c r="Q220" i="5"/>
  <c r="W220" i="5" s="1"/>
  <c r="P220" i="5"/>
  <c r="O220" i="5"/>
  <c r="K220" i="5" s="1"/>
  <c r="U219" i="5"/>
  <c r="R219" i="5"/>
  <c r="Q219" i="5"/>
  <c r="W219" i="5" s="1"/>
  <c r="P219" i="5"/>
  <c r="O219" i="5"/>
  <c r="K219" i="5" s="1"/>
  <c r="S219" i="5" s="1"/>
  <c r="U218" i="5"/>
  <c r="R218" i="5"/>
  <c r="Q218" i="5"/>
  <c r="W218" i="5" s="1"/>
  <c r="P218" i="5"/>
  <c r="O218" i="5"/>
  <c r="K218" i="5"/>
  <c r="T218" i="5" s="1"/>
  <c r="U217" i="5"/>
  <c r="R217" i="5"/>
  <c r="Q217" i="5"/>
  <c r="W217" i="5" s="1"/>
  <c r="P217" i="5"/>
  <c r="O217" i="5"/>
  <c r="K217" i="5" s="1"/>
  <c r="S217" i="5" s="1"/>
  <c r="U216" i="5"/>
  <c r="R216" i="5"/>
  <c r="Q216" i="5"/>
  <c r="W216" i="5" s="1"/>
  <c r="P216" i="5"/>
  <c r="O216" i="5"/>
  <c r="K216" i="5" s="1"/>
  <c r="S216" i="5" s="1"/>
  <c r="U215" i="5"/>
  <c r="R215" i="5"/>
  <c r="Q215" i="5"/>
  <c r="W215" i="5" s="1"/>
  <c r="P215" i="5"/>
  <c r="O215" i="5"/>
  <c r="K215" i="5" s="1"/>
  <c r="U214" i="5"/>
  <c r="R214" i="5"/>
  <c r="Q214" i="5"/>
  <c r="W214" i="5" s="1"/>
  <c r="P214" i="5"/>
  <c r="O214" i="5"/>
  <c r="K214" i="5" s="1"/>
  <c r="U213" i="5"/>
  <c r="R213" i="5"/>
  <c r="Q213" i="5"/>
  <c r="W213" i="5" s="1"/>
  <c r="P213" i="5"/>
  <c r="O213" i="5"/>
  <c r="K213" i="5" s="1"/>
  <c r="U212" i="5"/>
  <c r="R212" i="5"/>
  <c r="Q212" i="5"/>
  <c r="W212" i="5" s="1"/>
  <c r="P212" i="5"/>
  <c r="O212" i="5"/>
  <c r="K212" i="5"/>
  <c r="S212" i="5" s="1"/>
  <c r="U211" i="5"/>
  <c r="R211" i="5"/>
  <c r="Q211" i="5"/>
  <c r="W211" i="5" s="1"/>
  <c r="P211" i="5"/>
  <c r="O211" i="5"/>
  <c r="K211" i="5" s="1"/>
  <c r="U210" i="5"/>
  <c r="R210" i="5"/>
  <c r="Q210" i="5"/>
  <c r="W210" i="5" s="1"/>
  <c r="P210" i="5"/>
  <c r="O210" i="5"/>
  <c r="K210" i="5"/>
  <c r="T210" i="5" s="1"/>
  <c r="U209" i="5"/>
  <c r="R209" i="5"/>
  <c r="Q209" i="5"/>
  <c r="W209" i="5" s="1"/>
  <c r="P209" i="5"/>
  <c r="O209" i="5"/>
  <c r="K209" i="5" s="1"/>
  <c r="U208" i="5"/>
  <c r="R208" i="5"/>
  <c r="Q208" i="5"/>
  <c r="W208" i="5" s="1"/>
  <c r="P208" i="5"/>
  <c r="O208" i="5"/>
  <c r="K208" i="5"/>
  <c r="S208" i="5" s="1"/>
  <c r="U207" i="5"/>
  <c r="R207" i="5"/>
  <c r="Q207" i="5"/>
  <c r="W207" i="5" s="1"/>
  <c r="P207" i="5"/>
  <c r="O207" i="5"/>
  <c r="K207" i="5" s="1"/>
  <c r="U206" i="5"/>
  <c r="R206" i="5"/>
  <c r="Q206" i="5"/>
  <c r="W206" i="5" s="1"/>
  <c r="P206" i="5"/>
  <c r="O206" i="5"/>
  <c r="K206" i="5" s="1"/>
  <c r="U205" i="5"/>
  <c r="R205" i="5"/>
  <c r="Q205" i="5"/>
  <c r="W205" i="5" s="1"/>
  <c r="P205" i="5"/>
  <c r="O205" i="5"/>
  <c r="K205" i="5" s="1"/>
  <c r="U204" i="5"/>
  <c r="R204" i="5"/>
  <c r="Q204" i="5"/>
  <c r="W204" i="5" s="1"/>
  <c r="P204" i="5"/>
  <c r="O204" i="5"/>
  <c r="K204" i="5" s="1"/>
  <c r="U203" i="5"/>
  <c r="R203" i="5"/>
  <c r="Q203" i="5"/>
  <c r="W203" i="5" s="1"/>
  <c r="P203" i="5"/>
  <c r="O203" i="5"/>
  <c r="K203" i="5" s="1"/>
  <c r="S203" i="5" s="1"/>
  <c r="U202" i="5"/>
  <c r="R202" i="5"/>
  <c r="Q202" i="5"/>
  <c r="W202" i="5" s="1"/>
  <c r="P202" i="5"/>
  <c r="O202" i="5"/>
  <c r="K202" i="5" s="1"/>
  <c r="U201" i="5"/>
  <c r="R201" i="5"/>
  <c r="Q201" i="5"/>
  <c r="W201" i="5" s="1"/>
  <c r="P201" i="5"/>
  <c r="O201" i="5"/>
  <c r="K201" i="5" s="1"/>
  <c r="U200" i="5"/>
  <c r="R200" i="5"/>
  <c r="Q200" i="5"/>
  <c r="W200" i="5" s="1"/>
  <c r="P200" i="5"/>
  <c r="O200" i="5"/>
  <c r="K200" i="5" s="1"/>
  <c r="U199" i="5"/>
  <c r="R199" i="5"/>
  <c r="Q199" i="5"/>
  <c r="W199" i="5" s="1"/>
  <c r="P199" i="5"/>
  <c r="O199" i="5"/>
  <c r="K199" i="5"/>
  <c r="U198" i="5"/>
  <c r="R198" i="5"/>
  <c r="Q198" i="5"/>
  <c r="W198" i="5" s="1"/>
  <c r="P198" i="5"/>
  <c r="O198" i="5"/>
  <c r="K198" i="5" s="1"/>
  <c r="U197" i="5"/>
  <c r="R197" i="5"/>
  <c r="Q197" i="5"/>
  <c r="W197" i="5" s="1"/>
  <c r="P197" i="5"/>
  <c r="O197" i="5"/>
  <c r="K197" i="5" s="1"/>
  <c r="U196" i="5"/>
  <c r="R196" i="5"/>
  <c r="Q196" i="5"/>
  <c r="W196" i="5" s="1"/>
  <c r="P196" i="5"/>
  <c r="O196" i="5"/>
  <c r="K196" i="5" s="1"/>
  <c r="S196" i="5" s="1"/>
  <c r="U195" i="5"/>
  <c r="R195" i="5"/>
  <c r="Q195" i="5"/>
  <c r="W195" i="5" s="1"/>
  <c r="P195" i="5"/>
  <c r="O195" i="5"/>
  <c r="K195" i="5" s="1"/>
  <c r="S195" i="5" s="1"/>
  <c r="U194" i="5"/>
  <c r="R194" i="5"/>
  <c r="Q194" i="5"/>
  <c r="W194" i="5" s="1"/>
  <c r="P194" i="5"/>
  <c r="O194" i="5"/>
  <c r="K194" i="5" s="1"/>
  <c r="U193" i="5"/>
  <c r="R193" i="5"/>
  <c r="Q193" i="5"/>
  <c r="W193" i="5" s="1"/>
  <c r="P193" i="5"/>
  <c r="O193" i="5"/>
  <c r="K193" i="5" s="1"/>
  <c r="U192" i="5"/>
  <c r="R192" i="5"/>
  <c r="Q192" i="5"/>
  <c r="W192" i="5" s="1"/>
  <c r="P192" i="5"/>
  <c r="O192" i="5"/>
  <c r="K192" i="5" s="1"/>
  <c r="U191" i="5"/>
  <c r="R191" i="5"/>
  <c r="Q191" i="5"/>
  <c r="W191" i="5" s="1"/>
  <c r="P191" i="5"/>
  <c r="O191" i="5"/>
  <c r="K191" i="5" s="1"/>
  <c r="U190" i="5"/>
  <c r="R190" i="5"/>
  <c r="Q190" i="5"/>
  <c r="W190" i="5" s="1"/>
  <c r="P190" i="5"/>
  <c r="O190" i="5"/>
  <c r="K190" i="5" s="1"/>
  <c r="U189" i="5"/>
  <c r="R189" i="5"/>
  <c r="Q189" i="5"/>
  <c r="W189" i="5" s="1"/>
  <c r="P189" i="5"/>
  <c r="O189" i="5"/>
  <c r="K189" i="5" s="1"/>
  <c r="U188" i="5"/>
  <c r="R188" i="5"/>
  <c r="Q188" i="5"/>
  <c r="W188" i="5" s="1"/>
  <c r="P188" i="5"/>
  <c r="O188" i="5"/>
  <c r="K188" i="5" s="1"/>
  <c r="S188" i="5" s="1"/>
  <c r="U187" i="5"/>
  <c r="R187" i="5"/>
  <c r="Q187" i="5"/>
  <c r="W187" i="5" s="1"/>
  <c r="P187" i="5"/>
  <c r="O187" i="5"/>
  <c r="K187" i="5" s="1"/>
  <c r="S187" i="5" s="1"/>
  <c r="U186" i="5"/>
  <c r="R186" i="5"/>
  <c r="Q186" i="5"/>
  <c r="W186" i="5" s="1"/>
  <c r="P186" i="5"/>
  <c r="O186" i="5"/>
  <c r="K186" i="5" s="1"/>
  <c r="U185" i="5"/>
  <c r="R185" i="5"/>
  <c r="Q185" i="5"/>
  <c r="W185" i="5" s="1"/>
  <c r="P185" i="5"/>
  <c r="O185" i="5"/>
  <c r="K185" i="5" s="1"/>
  <c r="T185" i="5" s="1"/>
  <c r="U184" i="5"/>
  <c r="R184" i="5"/>
  <c r="Q184" i="5"/>
  <c r="W184" i="5" s="1"/>
  <c r="P184" i="5"/>
  <c r="O184" i="5"/>
  <c r="K184" i="5" s="1"/>
  <c r="S184" i="5" s="1"/>
  <c r="U183" i="5"/>
  <c r="R183" i="5"/>
  <c r="Q183" i="5"/>
  <c r="W183" i="5" s="1"/>
  <c r="P183" i="5"/>
  <c r="O183" i="5"/>
  <c r="K183" i="5" s="1"/>
  <c r="S183" i="5" s="1"/>
  <c r="U182" i="5"/>
  <c r="R182" i="5"/>
  <c r="Q182" i="5"/>
  <c r="W182" i="5" s="1"/>
  <c r="P182" i="5"/>
  <c r="O182" i="5"/>
  <c r="K182" i="5" s="1"/>
  <c r="S182" i="5" s="1"/>
  <c r="U181" i="5"/>
  <c r="R181" i="5"/>
  <c r="Q181" i="5"/>
  <c r="W181" i="5" s="1"/>
  <c r="P181" i="5"/>
  <c r="O181" i="5"/>
  <c r="K181" i="5" s="1"/>
  <c r="U180" i="5"/>
  <c r="R180" i="5"/>
  <c r="Q180" i="5"/>
  <c r="W180" i="5" s="1"/>
  <c r="P180" i="5"/>
  <c r="O180" i="5"/>
  <c r="K180" i="5" s="1"/>
  <c r="S180" i="5" s="1"/>
  <c r="U179" i="5"/>
  <c r="R179" i="5"/>
  <c r="Q179" i="5"/>
  <c r="W179" i="5" s="1"/>
  <c r="P179" i="5"/>
  <c r="O179" i="5"/>
  <c r="K179" i="5" s="1"/>
  <c r="U178" i="5"/>
  <c r="R178" i="5"/>
  <c r="Q178" i="5"/>
  <c r="W178" i="5" s="1"/>
  <c r="P178" i="5"/>
  <c r="O178" i="5"/>
  <c r="K178" i="5" s="1"/>
  <c r="U177" i="5"/>
  <c r="R177" i="5"/>
  <c r="Q177" i="5"/>
  <c r="W177" i="5" s="1"/>
  <c r="P177" i="5"/>
  <c r="O177" i="5"/>
  <c r="K177" i="5" s="1"/>
  <c r="T177" i="5" s="1"/>
  <c r="U176" i="5"/>
  <c r="R176" i="5"/>
  <c r="Q176" i="5"/>
  <c r="W176" i="5" s="1"/>
  <c r="P176" i="5"/>
  <c r="O176" i="5"/>
  <c r="K176" i="5" s="1"/>
  <c r="S176" i="5" s="1"/>
  <c r="U175" i="5"/>
  <c r="R175" i="5"/>
  <c r="Q175" i="5"/>
  <c r="W175" i="5" s="1"/>
  <c r="P175" i="5"/>
  <c r="O175" i="5"/>
  <c r="K175" i="5" s="1"/>
  <c r="U174" i="5"/>
  <c r="R174" i="5"/>
  <c r="Q174" i="5"/>
  <c r="W174" i="5" s="1"/>
  <c r="P174" i="5"/>
  <c r="O174" i="5"/>
  <c r="K174" i="5" s="1"/>
  <c r="S174" i="5" s="1"/>
  <c r="U173" i="5"/>
  <c r="R173" i="5"/>
  <c r="Q173" i="5"/>
  <c r="W173" i="5" s="1"/>
  <c r="P173" i="5"/>
  <c r="O173" i="5"/>
  <c r="K173" i="5"/>
  <c r="U172" i="5"/>
  <c r="R172" i="5"/>
  <c r="Q172" i="5"/>
  <c r="W172" i="5" s="1"/>
  <c r="P172" i="5"/>
  <c r="O172" i="5"/>
  <c r="K172" i="5"/>
  <c r="S172" i="5" s="1"/>
  <c r="U171" i="5"/>
  <c r="R171" i="5"/>
  <c r="Q171" i="5"/>
  <c r="W171" i="5" s="1"/>
  <c r="P171" i="5"/>
  <c r="O171" i="5"/>
  <c r="K171" i="5" s="1"/>
  <c r="S171" i="5" s="1"/>
  <c r="U170" i="5"/>
  <c r="R170" i="5"/>
  <c r="Q170" i="5"/>
  <c r="W170" i="5" s="1"/>
  <c r="P170" i="5"/>
  <c r="O170" i="5"/>
  <c r="K170" i="5" s="1"/>
  <c r="U169" i="5"/>
  <c r="R169" i="5"/>
  <c r="Q169" i="5"/>
  <c r="W169" i="5" s="1"/>
  <c r="P169" i="5"/>
  <c r="O169" i="5"/>
  <c r="K169" i="5" s="1"/>
  <c r="S169" i="5" s="1"/>
  <c r="U168" i="5"/>
  <c r="R168" i="5"/>
  <c r="Q168" i="5"/>
  <c r="W168" i="5" s="1"/>
  <c r="P168" i="5"/>
  <c r="O168" i="5"/>
  <c r="K168" i="5" s="1"/>
  <c r="S168" i="5" s="1"/>
  <c r="U167" i="5"/>
  <c r="R167" i="5"/>
  <c r="Q167" i="5"/>
  <c r="W167" i="5" s="1"/>
  <c r="P167" i="5"/>
  <c r="O167" i="5"/>
  <c r="K167" i="5" s="1"/>
  <c r="U166" i="5"/>
  <c r="R166" i="5"/>
  <c r="Q166" i="5"/>
  <c r="W166" i="5" s="1"/>
  <c r="P166" i="5"/>
  <c r="O166" i="5"/>
  <c r="K166" i="5" s="1"/>
  <c r="S166" i="5" s="1"/>
  <c r="U165" i="5"/>
  <c r="R165" i="5"/>
  <c r="Q165" i="5"/>
  <c r="W165" i="5" s="1"/>
  <c r="P165" i="5"/>
  <c r="O165" i="5"/>
  <c r="K165" i="5" s="1"/>
  <c r="U164" i="5"/>
  <c r="R164" i="5"/>
  <c r="Q164" i="5"/>
  <c r="W164" i="5" s="1"/>
  <c r="P164" i="5"/>
  <c r="O164" i="5"/>
  <c r="K164" i="5" s="1"/>
  <c r="S164" i="5" s="1"/>
  <c r="U163" i="5"/>
  <c r="R163" i="5"/>
  <c r="Q163" i="5"/>
  <c r="W163" i="5" s="1"/>
  <c r="P163" i="5"/>
  <c r="O163" i="5"/>
  <c r="K163" i="5" s="1"/>
  <c r="U162" i="5"/>
  <c r="R162" i="5"/>
  <c r="Q162" i="5"/>
  <c r="W162" i="5" s="1"/>
  <c r="P162" i="5"/>
  <c r="O162" i="5"/>
  <c r="K162" i="5" s="1"/>
  <c r="S162" i="5" s="1"/>
  <c r="U161" i="5"/>
  <c r="R161" i="5"/>
  <c r="Q161" i="5"/>
  <c r="W161" i="5" s="1"/>
  <c r="P161" i="5"/>
  <c r="O161" i="5"/>
  <c r="K161" i="5" s="1"/>
  <c r="S161" i="5" s="1"/>
  <c r="U160" i="5"/>
  <c r="R160" i="5"/>
  <c r="Q160" i="5"/>
  <c r="W160" i="5" s="1"/>
  <c r="P160" i="5"/>
  <c r="O160" i="5"/>
  <c r="K160" i="5" s="1"/>
  <c r="S160" i="5" s="1"/>
  <c r="U159" i="5"/>
  <c r="R159" i="5"/>
  <c r="Q159" i="5"/>
  <c r="W159" i="5" s="1"/>
  <c r="P159" i="5"/>
  <c r="O159" i="5"/>
  <c r="K159" i="5" s="1"/>
  <c r="S159" i="5" s="1"/>
  <c r="U158" i="5"/>
  <c r="R158" i="5"/>
  <c r="Q158" i="5"/>
  <c r="W158" i="5" s="1"/>
  <c r="P158" i="5"/>
  <c r="O158" i="5"/>
  <c r="K158" i="5"/>
  <c r="S158" i="5" s="1"/>
  <c r="U157" i="5"/>
  <c r="R157" i="5"/>
  <c r="Q157" i="5"/>
  <c r="W157" i="5" s="1"/>
  <c r="P157" i="5"/>
  <c r="O157" i="5"/>
  <c r="K157" i="5" s="1"/>
  <c r="U156" i="5"/>
  <c r="R156" i="5"/>
  <c r="Q156" i="5"/>
  <c r="W156" i="5" s="1"/>
  <c r="P156" i="5"/>
  <c r="O156" i="5"/>
  <c r="K156" i="5" s="1"/>
  <c r="U155" i="5"/>
  <c r="R155" i="5"/>
  <c r="Q155" i="5"/>
  <c r="W155" i="5" s="1"/>
  <c r="P155" i="5"/>
  <c r="O155" i="5"/>
  <c r="K155" i="5"/>
  <c r="T155" i="5" s="1"/>
  <c r="U154" i="5"/>
  <c r="R154" i="5"/>
  <c r="Q154" i="5"/>
  <c r="W154" i="5" s="1"/>
  <c r="P154" i="5"/>
  <c r="O154" i="5"/>
  <c r="K154" i="5" s="1"/>
  <c r="S154" i="5" s="1"/>
  <c r="U153" i="5"/>
  <c r="R153" i="5"/>
  <c r="Q153" i="5"/>
  <c r="W153" i="5" s="1"/>
  <c r="P153" i="5"/>
  <c r="O153" i="5"/>
  <c r="K153" i="5" s="1"/>
  <c r="T153" i="5" s="1"/>
  <c r="U152" i="5"/>
  <c r="R152" i="5"/>
  <c r="Q152" i="5"/>
  <c r="W152" i="5" s="1"/>
  <c r="P152" i="5"/>
  <c r="O152" i="5"/>
  <c r="K152" i="5"/>
  <c r="S152" i="5" s="1"/>
  <c r="U151" i="5"/>
  <c r="R151" i="5"/>
  <c r="Q151" i="5"/>
  <c r="W151" i="5" s="1"/>
  <c r="P151" i="5"/>
  <c r="O151" i="5"/>
  <c r="K151" i="5" s="1"/>
  <c r="U150" i="5"/>
  <c r="R150" i="5"/>
  <c r="Q150" i="5"/>
  <c r="W150" i="5" s="1"/>
  <c r="P150" i="5"/>
  <c r="O150" i="5"/>
  <c r="K150" i="5" s="1"/>
  <c r="U149" i="5"/>
  <c r="R149" i="5"/>
  <c r="Q149" i="5"/>
  <c r="W149" i="5" s="1"/>
  <c r="P149" i="5"/>
  <c r="O149" i="5"/>
  <c r="K149" i="5"/>
  <c r="U148" i="5"/>
  <c r="R148" i="5"/>
  <c r="Q148" i="5"/>
  <c r="W148" i="5" s="1"/>
  <c r="P148" i="5"/>
  <c r="O148" i="5"/>
  <c r="K148" i="5" s="1"/>
  <c r="U147" i="5"/>
  <c r="R147" i="5"/>
  <c r="Q147" i="5"/>
  <c r="W147" i="5" s="1"/>
  <c r="P147" i="5"/>
  <c r="O147" i="5"/>
  <c r="K147" i="5" s="1"/>
  <c r="U146" i="5"/>
  <c r="R146" i="5"/>
  <c r="Q146" i="5"/>
  <c r="W146" i="5" s="1"/>
  <c r="P146" i="5"/>
  <c r="O146" i="5"/>
  <c r="K146" i="5" s="1"/>
  <c r="U145" i="5"/>
  <c r="R145" i="5"/>
  <c r="Q145" i="5"/>
  <c r="W145" i="5" s="1"/>
  <c r="P145" i="5"/>
  <c r="O145" i="5"/>
  <c r="K145" i="5"/>
  <c r="T145" i="5" s="1"/>
  <c r="U144" i="5"/>
  <c r="R144" i="5"/>
  <c r="Q144" i="5"/>
  <c r="W144" i="5" s="1"/>
  <c r="P144" i="5"/>
  <c r="O144" i="5"/>
  <c r="K144" i="5"/>
  <c r="T144" i="5" s="1"/>
  <c r="U143" i="5"/>
  <c r="R143" i="5"/>
  <c r="Q143" i="5"/>
  <c r="W143" i="5" s="1"/>
  <c r="P143" i="5"/>
  <c r="O143" i="5"/>
  <c r="K143" i="5" s="1"/>
  <c r="U142" i="5"/>
  <c r="R142" i="5"/>
  <c r="Q142" i="5"/>
  <c r="W142" i="5" s="1"/>
  <c r="P142" i="5"/>
  <c r="O142" i="5"/>
  <c r="K142" i="5" s="1"/>
  <c r="S142" i="5" s="1"/>
  <c r="U141" i="5"/>
  <c r="R141" i="5"/>
  <c r="Q141" i="5"/>
  <c r="W141" i="5" s="1"/>
  <c r="P141" i="5"/>
  <c r="O141" i="5"/>
  <c r="K141" i="5" s="1"/>
  <c r="U140" i="5"/>
  <c r="R140" i="5"/>
  <c r="Q140" i="5"/>
  <c r="W140" i="5" s="1"/>
  <c r="P140" i="5"/>
  <c r="O140" i="5"/>
  <c r="K140" i="5" s="1"/>
  <c r="T140" i="5" s="1"/>
  <c r="U139" i="5"/>
  <c r="R139" i="5"/>
  <c r="Q139" i="5"/>
  <c r="W139" i="5" s="1"/>
  <c r="P139" i="5"/>
  <c r="O139" i="5"/>
  <c r="K139" i="5" s="1"/>
  <c r="U138" i="5"/>
  <c r="R138" i="5"/>
  <c r="Q138" i="5"/>
  <c r="W138" i="5" s="1"/>
  <c r="P138" i="5"/>
  <c r="O138" i="5"/>
  <c r="K138" i="5" s="1"/>
  <c r="U137" i="5"/>
  <c r="R137" i="5"/>
  <c r="Q137" i="5"/>
  <c r="W137" i="5" s="1"/>
  <c r="P137" i="5"/>
  <c r="O137" i="5"/>
  <c r="K137" i="5" s="1"/>
  <c r="T137" i="5" s="1"/>
  <c r="U136" i="5"/>
  <c r="R136" i="5"/>
  <c r="Q136" i="5"/>
  <c r="W136" i="5" s="1"/>
  <c r="P136" i="5"/>
  <c r="O136" i="5"/>
  <c r="K136" i="5" s="1"/>
  <c r="U135" i="5"/>
  <c r="R135" i="5"/>
  <c r="Q135" i="5"/>
  <c r="W135" i="5" s="1"/>
  <c r="P135" i="5"/>
  <c r="O135" i="5"/>
  <c r="K135" i="5" s="1"/>
  <c r="U134" i="5"/>
  <c r="R134" i="5"/>
  <c r="Q134" i="5"/>
  <c r="W134" i="5" s="1"/>
  <c r="P134" i="5"/>
  <c r="O134" i="5"/>
  <c r="K134" i="5" s="1"/>
  <c r="S134" i="5" s="1"/>
  <c r="U133" i="5"/>
  <c r="R133" i="5"/>
  <c r="Q133" i="5"/>
  <c r="W133" i="5" s="1"/>
  <c r="P133" i="5"/>
  <c r="O133" i="5"/>
  <c r="K133" i="5" s="1"/>
  <c r="S133" i="5" s="1"/>
  <c r="U132" i="5"/>
  <c r="R132" i="5"/>
  <c r="Q132" i="5"/>
  <c r="W132" i="5" s="1"/>
  <c r="P132" i="5"/>
  <c r="O132" i="5"/>
  <c r="K132" i="5" s="1"/>
  <c r="T132" i="5" s="1"/>
  <c r="U131" i="5"/>
  <c r="R131" i="5"/>
  <c r="Q131" i="5"/>
  <c r="W131" i="5" s="1"/>
  <c r="P131" i="5"/>
  <c r="O131" i="5"/>
  <c r="K131" i="5" s="1"/>
  <c r="U130" i="5"/>
  <c r="R130" i="5"/>
  <c r="Q130" i="5"/>
  <c r="W130" i="5" s="1"/>
  <c r="P130" i="5"/>
  <c r="O130" i="5"/>
  <c r="K130" i="5" s="1"/>
  <c r="S130" i="5" s="1"/>
  <c r="U129" i="5"/>
  <c r="R129" i="5"/>
  <c r="Q129" i="5"/>
  <c r="W129" i="5" s="1"/>
  <c r="P129" i="5"/>
  <c r="O129" i="5"/>
  <c r="K129" i="5" s="1"/>
  <c r="T129" i="5" s="1"/>
  <c r="U128" i="5"/>
  <c r="R128" i="5"/>
  <c r="Q128" i="5"/>
  <c r="W128" i="5" s="1"/>
  <c r="P128" i="5"/>
  <c r="O128" i="5"/>
  <c r="K128" i="5" s="1"/>
  <c r="U127" i="5"/>
  <c r="R127" i="5"/>
  <c r="Q127" i="5"/>
  <c r="W127" i="5" s="1"/>
  <c r="P127" i="5"/>
  <c r="O127" i="5"/>
  <c r="K127" i="5"/>
  <c r="S127" i="5" s="1"/>
  <c r="U126" i="5"/>
  <c r="R126" i="5"/>
  <c r="Q126" i="5"/>
  <c r="W126" i="5" s="1"/>
  <c r="P126" i="5"/>
  <c r="O126" i="5"/>
  <c r="K126" i="5"/>
  <c r="S126" i="5" s="1"/>
  <c r="U125" i="5"/>
  <c r="R125" i="5"/>
  <c r="Q125" i="5"/>
  <c r="W125" i="5" s="1"/>
  <c r="P125" i="5"/>
  <c r="O125" i="5"/>
  <c r="K125" i="5" s="1"/>
  <c r="U124" i="5"/>
  <c r="R124" i="5"/>
  <c r="Q124" i="5"/>
  <c r="W124" i="5" s="1"/>
  <c r="P124" i="5"/>
  <c r="O124" i="5"/>
  <c r="K124" i="5" s="1"/>
  <c r="U123" i="5"/>
  <c r="R123" i="5"/>
  <c r="Q123" i="5"/>
  <c r="W123" i="5" s="1"/>
  <c r="P123" i="5"/>
  <c r="O123" i="5"/>
  <c r="K123" i="5" s="1"/>
  <c r="S123" i="5" s="1"/>
  <c r="U122" i="5"/>
  <c r="R122" i="5"/>
  <c r="Q122" i="5"/>
  <c r="W122" i="5" s="1"/>
  <c r="P122" i="5"/>
  <c r="O122" i="5"/>
  <c r="K122" i="5" s="1"/>
  <c r="U121" i="5"/>
  <c r="R121" i="5"/>
  <c r="Q121" i="5"/>
  <c r="W121" i="5" s="1"/>
  <c r="P121" i="5"/>
  <c r="O121" i="5"/>
  <c r="K121" i="5" s="1"/>
  <c r="U120" i="5"/>
  <c r="R120" i="5"/>
  <c r="Q120" i="5"/>
  <c r="W120" i="5" s="1"/>
  <c r="P120" i="5"/>
  <c r="O120" i="5"/>
  <c r="K120" i="5" s="1"/>
  <c r="S120" i="5" s="1"/>
  <c r="U119" i="5"/>
  <c r="R119" i="5"/>
  <c r="Q119" i="5"/>
  <c r="W119" i="5" s="1"/>
  <c r="P119" i="5"/>
  <c r="O119" i="5"/>
  <c r="K119" i="5" s="1"/>
  <c r="T119" i="5" s="1"/>
  <c r="U118" i="5"/>
  <c r="R118" i="5"/>
  <c r="Q118" i="5"/>
  <c r="W118" i="5" s="1"/>
  <c r="P118" i="5"/>
  <c r="O118" i="5"/>
  <c r="K118" i="5" s="1"/>
  <c r="U117" i="5"/>
  <c r="R117" i="5"/>
  <c r="Q117" i="5"/>
  <c r="W117" i="5" s="1"/>
  <c r="P117" i="5"/>
  <c r="O117" i="5"/>
  <c r="K117" i="5" s="1"/>
  <c r="U116" i="5"/>
  <c r="R116" i="5"/>
  <c r="Q116" i="5"/>
  <c r="W116" i="5" s="1"/>
  <c r="P116" i="5"/>
  <c r="O116" i="5"/>
  <c r="K116" i="5" s="1"/>
  <c r="T116" i="5" s="1"/>
  <c r="U115" i="5"/>
  <c r="R115" i="5"/>
  <c r="Q115" i="5"/>
  <c r="W115" i="5" s="1"/>
  <c r="P115" i="5"/>
  <c r="O115" i="5"/>
  <c r="K115" i="5"/>
  <c r="U114" i="5"/>
  <c r="R114" i="5"/>
  <c r="Q114" i="5"/>
  <c r="W114" i="5" s="1"/>
  <c r="P114" i="5"/>
  <c r="O114" i="5"/>
  <c r="K114" i="5" s="1"/>
  <c r="U113" i="5"/>
  <c r="R113" i="5"/>
  <c r="Q113" i="5"/>
  <c r="W113" i="5" s="1"/>
  <c r="P113" i="5"/>
  <c r="O113" i="5"/>
  <c r="K113" i="5"/>
  <c r="S113" i="5" s="1"/>
  <c r="U112" i="5"/>
  <c r="R112" i="5"/>
  <c r="Q112" i="5"/>
  <c r="W112" i="5" s="1"/>
  <c r="P112" i="5"/>
  <c r="O112" i="5"/>
  <c r="K112" i="5" s="1"/>
  <c r="T112" i="5" s="1"/>
  <c r="U111" i="5"/>
  <c r="R111" i="5"/>
  <c r="Q111" i="5"/>
  <c r="W111" i="5" s="1"/>
  <c r="P111" i="5"/>
  <c r="O111" i="5"/>
  <c r="K111" i="5"/>
  <c r="T111" i="5" s="1"/>
  <c r="U110" i="5"/>
  <c r="R110" i="5"/>
  <c r="Q110" i="5"/>
  <c r="W110" i="5" s="1"/>
  <c r="P110" i="5"/>
  <c r="O110" i="5"/>
  <c r="K110" i="5"/>
  <c r="T110" i="5" s="1"/>
  <c r="U109" i="5"/>
  <c r="R109" i="5"/>
  <c r="Q109" i="5"/>
  <c r="W109" i="5" s="1"/>
  <c r="P109" i="5"/>
  <c r="O109" i="5"/>
  <c r="K109" i="5" s="1"/>
  <c r="U108" i="5"/>
  <c r="R108" i="5"/>
  <c r="Q108" i="5"/>
  <c r="W108" i="5" s="1"/>
  <c r="P108" i="5"/>
  <c r="O108" i="5"/>
  <c r="K108" i="5" s="1"/>
  <c r="U107" i="5"/>
  <c r="R107" i="5"/>
  <c r="Q107" i="5"/>
  <c r="W107" i="5" s="1"/>
  <c r="P107" i="5"/>
  <c r="O107" i="5"/>
  <c r="K107" i="5" s="1"/>
  <c r="S107" i="5" s="1"/>
  <c r="U106" i="5"/>
  <c r="R106" i="5"/>
  <c r="Q106" i="5"/>
  <c r="W106" i="5" s="1"/>
  <c r="P106" i="5"/>
  <c r="O106" i="5"/>
  <c r="K106" i="5"/>
  <c r="S106" i="5" s="1"/>
  <c r="U105" i="5"/>
  <c r="R105" i="5"/>
  <c r="Q105" i="5"/>
  <c r="W105" i="5" s="1"/>
  <c r="P105" i="5"/>
  <c r="O105" i="5"/>
  <c r="K105" i="5" s="1"/>
  <c r="S105" i="5" s="1"/>
  <c r="U104" i="5"/>
  <c r="R104" i="5"/>
  <c r="Q104" i="5"/>
  <c r="W104" i="5" s="1"/>
  <c r="P104" i="5"/>
  <c r="O104" i="5"/>
  <c r="K104" i="5" s="1"/>
  <c r="T104" i="5" s="1"/>
  <c r="U103" i="5"/>
  <c r="R103" i="5"/>
  <c r="Q103" i="5"/>
  <c r="W103" i="5" s="1"/>
  <c r="P103" i="5"/>
  <c r="O103" i="5"/>
  <c r="K103" i="5" s="1"/>
  <c r="U102" i="5"/>
  <c r="R102" i="5"/>
  <c r="Q102" i="5"/>
  <c r="W102" i="5" s="1"/>
  <c r="P102" i="5"/>
  <c r="O102" i="5"/>
  <c r="K102" i="5" s="1"/>
  <c r="U101" i="5"/>
  <c r="R101" i="5"/>
  <c r="Q101" i="5"/>
  <c r="W101" i="5" s="1"/>
  <c r="P101" i="5"/>
  <c r="O101" i="5"/>
  <c r="K101" i="5"/>
  <c r="U100" i="5"/>
  <c r="R100" i="5"/>
  <c r="Q100" i="5"/>
  <c r="W100" i="5" s="1"/>
  <c r="P100" i="5"/>
  <c r="O100" i="5"/>
  <c r="K100" i="5" s="1"/>
  <c r="U99" i="5"/>
  <c r="R99" i="5"/>
  <c r="Q99" i="5"/>
  <c r="W99" i="5" s="1"/>
  <c r="P99" i="5"/>
  <c r="O99" i="5"/>
  <c r="K99" i="5" s="1"/>
  <c r="U98" i="5"/>
  <c r="R98" i="5"/>
  <c r="Q98" i="5"/>
  <c r="W98" i="5" s="1"/>
  <c r="P98" i="5"/>
  <c r="O98" i="5"/>
  <c r="K98" i="5"/>
  <c r="S98" i="5" s="1"/>
  <c r="U97" i="5"/>
  <c r="R97" i="5"/>
  <c r="Q97" i="5"/>
  <c r="W97" i="5" s="1"/>
  <c r="P97" i="5"/>
  <c r="O97" i="5"/>
  <c r="K97" i="5"/>
  <c r="S97" i="5" s="1"/>
  <c r="U96" i="5"/>
  <c r="R96" i="5"/>
  <c r="Q96" i="5"/>
  <c r="W96" i="5" s="1"/>
  <c r="P96" i="5"/>
  <c r="O96" i="5"/>
  <c r="K96" i="5"/>
  <c r="T96" i="5" s="1"/>
  <c r="U95" i="5"/>
  <c r="R95" i="5"/>
  <c r="Q95" i="5"/>
  <c r="W95" i="5" s="1"/>
  <c r="P95" i="5"/>
  <c r="O95" i="5"/>
  <c r="K95" i="5" s="1"/>
  <c r="S95" i="5" s="1"/>
  <c r="U94" i="5"/>
  <c r="R94" i="5"/>
  <c r="Q94" i="5"/>
  <c r="W94" i="5" s="1"/>
  <c r="P94" i="5"/>
  <c r="O94" i="5"/>
  <c r="K94" i="5" s="1"/>
  <c r="U93" i="5"/>
  <c r="R93" i="5"/>
  <c r="Q93" i="5"/>
  <c r="W93" i="5" s="1"/>
  <c r="P93" i="5"/>
  <c r="O93" i="5"/>
  <c r="K93" i="5"/>
  <c r="U92" i="5"/>
  <c r="R92" i="5"/>
  <c r="Q92" i="5"/>
  <c r="W92" i="5" s="1"/>
  <c r="P92" i="5"/>
  <c r="O92" i="5"/>
  <c r="K92" i="5" s="1"/>
  <c r="U91" i="5"/>
  <c r="R91" i="5"/>
  <c r="Q91" i="5"/>
  <c r="W91" i="5" s="1"/>
  <c r="P91" i="5"/>
  <c r="O91" i="5"/>
  <c r="K91" i="5" s="1"/>
  <c r="S91" i="5" s="1"/>
  <c r="U90" i="5"/>
  <c r="R90" i="5"/>
  <c r="Q90" i="5"/>
  <c r="W90" i="5" s="1"/>
  <c r="P90" i="5"/>
  <c r="O90" i="5"/>
  <c r="K90" i="5" s="1"/>
  <c r="T90" i="5" s="1"/>
  <c r="U89" i="5"/>
  <c r="R89" i="5"/>
  <c r="Q89" i="5"/>
  <c r="W89" i="5" s="1"/>
  <c r="P89" i="5"/>
  <c r="O89" i="5"/>
  <c r="K89" i="5" s="1"/>
  <c r="S89" i="5" s="1"/>
  <c r="U88" i="5"/>
  <c r="R88" i="5"/>
  <c r="Q88" i="5"/>
  <c r="W88" i="5" s="1"/>
  <c r="P88" i="5"/>
  <c r="O88" i="5"/>
  <c r="K88" i="5" s="1"/>
  <c r="T88" i="5" s="1"/>
  <c r="U87" i="5"/>
  <c r="R87" i="5"/>
  <c r="Q87" i="5"/>
  <c r="W87" i="5" s="1"/>
  <c r="P87" i="5"/>
  <c r="O87" i="5"/>
  <c r="K87" i="5" s="1"/>
  <c r="T87" i="5" s="1"/>
  <c r="U86" i="5"/>
  <c r="R86" i="5"/>
  <c r="Q86" i="5"/>
  <c r="W86" i="5" s="1"/>
  <c r="P86" i="5"/>
  <c r="O86" i="5"/>
  <c r="K86" i="5" s="1"/>
  <c r="U85" i="5"/>
  <c r="R85" i="5"/>
  <c r="Q85" i="5"/>
  <c r="W85" i="5" s="1"/>
  <c r="P85" i="5"/>
  <c r="O85" i="5"/>
  <c r="K85" i="5" s="1"/>
  <c r="U84" i="5"/>
  <c r="R84" i="5"/>
  <c r="Q84" i="5"/>
  <c r="W84" i="5" s="1"/>
  <c r="P84" i="5"/>
  <c r="O84" i="5"/>
  <c r="K84" i="5" s="1"/>
  <c r="U83" i="5"/>
  <c r="R83" i="5"/>
  <c r="Q83" i="5"/>
  <c r="W83" i="5" s="1"/>
  <c r="P83" i="5"/>
  <c r="O83" i="5"/>
  <c r="K83" i="5" s="1"/>
  <c r="U82" i="5"/>
  <c r="R82" i="5"/>
  <c r="Q82" i="5"/>
  <c r="W82" i="5" s="1"/>
  <c r="P82" i="5"/>
  <c r="O82" i="5"/>
  <c r="K82" i="5"/>
  <c r="U81" i="5"/>
  <c r="R81" i="5"/>
  <c r="Q81" i="5"/>
  <c r="W81" i="5" s="1"/>
  <c r="P81" i="5"/>
  <c r="O81" i="5"/>
  <c r="K81" i="5"/>
  <c r="S81" i="5" s="1"/>
  <c r="U80" i="5"/>
  <c r="R80" i="5"/>
  <c r="Q80" i="5"/>
  <c r="W80" i="5" s="1"/>
  <c r="P80" i="5"/>
  <c r="O80" i="5"/>
  <c r="K80" i="5"/>
  <c r="T80" i="5" s="1"/>
  <c r="U79" i="5"/>
  <c r="R79" i="5"/>
  <c r="Q79" i="5"/>
  <c r="W79" i="5" s="1"/>
  <c r="P79" i="5"/>
  <c r="O79" i="5"/>
  <c r="K79" i="5"/>
  <c r="T79" i="5" s="1"/>
  <c r="U78" i="5"/>
  <c r="R78" i="5"/>
  <c r="Q78" i="5"/>
  <c r="W78" i="5" s="1"/>
  <c r="P78" i="5"/>
  <c r="O78" i="5"/>
  <c r="K78" i="5" s="1"/>
  <c r="U77" i="5"/>
  <c r="R77" i="5"/>
  <c r="Q77" i="5"/>
  <c r="W77" i="5" s="1"/>
  <c r="P77" i="5"/>
  <c r="O77" i="5"/>
  <c r="K77" i="5" s="1"/>
  <c r="U76" i="5"/>
  <c r="R76" i="5"/>
  <c r="Q76" i="5"/>
  <c r="W76" i="5" s="1"/>
  <c r="P76" i="5"/>
  <c r="O76" i="5"/>
  <c r="K76" i="5" s="1"/>
  <c r="U75" i="5"/>
  <c r="R75" i="5"/>
  <c r="Q75" i="5"/>
  <c r="W75" i="5" s="1"/>
  <c r="P75" i="5"/>
  <c r="O75" i="5"/>
  <c r="K75" i="5"/>
  <c r="S75" i="5" s="1"/>
  <c r="U74" i="5"/>
  <c r="R74" i="5"/>
  <c r="Q74" i="5"/>
  <c r="W74" i="5" s="1"/>
  <c r="P74" i="5"/>
  <c r="O74" i="5"/>
  <c r="K74" i="5" s="1"/>
  <c r="T74" i="5" s="1"/>
  <c r="U73" i="5"/>
  <c r="R73" i="5"/>
  <c r="Q73" i="5"/>
  <c r="W73" i="5" s="1"/>
  <c r="P73" i="5"/>
  <c r="O73" i="5"/>
  <c r="K73" i="5" s="1"/>
  <c r="S73" i="5" s="1"/>
  <c r="U72" i="5"/>
  <c r="R72" i="5"/>
  <c r="Q72" i="5"/>
  <c r="W72" i="5" s="1"/>
  <c r="P72" i="5"/>
  <c r="O72" i="5"/>
  <c r="K72" i="5"/>
  <c r="T72" i="5" s="1"/>
  <c r="U71" i="5"/>
  <c r="R71" i="5"/>
  <c r="Q71" i="5"/>
  <c r="W71" i="5" s="1"/>
  <c r="P71" i="5"/>
  <c r="O71" i="5"/>
  <c r="K71" i="5" s="1"/>
  <c r="T71" i="5" s="1"/>
  <c r="U70" i="5"/>
  <c r="R70" i="5"/>
  <c r="Q70" i="5"/>
  <c r="W70" i="5" s="1"/>
  <c r="P70" i="5"/>
  <c r="O70" i="5"/>
  <c r="K70" i="5" s="1"/>
  <c r="U69" i="5"/>
  <c r="R69" i="5"/>
  <c r="Q69" i="5"/>
  <c r="W69" i="5" s="1"/>
  <c r="P69" i="5"/>
  <c r="O69" i="5"/>
  <c r="K69" i="5"/>
  <c r="U68" i="5"/>
  <c r="R68" i="5"/>
  <c r="Q68" i="5"/>
  <c r="W68" i="5" s="1"/>
  <c r="P68" i="5"/>
  <c r="O68" i="5"/>
  <c r="K68" i="5" s="1"/>
  <c r="U67" i="5"/>
  <c r="R67" i="5"/>
  <c r="Q67" i="5"/>
  <c r="W67" i="5" s="1"/>
  <c r="P67" i="5"/>
  <c r="O67" i="5"/>
  <c r="K67" i="5" s="1"/>
  <c r="S67" i="5" s="1"/>
  <c r="U66" i="5"/>
  <c r="R66" i="5"/>
  <c r="Q66" i="5"/>
  <c r="W66" i="5" s="1"/>
  <c r="P66" i="5"/>
  <c r="O66" i="5"/>
  <c r="K66" i="5"/>
  <c r="T66" i="5" s="1"/>
  <c r="U65" i="5"/>
  <c r="R65" i="5"/>
  <c r="Q65" i="5"/>
  <c r="W65" i="5" s="1"/>
  <c r="P65" i="5"/>
  <c r="O65" i="5"/>
  <c r="K65" i="5" s="1"/>
  <c r="S65" i="5" s="1"/>
  <c r="U64" i="5"/>
  <c r="R64" i="5"/>
  <c r="Q64" i="5"/>
  <c r="W64" i="5" s="1"/>
  <c r="P64" i="5"/>
  <c r="O64" i="5"/>
  <c r="K64" i="5" s="1"/>
  <c r="T64" i="5" s="1"/>
  <c r="U63" i="5"/>
  <c r="R63" i="5"/>
  <c r="Q63" i="5"/>
  <c r="W63" i="5" s="1"/>
  <c r="P63" i="5"/>
  <c r="O63" i="5"/>
  <c r="K63" i="5"/>
  <c r="S63" i="5" s="1"/>
  <c r="U62" i="5"/>
  <c r="R62" i="5"/>
  <c r="Q62" i="5"/>
  <c r="W62" i="5" s="1"/>
  <c r="P62" i="5"/>
  <c r="O62" i="5"/>
  <c r="K62" i="5" s="1"/>
  <c r="U61" i="5"/>
  <c r="R61" i="5"/>
  <c r="Q61" i="5"/>
  <c r="W61" i="5" s="1"/>
  <c r="P61" i="5"/>
  <c r="O61" i="5"/>
  <c r="K61" i="5" s="1"/>
  <c r="U60" i="5"/>
  <c r="R60" i="5"/>
  <c r="Q60" i="5"/>
  <c r="W60" i="5" s="1"/>
  <c r="P60" i="5"/>
  <c r="O60" i="5"/>
  <c r="K60" i="5" s="1"/>
  <c r="U59" i="5"/>
  <c r="R59" i="5"/>
  <c r="Q59" i="5"/>
  <c r="W59" i="5" s="1"/>
  <c r="P59" i="5"/>
  <c r="O59" i="5"/>
  <c r="K59" i="5" s="1"/>
  <c r="U58" i="5"/>
  <c r="R58" i="5"/>
  <c r="Q58" i="5"/>
  <c r="W58" i="5" s="1"/>
  <c r="P58" i="5"/>
  <c r="O58" i="5"/>
  <c r="K58" i="5" s="1"/>
  <c r="S58" i="5" s="1"/>
  <c r="U57" i="5"/>
  <c r="R57" i="5"/>
  <c r="Q57" i="5"/>
  <c r="W57" i="5" s="1"/>
  <c r="P57" i="5"/>
  <c r="O57" i="5"/>
  <c r="K57" i="5"/>
  <c r="U56" i="5"/>
  <c r="R56" i="5"/>
  <c r="Q56" i="5"/>
  <c r="W56" i="5" s="1"/>
  <c r="P56" i="5"/>
  <c r="O56" i="5"/>
  <c r="K56" i="5" s="1"/>
  <c r="T56" i="5" s="1"/>
  <c r="U55" i="5"/>
  <c r="R55" i="5"/>
  <c r="Q55" i="5"/>
  <c r="W55" i="5" s="1"/>
  <c r="P55" i="5"/>
  <c r="O55" i="5"/>
  <c r="K55" i="5" s="1"/>
  <c r="U54" i="5"/>
  <c r="R54" i="5"/>
  <c r="Q54" i="5"/>
  <c r="W54" i="5" s="1"/>
  <c r="P54" i="5"/>
  <c r="O54" i="5"/>
  <c r="K54" i="5"/>
  <c r="T54" i="5" s="1"/>
  <c r="U53" i="5"/>
  <c r="R53" i="5"/>
  <c r="Q53" i="5"/>
  <c r="W53" i="5" s="1"/>
  <c r="P53" i="5"/>
  <c r="O53" i="5"/>
  <c r="K53" i="5" s="1"/>
  <c r="S53" i="5" s="1"/>
  <c r="U52" i="5"/>
  <c r="R52" i="5"/>
  <c r="Q52" i="5"/>
  <c r="W52" i="5" s="1"/>
  <c r="P52" i="5"/>
  <c r="O52" i="5"/>
  <c r="K52" i="5"/>
  <c r="T52" i="5" s="1"/>
  <c r="U51" i="5"/>
  <c r="R51" i="5"/>
  <c r="Q51" i="5"/>
  <c r="W51" i="5" s="1"/>
  <c r="P51" i="5"/>
  <c r="O51" i="5"/>
  <c r="K51" i="5" s="1"/>
  <c r="U50" i="5"/>
  <c r="R50" i="5"/>
  <c r="Q50" i="5"/>
  <c r="W50" i="5" s="1"/>
  <c r="P50" i="5"/>
  <c r="O50" i="5"/>
  <c r="K50" i="5" s="1"/>
  <c r="U49" i="5"/>
  <c r="R49" i="5"/>
  <c r="Q49" i="5"/>
  <c r="W49" i="5" s="1"/>
  <c r="P49" i="5"/>
  <c r="O49" i="5"/>
  <c r="K49" i="5" s="1"/>
  <c r="S49" i="5" s="1"/>
  <c r="U48" i="5"/>
  <c r="R48" i="5"/>
  <c r="Q48" i="5"/>
  <c r="W48" i="5" s="1"/>
  <c r="P48" i="5"/>
  <c r="O48" i="5"/>
  <c r="K48" i="5"/>
  <c r="T48" i="5" s="1"/>
  <c r="U47" i="5"/>
  <c r="R47" i="5"/>
  <c r="Q47" i="5"/>
  <c r="W47" i="5" s="1"/>
  <c r="P47" i="5"/>
  <c r="O47" i="5"/>
  <c r="K47" i="5" s="1"/>
  <c r="S47" i="5" s="1"/>
  <c r="U46" i="5"/>
  <c r="R46" i="5"/>
  <c r="Q46" i="5"/>
  <c r="W46" i="5" s="1"/>
  <c r="P46" i="5"/>
  <c r="O46" i="5"/>
  <c r="K46" i="5" s="1"/>
  <c r="U45" i="5"/>
  <c r="R45" i="5"/>
  <c r="Q45" i="5"/>
  <c r="W45" i="5" s="1"/>
  <c r="P45" i="5"/>
  <c r="O45" i="5"/>
  <c r="K45" i="5" s="1"/>
  <c r="T45" i="5" s="1"/>
  <c r="U44" i="5"/>
  <c r="R44" i="5"/>
  <c r="Q44" i="5"/>
  <c r="W44" i="5" s="1"/>
  <c r="P44" i="5"/>
  <c r="O44" i="5"/>
  <c r="K44" i="5" s="1"/>
  <c r="U43" i="5"/>
  <c r="R43" i="5"/>
  <c r="Q43" i="5"/>
  <c r="W43" i="5" s="1"/>
  <c r="P43" i="5"/>
  <c r="O43" i="5"/>
  <c r="K43" i="5" s="1"/>
  <c r="S43" i="5" s="1"/>
  <c r="U42" i="5"/>
  <c r="R42" i="5"/>
  <c r="Q42" i="5"/>
  <c r="W42" i="5" s="1"/>
  <c r="P42" i="5"/>
  <c r="O42" i="5"/>
  <c r="K42" i="5" s="1"/>
  <c r="U41" i="5"/>
  <c r="R41" i="5"/>
  <c r="Q41" i="5"/>
  <c r="W41" i="5" s="1"/>
  <c r="P41" i="5"/>
  <c r="O41" i="5"/>
  <c r="K41" i="5"/>
  <c r="T41" i="5" s="1"/>
  <c r="U40" i="5"/>
  <c r="R40" i="5"/>
  <c r="Q40" i="5"/>
  <c r="W40" i="5" s="1"/>
  <c r="P40" i="5"/>
  <c r="O40" i="5"/>
  <c r="K40" i="5" s="1"/>
  <c r="S40" i="5" s="1"/>
  <c r="U39" i="5"/>
  <c r="R39" i="5"/>
  <c r="Q39" i="5"/>
  <c r="W39" i="5" s="1"/>
  <c r="P39" i="5"/>
  <c r="O39" i="5"/>
  <c r="K39" i="5"/>
  <c r="T39" i="5" s="1"/>
  <c r="U38" i="5"/>
  <c r="R38" i="5"/>
  <c r="Q38" i="5"/>
  <c r="W38" i="5" s="1"/>
  <c r="P38" i="5"/>
  <c r="O38" i="5"/>
  <c r="K38" i="5" s="1"/>
  <c r="U37" i="5"/>
  <c r="R37" i="5"/>
  <c r="Q37" i="5"/>
  <c r="W37" i="5" s="1"/>
  <c r="P37" i="5"/>
  <c r="O37" i="5"/>
  <c r="K37" i="5"/>
  <c r="U36" i="5"/>
  <c r="R36" i="5"/>
  <c r="Q36" i="5"/>
  <c r="W36" i="5" s="1"/>
  <c r="P36" i="5"/>
  <c r="O36" i="5"/>
  <c r="K36" i="5" s="1"/>
  <c r="U35" i="5"/>
  <c r="R35" i="5"/>
  <c r="Q35" i="5"/>
  <c r="W35" i="5" s="1"/>
  <c r="P35" i="5"/>
  <c r="O35" i="5"/>
  <c r="K35" i="5" s="1"/>
  <c r="U34" i="5"/>
  <c r="R34" i="5"/>
  <c r="Q34" i="5"/>
  <c r="W34" i="5" s="1"/>
  <c r="P34" i="5"/>
  <c r="O34" i="5"/>
  <c r="K34" i="5" s="1"/>
  <c r="U33" i="5"/>
  <c r="R33" i="5"/>
  <c r="Q33" i="5"/>
  <c r="W33" i="5" s="1"/>
  <c r="P33" i="5"/>
  <c r="O33" i="5"/>
  <c r="K33" i="5" s="1"/>
  <c r="T33" i="5" s="1"/>
  <c r="U32" i="5"/>
  <c r="R32" i="5"/>
  <c r="Q32" i="5"/>
  <c r="W32" i="5" s="1"/>
  <c r="P32" i="5"/>
  <c r="O32" i="5"/>
  <c r="K32" i="5" s="1"/>
  <c r="U31" i="5"/>
  <c r="R31" i="5"/>
  <c r="Q31" i="5"/>
  <c r="W31" i="5" s="1"/>
  <c r="P31" i="5"/>
  <c r="O31" i="5"/>
  <c r="K31" i="5" s="1"/>
  <c r="T31" i="5" s="1"/>
  <c r="U30" i="5"/>
  <c r="R30" i="5"/>
  <c r="Q30" i="5"/>
  <c r="W30" i="5" s="1"/>
  <c r="P30" i="5"/>
  <c r="O30" i="5"/>
  <c r="K30" i="5" s="1"/>
  <c r="T30" i="5" s="1"/>
  <c r="U29" i="5"/>
  <c r="R29" i="5"/>
  <c r="Q29" i="5"/>
  <c r="W29" i="5" s="1"/>
  <c r="P29" i="5"/>
  <c r="O29" i="5"/>
  <c r="K29" i="5" s="1"/>
  <c r="U28" i="5"/>
  <c r="R28" i="5"/>
  <c r="Q28" i="5"/>
  <c r="W28" i="5" s="1"/>
  <c r="P28" i="5"/>
  <c r="O28" i="5"/>
  <c r="K28" i="5" s="1"/>
  <c r="U27" i="5"/>
  <c r="R27" i="5"/>
  <c r="Q27" i="5"/>
  <c r="W27" i="5" s="1"/>
  <c r="P27" i="5"/>
  <c r="O27" i="5"/>
  <c r="K27" i="5"/>
  <c r="S27" i="5" s="1"/>
  <c r="U26" i="5"/>
  <c r="R26" i="5"/>
  <c r="Q26" i="5"/>
  <c r="W26" i="5" s="1"/>
  <c r="P26" i="5"/>
  <c r="O26" i="5"/>
  <c r="K26" i="5"/>
  <c r="T26" i="5" s="1"/>
  <c r="U25" i="5"/>
  <c r="R25" i="5"/>
  <c r="Q25" i="5"/>
  <c r="W25" i="5" s="1"/>
  <c r="P25" i="5"/>
  <c r="O25" i="5"/>
  <c r="K25" i="5" s="1"/>
  <c r="U24" i="5"/>
  <c r="R24" i="5"/>
  <c r="Q24" i="5"/>
  <c r="W24" i="5" s="1"/>
  <c r="P24" i="5"/>
  <c r="O24" i="5"/>
  <c r="K24" i="5" s="1"/>
  <c r="U23" i="5"/>
  <c r="R23" i="5"/>
  <c r="Q23" i="5"/>
  <c r="W23" i="5" s="1"/>
  <c r="P23" i="5"/>
  <c r="O23" i="5"/>
  <c r="K23" i="5" s="1"/>
  <c r="T23" i="5" s="1"/>
  <c r="U22" i="5"/>
  <c r="R22" i="5"/>
  <c r="Q22" i="5"/>
  <c r="W22" i="5" s="1"/>
  <c r="P22" i="5"/>
  <c r="O22" i="5"/>
  <c r="K22" i="5" s="1"/>
  <c r="U21" i="5"/>
  <c r="R21" i="5"/>
  <c r="Q21" i="5"/>
  <c r="W21" i="5" s="1"/>
  <c r="P21" i="5"/>
  <c r="O21" i="5"/>
  <c r="K21" i="5" s="1"/>
  <c r="T21" i="5" s="1"/>
  <c r="U20" i="5"/>
  <c r="R20" i="5"/>
  <c r="Q20" i="5"/>
  <c r="W20" i="5" s="1"/>
  <c r="P20" i="5"/>
  <c r="O20" i="5"/>
  <c r="K20" i="5" s="1"/>
  <c r="U19" i="5"/>
  <c r="R19" i="5"/>
  <c r="Q19" i="5"/>
  <c r="W19" i="5" s="1"/>
  <c r="P19" i="5"/>
  <c r="O19" i="5"/>
  <c r="K19" i="5" s="1"/>
  <c r="U18" i="5"/>
  <c r="R18" i="5"/>
  <c r="Q18" i="5"/>
  <c r="W18" i="5" s="1"/>
  <c r="P18" i="5"/>
  <c r="O18" i="5"/>
  <c r="K18" i="5" s="1"/>
  <c r="T18" i="5" s="1"/>
  <c r="U17" i="5"/>
  <c r="R17" i="5"/>
  <c r="Q17" i="5"/>
  <c r="W17" i="5" s="1"/>
  <c r="P17" i="5"/>
  <c r="O17" i="5"/>
  <c r="K17" i="5"/>
  <c r="S17" i="5" s="1"/>
  <c r="U16" i="5"/>
  <c r="R16" i="5"/>
  <c r="Q16" i="5"/>
  <c r="W16" i="5" s="1"/>
  <c r="P16" i="5"/>
  <c r="O16" i="5"/>
  <c r="K16" i="5"/>
  <c r="U15" i="5"/>
  <c r="R15" i="5"/>
  <c r="Q15" i="5"/>
  <c r="W15" i="5" s="1"/>
  <c r="P15" i="5"/>
  <c r="O15" i="5"/>
  <c r="K15" i="5" s="1"/>
  <c r="U14" i="5"/>
  <c r="R14" i="5"/>
  <c r="Q14" i="5"/>
  <c r="W14" i="5" s="1"/>
  <c r="P14" i="5"/>
  <c r="O14" i="5"/>
  <c r="K14" i="5"/>
  <c r="T14" i="5" s="1"/>
  <c r="U13" i="5"/>
  <c r="R13" i="5"/>
  <c r="Q13" i="5"/>
  <c r="W13" i="5" s="1"/>
  <c r="P13" i="5"/>
  <c r="O13" i="5"/>
  <c r="K13" i="5" s="1"/>
  <c r="T13" i="5" s="1"/>
  <c r="U12" i="5"/>
  <c r="R12" i="5"/>
  <c r="Q12" i="5"/>
  <c r="W12" i="5" s="1"/>
  <c r="P12" i="5"/>
  <c r="O12" i="5"/>
  <c r="K12" i="5"/>
  <c r="T12" i="5" s="1"/>
  <c r="U11" i="5"/>
  <c r="R11" i="5"/>
  <c r="Q11" i="5"/>
  <c r="W11" i="5" s="1"/>
  <c r="P11" i="5"/>
  <c r="O11" i="5"/>
  <c r="K11" i="5" s="1"/>
  <c r="U10" i="5"/>
  <c r="R10" i="5"/>
  <c r="Q10" i="5"/>
  <c r="W10" i="5" s="1"/>
  <c r="P10" i="5"/>
  <c r="O10" i="5"/>
  <c r="K10" i="5" s="1"/>
  <c r="T10" i="5" s="1"/>
  <c r="U9" i="5"/>
  <c r="R9" i="5"/>
  <c r="Q9" i="5"/>
  <c r="W9" i="5" s="1"/>
  <c r="P9" i="5"/>
  <c r="O9" i="5"/>
  <c r="K9" i="5" s="1"/>
  <c r="U8" i="5"/>
  <c r="R8" i="5"/>
  <c r="Q8" i="5"/>
  <c r="W8" i="5" s="1"/>
  <c r="P8" i="5"/>
  <c r="O8" i="5"/>
  <c r="K8" i="5"/>
  <c r="U7" i="5"/>
  <c r="R7" i="5"/>
  <c r="Q7" i="5"/>
  <c r="W7" i="5" s="1"/>
  <c r="P7" i="5"/>
  <c r="O7" i="5"/>
  <c r="K7" i="5" s="1"/>
  <c r="T7" i="5" s="1"/>
  <c r="U6" i="5"/>
  <c r="R6" i="5"/>
  <c r="Q6" i="5"/>
  <c r="W6" i="5" s="1"/>
  <c r="P6" i="5"/>
  <c r="O6" i="5"/>
  <c r="K6" i="5"/>
  <c r="T6" i="5" s="1"/>
  <c r="U5" i="5"/>
  <c r="R5" i="5"/>
  <c r="Q5" i="5"/>
  <c r="W5" i="5" s="1"/>
  <c r="P5" i="5"/>
  <c r="O5" i="5"/>
  <c r="K5" i="5" s="1"/>
  <c r="T5" i="5" s="1"/>
  <c r="U4" i="5"/>
  <c r="R4" i="5"/>
  <c r="Q4" i="5"/>
  <c r="W4" i="5" s="1"/>
  <c r="P4" i="5"/>
  <c r="O4" i="5"/>
  <c r="K4" i="5"/>
  <c r="T4" i="5" s="1"/>
  <c r="U3" i="5"/>
  <c r="R3" i="5"/>
  <c r="Q3" i="5"/>
  <c r="W3" i="5" s="1"/>
  <c r="P3" i="5"/>
  <c r="O3" i="5"/>
  <c r="K3" i="5" s="1"/>
  <c r="U2" i="5"/>
  <c r="R2" i="5"/>
  <c r="Q2" i="5"/>
  <c r="W2" i="5" s="1"/>
  <c r="P2" i="5"/>
  <c r="O2" i="5"/>
  <c r="K2" i="5" s="1"/>
  <c r="T2" i="5" s="1"/>
  <c r="S395" i="5" l="1"/>
  <c r="T388" i="5"/>
  <c r="T40" i="5"/>
  <c r="T158" i="5"/>
  <c r="T338" i="5"/>
  <c r="T385" i="5"/>
  <c r="T393" i="5"/>
  <c r="T27" i="5"/>
  <c r="S316" i="5"/>
  <c r="T316" i="5"/>
  <c r="S175" i="5"/>
  <c r="T175" i="5"/>
  <c r="S220" i="5"/>
  <c r="T220" i="5"/>
  <c r="S324" i="5"/>
  <c r="T324" i="5"/>
  <c r="S309" i="5"/>
  <c r="T309" i="5"/>
  <c r="S148" i="5"/>
  <c r="T148" i="5"/>
  <c r="S31" i="5"/>
  <c r="T63" i="5"/>
  <c r="T126" i="5"/>
  <c r="S41" i="5"/>
  <c r="T130" i="5"/>
  <c r="S140" i="5"/>
  <c r="T196" i="5"/>
  <c r="T364" i="5"/>
  <c r="S387" i="5"/>
  <c r="S54" i="5"/>
  <c r="T286" i="5"/>
  <c r="S66" i="5"/>
  <c r="T164" i="5"/>
  <c r="S52" i="5"/>
  <c r="T332" i="5"/>
  <c r="S117" i="5"/>
  <c r="T117" i="5"/>
  <c r="S339" i="5"/>
  <c r="T339" i="5"/>
  <c r="S287" i="5"/>
  <c r="T287" i="5"/>
  <c r="S308" i="5"/>
  <c r="T308" i="5"/>
  <c r="T372" i="5"/>
  <c r="S372" i="5"/>
  <c r="S236" i="5"/>
  <c r="T236" i="5"/>
  <c r="S325" i="5"/>
  <c r="T325" i="5"/>
  <c r="S295" i="5"/>
  <c r="T295" i="5"/>
  <c r="T380" i="5"/>
  <c r="S380" i="5"/>
  <c r="S59" i="5"/>
  <c r="T59" i="5"/>
  <c r="S135" i="5"/>
  <c r="T135" i="5"/>
  <c r="S167" i="5"/>
  <c r="T167" i="5"/>
  <c r="S201" i="5"/>
  <c r="T201" i="5"/>
  <c r="S306" i="5"/>
  <c r="T306" i="5"/>
  <c r="S204" i="5"/>
  <c r="T204" i="5"/>
  <c r="S311" i="5"/>
  <c r="T311" i="5"/>
  <c r="T32" i="5"/>
  <c r="S32" i="5"/>
  <c r="S209" i="5"/>
  <c r="T209" i="5"/>
  <c r="S71" i="5"/>
  <c r="S74" i="5"/>
  <c r="S359" i="5"/>
  <c r="S137" i="5"/>
  <c r="S4" i="5"/>
  <c r="S6" i="5"/>
  <c r="S39" i="5"/>
  <c r="S110" i="5"/>
  <c r="S111" i="5"/>
  <c r="T162" i="5"/>
  <c r="T172" i="5"/>
  <c r="T225" i="5"/>
  <c r="T233" i="5"/>
  <c r="T322" i="5"/>
  <c r="T180" i="5"/>
  <c r="T188" i="5"/>
  <c r="S90" i="5"/>
  <c r="S12" i="5"/>
  <c r="S14" i="5"/>
  <c r="S79" i="5"/>
  <c r="T107" i="5"/>
  <c r="T133" i="5"/>
  <c r="S144" i="5"/>
  <c r="S145" i="5"/>
  <c r="S155" i="5"/>
  <c r="S238" i="5"/>
  <c r="T298" i="5"/>
  <c r="T327" i="5"/>
  <c r="S369" i="5"/>
  <c r="S344" i="5"/>
  <c r="T28" i="5"/>
  <c r="S28" i="5"/>
  <c r="T62" i="5"/>
  <c r="S62" i="5"/>
  <c r="T102" i="5"/>
  <c r="S102" i="5"/>
  <c r="T22" i="5"/>
  <c r="S22" i="5"/>
  <c r="S29" i="5"/>
  <c r="T29" i="5"/>
  <c r="T34" i="5"/>
  <c r="S34" i="5"/>
  <c r="T42" i="5"/>
  <c r="S42" i="5"/>
  <c r="S83" i="5"/>
  <c r="T83" i="5"/>
  <c r="S19" i="5"/>
  <c r="T19" i="5"/>
  <c r="S35" i="5"/>
  <c r="T35" i="5"/>
  <c r="T46" i="5"/>
  <c r="S46" i="5"/>
  <c r="S99" i="5"/>
  <c r="T99" i="5"/>
  <c r="T94" i="5"/>
  <c r="S94" i="5"/>
  <c r="S20" i="5"/>
  <c r="T20" i="5"/>
  <c r="T24" i="5"/>
  <c r="S24" i="5"/>
  <c r="S50" i="5"/>
  <c r="T50" i="5"/>
  <c r="S3" i="5"/>
  <c r="T3" i="5"/>
  <c r="T36" i="5"/>
  <c r="S36" i="5"/>
  <c r="S11" i="5"/>
  <c r="T11" i="5"/>
  <c r="S25" i="5"/>
  <c r="T25" i="5"/>
  <c r="T78" i="5"/>
  <c r="S78" i="5"/>
  <c r="T86" i="5"/>
  <c r="S86" i="5"/>
  <c r="S9" i="5"/>
  <c r="T9" i="5"/>
  <c r="T38" i="5"/>
  <c r="S38" i="5"/>
  <c r="S51" i="5"/>
  <c r="T51" i="5"/>
  <c r="T70" i="5"/>
  <c r="S70" i="5"/>
  <c r="S124" i="5"/>
  <c r="T124" i="5"/>
  <c r="T77" i="5"/>
  <c r="S77" i="5"/>
  <c r="T100" i="5"/>
  <c r="S100" i="5"/>
  <c r="T136" i="5"/>
  <c r="S136" i="5"/>
  <c r="S138" i="5"/>
  <c r="T138" i="5"/>
  <c r="S146" i="5"/>
  <c r="T146" i="5"/>
  <c r="T150" i="5"/>
  <c r="S2" i="5"/>
  <c r="S10" i="5"/>
  <c r="S18" i="5"/>
  <c r="S26" i="5"/>
  <c r="S30" i="5"/>
  <c r="T47" i="5"/>
  <c r="T57" i="5"/>
  <c r="T95" i="5"/>
  <c r="T98" i="5"/>
  <c r="T101" i="5"/>
  <c r="S101" i="5"/>
  <c r="S115" i="5"/>
  <c r="T122" i="5"/>
  <c r="T128" i="5"/>
  <c r="S128" i="5"/>
  <c r="S150" i="5"/>
  <c r="S191" i="5"/>
  <c r="T191" i="5"/>
  <c r="T224" i="5"/>
  <c r="S224" i="5"/>
  <c r="T227" i="5"/>
  <c r="S227" i="5"/>
  <c r="S55" i="5"/>
  <c r="T108" i="5"/>
  <c r="S108" i="5"/>
  <c r="T157" i="5"/>
  <c r="S157" i="5"/>
  <c r="S8" i="5"/>
  <c r="S16" i="5"/>
  <c r="T17" i="5"/>
  <c r="T43" i="5"/>
  <c r="T55" i="5"/>
  <c r="T58" i="5"/>
  <c r="T61" i="5"/>
  <c r="S61" i="5"/>
  <c r="T67" i="5"/>
  <c r="S82" i="5"/>
  <c r="T84" i="5"/>
  <c r="S84" i="5"/>
  <c r="T91" i="5"/>
  <c r="S103" i="5"/>
  <c r="T106" i="5"/>
  <c r="T109" i="5"/>
  <c r="S109" i="5"/>
  <c r="S114" i="5"/>
  <c r="T114" i="5"/>
  <c r="T118" i="5"/>
  <c r="S118" i="5"/>
  <c r="S151" i="5"/>
  <c r="T151" i="5"/>
  <c r="T60" i="5"/>
  <c r="S60" i="5"/>
  <c r="S143" i="5"/>
  <c r="T143" i="5"/>
  <c r="S7" i="5"/>
  <c r="T8" i="5"/>
  <c r="S15" i="5"/>
  <c r="T16" i="5"/>
  <c r="S23" i="5"/>
  <c r="S33" i="5"/>
  <c r="S37" i="5"/>
  <c r="S45" i="5"/>
  <c r="T53" i="5"/>
  <c r="S57" i="5"/>
  <c r="T82" i="5"/>
  <c r="T85" i="5"/>
  <c r="S85" i="5"/>
  <c r="T103" i="5"/>
  <c r="S125" i="5"/>
  <c r="T125" i="5"/>
  <c r="T139" i="5"/>
  <c r="S139" i="5"/>
  <c r="T147" i="5"/>
  <c r="S147" i="5"/>
  <c r="T165" i="5"/>
  <c r="S165" i="5"/>
  <c r="T15" i="5"/>
  <c r="T37" i="5"/>
  <c r="T44" i="5"/>
  <c r="T68" i="5"/>
  <c r="S68" i="5"/>
  <c r="T75" i="5"/>
  <c r="T92" i="5"/>
  <c r="S92" i="5"/>
  <c r="T121" i="5"/>
  <c r="S121" i="5"/>
  <c r="T131" i="5"/>
  <c r="S131" i="5"/>
  <c r="S141" i="5"/>
  <c r="T141" i="5"/>
  <c r="S149" i="5"/>
  <c r="T149" i="5"/>
  <c r="T271" i="5"/>
  <c r="S271" i="5"/>
  <c r="S279" i="5"/>
  <c r="T279" i="5"/>
  <c r="T283" i="5"/>
  <c r="S283" i="5"/>
  <c r="T178" i="5"/>
  <c r="S178" i="5"/>
  <c r="S5" i="5"/>
  <c r="S13" i="5"/>
  <c r="S21" i="5"/>
  <c r="S44" i="5"/>
  <c r="T69" i="5"/>
  <c r="S69" i="5"/>
  <c r="S87" i="5"/>
  <c r="T93" i="5"/>
  <c r="S93" i="5"/>
  <c r="S129" i="5"/>
  <c r="S156" i="5"/>
  <c r="T156" i="5"/>
  <c r="T163" i="5"/>
  <c r="S163" i="5"/>
  <c r="S193" i="5"/>
  <c r="T193" i="5"/>
  <c r="S199" i="5"/>
  <c r="T199" i="5"/>
  <c r="T49" i="5"/>
  <c r="T76" i="5"/>
  <c r="S76" i="5"/>
  <c r="T115" i="5"/>
  <c r="S122" i="5"/>
  <c r="T142" i="5"/>
  <c r="T190" i="5"/>
  <c r="T192" i="5"/>
  <c r="S192" i="5"/>
  <c r="T198" i="5"/>
  <c r="T200" i="5"/>
  <c r="S200" i="5"/>
  <c r="S48" i="5"/>
  <c r="S56" i="5"/>
  <c r="S64" i="5"/>
  <c r="T65" i="5"/>
  <c r="S72" i="5"/>
  <c r="T73" i="5"/>
  <c r="S80" i="5"/>
  <c r="T81" i="5"/>
  <c r="S88" i="5"/>
  <c r="T89" i="5"/>
  <c r="S96" i="5"/>
  <c r="T97" i="5"/>
  <c r="S104" i="5"/>
  <c r="T105" i="5"/>
  <c r="S112" i="5"/>
  <c r="T113" i="5"/>
  <c r="S116" i="5"/>
  <c r="S119" i="5"/>
  <c r="T120" i="5"/>
  <c r="T127" i="5"/>
  <c r="S132" i="5"/>
  <c r="T134" i="5"/>
  <c r="T171" i="5"/>
  <c r="S185" i="5"/>
  <c r="S190" i="5"/>
  <c r="S198" i="5"/>
  <c r="T221" i="5"/>
  <c r="S221" i="5"/>
  <c r="T154" i="5"/>
  <c r="T159" i="5"/>
  <c r="T161" i="5"/>
  <c r="T169" i="5"/>
  <c r="T174" i="5"/>
  <c r="T176" i="5"/>
  <c r="T183" i="5"/>
  <c r="T186" i="5"/>
  <c r="S186" i="5"/>
  <c r="T194" i="5"/>
  <c r="S194" i="5"/>
  <c r="T205" i="5"/>
  <c r="S205" i="5"/>
  <c r="S228" i="5"/>
  <c r="T228" i="5"/>
  <c r="T231" i="5"/>
  <c r="S231" i="5"/>
  <c r="S252" i="5"/>
  <c r="T252" i="5"/>
  <c r="T272" i="5"/>
  <c r="S272" i="5"/>
  <c r="T277" i="5"/>
  <c r="T123" i="5"/>
  <c r="T179" i="5"/>
  <c r="T181" i="5"/>
  <c r="S181" i="5"/>
  <c r="S202" i="5"/>
  <c r="T202" i="5"/>
  <c r="T265" i="5"/>
  <c r="S153" i="5"/>
  <c r="T160" i="5"/>
  <c r="T166" i="5"/>
  <c r="T168" i="5"/>
  <c r="T170" i="5"/>
  <c r="S170" i="5"/>
  <c r="S179" i="5"/>
  <c r="T182" i="5"/>
  <c r="T184" i="5"/>
  <c r="S214" i="5"/>
  <c r="T214" i="5"/>
  <c r="T229" i="5"/>
  <c r="T232" i="5"/>
  <c r="S232" i="5"/>
  <c r="T237" i="5"/>
  <c r="S237" i="5"/>
  <c r="S250" i="5"/>
  <c r="T250" i="5"/>
  <c r="S265" i="5"/>
  <c r="T320" i="5"/>
  <c r="S320" i="5"/>
  <c r="T323" i="5"/>
  <c r="S323" i="5"/>
  <c r="S177" i="5"/>
  <c r="T187" i="5"/>
  <c r="T189" i="5"/>
  <c r="S189" i="5"/>
  <c r="T195" i="5"/>
  <c r="T197" i="5"/>
  <c r="S197" i="5"/>
  <c r="T207" i="5"/>
  <c r="S207" i="5"/>
  <c r="S254" i="5"/>
  <c r="T254" i="5"/>
  <c r="T296" i="5"/>
  <c r="S296" i="5"/>
  <c r="T211" i="5"/>
  <c r="T213" i="5"/>
  <c r="T215" i="5"/>
  <c r="S215" i="5"/>
  <c r="T249" i="5"/>
  <c r="T253" i="5"/>
  <c r="T255" i="5"/>
  <c r="S255" i="5"/>
  <c r="T273" i="5"/>
  <c r="S290" i="5"/>
  <c r="T290" i="5"/>
  <c r="S319" i="5"/>
  <c r="T319" i="5"/>
  <c r="T340" i="5"/>
  <c r="S340" i="5"/>
  <c r="T348" i="5"/>
  <c r="S348" i="5"/>
  <c r="T357" i="5"/>
  <c r="S357" i="5"/>
  <c r="T152" i="5"/>
  <c r="S206" i="5"/>
  <c r="S211" i="5"/>
  <c r="T219" i="5"/>
  <c r="T223" i="5"/>
  <c r="S223" i="5"/>
  <c r="T240" i="5"/>
  <c r="T241" i="5"/>
  <c r="S244" i="5"/>
  <c r="S246" i="5"/>
  <c r="S260" i="5"/>
  <c r="S262" i="5"/>
  <c r="T269" i="5"/>
  <c r="S273" i="5"/>
  <c r="T288" i="5"/>
  <c r="S288" i="5"/>
  <c r="S314" i="5"/>
  <c r="T314" i="5"/>
  <c r="S173" i="5"/>
  <c r="T206" i="5"/>
  <c r="S213" i="5"/>
  <c r="T216" i="5"/>
  <c r="T217" i="5"/>
  <c r="T235" i="5"/>
  <c r="S242" i="5"/>
  <c r="S249" i="5"/>
  <c r="S253" i="5"/>
  <c r="S258" i="5"/>
  <c r="T267" i="5"/>
  <c r="S274" i="5"/>
  <c r="S282" i="5"/>
  <c r="T282" i="5"/>
  <c r="S293" i="5"/>
  <c r="T297" i="5"/>
  <c r="S297" i="5"/>
  <c r="S301" i="5"/>
  <c r="T301" i="5"/>
  <c r="S317" i="5"/>
  <c r="T317" i="5"/>
  <c r="T321" i="5"/>
  <c r="S321" i="5"/>
  <c r="T173" i="5"/>
  <c r="T203" i="5"/>
  <c r="T245" i="5"/>
  <c r="T247" i="5"/>
  <c r="S247" i="5"/>
  <c r="T261" i="5"/>
  <c r="T263" i="5"/>
  <c r="S263" i="5"/>
  <c r="T274" i="5"/>
  <c r="T280" i="5"/>
  <c r="S280" i="5"/>
  <c r="S289" i="5"/>
  <c r="T304" i="5"/>
  <c r="S304" i="5"/>
  <c r="S333" i="5"/>
  <c r="T333" i="5"/>
  <c r="T367" i="5"/>
  <c r="S367" i="5"/>
  <c r="S374" i="5"/>
  <c r="T374" i="5"/>
  <c r="T212" i="5"/>
  <c r="S222" i="5"/>
  <c r="T239" i="5"/>
  <c r="S239" i="5"/>
  <c r="T243" i="5"/>
  <c r="T257" i="5"/>
  <c r="T259" i="5"/>
  <c r="S268" i="5"/>
  <c r="S270" i="5"/>
  <c r="T275" i="5"/>
  <c r="S275" i="5"/>
  <c r="T281" i="5"/>
  <c r="T289" i="5"/>
  <c r="T292" i="5"/>
  <c r="T294" i="5"/>
  <c r="S294" i="5"/>
  <c r="S226" i="5"/>
  <c r="S230" i="5"/>
  <c r="T248" i="5"/>
  <c r="S248" i="5"/>
  <c r="S278" i="5"/>
  <c r="S210" i="5"/>
  <c r="S218" i="5"/>
  <c r="S234" i="5"/>
  <c r="T251" i="5"/>
  <c r="S266" i="5"/>
  <c r="S284" i="5"/>
  <c r="T285" i="5"/>
  <c r="T303" i="5"/>
  <c r="T329" i="5"/>
  <c r="T331" i="5"/>
  <c r="T342" i="5"/>
  <c r="T346" i="5"/>
  <c r="S366" i="5"/>
  <c r="T366" i="5"/>
  <c r="T375" i="5"/>
  <c r="S375" i="5"/>
  <c r="T391" i="5"/>
  <c r="S391" i="5"/>
  <c r="S256" i="5"/>
  <c r="S264" i="5"/>
  <c r="S276" i="5"/>
  <c r="S300" i="5"/>
  <c r="T302" i="5"/>
  <c r="T341" i="5"/>
  <c r="T343" i="5"/>
  <c r="T208" i="5"/>
  <c r="T256" i="5"/>
  <c r="T264" i="5"/>
  <c r="T276" i="5"/>
  <c r="T299" i="5"/>
  <c r="T310" i="5"/>
  <c r="T312" i="5"/>
  <c r="S312" i="5"/>
  <c r="T347" i="5"/>
  <c r="S347" i="5"/>
  <c r="T371" i="5"/>
  <c r="T376" i="5"/>
  <c r="S376" i="5"/>
  <c r="T379" i="5"/>
  <c r="T381" i="5"/>
  <c r="S381" i="5"/>
  <c r="T383" i="5"/>
  <c r="S383" i="5"/>
  <c r="S299" i="5"/>
  <c r="T318" i="5"/>
  <c r="S371" i="5"/>
  <c r="T373" i="5"/>
  <c r="S373" i="5"/>
  <c r="T377" i="5"/>
  <c r="S379" i="5"/>
  <c r="T305" i="5"/>
  <c r="T307" i="5"/>
  <c r="T326" i="5"/>
  <c r="T328" i="5"/>
  <c r="S328" i="5"/>
  <c r="T368" i="5"/>
  <c r="S368" i="5"/>
  <c r="T291" i="5"/>
  <c r="S305" i="5"/>
  <c r="S307" i="5"/>
  <c r="T313" i="5"/>
  <c r="T315" i="5"/>
  <c r="S326" i="5"/>
  <c r="T330" i="5"/>
  <c r="T345" i="5"/>
  <c r="T356" i="5"/>
  <c r="S356" i="5"/>
  <c r="T365" i="5"/>
  <c r="T382" i="5"/>
  <c r="S389" i="5"/>
  <c r="T390" i="5"/>
  <c r="T389" i="5"/>
  <c r="S370" i="5"/>
  <c r="S378" i="5"/>
  <c r="S386" i="5"/>
  <c r="S394" i="5"/>
  <c r="S384" i="5"/>
  <c r="S39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3" authorId="0" shapeId="0" xr:uid="{00000000-0006-0000-0800-000001000000}">
      <text>
        <r>
          <rPr>
            <sz val="10"/>
            <color rgb="FF000000"/>
            <rFont val="Arial"/>
            <family val="2"/>
            <charset val="204"/>
            <scheme val="minor"/>
          </rPr>
          <t>ремонт ктк за счет Столицы, поставил с дырой
	-Наталья Кузина</t>
        </r>
      </text>
    </comment>
    <comment ref="E84" authorId="0" shapeId="0" xr:uid="{00000000-0006-0000-0800-000002000000}">
      <text>
        <r>
          <rPr>
            <sz val="10"/>
            <color rgb="FF000000"/>
            <rFont val="Arial"/>
            <family val="2"/>
            <charset val="204"/>
            <scheme val="minor"/>
          </rPr>
          <t>ставку считаем с МК
	-Наталья Кузина</t>
        </r>
      </text>
    </comment>
    <comment ref="C85" authorId="0" shapeId="0" xr:uid="{00000000-0006-0000-0800-000003000000}">
      <text>
        <r>
          <rPr>
            <sz val="10"/>
            <color rgb="FF000000"/>
            <rFont val="Arial"/>
            <family val="2"/>
            <charset val="204"/>
            <scheme val="minor"/>
          </rPr>
          <t>вес 31200
	-Наталья Кузина</t>
        </r>
      </text>
    </comment>
    <comment ref="E85" authorId="0" shapeId="0" xr:uid="{00000000-0006-0000-0800-000004000000}">
      <text>
        <r>
          <rPr>
            <sz val="10"/>
            <color rgb="FF000000"/>
            <rFont val="Arial"/>
            <family val="2"/>
            <charset val="204"/>
            <scheme val="minor"/>
          </rPr>
          <t>ставку считаем с МК
	-Наталья Кузина</t>
        </r>
      </text>
    </comment>
    <comment ref="E96" authorId="0" shapeId="0" xr:uid="{00000000-0006-0000-0800-000005000000}">
      <text>
        <r>
          <rPr>
            <sz val="10"/>
            <color rgb="FF000000"/>
            <rFont val="Arial"/>
            <family val="2"/>
            <charset val="204"/>
            <scheme val="minor"/>
          </rPr>
          <t>ставка как с МК
	-Наталья Кузина</t>
        </r>
      </text>
    </comment>
    <comment ref="E107" authorId="0" shapeId="0" xr:uid="{00000000-0006-0000-0800-000006000000}">
      <text>
        <r>
          <rPr>
            <sz val="10"/>
            <color rgb="FF000000"/>
            <rFont val="Arial"/>
            <family val="2"/>
            <charset val="204"/>
            <scheme val="minor"/>
          </rPr>
          <t>ставку считаем с ГОЛД
	-Наталья Кузина</t>
        </r>
      </text>
    </comment>
    <comment ref="C109" authorId="0" shapeId="0" xr:uid="{00000000-0006-0000-0800-000007000000}">
      <text>
        <r>
          <rPr>
            <sz val="10"/>
            <color rgb="FF000000"/>
            <rFont val="Arial"/>
            <family val="2"/>
            <charset val="204"/>
            <scheme val="minor"/>
          </rPr>
          <t>перегруз 32200 кг
	-Анна Прохорова</t>
        </r>
      </text>
    </comment>
    <comment ref="C112" authorId="0" shapeId="0" xr:uid="{00000000-0006-0000-0800-000008000000}">
      <text>
        <r>
          <rPr>
            <sz val="10"/>
            <color rgb="FF000000"/>
            <rFont val="Arial"/>
            <family val="2"/>
            <charset val="204"/>
            <scheme val="minor"/>
          </rPr>
          <t>сдан в поезд
	-Наталья Кузина</t>
        </r>
      </text>
    </comment>
    <comment ref="C121" authorId="0" shapeId="0" xr:uid="{00000000-0006-0000-0800-000009000000}">
      <text>
        <r>
          <rPr>
            <sz val="10"/>
            <color rgb="FF000000"/>
            <rFont val="Arial"/>
            <family val="2"/>
            <charset val="204"/>
            <scheme val="minor"/>
          </rPr>
          <t>если будет простой- косяк Натальи
	-Наталья Кузина</t>
        </r>
      </text>
    </comment>
    <comment ref="C260" authorId="0" shapeId="0" xr:uid="{00000000-0006-0000-0800-00000A000000}">
      <text>
        <r>
          <rPr>
            <sz val="10"/>
            <color rgb="FF000000"/>
            <rFont val="Arial"/>
            <family val="2"/>
            <charset val="204"/>
            <scheme val="minor"/>
          </rPr>
          <t>перегруз 31400 кг
	-Анна Прохорова</t>
        </r>
      </text>
    </comment>
    <comment ref="C300" authorId="0" shapeId="0" xr:uid="{00000000-0006-0000-0800-00000B000000}">
      <text>
        <r>
          <rPr>
            <sz val="10"/>
            <color rgb="FF000000"/>
            <rFont val="Arial"/>
            <family val="2"/>
            <charset val="204"/>
            <scheme val="minor"/>
          </rPr>
          <t>не учитывать простой на терминале
	-Екатерина Васильева</t>
        </r>
      </text>
    </comment>
    <comment ref="C321" authorId="0" shapeId="0" xr:uid="{00000000-0006-0000-0800-00000C000000}">
      <text>
        <r>
          <rPr>
            <sz val="10"/>
            <color rgb="FF000000"/>
            <rFont val="Arial"/>
            <family val="2"/>
            <charset val="204"/>
            <scheme val="minor"/>
          </rPr>
          <t>не верно сдан . в сток на Базаиху
	-Наталья Кузина</t>
        </r>
      </text>
    </comment>
    <comment ref="C376" authorId="0" shapeId="0" xr:uid="{00000000-0006-0000-0800-00000D000000}">
      <text>
        <r>
          <rPr>
            <sz val="10"/>
            <color rgb="FF000000"/>
            <rFont val="Arial"/>
            <family val="2"/>
            <charset val="204"/>
            <scheme val="minor"/>
          </rPr>
          <t>сдали в сток Базаиха ТК
	-Наталья Кузина</t>
        </r>
      </text>
    </comment>
    <comment ref="C479" authorId="0" shapeId="0" xr:uid="{00000000-0006-0000-0800-00000E000000}">
      <text>
        <r>
          <rPr>
            <sz val="10"/>
            <color rgb="FF000000"/>
            <rFont val="Arial"/>
            <family val="2"/>
            <charset val="204"/>
            <scheme val="minor"/>
          </rPr>
          <t>СДАДУТ 05-06.05.2022
	-Наталья Кузина</t>
        </r>
      </text>
    </comment>
    <comment ref="C492" authorId="0" shapeId="0" xr:uid="{00000000-0006-0000-0800-00000F000000}">
      <text>
        <r>
          <rPr>
            <sz val="10"/>
            <color rgb="FF000000"/>
            <rFont val="Arial"/>
            <family val="2"/>
            <charset val="204"/>
            <scheme val="minor"/>
          </rPr>
          <t>отцеп по ст. Входная
	-Анна Прохорова</t>
        </r>
      </text>
    </comment>
    <comment ref="C542" authorId="0" shapeId="0" xr:uid="{00000000-0006-0000-0800-000010000000}">
      <text>
        <r>
          <rPr>
            <sz val="10"/>
            <color rgb="FF000000"/>
            <rFont val="Arial"/>
            <family val="2"/>
            <charset val="204"/>
            <scheme val="minor"/>
          </rPr>
          <t>поврежден
	-Анна Прохорова</t>
        </r>
      </text>
    </comment>
    <comment ref="B616" authorId="0" shapeId="0" xr:uid="{00000000-0006-0000-0800-000011000000}">
      <text>
        <r>
          <rPr>
            <sz val="10"/>
            <color rgb="FF000000"/>
            <rFont val="Arial"/>
            <family val="2"/>
            <charset val="204"/>
            <scheme val="minor"/>
          </rPr>
          <t>на контроле в ПОЕЗД!!!!
	-Наталья Кузина</t>
        </r>
      </text>
    </comment>
    <comment ref="C765" authorId="0" shapeId="0" xr:uid="{00000000-0006-0000-0800-000012000000}">
      <text>
        <r>
          <rPr>
            <sz val="10"/>
            <color rgb="FF000000"/>
            <rFont val="Arial"/>
            <family val="2"/>
            <charset val="204"/>
            <scheme val="minor"/>
          </rPr>
          <t>сдет 08.07.   2800 ПРР *4+800 р. = 12000 р. итого
	-Анна Прохорова</t>
        </r>
      </text>
    </comment>
    <comment ref="C777" authorId="0" shapeId="0" xr:uid="{00000000-0006-0000-0800-000013000000}">
      <text>
        <r>
          <rPr>
            <sz val="10"/>
            <color rgb="FF000000"/>
            <rFont val="Arial"/>
            <family val="2"/>
            <charset val="204"/>
            <scheme val="minor"/>
          </rPr>
          <t>2800 ПРР
	-Анна Прохорова</t>
        </r>
      </text>
    </comment>
    <comment ref="F783" authorId="0" shapeId="0" xr:uid="{00000000-0006-0000-0800-000014000000}">
      <text>
        <r>
          <rPr>
            <sz val="10"/>
            <color rgb="FF000000"/>
            <rFont val="Arial"/>
            <family val="2"/>
            <charset val="204"/>
            <scheme val="minor"/>
          </rPr>
          <t>Будет простой
	-Анна Прохорова</t>
        </r>
      </text>
    </comment>
    <comment ref="C788" authorId="0" shapeId="0" xr:uid="{00000000-0006-0000-0800-000015000000}">
      <text>
        <r>
          <rPr>
            <sz val="10"/>
            <color rgb="FF000000"/>
            <rFont val="Arial"/>
            <family val="2"/>
            <charset val="204"/>
            <scheme val="minor"/>
          </rPr>
          <t>заехал 4 июля</t>
        </r>
      </text>
    </comment>
    <comment ref="C811" authorId="0" shapeId="0" xr:uid="{00000000-0006-0000-0800-000016000000}">
      <text>
        <r>
          <rPr>
            <sz val="10"/>
            <color rgb="FF000000"/>
            <rFont val="Arial"/>
            <family val="2"/>
            <charset val="204"/>
            <scheme val="minor"/>
          </rPr>
          <t>Запросить ЖДН
	-Наталья Кузина</t>
        </r>
      </text>
    </comment>
    <comment ref="C815" authorId="0" shapeId="0" xr:uid="{00000000-0006-0000-0800-000017000000}">
      <text>
        <r>
          <rPr>
            <sz val="10"/>
            <color rgb="FF000000"/>
            <rFont val="Arial"/>
            <family val="2"/>
            <charset val="204"/>
            <scheme val="minor"/>
          </rPr>
          <t>2800 ПРР. сдан не в тот сток
	-Анна Прохорова</t>
        </r>
      </text>
    </comment>
    <comment ref="C840" authorId="0" shapeId="0" xr:uid="{00000000-0006-0000-0800-000018000000}">
      <text>
        <r>
          <rPr>
            <sz val="10"/>
            <color rgb="FF000000"/>
            <rFont val="Arial"/>
            <family val="2"/>
            <charset val="204"/>
            <scheme val="minor"/>
          </rPr>
          <t>2800 ПРР сдали не в тот сток
	-Анна Прохорова</t>
        </r>
      </text>
    </comment>
    <comment ref="F946" authorId="0" shapeId="0" xr:uid="{00000000-0006-0000-0800-000019000000}">
      <text>
        <r>
          <rPr>
            <sz val="10"/>
            <color rgb="FF000000"/>
            <rFont val="Arial"/>
            <family val="2"/>
            <charset val="204"/>
            <scheme val="minor"/>
          </rPr>
          <t>Приехал в 8-00
	-Анна Прохорова</t>
        </r>
      </text>
    </comment>
    <comment ref="C979" authorId="0" shapeId="0" xr:uid="{00000000-0006-0000-0800-00001A000000}">
      <text>
        <r>
          <rPr>
            <sz val="10"/>
            <color rgb="FF000000"/>
            <rFont val="Arial"/>
            <family val="2"/>
            <charset val="204"/>
            <scheme val="minor"/>
          </rPr>
          <t>повреждение ручки</t>
        </r>
      </text>
    </comment>
    <comment ref="C997" authorId="0" shapeId="0" xr:uid="{00000000-0006-0000-0800-00001B000000}">
      <text>
        <r>
          <rPr>
            <sz val="10"/>
            <color rgb="FF000000"/>
            <rFont val="Arial"/>
            <family val="2"/>
            <charset val="204"/>
            <scheme val="minor"/>
          </rPr>
          <t>найти акт постановки и сдачи
	-Наталья Кузина</t>
        </r>
      </text>
    </comment>
    <comment ref="C1025" authorId="0" shapeId="0" xr:uid="{00000000-0006-0000-0800-00001C000000}">
      <text>
        <r>
          <rPr>
            <sz val="10"/>
            <color rgb="FF000000"/>
            <rFont val="Arial"/>
            <family val="2"/>
            <charset val="204"/>
            <scheme val="minor"/>
          </rPr>
          <t>проверить ставку БА !
	-Наталья Кузина</t>
        </r>
      </text>
    </comment>
    <comment ref="A1066" authorId="0" shapeId="0" xr:uid="{00000000-0006-0000-0800-00001D000000}">
      <text>
        <r>
          <rPr>
            <sz val="10"/>
            <color rgb="FF000000"/>
            <rFont val="Arial"/>
            <family val="2"/>
            <charset val="204"/>
            <scheme val="minor"/>
          </rPr>
          <t xml:space="preserve">вывезти в первую очередь </t>
        </r>
      </text>
    </comment>
    <comment ref="A1070" authorId="0" shapeId="0" xr:uid="{00000000-0006-0000-0800-00001E000000}">
      <text>
        <r>
          <rPr>
            <sz val="10"/>
            <color rgb="FF000000"/>
            <rFont val="Arial"/>
            <family val="2"/>
            <charset val="204"/>
            <scheme val="minor"/>
          </rPr>
          <t>вывоз с колес</t>
        </r>
      </text>
    </comment>
    <comment ref="C1189" authorId="0" shapeId="0" xr:uid="{00000000-0006-0000-0800-00001F000000}">
      <text>
        <r>
          <rPr>
            <sz val="10"/>
            <color rgb="FF000000"/>
            <rFont val="Arial"/>
            <family val="2"/>
            <charset val="204"/>
            <scheme val="minor"/>
          </rPr>
          <t>не в тот сток сдали!!!
	-Наталья Кузина</t>
        </r>
      </text>
    </comment>
    <comment ref="C1190" authorId="0" shapeId="0" xr:uid="{00000000-0006-0000-0800-000020000000}">
      <text>
        <r>
          <rPr>
            <sz val="10"/>
            <color rgb="FF000000"/>
            <rFont val="Arial"/>
            <family val="2"/>
            <charset val="204"/>
            <scheme val="minor"/>
          </rPr>
          <t>сдана Базаиху
	-Наталья Кузина</t>
        </r>
      </text>
    </comment>
    <comment ref="C1215" authorId="0" shapeId="0" xr:uid="{00000000-0006-0000-0800-000021000000}">
      <text>
        <r>
          <rPr>
            <sz val="10"/>
            <color rgb="FF000000"/>
            <rFont val="Arial"/>
            <family val="2"/>
            <charset val="204"/>
            <scheme val="minor"/>
          </rPr>
          <t>сдал 1 апреля</t>
        </r>
      </text>
    </comment>
    <comment ref="E1278" authorId="0" shapeId="0" xr:uid="{00000000-0006-0000-0800-000022000000}">
      <text>
        <r>
          <rPr>
            <sz val="10"/>
            <color rgb="FF000000"/>
            <rFont val="Arial"/>
            <family val="2"/>
            <charset val="204"/>
            <scheme val="minor"/>
          </rPr>
          <t>считан как Толбино
	-Наталья Кузина</t>
        </r>
      </text>
    </comment>
    <comment ref="C1329" authorId="0" shapeId="0" xr:uid="{00000000-0006-0000-0800-000023000000}">
      <text>
        <r>
          <rPr>
            <sz val="10"/>
            <color rgb="FF000000"/>
            <rFont val="Arial"/>
            <family val="2"/>
            <charset val="204"/>
            <scheme val="minor"/>
          </rPr>
          <t>неверный префикс в ОП</t>
        </r>
      </text>
    </comment>
    <comment ref="C1462" authorId="0" shapeId="0" xr:uid="{00000000-0006-0000-0800-000024000000}">
      <text>
        <r>
          <rPr>
            <sz val="10"/>
            <color rgb="FF000000"/>
            <rFont val="Arial"/>
            <family val="2"/>
            <charset val="204"/>
            <scheme val="minor"/>
          </rPr>
          <t xml:space="preserve">есть в списке на погрузку поезда </t>
        </r>
      </text>
    </comment>
    <comment ref="C1472" authorId="0" shapeId="0" xr:uid="{00000000-0006-0000-0800-000025000000}">
      <text>
        <r>
          <rPr>
            <sz val="10"/>
            <color rgb="FF000000"/>
            <rFont val="Arial"/>
            <family val="2"/>
            <charset val="204"/>
            <scheme val="minor"/>
          </rPr>
          <t>неверный номер</t>
        </r>
      </text>
    </comment>
    <comment ref="C1504" authorId="0" shapeId="0" xr:uid="{00000000-0006-0000-0800-000026000000}">
      <text>
        <r>
          <rPr>
            <sz val="10"/>
            <color rgb="FF000000"/>
            <rFont val="Arial"/>
            <family val="2"/>
            <charset val="204"/>
            <scheme val="minor"/>
          </rPr>
          <t>надо отправить на Владивосток
	-Наталья Кузина</t>
        </r>
      </text>
    </comment>
    <comment ref="C1553" authorId="0" shapeId="0" xr:uid="{00000000-0006-0000-0800-000027000000}">
      <text>
        <r>
          <rPr>
            <sz val="10"/>
            <color rgb="FF000000"/>
            <rFont val="Arial"/>
            <family val="2"/>
            <charset val="204"/>
            <scheme val="minor"/>
          </rPr>
          <t>сдали не в тот сток</t>
        </r>
      </text>
    </comment>
    <comment ref="C1585" authorId="0" shapeId="0" xr:uid="{00000000-0006-0000-0800-000028000000}">
      <text>
        <r>
          <rPr>
            <sz val="10"/>
            <color rgb="FF000000"/>
            <rFont val="Arial"/>
            <family val="2"/>
            <charset val="204"/>
            <scheme val="minor"/>
          </rPr>
          <t>сдали не в тот сток</t>
        </r>
      </text>
    </comment>
    <comment ref="C1597" authorId="0" shapeId="0" xr:uid="{00000000-0006-0000-0800-000029000000}">
      <text>
        <r>
          <rPr>
            <sz val="10"/>
            <color rgb="FF000000"/>
            <rFont val="Arial"/>
            <family val="2"/>
            <charset val="204"/>
            <scheme val="minor"/>
          </rPr>
          <t>сдали не в тот сток</t>
        </r>
      </text>
    </comment>
    <comment ref="C1599" authorId="0" shapeId="0" xr:uid="{00000000-0006-0000-0800-00002A000000}">
      <text>
        <r>
          <rPr>
            <sz val="10"/>
            <color rgb="FF000000"/>
            <rFont val="Arial"/>
            <family val="2"/>
            <charset val="204"/>
            <scheme val="minor"/>
          </rPr>
          <t xml:space="preserve">сдан в сток БАЗАИХА
</t>
        </r>
      </text>
    </comment>
    <comment ref="C1651" authorId="0" shapeId="0" xr:uid="{00000000-0006-0000-0800-00002B000000}">
      <text>
        <r>
          <rPr>
            <sz val="10"/>
            <color rgb="FF000000"/>
            <rFont val="Arial"/>
            <family val="2"/>
            <charset val="204"/>
            <scheme val="minor"/>
          </rPr>
          <t>СРОЧНЫЙ в ближайший пятничный поезд забронировать место</t>
        </r>
      </text>
    </comment>
    <comment ref="C1725" authorId="0" shapeId="0" xr:uid="{00000000-0006-0000-0800-00002C000000}">
      <text>
        <r>
          <rPr>
            <sz val="10"/>
            <color rgb="FF000000"/>
            <rFont val="Arial"/>
            <family val="2"/>
            <charset val="204"/>
            <scheme val="minor"/>
          </rPr>
          <t>СРОЧНЫЙ в ближайший пятничный поезд забронировать место</t>
        </r>
      </text>
    </comment>
    <comment ref="C1780" authorId="0" shapeId="0" xr:uid="{00000000-0006-0000-0800-00002D000000}">
      <text>
        <r>
          <rPr>
            <sz val="10"/>
            <color rgb="FF000000"/>
            <rFont val="Arial"/>
            <family val="2"/>
            <charset val="204"/>
            <scheme val="minor"/>
          </rPr>
          <t>сдали не в тот сток</t>
        </r>
      </text>
    </comment>
    <comment ref="C1817" authorId="0" shapeId="0" xr:uid="{00000000-0006-0000-0800-00002E000000}">
      <text>
        <r>
          <rPr>
            <sz val="10"/>
            <color rgb="FF000000"/>
            <rFont val="Arial"/>
            <family val="2"/>
            <charset val="204"/>
            <scheme val="minor"/>
          </rPr>
          <t>сдали в сток Т1</t>
        </r>
      </text>
    </comment>
    <comment ref="A1886" authorId="0" shapeId="0" xr:uid="{00000000-0006-0000-0800-00002F000000}">
      <text>
        <r>
          <rPr>
            <sz val="10"/>
            <color rgb="FF000000"/>
            <rFont val="Arial"/>
            <family val="2"/>
            <charset val="204"/>
            <scheme val="minor"/>
          </rPr>
          <t>опоздали на погрузку</t>
        </r>
      </text>
    </comment>
    <comment ref="C2058" authorId="0" shapeId="0" xr:uid="{00000000-0006-0000-0800-000030000000}">
      <text>
        <r>
          <rPr>
            <sz val="10"/>
            <color rgb="FF000000"/>
            <rFont val="Arial"/>
            <family val="2"/>
            <charset val="204"/>
            <scheme val="minor"/>
          </rPr>
          <t>не в тот сток сдал</t>
        </r>
      </text>
    </comment>
  </commentList>
</comments>
</file>

<file path=xl/sharedStrings.xml><?xml version="1.0" encoding="utf-8"?>
<sst xmlns="http://schemas.openxmlformats.org/spreadsheetml/2006/main" count="46075" uniqueCount="3982">
  <si>
    <t>Станция отправления</t>
  </si>
  <si>
    <t>Направление</t>
  </si>
  <si>
    <t>Нитка</t>
  </si>
  <si>
    <t>Белый Раст</t>
  </si>
  <si>
    <t>Москва</t>
  </si>
  <si>
    <t>Купавна</t>
  </si>
  <si>
    <t>Силикатная</t>
  </si>
  <si>
    <t>Электроугли</t>
  </si>
  <si>
    <t>Владивосток</t>
  </si>
  <si>
    <t>Наушки</t>
  </si>
  <si>
    <t>Сухие п.п.</t>
  </si>
  <si>
    <t>Забайкальск</t>
  </si>
  <si>
    <t>Алтынколь</t>
  </si>
  <si>
    <t>Базаиха (ТК)</t>
  </si>
  <si>
    <t>Внутри узла</t>
  </si>
  <si>
    <t>Канск-Енисейский</t>
  </si>
  <si>
    <t>Тайшет</t>
  </si>
  <si>
    <t>Сеятель</t>
  </si>
  <si>
    <t>Красноярск-Северный</t>
  </si>
  <si>
    <t>Казахстан</t>
  </si>
  <si>
    <t>Иня-Восточная</t>
  </si>
  <si>
    <t>Тальцы</t>
  </si>
  <si>
    <t>Алматы</t>
  </si>
  <si>
    <t>Злобино</t>
  </si>
  <si>
    <t>Жетыген</t>
  </si>
  <si>
    <t>Лесосибирск</t>
  </si>
  <si>
    <t>Абакан</t>
  </si>
  <si>
    <t>Карабула</t>
  </si>
  <si>
    <t>Анзеби</t>
  </si>
  <si>
    <t>Иланка</t>
  </si>
  <si>
    <t>Екатеринбург</t>
  </si>
  <si>
    <t>Батарейная</t>
  </si>
  <si>
    <t>Кунцево</t>
  </si>
  <si>
    <t>Бурундай</t>
  </si>
  <si>
    <t>Жеты-Су</t>
  </si>
  <si>
    <t>Енисей</t>
  </si>
  <si>
    <t>Достык</t>
  </si>
  <si>
    <t>Шушары</t>
  </si>
  <si>
    <t>Аксенгер</t>
  </si>
  <si>
    <t>Чунояр</t>
  </si>
  <si>
    <t>Железорудная</t>
  </si>
  <si>
    <t>Красноярск</t>
  </si>
  <si>
    <t>Аблык</t>
  </si>
  <si>
    <t>Гродеково</t>
  </si>
  <si>
    <t>Показатели сервиса за месяц</t>
  </si>
  <si>
    <t>Ст. отпр.</t>
  </si>
  <si>
    <t>Значения</t>
  </si>
  <si>
    <t>AVG Отклон. от расписания по отпр.</t>
  </si>
  <si>
    <t>MAX Отклон. от расписания по отпр.</t>
  </si>
  <si>
    <t>AVG Отставание от нитки</t>
  </si>
  <si>
    <t>AVG Выгрузка</t>
  </si>
  <si>
    <t>AVG От прибытия до выгрузки</t>
  </si>
  <si>
    <t>Показатели сервиса по месяцам</t>
  </si>
  <si>
    <t>Месяц</t>
  </si>
  <si>
    <t>План, КП</t>
  </si>
  <si>
    <t>Факт, КП</t>
  </si>
  <si>
    <t>Отмена, КП</t>
  </si>
  <si>
    <t>Дополнительные, КП</t>
  </si>
  <si>
    <t>Наполняемость поездов</t>
  </si>
  <si>
    <t>Поезд</t>
  </si>
  <si>
    <t>Отправление (факт)</t>
  </si>
  <si>
    <t>SUM из TEU</t>
  </si>
  <si>
    <t>20</t>
  </si>
  <si>
    <t>40</t>
  </si>
  <si>
    <t>Электроугли №82</t>
  </si>
  <si>
    <t>Электроугли №83</t>
  </si>
  <si>
    <t>Электроугли №84</t>
  </si>
  <si>
    <t>Электроугли №85</t>
  </si>
  <si>
    <t>Электроугли №86</t>
  </si>
  <si>
    <t>Электроугли №87 (доп)</t>
  </si>
  <si>
    <t>Электроугли №88</t>
  </si>
  <si>
    <t>Электроугли №89</t>
  </si>
  <si>
    <t>Электроугли №90</t>
  </si>
  <si>
    <t>Электроугли №91</t>
  </si>
  <si>
    <t>Электроугли №92</t>
  </si>
  <si>
    <t>Электроугли №93</t>
  </si>
  <si>
    <t>Электроугли №94</t>
  </si>
  <si>
    <t>Электроугли №95</t>
  </si>
  <si>
    <t>Электроугли №97</t>
  </si>
  <si>
    <t>Электроугли №98</t>
  </si>
  <si>
    <t>Электроугли №99 (доп)</t>
  </si>
  <si>
    <t>Вход и выход составов</t>
  </si>
  <si>
    <t>Составы</t>
  </si>
  <si>
    <t>Тип</t>
  </si>
  <si>
    <t>Тег</t>
  </si>
  <si>
    <t>Вход</t>
  </si>
  <si>
    <t>Выход</t>
  </si>
  <si>
    <t>кп</t>
  </si>
  <si>
    <t>подсыл</t>
  </si>
  <si>
    <t>порожние</t>
  </si>
  <si>
    <t>Вход и выход по месяцам</t>
  </si>
  <si>
    <t>Итого</t>
  </si>
  <si>
    <t>Оператор</t>
  </si>
  <si>
    <t>План</t>
  </si>
  <si>
    <t>Факт</t>
  </si>
  <si>
    <t>Доп</t>
  </si>
  <si>
    <t>Отмена</t>
  </si>
  <si>
    <t>AVG Задержка отпр.</t>
  </si>
  <si>
    <t>MAX Задержка отпр.</t>
  </si>
  <si>
    <t>ТрансКонтейнер</t>
  </si>
  <si>
    <t>COUNTA контейнеры</t>
  </si>
  <si>
    <t>Ожидание отправления</t>
  </si>
  <si>
    <t>Отчётный месяц</t>
  </si>
  <si>
    <t>Отправление (план)</t>
  </si>
  <si>
    <t>Прибытие (мск)</t>
  </si>
  <si>
    <t>Прибытие (местное)</t>
  </si>
  <si>
    <t>Подача</t>
  </si>
  <si>
    <t>Выгрузка (начало)</t>
  </si>
  <si>
    <t>Выгрузка (окончание)</t>
  </si>
  <si>
    <t>Часовой пояс</t>
  </si>
  <si>
    <t>Отклонение от расписания по отправлению</t>
  </si>
  <si>
    <t>Время в пути</t>
  </si>
  <si>
    <t>TEU</t>
  </si>
  <si>
    <t>Неделя</t>
  </si>
  <si>
    <t>Год</t>
  </si>
  <si>
    <t>РЖД БА</t>
  </si>
  <si>
    <t>отмена</t>
  </si>
  <si>
    <t>Евросиб</t>
  </si>
  <si>
    <t>Феско</t>
  </si>
  <si>
    <t>Наушки №1 (9)М (ТК)</t>
  </si>
  <si>
    <t>Наушки №2М (ТК)</t>
  </si>
  <si>
    <t>Наушки №1 (15) М (ФИТ)</t>
  </si>
  <si>
    <t>Наушки  №2М (ФИТ)</t>
  </si>
  <si>
    <t>доп</t>
  </si>
  <si>
    <t>Наушки №3М (ТК)</t>
  </si>
  <si>
    <t>Наушки  №3М (ФИТ)</t>
  </si>
  <si>
    <t>Наушки  №4М (ФИТ)</t>
  </si>
  <si>
    <t>Наушки  №5М (ФИТ)</t>
  </si>
  <si>
    <t>Бирюса</t>
  </si>
  <si>
    <t>Логбокс</t>
  </si>
  <si>
    <t>Алтынколь №1(Б) ЛОГБОКС</t>
  </si>
  <si>
    <t>Алтынколь №2(Б) ЛОГБОКС</t>
  </si>
  <si>
    <t>Дата</t>
  </si>
  <si>
    <t>Состав</t>
  </si>
  <si>
    <t>Станция</t>
  </si>
  <si>
    <t>День недели</t>
  </si>
  <si>
    <t>Н/МВ 10/12 07:14 по МСК РЖД БА()</t>
  </si>
  <si>
    <t>Вывод пор. ваг на ТК ТК ()</t>
  </si>
  <si>
    <t>Силикатная №98 22/12</t>
  </si>
  <si>
    <t>Подсыл на Чунояр 23/12 порожние КТК 10:49 по МСК Евросиб (151)</t>
  </si>
  <si>
    <t>Подсыл на Карабулу 28/12 порожние КТК 21:43 по МСК ТК</t>
  </si>
  <si>
    <t>вход пор. ваг РЖД БА (БР77)</t>
  </si>
  <si>
    <t>Владивосток №39 21/11</t>
  </si>
  <si>
    <t>ВМТП 03.12 Базаиха - Владивосток 05:10 по МСК</t>
  </si>
  <si>
    <t>вывод пор. ваг на ТК ТК ()</t>
  </si>
  <si>
    <t>Белый Раст(РЖД БА)№78Г 21/12  РЖД БА()</t>
  </si>
  <si>
    <t>З/РЖД БА (ЛФ) 15/12 05:10 по МСК РЖД БА(БР77)</t>
  </si>
  <si>
    <t>БелыйРаст №153 22/12 Евросиб</t>
  </si>
  <si>
    <t>Электроугли №22 22/12</t>
  </si>
  <si>
    <t>вход пор. ваг ТГ ст.Канск-Енисейский</t>
  </si>
  <si>
    <t>Г/МВ 12/12 05:10 по МСК РЖД БА(78)</t>
  </si>
  <si>
    <t>Н/Евросиб(ЛФ) 11/12 07:14 по МСК Евросиб()</t>
  </si>
  <si>
    <t>З/Софтранс 29/12 05:10 по МСК ТК</t>
  </si>
  <si>
    <t>вывод пор. ваг на Красноярск НЛ (ЭУ 22)</t>
  </si>
  <si>
    <t>Новая Логистическая</t>
  </si>
  <si>
    <t>Силикатная №1 (99) 26/12</t>
  </si>
  <si>
    <t>Электроугли №1 (23) 26/12</t>
  </si>
  <si>
    <t>ВМТП 02.01 Базаиха - Владивосток 05:10 по МСК</t>
  </si>
  <si>
    <t>З/Софтранс 30/12 05:10 по МСК ТК</t>
  </si>
  <si>
    <t>Вывод Тайшет Евросиб (БР 153)</t>
  </si>
  <si>
    <t>Наушки №1М (9М) (ТК) ТК(50/32)</t>
  </si>
  <si>
    <t>БелыйРаст №1 24/12 Евросиб</t>
  </si>
  <si>
    <t>вывод пор. ваг на Красноярск НЛ (Сил1(99))</t>
  </si>
  <si>
    <t>Электроугли №2 30/12</t>
  </si>
  <si>
    <t>Белый Раст(РЖД БА)№1Г (79) 28/12  РЖД БА()</t>
  </si>
  <si>
    <t xml:space="preserve">Подсыл на ст. Игирма/Киренга 08/01 порожние КТК(Евросиб) Евросиб </t>
  </si>
  <si>
    <t>Игирма</t>
  </si>
  <si>
    <t>Белый Раст(РЖД БА)№2 (80) 01/  РЖД БА()</t>
  </si>
  <si>
    <t>Силикатная №2 01/01</t>
  </si>
  <si>
    <t>Подсыл на ст.Лесосибирск 07/01 порожние КТК (ТК) 12:47 по МСК ()</t>
  </si>
  <si>
    <t>Подсыл на ст. Лена 03/01 порожние КТК(ФИТ) ТК (147)</t>
  </si>
  <si>
    <t>Лена</t>
  </si>
  <si>
    <t>Электроугли №3 02/01</t>
  </si>
  <si>
    <t>БелыйРаст №2 02/01 Евросиб</t>
  </si>
  <si>
    <t>Подсыл на Усть-Илимск 06/01 порожние КТК 13:08 по МСК (БР1)</t>
  </si>
  <si>
    <t>Усть-Илимск</t>
  </si>
  <si>
    <t>ВМТП 07.01 Базаиха - Владивосток 05:10 по МСК</t>
  </si>
  <si>
    <t>Вывод пор.ваг ст.Сеятель РЖД (БР 2)</t>
  </si>
  <si>
    <t>Силикатная №3 03/01</t>
  </si>
  <si>
    <t xml:space="preserve">Владивосток №1 (40) 03/01
</t>
  </si>
  <si>
    <t>Наушки №1М(ФИТ) ТГ(50/31)</t>
  </si>
  <si>
    <t>Подсыл на Чунояр 11/01 порожние КТК 10:49 по МСК ТГ (151)</t>
  </si>
  <si>
    <t>ВМТП 12.01 Базаиха - Владивосток 05:10 по МСК</t>
  </si>
  <si>
    <t>Электроугли №4 09/01 ТК(34/34)</t>
  </si>
  <si>
    <t>Подсыл на Карабулу 16/01 порожние КТК 21:43 по МСК ТГ</t>
  </si>
  <si>
    <t>Силикатная №4 10/01</t>
  </si>
  <si>
    <t>ВМТП 17.01 Базаиха - Владивосток 05:10 по МСК</t>
  </si>
  <si>
    <t>БелыйРаст №3 12/01 Евросиб</t>
  </si>
  <si>
    <t>Электроугли №5 11/01 ТК(38/33)</t>
  </si>
  <si>
    <t>Н/Евросиб(Новотэк) 10/01 07:14 по МСК Евросиб()</t>
  </si>
  <si>
    <t>Подсыл на ст.Лесосибирск 18/01 порожние КТК (ТК) 12:47 по МСК ТК  ()</t>
  </si>
  <si>
    <t>Наушки №2М (ТК) ТК(50/32)</t>
  </si>
  <si>
    <t>Силикатная №5 15/01 ТГ(58/35)</t>
  </si>
  <si>
    <t>Электроугли №6 15/01 39/39</t>
  </si>
  <si>
    <t>Белый Раст(РЖД БА)№3 16/01 РЖД БА(74/37)</t>
  </si>
  <si>
    <t>ВМТП 22.01 Базаиха - Владивосток 05:10 по МСК</t>
  </si>
  <si>
    <t>Электроугли №7 18/01 42/42</t>
  </si>
  <si>
    <t>Вывод Кр.Северный Евросиб (БР 3)</t>
  </si>
  <si>
    <t>Владивосток №2 16/01 82/40</t>
  </si>
  <si>
    <t>Наушки №2М(ФИТ) ТГ(50/31)</t>
  </si>
  <si>
    <t>Силикатная №6 18/01</t>
  </si>
  <si>
    <t>Подсыл со ст. Аксенгер порожние КТК(ЛФ) РЖД БА</t>
  </si>
  <si>
    <t>Вывод КЗХ РЖД (БР 3)</t>
  </si>
  <si>
    <t>БелыйРаст №4 19/01 Евросиб(69/35)</t>
  </si>
  <si>
    <t>Подсыл на Карабулу 25/01 порожние КТК 21:43 по МСК ТГ</t>
  </si>
  <si>
    <t>Электроугли №8 20/01 ТК(57/38)</t>
  </si>
  <si>
    <t>Подсыл на ст.Лесосибирск 26/ порожние КТК (ТК) 12:47 по МСК ТК  ()</t>
  </si>
  <si>
    <t>ВМТП 27.01 Базаиха - Владивосток 05:10 по МСК</t>
  </si>
  <si>
    <t>Вывод пор.ваг ст.Канск РЖД (3)</t>
  </si>
  <si>
    <t>Купавна №1 23/01 Евросиб (31/31)</t>
  </si>
  <si>
    <t>Белый Раст(РЖД БА)№4 23/01 РЖД БА(47/35)</t>
  </si>
  <si>
    <t>Электроугли №9 23/01 ТК(77/35)</t>
  </si>
  <si>
    <t>Подсыл на Чунояр 27/01 порожние КТК 10:49 по МСК Евросиб (5)</t>
  </si>
  <si>
    <t>Купавна №2 25/01 Евросиб (43/31)</t>
  </si>
  <si>
    <t>Н/Евросиб(ЛФ) 30/01 07:14 по МСК Евросиб()</t>
  </si>
  <si>
    <t>Электроугли №10 24/01</t>
  </si>
  <si>
    <t>вывод пор. ваг на ТК ТК (Наушки №2М)</t>
  </si>
  <si>
    <t>вывод пор. ваг на ТК ТК (ПГК)</t>
  </si>
  <si>
    <t>З/РЖД БА (КрАвто) 02/01 05:10 по МСК РЖД БА(БР77)</t>
  </si>
  <si>
    <t>Силикатная №7 26/01 29ТГ+7НЛ(89/36)</t>
  </si>
  <si>
    <t xml:space="preserve">Подсыл на ст. Игирма/Киренга 01/02 порожние КТК (10/5+37/19 Ев) Евросиб </t>
  </si>
  <si>
    <t>Купавна №3 27/01 32 Евросиб (42/32)</t>
  </si>
  <si>
    <t>ВМТП 01.02 Базаиха - Владивосток 05:10 по МСК</t>
  </si>
  <si>
    <t>Белый Раст(РЖД БА)№5 27/01  РЖД БА(31/31)</t>
  </si>
  <si>
    <t>Подсыл на ст. Карабула 01/02 порожние КТК (40/20 ТК) ТК</t>
  </si>
  <si>
    <t>Владивосток №3 28/01 44 ТГ(99/44)</t>
  </si>
  <si>
    <t>вывод пор. ваг на Красноярск РЖД БА (БР5)</t>
  </si>
  <si>
    <t>Электроугли №11 30/01 35 ТК (66/35)</t>
  </si>
  <si>
    <t>Наушки №3М (ТК) 29НЛ+2Максима(50/31)</t>
  </si>
  <si>
    <t>Силикатная №8 31/01 40 ТГ(92/40)</t>
  </si>
  <si>
    <t>ВМТП 06.02 Базаиха - Владивосток 05:10 по МСК</t>
  </si>
  <si>
    <t>Белый Раст(РЖД БА)№6 01/02  РЖД БА(34/31)</t>
  </si>
  <si>
    <t>вывод пор. ваг на КЗХ Евросиб (Куп3)</t>
  </si>
  <si>
    <t>Купавна №4 01/02 Евросиб (76/38)</t>
  </si>
  <si>
    <t>Электроугли №12 02/02 ТК (69/37)</t>
  </si>
  <si>
    <t>Подсыл на Усть-Илимск 08/01 порожние КТК 19:06 по МСК РЖД (БР6)</t>
  </si>
  <si>
    <t>Владивосток №4 1/02 ТГ(106/42)</t>
  </si>
  <si>
    <t>Подсыл на Чунояр 10/02 порожние КТК 10:49 по МСК Евросиб (Ккуп4)</t>
  </si>
  <si>
    <t>Подсыл на ст. Карабула 09/02 порожние КТК (30/15 ТК) ТК</t>
  </si>
  <si>
    <t>вывод пор. ваг на Красноярск НЛК (Наушки №3М)</t>
  </si>
  <si>
    <t>Силикатная №9 03/02 ТГ (83/36)</t>
  </si>
  <si>
    <t>Купавна №5 04/02 Евросиб (35/31)</t>
  </si>
  <si>
    <t>Подсыл на Карабулу 10/02 порожние КТК 21:43 по МСК ТК</t>
  </si>
  <si>
    <t>Наушки №3М (ФИТ) 24ТГ+7ТК (50/31)</t>
  </si>
  <si>
    <t>Силикатная №10 05/02 ТГ (68/33)</t>
  </si>
  <si>
    <t>ВМТП 11.02 Базаиха - Владивосток 05:10 по МСК</t>
  </si>
  <si>
    <t>вывод пор. ваг на Иня- вросиб (Куп5)</t>
  </si>
  <si>
    <t>Белый Раст(РЖД БА)№7 06/02 РЖД БА (63/31)</t>
  </si>
  <si>
    <t>Электроугли №13 07/02 52ПГК+8ТК (67/60)</t>
  </si>
  <si>
    <t>Подсыл на Лена-Восточная 14/02 порожние КТК 18:19 по МСК ТГ (Сил10)</t>
  </si>
  <si>
    <t>Лена-Восточная</t>
  </si>
  <si>
    <t>Купавна №6 7/02 Евросиб (38/31)</t>
  </si>
  <si>
    <t>Подсыл на ст. Игирма 11/02 порожние КТК (62/33 ФИТ) ТГ</t>
  </si>
  <si>
    <t>Наушки №4М (ФИТ) (50/31)</t>
  </si>
  <si>
    <t>Купавна №7 9/02 Евросиб (37/31)</t>
  </si>
  <si>
    <t>Подсыл на Усть-Илимск 14/01 порожние КТК 19:06 по МСК РЖД (БР7)</t>
  </si>
  <si>
    <t>вывод пор. ваг на ТК ТК (ЭУ8)</t>
  </si>
  <si>
    <t>Подсыл со ст. Аксенгер порожние КТК (62/31 ЛФ) РЖД БА</t>
  </si>
  <si>
    <t>Белый Раст(РЖД БА)№8 10/02 РЖД БА (45/43)</t>
  </si>
  <si>
    <t>ВМТП 16.02 Базаиха - Владивосток 05:10 по МСК</t>
  </si>
  <si>
    <t>Силикатная №11 10/02 27ТГ+6ТК+2НЛК (70/35)</t>
  </si>
  <si>
    <t>Электроугли №14 11/02 ТК(59/38)</t>
  </si>
  <si>
    <t>вывод пор. ваг КЗХ Евросиб (Куп7)</t>
  </si>
  <si>
    <t>вывод пор. ваг на Тальцы ТрансЛог (РЖД БА8)</t>
  </si>
  <si>
    <t>Владивосток №5 10/02 ТГ (77/37)</t>
  </si>
  <si>
    <t>вывод пор. ваг на ТК 21 вагон ТК ()</t>
  </si>
  <si>
    <t>вывод пор. ваг на КЗХ Евросиб (Куп6)</t>
  </si>
  <si>
    <t>Купавна №8 13/02 Евросиб (75/38)</t>
  </si>
  <si>
    <t>Подсыл на ст. Лена 18/02 порожние КТК (ФИТ) ТГ</t>
  </si>
  <si>
    <t>вывод пор. ваг на ТК(был КРСК) 21 вагон ТК ()</t>
  </si>
  <si>
    <t>Подсыл на Карабулу 20/02 порожние КТК 21:43 по МСК ТГ</t>
  </si>
  <si>
    <t>Силикатная №12 12/02 2ТК+36ТГ(69/38)</t>
  </si>
  <si>
    <t>Белый Раст(РЖД БА)№9 15/02 РЖД БА (62/31)</t>
  </si>
  <si>
    <t>Подсыл на ст.Лесосибирск 21/02 пор. КТК (Евросиб) 12:47 по МСК Евросиб  (Куп8)</t>
  </si>
  <si>
    <t>ВМТП 21.02 Базаиха - Владивосток 05:10 по МСК</t>
  </si>
  <si>
    <t>З/Лесофонд 01/02 05:10 по МСК РЖД БА()</t>
  </si>
  <si>
    <t>Купавна №9 17/02 Евросиб (56/31)</t>
  </si>
  <si>
    <t>Силикатная №13 16/02 7ТК+2НЛ+ 26ТГ(78/35)</t>
  </si>
  <si>
    <t>Силикатная №14 17/02 39 ТГ(67/39)</t>
  </si>
  <si>
    <t>Электроугли №15 14/02 ТК (70/35)</t>
  </si>
  <si>
    <t>Владивосток №6 18/02 ТГ (82/35)</t>
  </si>
  <si>
    <t>Подсыл на ст.Братск 24/02 пор. КТК (Евросиб) 12:47 по МСК ТГ ()</t>
  </si>
  <si>
    <t>Братск</t>
  </si>
  <si>
    <t>Г/МВ 02/02 05:10 по МСК РЖД БА()</t>
  </si>
  <si>
    <t>пов под на ст. Карабула 25/02 порожние КТК (40/20 ТК) ТК</t>
  </si>
  <si>
    <t>Наушки №5М (ТГ) (50/31-57)</t>
  </si>
  <si>
    <t>Белый Раст(РЖД БА)№10 20/02 РЖД БА (32/31-56)</t>
  </si>
  <si>
    <t>ВМТП 26.02 Базаиха - Владивосток 05:10 по МСК</t>
  </si>
  <si>
    <t>вывод пор. ваг на ТК ПГК ()</t>
  </si>
  <si>
    <t>Подсыл на Карабулу 26/02 порожние КТК 21:43 по МСК ТК</t>
  </si>
  <si>
    <t>Силикатная №15 19/02 35 ТК+2НЛ(67/39-63)</t>
  </si>
  <si>
    <t>Электроугли №16 22/02 ТК(53/32-56)</t>
  </si>
  <si>
    <t>Купавна №10 11/02 Евросиб (76/38-70)</t>
  </si>
  <si>
    <t>З/МВ 11/02 05:10 по МСК РЖД БА()</t>
  </si>
  <si>
    <t xml:space="preserve">Силикатная №16 23/02 ТК (81/40-64) </t>
  </si>
  <si>
    <t>Подсыл на Канск-Енис 01/03 порожние КТК 18:19 по МСК ТК</t>
  </si>
  <si>
    <t>Владивосток №7 25/02 ТГ (89/31-55)</t>
  </si>
  <si>
    <t>Н/Евросиб(МВ) 12/02 07:14 по МСК Евросиб()</t>
  </si>
  <si>
    <t>Белый Раст(РЖД БА)№11 19/02 РЖД БА(31/31-58)</t>
  </si>
  <si>
    <t>Силикатная №17 26/02 1НЛ+2ТГ+30ТК (69/33-58)</t>
  </si>
  <si>
    <t>ВМТП 03/03 Базаиха - Владивосток 05:10 по МСК</t>
  </si>
  <si>
    <t>Купавна №11 13/02 Евросиб (34/31-57)</t>
  </si>
  <si>
    <t>Подсыл на Карабулу 04/03 порожние КТК 21:43 по МСК ТК</t>
  </si>
  <si>
    <t>пов. под. на ст.Тальцы пор КТК РЖД БА РЖД БА(11)</t>
  </si>
  <si>
    <t>вывод пор. ваг на Алматы Евросиб ()</t>
  </si>
  <si>
    <t>Купавна №12 27/02 Евросиб (31/31)</t>
  </si>
  <si>
    <t>Белый Раст(РЖД БА)№12 26/02 РЖД(34/31)</t>
  </si>
  <si>
    <t>вывод пор. ваг на Злобино Евросиб ()</t>
  </si>
  <si>
    <t>Н/ТК (РокЛог) 28/02 07:14 по МСК ТК</t>
  </si>
  <si>
    <t>вывод пор. ваг на Красноярск ТК ()</t>
  </si>
  <si>
    <t>Силикатная №18 28/02 5ТГ+ 30ТК(66/35-57)</t>
  </si>
  <si>
    <t>вывод пор. ваг на Евросиб ()</t>
  </si>
  <si>
    <t>вход пор. ваг со ст.Забайкальск ТГ 0/31</t>
  </si>
  <si>
    <t>Купавна №13 28/02 Евросиб (35/31-57)</t>
  </si>
  <si>
    <t>Белый Раст(РЖД БА)№13 01/03 РЖД(32/31-58)</t>
  </si>
  <si>
    <t>вывод пор. ваг на Кр.Северный Евросиб (12)</t>
  </si>
  <si>
    <t>Силикатная №19 02/03 31ТГ+ 4ТК(79/35-62)</t>
  </si>
  <si>
    <t>Подсыл на ст.Анзеби 08/03 порожние КТК 19:06 по МСК РЖД БА (БР 12)</t>
  </si>
  <si>
    <t>Купавна №14 02/03 Евросиб (35/31-57)</t>
  </si>
  <si>
    <t>Подсыл на Усть-Илимск 07/03 порожние КТК 19:06 по МСК ТГ ()</t>
  </si>
  <si>
    <t>Наушки №4М (ТК) 31ТК(50/31-57)</t>
  </si>
  <si>
    <t>вывод пор. ваг на Сороковая(КЗХ) Евросиб (13)</t>
  </si>
  <si>
    <t>вывод пор. ваг на Жетыген(КЗХ) Евросиб (14)</t>
  </si>
  <si>
    <t>ВМТП 08/03 Базаиха - Владивосток 05:10 по МСК</t>
  </si>
  <si>
    <t>Электроугли №17 03/03 ТК (60/35-59)</t>
  </si>
  <si>
    <t>Силикатная №20 04/03 14ТГ+22ТК (65/36-57)</t>
  </si>
  <si>
    <t>Купавна №15 05/03 Евросиб (41/31-57)</t>
  </si>
  <si>
    <t>пов. под. на ст.Иланка пор КТК ТК ТК()</t>
  </si>
  <si>
    <t>ВМТП 10/03 Базаиха - Владивосток 05:10 по МСК</t>
  </si>
  <si>
    <t>Белый Раст(РЖД БА)№14 06/03 РЖД БА (38/32)</t>
  </si>
  <si>
    <t>Владивосток №8 03/03 ТГ (/)</t>
  </si>
  <si>
    <t>Подсыл на Усть-Илимск 11/03 порожние КТК 19:06 по МСК ТГ ()</t>
  </si>
  <si>
    <t>вывод пор. ваг на ст.Злобино Евросиб (15)</t>
  </si>
  <si>
    <t>Подсыл на ст.Лесосибирск 12/03 пор. КТК (ТК) 12:47 по МСК ТК (ЭУ)</t>
  </si>
  <si>
    <t>Силикатная №21 07/03 40ТК(70/40)</t>
  </si>
  <si>
    <t>Электроугли №18 08/03 ТК(48/33)</t>
  </si>
  <si>
    <t>ВМТП 13/03 Базаиха - Владивосток 05:10 по МСК</t>
  </si>
  <si>
    <t>Купавна №16 08/03 Евросиб (62/31-57)</t>
  </si>
  <si>
    <t>вывод пор. ваг на КЗХ РЖД БА (14)</t>
  </si>
  <si>
    <t>Владивосток №9 11/03 ТГ (76/39-63)</t>
  </si>
  <si>
    <t>вывод пор. ваг на ТК ТК (Брак)</t>
  </si>
  <si>
    <t>Электроугли №19 10/03 ТК(49/33-60)</t>
  </si>
  <si>
    <t>Силикатная №22 10/03 3НЛ+37(56/40-59)</t>
  </si>
  <si>
    <t>пов. под. на ст.Иланка 16/03 пор КТК ТК ТК()</t>
  </si>
  <si>
    <t>ВМТП 18/03 Базаиха - Владивосток 05:10 по МСК</t>
  </si>
  <si>
    <t>Г/Евросиб(МВ) 10/02 (МАРТ) 05:10 по МСК Евросиб(16)</t>
  </si>
  <si>
    <t>Купавна №17 12/03 Евросиб (62/31-57)</t>
  </si>
  <si>
    <t>З/РЖД БА (МВ) 08/03 05:10 по МСК РЖД БА()</t>
  </si>
  <si>
    <t>Подсыл на Карабулу 18/03 порожние КТК(ТК) 21:43 по МСК ТК ()</t>
  </si>
  <si>
    <t>Силикатная №23 13/03 42ТК(78/42-70)</t>
  </si>
  <si>
    <t>Наушки №5М (ТК) 31ТК(50/31-57)</t>
  </si>
  <si>
    <t>Белый Раст(РЖД БА)№15 13/03 9 Евросиб+22РЖД (37/31-57)</t>
  </si>
  <si>
    <t>вывод пор. ваг на Лесосибирск Евросиб (12)</t>
  </si>
  <si>
    <t>Купавна №18 15/03 11Ев+22НЛ (76/38-70)</t>
  </si>
  <si>
    <t>Электроугли №20 15/03 ТК(48/37-57)</t>
  </si>
  <si>
    <t>Подсыл на Канск-Енисеский 17/03 порожние КТК(ТК) 18:19 по МСК ТК ()</t>
  </si>
  <si>
    <t>пов. под. на ст. Карабула 22/03 пор КТК(19/19) ТК ТК()</t>
  </si>
  <si>
    <t>Силикатная №24 15/03 17ТК+26ТГ(82/43-69)</t>
  </si>
  <si>
    <t>Подсыл на ст.Лесосибирск 23/03 пор. КТК (ТК) 12:47 по МСКТК (ЭУ 25)</t>
  </si>
  <si>
    <t xml:space="preserve">вывод пор. ваг Красноярск (Енисей) НЛ </t>
  </si>
  <si>
    <t>Купавна №19 18/03 Евросиб (35/31-57)</t>
  </si>
  <si>
    <t>ВМТП 23/03 Базаиха - Владивосток 05:10 по МСК</t>
  </si>
  <si>
    <t>Белый Раст(РЖД БА)№16 18/03 (39/31-57)</t>
  </si>
  <si>
    <t>Силикатная №25 19/03 ТГ (87/41-71)</t>
  </si>
  <si>
    <t>Наушки №6М (ТК) 32ТК(50/32-57)</t>
  </si>
  <si>
    <t>Электроугли №21 19/03 (55/34- 60)</t>
  </si>
  <si>
    <t>Подсыл на ст.Лесосибирск 25/03 пор. КТК (ТК) 12:47 по МСК ТК (ЭУ 25)</t>
  </si>
  <si>
    <t>Н/Евросиб(ЕЭС) 15/03 07:14 по МСК Евросиб()</t>
  </si>
  <si>
    <t>вывод пор. ваг на Абакан ТК ()</t>
  </si>
  <si>
    <t>вывод пор. ваг на Красноярск РЖД БА (15)</t>
  </si>
  <si>
    <t>Купавна №20 19/03 Логбокс (41/31-57)</t>
  </si>
  <si>
    <t>вход пор. КТК со ст.Жетыген Евросиб 0/30</t>
  </si>
  <si>
    <t>З/Евросиб (КрАвто) 19/03 05:10 по МСК Евросиб()</t>
  </si>
  <si>
    <t>Владивосток №10 19/03 ТГ (84/36-64)</t>
  </si>
  <si>
    <t>Силикатная №26 21/03 ТГ(80/41-67)</t>
  </si>
  <si>
    <t>Н/ФИТ(КрАвто) 21/03 07:14 по МСК ТГ()</t>
  </si>
  <si>
    <t>вывод пор. ваг на Канск-Енис Логбокс ()</t>
  </si>
  <si>
    <t>ВМТП 28/03 Базаиха - Владивосток 05:10 по МСК</t>
  </si>
  <si>
    <t>пов. под. на ст.Иланка 23/03 пор КТК ТК ТК()</t>
  </si>
  <si>
    <t>Наушки №6М (ФИТ) 32(50/32-57)</t>
  </si>
  <si>
    <t>Электроугли №22 22/03 (40/40)</t>
  </si>
  <si>
    <t>Подсыл на Канск-Енисеский 18/03 порожние КТК(ТК) 18:19 по МСК ТК ()</t>
  </si>
  <si>
    <t>Н/РЖД БА (ЛФ) 20/03 07:14 по МСК РЖД БА()</t>
  </si>
  <si>
    <t>Купавна №21 23/03 Евросиб (59/31-57)</t>
  </si>
  <si>
    <t>доп. ВМТП 29/03 Базаиха - Владивосток 05:10 по МСК</t>
  </si>
  <si>
    <t>Электроугли №23 24/03 (36/31-57)</t>
  </si>
  <si>
    <t>Купавна №22 25/03 Евросиб (31/31-57)</t>
  </si>
  <si>
    <t>З/Евросиб(КрАвто) 25/03 07:14 по МСК Евросиб()</t>
  </si>
  <si>
    <t>Владивосток №11 23/03 ТГ (68/41-65)</t>
  </si>
  <si>
    <t>Силикатная №27 24/03 6ТК+29ТГ(68/35-59)</t>
  </si>
  <si>
    <t>Белый Раст(РЖД БА)№17 19/03 РЖД БА (72/36-66)</t>
  </si>
  <si>
    <t>вывод пор. ваг на КЗХ РЖДБА (БР17)</t>
  </si>
  <si>
    <t>вывод пор. ваг на КЗХ ПГК (6МФ)</t>
  </si>
  <si>
    <t>ПГК</t>
  </si>
  <si>
    <t>вывод пор. ваг на ТК 19 ТК ()</t>
  </si>
  <si>
    <t>Подсыл на ст.Лесосибирск 2703 пор. КТК (ТК) 12:47 по МСК ТК (ЭУ 25)</t>
  </si>
  <si>
    <t>Электроугли №24 26/03 (61/41)</t>
  </si>
  <si>
    <t>ВМТП 02/04 Базаиха - Владивосток 05:10 по МСК</t>
  </si>
  <si>
    <t>Купавна №23 25/03 Евросиб (34/31)</t>
  </si>
  <si>
    <t>вывод пор. ваг на Карабулу ТК ()</t>
  </si>
  <si>
    <t>Силикатная №28 29/03 1НЛ+1РЖД БА+33ТК(69/35-60)</t>
  </si>
  <si>
    <t>вывод пор. ваг на КЗХ
Евросиб (22)</t>
  </si>
  <si>
    <t>Подсыл на ст.Тайшет 04/04
порожние КТК 19:06 по МСК
РЖД БА()</t>
  </si>
  <si>
    <t>Силикатная №28 29/03
1НЛ+1РЖД БА+33ТК(69/35-60)</t>
  </si>
  <si>
    <t>Наушки №7М (ФИТ) 
ТК(48/35-)</t>
  </si>
  <si>
    <t>Белый Раст(РЖД БА)№18 30/03
РЖД БА(39/31)</t>
  </si>
  <si>
    <t>Электроугли №26 30/03
1РЖД БА+30ТК(47/33)</t>
  </si>
  <si>
    <t>вывод пор. ваг на КЗХ
Евросиб ()</t>
  </si>
  <si>
    <t xml:space="preserve">вывод пор. ваг на ст.Карабула
(+10 на ТК) ТК </t>
  </si>
  <si>
    <t>Подсыл на ст.Лесосибирск 03/04
пор. КТК (ТК) 12:47 по МСК
ТК (ЭУ 30)</t>
  </si>
  <si>
    <t xml:space="preserve">вывод пор. ваг на ст.Лесосибирск
ТК </t>
  </si>
  <si>
    <t>вывод пор. ваг на Анзеби РЖД БА (18)</t>
  </si>
  <si>
    <t>Купавна №24 01/04 Евросиб (62/31-57)</t>
  </si>
  <si>
    <t>Наушки №8М (ФИТ) ТГ(50/31-57)</t>
  </si>
  <si>
    <t>Белый Раст(РЖД БА)№19 01/04 2ТГ+33РЖД БА(38/35-58)</t>
  </si>
  <si>
    <t>ВМТП 07/04 Базаиха - Владивосток 05:10 по МСК</t>
  </si>
  <si>
    <t>вывод пор. ваг на ТК ТК (31ваг)</t>
  </si>
  <si>
    <t>Силикатная №29 02/04 1ЕВ+33ТГ(68/34-59)</t>
  </si>
  <si>
    <t>Купавна №25 03/04 Евросиб (59/31-57)</t>
  </si>
  <si>
    <t>Владивосток №12 02/04 ТГ (91/35-58)</t>
  </si>
  <si>
    <t>Подсыл на Лесосибирск 08/04 порожние КТК(ТК) 18:19 по МСК ТК ()</t>
  </si>
  <si>
    <t>Электроугли №27 03/04 ТК(57/32-57)</t>
  </si>
  <si>
    <t>Под. на Ишаново 10/04 порожние КТК(ЕВ) 00:07 по МСК Евросиб(Куп24)</t>
  </si>
  <si>
    <t>Ишаново</t>
  </si>
  <si>
    <t>Г/РЖД БА(МВ) 10/02 05:10 по МСК РЖД БА(19)</t>
  </si>
  <si>
    <t>ВМТП 12/04 Базаиха - Владивосток 05:10 по МСК</t>
  </si>
  <si>
    <t>Купавна №26 05/04 Логбокс (31/31-57)</t>
  </si>
  <si>
    <t>Наушки №7М (ТК) ПГК(50/31-57)</t>
  </si>
  <si>
    <t>Подсыл на ст.Игирма 11/04 пор. КТК (ТГ) 07:14 по МСК ТГ ()</t>
  </si>
  <si>
    <t>вывод пор. ваг на КЗХ Логбокс ()</t>
  </si>
  <si>
    <t>Белый Раст(РЖД БА)№20 06/04 32 РЖД БА(32/32-57)</t>
  </si>
  <si>
    <t>Силикатная №30 05/04 7ТК+29ТГ(65/36-61)</t>
  </si>
  <si>
    <t>Электроугли №28 06/04 1РЖД БА+2ПГК+31ТК(44/33-57)</t>
  </si>
  <si>
    <t>вывод пор. ваг на Иланку ТК ()</t>
  </si>
  <si>
    <t>Белый Раст(РЖД БА)№21 08/04 31 РЖД БА(36/31-57)</t>
  </si>
  <si>
    <t>Наушки №1Б 11/04 30ТК (52/31-57)</t>
  </si>
  <si>
    <t>доп. ВМТП 13/04 Базаиха - Владивосток 05:10 по МСК</t>
  </si>
  <si>
    <t>Электроугли №29 07/04 29ПГК+5ТК (39/34-61)</t>
  </si>
  <si>
    <t>Силикатная №31 09/04 38ТГ (81/38-66)</t>
  </si>
  <si>
    <t>Подсыл на ст.Братск 15/04 порожние КТК 19:06 по МСК Евросиб(25)</t>
  </si>
  <si>
    <t>Подсыл на Лесосибирск 14/04 порожние КТК(ТК) 12:47 по МСК ТК ()</t>
  </si>
  <si>
    <t>Электроугли №30 10/04 31ТК (49/31-57)</t>
  </si>
  <si>
    <t>Подсыл на Канск-Енисеский 16/04 порожние КТК() 18:19 по МСК РЖД БА ()</t>
  </si>
  <si>
    <t>Купавна №27 11/04 31Евросиб (62/31-57)</t>
  </si>
  <si>
    <t>Забайкальск №8М (ТК) 36ТК (48/36-57)</t>
  </si>
  <si>
    <t>ВМТП 17/04 Базаиха - Владивосток 05:10 по МСК</t>
  </si>
  <si>
    <t>вывод пор. ваг на ТК ПГК (31ваг)</t>
  </si>
  <si>
    <t>Электроугли №31 12/04 31ПГК (35/31-57)</t>
  </si>
  <si>
    <t>Владивосток №13 10/04 40ТГ (103/40-69)</t>
  </si>
  <si>
    <t>Подсыл на ст.Лена-Восточная 18/04 порожние КТК 19:06 по МСК ТГ</t>
  </si>
  <si>
    <t>Силикатная №32 13/04 19ТК+13НЛ+4ТГ (71/37-59)</t>
  </si>
  <si>
    <t>вывод пор. ваг на КЗХ Логбокс (Куп28)</t>
  </si>
  <si>
    <t>Купавна №28 13/04 31 Логбокс (47/31-57)</t>
  </si>
  <si>
    <t>Электроугли №32 13/04 8ПГК+27ТК(35/35-57)</t>
  </si>
  <si>
    <t>Подсыл на ст.Лесосибирск 20/04 пор. КТК (ТК) 12:47 по МСК ТК (ЭУ 33)</t>
  </si>
  <si>
    <t>вывод пор. ваг на Электроугли ТК (38ваг)</t>
  </si>
  <si>
    <t>Белый Раст(РЖД БА)№22 14/04 31РЖД БА(51/31)</t>
  </si>
  <si>
    <t>Электроугли №33  15/04 8ПГК+27ТК(35/35-57)</t>
  </si>
  <si>
    <t>З/РЖД БА (ЛФ) 22/04 05:10 по МСК РЖД БА()</t>
  </si>
  <si>
    <t>вывод пор. ваг на Екатеринбург ТК (47ваг)</t>
  </si>
  <si>
    <t>вывод пор. ваг на Батарейную РЖД БА (31ваг)</t>
  </si>
  <si>
    <t>Белый Раст(РЖД БА)№23 16/04 31 РЖД БА (54/31-56)</t>
  </si>
  <si>
    <t>Наушки №9М (ТК) 31ТК+2НЛ(50/33-57)</t>
  </si>
  <si>
    <t>ВМТП 22/04 Базаиха - Владивосток 05:10 по МСК</t>
  </si>
  <si>
    <t>Силикатная №33 17/04 10ТГ+16НЛ+19ТК(81/45-70)</t>
  </si>
  <si>
    <t>Под. на ст.Чунояр 23/04 порожние КТК(ЕВ) 10:49 по МСК Евросиб(Куп28)</t>
  </si>
  <si>
    <t>Купавна №29 17/04 Евросиб (55/32-57)</t>
  </si>
  <si>
    <t>вывод пор. ваг на Екатеринбург ТК (42ваг)</t>
  </si>
  <si>
    <t>вывод пор. ваг на ТК Максима (31ваг)</t>
  </si>
  <si>
    <t>Максима Логистик</t>
  </si>
  <si>
    <t>Электроугли №34  17/04 37Максима (47/37-68)</t>
  </si>
  <si>
    <t>Белый Раст(РЖД БА)№24 19/04 31 РЖД БА (37/31-57)</t>
  </si>
  <si>
    <t>Н/ФИТ(КЛМ) 30/04 07:14 по МСК ТГ()</t>
  </si>
  <si>
    <t>вывод пор. ваг на Электроугли ТК (50ваг)</t>
  </si>
  <si>
    <t>Электроугли №35  20/04 11ТК+22 Максима(52/33-56)</t>
  </si>
  <si>
    <t>вывод пор. ваг на Канск РЖД БА (31ваг)</t>
  </si>
  <si>
    <t>вывод пор. ваг на ТК 28Максима+3ТК(31ваг)</t>
  </si>
  <si>
    <t>Белый Раст(РЖД БА)№25 21/04 РЖД БА (40/31-57)</t>
  </si>
  <si>
    <t>Г/Евросиб(МВ) 14/04 05:10 по МСК Евросиб()</t>
  </si>
  <si>
    <t>Купавна №30 21/04 31 Евросиб (35/31-57)</t>
  </si>
  <si>
    <t>Силикатная №34 21/04 40 ТГ(81/40-70)</t>
  </si>
  <si>
    <t>Забайкальск №1(РЖД БА) 21 РЖД БА+9ТГ (46/30-56)</t>
  </si>
  <si>
    <t>вывод пор. ваг на Лесосибирск РЖД БА (БР)</t>
  </si>
  <si>
    <t>Электроугли №36 22/04 40ТК (76/40-71)</t>
  </si>
  <si>
    <t>Наушки №10М (ТК) 33ТК(50/33-57)</t>
  </si>
  <si>
    <t>ВМТП 27/04 Базаиха - Владивосток 05:10 по МСК</t>
  </si>
  <si>
    <t>вывод пор. ваг на Кунцево ТК (35ваг)</t>
  </si>
  <si>
    <t>Владивосток №14 23/04 36ТГ (94/36-66)</t>
  </si>
  <si>
    <t>вывод пор. ваг на Бурундай РЖД БА (БР25)</t>
  </si>
  <si>
    <t>вывод пор. ваг на Жеты-Су Евросиб(31ваг)</t>
  </si>
  <si>
    <t>Купавна №31 25/04 31Евросиб (31/31-57)</t>
  </si>
  <si>
    <t>З/Софтранс 02/04 05:10 по МСК ТК</t>
  </si>
  <si>
    <t>вывод пор. ваг на ТК 29ТК(29 вагонов)</t>
  </si>
  <si>
    <t>Наушки №2Б 29/04 31ТК (50/31-57)</t>
  </si>
  <si>
    <t>ВМТП 02/05 Базаиха - Владивосток 05:10 по МСК</t>
  </si>
  <si>
    <t>вывод пор. ваг на Алматы РЖД БА (ЗБК1)</t>
  </si>
  <si>
    <t>Электроугли №37 25/04 34ТК (56/34-58)</t>
  </si>
  <si>
    <t>Белый Раст(РЖД БА)№26 27/04 31 РЖД БА(35/31-57)</t>
  </si>
  <si>
    <t>Электроугли №38 27/04 4РЖД БА+28ТК (47/32-59)</t>
  </si>
  <si>
    <t>вывод пор. ваг на Жеты-Су РЖД БА (БР26)</t>
  </si>
  <si>
    <t>вывод пор. ваг на КЗХ РЖД БА (БР27)</t>
  </si>
  <si>
    <t>вывод пор. ваг на Электроугли ТК (38 ваг)</t>
  </si>
  <si>
    <t>Силикатная №35 27/04 ТК22+ТГ17(65/39-58)</t>
  </si>
  <si>
    <t>Купавна №32 28/04 31 Евросиб (34/31-57)</t>
  </si>
  <si>
    <t>вывод пор. ваг на Бурундай РЖД БА (БР27)</t>
  </si>
  <si>
    <t>вывод пор. ваг на Енисей НЛК(36ваг)</t>
  </si>
  <si>
    <t>вывод пор. ваг на Жеты-Су Евросиб (31вагон)</t>
  </si>
  <si>
    <t>вывод пор. ваг на Красноярск Евросиб(31ваг)</t>
  </si>
  <si>
    <t>Электроугли №39 30/04 37ТК (67/37-62)</t>
  </si>
  <si>
    <t>ВМТП 07/05 Базаиха - Владивосток 05:10 по МСК</t>
  </si>
  <si>
    <t>вывод пор. ваг на Лесосибирск ТК (31 ваг)</t>
  </si>
  <si>
    <t>Силикатная №36 01/05 40 ТГ (79/40-68)</t>
  </si>
  <si>
    <t>Купавна №33 02/05 31Евросиб (48/31-57)</t>
  </si>
  <si>
    <t>Силикатная №37 03/05 35ТГ(76/35-64)</t>
  </si>
  <si>
    <t>Электроугли №40 02/05 37 ТК (69/37-66)</t>
  </si>
  <si>
    <t>вывод пор. ваг на ТК ТК (24 ваг)</t>
  </si>
  <si>
    <t>Белый Раст(РЖД БА)№27 29/04 31 РЖД БА(37/31-57)</t>
  </si>
  <si>
    <t>пов. подсыл на ст.Иланка 07/05 пор. КТК (ТК) ТК ()</t>
  </si>
  <si>
    <t>Владивосток №15 02/05 38 ТГ (94/38-68)</t>
  </si>
  <si>
    <t>доп. ВМТП 10/05 Базаиха - Владивосток 05:10 по МСК</t>
  </si>
  <si>
    <t>Подсыл на Карабулу 10/05 порожние КТК(ТК) 21:43 по МСК ТК ()</t>
  </si>
  <si>
    <t>Забайкальск №11М (ТК) 35ТК+1РЖД БА (50/36-60)</t>
  </si>
  <si>
    <t>Электроугли №41 05/05 35ТК(51/35-57)</t>
  </si>
  <si>
    <t>ВМТП 12/05 Базаиха - Владивосток 05:10 по МСК</t>
  </si>
  <si>
    <t>Электроугли №42 07/05 31ТК (50/31-57)</t>
  </si>
  <si>
    <t>Владивосток №16 05/05 35ТГ(71/35-63)</t>
  </si>
  <si>
    <t>вывод пор. ваг на ТК ТК (20 ваг)</t>
  </si>
  <si>
    <t>Силикатная №38 07/05 35ТГ+3ТК(75/38-65)</t>
  </si>
  <si>
    <t>Подсыл на ст.Канск-Енис 14/05 пор. КТК () 18:19 по МСК ТК ()</t>
  </si>
  <si>
    <t>Купавна №34 09/05 31Евросиб (40/31-57)</t>
  </si>
  <si>
    <t>доп. ВМТП 14/05 Базаиха - Владивосток 05:10 по МСК</t>
  </si>
  <si>
    <t>Белый Раст(РЖД БА)№28 10/05 32 РЖД БА (38/32-58)</t>
  </si>
  <si>
    <t>Электроугли №43 10/05  33ТК(43/33-57)</t>
  </si>
  <si>
    <t>ВМТП 17/05 Базаиха - Владивосток 05:10 по МСК</t>
  </si>
  <si>
    <t>пов. подсыл на ст.Абакан 16/05 пор. КТК (ТК) ТК ()</t>
  </si>
  <si>
    <t>вывод пор. ваг на Красноярск ПГК (28ваг)</t>
  </si>
  <si>
    <t>Г/Евросиб(Лесофонд) 22/04 07:14 по МСК Евросиб()</t>
  </si>
  <si>
    <t>Купавна №35 14/05 31Евросиб (31/31-57)</t>
  </si>
  <si>
    <t>Электроугли №44 13/05 37ТК (37/37-57)</t>
  </si>
  <si>
    <t>вывод пор. ваг на Канск-Енис ТК (32 ваг)</t>
  </si>
  <si>
    <t>вход пор. ваг со ст.Енисей НЛ (31ваг)</t>
  </si>
  <si>
    <t>Силикатная №39 14/05 26ТГ+12ТК(76/38)</t>
  </si>
  <si>
    <t>вывод пор. ваг на Достык ТГ(31ваг)</t>
  </si>
  <si>
    <t>Белый Раст(РЖД БА)№29 15/05 31 РЖД БА(41/31-57)</t>
  </si>
  <si>
    <t>Подсыл на ст.Братск 20/05 пор. НЛ () 19:06 по МСК НЛ ()</t>
  </si>
  <si>
    <t>Подсыл на Карабулу 18/05 порожние КТК(ТК) 21:43 по МСК ТК ()</t>
  </si>
  <si>
    <t>Электроугли №45 14/05 34ТК (42/34-57)</t>
  </si>
  <si>
    <t>ВМТП 22/05 Базаиха - Владивосток 05:10 по МСК</t>
  </si>
  <si>
    <t>Подсыл на ст.Братск 21/05 порожние КТК 19:06 по МСК РЖД БА ()</t>
  </si>
  <si>
    <t>Наушки №3Б 20/05 (50/31-57)</t>
  </si>
  <si>
    <t>Подсыл на ст.Лесосибирск 20/05 пор. КТК (ТК) 12:47 по МСК ТК (ЭУ 45)</t>
  </si>
  <si>
    <t>вывод пор. ваг на Карабула 21/05 41ТК()</t>
  </si>
  <si>
    <t>Электроугли №46 17/05 35ТК (42/35-57)</t>
  </si>
  <si>
    <t>Силикатная №40 18/05 24ТГ+13ТК(56/37-58)</t>
  </si>
  <si>
    <t>Владивосток №17 15/05 40ТГ (61/40-70)</t>
  </si>
  <si>
    <t>Купавна №36 17/05 31Евросиб (43/31-57)</t>
  </si>
  <si>
    <t>вывод пор. ваг на Атынколь Евросиб(31ваг)</t>
  </si>
  <si>
    <t>вывод пор. ваг. 26ТК  (повогонка, Лесосибирск)</t>
  </si>
  <si>
    <t>Купавна №37 20/05 Евросиб (43/31-57)</t>
  </si>
  <si>
    <t>доп. ВМТП 26/05 Базаиха - Владивосток 05:10 по МСК</t>
  </si>
  <si>
    <t>Электроугли №47  21/05 46ТК (56/46)</t>
  </si>
  <si>
    <t>ВМТП 27/05 Базаиха - Владивосток 05:10 по МСК</t>
  </si>
  <si>
    <t>вход пор. ваг со ст.Батарейная РЖД БА (26ваг)</t>
  </si>
  <si>
    <t>Силикатная №41 21/05
ТГ31+12 ТК (89/43-70)</t>
  </si>
  <si>
    <t>Н/ТК(РОК) 30/03 07:14 по МСК ТК()</t>
  </si>
  <si>
    <t>Белый Раст(РЖД БА)№30 21/05 31 РЖД БА (52/31-57)</t>
  </si>
  <si>
    <t>З/РЖД БА(МВ) 20/03 05:10 по МСК РЖД БА()</t>
  </si>
  <si>
    <t>вывод пор. ваг. 37ТК (повогонка, Лесосибирск)</t>
  </si>
  <si>
    <t>Электроугли №48 23/05 36ТК (60/36-58)</t>
  </si>
  <si>
    <t>Н/ФИТ(КЛМ) 13/05 07:14 по МСК ТГ(по 5-му коду)</t>
  </si>
  <si>
    <t>Силикатная №42 24/05 13ТК+3НЛК+26ТГ(72/42-61)</t>
  </si>
  <si>
    <t>Электроугли №49  25/05 36ТК (51/36-56)</t>
  </si>
  <si>
    <t>пов. подсыл на ст.Абакан 31/05 пор. КТК (ТК) ТК ()</t>
  </si>
  <si>
    <t>Купавна №38 24/05 31Евросиб (57/31-57)</t>
  </si>
  <si>
    <t>ВМТП 01/06 Базаиха - Владивосток 05:10 по МСК</t>
  </si>
  <si>
    <t>Электроугли №50  27/05 42ТК (63/42-63)</t>
  </si>
  <si>
    <t>пов. подсыл на стТихоново 02/05 пор. КТК (НЛ) НЛ ()</t>
  </si>
  <si>
    <t>Тихоново</t>
  </si>
  <si>
    <t>Купавна №39 28/05 31Евросиб (57/31-57)</t>
  </si>
  <si>
    <t>доп ВМТП 03/06 Базаиха - Владивосток 05:10 по МСК</t>
  </si>
  <si>
    <t>Подсыл на Карабулу 03/06 порожние КТК (ТК) 21:43 по МСК ТК ()</t>
  </si>
  <si>
    <t>Наушки №4 (Бирюса) Максима Логистик(50/31-57)</t>
  </si>
  <si>
    <t>Белый Раст(РЖД БА)№31 28/05 29РЖД БА+2ТГ(82/31-57)</t>
  </si>
  <si>
    <t>Подсыл на ст.Сегежа 04/06 пор.КТК Ев () 21:05 по МСК Евросиб ()</t>
  </si>
  <si>
    <t>Сегежа</t>
  </si>
  <si>
    <t>Вывод пор. на КЗХ 04/06 31 Евросиб</t>
  </si>
  <si>
    <t>Вывод пор. на  Достык (КЗХ) 29/05 31 РЖД БА</t>
  </si>
  <si>
    <t>Наушки №12М 31/05 ТК(50/31-57)</t>
  </si>
  <si>
    <t>Купавна №40 30/05 31Евросиб (36/31)</t>
  </si>
  <si>
    <t>Подсыл на ст.Лесосибирск 05/06 пор. КТК (ТК) 12:47 по МСК ТК ()</t>
  </si>
  <si>
    <t>Владивосток №18 29/05 37ТГ (82/37-61)</t>
  </si>
  <si>
    <t>Силикатная №43 30/05 32ТГ+6ТК(79/38)</t>
  </si>
  <si>
    <t>Электроугли №52  30/05 ТК (45/44-58)</t>
  </si>
  <si>
    <t>Электроугли №51  30/05 31ТК (46/31-57)</t>
  </si>
  <si>
    <t>ВМТП 06/06 Базаиха - Владивосток 05:10 по МСК</t>
  </si>
  <si>
    <t>Электроугли №53  01/06 ТК (71/51-70)</t>
  </si>
  <si>
    <t>Вывод пор. на Жеты-Су (КЗХ) 05/06 31 Максима</t>
  </si>
  <si>
    <t>Подсыл на ст.Лесосибирск 07/06 пор. КТК () 12:47 по МСК ТК ()</t>
  </si>
  <si>
    <t>Силикатная №44 03/06 5ТК+29ТГ(65/34)</t>
  </si>
  <si>
    <t>Купавна №41 03/06 Евросиб (48/31-57)</t>
  </si>
  <si>
    <t>доп ВМТП 09/06 Базаиха - Владивосток 05:10 по МСК</t>
  </si>
  <si>
    <t>Вывод пор. на Жетыген (КЗХ) 31 РЖД БА</t>
  </si>
  <si>
    <t>Забайкальск №13М (ТК) (50/29)</t>
  </si>
  <si>
    <t>Электроугли №54  03/06 ТК (69/41)</t>
  </si>
  <si>
    <t>Подсыл на ст.Сегежа 10/06 пор.КТК Ев () 21:05 по МСК Евросиб (31)</t>
  </si>
  <si>
    <t>Г/Евросиб(КрАвто) 10/06 07:14 по МСК Евросиб(31)</t>
  </si>
  <si>
    <t>Вывод пор. на Шушары 71 ус ТК</t>
  </si>
  <si>
    <t>Электроугли №55  06/06 ТК (44/39)</t>
  </si>
  <si>
    <t>Белый Раст(РЖД БА)№32 04/06 РЖД БА (45/31)</t>
  </si>
  <si>
    <t>ВМТП 11/06 Базаиха - Владивосток 05:10 по МСК</t>
  </si>
  <si>
    <t>пов. подсыл на ст.Карабула 10/06 пор. КТК (ТК 50) ТК (25)</t>
  </si>
  <si>
    <t>Силикатная №45 06/06 35ТГ(75/35-59)</t>
  </si>
  <si>
    <t>Купавна №42 07/06 Евросиб (42/31)</t>
  </si>
  <si>
    <t>вывод пор. ваг на Аксенгер РЖД БА(31ваг)</t>
  </si>
  <si>
    <t>Электроугли №56  08/06 42 ТК (56/42-60)</t>
  </si>
  <si>
    <t>Владивосток №19 05/06 33ТГ (66/33-61)</t>
  </si>
  <si>
    <t>Подсыл на ст.Лесосибирск 10/06 пор. КТК () 12:47 по МСК ТК (40)</t>
  </si>
  <si>
    <t>Подсыл на ст.Лесосибирск 14/06 пор. КТК () 12:47 по МСК ТГ ()</t>
  </si>
  <si>
    <t>Купавна №43 10/06 31 Евросиб (51/31)</t>
  </si>
  <si>
    <t>ВМТП 16/06 Базаиха - Владивосток 05:10 по МСК</t>
  </si>
  <si>
    <t>вывод пор. ваг на Чунояр ТК (39 ваг)</t>
  </si>
  <si>
    <t>Электроугли №57  10/06 33 ТК (66/33) 61уе</t>
  </si>
  <si>
    <t>Белый Раст(РЖД БА)№33 11/06 33 РЖД БА(56/33)</t>
  </si>
  <si>
    <t>Подсыл на ст.Лесосибирск 17/06 пор. КТК () 12:47 по МСК ТК ()</t>
  </si>
  <si>
    <t>Силикатная №46 11/06 35 ТГ (77/35)</t>
  </si>
  <si>
    <t>Электроугли №58  13/06 35 ТК (70/35-64)</t>
  </si>
  <si>
    <t>Вывод пор. на  Достык (КЗХ) 18/06 ТК (31 ваг)</t>
  </si>
  <si>
    <t>З/МВ 17/03 05:10 по МСК РЖД БА(МВ)</t>
  </si>
  <si>
    <t>вывод пор. ваг на Жеты-Су Евросиб (31 ваг)</t>
  </si>
  <si>
    <t>Подсыл на ст.Лесосибирск 20/06 пор. КТК () 12:47 по МСК ТК ()</t>
  </si>
  <si>
    <t>Купавна №44 15/06 31 Евросиб (34/31-57)</t>
  </si>
  <si>
    <t>Владивосток №20 13/06 36 ТГ(64/36-64)</t>
  </si>
  <si>
    <t>ВМТП 21/06 Базаиха - Владивосток 05:10 по МСК</t>
  </si>
  <si>
    <t>Подсыл на ст.Лесосибирск 22/06 пор. КТК () 12:47 по МСК ТК ()</t>
  </si>
  <si>
    <t>вывод пор. ваг на Красноярск РЖД БА(27ваг)</t>
  </si>
  <si>
    <t>Электроугли №59  17/06 37 ТК (72/37-67)</t>
  </si>
  <si>
    <t>Силикатная №47 18/06 30ТГ + 4ТК (63/34-59)</t>
  </si>
  <si>
    <t>Белый Раст(РЖД БА)№34 19/06 31 РЖД БА (58/31-57)</t>
  </si>
  <si>
    <t>Купавна №45 19/06 31 Евросиб (58/31-57)</t>
  </si>
  <si>
    <t>Электроугли №60  19/06 35 ТК (67/35-64)</t>
  </si>
  <si>
    <t>ВМТП 26/06 Базаиха - Владивосток 05:10 по МСК</t>
  </si>
  <si>
    <t>Подсыл на ст.Лесосибирск 27/06 пор. КТК () 12:47 по МСК ТК ()</t>
  </si>
  <si>
    <t>Электроугли №61  21/06 ТК (76/39-71)</t>
  </si>
  <si>
    <t>Купавна №46 22/06 34 Евросиб (35/34-63)</t>
  </si>
  <si>
    <t>вывод пор. ваг на Лесосибирск ТК (до71у.е)</t>
  </si>
  <si>
    <t>Электроугли №62  21/06
48ТК (69/48-69)</t>
  </si>
  <si>
    <t>Электроугли №63  23/06
32ТК (57/32-58)</t>
  </si>
  <si>
    <t xml:space="preserve"> Подсыл на ст.Карабула 29/06  пор. КТК (ТК) 21:43 по МСК ТК ()</t>
  </si>
  <si>
    <t>Забайкальск №14М (ТК) (50/38-57)</t>
  </si>
  <si>
    <t>Н/ФИТ(РокЛог) 30/06 07:14 по МСК ТГ()</t>
  </si>
  <si>
    <t>Силикатная №48 25/06 (80/39-62)</t>
  </si>
  <si>
    <t>Электроугли №64  24/06 ТК (57/31-57)</t>
  </si>
  <si>
    <t>Владивосток №21 23/06 41ТГ(110/41-70)</t>
  </si>
  <si>
    <t>вывод пор. ваг на Алматы (КЗХ) РЖД БА(31ваг)</t>
  </si>
  <si>
    <t>Подсыл на ст.Лесосибирск 30/06 пор. КТК () 12:47 по МСК ТК ()</t>
  </si>
  <si>
    <t>Электроугли №65  26/06 ТК (36/36-57)</t>
  </si>
  <si>
    <t>Купавна №47 26/06 Евросиб (47/34-63)</t>
  </si>
  <si>
    <t>З/ТК(РОК) 30/05 07:14 по МСК ТК(38ваг)</t>
  </si>
  <si>
    <t>вывод пор. ваг на Достык Евросиб ( ваг)</t>
  </si>
  <si>
    <t>вывод пор. ваг на Жеты-Су Евросиб ( ваг)</t>
  </si>
  <si>
    <t>Белый Раст(РЖД БА)№35 26/06 РЖД БА(46/31-57)</t>
  </si>
  <si>
    <t>ВМТП 01/07 Базаиха - Владивосток 05:10 по МСК</t>
  </si>
  <si>
    <t>Подсыл на ст.Чунояр 28/06 пор. КТК () 10:49 по МСК ТК (31ваг)</t>
  </si>
  <si>
    <t>Силикатная №49 28/06 34ТГ+1НЛ(75/35)</t>
  </si>
  <si>
    <t>доп ВМТП 04/07 Базаиха - Владивосток 05:10 по МСК</t>
  </si>
  <si>
    <t>Электроугли №66  28/06 ТК (45/37)</t>
  </si>
  <si>
    <t>вывод пор. ваг на ТК ТК (25 ваг)</t>
  </si>
  <si>
    <t>Алтынколь№1Б (ЛОГБОКС) (50/31-57)</t>
  </si>
  <si>
    <t>Купавна №48 30/06 Евросиб (42/31-57)</t>
  </si>
  <si>
    <t>ВМТП 06/07 Базаиха - Владивосток 05:10 по МСК</t>
  </si>
  <si>
    <t>Силикатная №50 01/07 (74/37)</t>
  </si>
  <si>
    <t>вывод пор. ваг наЖеты-Су Евросиб ( 31ваг)</t>
  </si>
  <si>
    <t>Электроугли №67  01/07 ТК (73/43-71)</t>
  </si>
  <si>
    <t>Владивосток №22 30/06 ТГ(69/33-58)</t>
  </si>
  <si>
    <t>Алтынколь№2Б (ЛОГБОКС) (50/31-57)</t>
  </si>
  <si>
    <t>Подсыл на ст.Лесосибирск 04/07 пор. КТК (ТК) 12:47 по МСК ТК ()</t>
  </si>
  <si>
    <t>Купавна №49 03/07 Евросиб (40/31-57)</t>
  </si>
  <si>
    <t>вывод пор. ваг на Железоурудная Логбокс ( 31 ваг)</t>
  </si>
  <si>
    <t>вывод пор. ваг на ДМ Евросиб (24 ваг)</t>
  </si>
  <si>
    <t>Белый Раст(РЖД БА)№36 04/07 РЖД БА(37/31-57)</t>
  </si>
  <si>
    <t>Подсыл на ст.Лесосибирск 10/07 пор. КТК () 12:47 по МСК ТК ()</t>
  </si>
  <si>
    <t>Подсыл на стКалий 10/07 порожние КТК : по МСК РЖД БА ()</t>
  </si>
  <si>
    <t>Калий</t>
  </si>
  <si>
    <t>Электроугли №68  04/07 ТК (78/38-70)</t>
  </si>
  <si>
    <t>ВМТП 11/07 Базаиха - Владивосток 05:10 по МСК</t>
  </si>
  <si>
    <t>Подсыл на ст.Тобольск 13/07 пор.КТК Ев () 21:05 по МСК Евросиб ()</t>
  </si>
  <si>
    <t>Тобольск</t>
  </si>
  <si>
    <t>вывод пор. ваг на Достык Логбокс ( 31ваг)</t>
  </si>
  <si>
    <t>Подсыл на ст.Лесосибирск 12/07 пор. КТК () 12:47 по МСК ТК ()</t>
  </si>
  <si>
    <t>Силикатная №51 07/07 36ТГ (63/36-59)</t>
  </si>
  <si>
    <t>Электроугли №69  07/07 ТК (72/36-66)</t>
  </si>
  <si>
    <t>доп ВМТП 14/07 азаиха - Владивосток 05:10 по МСК</t>
  </si>
  <si>
    <t>вывод пор. ваг на ТК ТК ( 17ваг)</t>
  </si>
  <si>
    <t>Электроугли №70  09/07 ТК (63/35-59)</t>
  </si>
  <si>
    <t>вывод пор. ваг на Аблык ТГ ( 31ваг)</t>
  </si>
  <si>
    <t xml:space="preserve"> Подсыл на ст.Карабула 14/07  пор. КТК (ТК) 21:43 по МСК ТК ()</t>
  </si>
  <si>
    <t>Владивосток №23 09/07 ТГ(79/37-64)</t>
  </si>
  <si>
    <t>Купавна №50 10/07 Евросиб (36/36-66)</t>
  </si>
  <si>
    <t>Электроугли №71  09/07 ТК (70/39-66)</t>
  </si>
  <si>
    <t>ВМТП 16/07 Базаиха - Владивосток 05:10 по МСК</t>
  </si>
  <si>
    <t>Силикатная №52 10/07 ТГ(63/38-59)</t>
  </si>
  <si>
    <t>вывод пор. ваг на Казахстан ТрансСинергия ( 31 ваг)</t>
  </si>
  <si>
    <t>ТрансСинергия</t>
  </si>
  <si>
    <t>Подсыл на ст.Карабула 17/07 пор. КТК () 21:43 по МСК ТК ()</t>
  </si>
  <si>
    <t>Электроугли №72  11/07 ТК (76/42-71)</t>
  </si>
  <si>
    <t>Электроугли №73  12/07 17ТК+21Максима (73/39)</t>
  </si>
  <si>
    <t>Силикатная №53 13/07 ТГ(58/37)</t>
  </si>
  <si>
    <t>Г/РЖД БА(Лесофонд) 19/07 07:14 по МСК</t>
  </si>
  <si>
    <t>вывод пор. ваг на Жеты-Су Г ( 31ваг)</t>
  </si>
  <si>
    <t>Подсыл на ст.Карабула 19/07 пор. КТК () 21:43 по МСК ТК ()</t>
  </si>
  <si>
    <t>Электроугли №74  13/07 12НЛК+32ТК (73/44)</t>
  </si>
  <si>
    <t>З/МВ 20/06 05:10 по МСК Евросиб()</t>
  </si>
  <si>
    <t>ВМТП 21/07 Базаиха - Владивосток 05:10 по МСК</t>
  </si>
  <si>
    <t>Электроугли №75  16/07 ТК (76/42-70)</t>
  </si>
  <si>
    <t>Подсыл на ст.Лесосибирск  22/07 пор. КТК () 21:43 по МСК ТК ()</t>
  </si>
  <si>
    <t>Силикатная №54 17/07 2ТК+38ТГ(88/40-71)</t>
  </si>
  <si>
    <t>Н/ФИТ(РокЛог) 15/07 07:14 по МСК ТГ(31вагон)</t>
  </si>
  <si>
    <t>вывод пор. ваг на Достык ТГ ( 31ваг)</t>
  </si>
  <si>
    <t>Электроугли №77  18/07 ТК (71/47-71)</t>
  </si>
  <si>
    <t>Электроугли №76  17/07 ТК (67/40-64)</t>
  </si>
  <si>
    <t>Купавна №51 20/07 Евросиб 31 (40/31-57)</t>
  </si>
  <si>
    <t>Силикатная №55 20/07 39 ТГ (100/39-67)</t>
  </si>
  <si>
    <t>ВМТП 26/07 Базаиха - Владивосток 05:10 по МСК</t>
  </si>
  <si>
    <t>Подсыл на ст.Чунояр 23/07 пор. КТК () 10:49 по МСК ТК ()</t>
  </si>
  <si>
    <t>вывод пор. ваг на ТК ТК (34 ваг)</t>
  </si>
  <si>
    <t>Подсыл на ст.Чунояр 27/07 пор. КТК () 10:49 по МСК Евросиб (31 ваг)</t>
  </si>
  <si>
    <t>Электроугли №79  22/07 ТК (67/34)</t>
  </si>
  <si>
    <t>Электроугли №78  21/07 41 ТК (76/41-70)</t>
  </si>
  <si>
    <t>Подсыл на ст.Тайшет 28/07 пор. КТК () 19:06 по МСК РЖД БА(31 ваг ТГ)</t>
  </si>
  <si>
    <t>Подсыл на ст.Лесосибирск 27/07 пор. КТК () 12:47 по МСК ТК (54 ваг)</t>
  </si>
  <si>
    <t>Н/ТК(РОК) 28/07 07:14 по МСК ТК()</t>
  </si>
  <si>
    <t>Силикатная №56 23/07 (75/35-59)</t>
  </si>
  <si>
    <t>Электроугли №80  23/07 ТК (76/38)</t>
  </si>
  <si>
    <t>доп ВМТП 29/07 Базаиха - Владивосток 05:10 по МСК</t>
  </si>
  <si>
    <t>Владивосток №24 21/07 42ТГ(85/42-65) 17:12 по МСК</t>
  </si>
  <si>
    <t>Подсыл на ст.Лесосибирск 28/07 пор. КТК () 12:47 по МСК ТК ()</t>
  </si>
  <si>
    <t>ВМТП 31/07 Базаиха - Владивосток 05:10 по МСК</t>
  </si>
  <si>
    <t>Подсыл на ст.Чунояр 31/07 пор. КТК () 00:06 по МСК ТК ()</t>
  </si>
  <si>
    <t>Электроугли №81 25/07 22ТК+19НЛ (71/41)</t>
  </si>
  <si>
    <t>Купавна №52 27/07 Евросиб (40/31)</t>
  </si>
  <si>
    <t>Подсыл на ст.Лесосибирск 02/08 пор. КТК () 12:47 по МСК ТК ()</t>
  </si>
  <si>
    <t>Силикатная №57 27/07 (51/35)</t>
  </si>
  <si>
    <t>Электроугли №82 28/07 ТК(73/50-71)</t>
  </si>
  <si>
    <t>Подсыл на ст.Лесосибирск 04/08 пор. КТК () 12:47 по МСК ТК ()</t>
  </si>
  <si>
    <t>Электроугли №83 29/07 ТК(76/42-69)</t>
  </si>
  <si>
    <t>доп ВМТП 04/08 Базаиха - Владивосток 05:10 по МСК</t>
  </si>
  <si>
    <t>Силикатная №58 30/07 6ТК+31ТГ(76/37-59)</t>
  </si>
  <si>
    <t>ВМТП 05/08 Базаиха - Владивосток 05:10 по МСК</t>
  </si>
  <si>
    <t>пов. подсыл на ст.Иланка 05/08 пор. КТК () ТК ()</t>
  </si>
  <si>
    <t>вывод пор. ваг на ТК ТК ( 36ваг)</t>
  </si>
  <si>
    <t>Электроугли №84 03/08 ТК36 (62/36)</t>
  </si>
  <si>
    <t>Купавна №53 03/08 Евросиб (44/31-57)</t>
  </si>
  <si>
    <t>Забайкальск №1М (РЖД БА) (51/38)</t>
  </si>
  <si>
    <t>Подсыл на ст.Лесосибирск 06/08 пор. КТК () 12:47 по МСК ТК ()</t>
  </si>
  <si>
    <t>Силикатная №59 04/08 5ТК+33ТГ(74/38-60)</t>
  </si>
  <si>
    <t>Владивосток №25 02/08 ТГ(91/41-71)</t>
  </si>
  <si>
    <t>ВМТП 10/08 Базаиха - Владивосток 05:10 по МСК</t>
  </si>
  <si>
    <t>Электроугли №85 05/08 ТК33 (65/33-61)</t>
  </si>
  <si>
    <t>Электроугли №86 06/08 11ТК+27Максима (75/38-68)</t>
  </si>
  <si>
    <t>Г/Евросиб(КрАвто) 10/08 07:14 по МСК Евросиб(31)</t>
  </si>
  <si>
    <t>Электроугли №87 07/08 33ТК (66/33-61)</t>
  </si>
  <si>
    <t>З/Сигир 11/08 05:10 по МСК РЖД БА</t>
  </si>
  <si>
    <t>пов. подсыл на ст.Иланка 11/08 пор. КТК () ТК ()</t>
  </si>
  <si>
    <t>Подсыл на ст.Лесосибирск 14/08 пор. КТК () 12:47 по МСК ТК ()</t>
  </si>
  <si>
    <t>Силикатная №60 09/08 4ТК+26ТГ (84/40-65)</t>
  </si>
  <si>
    <t>доп ВМТП 12/08 Базаиха - Владивосток 05:10 по МСК</t>
  </si>
  <si>
    <t>Электроугли №88 08/08 40ТК (77/40-70)</t>
  </si>
  <si>
    <t>Купавна №54 10/08 31Евросиб (51/31-57)</t>
  </si>
  <si>
    <t>Подсыл на ст.Лесосибирск 15/08 пор. КТК () 12:47 по МСК ТК ()</t>
  </si>
  <si>
    <t>Электроугли №89 10/08 32ТК (62/32-58)</t>
  </si>
  <si>
    <t>Владивосток №26 10/08 ТГ(82/36-60)</t>
  </si>
  <si>
    <t>ВМТП 15/08 Базаиха - Владивосток 05:10 по МСК</t>
  </si>
  <si>
    <t>Силикатная №61 12/08 26ТГ+15ТК (87/42-70)</t>
  </si>
  <si>
    <t>Подсыл на ст.Карабула 19/08 пор. КТК () 21:43 по МСК ТГ ()</t>
  </si>
  <si>
    <t>Н/ФИТ(РокЛог) 22/08 07:14 по МСК ТГ()</t>
  </si>
  <si>
    <t>Электроугли №90 14/08 41ТК (69/41-66)</t>
  </si>
  <si>
    <t>ВМТП 20/08 Базаиха - Владивосток 05:10 по МСК</t>
  </si>
  <si>
    <t>Подсыл на ст.Карабула 17/08 пор. КТК () 12:47 по МСК ТГ ()</t>
  </si>
  <si>
    <t>вывод пор. ваг на Семей ТГ (31ваг)</t>
  </si>
  <si>
    <t>Подсыл на ст.Лена-Вост 21/08 пор. КТК () 18:19 по МСК ТГ ()</t>
  </si>
  <si>
    <t>Лена-Вост</t>
  </si>
  <si>
    <t>Электроугли №91 15/08 ТК (68/36-64)</t>
  </si>
  <si>
    <t>Подсыл на ст.Канск-Енис 22/08 пор. КТК () 18:19 по МСК ТК ()</t>
  </si>
  <si>
    <t>Канск-Енис</t>
  </si>
  <si>
    <t>Подсыл на ст.Лесосибирск 23/08 пор. КТК () 12:47 по МСК ТК ()</t>
  </si>
  <si>
    <t>Электроугли №93 17/08 34ТК (62/34-58)</t>
  </si>
  <si>
    <t>Силикатная №62 18/08 Силикатная №62 18/08
14ТК+28ТГ (99/42-71)</t>
  </si>
  <si>
    <t>Электроугли №94 19/08 35ТК (70/34-64)</t>
  </si>
  <si>
    <t>Купавна №55 15/08 31Евросиб (47/31-57)</t>
  </si>
  <si>
    <t>вывод пор. ваг на Злобино Евросиб(31ваг)</t>
  </si>
  <si>
    <t>вывод пор. ваг на Абакан Евросиб(31ваг)</t>
  </si>
  <si>
    <t>Подсыл на ст.Лесосибирск 25/08 пор. КТК () 12:47 по МСК ТК ()</t>
  </si>
  <si>
    <t>Электроугли №92 15/08 39ТК (70/39-68)</t>
  </si>
  <si>
    <t>ВМТП 25/08 Базаиха - Владивосток 05:10 по МСК</t>
  </si>
  <si>
    <t>Силикатная №63 20/08 22ТГ+21ТК (91/43-71)</t>
  </si>
  <si>
    <t>Подсыл на ст.Чунояр  27/08 пор. КТК () 12:47 по МСК ТК ()</t>
  </si>
  <si>
    <t>Подсыл на ст. Карабула  28/08 пор. КТК () 21:43 по МСК ТК ()</t>
  </si>
  <si>
    <t>Электроугли №95 22/08 49ТК (70/49-69)</t>
  </si>
  <si>
    <t>Владивосток №27 21/08 34 ТГ(83/34-61)</t>
  </si>
  <si>
    <t>Купавна №56 23/08 31Евросиб (76/38-72)</t>
  </si>
  <si>
    <t>ВМТП 30/08 Базаиха - Владивосток 05:10 по МСК</t>
  </si>
  <si>
    <t>Электроугли №97 25/08 38ТК (71/38-66)</t>
  </si>
  <si>
    <t>Силикатная №64 26/08 16ТГ+8ТК+ 11 \Максима (83/35-62)</t>
  </si>
  <si>
    <t>доп ВМТП 01/09 Базаиха - Владивосток 05:10 по МСК</t>
  </si>
  <si>
    <t>Электроугли №98 26/08 41ТК (73/41-68)</t>
  </si>
  <si>
    <t>Электроугли №99 27/08 20 ПГК+18ТК (68/38-63)</t>
  </si>
  <si>
    <t>Подсыл на ст.Лесосибирск 30/08 пор. КТК () 12:47 по МСК ТК ()</t>
  </si>
  <si>
    <t>Электроугли №98 28/08 37ТК (59/37-63)</t>
  </si>
  <si>
    <t>Купавна №57 29/08 31Евросиб (57/31-57)</t>
  </si>
  <si>
    <t>Подсыл на ст.Лесосибирск 02/09 пор. КТК () 12:47 по МСК ТК ()</t>
  </si>
  <si>
    <t>вход пор. ваг со ст Новосиб-Вост. ТГ( 40 ваг)</t>
  </si>
  <si>
    <t>Подсыл на ст. Карабула  04/09 пор. КТК () 21:43 по МСК ТК ()</t>
  </si>
  <si>
    <t>вывод пор.ваг на Байсерке Евросиб(Куп 57/31ваг)</t>
  </si>
  <si>
    <t>Байсерке</t>
  </si>
  <si>
    <t>Электроугли №101 29/08 31ТК+5ПГК (53/36-59)</t>
  </si>
  <si>
    <t>Электроугли №96 22/08 29 ПГК+11ТК (74/40-70)</t>
  </si>
  <si>
    <t>Подсыл на ст. Лесосибирск  06/09 пор. КТК () 12:47 по МСК ТК ()</t>
  </si>
  <si>
    <t>З/ТК(ТЛЦ)01/09 07:14 по мск ТК()</t>
  </si>
  <si>
    <t>вход пор.ван со ст Новосиб-Вост ТГ(42 ваг)</t>
  </si>
  <si>
    <t>Новосиб-Вост</t>
  </si>
  <si>
    <t>Электроугли №102 31/08 35ТК (66/35-60)</t>
  </si>
  <si>
    <t>Купавна №58 31/08 31Евросиб (31/31-57)</t>
  </si>
  <si>
    <t>Силикатная №65 31/08 31ТГ+8ТК+ 2Максима (95/41-71)</t>
  </si>
  <si>
    <t>ВМТП 04/09 Базаиха - Владивосток 05:10 по МСК</t>
  </si>
  <si>
    <t>Подсыл на ст.Чунояр 07/09 пор. КТК () 12:47 по МСК ТК ()</t>
  </si>
  <si>
    <t>вывод пор.ваг на Байсерке Евросиб(Куп 58/31ваг)</t>
  </si>
  <si>
    <t>доп ВМТП 07/09 Базаиха - Владивосток 05:10 по МСК</t>
  </si>
  <si>
    <t>ВМТП 09/09 Базаиха - Владивосток 05:10 по МСК</t>
  </si>
  <si>
    <t>Владивосток №28 02.09 38ТГ(92/38-64)</t>
  </si>
  <si>
    <t>Белый Раст(РЖД БА)№37 04.09 31РЖД БА(62/31-57)</t>
  </si>
  <si>
    <t>Подсыл на ст. Лена Вост  11/09 пор. КТК () 18:19 по МСК ТГ ()</t>
  </si>
  <si>
    <t>ТрангГарант</t>
  </si>
  <si>
    <t>Лена Вост</t>
  </si>
  <si>
    <t>Подсыл на ст. Карабула  09/09 пор. КТК () 21:43 по МСК ТК ()</t>
  </si>
  <si>
    <t>Силикатная №66 06/09 7 ТК+32ТГ+3НЛ(104/42-71)</t>
  </si>
  <si>
    <t>Электроугли №103 03/09 34ТК (61/34-57)</t>
  </si>
  <si>
    <t>Электроугли №105 05/09 2 ТК+4ПГК+28Максима (69/34-65)</t>
  </si>
  <si>
    <t>Купавна №59 04/09 31Евросиб (46/31-57)</t>
  </si>
  <si>
    <t>Вывод пор ваг на Лесосибирск Евросиб(Куп/ваг)</t>
  </si>
  <si>
    <t>3/ТК(ТЛЦ) 12/09 05:10 МСК ТК()</t>
  </si>
  <si>
    <t>Электроугли №104 04/09 36ТК(65/36-61)</t>
  </si>
  <si>
    <t>Электроугли №106 07/09 34ТК+6ПГК(76/40-67)</t>
  </si>
  <si>
    <t>Вагон №</t>
  </si>
  <si>
    <t>Фут</t>
  </si>
  <si>
    <t>Дата
 прибытия на станцию</t>
  </si>
  <si>
    <t>Дата
 подачи</t>
  </si>
  <si>
    <t>гр/пор</t>
  </si>
  <si>
    <t>Дата
 вывода</t>
  </si>
  <si>
    <t>Осмотр</t>
  </si>
  <si>
    <t>Осмотр заканчивается</t>
  </si>
  <si>
    <t>Клиент 
на 
отправку</t>
  </si>
  <si>
    <t>Собственность 
вагона</t>
  </si>
  <si>
    <t>Номер 
контейнера</t>
  </si>
  <si>
    <t>Станция отправки</t>
  </si>
  <si>
    <t>Рем.</t>
  </si>
  <si>
    <t>Грузоподъемность</t>
  </si>
  <si>
    <t>Вес тары</t>
  </si>
  <si>
    <t>Род Вагона</t>
  </si>
  <si>
    <t>Модель</t>
  </si>
  <si>
    <t>Длина по осям</t>
  </si>
  <si>
    <t>Арендатор ПУЖТ (Собств.)</t>
  </si>
  <si>
    <t>Вывод пор. на ст. Алматы, пр 28/06 05:14 ув.№437</t>
  </si>
  <si>
    <t>гр</t>
  </si>
  <si>
    <t>РБ ЛИЗИНГ</t>
  </si>
  <si>
    <t>(БР-34)</t>
  </si>
  <si>
    <t>ПЛ для КТК дл. св. 25,5</t>
  </si>
  <si>
    <t>13-2162</t>
  </si>
  <si>
    <t>ООО "РБ ЛИЗИНГ"</t>
  </si>
  <si>
    <t>ИРТЫШ КАПИТАЛ</t>
  </si>
  <si>
    <t>ООО "ИРТЫШ КАПИТАЛ"</t>
  </si>
  <si>
    <t>ПСБ ЛИЗИНГ</t>
  </si>
  <si>
    <t>ООО "ПСБ ЛИЗИНГ"</t>
  </si>
  <si>
    <t>РЖД Бизнес Актив</t>
  </si>
  <si>
    <t>13-9781</t>
  </si>
  <si>
    <t>АО "РЖД Бизнес Актив"</t>
  </si>
  <si>
    <t>ПЛ для КТК дл св. 19,62 до 25,5</t>
  </si>
  <si>
    <t>13-6964-01</t>
  </si>
  <si>
    <t xml:space="preserve">ПЛ для КТК дл св. 19,62 до 25,5 </t>
  </si>
  <si>
    <t>13-644</t>
  </si>
  <si>
    <t>13-6903</t>
  </si>
  <si>
    <t>под. Лесосибирск пр.29/06 13:04 ув№178</t>
  </si>
  <si>
    <t>27.06 2022 СМГС</t>
  </si>
  <si>
    <t>ТрансКонтейтер</t>
  </si>
  <si>
    <t>(ЭУ-61)</t>
  </si>
  <si>
    <t>ПАО "Центр по перевозке грузов в контейнерах "ТрансКонтейтер"</t>
  </si>
  <si>
    <t>Урал Логистика</t>
  </si>
  <si>
    <t>ООО "Урал Логистика"</t>
  </si>
  <si>
    <t>(ЭУ-62)</t>
  </si>
  <si>
    <t>Брак, трещина надресорной балки (5443)</t>
  </si>
  <si>
    <t>25.06.2022 СМГС</t>
  </si>
  <si>
    <t>(ЭУ-60)</t>
  </si>
  <si>
    <t>23-469-07</t>
  </si>
  <si>
    <t>05.06.2022 СМГС</t>
  </si>
  <si>
    <t>(ЭУ-51)</t>
  </si>
  <si>
    <t>13-1284</t>
  </si>
  <si>
    <t>13-1796-04</t>
  </si>
  <si>
    <t>13-9570</t>
  </si>
  <si>
    <t>13-9751-01</t>
  </si>
  <si>
    <t>13-7024</t>
  </si>
  <si>
    <t>ПЛ для КТК длиной 19,62</t>
  </si>
  <si>
    <t>13-1223</t>
  </si>
  <si>
    <t>13-9004</t>
  </si>
  <si>
    <t>Пл. для КТК длиной &lt;= 13,4</t>
  </si>
  <si>
    <t>13-2114К</t>
  </si>
  <si>
    <t>13-9972</t>
  </si>
  <si>
    <t>13-9744-06</t>
  </si>
  <si>
    <t>13-6953</t>
  </si>
  <si>
    <t>Вывод Достык пр.29/06 02:47 ув№440</t>
  </si>
  <si>
    <t>(КУП-46)</t>
  </si>
  <si>
    <t>АО "Евросиб СПб - транспортные системы"</t>
  </si>
  <si>
    <t>ДВТГ-ТЭО</t>
  </si>
  <si>
    <t>ООО "ДВТГ-ТЭО"</t>
  </si>
  <si>
    <t>13-9834-01</t>
  </si>
  <si>
    <t>З/ТК(РОК) 30/05  пр.01/07 09:10 ув№442</t>
  </si>
  <si>
    <t>07.06.2022 СМГС</t>
  </si>
  <si>
    <t>(ЭУ-53)</t>
  </si>
  <si>
    <t>09.06.2022 СМГС</t>
  </si>
  <si>
    <t>24.06.2022 СМГС</t>
  </si>
  <si>
    <t>21.06.2022 СМГС</t>
  </si>
  <si>
    <t>13-2118</t>
  </si>
  <si>
    <t>29.06.2022 СМГС</t>
  </si>
  <si>
    <t>(ЭУ-63)</t>
  </si>
  <si>
    <t>кроме КЗХ</t>
  </si>
  <si>
    <t>30.06.2022 СМГС</t>
  </si>
  <si>
    <t>(ЭУ-64)</t>
  </si>
  <si>
    <t>РЗХМ</t>
  </si>
  <si>
    <t>АО "Рузаевский завод химического машиностроения"</t>
  </si>
  <si>
    <t>Вывод пор. Жеты-Су пр.02/07 04:01 ув№443</t>
  </si>
  <si>
    <t>(КУП-47)</t>
  </si>
  <si>
    <t>ТЕРРА-ТРАНС</t>
  </si>
  <si>
    <t>ООО "ТЕРРА-ТРАНС"</t>
  </si>
  <si>
    <t>ВМТП 01/07</t>
  </si>
  <si>
    <t>Трансгарант</t>
  </si>
  <si>
    <t>(СЛ-47)</t>
  </si>
  <si>
    <t>ООО "Фирма "Трансгарант"</t>
  </si>
  <si>
    <t>(СЛ-48)</t>
  </si>
  <si>
    <t>ремонт 22/06</t>
  </si>
  <si>
    <t>(СЛ-46)</t>
  </si>
  <si>
    <t>ремонт 06.05</t>
  </si>
  <si>
    <t>(Сил-35)</t>
  </si>
  <si>
    <t>ремонт 15.06</t>
  </si>
  <si>
    <t xml:space="preserve"> (ВЛДК-19)</t>
  </si>
  <si>
    <t>22.06.2022(ТЛЦ)</t>
  </si>
  <si>
    <t>пор</t>
  </si>
  <si>
    <t>Иланская</t>
  </si>
  <si>
    <t>COPU9679335 CLHU8746446</t>
  </si>
  <si>
    <t>Шувакиш</t>
  </si>
  <si>
    <t>разбраковка</t>
  </si>
  <si>
    <t>13-1281</t>
  </si>
  <si>
    <t>ремонт 25/06</t>
  </si>
  <si>
    <t>13-9975</t>
  </si>
  <si>
    <t>13-1796</t>
  </si>
  <si>
    <t>13-2116</t>
  </si>
  <si>
    <t>Пл. для КТК, колесн. техн. и конт. -цистер</t>
  </si>
  <si>
    <t>13-9744-01</t>
  </si>
  <si>
    <t>13-4012М2</t>
  </si>
  <si>
    <t>26.06.2022(ТЛЦ)</t>
  </si>
  <si>
    <t>MRSU3453835</t>
  </si>
  <si>
    <t>Соликамск</t>
  </si>
  <si>
    <t>Подсыл на ст.Чунояр 28/06 пр.02/07 22:21 ув№181</t>
  </si>
  <si>
    <t>(Заб(ТК)-14)</t>
  </si>
  <si>
    <t>Забайкальск(эксп)</t>
  </si>
  <si>
    <t>13-9744</t>
  </si>
  <si>
    <t>13-9744-02</t>
  </si>
  <si>
    <t>Доп.ВМТП 04/07 пр.04/07 04:58 ув№182</t>
  </si>
  <si>
    <t xml:space="preserve"> (ВЛДК-20)</t>
  </si>
  <si>
    <t>(СЛ-43)</t>
  </si>
  <si>
    <t>01.07.2022СМГС</t>
  </si>
  <si>
    <t xml:space="preserve"> (ВЛДК-21)</t>
  </si>
  <si>
    <t>13-1281-01</t>
  </si>
  <si>
    <t>Вывод на ТК пр.05/07 04:50 ув№451</t>
  </si>
  <si>
    <t>Брак, трещина крепления фитинга</t>
  </si>
  <si>
    <t>Брак, отсутствует болт пятника</t>
  </si>
  <si>
    <t>Брак, излом крепления тормозной магистрали</t>
  </si>
  <si>
    <t>Брак, деформация крепления фитинга (2шт.)</t>
  </si>
  <si>
    <t>льгот отстой</t>
  </si>
  <si>
    <t>(ЭУ-55)</t>
  </si>
  <si>
    <t>Брак, деформация, трещина крепления фитинга</t>
  </si>
  <si>
    <t>Брак, излом крепления фитинга</t>
  </si>
  <si>
    <t>Брак, отсутствует 2 фитинга</t>
  </si>
  <si>
    <t>Брак, деформация фитинга, трещина колпака скользуна</t>
  </si>
  <si>
    <t>Брак, трещина крепления фитинга, деформация фитинга (2шт.)</t>
  </si>
  <si>
    <t xml:space="preserve">Брак, трещина крепления фитинга
</t>
  </si>
  <si>
    <t>Брак, выпала маятниковая подвеска</t>
  </si>
  <si>
    <t>04.07.2022 СМГС</t>
  </si>
  <si>
    <t>(ЭУ-66)</t>
  </si>
  <si>
    <t>(ЭУ-65)</t>
  </si>
  <si>
    <t>Срок дост. 05.07</t>
  </si>
  <si>
    <t xml:space="preserve"> КП на ТК?</t>
  </si>
  <si>
    <t>PCIU2625342</t>
  </si>
  <si>
    <t>Находка-вост.</t>
  </si>
  <si>
    <t>TDRU1976025</t>
  </si>
  <si>
    <t>ТРАНС СИНЕРГИЯ</t>
  </si>
  <si>
    <t>MAGU5252519</t>
  </si>
  <si>
    <t>ООО "ТРАНС СИНЕРГИЯ"</t>
  </si>
  <si>
    <t>SKLU1519610</t>
  </si>
  <si>
    <t>TGHU2451504</t>
  </si>
  <si>
    <t>TTNU3737330</t>
  </si>
  <si>
    <t>SEGU1497544</t>
  </si>
  <si>
    <t>ВМТП 06/07 пр.06/07 03:02 ув№184</t>
  </si>
  <si>
    <t>(СЛ-49)</t>
  </si>
  <si>
    <t>13-4085-01</t>
  </si>
  <si>
    <t>Вывод на Жеты-Су пр.06/07 11:40 ув№453</t>
  </si>
  <si>
    <t>(КУП-48)</t>
  </si>
  <si>
    <t>ВТТ</t>
  </si>
  <si>
    <t>Лесосибирск 04/07</t>
  </si>
  <si>
    <t>13-9851</t>
  </si>
  <si>
    <t>13-1258-01</t>
  </si>
  <si>
    <t>Вывод на Железоурудная пр.07/07 18:36 ув№455</t>
  </si>
  <si>
    <t>(АТ(Бир)-1)</t>
  </si>
  <si>
    <t>Алтынколь(эксп.)</t>
  </si>
  <si>
    <t>ООО "Логбокс"</t>
  </si>
  <si>
    <t>Вывод пор. ДМ (ТК), пр. 27/06 08:16 ув. №436</t>
  </si>
  <si>
    <t>(КУП-45)</t>
  </si>
  <si>
    <t>Лесосибирск 70ктк/71у.е пр.09/07 11:34 ув№188</t>
  </si>
  <si>
    <t>08.07.2022 СМГС</t>
  </si>
  <si>
    <t>(ЭУ-67)</t>
  </si>
  <si>
    <t>Калий пр.08/07 21:03 ув№186</t>
  </si>
  <si>
    <t>Базаиха</t>
  </si>
  <si>
    <t>(БР-35)</t>
  </si>
  <si>
    <t>Подсыл на ст.Тобольск 13/07 пр.10/07 20:52 ув№189</t>
  </si>
  <si>
    <t>09.07.2022 СМГС</t>
  </si>
  <si>
    <t>08.07.2022 РФ</t>
  </si>
  <si>
    <t>Годен по РФ, отсутствует фиксатор буксы</t>
  </si>
  <si>
    <t>Ремонт</t>
  </si>
  <si>
    <t>(КУП-49)</t>
  </si>
  <si>
    <t>Годен по РФ, прокат 8</t>
  </si>
  <si>
    <t>Владивосток пр.11/07 16:33 ув№190</t>
  </si>
  <si>
    <t>(СЛ-50)</t>
  </si>
  <si>
    <t>07.07.2022 СМГС</t>
  </si>
  <si>
    <t xml:space="preserve"> (ВЛДК-22)</t>
  </si>
  <si>
    <t>Разбраковка 05/07</t>
  </si>
  <si>
    <t>Разбраковка 08/07</t>
  </si>
  <si>
    <t>04.07.2022(ТЛЦ)</t>
  </si>
  <si>
    <t>пр.03/07 04:46 ув№447</t>
  </si>
  <si>
    <t>Кр.Север.</t>
  </si>
  <si>
    <t>Т</t>
  </si>
  <si>
    <t>23/06 Гидростроитель+</t>
  </si>
  <si>
    <t>РефСервис</t>
  </si>
  <si>
    <t>Соки НПА</t>
  </si>
  <si>
    <t>Качалино</t>
  </si>
  <si>
    <t>пр. 02/07 03:58 ув№444</t>
  </si>
  <si>
    <t>01/07 Иня-Восточная</t>
  </si>
  <si>
    <t>КР</t>
  </si>
  <si>
    <t>18/06 Кр.Северный+</t>
  </si>
  <si>
    <t>Сахар-песок</t>
  </si>
  <si>
    <t>Ольха</t>
  </si>
  <si>
    <t>пр.04/07 19:58 ув№450</t>
  </si>
  <si>
    <t>Кр.Вост</t>
  </si>
  <si>
    <t>Брак, гр. 24 мм (9255)</t>
  </si>
  <si>
    <t>Брак, отсутствует стяжной болт центрирующей, гр. 24 мм (6232)</t>
  </si>
  <si>
    <t>Брак, отсутствует болт пятника, гр. 24,5 мм</t>
  </si>
  <si>
    <t>Брак, гр. 24 мм (5356)</t>
  </si>
  <si>
    <t>Брак,гр.24(47282)</t>
  </si>
  <si>
    <t>пр.06/07 18:42 ув№454</t>
  </si>
  <si>
    <t>07/07 Кошурникова</t>
  </si>
  <si>
    <t>28/06 Кр.Северный+</t>
  </si>
  <si>
    <t>Перелешино</t>
  </si>
  <si>
    <t>28/6 Лесосибирск+</t>
  </si>
  <si>
    <t>Атлант</t>
  </si>
  <si>
    <t>15/06 Гидростроитель+</t>
  </si>
  <si>
    <t>пр.07/07 20:59 ув№187</t>
  </si>
  <si>
    <t>пр.09/107 03:36 ув№459</t>
  </si>
  <si>
    <t>ПВ</t>
  </si>
  <si>
    <t>01/07 Б/Д</t>
  </si>
  <si>
    <t>Сталь листовая НПА</t>
  </si>
  <si>
    <t>НОВОЛИПЕЦК</t>
  </si>
  <si>
    <t>07/07 Иланская</t>
  </si>
  <si>
    <t>в ремонт</t>
  </si>
  <si>
    <t>Брак, гр.24,1 (0662)</t>
  </si>
  <si>
    <t>Брак, гр.24 (3188)</t>
  </si>
  <si>
    <t>Брак, гр.24 (16851)</t>
  </si>
  <si>
    <t>Брак,гр.24 (8007)</t>
  </si>
  <si>
    <t>Брак, гр.24 (3920)</t>
  </si>
  <si>
    <t>пр.09/07 14:13 ув№462</t>
  </si>
  <si>
    <t>КАЧАЛИНО</t>
  </si>
  <si>
    <t>пр.17/06 12:58 ув№415</t>
  </si>
  <si>
    <t>17/06 Иланская+</t>
  </si>
  <si>
    <t>(ЭУ-57)</t>
  </si>
  <si>
    <t>01/07 Иланская</t>
  </si>
  <si>
    <t>08.06.2022 СМГС</t>
  </si>
  <si>
    <t>(КУП-40)</t>
  </si>
  <si>
    <t>01/07 Тайшет</t>
  </si>
  <si>
    <t>(КУП-44)</t>
  </si>
  <si>
    <t>Вывод пор. Достык пр.09/07 06:20 ув№460</t>
  </si>
  <si>
    <t>(АТ(Бир)-2)</t>
  </si>
  <si>
    <t>Лесосибирск 76ктк/71у.е пр.12/07 08:02 ув№191</t>
  </si>
  <si>
    <t>13-9009</t>
  </si>
  <si>
    <t>(ЭУ-68)</t>
  </si>
  <si>
    <t>13/07 Иланская</t>
  </si>
  <si>
    <t>Доп.ВМТП14/07 пр.14/07 02:34 ув№193</t>
  </si>
  <si>
    <t>07.07.2022(ТЛЦ)</t>
  </si>
  <si>
    <t>12.07.2022 СМГС</t>
  </si>
  <si>
    <t>Ремонт 05/07</t>
  </si>
  <si>
    <t>Ремонт 08/07</t>
  </si>
  <si>
    <t>Ремонт 11/07</t>
  </si>
  <si>
    <t>23.06.2022(ТЛЦ)</t>
  </si>
  <si>
    <t>FESU2214664 FESU2212960 FESU2203166</t>
  </si>
  <si>
    <t>FESU2201712 FESU2125926 FESU2131940</t>
  </si>
  <si>
    <t>TGHU1996808 TEMU5612391 TEMU5814031</t>
  </si>
  <si>
    <t>29.06.2022(ТЛЦ)</t>
  </si>
  <si>
    <t>28.06.2022(ТЛЦ)</t>
  </si>
  <si>
    <t>CAIU2865556 CAIU2743563</t>
  </si>
  <si>
    <t>FESU2120380 FESU2120143</t>
  </si>
  <si>
    <t>FESU2093520 FESU2085865</t>
  </si>
  <si>
    <t>FESU2116009 FESU2096155</t>
  </si>
  <si>
    <t>FESU2072929 FESU2068560</t>
  </si>
  <si>
    <t>TRHU1859807 TCKU1721527 FESU2076082</t>
  </si>
  <si>
    <t>TRLU9639622 TRHU3275382 FESU2080884</t>
  </si>
  <si>
    <t>11.07.2022(ТЛЦ)</t>
  </si>
  <si>
    <t>CAIU3493828 CAIU2879837</t>
  </si>
  <si>
    <t>TCKU2144899 TCKU1835279</t>
  </si>
  <si>
    <t>12.07.2022(ТЛЦ)</t>
  </si>
  <si>
    <t>Заготовка(п)(ТЛЦ)</t>
  </si>
  <si>
    <t>TCKU1336789 SEGU1320435</t>
  </si>
  <si>
    <t>FESU2123245 FESU2120668</t>
  </si>
  <si>
    <t>TEMU4048040 TEMU3798899</t>
  </si>
  <si>
    <t>TEMU322061 TEMU2894711</t>
  </si>
  <si>
    <t>TCLU2737459 TCLU2425363</t>
  </si>
  <si>
    <t>TGHU1718685 TGHU1546288</t>
  </si>
  <si>
    <t>FESU2063357 CAIU3662996</t>
  </si>
  <si>
    <t>отцеп!!!</t>
  </si>
  <si>
    <t>Поданы(в подачах не числятся)</t>
  </si>
  <si>
    <t>(Заб(ТК)-13)</t>
  </si>
  <si>
    <t>DVRU0624988</t>
  </si>
  <si>
    <t>(ЭУ-42)</t>
  </si>
  <si>
    <t>CICU2178493 CICU2178240</t>
  </si>
  <si>
    <t>(КУП-37)</t>
  </si>
  <si>
    <t>15.06.2022(ТЛЦ(1 ждн)</t>
  </si>
  <si>
    <t>Не подадут?</t>
  </si>
  <si>
    <t>13-4117</t>
  </si>
  <si>
    <t>Срок дост. 23.06</t>
  </si>
  <si>
    <t>TKRU4145429</t>
  </si>
  <si>
    <t>Ростов-товарный</t>
  </si>
  <si>
    <t>Срок дост. 12.07</t>
  </si>
  <si>
    <t>ЭУ701237</t>
  </si>
  <si>
    <t>ТрансЛес</t>
  </si>
  <si>
    <t>TRHU2641635</t>
  </si>
  <si>
    <t>Челябинск-груз.</t>
  </si>
  <si>
    <t>платф. для лесоматериалов дл. авт. &lt;19,6</t>
  </si>
  <si>
    <t>13-9924-01</t>
  </si>
  <si>
    <t>ООО "ТрансЛес"</t>
  </si>
  <si>
    <t>Срок дост. 15.07</t>
  </si>
  <si>
    <t>MSKU2354919</t>
  </si>
  <si>
    <t>CLHU3271266 TGHU3073100</t>
  </si>
  <si>
    <t>CSKU2097024</t>
  </si>
  <si>
    <t>TGHU3520390</t>
  </si>
  <si>
    <t>PONU0928387</t>
  </si>
  <si>
    <t>Срок дост. 14.07</t>
  </si>
  <si>
    <t>ЭУ376095</t>
  </si>
  <si>
    <t>RZDU0720165</t>
  </si>
  <si>
    <t>Курган</t>
  </si>
  <si>
    <t>Вывод на ТК 15*80 пр.13/07 15:19 ув№468</t>
  </si>
  <si>
    <t>13.07.2022 СМГС</t>
  </si>
  <si>
    <t>(ЭУ-69)</t>
  </si>
  <si>
    <t>Аблык пр.13/07 11:21 ув№467</t>
  </si>
  <si>
    <t>LGEU0771007 CRXU9807218</t>
  </si>
  <si>
    <t>05.07.2022(ТЛЦ)</t>
  </si>
  <si>
    <t>TGHU9358414 TCLU6093673</t>
  </si>
  <si>
    <t>UESU8092470 COPU5069416</t>
  </si>
  <si>
    <t>Карабула пр.14/07 13:09 ув№194</t>
  </si>
  <si>
    <t>TKRU4585449</t>
  </si>
  <si>
    <t>ВМТП 16/07 пр.15/07 12:11 ув.№197</t>
  </si>
  <si>
    <t>Ремонт 04/07</t>
  </si>
  <si>
    <t>(СЛ-51)</t>
  </si>
  <si>
    <t>Годен по РФ, отсутствует балочка авторежима</t>
  </si>
  <si>
    <t>Вывод пор.Казахстан пр.16/07 03:28 ув.№476</t>
  </si>
  <si>
    <t>(КУП-50)</t>
  </si>
  <si>
    <t>Без док.</t>
  </si>
  <si>
    <t>чужой</t>
  </si>
  <si>
    <t>Спецтрансгарант</t>
  </si>
  <si>
    <t>ООО "Спецтрансгарант"</t>
  </si>
  <si>
    <t>Аскиз</t>
  </si>
  <si>
    <t>б/д</t>
  </si>
  <si>
    <t>13/07 ВСПТ</t>
  </si>
  <si>
    <t>Брак, гр.23,8 (748363)</t>
  </si>
  <si>
    <t>пр.12/07 14:07 ув№192</t>
  </si>
  <si>
    <t>13/07 Анзеби</t>
  </si>
  <si>
    <t>пр.13/07 15:19 ув№468</t>
  </si>
  <si>
    <t>Срок дост. 16.07</t>
  </si>
  <si>
    <t>Командор</t>
  </si>
  <si>
    <t>Земетчино</t>
  </si>
  <si>
    <t>пр.14/07 17:58 ув№473</t>
  </si>
  <si>
    <t>Срок дост. 19.07</t>
  </si>
  <si>
    <t>Командор?</t>
  </si>
  <si>
    <t>Изделия макаронные НПА</t>
  </si>
  <si>
    <t>Шагол</t>
  </si>
  <si>
    <t>13/07 Канск</t>
  </si>
  <si>
    <t>пр.14/07 13:33 ув№472</t>
  </si>
  <si>
    <t>13/07 Омск-восточный</t>
  </si>
  <si>
    <t>13/07 Тайга</t>
  </si>
  <si>
    <t>пр.14/07 12:57 ув№195</t>
  </si>
  <si>
    <t>13/07 Новолипецк</t>
  </si>
  <si>
    <t>СинтезРейл</t>
  </si>
  <si>
    <t>SZRU3102103 SZRU3101489</t>
  </si>
  <si>
    <t>ООО "СинтезРейл"</t>
  </si>
  <si>
    <t>Красноярск-вост.</t>
  </si>
  <si>
    <t>Платформы</t>
  </si>
  <si>
    <t>13-2114-08</t>
  </si>
  <si>
    <t>Кроме КЗХ</t>
  </si>
  <si>
    <t>ЛАУДЕ</t>
  </si>
  <si>
    <t>LPLU4893211 LPLU4188000</t>
  </si>
  <si>
    <t>13-6851-01</t>
  </si>
  <si>
    <t>ООО "ЛАУДЕ"</t>
  </si>
  <si>
    <t>НЛМК</t>
  </si>
  <si>
    <t>LPLU9390483 LPLU9390251</t>
  </si>
  <si>
    <t>ПАО "Новолипецкий металлургический комбинат"</t>
  </si>
  <si>
    <t>пр.20/06 02:50 ув.№419</t>
  </si>
  <si>
    <t>13/07 Троицк+</t>
  </si>
  <si>
    <t xml:space="preserve">приняты 23/06 09:19 ув. №427                </t>
  </si>
  <si>
    <t>(КУП-43)</t>
  </si>
  <si>
    <t>пр.28/06 06:46 ув. №438</t>
  </si>
  <si>
    <t>13/07Братск</t>
  </si>
  <si>
    <t>Финтранс ГЛ</t>
  </si>
  <si>
    <t>Сарайский</t>
  </si>
  <si>
    <t>Подсыл на ст.Карабула  пр.17/07 12-34 ув.198</t>
  </si>
  <si>
    <t>15.07.2022 СМГС</t>
  </si>
  <si>
    <t>(ЭУ-71)</t>
  </si>
  <si>
    <t>Вывод пор. ЖЕТЫ-СУ пр.17/07 08:44 ув.477</t>
  </si>
  <si>
    <t xml:space="preserve"> (ВЛДК-23)</t>
  </si>
  <si>
    <t>(СЛ-52)</t>
  </si>
  <si>
    <t>Г/РЖД БА(Лесофонд) 19/07 пр.18/07 21:55 ув№479</t>
  </si>
  <si>
    <t>(БР-36)</t>
  </si>
  <si>
    <t>ПОДАН НА ТК</t>
  </si>
  <si>
    <t>TCNU9543323 BSIU9178006</t>
  </si>
  <si>
    <t>Новая чара</t>
  </si>
  <si>
    <t>З/МВ 20/06 пр.19/06 03:54 ув.№418</t>
  </si>
  <si>
    <t>14.06.2022 СМГС</t>
  </si>
  <si>
    <t>(КУП-42)</t>
  </si>
  <si>
    <t>29.05.2022 СМГС</t>
  </si>
  <si>
    <t>ремонт 20/05</t>
  </si>
  <si>
    <t>(КУП-35)</t>
  </si>
  <si>
    <t>17.06.2022 СМГС</t>
  </si>
  <si>
    <t>(КУП-34)</t>
  </si>
  <si>
    <t>15.06.2022 СМГС</t>
  </si>
  <si>
    <t>19.06.2022 СМГС</t>
  </si>
  <si>
    <t>ремонт 08/06</t>
  </si>
  <si>
    <t>(КУП-41)</t>
  </si>
  <si>
    <t>ремонт 03/06</t>
  </si>
  <si>
    <t>(КУП-38)</t>
  </si>
  <si>
    <t>под. Карабула, пр. 20/07 18:45 №199</t>
  </si>
  <si>
    <t>18.07.2022 СМГС</t>
  </si>
  <si>
    <t>(ЭУ-73)</t>
  </si>
  <si>
    <t>ООО "Максима Логистик"</t>
  </si>
  <si>
    <t>(ЭУ-72)</t>
  </si>
  <si>
    <t>Рускон</t>
  </si>
  <si>
    <t>ООО "Рускон"</t>
  </si>
  <si>
    <t>19.07.2022 СМГС</t>
  </si>
  <si>
    <t xml:space="preserve">ВМТП 21/07 пр 21/07 14:22 ув №200 </t>
  </si>
  <si>
    <t>TGHU1995910 CAIU3324793 TEMU4694332 TCLU2744000</t>
  </si>
  <si>
    <t>Новосибирск-вост.</t>
  </si>
  <si>
    <t>TEMU5605849 TCKU3909792 TEMU5075034 TEMU4826439</t>
  </si>
  <si>
    <t>Годен по РФ, отсутствует ручной тормоз</t>
  </si>
  <si>
    <t>(СЛ-53)</t>
  </si>
  <si>
    <t>TCKU2252888 TRHU2866570 TCLU3227172</t>
  </si>
  <si>
    <t>TCLU3356694 TCKU3713855 TEMU4251078</t>
  </si>
  <si>
    <t>MAGU2418416 TCLU2791059 TCLU2737295</t>
  </si>
  <si>
    <t>TEMU4286393 TGHU1995735 TLLU8220409</t>
  </si>
  <si>
    <t>TGHU1998523 TEMU5536840 TEMU5436250</t>
  </si>
  <si>
    <t>20.07.2022(ТЛЦ)</t>
  </si>
  <si>
    <t>Ремонт12/07</t>
  </si>
  <si>
    <t>14.07.2022(ТЛЦ)</t>
  </si>
  <si>
    <t>14/07 разбраковка</t>
  </si>
  <si>
    <t>71.5</t>
  </si>
  <si>
    <t>13-2116-01</t>
  </si>
  <si>
    <t>Разбраковка 12/07</t>
  </si>
  <si>
    <t>MAGU2463570 FESU2215193 GESU3063814</t>
  </si>
  <si>
    <t>TCKU2387224 TEMU2521683</t>
  </si>
  <si>
    <t>TRHU2676061 TGHU1998204</t>
  </si>
  <si>
    <t>TEMU5387541 TCKU3727170</t>
  </si>
  <si>
    <t>TLLU8276497 TEMU5441473</t>
  </si>
  <si>
    <t>TRHU2016094 SEGU1323769</t>
  </si>
  <si>
    <t>ремонт 15/07</t>
  </si>
  <si>
    <t>TLLU8321425 TGHU3454771</t>
  </si>
  <si>
    <t>TEMU5643598 TEMU5389204</t>
  </si>
  <si>
    <t>подсыл Лесосибирск 23/07 пр 22/07 14:32 ув№202</t>
  </si>
  <si>
    <t>20.07.2022 СМГС</t>
  </si>
  <si>
    <t>(ЭУ-74)</t>
  </si>
  <si>
    <t>21.07.2022 СМГС</t>
  </si>
  <si>
    <t>(ЭУ-75)</t>
  </si>
  <si>
    <t xml:space="preserve">Н/ФИТ(РокЛог) 15/07 пр 21/07 14:19 ув №483 </t>
  </si>
  <si>
    <t>ремонт 19/07</t>
  </si>
  <si>
    <t>TCKU2191777 TLLU8123163 TLLU8160742 TGHU1897256</t>
  </si>
  <si>
    <t>Вывод на Достык пр.23/07 17:19 ув№490</t>
  </si>
  <si>
    <t>TGHU6140603 FESU5245946</t>
  </si>
  <si>
    <t>Благовещенск</t>
  </si>
  <si>
    <t>TGHU6576599 FESU5290673</t>
  </si>
  <si>
    <t>FESU5258671 CAIU8770041</t>
  </si>
  <si>
    <t>TEMU6703578 FESU5260663</t>
  </si>
  <si>
    <t>TCNU5454383 FESU5219063</t>
  </si>
  <si>
    <t>FESU5284618 FESU5270316</t>
  </si>
  <si>
    <t>TEMU8114896 FESU5180193</t>
  </si>
  <si>
    <t>Ремонт 09/07</t>
  </si>
  <si>
    <t>ЭУ643398 ЭУ639694</t>
  </si>
  <si>
    <t>CBHU8210514 LGEU6411570</t>
  </si>
  <si>
    <t>TLLU8337653 TEMU0095336 TEMU4842872 MAGU2465568</t>
  </si>
  <si>
    <t>FESU2078906 FESU2069571 FESU2069020 FESU2065909</t>
  </si>
  <si>
    <t>XINU1663014 TCKU1584445 TRHU1958780 TRHU1787630</t>
  </si>
  <si>
    <t>FESU2129623 FESU2125865 FESU2118784 FESU2118280</t>
  </si>
  <si>
    <t>FESU2116755 FESU2109099 FESU2095800 FESU2081200</t>
  </si>
  <si>
    <t>TGHU1455341 CXDU1248646 CXDU1496940 TCKU1540914</t>
  </si>
  <si>
    <t>пр.15/07 05:33 ув№474</t>
  </si>
  <si>
    <t>(ЭУ-70)</t>
  </si>
  <si>
    <t>пр.19/07 19:08 ув.№480</t>
  </si>
  <si>
    <t>20/07 Иланская</t>
  </si>
  <si>
    <t>20/07 Ташеба</t>
  </si>
  <si>
    <t>Брак,гр.24 (3765)</t>
  </si>
  <si>
    <t>HTSU1001789 ​​​​​​​HTSU1000062</t>
  </si>
  <si>
    <t>Брак, неисправный авторежим, отсутствует штурвал РТ</t>
  </si>
  <si>
    <t>HTSU1004746 HTSU1003971</t>
  </si>
  <si>
    <t>п/п Новокуйбышевская</t>
  </si>
  <si>
    <t>HTSU1004448 HTSU1004427</t>
  </si>
  <si>
    <t>п/п Новолипецк</t>
  </si>
  <si>
    <t>LPLU9392280 LPLU9392254</t>
  </si>
  <si>
    <t>2*Т</t>
  </si>
  <si>
    <t>п/п Копылово</t>
  </si>
  <si>
    <t>EXFU6640520 EXFU6640514</t>
  </si>
  <si>
    <t>Копылово</t>
  </si>
  <si>
    <t>13-1258</t>
  </si>
  <si>
    <t>Вывод пор. Енисей, пр. 20/07 19:11 ув. №482</t>
  </si>
  <si>
    <t>Новая логистическая</t>
  </si>
  <si>
    <t>ООО "Новая логистическая"</t>
  </si>
  <si>
    <t>пр. 20/07 19:11 ув. №482</t>
  </si>
  <si>
    <t>Омск</t>
  </si>
  <si>
    <t>TRHU3254420 TCLU7662100</t>
  </si>
  <si>
    <t>TRHU2606001 TGHU1996900</t>
  </si>
  <si>
    <t>20/07 Аскиз</t>
  </si>
  <si>
    <t>Брак, сломано крепление фитинга, гр.24,5 (42057)</t>
  </si>
  <si>
    <t>20/07  Иланская</t>
  </si>
  <si>
    <t>20/07 КР.Восточный</t>
  </si>
  <si>
    <t>Брак, гр.24 (556714)</t>
  </si>
  <si>
    <t>пр. 21/07 22:07 №486</t>
  </si>
  <si>
    <t>21/07 б/д</t>
  </si>
  <si>
    <t>Трубы металлические НПА</t>
  </si>
  <si>
    <t>Череповец 2</t>
  </si>
  <si>
    <t>пр. 21/07 11:51 №485</t>
  </si>
  <si>
    <t>14/07 Кр.Северный+</t>
  </si>
  <si>
    <t>21/07 Красноярск+ отрем. 24.06</t>
  </si>
  <si>
    <t>ремонт 15/06</t>
  </si>
  <si>
    <t>пр.23/017 17:41 ув№203</t>
  </si>
  <si>
    <t>п/п Анзеби</t>
  </si>
  <si>
    <t>разбраковка 19/07</t>
  </si>
  <si>
    <t>ВТГ</t>
  </si>
  <si>
    <t>LPLU9393693 LPLU9391371</t>
  </si>
  <si>
    <t>ООО "ВТГ"</t>
  </si>
  <si>
    <t>Ремонт14/07</t>
  </si>
  <si>
    <t xml:space="preserve"> пр.23/07 17:19 ув. №490</t>
  </si>
  <si>
    <t>21/07 Шарташ+</t>
  </si>
  <si>
    <t>МТК</t>
  </si>
  <si>
    <t>Конфеты НПА</t>
  </si>
  <si>
    <t>Белинская</t>
  </si>
  <si>
    <t>Вывод пр.15/07 05:33 ув№474</t>
  </si>
  <si>
    <t>21/07 Злобино+</t>
  </si>
  <si>
    <t>Брак, излом подбуксовой пластины</t>
  </si>
  <si>
    <t>пр.22/07 14:51 ув№488</t>
  </si>
  <si>
    <t>21/07 Абакан+</t>
  </si>
  <si>
    <t>21/07 Лесосибирск+</t>
  </si>
  <si>
    <t>Брак, отсутствует болт пятника 2шт.</t>
  </si>
  <si>
    <t>Брак, деформация крепления фитинга</t>
  </si>
  <si>
    <t>Брак, отсутствует два стяжных болта</t>
  </si>
  <si>
    <t>ВМТП 26/07 пр. 26/07 09:06 ув№205</t>
  </si>
  <si>
    <t>24.07.2022 СМГС</t>
  </si>
  <si>
    <t>(СЛ-54)</t>
  </si>
  <si>
    <t>Разбраковка 20/07</t>
  </si>
  <si>
    <t>MAGU2180544 FESU2131620 FESU2202220 FESU2214978</t>
  </si>
  <si>
    <t>TLLU8219774 TCLU7683669 TGHU1188348 CAIU2003572</t>
  </si>
  <si>
    <t>GESU2836205 FESU2214263 FESU2115419</t>
  </si>
  <si>
    <t>FESU2219291 CAIU3737312 FESU2210550</t>
  </si>
  <si>
    <t>Ремонт 20/07</t>
  </si>
  <si>
    <t>TLLU8399228 TLLU8380182</t>
  </si>
  <si>
    <t>TEMU2872456 TEMU2220988</t>
  </si>
  <si>
    <t>TEMU3668257 TEMU3328616</t>
  </si>
  <si>
    <t>TRHU2813903 TRHU2034138</t>
  </si>
  <si>
    <t>TEMU1545021 TCLU3449040</t>
  </si>
  <si>
    <t>TCLU2292213 TCKU2932437</t>
  </si>
  <si>
    <t>подсыл Чунояр 24/07 пр. 25/07 02:10 ув№204</t>
  </si>
  <si>
    <t>(ЭУ-77)</t>
  </si>
  <si>
    <t>Подсыл на ст.Чунояр 27/07 пр.26/07 21:40 ув.№206</t>
  </si>
  <si>
    <t>25.07.2022 СМГС</t>
  </si>
  <si>
    <t>(КУП-51)</t>
  </si>
  <si>
    <t>Н/ТК(РОК) 28/07 пр.28/07 14:31 ув№498</t>
  </si>
  <si>
    <t>27.07.2022 СМГС</t>
  </si>
  <si>
    <t>26.08.0202</t>
  </si>
  <si>
    <t>(ЭУ-76)</t>
  </si>
  <si>
    <t>(ЭУ-78)</t>
  </si>
  <si>
    <t xml:space="preserve"> Подсыл Тайшет пр.28/07 14:42 ув№208</t>
  </si>
  <si>
    <t>19.07.2022(ТЛЦ)</t>
  </si>
  <si>
    <t>(СЛ-55)</t>
  </si>
  <si>
    <t>FESU5277202 AXIU1603875</t>
  </si>
  <si>
    <t>TGHU9854311 TCNU8666745</t>
  </si>
  <si>
    <t>GATU8564860 MCCU3068273</t>
  </si>
  <si>
    <t>WEDU8171492 TRLU6734781</t>
  </si>
  <si>
    <t>MCCU3068268 HNKU5121623</t>
  </si>
  <si>
    <t>HDMU6488189 XHCU5222177</t>
  </si>
  <si>
    <t>MCCU3074933 FWRU0215406</t>
  </si>
  <si>
    <t>GESU5575260 CICU2228510</t>
  </si>
  <si>
    <t>FESU5178278 FESU5191900</t>
  </si>
  <si>
    <t>Ростов-западный</t>
  </si>
  <si>
    <t>FESU2131913 FESU2119986 FESU2098040 FESU2094131</t>
  </si>
  <si>
    <t>Подсыл на ст.Лесосибирск 27/07 пр.27/07 16:03 ув№207</t>
  </si>
  <si>
    <t>20.07.2022 РФ</t>
  </si>
  <si>
    <t>Годен по РФ, отсутствует штурвал РТ</t>
  </si>
  <si>
    <t>Без док(БЛТК)</t>
  </si>
  <si>
    <t>ЧУЖОЙ</t>
  </si>
  <si>
    <t>Локотранс</t>
  </si>
  <si>
    <t>???</t>
  </si>
  <si>
    <t>Доп.ВМТП 29/07, пр. 29/07 14:43 ув. №210</t>
  </si>
  <si>
    <t>TCLU2445708 FESU2215676 FESU2219820 MAGU2463483</t>
  </si>
  <si>
    <t>TRHU2995198 TRHU1413029</t>
  </si>
  <si>
    <t>Ремонт 22/07</t>
  </si>
  <si>
    <t>HPCU4082168 HNKU6069113</t>
  </si>
  <si>
    <t>TGHU9035129 MZWU2104514</t>
  </si>
  <si>
    <t>Чужой, на ТК</t>
  </si>
  <si>
    <t>Лесосибирск 30/07, пр. 30/07 11:04 ув. №211</t>
  </si>
  <si>
    <t>(ЭУ-79)</t>
  </si>
  <si>
    <t>ПАО "ПГК"</t>
  </si>
  <si>
    <t>28.07.2022 СМГС</t>
  </si>
  <si>
    <t>13-6851-05</t>
  </si>
  <si>
    <t>ВМТП 31/07, пр. 31/07 14:54 ув. №212</t>
  </si>
  <si>
    <t>19.07.2022 РФ</t>
  </si>
  <si>
    <t>Годен по РФ, отсутствует РТ</t>
  </si>
  <si>
    <t>29.07.2022 СМГС</t>
  </si>
  <si>
    <t>(СЛ-56)</t>
  </si>
  <si>
    <t>погрузить 2*20 и 1*40</t>
  </si>
  <si>
    <t xml:space="preserve"> (ВЛДК-24)</t>
  </si>
  <si>
    <t>HNKU6127565 WHLU5210103</t>
  </si>
  <si>
    <t>FESU2126671 FESU2123604 FESU2101056 FESU2089813</t>
  </si>
  <si>
    <t>24.07.2022(ТЛЦ)</t>
  </si>
  <si>
    <t>TCKU2090339</t>
  </si>
  <si>
    <t>FESU2117474</t>
  </si>
  <si>
    <t>FESU2071218</t>
  </si>
  <si>
    <t>TCLU3423107</t>
  </si>
  <si>
    <t>TRHU1770535 TEMU5408475</t>
  </si>
  <si>
    <t>TRLU8855484 TLLU8062237</t>
  </si>
  <si>
    <t>TCKU1724763 CAIU3374794</t>
  </si>
  <si>
    <t>под.Чунояр 31/07</t>
  </si>
  <si>
    <t>(ЭУ-80)</t>
  </si>
  <si>
    <t>Комментарий</t>
  </si>
  <si>
    <t>Номер 
поезда</t>
  </si>
  <si>
    <t>ВМТП 21/07 пр 21/07 14:22 ув №200</t>
  </si>
  <si>
    <t>Н/ФИТ(РокЛог) 15/07 пр 21/07 14:19 ув №483</t>
  </si>
  <si>
    <t>Клиент</t>
  </si>
  <si>
    <t>Дата погрузки</t>
  </si>
  <si>
    <t>Контейнер</t>
  </si>
  <si>
    <t>фут</t>
  </si>
  <si>
    <t>терминал постановки порожнего</t>
  </si>
  <si>
    <t>время подачи</t>
  </si>
  <si>
    <t>дата отправки КП</t>
  </si>
  <si>
    <t>станция отправки</t>
  </si>
  <si>
    <t>плательщик ЖД тариф</t>
  </si>
  <si>
    <t>Менеджер</t>
  </si>
  <si>
    <t>Отчётный год</t>
  </si>
  <si>
    <t>Легкотранс</t>
  </si>
  <si>
    <t xml:space="preserve">XAGU6024427 </t>
  </si>
  <si>
    <t xml:space="preserve">Белый Раст </t>
  </si>
  <si>
    <t>Прохорова</t>
  </si>
  <si>
    <t>ТрансРегион 24</t>
  </si>
  <si>
    <t>HNKU6048316</t>
  </si>
  <si>
    <t xml:space="preserve">Селятино </t>
  </si>
  <si>
    <t>HNKU5115045</t>
  </si>
  <si>
    <t>HNKU6162041</t>
  </si>
  <si>
    <t>ТК Движение</t>
  </si>
  <si>
    <t>XAGU6039197</t>
  </si>
  <si>
    <t>ТранCервис</t>
  </si>
  <si>
    <t>HNKU6021146</t>
  </si>
  <si>
    <t>ГОЛД Конт</t>
  </si>
  <si>
    <t>Олимп</t>
  </si>
  <si>
    <t>COPU5537604</t>
  </si>
  <si>
    <t xml:space="preserve">Север </t>
  </si>
  <si>
    <t>HPCU4135756</t>
  </si>
  <si>
    <t xml:space="preserve">Тетрис </t>
  </si>
  <si>
    <t>ЛК Максим</t>
  </si>
  <si>
    <t>SEGU4645455</t>
  </si>
  <si>
    <t>ШЕРЛ</t>
  </si>
  <si>
    <t>SEGU4280233</t>
  </si>
  <si>
    <t>SEGU4879197</t>
  </si>
  <si>
    <t xml:space="preserve">Орехово-Зуево </t>
  </si>
  <si>
    <t>SEGU4747272</t>
  </si>
  <si>
    <t>SEGU4154528</t>
  </si>
  <si>
    <t>XAGU6039474</t>
  </si>
  <si>
    <t>SEGU4814030</t>
  </si>
  <si>
    <t>XAGU6039406</t>
  </si>
  <si>
    <t>CXDU1241847</t>
  </si>
  <si>
    <t>SEGU4882903</t>
  </si>
  <si>
    <t>HJMU1594255</t>
  </si>
  <si>
    <t xml:space="preserve">Легкотранс  </t>
  </si>
  <si>
    <t>XHCU5018733</t>
  </si>
  <si>
    <t>Бутово</t>
  </si>
  <si>
    <t>UETU5099602</t>
  </si>
  <si>
    <t>Экспресс</t>
  </si>
  <si>
    <t>GAWU5016770</t>
  </si>
  <si>
    <t>UETU5106240</t>
  </si>
  <si>
    <t xml:space="preserve">Бутово </t>
  </si>
  <si>
    <t>Легкотранс(ОЧИСТКА)</t>
  </si>
  <si>
    <t>TKRU4361958</t>
  </si>
  <si>
    <t>Кунцево-2</t>
  </si>
  <si>
    <t>RZDU5256144</t>
  </si>
  <si>
    <t xml:space="preserve">Легкотранс </t>
  </si>
  <si>
    <t>TKRU4221597</t>
  </si>
  <si>
    <t xml:space="preserve">с колес </t>
  </si>
  <si>
    <t>TKRU4551958</t>
  </si>
  <si>
    <t xml:space="preserve">Электроугли </t>
  </si>
  <si>
    <t>TKRU4357623</t>
  </si>
  <si>
    <t>TKRU4519787</t>
  </si>
  <si>
    <t>CICU2106620</t>
  </si>
  <si>
    <t>CICU2106549</t>
  </si>
  <si>
    <t>HNKU6099226</t>
  </si>
  <si>
    <t xml:space="preserve">РТК Видное </t>
  </si>
  <si>
    <t>MGTU8000392</t>
  </si>
  <si>
    <t>REGU5021508</t>
  </si>
  <si>
    <t>XAGU6037656</t>
  </si>
  <si>
    <t>XAGU6042591</t>
  </si>
  <si>
    <t>CICU2106512</t>
  </si>
  <si>
    <t>БР\РТК\Технопарк</t>
  </si>
  <si>
    <t>CICU2106560</t>
  </si>
  <si>
    <t>CAXU8132075</t>
  </si>
  <si>
    <t xml:space="preserve">Технопарк </t>
  </si>
  <si>
    <t>XHCU5097331</t>
  </si>
  <si>
    <t>РТК Видное</t>
  </si>
  <si>
    <t>FSCU6541315</t>
  </si>
  <si>
    <t>SEGU4021090</t>
  </si>
  <si>
    <t>-</t>
  </si>
  <si>
    <t>HJMU1587174</t>
  </si>
  <si>
    <t>SEGU4426312</t>
  </si>
  <si>
    <t>Север</t>
  </si>
  <si>
    <t>FLSU6009512</t>
  </si>
  <si>
    <t>MCCU3013516</t>
  </si>
  <si>
    <t>GESU4181880</t>
  </si>
  <si>
    <t>TRLU6645405</t>
  </si>
  <si>
    <t>SERU1001128</t>
  </si>
  <si>
    <t>GESU5837648</t>
  </si>
  <si>
    <t>TRLU5677075</t>
  </si>
  <si>
    <t>MOTU0018920</t>
  </si>
  <si>
    <t>CCLU6521137</t>
  </si>
  <si>
    <t>SEGU4747360</t>
  </si>
  <si>
    <t xml:space="preserve">СЕВЕР </t>
  </si>
  <si>
    <t>RKSU7451070</t>
  </si>
  <si>
    <t xml:space="preserve">Толбино </t>
  </si>
  <si>
    <t>TKRU4581171</t>
  </si>
  <si>
    <t xml:space="preserve">Купавна </t>
  </si>
  <si>
    <t xml:space="preserve">TKRU4563970 </t>
  </si>
  <si>
    <t>TKRU4218968</t>
  </si>
  <si>
    <t xml:space="preserve">HJMU1905167 </t>
  </si>
  <si>
    <t>CXDU2132352</t>
  </si>
  <si>
    <t>TKRU4515293</t>
  </si>
  <si>
    <t>Тучково</t>
  </si>
  <si>
    <t>NPTU4503103</t>
  </si>
  <si>
    <t>МК</t>
  </si>
  <si>
    <t>RZDU5252370</t>
  </si>
  <si>
    <t>TKRU4547860</t>
  </si>
  <si>
    <t>TKRU4400294</t>
  </si>
  <si>
    <t xml:space="preserve"> CICU2497361</t>
  </si>
  <si>
    <t>NWRU6000595</t>
  </si>
  <si>
    <t>TKRU4238814</t>
  </si>
  <si>
    <t xml:space="preserve">Тучково </t>
  </si>
  <si>
    <t>TKRU4242012</t>
  </si>
  <si>
    <t>RZDU5212465</t>
  </si>
  <si>
    <t>TKRU4469460</t>
  </si>
  <si>
    <t>СТК-Сервис</t>
  </si>
  <si>
    <t>TKRU4205657</t>
  </si>
  <si>
    <t>NWRU6008826</t>
  </si>
  <si>
    <t>NWRU6007347</t>
  </si>
  <si>
    <t>NWRU6007877</t>
  </si>
  <si>
    <t>TDLU6210133</t>
  </si>
  <si>
    <t>LYGU3556660</t>
  </si>
  <si>
    <t>TKRU4440276</t>
  </si>
  <si>
    <t>ШЕРЛ перевес</t>
  </si>
  <si>
    <t>NEPU4511822</t>
  </si>
  <si>
    <t>МК Домодедово</t>
  </si>
  <si>
    <t>TKRU4574439</t>
  </si>
  <si>
    <t>RZDU5235666</t>
  </si>
  <si>
    <t xml:space="preserve">NEPU4510169 </t>
  </si>
  <si>
    <t>SEGU4120636</t>
  </si>
  <si>
    <t>GHMU8890629</t>
  </si>
  <si>
    <t>MCCU3062953</t>
  </si>
  <si>
    <t xml:space="preserve">Север  </t>
  </si>
  <si>
    <t>NWRU6006530</t>
  </si>
  <si>
    <t>SERU1000950</t>
  </si>
  <si>
    <t>ЮШКО</t>
  </si>
  <si>
    <t>FSCU9410469</t>
  </si>
  <si>
    <t>NWRU6006680</t>
  </si>
  <si>
    <t>MCCU3062001</t>
  </si>
  <si>
    <t>MCCU3061828</t>
  </si>
  <si>
    <t>CAWU7000384</t>
  </si>
  <si>
    <t>CCLU6578976</t>
  </si>
  <si>
    <t>GESU6351882</t>
  </si>
  <si>
    <t>LYGU1025578</t>
  </si>
  <si>
    <t>GESU6195389</t>
  </si>
  <si>
    <t>CICU2645113</t>
  </si>
  <si>
    <t>АККОРД</t>
  </si>
  <si>
    <t>GESU6437287</t>
  </si>
  <si>
    <t>CICU2186375</t>
  </si>
  <si>
    <t>CICU2186185</t>
  </si>
  <si>
    <t xml:space="preserve">TDRU9363014 </t>
  </si>
  <si>
    <t>TDLU6212901</t>
  </si>
  <si>
    <t>Легкотранс (ОЧИСТКА)</t>
  </si>
  <si>
    <t>MANU6842458</t>
  </si>
  <si>
    <t xml:space="preserve">ГОЛД </t>
  </si>
  <si>
    <t>GESU5946079</t>
  </si>
  <si>
    <t>Шерл</t>
  </si>
  <si>
    <t>CSKU8236425</t>
  </si>
  <si>
    <t>GHMU8885710</t>
  </si>
  <si>
    <t>SRWU2004108</t>
  </si>
  <si>
    <t xml:space="preserve">ВостокЛогистик </t>
  </si>
  <si>
    <t>XHCU5297622</t>
  </si>
  <si>
    <t>TRLU8260085</t>
  </si>
  <si>
    <t>MSCU8103249</t>
  </si>
  <si>
    <t>TTNU9142257</t>
  </si>
  <si>
    <t>FSCU6814929</t>
  </si>
  <si>
    <t>WHLU4353115</t>
  </si>
  <si>
    <t>CICU9834850</t>
  </si>
  <si>
    <t>GAWU5018109</t>
  </si>
  <si>
    <t>MSCU9311885</t>
  </si>
  <si>
    <t>WSCU9943824</t>
  </si>
  <si>
    <t>MCCU3008823</t>
  </si>
  <si>
    <t>NWRU6007481</t>
  </si>
  <si>
    <t xml:space="preserve">Тетрис  </t>
  </si>
  <si>
    <t>CICU2116300</t>
  </si>
  <si>
    <t>LPRU0001746</t>
  </si>
  <si>
    <t>CICU2066889</t>
  </si>
  <si>
    <t>SRWU2004113</t>
  </si>
  <si>
    <t>TEMU7488130</t>
  </si>
  <si>
    <t xml:space="preserve">Меридиан </t>
  </si>
  <si>
    <t>TEMU7262754</t>
  </si>
  <si>
    <t>LYGU1025541</t>
  </si>
  <si>
    <t>TCKU9276351</t>
  </si>
  <si>
    <t>GESU6775936</t>
  </si>
  <si>
    <t>LPRU0000863</t>
  </si>
  <si>
    <t>HJCU1936701</t>
  </si>
  <si>
    <t>ABMU0433995</t>
  </si>
  <si>
    <t>GESU4878909</t>
  </si>
  <si>
    <t>SEGU4855364</t>
  </si>
  <si>
    <t>CRSU9260828</t>
  </si>
  <si>
    <t>Шерл- перевес</t>
  </si>
  <si>
    <t>TDTU8428479</t>
  </si>
  <si>
    <t>AMFU8736814</t>
  </si>
  <si>
    <t>SEGU4748540</t>
  </si>
  <si>
    <t>ECMU9492146</t>
  </si>
  <si>
    <t>CXDU1236985</t>
  </si>
  <si>
    <t>NEPU4519891</t>
  </si>
  <si>
    <t>SUZU4026490</t>
  </si>
  <si>
    <t>HYJU1002964</t>
  </si>
  <si>
    <t>RXTU4501013</t>
  </si>
  <si>
    <t>TDLU7012180</t>
  </si>
  <si>
    <t>TKRU4375247</t>
  </si>
  <si>
    <t>CAWU7000342</t>
  </si>
  <si>
    <t>HDMU6508813</t>
  </si>
  <si>
    <t>CXDU1678945</t>
  </si>
  <si>
    <t>HPCU4288966</t>
  </si>
  <si>
    <t xml:space="preserve"> XAGU6040500</t>
  </si>
  <si>
    <t xml:space="preserve">Останкино </t>
  </si>
  <si>
    <t>LHXU8200743</t>
  </si>
  <si>
    <t>MXSU9612048</t>
  </si>
  <si>
    <t>CRSU9334448</t>
  </si>
  <si>
    <t>TRLU6858015</t>
  </si>
  <si>
    <t>REGU5035353</t>
  </si>
  <si>
    <t>WNGU5021570</t>
  </si>
  <si>
    <t>TCNU9317096</t>
  </si>
  <si>
    <t>СЕВЕР</t>
  </si>
  <si>
    <t>HPCU4135334</t>
  </si>
  <si>
    <t>FSCU6669693</t>
  </si>
  <si>
    <t>MSCU7099205</t>
  </si>
  <si>
    <t>CAXU9130689</t>
  </si>
  <si>
    <t>RKSU6254837</t>
  </si>
  <si>
    <t>RZDU5216856</t>
  </si>
  <si>
    <t>ZCSU7019055</t>
  </si>
  <si>
    <t>HNSU5005204</t>
  </si>
  <si>
    <t xml:space="preserve">CICU2227556 </t>
  </si>
  <si>
    <t>TDLU5201116</t>
  </si>
  <si>
    <t>TKRU4504956</t>
  </si>
  <si>
    <t>RZDU5220012</t>
  </si>
  <si>
    <t>TKRU4005751</t>
  </si>
  <si>
    <t>INKU6493483</t>
  </si>
  <si>
    <t>TGHU7935380</t>
  </si>
  <si>
    <t>WSCU9092600</t>
  </si>
  <si>
    <t>HNKU6013109</t>
  </si>
  <si>
    <t>TGHU8582712</t>
  </si>
  <si>
    <t>REGU5030428</t>
  </si>
  <si>
    <t>CNCU5502668</t>
  </si>
  <si>
    <t>MXSU9612460</t>
  </si>
  <si>
    <t>HNKU6030847</t>
  </si>
  <si>
    <t>GVDU5064288</t>
  </si>
  <si>
    <t>SVWU8673732</t>
  </si>
  <si>
    <t>KMTU9216133</t>
  </si>
  <si>
    <t>TDRU0648422</t>
  </si>
  <si>
    <t>CICU2231284</t>
  </si>
  <si>
    <t>ТРАПЕЗА</t>
  </si>
  <si>
    <t>HJMU1588463</t>
  </si>
  <si>
    <t>CLHU8863822</t>
  </si>
  <si>
    <t>HLXU6321627</t>
  </si>
  <si>
    <t>TKRU4012088</t>
  </si>
  <si>
    <t>TKRU4051886</t>
  </si>
  <si>
    <t>Ворсино</t>
  </si>
  <si>
    <t>TKRU4237145</t>
  </si>
  <si>
    <t>TKRU4524422</t>
  </si>
  <si>
    <t>TGHU8295306</t>
  </si>
  <si>
    <t>XHCU5007620</t>
  </si>
  <si>
    <t>YOLU8268759</t>
  </si>
  <si>
    <t>TGHU9317776</t>
  </si>
  <si>
    <t>GLDU7163227</t>
  </si>
  <si>
    <t>BMOU4750767</t>
  </si>
  <si>
    <t>TCLU9755177</t>
  </si>
  <si>
    <t>SICU9003595</t>
  </si>
  <si>
    <t>TKRU4560395</t>
  </si>
  <si>
    <t>с колес</t>
  </si>
  <si>
    <t xml:space="preserve"> SICU9003527</t>
  </si>
  <si>
    <t>Толбино</t>
  </si>
  <si>
    <t>UETU5100318</t>
  </si>
  <si>
    <t>АКВАМАРИН</t>
  </si>
  <si>
    <t>CICU2183890</t>
  </si>
  <si>
    <t>DRYU9060153</t>
  </si>
  <si>
    <t>CCLU7074542</t>
  </si>
  <si>
    <t>SGCU8042973</t>
  </si>
  <si>
    <t>TKRU4396039</t>
  </si>
  <si>
    <t>TKRU4034791</t>
  </si>
  <si>
    <t>CCLU7250981</t>
  </si>
  <si>
    <t>DFSU6015022</t>
  </si>
  <si>
    <t>GSTU8692750</t>
  </si>
  <si>
    <t>MAGU5477243</t>
  </si>
  <si>
    <t>GESU6074710</t>
  </si>
  <si>
    <t>TRLU6835914</t>
  </si>
  <si>
    <t>NWRU6008805</t>
  </si>
  <si>
    <t>NWRU6008071</t>
  </si>
  <si>
    <t>MZWU2108612</t>
  </si>
  <si>
    <t>TTNU9375536</t>
  </si>
  <si>
    <t>CICU2231659</t>
  </si>
  <si>
    <t>GHMU8884740</t>
  </si>
  <si>
    <t>NWRU6009720</t>
  </si>
  <si>
    <t>CIPU5186240</t>
  </si>
  <si>
    <t>CBHU8578830</t>
  </si>
  <si>
    <t>CBHU8413872</t>
  </si>
  <si>
    <t>CICU2187854</t>
  </si>
  <si>
    <t>CICU2187793</t>
  </si>
  <si>
    <t>HNKU5139746</t>
  </si>
  <si>
    <t>TCNU4361687</t>
  </si>
  <si>
    <t>HNKU6014846</t>
  </si>
  <si>
    <t>HNKU5124638</t>
  </si>
  <si>
    <t>PKEU5035078</t>
  </si>
  <si>
    <t>CBHU8167280</t>
  </si>
  <si>
    <t>HNKU6126234</t>
  </si>
  <si>
    <t>TISU5153223</t>
  </si>
  <si>
    <t>Тетрис</t>
  </si>
  <si>
    <t>HNKU6091009</t>
  </si>
  <si>
    <t>CICU2183870</t>
  </si>
  <si>
    <t>TRLU8158181</t>
  </si>
  <si>
    <t>WIKU5203351</t>
  </si>
  <si>
    <t>TGHU9073200</t>
  </si>
  <si>
    <t>TGHU8818876</t>
  </si>
  <si>
    <t>ZCSU8459716</t>
  </si>
  <si>
    <t>TGHU9442802</t>
  </si>
  <si>
    <t>SGCU8009403</t>
  </si>
  <si>
    <t>CICU2184388</t>
  </si>
  <si>
    <t>CICU2220612</t>
  </si>
  <si>
    <t>CICU2216417</t>
  </si>
  <si>
    <t>TGHU9030282</t>
  </si>
  <si>
    <t>TGHU6506539</t>
  </si>
  <si>
    <t xml:space="preserve">ПГТ </t>
  </si>
  <si>
    <t>TCLU5265124</t>
  </si>
  <si>
    <t>TDRU0607700</t>
  </si>
  <si>
    <t xml:space="preserve">TKRU4286200       </t>
  </si>
  <si>
    <t xml:space="preserve"> с колес </t>
  </si>
  <si>
    <t>LYGU1045229</t>
  </si>
  <si>
    <t>XAGU6038333</t>
  </si>
  <si>
    <t>Восток-Сервис</t>
  </si>
  <si>
    <t>XAGU6038441</t>
  </si>
  <si>
    <t>XAGU6039068</t>
  </si>
  <si>
    <t>NWRU6008750</t>
  </si>
  <si>
    <t>RXTU4522274</t>
  </si>
  <si>
    <t xml:space="preserve">CICU2066678 </t>
  </si>
  <si>
    <t>SEGU5451290</t>
  </si>
  <si>
    <t>TRIU9933340</t>
  </si>
  <si>
    <t>GESU6530255</t>
  </si>
  <si>
    <t>GESU5975225</t>
  </si>
  <si>
    <t>XFVU8983296</t>
  </si>
  <si>
    <t>TEMU6591842</t>
  </si>
  <si>
    <t>SEGU6519121</t>
  </si>
  <si>
    <t>XFVU8956027</t>
  </si>
  <si>
    <t>NWRU6000825</t>
  </si>
  <si>
    <t xml:space="preserve">NWRU6008030 </t>
  </si>
  <si>
    <t>TKRU4203839</t>
  </si>
  <si>
    <t>TKRU4486560</t>
  </si>
  <si>
    <t>TEMU6602280</t>
  </si>
  <si>
    <t xml:space="preserve"> SEGU6697632</t>
  </si>
  <si>
    <t>XFVU8999116</t>
  </si>
  <si>
    <t xml:space="preserve"> SGRU5005341</t>
  </si>
  <si>
    <t>CRSU9366337</t>
  </si>
  <si>
    <t>SEGU6480821</t>
  </si>
  <si>
    <t xml:space="preserve"> XFVU8931918</t>
  </si>
  <si>
    <t>LYGU6092856</t>
  </si>
  <si>
    <t>ТранСервис</t>
  </si>
  <si>
    <t>SEGU4102334</t>
  </si>
  <si>
    <t>TGHU9808044</t>
  </si>
  <si>
    <t>SEGU6516040</t>
  </si>
  <si>
    <t>SEGU6716136</t>
  </si>
  <si>
    <t>TEMU6345406</t>
  </si>
  <si>
    <t>XFVU8930763</t>
  </si>
  <si>
    <t>TKRU4271617</t>
  </si>
  <si>
    <t xml:space="preserve"> OVLU2102744</t>
  </si>
  <si>
    <t>NEPU4511252</t>
  </si>
  <si>
    <t>NEPU4518597</t>
  </si>
  <si>
    <t>NWRU6007178</t>
  </si>
  <si>
    <t>TKRU4292040</t>
  </si>
  <si>
    <t>SEKU6067767</t>
  </si>
  <si>
    <t>SEKU6236975</t>
  </si>
  <si>
    <t>NPTU4501672</t>
  </si>
  <si>
    <t>GESU6857510</t>
  </si>
  <si>
    <t>GHMU8885638</t>
  </si>
  <si>
    <t>CICU2038721</t>
  </si>
  <si>
    <t>CICU2227181</t>
  </si>
  <si>
    <t>SKHU9538773</t>
  </si>
  <si>
    <t>TKRU4013741</t>
  </si>
  <si>
    <t>TLLU7858298</t>
  </si>
  <si>
    <t>TRHU8556280</t>
  </si>
  <si>
    <t>TKRU4382652</t>
  </si>
  <si>
    <t>до 19:00</t>
  </si>
  <si>
    <t>NWRU6007455</t>
  </si>
  <si>
    <t>TKRU4372211</t>
  </si>
  <si>
    <t>TKRU4586701</t>
  </si>
  <si>
    <t>GAWU5016615</t>
  </si>
  <si>
    <t>TKRU4100511</t>
  </si>
  <si>
    <t>Красный Яр</t>
  </si>
  <si>
    <t>TKRU4012787</t>
  </si>
  <si>
    <t>SUZU4011000</t>
  </si>
  <si>
    <t>RZDU5277105</t>
  </si>
  <si>
    <t>WIKU5245280</t>
  </si>
  <si>
    <t>TMAU9000152</t>
  </si>
  <si>
    <t>TDRU5612309</t>
  </si>
  <si>
    <t>TGHU8069530</t>
  </si>
  <si>
    <t>WIKU5220322</t>
  </si>
  <si>
    <t>CICU2580413</t>
  </si>
  <si>
    <t>TKRU4133860</t>
  </si>
  <si>
    <t xml:space="preserve">С колес </t>
  </si>
  <si>
    <t>TKRU4263102</t>
  </si>
  <si>
    <t>RZDU5233513</t>
  </si>
  <si>
    <t>LYGU3564970</t>
  </si>
  <si>
    <t>RZDU5272058</t>
  </si>
  <si>
    <t>NWRU6007692</t>
  </si>
  <si>
    <t>WIKU5244900</t>
  </si>
  <si>
    <t>EYTU4000284</t>
  </si>
  <si>
    <t>NWRU6007265</t>
  </si>
  <si>
    <t>TKRU4082700</t>
  </si>
  <si>
    <t>TKRU4287969</t>
  </si>
  <si>
    <t>MCCU3066970</t>
  </si>
  <si>
    <t>ГОЛД</t>
  </si>
  <si>
    <t>CDYU1002466</t>
  </si>
  <si>
    <t>NWRU6007820</t>
  </si>
  <si>
    <t>MZWU2122565</t>
  </si>
  <si>
    <t>TEMU6564636</t>
  </si>
  <si>
    <t>RXTU4516646</t>
  </si>
  <si>
    <t>CAWU4002254</t>
  </si>
  <si>
    <t>TKRU4572138</t>
  </si>
  <si>
    <t>NWRU6006398</t>
  </si>
  <si>
    <t>TKRU4452873</t>
  </si>
  <si>
    <t>CAWU4002300</t>
  </si>
  <si>
    <t>HNKU6140715</t>
  </si>
  <si>
    <t>TDLU7021469</t>
  </si>
  <si>
    <t>TDLU7021448</t>
  </si>
  <si>
    <t>TDLU6237659</t>
  </si>
  <si>
    <t xml:space="preserve"> </t>
  </si>
  <si>
    <t>SEKU6070267</t>
  </si>
  <si>
    <t>NEPU4512032</t>
  </si>
  <si>
    <t>TEMU7329518</t>
  </si>
  <si>
    <t>TKRU4299337</t>
  </si>
  <si>
    <t>CICU2581908</t>
  </si>
  <si>
    <t>CICU2581600</t>
  </si>
  <si>
    <t>NWRU6007780</t>
  </si>
  <si>
    <t>BMOU5876169</t>
  </si>
  <si>
    <t>RXTU4520121</t>
  </si>
  <si>
    <t>CAWU7000213</t>
  </si>
  <si>
    <t>HNKU6006898</t>
  </si>
  <si>
    <t>WSDU4979319</t>
  </si>
  <si>
    <t>MZWU2121682</t>
  </si>
  <si>
    <t>TKRU4096052</t>
  </si>
  <si>
    <t>HJMU1515657</t>
  </si>
  <si>
    <t>GESU6430045</t>
  </si>
  <si>
    <t>TGHU6456660</t>
  </si>
  <si>
    <t>LYGU1044011</t>
  </si>
  <si>
    <t>CCLU6541283</t>
  </si>
  <si>
    <t>CAWU4002402</t>
  </si>
  <si>
    <t>TKRU4405399</t>
  </si>
  <si>
    <t>TDRU5081814</t>
  </si>
  <si>
    <t>TKRU4385950</t>
  </si>
  <si>
    <t>XHCU5288359</t>
  </si>
  <si>
    <r>
      <rPr>
        <sz val="10"/>
        <color rgb="FFFF0000"/>
        <rFont val="Arial"/>
        <family val="2"/>
        <charset val="204"/>
      </rPr>
      <t>Тетрис</t>
    </r>
    <r>
      <rPr>
        <sz val="10"/>
        <color theme="1"/>
        <rFont val="Arial"/>
        <family val="2"/>
        <charset val="204"/>
      </rPr>
      <t>/БУТОВО</t>
    </r>
  </si>
  <si>
    <t>TDRU8314252</t>
  </si>
  <si>
    <t>GHMU8888180</t>
  </si>
  <si>
    <t>TKRU4291486</t>
  </si>
  <si>
    <t>MZWU2121548</t>
  </si>
  <si>
    <t xml:space="preserve">Шереметьево </t>
  </si>
  <si>
    <t>CICU2581575</t>
  </si>
  <si>
    <t>GHMU8888339</t>
  </si>
  <si>
    <t>TKRU4013799</t>
  </si>
  <si>
    <t>RZDU5209461</t>
  </si>
  <si>
    <t>SUZU4028907</t>
  </si>
  <si>
    <t>SUZU4043408</t>
  </si>
  <si>
    <t>TDLU6229078</t>
  </si>
  <si>
    <t>TGHU9601150</t>
  </si>
  <si>
    <t>RZDU5224086</t>
  </si>
  <si>
    <t>CICU2231514</t>
  </si>
  <si>
    <t>XHCU5266257</t>
  </si>
  <si>
    <t>OVLU2200360</t>
  </si>
  <si>
    <t>WNGU5029082</t>
  </si>
  <si>
    <t>TDRU8591792</t>
  </si>
  <si>
    <t>CICU2231670</t>
  </si>
  <si>
    <t>SNBU8186457</t>
  </si>
  <si>
    <t>TCNU1137307</t>
  </si>
  <si>
    <t>HHXU5280490</t>
  </si>
  <si>
    <t xml:space="preserve">MZWU2135860 </t>
  </si>
  <si>
    <t>TGHU6308683</t>
  </si>
  <si>
    <t>SUDU8901241</t>
  </si>
  <si>
    <t>TKRU4488644</t>
  </si>
  <si>
    <t>SNBU8176910</t>
  </si>
  <si>
    <t>DCVU2110437</t>
  </si>
  <si>
    <t>TDLU6234069</t>
  </si>
  <si>
    <t>LYGU4024873</t>
  </si>
  <si>
    <t xml:space="preserve">Глобус </t>
  </si>
  <si>
    <t>MGTU8000427</t>
  </si>
  <si>
    <t>WSDU4943018</t>
  </si>
  <si>
    <t>RZDU5230005</t>
  </si>
  <si>
    <t xml:space="preserve">RZDU5249778  </t>
  </si>
  <si>
    <t>TGHU8538710</t>
  </si>
  <si>
    <t>TGHU6615859</t>
  </si>
  <si>
    <t>ŔZDU5214663</t>
  </si>
  <si>
    <t>RZDU5211730</t>
  </si>
  <si>
    <t>TKRU4027410</t>
  </si>
  <si>
    <t xml:space="preserve">Ворсино </t>
  </si>
  <si>
    <t>TKRU4285502</t>
  </si>
  <si>
    <t xml:space="preserve">Купавна  </t>
  </si>
  <si>
    <t>RZDU5220959</t>
  </si>
  <si>
    <t>TKRU4345983</t>
  </si>
  <si>
    <t>XHCU5434469</t>
  </si>
  <si>
    <t>ГОЛД Внуково</t>
  </si>
  <si>
    <t xml:space="preserve">HNKU6191190 </t>
  </si>
  <si>
    <t xml:space="preserve">Глобус Останкино </t>
  </si>
  <si>
    <t>ЛР</t>
  </si>
  <si>
    <t>DCVU0001057</t>
  </si>
  <si>
    <t>ECMU9089608</t>
  </si>
  <si>
    <t xml:space="preserve">HDMU6564720        </t>
  </si>
  <si>
    <t>WSCU7130002</t>
  </si>
  <si>
    <t>RZDU5200886</t>
  </si>
  <si>
    <t>DCVU0001838</t>
  </si>
  <si>
    <t>TKRU4308784</t>
  </si>
  <si>
    <t>RXTU4503680</t>
  </si>
  <si>
    <t>ТСФ Домодедово</t>
  </si>
  <si>
    <t>TCNU7689900</t>
  </si>
  <si>
    <t>TKRU4026203</t>
  </si>
  <si>
    <t>RZDU5205173</t>
  </si>
  <si>
    <t>SSKU1301294</t>
  </si>
  <si>
    <t>TDLU6236890</t>
  </si>
  <si>
    <t>CBHU8136314</t>
  </si>
  <si>
    <t>SSKU1301709</t>
  </si>
  <si>
    <t>DCVU2110479</t>
  </si>
  <si>
    <t>RZDU5214410</t>
  </si>
  <si>
    <t>CDYU1002928</t>
  </si>
  <si>
    <t>PCSU8555828</t>
  </si>
  <si>
    <t>SUZU4030484</t>
  </si>
  <si>
    <t>TKRU4029943</t>
  </si>
  <si>
    <t>DCVU2110822</t>
  </si>
  <si>
    <t>RZDU5253227</t>
  </si>
  <si>
    <t>DCVU0000678</t>
  </si>
  <si>
    <t>SSKU1301885</t>
  </si>
  <si>
    <t>TKRU4008278</t>
  </si>
  <si>
    <t>TKRU4089686</t>
  </si>
  <si>
    <t>SSKU1301864</t>
  </si>
  <si>
    <t>SSKU1301566</t>
  </si>
  <si>
    <t>SSKU1300256</t>
  </si>
  <si>
    <t>HNKU6035725</t>
  </si>
  <si>
    <t>RZDU5219198</t>
  </si>
  <si>
    <t>TKRU4242199</t>
  </si>
  <si>
    <t>SSKU1301490</t>
  </si>
  <si>
    <t>SSKU1300019</t>
  </si>
  <si>
    <t>TDGU7010740</t>
  </si>
  <si>
    <t xml:space="preserve">HPCU4290069	</t>
  </si>
  <si>
    <t xml:space="preserve">FWRU0167843	</t>
  </si>
  <si>
    <t xml:space="preserve">HPCU4134066	</t>
  </si>
  <si>
    <t>WIKU5207233</t>
  </si>
  <si>
    <t>TDGU7010570</t>
  </si>
  <si>
    <t>SSKU1300359</t>
  </si>
  <si>
    <t>TDGU7011540</t>
  </si>
  <si>
    <t>TDGU7012130</t>
  </si>
  <si>
    <t>TDGU7012070</t>
  </si>
  <si>
    <t>TDGU7010966</t>
  </si>
  <si>
    <t xml:space="preserve">SSKU1302407        </t>
  </si>
  <si>
    <t>DYKU5679505</t>
  </si>
  <si>
    <t>TDGU7011031</t>
  </si>
  <si>
    <t>TDGU7011068</t>
  </si>
  <si>
    <t>RZDU5223480</t>
  </si>
  <si>
    <t>TKRU4105703</t>
  </si>
  <si>
    <t>TDGU7010251</t>
  </si>
  <si>
    <t>CICU2581873</t>
  </si>
  <si>
    <t>TDGU7012249</t>
  </si>
  <si>
    <t>SSKU1301376</t>
  </si>
  <si>
    <t>Юшко</t>
  </si>
  <si>
    <t>RZDU5253818</t>
  </si>
  <si>
    <t>GAWU5001180</t>
  </si>
  <si>
    <t>UETU5005434</t>
  </si>
  <si>
    <t>SUZU4022998</t>
  </si>
  <si>
    <t>TKRU4051192</t>
  </si>
  <si>
    <t>TDGU7011643</t>
  </si>
  <si>
    <t>IMTU9034836</t>
  </si>
  <si>
    <t>TKRU4016925</t>
  </si>
  <si>
    <t>CICU2581981</t>
  </si>
  <si>
    <t>CCLU7261013</t>
  </si>
  <si>
    <t>RZDU5232672</t>
  </si>
  <si>
    <t>WIKU5200856</t>
  </si>
  <si>
    <t>BOHU8888189</t>
  </si>
  <si>
    <t>ФАСТРАНС</t>
  </si>
  <si>
    <t>XHCU5434216</t>
  </si>
  <si>
    <t xml:space="preserve">XHCU5271171 </t>
  </si>
  <si>
    <t>SSKU1301777</t>
  </si>
  <si>
    <t>TKRU4384510</t>
  </si>
  <si>
    <t>HNKU6047285</t>
  </si>
  <si>
    <t>SSKU1302222</t>
  </si>
  <si>
    <t>SSKU1301083</t>
  </si>
  <si>
    <t>SSKU1301592</t>
  </si>
  <si>
    <t>CICU2579860</t>
  </si>
  <si>
    <t>TKRU4506007</t>
  </si>
  <si>
    <t>TKRU4249629</t>
  </si>
  <si>
    <t>WSCU7491387</t>
  </si>
  <si>
    <t>SSKU1302048</t>
  </si>
  <si>
    <t>DCVU2110036</t>
  </si>
  <si>
    <t xml:space="preserve">TDLU6234834 </t>
  </si>
  <si>
    <t>HHXU3101173</t>
  </si>
  <si>
    <t>CDYU1003082</t>
  </si>
  <si>
    <t>SRWU2003713</t>
  </si>
  <si>
    <t>SSKU1300997</t>
  </si>
  <si>
    <t>SSKU1301798</t>
  </si>
  <si>
    <t>SSKU1301838</t>
  </si>
  <si>
    <t>CICU2661599</t>
  </si>
  <si>
    <t>FCIU8839336</t>
  </si>
  <si>
    <t>TDLU7024982</t>
  </si>
  <si>
    <t>GESU4674952</t>
  </si>
  <si>
    <t>TDGU7011659</t>
  </si>
  <si>
    <t>FSCU8259790</t>
  </si>
  <si>
    <t>CMAU4400870</t>
  </si>
  <si>
    <t xml:space="preserve">TRLU7319445 </t>
  </si>
  <si>
    <t>CMAU6685149</t>
  </si>
  <si>
    <t>APHU6692941</t>
  </si>
  <si>
    <t>TBJU7347851</t>
  </si>
  <si>
    <t>TBJU7509166</t>
  </si>
  <si>
    <t>SRWU2002640</t>
  </si>
  <si>
    <t>SNBU8186077</t>
  </si>
  <si>
    <t>SNBU8183000</t>
  </si>
  <si>
    <t>WSDU4942562</t>
  </si>
  <si>
    <t>HNKU6177458</t>
  </si>
  <si>
    <t>CMAU7294560</t>
  </si>
  <si>
    <t>TBJU7358460</t>
  </si>
  <si>
    <t>TBJU7395910</t>
  </si>
  <si>
    <t>CMAU6843500</t>
  </si>
  <si>
    <t>CRXU9837090</t>
  </si>
  <si>
    <t>SEKU5720671</t>
  </si>
  <si>
    <t>HDHU6002633</t>
  </si>
  <si>
    <t>BOHU8888044</t>
  </si>
  <si>
    <t>SEKU5715823</t>
  </si>
  <si>
    <t>CAIU8953037</t>
  </si>
  <si>
    <t>TGBU5832903</t>
  </si>
  <si>
    <t>CMAU4044486</t>
  </si>
  <si>
    <t>SRWU2003014</t>
  </si>
  <si>
    <t>MZWU2126236</t>
  </si>
  <si>
    <t>FCIU8516483</t>
  </si>
  <si>
    <t>CMAU5122670</t>
  </si>
  <si>
    <t>DCVU0000580</t>
  </si>
  <si>
    <t>TXGU7067160</t>
  </si>
  <si>
    <t>CICU2662147</t>
  </si>
  <si>
    <t>CAXU9325926</t>
  </si>
  <si>
    <t>CICU9562704</t>
  </si>
  <si>
    <t>TXGU7069250</t>
  </si>
  <si>
    <t>TGHU9767259</t>
  </si>
  <si>
    <t>SEKU5544700</t>
  </si>
  <si>
    <t>BEAU4741631</t>
  </si>
  <si>
    <t>UETU5562229</t>
  </si>
  <si>
    <t>CMAU4325400</t>
  </si>
  <si>
    <t>BEAU4027861</t>
  </si>
  <si>
    <t>FCIU8705677</t>
  </si>
  <si>
    <t>CAIU8691507</t>
  </si>
  <si>
    <t>TCLU8803795</t>
  </si>
  <si>
    <t>ECMU9856551</t>
  </si>
  <si>
    <t>UESU5182760</t>
  </si>
  <si>
    <t>CDYU1003837</t>
  </si>
  <si>
    <t>TCNU9181878</t>
  </si>
  <si>
    <t xml:space="preserve">ECMU9800845	</t>
  </si>
  <si>
    <t>NEPU4523696</t>
  </si>
  <si>
    <t>NEPU4525549</t>
  </si>
  <si>
    <t>GESU4874462</t>
  </si>
  <si>
    <t>NEPU4516022</t>
  </si>
  <si>
    <t>NEPU4524476</t>
  </si>
  <si>
    <t>MZWU2127700</t>
  </si>
  <si>
    <t>MZWU2127459</t>
  </si>
  <si>
    <t>FWRU0210678</t>
  </si>
  <si>
    <t>MZWU2127037</t>
  </si>
  <si>
    <t>OOLU8267475</t>
  </si>
  <si>
    <t>TBJU7235471</t>
  </si>
  <si>
    <t>SFCU5103754</t>
  </si>
  <si>
    <t>DCVU0002140</t>
  </si>
  <si>
    <t>HNKU6096192</t>
  </si>
  <si>
    <t>FWRU0210702</t>
  </si>
  <si>
    <t>HNKU6139036</t>
  </si>
  <si>
    <t>HNKU6066650</t>
  </si>
  <si>
    <t>WIKU5228154</t>
  </si>
  <si>
    <t>WIKU5241027</t>
  </si>
  <si>
    <t>HNKU5137511</t>
  </si>
  <si>
    <t>TBJU7614177</t>
  </si>
  <si>
    <t xml:space="preserve"> HNKU6098174</t>
  </si>
  <si>
    <t>CRSU9340224</t>
  </si>
  <si>
    <t>GSTU7742650</t>
  </si>
  <si>
    <t>MZWU2126025</t>
  </si>
  <si>
    <t>NPTU4505153</t>
  </si>
  <si>
    <t>SEKU6069883</t>
  </si>
  <si>
    <t>OVLU2003417</t>
  </si>
  <si>
    <t xml:space="preserve">NVSU8883891 </t>
  </si>
  <si>
    <t>HNKU6134116</t>
  </si>
  <si>
    <t xml:space="preserve">Островцы </t>
  </si>
  <si>
    <t>HNKU6112420</t>
  </si>
  <si>
    <t>Островцы</t>
  </si>
  <si>
    <t>DFSU6191401</t>
  </si>
  <si>
    <t>ВиАС</t>
  </si>
  <si>
    <t>ULCU5003702</t>
  </si>
  <si>
    <t>DCVU0002161</t>
  </si>
  <si>
    <t>CMAU7446128</t>
  </si>
  <si>
    <t>SEKU5490100</t>
  </si>
  <si>
    <t>TXGU7075587</t>
  </si>
  <si>
    <t>TXGU7065803</t>
  </si>
  <si>
    <t>XHCU5466954</t>
  </si>
  <si>
    <t>TXGU7074404</t>
  </si>
  <si>
    <t>HNKU6180549</t>
  </si>
  <si>
    <t>WIKU5203979</t>
  </si>
  <si>
    <t>HNKU6075332</t>
  </si>
  <si>
    <t>HNKU6133850</t>
  </si>
  <si>
    <t>WIKU5218027</t>
  </si>
  <si>
    <t>HNKU6206113</t>
  </si>
  <si>
    <t>FSCU6710267</t>
  </si>
  <si>
    <t>DCVU0001798</t>
  </si>
  <si>
    <t>MZWU2126133</t>
  </si>
  <si>
    <t>MZWU2127633</t>
  </si>
  <si>
    <t>MZWU2126489</t>
  </si>
  <si>
    <t>MZWU2126175</t>
  </si>
  <si>
    <t xml:space="preserve">MZWU2126323	</t>
  </si>
  <si>
    <t>MZWU2126940</t>
  </si>
  <si>
    <t>CICU9563716</t>
  </si>
  <si>
    <t>BTNU4000252</t>
  </si>
  <si>
    <t>FLSU6010088</t>
  </si>
  <si>
    <t>NFDU3505877</t>
  </si>
  <si>
    <t>FLSU6011490</t>
  </si>
  <si>
    <t>FLSU6003432</t>
  </si>
  <si>
    <t>HNKU6197161</t>
  </si>
  <si>
    <t xml:space="preserve">WIKU5201153	</t>
  </si>
  <si>
    <t>FLSU6004146</t>
  </si>
  <si>
    <t>CICU2067000</t>
  </si>
  <si>
    <t>CAIU9698506</t>
  </si>
  <si>
    <t>TBJU7204193</t>
  </si>
  <si>
    <t>HPCU4152624</t>
  </si>
  <si>
    <t>CICU2178030</t>
  </si>
  <si>
    <t>FLSU6009913</t>
  </si>
  <si>
    <t>NFDU3504166</t>
  </si>
  <si>
    <t>NFDU3504119</t>
  </si>
  <si>
    <t>NFDU3503832</t>
  </si>
  <si>
    <t>HPCU4304178</t>
  </si>
  <si>
    <t>HPCU4303989</t>
  </si>
  <si>
    <t>Практика</t>
  </si>
  <si>
    <t xml:space="preserve">FLSU6009430        </t>
  </si>
  <si>
    <t xml:space="preserve">XHCU5058084        </t>
  </si>
  <si>
    <t>NWRU6008322</t>
  </si>
  <si>
    <t>NWRU6007711</t>
  </si>
  <si>
    <t>NFDU3504422</t>
  </si>
  <si>
    <t>HPCU4304012</t>
  </si>
  <si>
    <t>HNKU6213956</t>
  </si>
  <si>
    <t>SRWU2000904</t>
  </si>
  <si>
    <t>CDYU1001829</t>
  </si>
  <si>
    <t>HNKU6212501</t>
  </si>
  <si>
    <t>FCIU8019002</t>
  </si>
  <si>
    <t>HNKU6213982</t>
  </si>
  <si>
    <t>SERU1000760</t>
  </si>
  <si>
    <t>GESU5647925</t>
  </si>
  <si>
    <t>CICU2270629</t>
  </si>
  <si>
    <t>CICU2314286</t>
  </si>
  <si>
    <t>CICU2314630</t>
  </si>
  <si>
    <t>CICU9543710</t>
  </si>
  <si>
    <t>HYJU1004247</t>
  </si>
  <si>
    <t>CICU2270167</t>
  </si>
  <si>
    <t>CICU9543432</t>
  </si>
  <si>
    <t>SRWU2000988</t>
  </si>
  <si>
    <t>TKRU4545209</t>
  </si>
  <si>
    <t>TGHU9602990</t>
  </si>
  <si>
    <t xml:space="preserve">ГОЛД Чехов </t>
  </si>
  <si>
    <t>CDYU1001285</t>
  </si>
  <si>
    <t>XHCU5369023</t>
  </si>
  <si>
    <t>GAWU0985045</t>
  </si>
  <si>
    <t>HTXU9001473</t>
  </si>
  <si>
    <t>CDYU1001011</t>
  </si>
  <si>
    <t>HNKU6053225</t>
  </si>
  <si>
    <t>HNKU5120946</t>
  </si>
  <si>
    <t>CDYU1003930</t>
  </si>
  <si>
    <t>GAWU5000080</t>
  </si>
  <si>
    <t>TLLU8345406</t>
  </si>
  <si>
    <t>TDLU7022568</t>
  </si>
  <si>
    <t>FCIU8070278</t>
  </si>
  <si>
    <t>MIGU5683580</t>
  </si>
  <si>
    <t>CDYU1001686</t>
  </si>
  <si>
    <t>TKRU4206817</t>
  </si>
  <si>
    <t>TDLU6221966</t>
  </si>
  <si>
    <t>HTXU9001405</t>
  </si>
  <si>
    <t>BWRU5703631</t>
  </si>
  <si>
    <t>BWRU5701937</t>
  </si>
  <si>
    <t>BWRU5703014</t>
  </si>
  <si>
    <t>TGHU9677453</t>
  </si>
  <si>
    <t>BWRU5703098</t>
  </si>
  <si>
    <t>HLTU8380282</t>
  </si>
  <si>
    <t>BWRU5700150</t>
  </si>
  <si>
    <t>HNKU6218006</t>
  </si>
  <si>
    <t xml:space="preserve">Си бокс </t>
  </si>
  <si>
    <t>TGHU8047280</t>
  </si>
  <si>
    <t>HNKU6218074</t>
  </si>
  <si>
    <t xml:space="preserve">TXGU7077450	</t>
  </si>
  <si>
    <t>TXGU7066097</t>
  </si>
  <si>
    <t>CICU2322070</t>
  </si>
  <si>
    <t>NWRU6006280</t>
  </si>
  <si>
    <t>TXGU7082478</t>
  </si>
  <si>
    <t>CICU1764231</t>
  </si>
  <si>
    <t xml:space="preserve">НКТ Подольск </t>
  </si>
  <si>
    <t>CICU1766126</t>
  </si>
  <si>
    <t>WNGU5077408</t>
  </si>
  <si>
    <t>GESU5175454</t>
  </si>
  <si>
    <t>WNGU5077347</t>
  </si>
  <si>
    <t>ABMU0433763</t>
  </si>
  <si>
    <t xml:space="preserve">Практика </t>
  </si>
  <si>
    <t>KSBU0047250</t>
  </si>
  <si>
    <t>CICU2645474</t>
  </si>
  <si>
    <t>RXTU4504706</t>
  </si>
  <si>
    <t>ABMU0434688</t>
  </si>
  <si>
    <t>WSCU8004354</t>
  </si>
  <si>
    <t>ZCSU8431426</t>
  </si>
  <si>
    <t xml:space="preserve">UETU5102687   </t>
  </si>
  <si>
    <t xml:space="preserve">CBHU8175183        </t>
  </si>
  <si>
    <t>ABMU0434100</t>
  </si>
  <si>
    <t>CAIU8035664</t>
  </si>
  <si>
    <t>ABMU0434137</t>
  </si>
  <si>
    <t>ABMU0433779</t>
  </si>
  <si>
    <t>HTXU9002227</t>
  </si>
  <si>
    <t xml:space="preserve">MCCU3017487	</t>
  </si>
  <si>
    <t>ABMU0434564</t>
  </si>
  <si>
    <t>RGHU4124638</t>
  </si>
  <si>
    <t>COIU7355770</t>
  </si>
  <si>
    <t>WSCU7568318</t>
  </si>
  <si>
    <t>MAGU5446535</t>
  </si>
  <si>
    <t>XSLU1515576</t>
  </si>
  <si>
    <t>XHCU5058417</t>
  </si>
  <si>
    <t>XHCU5216148</t>
  </si>
  <si>
    <t>GAWU5025200</t>
  </si>
  <si>
    <t>SRWU2001496</t>
  </si>
  <si>
    <t>GAWU5007932</t>
  </si>
  <si>
    <t>SUZU4011308</t>
  </si>
  <si>
    <t>HBBU8002508</t>
  </si>
  <si>
    <t>TISU5131374</t>
  </si>
  <si>
    <t>COIU4110584</t>
  </si>
  <si>
    <t>TOSU4101296</t>
  </si>
  <si>
    <t>TISU4115105</t>
  </si>
  <si>
    <t>HBBU8004080</t>
  </si>
  <si>
    <t>RGHU5132181</t>
  </si>
  <si>
    <t>COIU4107580</t>
  </si>
  <si>
    <t>CICU2258201</t>
  </si>
  <si>
    <t>.</t>
  </si>
  <si>
    <t>CTEU2106698</t>
  </si>
  <si>
    <t>CBHU8433225</t>
  </si>
  <si>
    <t>CICU3025190</t>
  </si>
  <si>
    <t>ABMU0434374</t>
  </si>
  <si>
    <t>ABMU0434179</t>
  </si>
  <si>
    <t>ABMU0434034</t>
  </si>
  <si>
    <t>HTXU9002720</t>
  </si>
  <si>
    <t>TXGU7160694</t>
  </si>
  <si>
    <t>CICU2914059</t>
  </si>
  <si>
    <t>CICU2855167</t>
  </si>
  <si>
    <t>HNKU6203048</t>
  </si>
  <si>
    <t>HNKU6216826</t>
  </si>
  <si>
    <t>FWRU0211925</t>
  </si>
  <si>
    <t>NTCU2206469</t>
  </si>
  <si>
    <t>CICU2854406</t>
  </si>
  <si>
    <t>SERU1002119</t>
  </si>
  <si>
    <t>NIPU6006914</t>
  </si>
  <si>
    <t>LYGU6080135</t>
  </si>
  <si>
    <t>CICU2216063</t>
  </si>
  <si>
    <t>CICU2540637</t>
  </si>
  <si>
    <t xml:space="preserve">HPCU4231301	</t>
  </si>
  <si>
    <t>CICU2540452</t>
  </si>
  <si>
    <t>CICU2540489</t>
  </si>
  <si>
    <t>CICU2540513</t>
  </si>
  <si>
    <t>FLSU6003216</t>
  </si>
  <si>
    <t>HPCU4123436</t>
  </si>
  <si>
    <t>XHCU5271187</t>
  </si>
  <si>
    <t>MCCU3014786</t>
  </si>
  <si>
    <t>HPCU4177480</t>
  </si>
  <si>
    <t>HPCU4175390</t>
  </si>
  <si>
    <t>CDYU1000545</t>
  </si>
  <si>
    <t>CAWU4000143</t>
  </si>
  <si>
    <t>CICU1970947</t>
  </si>
  <si>
    <t>CDYU1002208</t>
  </si>
  <si>
    <t>WSCU7862641</t>
  </si>
  <si>
    <t>HPCU4177345</t>
  </si>
  <si>
    <t>HNKU6047095</t>
  </si>
  <si>
    <t>HNKU6137183</t>
  </si>
  <si>
    <t>HNKU6105020</t>
  </si>
  <si>
    <t>CICU2216084</t>
  </si>
  <si>
    <t>ABMU0434158</t>
  </si>
  <si>
    <t xml:space="preserve">ПРАКТИКА </t>
  </si>
  <si>
    <t>ABMU0434707</t>
  </si>
  <si>
    <t>ABMU0434190</t>
  </si>
  <si>
    <t>NTCU2205436</t>
  </si>
  <si>
    <t>KSBU0048920</t>
  </si>
  <si>
    <t>NEPU4510030</t>
  </si>
  <si>
    <t>KSBU0041099</t>
  </si>
  <si>
    <t>CICU3029621</t>
  </si>
  <si>
    <t>ABMU0434559</t>
  </si>
  <si>
    <t>ABMU0434230</t>
  </si>
  <si>
    <t>KSBU0047158</t>
  </si>
  <si>
    <t>CICU3029072</t>
  </si>
  <si>
    <t>CICU3029920</t>
  </si>
  <si>
    <t>HNKU6202381</t>
  </si>
  <si>
    <t xml:space="preserve">SEGU4937420  </t>
  </si>
  <si>
    <t>TXGU7079983</t>
  </si>
  <si>
    <t>TKRU4086835</t>
  </si>
  <si>
    <t xml:space="preserve">ТК с колес </t>
  </si>
  <si>
    <t>CICU2483990</t>
  </si>
  <si>
    <t>TCLU9533251</t>
  </si>
  <si>
    <t>SRWU2000313</t>
  </si>
  <si>
    <t>SRWU2004216</t>
  </si>
  <si>
    <t>HHXU3091563</t>
  </si>
  <si>
    <t>NFDU3504551</t>
  </si>
  <si>
    <t>FLSU6003197</t>
  </si>
  <si>
    <t>RZDU5264345</t>
  </si>
  <si>
    <t>COIU7351380</t>
  </si>
  <si>
    <t>TKRU4464787</t>
  </si>
  <si>
    <t>TKRU4556190</t>
  </si>
  <si>
    <t>MCCU3038237</t>
  </si>
  <si>
    <t>TISU5139544</t>
  </si>
  <si>
    <t>COIU7355831</t>
  </si>
  <si>
    <t>SLPU5023950</t>
  </si>
  <si>
    <t xml:space="preserve">TKRU4466687  </t>
  </si>
  <si>
    <t>CICU3025776</t>
  </si>
  <si>
    <t>CICU3025605</t>
  </si>
  <si>
    <t>TKRU4016503</t>
  </si>
  <si>
    <t>CICU2960687</t>
  </si>
  <si>
    <t>TKRU4413692</t>
  </si>
  <si>
    <t>TKRU4300377</t>
  </si>
  <si>
    <t>CICU2855697</t>
  </si>
  <si>
    <t xml:space="preserve">CICU2132070 </t>
  </si>
  <si>
    <t>CICU2217239</t>
  </si>
  <si>
    <t>CICU2259888</t>
  </si>
  <si>
    <t>CICU2857283</t>
  </si>
  <si>
    <t>CICU2952526</t>
  </si>
  <si>
    <t>CTEU2115302</t>
  </si>
  <si>
    <t>CICU2954386</t>
  </si>
  <si>
    <t>TDLU5204305</t>
  </si>
  <si>
    <t>CICU2913495</t>
  </si>
  <si>
    <t>CICU2956476</t>
  </si>
  <si>
    <t>CICU2954452</t>
  </si>
  <si>
    <t>CICU2220633</t>
  </si>
  <si>
    <t>CTEU2115220</t>
  </si>
  <si>
    <t>CICU3024487</t>
  </si>
  <si>
    <t xml:space="preserve">CICU3152317  </t>
  </si>
  <si>
    <t>CICU3024300</t>
  </si>
  <si>
    <t>HHXU3092127</t>
  </si>
  <si>
    <t>CICU2259492</t>
  </si>
  <si>
    <t>CICU2259337</t>
  </si>
  <si>
    <t>CICU2258644</t>
  </si>
  <si>
    <t>CICU2216572</t>
  </si>
  <si>
    <t>TCKU9309115</t>
  </si>
  <si>
    <t>Технопарк</t>
  </si>
  <si>
    <t>COIU7359101</t>
  </si>
  <si>
    <t>CICU2231319</t>
  </si>
  <si>
    <t>TKRU4601513</t>
  </si>
  <si>
    <t>HHXU3118915</t>
  </si>
  <si>
    <t>TKRU4567764</t>
  </si>
  <si>
    <t>HHXU3118767</t>
  </si>
  <si>
    <t>CHSU8063892</t>
  </si>
  <si>
    <t>CICU2314054</t>
  </si>
  <si>
    <t>NWRU6009695</t>
  </si>
  <si>
    <t>SRWU2004350</t>
  </si>
  <si>
    <t>CICU2829717</t>
  </si>
  <si>
    <t>HNKU6082460</t>
  </si>
  <si>
    <t>HNKU6229274</t>
  </si>
  <si>
    <t>HNKU6054896</t>
  </si>
  <si>
    <t>CICU1933990</t>
  </si>
  <si>
    <t>GLDU7144530</t>
  </si>
  <si>
    <t>TKRU4298310</t>
  </si>
  <si>
    <t>NEPU4531243</t>
  </si>
  <si>
    <t>TXGU7159728</t>
  </si>
  <si>
    <t>CCLU7226624</t>
  </si>
  <si>
    <t>CLHU8743107</t>
  </si>
  <si>
    <t>BMOU4914813</t>
  </si>
  <si>
    <t>TXGU7159266</t>
  </si>
  <si>
    <t>MSJU0001077</t>
  </si>
  <si>
    <t>TDGU7010713</t>
  </si>
  <si>
    <t>CICU3025781</t>
  </si>
  <si>
    <t>TDGU7012017</t>
  </si>
  <si>
    <t>TDGU7010462</t>
  </si>
  <si>
    <t>TDGU7012336</t>
  </si>
  <si>
    <t>SWFU8917868</t>
  </si>
  <si>
    <t>HLTU7007248</t>
  </si>
  <si>
    <t>SEGU6799660</t>
  </si>
  <si>
    <t>SEGU5774170</t>
  </si>
  <si>
    <t>SEGU6792049</t>
  </si>
  <si>
    <t>НКТ ПОДОЛЬСК</t>
  </si>
  <si>
    <t>SEGU6789087</t>
  </si>
  <si>
    <t>NTCU2201554</t>
  </si>
  <si>
    <t>MZWU2141550</t>
  </si>
  <si>
    <t>SEKU4089793</t>
  </si>
  <si>
    <t>MZWU2141415</t>
  </si>
  <si>
    <t>HPCU4162200</t>
  </si>
  <si>
    <t>LYGU1027288</t>
  </si>
  <si>
    <t>OOLU5641051</t>
  </si>
  <si>
    <t>RZDU5230849</t>
  </si>
  <si>
    <t>XHCU5433924</t>
  </si>
  <si>
    <t>CKLU4111821</t>
  </si>
  <si>
    <t>MZWU2136569</t>
  </si>
  <si>
    <t xml:space="preserve">Олимп </t>
  </si>
  <si>
    <t>RZDU5229703</t>
  </si>
  <si>
    <t>MCCU3044369</t>
  </si>
  <si>
    <t>FWRU0210600</t>
  </si>
  <si>
    <t>TXGU7157448</t>
  </si>
  <si>
    <t>NWRU6015846</t>
  </si>
  <si>
    <t>NWRU6000907</t>
  </si>
  <si>
    <t>GHMU8882372</t>
  </si>
  <si>
    <t>TXGU7167488</t>
  </si>
  <si>
    <t>TGHU6165849</t>
  </si>
  <si>
    <t>SUZU4029117</t>
  </si>
  <si>
    <t>HPCU4112663</t>
  </si>
  <si>
    <t>CAWU4003646</t>
  </si>
  <si>
    <t>XFVU2931166</t>
  </si>
  <si>
    <t>RKSU3588466</t>
  </si>
  <si>
    <t>SWFU9900582</t>
  </si>
  <si>
    <t>XFVU8958694</t>
  </si>
  <si>
    <t>HDMU6445823</t>
  </si>
  <si>
    <t>RXTU4501950</t>
  </si>
  <si>
    <t>TKRU4025526</t>
  </si>
  <si>
    <t>LYGU7021625</t>
  </si>
  <si>
    <t>TKRU4355410</t>
  </si>
  <si>
    <t>GLRU3334373</t>
  </si>
  <si>
    <t>SWFU8912110</t>
  </si>
  <si>
    <t>GLRU7777451</t>
  </si>
  <si>
    <t>GLRU3333633</t>
  </si>
  <si>
    <t>CICU2216398</t>
  </si>
  <si>
    <t>CICU2258217</t>
  </si>
  <si>
    <t>GLRU3333886</t>
  </si>
  <si>
    <t>BWRU5702640</t>
  </si>
  <si>
    <t>BWRU5702189</t>
  </si>
  <si>
    <t>SEGU5989033</t>
  </si>
  <si>
    <t>SUZU4028656</t>
  </si>
  <si>
    <t>HNKU5116036</t>
  </si>
  <si>
    <t>COIU4118306</t>
  </si>
  <si>
    <t>RZDU5219670</t>
  </si>
  <si>
    <t>TKRU4085654</t>
  </si>
  <si>
    <t>MZWU2121321</t>
  </si>
  <si>
    <t>NEPU4539270</t>
  </si>
  <si>
    <t>BWRU5702912</t>
  </si>
  <si>
    <t>HPCU4099767</t>
  </si>
  <si>
    <t>WIKU5222900</t>
  </si>
  <si>
    <t>TKRU4391551</t>
  </si>
  <si>
    <t>HNKU5134744</t>
  </si>
  <si>
    <t>HNKU5141770</t>
  </si>
  <si>
    <t>TKRU4237464</t>
  </si>
  <si>
    <t>TKRU4280619</t>
  </si>
  <si>
    <t>TKRU4373624</t>
  </si>
  <si>
    <t>TDLU7001441</t>
  </si>
  <si>
    <t>SEGU6026423</t>
  </si>
  <si>
    <t>GAWU5002442</t>
  </si>
  <si>
    <t>GAWU5019770</t>
  </si>
  <si>
    <t>NPTU4506822</t>
  </si>
  <si>
    <t>MCCU3016407</t>
  </si>
  <si>
    <t>GAWU5004091</t>
  </si>
  <si>
    <t>XHCU5215373</t>
  </si>
  <si>
    <t>TKRU4330258</t>
  </si>
  <si>
    <t>RKSU9420103</t>
  </si>
  <si>
    <t>TKRU4526641</t>
  </si>
  <si>
    <t>NEPU4534448</t>
  </si>
  <si>
    <t xml:space="preserve">CICU2875501 </t>
  </si>
  <si>
    <t>RZDU5264303</t>
  </si>
  <si>
    <t>KSBU0046660</t>
  </si>
  <si>
    <t>NEPU4535090</t>
  </si>
  <si>
    <t>NEPU4509872</t>
  </si>
  <si>
    <t>TKRU4112620</t>
  </si>
  <si>
    <t>MCCU3016367</t>
  </si>
  <si>
    <t>TKRU4363230</t>
  </si>
  <si>
    <t>TKRU4481439</t>
  </si>
  <si>
    <t>TBJU7256242</t>
  </si>
  <si>
    <t>TKRU4580679</t>
  </si>
  <si>
    <t>TKRU4236088</t>
  </si>
  <si>
    <t>TKRU4542093</t>
  </si>
  <si>
    <t>HPCU4099448</t>
  </si>
  <si>
    <t>TKRU4458249</t>
  </si>
  <si>
    <t>CICU1765644</t>
  </si>
  <si>
    <t>GHMU8888811</t>
  </si>
  <si>
    <t>РЕф терминал</t>
  </si>
  <si>
    <t>TBJU7561668</t>
  </si>
  <si>
    <t>MZWU2103293</t>
  </si>
  <si>
    <t>Реф терминал</t>
  </si>
  <si>
    <t>HDFU5223695</t>
  </si>
  <si>
    <t>TKRU4593779</t>
  </si>
  <si>
    <t>CICU9542375</t>
  </si>
  <si>
    <t>MSJU0001396</t>
  </si>
  <si>
    <t>CIPU5186209</t>
  </si>
  <si>
    <t>HPCU4300911</t>
  </si>
  <si>
    <t>HYJU1021440</t>
  </si>
  <si>
    <t>EYTU4001465</t>
  </si>
  <si>
    <t>CICU2134772</t>
  </si>
  <si>
    <t>CICU2038655</t>
  </si>
  <si>
    <t>MZWU2127778</t>
  </si>
  <si>
    <t>HPCU4469060</t>
  </si>
  <si>
    <t>BWRU5701840</t>
  </si>
  <si>
    <t>TEMU6521640</t>
  </si>
  <si>
    <t>технопарк</t>
  </si>
  <si>
    <t>Русталогистик</t>
  </si>
  <si>
    <t>XAGU6028443</t>
  </si>
  <si>
    <t>Белый раст</t>
  </si>
  <si>
    <t>Пуряева</t>
  </si>
  <si>
    <t>CICU2106641</t>
  </si>
  <si>
    <t>НПО Промет</t>
  </si>
  <si>
    <t>XAGU6029239</t>
  </si>
  <si>
    <t>ТК Енисей</t>
  </si>
  <si>
    <t>XAGU6031719</t>
  </si>
  <si>
    <t>Новопласт</t>
  </si>
  <si>
    <t>HNKU5139005</t>
  </si>
  <si>
    <t>Транзит ТК</t>
  </si>
  <si>
    <t>TGHU8288539</t>
  </si>
  <si>
    <t>TCLU8193352</t>
  </si>
  <si>
    <t>XAGU6042101</t>
  </si>
  <si>
    <t>XAGU6042061</t>
  </si>
  <si>
    <t>XAGU6018790</t>
  </si>
  <si>
    <t>TKRU4284337</t>
  </si>
  <si>
    <t>Красава</t>
  </si>
  <si>
    <t>RZDU5270517</t>
  </si>
  <si>
    <t>RZDU5214637</t>
  </si>
  <si>
    <t>Столица</t>
  </si>
  <si>
    <t>TKRU4370970</t>
  </si>
  <si>
    <t>TKRU4310035</t>
  </si>
  <si>
    <t xml:space="preserve">TKRU4560245 </t>
  </si>
  <si>
    <t>МКС Групп</t>
  </si>
  <si>
    <t>MXSU9609933</t>
  </si>
  <si>
    <t>TGHU8953691</t>
  </si>
  <si>
    <t>XAGU6044608</t>
  </si>
  <si>
    <t>HNKU6022749</t>
  </si>
  <si>
    <t>Аватех</t>
  </si>
  <si>
    <t>CICU2106554</t>
  </si>
  <si>
    <t>FCIU8519029</t>
  </si>
  <si>
    <t>GESU5841674</t>
  </si>
  <si>
    <t>CICU2106507</t>
  </si>
  <si>
    <t>XAGU6028037</t>
  </si>
  <si>
    <t>CICU2106488</t>
  </si>
  <si>
    <t>Автолинии</t>
  </si>
  <si>
    <t>CMAU1720777</t>
  </si>
  <si>
    <t>CARU9638627</t>
  </si>
  <si>
    <t>HNKU6016160</t>
  </si>
  <si>
    <t>MXSU8079696</t>
  </si>
  <si>
    <t>XAGU6044070</t>
  </si>
  <si>
    <t>Логгис</t>
  </si>
  <si>
    <t>CICU2106889</t>
  </si>
  <si>
    <t>Зафар</t>
  </si>
  <si>
    <t>MGTU2160074</t>
  </si>
  <si>
    <t xml:space="preserve">Столица </t>
  </si>
  <si>
    <t>CICU2106940</t>
  </si>
  <si>
    <t>HPCU4135165</t>
  </si>
  <si>
    <t xml:space="preserve">Логгис </t>
  </si>
  <si>
    <t>SEGU4708358</t>
  </si>
  <si>
    <t>GESU6892357</t>
  </si>
  <si>
    <t>BTNU4000334</t>
  </si>
  <si>
    <t>SUZU4030566</t>
  </si>
  <si>
    <t>TDRU5743361</t>
  </si>
  <si>
    <t>FTIU7829167</t>
  </si>
  <si>
    <t>WSCU8637481</t>
  </si>
  <si>
    <t>до 20:00</t>
  </si>
  <si>
    <t>WSCU9251955</t>
  </si>
  <si>
    <t>CRSU9267627</t>
  </si>
  <si>
    <t>FCIU8500281</t>
  </si>
  <si>
    <t>NWRU6005848</t>
  </si>
  <si>
    <t>XHCU5294599</t>
  </si>
  <si>
    <t>TKRU4470476</t>
  </si>
  <si>
    <t>TKRU4360587</t>
  </si>
  <si>
    <t>RZDU5246589</t>
  </si>
  <si>
    <t>Енисейкооп</t>
  </si>
  <si>
    <t>TKRU4429831</t>
  </si>
  <si>
    <t>TKRU4261835</t>
  </si>
  <si>
    <t>TKRU4359288</t>
  </si>
  <si>
    <t>XHCU5237346</t>
  </si>
  <si>
    <t>HPCU4135205</t>
  </si>
  <si>
    <t>TKRU4395557</t>
  </si>
  <si>
    <t>TCNU6987643</t>
  </si>
  <si>
    <t xml:space="preserve">TWLU1340071 </t>
  </si>
  <si>
    <t>RXTU4501203</t>
  </si>
  <si>
    <t>TDLU5202391</t>
  </si>
  <si>
    <t>CAIU9682979</t>
  </si>
  <si>
    <t>PCIU8299731</t>
  </si>
  <si>
    <t>CICU2645556</t>
  </si>
  <si>
    <t>NWRU6000846</t>
  </si>
  <si>
    <t>TDLU6210998</t>
  </si>
  <si>
    <t>NWRU6008066</t>
  </si>
  <si>
    <t>CICU2645237</t>
  </si>
  <si>
    <t>TKRU4104796</t>
  </si>
  <si>
    <t>TKRU4051361</t>
  </si>
  <si>
    <t>RZDU5260479</t>
  </si>
  <si>
    <t>HMCU9017160</t>
  </si>
  <si>
    <t>SEGU4411755</t>
  </si>
  <si>
    <t>NWRU6007497</t>
  </si>
  <si>
    <t xml:space="preserve">ТЕТРИС </t>
  </si>
  <si>
    <t>GESU5306220</t>
  </si>
  <si>
    <t>TDLU6211628</t>
  </si>
  <si>
    <t>GESU6487930</t>
  </si>
  <si>
    <t>SEGU4520550</t>
  </si>
  <si>
    <t xml:space="preserve"> CRSU9251050</t>
  </si>
  <si>
    <t>MCCU3013579</t>
  </si>
  <si>
    <t>CICU2128893</t>
  </si>
  <si>
    <t xml:space="preserve">тетрис </t>
  </si>
  <si>
    <t>Альфа</t>
  </si>
  <si>
    <t>INKU6584177</t>
  </si>
  <si>
    <t>XHCU5212918</t>
  </si>
  <si>
    <t>CICU2177429</t>
  </si>
  <si>
    <t>HDMU6558012</t>
  </si>
  <si>
    <t>Голд</t>
  </si>
  <si>
    <t>XINU8215177</t>
  </si>
  <si>
    <t>HJMU1918077</t>
  </si>
  <si>
    <t>CLHU8325787</t>
  </si>
  <si>
    <t>FCIU8521005</t>
  </si>
  <si>
    <t>CICU2128785</t>
  </si>
  <si>
    <t>CICU2187010</t>
  </si>
  <si>
    <t>Оникс</t>
  </si>
  <si>
    <t>CICU2186478</t>
  </si>
  <si>
    <t>CICU2187453</t>
  </si>
  <si>
    <t>TEMU2658402</t>
  </si>
  <si>
    <t>MOTU0024028</t>
  </si>
  <si>
    <t>GAWU5017226</t>
  </si>
  <si>
    <t>LPRU0001108</t>
  </si>
  <si>
    <t>Рейл Континент Енисей</t>
  </si>
  <si>
    <t>GESU5906836</t>
  </si>
  <si>
    <t>GESU5824810</t>
  </si>
  <si>
    <t>WSCU7774875</t>
  </si>
  <si>
    <t xml:space="preserve">RZDU5247749 </t>
  </si>
  <si>
    <t>СТЛК</t>
  </si>
  <si>
    <t xml:space="preserve"> GAWU5017416</t>
  </si>
  <si>
    <t>CAIU8009177</t>
  </si>
  <si>
    <t>CICU2174878</t>
  </si>
  <si>
    <t>RXTU4500676</t>
  </si>
  <si>
    <t xml:space="preserve">SEKU6247100 </t>
  </si>
  <si>
    <t>CAIU7893170</t>
  </si>
  <si>
    <t>XHCU5293463</t>
  </si>
  <si>
    <t>ABMU0433830</t>
  </si>
  <si>
    <t>HJMU1914786</t>
  </si>
  <si>
    <t>CICU2066641</t>
  </si>
  <si>
    <t>CAXU4998204</t>
  </si>
  <si>
    <t>TRLU7323321</t>
  </si>
  <si>
    <t>TGHU9868948</t>
  </si>
  <si>
    <t>XINU8126341</t>
  </si>
  <si>
    <t xml:space="preserve">Купец </t>
  </si>
  <si>
    <t>SEGU4636577</t>
  </si>
  <si>
    <t>RXTU4500510</t>
  </si>
  <si>
    <t>MZWU2108588</t>
  </si>
  <si>
    <t xml:space="preserve">TKRU4133367 </t>
  </si>
  <si>
    <t>NPTU4502745</t>
  </si>
  <si>
    <t>SUDU1446906</t>
  </si>
  <si>
    <t>CLHU8861178</t>
  </si>
  <si>
    <t>HPCU4139181</t>
  </si>
  <si>
    <t>XHCU5389903</t>
  </si>
  <si>
    <t>CICU2178317</t>
  </si>
  <si>
    <t>FLSU6010724</t>
  </si>
  <si>
    <t>TCNU9663313</t>
  </si>
  <si>
    <t>TDRU8255669</t>
  </si>
  <si>
    <t>MXSU9609527</t>
  </si>
  <si>
    <t>TCLU1724647</t>
  </si>
  <si>
    <t>ТСФ</t>
  </si>
  <si>
    <t>CAIU8602156</t>
  </si>
  <si>
    <t>SEGU4316803</t>
  </si>
  <si>
    <t>TCKU9067080</t>
  </si>
  <si>
    <t>GESU6712455</t>
  </si>
  <si>
    <t>CKIU8791419</t>
  </si>
  <si>
    <t>CMAU1941490</t>
  </si>
  <si>
    <t>GESU6515559</t>
  </si>
  <si>
    <t>CBHU8499979</t>
  </si>
  <si>
    <t>MCCU3062104</t>
  </si>
  <si>
    <t>AXIU1446586</t>
  </si>
  <si>
    <t>FSCU9628384</t>
  </si>
  <si>
    <t xml:space="preserve">Зафар </t>
  </si>
  <si>
    <t>CIPU5186050</t>
  </si>
  <si>
    <t>WSCU9267490</t>
  </si>
  <si>
    <t>TEMU6596844</t>
  </si>
  <si>
    <t>CIPU5187524</t>
  </si>
  <si>
    <t>CIPU5186066</t>
  </si>
  <si>
    <t>MAGU5189550</t>
  </si>
  <si>
    <t>MXSU9612541</t>
  </si>
  <si>
    <t>MCCU3013460</t>
  </si>
  <si>
    <t xml:space="preserve">Тетрис   </t>
  </si>
  <si>
    <t>HNKU5100873</t>
  </si>
  <si>
    <t>INKU6695925</t>
  </si>
  <si>
    <t>KNLU5077578</t>
  </si>
  <si>
    <t xml:space="preserve">TCNU9326518 </t>
  </si>
  <si>
    <t>SICU9003785</t>
  </si>
  <si>
    <t>NWRU6008111</t>
  </si>
  <si>
    <t>THNU0000094</t>
  </si>
  <si>
    <t>CICU2183951</t>
  </si>
  <si>
    <t>SICU9003851</t>
  </si>
  <si>
    <t>TKRU4545169</t>
  </si>
  <si>
    <t>TKRU4469578</t>
  </si>
  <si>
    <t xml:space="preserve">Урус Авто </t>
  </si>
  <si>
    <t>FSCU9449286</t>
  </si>
  <si>
    <t>TGHU8691570</t>
  </si>
  <si>
    <t>CICU2645643</t>
  </si>
  <si>
    <t>TEMU6923211</t>
  </si>
  <si>
    <t>KKFU7644180</t>
  </si>
  <si>
    <t>Сиал Трейд</t>
  </si>
  <si>
    <t>TDRU8210371</t>
  </si>
  <si>
    <t>MSCU9727960</t>
  </si>
  <si>
    <t>GATU8810901</t>
  </si>
  <si>
    <t>SICU8002980</t>
  </si>
  <si>
    <t>HNKU6068863</t>
  </si>
  <si>
    <t>HNKU6095175</t>
  </si>
  <si>
    <t>HNKU6070958</t>
  </si>
  <si>
    <t>PCIU8596977</t>
  </si>
  <si>
    <t>HNKU6031210</t>
  </si>
  <si>
    <t>YMLU8123643</t>
  </si>
  <si>
    <t>HNKU6167275</t>
  </si>
  <si>
    <t>Купец</t>
  </si>
  <si>
    <t>PKEU2102470</t>
  </si>
  <si>
    <t>WSDU4939511</t>
  </si>
  <si>
    <t>HPCU4163249</t>
  </si>
  <si>
    <t>HNKU6038339</t>
  </si>
  <si>
    <t>Селятино</t>
  </si>
  <si>
    <t>ECMU9341094</t>
  </si>
  <si>
    <t>FSCU6565549</t>
  </si>
  <si>
    <t>ULCU5016736</t>
  </si>
  <si>
    <t>CICU2218997</t>
  </si>
  <si>
    <t>CICU2184500</t>
  </si>
  <si>
    <t>KDCU5171422</t>
  </si>
  <si>
    <t>CAIU8069290</t>
  </si>
  <si>
    <t>HDMU6560072</t>
  </si>
  <si>
    <t>CICU2130102</t>
  </si>
  <si>
    <t>ECMU9049170</t>
  </si>
  <si>
    <t>WEDU8171825</t>
  </si>
  <si>
    <t>TDGU7010333</t>
  </si>
  <si>
    <t>TEMU6919459</t>
  </si>
  <si>
    <t>XFVU8945296</t>
  </si>
  <si>
    <t>OVLU2015207</t>
  </si>
  <si>
    <t>SJYU2034802</t>
  </si>
  <si>
    <t>XFVU8943117</t>
  </si>
  <si>
    <t>Брух ИП</t>
  </si>
  <si>
    <t>MZWU2116304</t>
  </si>
  <si>
    <t>NEPU4521292</t>
  </si>
  <si>
    <t xml:space="preserve">RZDU5202723  </t>
  </si>
  <si>
    <t>SEGU6513078</t>
  </si>
  <si>
    <t>TKRU4303186</t>
  </si>
  <si>
    <t>NEPU4510240</t>
  </si>
  <si>
    <t>NEPU4508156</t>
  </si>
  <si>
    <t>SUZU4028738</t>
  </si>
  <si>
    <t>Рейл Континент</t>
  </si>
  <si>
    <t>NEPU4507083</t>
  </si>
  <si>
    <t>NEPU4507165</t>
  </si>
  <si>
    <t>NWRU6008810</t>
  </si>
  <si>
    <t>NEPU5000750</t>
  </si>
  <si>
    <t>NEPU4513002</t>
  </si>
  <si>
    <t>NPTU4500320</t>
  </si>
  <si>
    <t>NEPU4519870</t>
  </si>
  <si>
    <t>TRHU2624480</t>
  </si>
  <si>
    <t xml:space="preserve">Силикатная </t>
  </si>
  <si>
    <t>GHMU8889612</t>
  </si>
  <si>
    <t>MZWU2112063</t>
  </si>
  <si>
    <t>GHMU8886038</t>
  </si>
  <si>
    <t xml:space="preserve">TKRU4486554 </t>
  </si>
  <si>
    <t>TKRU4048223</t>
  </si>
  <si>
    <t>SICU9003532</t>
  </si>
  <si>
    <t>TKRU0400275</t>
  </si>
  <si>
    <t>WIKU5245017</t>
  </si>
  <si>
    <t>TKRU4465720</t>
  </si>
  <si>
    <t>XINU8185555</t>
  </si>
  <si>
    <t>ВМ Транс</t>
  </si>
  <si>
    <t xml:space="preserve">NWRU6002598 </t>
  </si>
  <si>
    <t>DFSU6191443</t>
  </si>
  <si>
    <t>Кресты</t>
  </si>
  <si>
    <t>ECMU9430627</t>
  </si>
  <si>
    <t>HNKU6206330</t>
  </si>
  <si>
    <t>HNKU6147941</t>
  </si>
  <si>
    <t>FSCU6644714</t>
  </si>
  <si>
    <t>HPCU4288610</t>
  </si>
  <si>
    <t xml:space="preserve"> Тетрис </t>
  </si>
  <si>
    <t>CICU2067041</t>
  </si>
  <si>
    <t>NWRU6007898</t>
  </si>
  <si>
    <t xml:space="preserve"> HNKU6167850</t>
  </si>
  <si>
    <t xml:space="preserve"> TKRU4429507</t>
  </si>
  <si>
    <t>XHCU5216106</t>
  </si>
  <si>
    <t>SNBU8179648</t>
  </si>
  <si>
    <t>CARU9452226</t>
  </si>
  <si>
    <t>TDLU6210690</t>
  </si>
  <si>
    <t>Обоз</t>
  </si>
  <si>
    <t>XHCU5369168</t>
  </si>
  <si>
    <t>NWRU6006103</t>
  </si>
  <si>
    <t>MZWU2122138</t>
  </si>
  <si>
    <t>TKRU4102319</t>
  </si>
  <si>
    <t>MZWU2110950</t>
  </si>
  <si>
    <t>TKRU4513583</t>
  </si>
  <si>
    <t>TEMU6019950</t>
  </si>
  <si>
    <t>NWRU6007706</t>
  </si>
  <si>
    <t>TKRU4570290</t>
  </si>
  <si>
    <t>TKRU4442216</t>
  </si>
  <si>
    <t>TKRU4238959</t>
  </si>
  <si>
    <t>EYTU4000047</t>
  </si>
  <si>
    <t>Леруа Мерлен</t>
  </si>
  <si>
    <t>TKRU4452111</t>
  </si>
  <si>
    <t>TDLU7015975</t>
  </si>
  <si>
    <t>RZDU5274066</t>
  </si>
  <si>
    <t>RKSU1320345</t>
  </si>
  <si>
    <t>TKRU4051715</t>
  </si>
  <si>
    <t>HNKU6026488</t>
  </si>
  <si>
    <t>Глобус Останкино</t>
  </si>
  <si>
    <t>DBXU2646894</t>
  </si>
  <si>
    <t>TKRU4005031</t>
  </si>
  <si>
    <t>TKRU4296261</t>
  </si>
  <si>
    <t>HPCU4149209</t>
  </si>
  <si>
    <t xml:space="preserve">SRWU2000782 </t>
  </si>
  <si>
    <t>SEGU4495355</t>
  </si>
  <si>
    <t>LYGU7005809</t>
  </si>
  <si>
    <t>SEGU6717343</t>
  </si>
  <si>
    <t>RXTU4501311</t>
  </si>
  <si>
    <t>NWRU6005642</t>
  </si>
  <si>
    <t>GATU8406675</t>
  </si>
  <si>
    <t>HPCU4290109</t>
  </si>
  <si>
    <t>NWRU6007033</t>
  </si>
  <si>
    <t>TKRU4301624</t>
  </si>
  <si>
    <t>Рехпро</t>
  </si>
  <si>
    <t>CAWU4002470</t>
  </si>
  <si>
    <t>LYGU1044080</t>
  </si>
  <si>
    <t>MZWU2122061</t>
  </si>
  <si>
    <t>Шереметьево</t>
  </si>
  <si>
    <t>TKRU4429087</t>
  </si>
  <si>
    <t xml:space="preserve">TKRU4510199 </t>
  </si>
  <si>
    <t>RKSU4793995</t>
  </si>
  <si>
    <t>TKRU4264710</t>
  </si>
  <si>
    <t>GAWU5019379</t>
  </si>
  <si>
    <t>NWRU6007141</t>
  </si>
  <si>
    <t>MCCU3059380</t>
  </si>
  <si>
    <t>TKRU4467235</t>
  </si>
  <si>
    <t>TKRU4004061</t>
  </si>
  <si>
    <t>TKRU4102957</t>
  </si>
  <si>
    <t>NWRU6000039</t>
  </si>
  <si>
    <t>HPCU7000158</t>
  </si>
  <si>
    <t>ABGU2200174</t>
  </si>
  <si>
    <t>WSDU4931439</t>
  </si>
  <si>
    <t>HPCU4164461</t>
  </si>
  <si>
    <t>TDLU7019100</t>
  </si>
  <si>
    <t>SNBU8180063</t>
  </si>
  <si>
    <t>XHCU5266180</t>
  </si>
  <si>
    <t>TDRU9322648</t>
  </si>
  <si>
    <t>XHCU5266323</t>
  </si>
  <si>
    <t>DCVU2110714</t>
  </si>
  <si>
    <t>HPCU4135397</t>
  </si>
  <si>
    <t>OVLU2107140</t>
  </si>
  <si>
    <t>Мир контейнеров</t>
  </si>
  <si>
    <t>DCVU0000723</t>
  </si>
  <si>
    <t>HPCU4135972</t>
  </si>
  <si>
    <t>HPCU4135381</t>
  </si>
  <si>
    <t>TDLU7027298</t>
  </si>
  <si>
    <t>OOLU8307069</t>
  </si>
  <si>
    <t xml:space="preserve">Голд </t>
  </si>
  <si>
    <t xml:space="preserve">TKRU4053636     </t>
  </si>
  <si>
    <t>TKRU4300340</t>
  </si>
  <si>
    <t>TKRU4304808</t>
  </si>
  <si>
    <t>MZWU2125667</t>
  </si>
  <si>
    <t>RZDU5203252</t>
  </si>
  <si>
    <t>COIU7351266</t>
  </si>
  <si>
    <t>RZDU5267072</t>
  </si>
  <si>
    <t>TDPU4577593</t>
  </si>
  <si>
    <t>SICU9003912</t>
  </si>
  <si>
    <t>XHCU5388614</t>
  </si>
  <si>
    <t>TKRU4476005</t>
  </si>
  <si>
    <t>TKRU4003297</t>
  </si>
  <si>
    <t>TKRU4230958</t>
  </si>
  <si>
    <t>TKRU4502660</t>
  </si>
  <si>
    <t>HNKU6191501</t>
  </si>
  <si>
    <t>HNKU6047161</t>
  </si>
  <si>
    <t>TKRU4381018</t>
  </si>
  <si>
    <t>GLDU7508329</t>
  </si>
  <si>
    <t>HNKU5141419</t>
  </si>
  <si>
    <t>TEMU8872520</t>
  </si>
  <si>
    <t>SSKU1300195</t>
  </si>
  <si>
    <t>SSKU1301648</t>
  </si>
  <si>
    <t>MZWU2134530</t>
  </si>
  <si>
    <t>DCVU2110210</t>
  </si>
  <si>
    <t>CAIU9687939</t>
  </si>
  <si>
    <t>CDYU1002390</t>
  </si>
  <si>
    <t>GAWU5013241</t>
  </si>
  <si>
    <t>SSKU1300317</t>
  </si>
  <si>
    <t>CDYU1002492</t>
  </si>
  <si>
    <t>TKRU4141188</t>
  </si>
  <si>
    <t>TGHU6505276</t>
  </si>
  <si>
    <t>PGTU9147251</t>
  </si>
  <si>
    <t>HNKU6200840</t>
  </si>
  <si>
    <t>LGEU0799750</t>
  </si>
  <si>
    <t>SSKU1300908</t>
  </si>
  <si>
    <t>TKRU4016397</t>
  </si>
  <si>
    <t>SSKU1302475</t>
  </si>
  <si>
    <t>HNKU6025075</t>
  </si>
  <si>
    <t>CDYU1001921</t>
  </si>
  <si>
    <t>CBHU8277755</t>
  </si>
  <si>
    <t>HNKU6156455</t>
  </si>
  <si>
    <t>SSKU1300214</t>
  </si>
  <si>
    <t>HDHU6002361</t>
  </si>
  <si>
    <t>TDGU7011957</t>
  </si>
  <si>
    <t>TDGU7010755</t>
  </si>
  <si>
    <t>TDGU7011263</t>
  </si>
  <si>
    <t>TDGU7011197</t>
  </si>
  <si>
    <t>CICU2579599</t>
  </si>
  <si>
    <t>TDGU7012296</t>
  </si>
  <si>
    <t>TDGU7012059</t>
  </si>
  <si>
    <t>TCNU9275180</t>
  </si>
  <si>
    <t>TKRU4044254</t>
  </si>
  <si>
    <t>TDGU7011026</t>
  </si>
  <si>
    <t>TDGU7011582</t>
  </si>
  <si>
    <t>Мунара</t>
  </si>
  <si>
    <t>CICU2581976</t>
  </si>
  <si>
    <t>TDGU7011108</t>
  </si>
  <si>
    <t>SSKU1301503</t>
  </si>
  <si>
    <t>CICU2582020</t>
  </si>
  <si>
    <t>CICU2581425</t>
  </si>
  <si>
    <t>TGHU6453927</t>
  </si>
  <si>
    <t>MCCU3060288</t>
  </si>
  <si>
    <t>SSKU1301205</t>
  </si>
  <si>
    <t>TEMU6295711</t>
  </si>
  <si>
    <t>XHCU5423124</t>
  </si>
  <si>
    <t>SSKU1300106</t>
  </si>
  <si>
    <t>CICU2581467</t>
  </si>
  <si>
    <t>SSKU1300066</t>
  </si>
  <si>
    <t>SSKU1301165</t>
  </si>
  <si>
    <t>SSKU1300810</t>
  </si>
  <si>
    <t>TKRU4490410</t>
  </si>
  <si>
    <t>SSKU1300549</t>
  </si>
  <si>
    <t>SSKU1301442</t>
  </si>
  <si>
    <t>NTCU2204888</t>
  </si>
  <si>
    <t xml:space="preserve">ТК Енисей </t>
  </si>
  <si>
    <t>TGHU8959982</t>
  </si>
  <si>
    <t>DCVU0000750</t>
  </si>
  <si>
    <t>SSKU1302217</t>
  </si>
  <si>
    <t>DCVU2110988</t>
  </si>
  <si>
    <t>TDLU7027209</t>
  </si>
  <si>
    <t>TCNU5807963</t>
  </si>
  <si>
    <t>KSBU0029339</t>
  </si>
  <si>
    <t>SRWU2003842</t>
  </si>
  <si>
    <t>CDYU1002635</t>
  </si>
  <si>
    <t>SEGU6303390</t>
  </si>
  <si>
    <t>APHU7061220</t>
  </si>
  <si>
    <t xml:space="preserve">Русталогистик </t>
  </si>
  <si>
    <t>TDGU7010138</t>
  </si>
  <si>
    <t>TKRU4333112</t>
  </si>
  <si>
    <t>TCNU9094290</t>
  </si>
  <si>
    <t>UETU5533283</t>
  </si>
  <si>
    <t>TCKU6332657</t>
  </si>
  <si>
    <t xml:space="preserve">НПО Промет </t>
  </si>
  <si>
    <t>BMOU4104577</t>
  </si>
  <si>
    <t>CMAU6904170</t>
  </si>
  <si>
    <t>FFAU1675172</t>
  </si>
  <si>
    <t>TGBU5242949</t>
  </si>
  <si>
    <t>CMAU8996664</t>
  </si>
  <si>
    <t>BWRU5704094</t>
  </si>
  <si>
    <t>TBJU7474917</t>
  </si>
  <si>
    <t>LYGU4070734</t>
  </si>
  <si>
    <t>FPMU5591430</t>
  </si>
  <si>
    <t>TRHU5617123</t>
  </si>
  <si>
    <t>TDGU7011725</t>
  </si>
  <si>
    <t>CMAU6651621</t>
  </si>
  <si>
    <t>TDGU7010210</t>
  </si>
  <si>
    <t>TCNU5203990</t>
  </si>
  <si>
    <t>TDGU7011812</t>
  </si>
  <si>
    <t xml:space="preserve"> TLLU7581752</t>
  </si>
  <si>
    <t>CMAU4609134</t>
  </si>
  <si>
    <t>CMAU8882553</t>
  </si>
  <si>
    <t>CAIU8275135</t>
  </si>
  <si>
    <t>CMAU7929912</t>
  </si>
  <si>
    <t>CICU2990125</t>
  </si>
  <si>
    <t>CICU2990130</t>
  </si>
  <si>
    <t>CMAU5289781</t>
  </si>
  <si>
    <t>TRHU5714360</t>
  </si>
  <si>
    <t>CICU2990594</t>
  </si>
  <si>
    <t>TRLU7277720</t>
  </si>
  <si>
    <t>CMAU6103850</t>
  </si>
  <si>
    <t>CDYU1001304</t>
  </si>
  <si>
    <t>AMFU8667020</t>
  </si>
  <si>
    <t>SEGU5378585</t>
  </si>
  <si>
    <t>CAIU9380080</t>
  </si>
  <si>
    <t>CMAU4757527</t>
  </si>
  <si>
    <t>CAAU6337868</t>
  </si>
  <si>
    <t>CMAU6179053</t>
  </si>
  <si>
    <t>TRLU7289700</t>
  </si>
  <si>
    <t>DCVU0004288</t>
  </si>
  <si>
    <t>DCVU0004035</t>
  </si>
  <si>
    <t>TGHU8965645</t>
  </si>
  <si>
    <t>NEPU4523490</t>
  </si>
  <si>
    <t>NEPU4524394</t>
  </si>
  <si>
    <t>NEPU5000848</t>
  </si>
  <si>
    <t>NEPU4523269</t>
  </si>
  <si>
    <t>GESU6394190</t>
  </si>
  <si>
    <t>SEKU6246720</t>
  </si>
  <si>
    <t>TDRU4238236</t>
  </si>
  <si>
    <t>MCCU3071770</t>
  </si>
  <si>
    <t>MZWU2123983</t>
  </si>
  <si>
    <t>XLNU2101174</t>
  </si>
  <si>
    <t>MZWU2127736</t>
  </si>
  <si>
    <t>TCNU5705262</t>
  </si>
  <si>
    <t>WIKU5219656</t>
  </si>
  <si>
    <t>NEPU4516552</t>
  </si>
  <si>
    <t>NEPU4515807</t>
  </si>
  <si>
    <t>SEGU6975250</t>
  </si>
  <si>
    <t xml:space="preserve">MSCU9833365 </t>
  </si>
  <si>
    <t>NPTU4600886</t>
  </si>
  <si>
    <t>BWRU5703009</t>
  </si>
  <si>
    <t>HYJU1003030</t>
  </si>
  <si>
    <t>NVSU8883401</t>
  </si>
  <si>
    <t>HNKU6003733</t>
  </si>
  <si>
    <t>TXGU7065819</t>
  </si>
  <si>
    <t>CCLU6923413</t>
  </si>
  <si>
    <t>TXGU7084296</t>
  </si>
  <si>
    <t>HNKU6141115</t>
  </si>
  <si>
    <t>HNKU6092788</t>
  </si>
  <si>
    <t>TKRU4506500</t>
  </si>
  <si>
    <t>DCVU2110289</t>
  </si>
  <si>
    <t>MZWU2127628</t>
  </si>
  <si>
    <t>MZWU2125939</t>
  </si>
  <si>
    <t>DCVU2110062</t>
  </si>
  <si>
    <t>CAIU7961444</t>
  </si>
  <si>
    <t>MCCU3013455</t>
  </si>
  <si>
    <t>DCVU2110078</t>
  </si>
  <si>
    <t>FLSU6010576</t>
  </si>
  <si>
    <t>HPCU4288631</t>
  </si>
  <si>
    <t>FLSU6010365</t>
  </si>
  <si>
    <t>CICU2066929</t>
  </si>
  <si>
    <t>NFDU3504058</t>
  </si>
  <si>
    <t xml:space="preserve">HNKU5124509 </t>
  </si>
  <si>
    <t>DCVU2110165</t>
  </si>
  <si>
    <t>FLSU6004423</t>
  </si>
  <si>
    <t>NFDU3503196</t>
  </si>
  <si>
    <t>NFDU3503534</t>
  </si>
  <si>
    <t>RXTU4515300</t>
  </si>
  <si>
    <t>TBJU7676498</t>
  </si>
  <si>
    <t>TBJU7305373</t>
  </si>
  <si>
    <t>NFDU3505692</t>
  </si>
  <si>
    <t>TXGU7082328</t>
  </si>
  <si>
    <t>HJMU1921527</t>
  </si>
  <si>
    <t>NFDU3504525</t>
  </si>
  <si>
    <t>HNKU6214037</t>
  </si>
  <si>
    <t>SRWU2002506</t>
  </si>
  <si>
    <t>Аватeх</t>
  </si>
  <si>
    <t>TRLU5587942</t>
  </si>
  <si>
    <t>SERU1000923</t>
  </si>
  <si>
    <t>CICU2270357</t>
  </si>
  <si>
    <t>HYJU1004606</t>
  </si>
  <si>
    <t>CICU2270887</t>
  </si>
  <si>
    <t>CICU2313952</t>
  </si>
  <si>
    <t>TKRU4503245</t>
  </si>
  <si>
    <t>RZDU5209158</t>
  </si>
  <si>
    <t>XHCU5435249</t>
  </si>
  <si>
    <t>XHCU5434767</t>
  </si>
  <si>
    <t>MCCU3003210</t>
  </si>
  <si>
    <t>GAWU5005420</t>
  </si>
  <si>
    <t>SUZU4029550</t>
  </si>
  <si>
    <t>XHCU5370019</t>
  </si>
  <si>
    <t>BWRU5703312</t>
  </si>
  <si>
    <t>ZCSU8429901</t>
  </si>
  <si>
    <t>TDLU1001845</t>
  </si>
  <si>
    <t>CXDU1816690</t>
  </si>
  <si>
    <t>TDLU3000196</t>
  </si>
  <si>
    <t>OHBU8383090</t>
  </si>
  <si>
    <t>HNKU6109155</t>
  </si>
  <si>
    <t>BWRU5701520</t>
  </si>
  <si>
    <t>HNKU6046910</t>
  </si>
  <si>
    <t>Си бокс</t>
  </si>
  <si>
    <t>SEGU5987690</t>
  </si>
  <si>
    <t>TCKU9479169</t>
  </si>
  <si>
    <t xml:space="preserve">СИ бокс </t>
  </si>
  <si>
    <t>GESU5976978</t>
  </si>
  <si>
    <t>CHSU8003147</t>
  </si>
  <si>
    <t>NWRU6015620</t>
  </si>
  <si>
    <t>MSKU8066885</t>
  </si>
  <si>
    <t>LCUU8463833</t>
  </si>
  <si>
    <t>CICU2579217</t>
  </si>
  <si>
    <t>CICU1762687</t>
  </si>
  <si>
    <t>TGHU8827991</t>
  </si>
  <si>
    <t>WIKU5222686</t>
  </si>
  <si>
    <t>CICU2332356</t>
  </si>
  <si>
    <t>DRYU9054042</t>
  </si>
  <si>
    <t>WSDU4941545</t>
  </si>
  <si>
    <t>BWRU5705172</t>
  </si>
  <si>
    <t>CICU2645448</t>
  </si>
  <si>
    <t>TGHU8816620</t>
  </si>
  <si>
    <t>WSCU9735604</t>
  </si>
  <si>
    <t>ABMU0434420</t>
  </si>
  <si>
    <t>HTXU9002314</t>
  </si>
  <si>
    <t>ABMU0434522</t>
  </si>
  <si>
    <t>OOLU9017779</t>
  </si>
  <si>
    <t>SEGU5995289</t>
  </si>
  <si>
    <t>ABMU0434728</t>
  </si>
  <si>
    <t>TGHU8891877</t>
  </si>
  <si>
    <t>WSCU7521877</t>
  </si>
  <si>
    <t>SRWU2003415</t>
  </si>
  <si>
    <t>COIU7355488</t>
  </si>
  <si>
    <t>HNKU6082455</t>
  </si>
  <si>
    <t>HNKU6207845</t>
  </si>
  <si>
    <t>PCIU8261823</t>
  </si>
  <si>
    <t>HNKU6144449</t>
  </si>
  <si>
    <t>FLSU6010792</t>
  </si>
  <si>
    <t>RZDU5218761</t>
  </si>
  <si>
    <t>TKRU4239960</t>
  </si>
  <si>
    <t>HNKU6042637</t>
  </si>
  <si>
    <t>FLSU6011886</t>
  </si>
  <si>
    <t>RXTU4521956</t>
  </si>
  <si>
    <t>YXEU1801715</t>
  </si>
  <si>
    <t>YXEU1801269</t>
  </si>
  <si>
    <t>HBBU8002684</t>
  </si>
  <si>
    <t>COIU4115288</t>
  </si>
  <si>
    <t>YXEU1801103</t>
  </si>
  <si>
    <t>FLSU6009359</t>
  </si>
  <si>
    <t>CICU2216335</t>
  </si>
  <si>
    <t>DCVU0001761</t>
  </si>
  <si>
    <t>ABMU0434224</t>
  </si>
  <si>
    <t>CICU2306315</t>
  </si>
  <si>
    <t>HNKU6152974</t>
  </si>
  <si>
    <t>HNKU5109762</t>
  </si>
  <si>
    <t>HNKU6188154</t>
  </si>
  <si>
    <t>LYGU4025334</t>
  </si>
  <si>
    <t>FLSU6002689</t>
  </si>
  <si>
    <t>WNGU5053535</t>
  </si>
  <si>
    <t>HPCU4231370</t>
  </si>
  <si>
    <t>CICU2216166</t>
  </si>
  <si>
    <t>CICU2219360</t>
  </si>
  <si>
    <t>SRWU2003930</t>
  </si>
  <si>
    <t>GAWU5011906</t>
  </si>
  <si>
    <t>SRWU2004880</t>
  </si>
  <si>
    <t>CDYU1000925</t>
  </si>
  <si>
    <t>WSCU7852509</t>
  </si>
  <si>
    <t>RXTU4501538</t>
  </si>
  <si>
    <t>HPCU4153528</t>
  </si>
  <si>
    <t>HPCU4152748</t>
  </si>
  <si>
    <t>CCLU6691489</t>
  </si>
  <si>
    <t>ABMU0434332</t>
  </si>
  <si>
    <t>XHCU5401444</t>
  </si>
  <si>
    <t>HBBU8004060</t>
  </si>
  <si>
    <t>CICU2262407</t>
  </si>
  <si>
    <t>NEPU5002630</t>
  </si>
  <si>
    <t>NEPU4529101</t>
  </si>
  <si>
    <t>KSBU0047327</t>
  </si>
  <si>
    <t>NEPU4515263</t>
  </si>
  <si>
    <t>NEPU4601905</t>
  </si>
  <si>
    <t>KSBU0047179</t>
  </si>
  <si>
    <t>TKRU4481892</t>
  </si>
  <si>
    <t>ABMU0434250</t>
  </si>
  <si>
    <t>ABMU0434184</t>
  </si>
  <si>
    <t>TKRU4501350</t>
  </si>
  <si>
    <t>CDYU1000036</t>
  </si>
  <si>
    <t>JSCU5123628</t>
  </si>
  <si>
    <t>TKRU4391280</t>
  </si>
  <si>
    <t>CICU2484451</t>
  </si>
  <si>
    <t>TDLU6211485</t>
  </si>
  <si>
    <t>XHCU5294480</t>
  </si>
  <si>
    <t>HPCU4303891</t>
  </si>
  <si>
    <t>CICU3029473</t>
  </si>
  <si>
    <t>CICU2993401</t>
  </si>
  <si>
    <t>XHCU5293360</t>
  </si>
  <si>
    <t>TXGU7166964</t>
  </si>
  <si>
    <t>CICU2993382</t>
  </si>
  <si>
    <t>HPCU4133917</t>
  </si>
  <si>
    <t>CICU3025354</t>
  </si>
  <si>
    <t>NWRU6008425</t>
  </si>
  <si>
    <t>CICU2888010</t>
  </si>
  <si>
    <t>CAWU4000328</t>
  </si>
  <si>
    <t>TKRU4374955</t>
  </si>
  <si>
    <t>TKRU4603769</t>
  </si>
  <si>
    <t>HNKU5137110</t>
  </si>
  <si>
    <t>TBJU7479647</t>
  </si>
  <si>
    <t>TKRU4369183</t>
  </si>
  <si>
    <t>RZDU5220007</t>
  </si>
  <si>
    <t>CICU3025816</t>
  </si>
  <si>
    <t>CICU3152430</t>
  </si>
  <si>
    <t>TKRU4010716</t>
  </si>
  <si>
    <t>EYTU4000983</t>
  </si>
  <si>
    <t>CICU2913509</t>
  </si>
  <si>
    <t>EYTU4001043</t>
  </si>
  <si>
    <t>CTEU2114348</t>
  </si>
  <si>
    <t>CICU2219139</t>
  </si>
  <si>
    <t>CICU2953219</t>
  </si>
  <si>
    <t>XINU8235867</t>
  </si>
  <si>
    <t>NTCU2221519</t>
  </si>
  <si>
    <t>TKRU4049195</t>
  </si>
  <si>
    <t>TGHU8996137</t>
  </si>
  <si>
    <t>CICU3024297</t>
  </si>
  <si>
    <t>CICU3024260</t>
  </si>
  <si>
    <t>CICU9542288</t>
  </si>
  <si>
    <t>CTEU2105768</t>
  </si>
  <si>
    <t>HPCU4300980</t>
  </si>
  <si>
    <t>CRSU9179043</t>
  </si>
  <si>
    <t>MCCU3002933</t>
  </si>
  <si>
    <t>KSBU0004691</t>
  </si>
  <si>
    <t>TKRU4500436</t>
  </si>
  <si>
    <t>WSCU9476798</t>
  </si>
  <si>
    <t>SEKU5567860</t>
  </si>
  <si>
    <t>TXGU7158151</t>
  </si>
  <si>
    <t>SMCU7013335</t>
  </si>
  <si>
    <t>TDLU6221816</t>
  </si>
  <si>
    <t>ZCSU8573230</t>
  </si>
  <si>
    <t>MZMU2136213</t>
  </si>
  <si>
    <t>CICU1372713</t>
  </si>
  <si>
    <t>HNKU5138668</t>
  </si>
  <si>
    <t>TKRU4501540</t>
  </si>
  <si>
    <t>Дудинка</t>
  </si>
  <si>
    <t>Гарант Траст</t>
  </si>
  <si>
    <t>TKRU4602649</t>
  </si>
  <si>
    <t>SEGU5705986</t>
  </si>
  <si>
    <t>SEGU6221780</t>
  </si>
  <si>
    <t>BWRU5702070</t>
  </si>
  <si>
    <t>BWRU5707318</t>
  </si>
  <si>
    <t>GAWU5004912</t>
  </si>
  <si>
    <t>TKRU3382067</t>
  </si>
  <si>
    <t>SWFU9904377</t>
  </si>
  <si>
    <t>SWFU9908433</t>
  </si>
  <si>
    <t>НКТ Подольск</t>
  </si>
  <si>
    <t>SWFU6002574</t>
  </si>
  <si>
    <t>YXEU1800128</t>
  </si>
  <si>
    <t>SEKU5557672</t>
  </si>
  <si>
    <t>RKSU6396549</t>
  </si>
  <si>
    <t>CRSU9172100</t>
  </si>
  <si>
    <t>RZDU5272675</t>
  </si>
  <si>
    <t>OOLU8290650</t>
  </si>
  <si>
    <t>LGEU8181753</t>
  </si>
  <si>
    <t>LYGU7031367</t>
  </si>
  <si>
    <t xml:space="preserve">Евросиб </t>
  </si>
  <si>
    <t>TDLU7023707</t>
  </si>
  <si>
    <t>TDLU7006021</t>
  </si>
  <si>
    <t>LYGU6088619</t>
  </si>
  <si>
    <t>TKRU4228056</t>
  </si>
  <si>
    <t>PRGU9751365</t>
  </si>
  <si>
    <t>SWFU8922798</t>
  </si>
  <si>
    <t>SWFU8905846</t>
  </si>
  <si>
    <t>TWDU7002504</t>
  </si>
  <si>
    <t>HLTU7005060</t>
  </si>
  <si>
    <t>SWFU8905867</t>
  </si>
  <si>
    <t>SWFU9900216</t>
  </si>
  <si>
    <t>SEKU4321872</t>
  </si>
  <si>
    <t>BWRU5701855</t>
  </si>
  <si>
    <t>TDLU7003681</t>
  </si>
  <si>
    <t>TKRU3194970</t>
  </si>
  <si>
    <t>CICU2354083</t>
  </si>
  <si>
    <t>GLDU7421532</t>
  </si>
  <si>
    <t>SWFU8900269</t>
  </si>
  <si>
    <t>COIU7359251</t>
  </si>
  <si>
    <t>TKRU4010526</t>
  </si>
  <si>
    <t>TLLU8299316</t>
  </si>
  <si>
    <t>DFSU6678998</t>
  </si>
  <si>
    <t>NEPU4530186</t>
  </si>
  <si>
    <t>TKRU4101610</t>
  </si>
  <si>
    <t>WIKU5222705</t>
  </si>
  <si>
    <t>BWRU5704509</t>
  </si>
  <si>
    <t>NEPU4534685</t>
  </si>
  <si>
    <t>CICU2875760</t>
  </si>
  <si>
    <t>TDLU7006931</t>
  </si>
  <si>
    <t>TKRU3409912</t>
  </si>
  <si>
    <t>TKRU4389106</t>
  </si>
  <si>
    <t>TKRU4610259</t>
  </si>
  <si>
    <t>TKRU4541970</t>
  </si>
  <si>
    <t>TKRU4604111</t>
  </si>
  <si>
    <t>RZDU5230509</t>
  </si>
  <si>
    <t>WJSU5020308</t>
  </si>
  <si>
    <t>Чехов</t>
  </si>
  <si>
    <t>TKRU4573010</t>
  </si>
  <si>
    <t>RZDU5206056</t>
  </si>
  <si>
    <t>TBJU7331670</t>
  </si>
  <si>
    <t>TBJU7557415</t>
  </si>
  <si>
    <t>Стеллмарт</t>
  </si>
  <si>
    <t>TKRU4398812</t>
  </si>
  <si>
    <t>TKRU4355338</t>
  </si>
  <si>
    <t>MSKU9437738</t>
  </si>
  <si>
    <t>21-00</t>
  </si>
  <si>
    <t>TGHU6603842</t>
  </si>
  <si>
    <t>HJMU1572847</t>
  </si>
  <si>
    <t>15-00</t>
  </si>
  <si>
    <t>YMLU8455463</t>
  </si>
  <si>
    <t>CCLU6900151</t>
  </si>
  <si>
    <t>ECMU9335229</t>
  </si>
  <si>
    <t>CICU2960455</t>
  </si>
  <si>
    <t>МирКонтейнеров</t>
  </si>
  <si>
    <t>DRYU9027181</t>
  </si>
  <si>
    <t>10-00</t>
  </si>
  <si>
    <t>TGHU9039870</t>
  </si>
  <si>
    <t>TGHU9549093</t>
  </si>
  <si>
    <t xml:space="preserve">TCKU9863404 </t>
  </si>
  <si>
    <t>14-00</t>
  </si>
  <si>
    <t>CICU2947113</t>
  </si>
  <si>
    <t>CICU2951643</t>
  </si>
  <si>
    <t>CICU2944027</t>
  </si>
  <si>
    <t>RYEU0001712</t>
  </si>
  <si>
    <t>мк Домодедово</t>
  </si>
  <si>
    <t>CICU2945126</t>
  </si>
  <si>
    <t>CICU8570135</t>
  </si>
  <si>
    <t>ЭУ</t>
  </si>
  <si>
    <t>01-00</t>
  </si>
  <si>
    <t>CTEU2114190</t>
  </si>
  <si>
    <t>RYEU0000212</t>
  </si>
  <si>
    <t xml:space="preserve">CICU3143059 </t>
  </si>
  <si>
    <t>12-00</t>
  </si>
  <si>
    <t>CICU2857133</t>
  </si>
  <si>
    <t>CTEU2108089</t>
  </si>
  <si>
    <t>10-30</t>
  </si>
  <si>
    <t>CICU2946647</t>
  </si>
  <si>
    <t>СМ-ТРЕЙД</t>
  </si>
  <si>
    <t>COIU4118332</t>
  </si>
  <si>
    <t>кунцево</t>
  </si>
  <si>
    <t>LYGU7021271</t>
  </si>
  <si>
    <t>CICU3142303</t>
  </si>
  <si>
    <t>GESU6844111</t>
  </si>
  <si>
    <t>CICU2951047</t>
  </si>
  <si>
    <t>CICU3141499</t>
  </si>
  <si>
    <t>GKRU5001439</t>
  </si>
  <si>
    <t>HPCU4134847</t>
  </si>
  <si>
    <t>TKRU4203377</t>
  </si>
  <si>
    <t>CICU3512178</t>
  </si>
  <si>
    <t>13-00</t>
  </si>
  <si>
    <t>XHCU6001720</t>
  </si>
  <si>
    <t>CICU9534030</t>
  </si>
  <si>
    <t>CICU3405098</t>
  </si>
  <si>
    <t>SJLU4191158</t>
  </si>
  <si>
    <t>Сибокс</t>
  </si>
  <si>
    <t>CTEU2108371</t>
  </si>
  <si>
    <t>CICU3405945</t>
  </si>
  <si>
    <t>CICU3401024</t>
  </si>
  <si>
    <t>CICU2853035</t>
  </si>
  <si>
    <t>CTEU2110403</t>
  </si>
  <si>
    <t>TKRU4540172</t>
  </si>
  <si>
    <t>TKRU4233197</t>
  </si>
  <si>
    <t>CICU3397120</t>
  </si>
  <si>
    <t>16-00</t>
  </si>
  <si>
    <t>CICU3396632</t>
  </si>
  <si>
    <t>CICU3401050</t>
  </si>
  <si>
    <t>CICU2952887</t>
  </si>
  <si>
    <t>CICU3143341</t>
  </si>
  <si>
    <t>CICU2943479</t>
  </si>
  <si>
    <t>09-00</t>
  </si>
  <si>
    <t>CICU2855043</t>
  </si>
  <si>
    <t>CICU2857431</t>
  </si>
  <si>
    <t>CICU2224583</t>
  </si>
  <si>
    <t>заявка</t>
  </si>
  <si>
    <t>CICU2941774</t>
  </si>
  <si>
    <t>RZDU5212085</t>
  </si>
  <si>
    <t>TKRU4428291</t>
  </si>
  <si>
    <t xml:space="preserve">Кунцево </t>
  </si>
  <si>
    <t>TKRU4477450</t>
  </si>
  <si>
    <t>WIKU5259767</t>
  </si>
  <si>
    <t>23-00</t>
  </si>
  <si>
    <t>WSCU9579775</t>
  </si>
  <si>
    <t xml:space="preserve">Голд ЧЕхов </t>
  </si>
  <si>
    <t>PCIU8099076</t>
  </si>
  <si>
    <t>CICU2324366</t>
  </si>
  <si>
    <t>HPCU4075359</t>
  </si>
  <si>
    <t>HDMU6554594</t>
  </si>
  <si>
    <t>RXTU4506885</t>
  </si>
  <si>
    <t>EYTU4001444</t>
  </si>
  <si>
    <t>CICU2328525</t>
  </si>
  <si>
    <t>CICU1968723</t>
  </si>
  <si>
    <t>TKRU3510281</t>
  </si>
  <si>
    <t>02-00</t>
  </si>
  <si>
    <t>HNKU6108061</t>
  </si>
  <si>
    <t>RZDU5271766</t>
  </si>
  <si>
    <t>08-00</t>
  </si>
  <si>
    <t>XHCU5471729</t>
  </si>
  <si>
    <t>CDYU1000838</t>
  </si>
  <si>
    <t>SWFU8915778</t>
  </si>
  <si>
    <t>SWFU8927491</t>
  </si>
  <si>
    <t xml:space="preserve">РЦ Северная Звезда </t>
  </si>
  <si>
    <t>север</t>
  </si>
  <si>
    <t>06-00</t>
  </si>
  <si>
    <t>SWFU8926303</t>
  </si>
  <si>
    <t>JHBU2023872</t>
  </si>
  <si>
    <t>20-00</t>
  </si>
  <si>
    <t>MZWU2127464</t>
  </si>
  <si>
    <t xml:space="preserve"> LYGU3573159</t>
  </si>
  <si>
    <t>CICU2953538</t>
  </si>
  <si>
    <t>CICU2913427</t>
  </si>
  <si>
    <t>CICU2955103</t>
  </si>
  <si>
    <t>CICU2957739</t>
  </si>
  <si>
    <t>CICU2913920</t>
  </si>
  <si>
    <t>CTEU2114862</t>
  </si>
  <si>
    <t>CTEU2114883</t>
  </si>
  <si>
    <t>CICU2218240</t>
  </si>
  <si>
    <t>HNKU6157913</t>
  </si>
  <si>
    <t>HNKU6202490</t>
  </si>
  <si>
    <t>WIKU5255761</t>
  </si>
  <si>
    <t>CICU2854920</t>
  </si>
  <si>
    <t>GLRU5550089</t>
  </si>
  <si>
    <t>GESU5801368</t>
  </si>
  <si>
    <t>СИБОКС</t>
  </si>
  <si>
    <t>SVWU0724556</t>
  </si>
  <si>
    <t>GLRU5550052</t>
  </si>
  <si>
    <t>18-00</t>
  </si>
  <si>
    <t>LPRU0002336</t>
  </si>
  <si>
    <t>CICU2912170</t>
  </si>
  <si>
    <t>NEPU4533230</t>
  </si>
  <si>
    <t>5-00</t>
  </si>
  <si>
    <t>NEPU4528260</t>
  </si>
  <si>
    <t>WSCU7513932</t>
  </si>
  <si>
    <t>TDLU6226150</t>
  </si>
  <si>
    <t>ГОЛД ЧЕХОВ</t>
  </si>
  <si>
    <t>PCIU8618572</t>
  </si>
  <si>
    <t>CICU3038726</t>
  </si>
  <si>
    <t xml:space="preserve">Ртк видное </t>
  </si>
  <si>
    <t>WJSU5014521</t>
  </si>
  <si>
    <t>Южный</t>
  </si>
  <si>
    <t>CICU3156689</t>
  </si>
  <si>
    <t>TDLU6224482</t>
  </si>
  <si>
    <t>Голд Чехов</t>
  </si>
  <si>
    <t>DFOU8030227</t>
  </si>
  <si>
    <t>ACTU4202585</t>
  </si>
  <si>
    <t xml:space="preserve">ОСтанкино </t>
  </si>
  <si>
    <t>WSCU7519714</t>
  </si>
  <si>
    <t xml:space="preserve">технопарк </t>
  </si>
  <si>
    <t>OOLU8359777</t>
  </si>
  <si>
    <t>FORU6661775</t>
  </si>
  <si>
    <t>ГОЛД чехов</t>
  </si>
  <si>
    <t>COIU4110460</t>
  </si>
  <si>
    <t>тетрис</t>
  </si>
  <si>
    <t>Получанкин ИП</t>
  </si>
  <si>
    <t>TISU5158708</t>
  </si>
  <si>
    <t>SWFU9908217</t>
  </si>
  <si>
    <t>COIU7357238</t>
  </si>
  <si>
    <t>практика</t>
  </si>
  <si>
    <t>SEGU5885065</t>
  </si>
  <si>
    <t>SEGU6222600</t>
  </si>
  <si>
    <t xml:space="preserve">Транзит ТК </t>
  </si>
  <si>
    <t>RYEU0002365</t>
  </si>
  <si>
    <t>OOLU8297968</t>
  </si>
  <si>
    <t>OOLU8252367</t>
  </si>
  <si>
    <t>ГОЛД Чехов</t>
  </si>
  <si>
    <t>NTCU2232869</t>
  </si>
  <si>
    <t>CICU2856651</t>
  </si>
  <si>
    <t>17-00</t>
  </si>
  <si>
    <t>CICU2959156</t>
  </si>
  <si>
    <t>RZDU5220666</t>
  </si>
  <si>
    <t>CAAU6554755</t>
  </si>
  <si>
    <t>MRKU5488186</t>
  </si>
  <si>
    <t>MRSU5153307</t>
  </si>
  <si>
    <t>CICU2950919</t>
  </si>
  <si>
    <t>CICU2224731</t>
  </si>
  <si>
    <t>CICU2954869</t>
  </si>
  <si>
    <t>YMLU8264195</t>
  </si>
  <si>
    <t>HNKU6177273</t>
  </si>
  <si>
    <t>TSYU0000649</t>
  </si>
  <si>
    <t>CICU2897060</t>
  </si>
  <si>
    <t>CICU2956162</t>
  </si>
  <si>
    <t>CICU2222831</t>
  </si>
  <si>
    <t>CICU3145154</t>
  </si>
  <si>
    <t>CICU2850186</t>
  </si>
  <si>
    <t>HNKU5115744</t>
  </si>
  <si>
    <t>CICU2222662</t>
  </si>
  <si>
    <t>HNKU6166155</t>
  </si>
  <si>
    <t>HDFU5220485</t>
  </si>
  <si>
    <t>ЭЛектроугли</t>
  </si>
  <si>
    <t>CICU2956542</t>
  </si>
  <si>
    <t>CARU5173516</t>
  </si>
  <si>
    <t>CTEU2106281</t>
  </si>
  <si>
    <t>CICU2957066</t>
  </si>
  <si>
    <t>CICU2956590</t>
  </si>
  <si>
    <t>CICU2956630</t>
  </si>
  <si>
    <t>00-00</t>
  </si>
  <si>
    <t>CICU2953055</t>
  </si>
  <si>
    <t>CICU2957235</t>
  </si>
  <si>
    <t>CICU2221394</t>
  </si>
  <si>
    <t>CICU2913129</t>
  </si>
  <si>
    <t>CICU2960007</t>
  </si>
  <si>
    <t>CICU2957343</t>
  </si>
  <si>
    <t>CICU2955485</t>
  </si>
  <si>
    <t>CICU2578695</t>
  </si>
  <si>
    <t>05-00</t>
  </si>
  <si>
    <t>GVCU5365185</t>
  </si>
  <si>
    <t>SERU1000250</t>
  </si>
  <si>
    <t>CTEU2114461</t>
  </si>
  <si>
    <t>NEPU5001870</t>
  </si>
  <si>
    <t>03-00</t>
  </si>
  <si>
    <t>NEPU4536646</t>
  </si>
  <si>
    <t>11-00</t>
  </si>
  <si>
    <t>CICU2956711</t>
  </si>
  <si>
    <t>NEPU5000283</t>
  </si>
  <si>
    <t>NEPU4547213</t>
  </si>
  <si>
    <t>NPTU4502494</t>
  </si>
  <si>
    <t>NEPU4533288</t>
  </si>
  <si>
    <t>FLSU6009180</t>
  </si>
  <si>
    <t>Голд Чeхов</t>
  </si>
  <si>
    <t>TDLU7007434</t>
  </si>
  <si>
    <t>WXSU8201459</t>
  </si>
  <si>
    <t>TDLU7010654</t>
  </si>
  <si>
    <t>MAXU6249437</t>
  </si>
  <si>
    <t>CBXU7009429</t>
  </si>
  <si>
    <t>GVCU5095963</t>
  </si>
  <si>
    <t>FSCU9174804</t>
  </si>
  <si>
    <t>TDLU6227603</t>
  </si>
  <si>
    <t>TDRU8833406</t>
  </si>
  <si>
    <t>FWWU5767328</t>
  </si>
  <si>
    <t>INKU2467995</t>
  </si>
  <si>
    <t>CICU2952254</t>
  </si>
  <si>
    <t>SEKU4089622</t>
  </si>
  <si>
    <t>CICU2959217</t>
  </si>
  <si>
    <t>CICU2858145</t>
  </si>
  <si>
    <t>FDCU0159477</t>
  </si>
  <si>
    <t>TDLU6237514</t>
  </si>
  <si>
    <t>OOLU8068010</t>
  </si>
  <si>
    <t>FORU6663525</t>
  </si>
  <si>
    <t>CICU3141457</t>
  </si>
  <si>
    <t>TSYU0000741</t>
  </si>
  <si>
    <t xml:space="preserve">ЭУ </t>
  </si>
  <si>
    <t>22-00</t>
  </si>
  <si>
    <t>TDLU6230870</t>
  </si>
  <si>
    <t>TKRU4337988</t>
  </si>
  <si>
    <t>SWFU8914848</t>
  </si>
  <si>
    <t>CICU3142284</t>
  </si>
  <si>
    <t>CICU2945609</t>
  </si>
  <si>
    <t>CICU2952151</t>
  </si>
  <si>
    <t>RYEU0001570</t>
  </si>
  <si>
    <t>NWRU6002010</t>
  </si>
  <si>
    <t>CICU2580692</t>
  </si>
  <si>
    <t>NWRU6000960</t>
  </si>
  <si>
    <t>NWRU6006525</t>
  </si>
  <si>
    <t>TXGU7158207</t>
  </si>
  <si>
    <t>TXGU7066380</t>
  </si>
  <si>
    <t>CICU1797641</t>
  </si>
  <si>
    <t>Останкино</t>
  </si>
  <si>
    <t>CICU2952110</t>
  </si>
  <si>
    <t>CICU2945384</t>
  </si>
  <si>
    <t>CICU2911321</t>
  </si>
  <si>
    <t>CICU3142582</t>
  </si>
  <si>
    <t>DDDU5010343</t>
  </si>
  <si>
    <t>FOHU2046607</t>
  </si>
  <si>
    <t>ТК Енисей (ВЫВОЗ)</t>
  </si>
  <si>
    <t>TKRU4139703</t>
  </si>
  <si>
    <t>TKRU4554263</t>
  </si>
  <si>
    <t>NPTU4506587</t>
  </si>
  <si>
    <t>Зитар</t>
  </si>
  <si>
    <t>CAIU3530876</t>
  </si>
  <si>
    <t>Меридиан(Восток Сервис)</t>
  </si>
  <si>
    <t>ФИТ</t>
  </si>
  <si>
    <t>CICU3397710</t>
  </si>
  <si>
    <t>CICU3398574</t>
  </si>
  <si>
    <t>CTEU2107652</t>
  </si>
  <si>
    <t>CICU2223925</t>
  </si>
  <si>
    <t>CICU3397006</t>
  </si>
  <si>
    <t>TDLU5211243</t>
  </si>
  <si>
    <t>ГОЛД ВНуково</t>
  </si>
  <si>
    <t xml:space="preserve">CICU3398321 </t>
  </si>
  <si>
    <t>CTEU2110980</t>
  </si>
  <si>
    <t>SWFU8915818</t>
  </si>
  <si>
    <t>CTEU2111077</t>
  </si>
  <si>
    <t>CTEU2107626</t>
  </si>
  <si>
    <t>CICU2858377</t>
  </si>
  <si>
    <t>CICU2950210</t>
  </si>
  <si>
    <t>CICU3144121</t>
  </si>
  <si>
    <t>CICU2948803</t>
  </si>
  <si>
    <t>CTEU2110492</t>
  </si>
  <si>
    <t>TKRU3511734</t>
  </si>
  <si>
    <t>есть</t>
  </si>
  <si>
    <t>CICU2856707</t>
  </si>
  <si>
    <t>CICU2955280</t>
  </si>
  <si>
    <t>CICU2856712</t>
  </si>
  <si>
    <t>CICU2856184</t>
  </si>
  <si>
    <t>CICU2948830</t>
  </si>
  <si>
    <t>Восток Сервис</t>
  </si>
  <si>
    <t xml:space="preserve">МК Домодедово </t>
  </si>
  <si>
    <t>TKRU3039361</t>
  </si>
  <si>
    <t>SUZU4013960</t>
  </si>
  <si>
    <t>NEPU4529605</t>
  </si>
  <si>
    <t>CICU1970994</t>
  </si>
  <si>
    <t>LYGU4050260</t>
  </si>
  <si>
    <t>LYGU4050152</t>
  </si>
  <si>
    <t>LYGU4050234</t>
  </si>
  <si>
    <t>SRWU2002527</t>
  </si>
  <si>
    <t>CCLU7225947</t>
  </si>
  <si>
    <t>OOLU8169519</t>
  </si>
  <si>
    <t>OVLU1907805</t>
  </si>
  <si>
    <t>OVLU2208715</t>
  </si>
  <si>
    <t>TKRU4344360</t>
  </si>
  <si>
    <t>Кунецево</t>
  </si>
  <si>
    <t>OVLU1907600</t>
  </si>
  <si>
    <t>OOLU8341079</t>
  </si>
  <si>
    <t>CICU2231200</t>
  </si>
  <si>
    <t>MZWU2113579</t>
  </si>
  <si>
    <t>WEDU8455185</t>
  </si>
  <si>
    <t>HNKU5138689</t>
  </si>
  <si>
    <t>CICU2961019</t>
  </si>
  <si>
    <t>SEKU5554441</t>
  </si>
  <si>
    <t>CICU2953543</t>
  </si>
  <si>
    <t>SEKU5568403</t>
  </si>
  <si>
    <t>WSCU9219233</t>
  </si>
  <si>
    <t>WJSU5023518</t>
  </si>
  <si>
    <t>FSCU9174023</t>
  </si>
  <si>
    <t xml:space="preserve">Южный </t>
  </si>
  <si>
    <t>GLRU5550068</t>
  </si>
  <si>
    <t>GLRU5550643</t>
  </si>
  <si>
    <t>GLRU3333700</t>
  </si>
  <si>
    <t>CCLU6880780</t>
  </si>
  <si>
    <t>GLDU7612924</t>
  </si>
  <si>
    <t>WJSU5022131</t>
  </si>
  <si>
    <t>LPRU0000539</t>
  </si>
  <si>
    <t>LPRU0000586</t>
  </si>
  <si>
    <t>LPRU0000544</t>
  </si>
  <si>
    <t>NEPU4538700</t>
  </si>
  <si>
    <t>CICU3161303</t>
  </si>
  <si>
    <t>MEDU8020794</t>
  </si>
  <si>
    <t>CICU3164642</t>
  </si>
  <si>
    <t>CICU3161427</t>
  </si>
  <si>
    <t>CICU3164576</t>
  </si>
  <si>
    <t>COIU7352637</t>
  </si>
  <si>
    <t>CICU3159604</t>
  </si>
  <si>
    <t>CICU3159965</t>
  </si>
  <si>
    <t>SEGU5139533</t>
  </si>
  <si>
    <t>COIU5130250</t>
  </si>
  <si>
    <t>SEGU5705461</t>
  </si>
  <si>
    <t>CICU1371770</t>
  </si>
  <si>
    <t>COIU4110244</t>
  </si>
  <si>
    <t>WSCU9766971</t>
  </si>
  <si>
    <t>SICU8006223</t>
  </si>
  <si>
    <t>COIU4106223</t>
  </si>
  <si>
    <t>TKRU4333405</t>
  </si>
  <si>
    <t>KSBU0001183</t>
  </si>
  <si>
    <t>TKRU4201414</t>
  </si>
  <si>
    <t>SJLU4200389</t>
  </si>
  <si>
    <t>GAWU5019044</t>
  </si>
  <si>
    <t>Голд Внуково</t>
  </si>
  <si>
    <t>HNKU6119446</t>
  </si>
  <si>
    <t>CCLU7032064</t>
  </si>
  <si>
    <t xml:space="preserve">сибокс </t>
  </si>
  <si>
    <t>WEDU8063121</t>
  </si>
  <si>
    <t xml:space="preserve">OOLU8408700 </t>
  </si>
  <si>
    <t>WIKU5238070</t>
  </si>
  <si>
    <t>OOLU8373986</t>
  </si>
  <si>
    <t>HDMU6433885</t>
  </si>
  <si>
    <t>RGHU5132242</t>
  </si>
  <si>
    <t>TISU5135385</t>
  </si>
  <si>
    <t>EISU9035564</t>
  </si>
  <si>
    <t>SWFU9900052</t>
  </si>
  <si>
    <t>SWFU8905384</t>
  </si>
  <si>
    <t>рефтерминал</t>
  </si>
  <si>
    <t>SWFU6002450</t>
  </si>
  <si>
    <t>SWFU8909559</t>
  </si>
  <si>
    <t>COIU7356864</t>
  </si>
  <si>
    <t>TKRU0421724</t>
  </si>
  <si>
    <t>RGHU5102715</t>
  </si>
  <si>
    <t>TISU5139652</t>
  </si>
  <si>
    <t>TEMU7619179</t>
  </si>
  <si>
    <t>Восток сервис</t>
  </si>
  <si>
    <t>COIU7356611</t>
  </si>
  <si>
    <t xml:space="preserve">TKRU4547367  </t>
  </si>
  <si>
    <t>SWFU6004999</t>
  </si>
  <si>
    <t>CICU2954072</t>
  </si>
  <si>
    <t>CICU2958186</t>
  </si>
  <si>
    <t>RGHU5102079</t>
  </si>
  <si>
    <t>HLTU7006679</t>
  </si>
  <si>
    <t>CICU2912776</t>
  </si>
  <si>
    <t>SWFU9901357</t>
  </si>
  <si>
    <t xml:space="preserve">отмена была </t>
  </si>
  <si>
    <t>CICU3398717</t>
  </si>
  <si>
    <t>TKRU4566496</t>
  </si>
  <si>
    <t>CICU2960389</t>
  </si>
  <si>
    <t>CTEU2110872</t>
  </si>
  <si>
    <t>CICU3396653</t>
  </si>
  <si>
    <t>CICU2951263</t>
  </si>
  <si>
    <t>CICU2959310</t>
  </si>
  <si>
    <t>CICU2958740</t>
  </si>
  <si>
    <t>CICU2850864</t>
  </si>
  <si>
    <t>CICU3397454</t>
  </si>
  <si>
    <t>CICU3398316</t>
  </si>
  <si>
    <t>HPCU4299744</t>
  </si>
  <si>
    <t>CICU2958437</t>
  </si>
  <si>
    <t>CICU2944897</t>
  </si>
  <si>
    <t>CICU2943550</t>
  </si>
  <si>
    <t>CTEU2108140</t>
  </si>
  <si>
    <t>CICU2581343</t>
  </si>
  <si>
    <t>TKRU4514912</t>
  </si>
  <si>
    <t>HNKU6165924</t>
  </si>
  <si>
    <t>GRTU4503537</t>
  </si>
  <si>
    <t>CICU2855022</t>
  </si>
  <si>
    <t>CICU2221497</t>
  </si>
  <si>
    <t>CICU2956389</t>
  </si>
  <si>
    <t>CICU2913160</t>
  </si>
  <si>
    <t>БТК</t>
  </si>
  <si>
    <t>TCNU6557128</t>
  </si>
  <si>
    <t>TKRU4142712</t>
  </si>
  <si>
    <t>HNKU6136485</t>
  </si>
  <si>
    <t>HNKU6144074</t>
  </si>
  <si>
    <t>TKRU4412119</t>
  </si>
  <si>
    <t>HNKU6170181</t>
  </si>
  <si>
    <t>HNKU5105140</t>
  </si>
  <si>
    <t>HNKU6171188</t>
  </si>
  <si>
    <t>HNKU6244108</t>
  </si>
  <si>
    <t>CICU2854427</t>
  </si>
  <si>
    <t>CICU2943545</t>
  </si>
  <si>
    <t>CICU2951978</t>
  </si>
  <si>
    <t>TKRU4516710</t>
  </si>
  <si>
    <t>CICU2851768</t>
  </si>
  <si>
    <t>CICU2953034</t>
  </si>
  <si>
    <t>CICU2912204</t>
  </si>
  <si>
    <t>HNKU6036001</t>
  </si>
  <si>
    <t>HNKU6083467</t>
  </si>
  <si>
    <t>CICU2954323</t>
  </si>
  <si>
    <t>CICU2956157</t>
  </si>
  <si>
    <t>CICU2953292</t>
  </si>
  <si>
    <t>CICU2912077</t>
  </si>
  <si>
    <t>CICU2222739</t>
  </si>
  <si>
    <t>CICU2955593</t>
  </si>
  <si>
    <t>NPTU4502940</t>
  </si>
  <si>
    <t>CICU2913113</t>
  </si>
  <si>
    <t>CICU2184639</t>
  </si>
  <si>
    <t>TCNU9915924</t>
  </si>
  <si>
    <t>TRIU9142884</t>
  </si>
  <si>
    <t>NEPU4536374</t>
  </si>
  <si>
    <t>NEPU4534520</t>
  </si>
  <si>
    <t>KLFU1801480</t>
  </si>
  <si>
    <t>РТК ВИДНОЕ</t>
  </si>
  <si>
    <t>NEPU4535640</t>
  </si>
  <si>
    <t>CICU3387271</t>
  </si>
  <si>
    <t>CICU2631573</t>
  </si>
  <si>
    <t>CICU2631341</t>
  </si>
  <si>
    <t>TRLU6933588</t>
  </si>
  <si>
    <t>TLHU8034601</t>
  </si>
  <si>
    <t>ОСГ</t>
  </si>
  <si>
    <t>TDLU6238660</t>
  </si>
  <si>
    <t>TBJU7391290</t>
  </si>
  <si>
    <t xml:space="preserve">Восток Сервис </t>
  </si>
  <si>
    <t>TKRU4213009</t>
  </si>
  <si>
    <t>HYJU1038041</t>
  </si>
  <si>
    <t>LYGU3579162</t>
  </si>
  <si>
    <t>TLLU7708940</t>
  </si>
  <si>
    <t>CICU2199500</t>
  </si>
  <si>
    <t>TDLU7012765</t>
  </si>
  <si>
    <t>CICU2219627</t>
  </si>
  <si>
    <t>CTEU2108031</t>
  </si>
  <si>
    <t>GCSU6032222</t>
  </si>
  <si>
    <t>CICU2218425</t>
  </si>
  <si>
    <t>CICU1968600</t>
  </si>
  <si>
    <t>CICU2672762</t>
  </si>
  <si>
    <t>CICU2087290</t>
  </si>
  <si>
    <t>CICU2960856</t>
  </si>
  <si>
    <t>CICU3039168</t>
  </si>
  <si>
    <t>XLNU2100964</t>
  </si>
  <si>
    <t>HDFU5223571</t>
  </si>
  <si>
    <t>HYJU1019592</t>
  </si>
  <si>
    <t>CICU2960542</t>
  </si>
  <si>
    <t>TXGU7159836</t>
  </si>
  <si>
    <t>CICU2953420</t>
  </si>
  <si>
    <t>CICU2912631</t>
  </si>
  <si>
    <t xml:space="preserve">14-00 </t>
  </si>
  <si>
    <t>GLRU5550520</t>
  </si>
  <si>
    <t>GLRU5550176</t>
  </si>
  <si>
    <t>GLRU5550387</t>
  </si>
  <si>
    <t>CICU3159517</t>
  </si>
  <si>
    <t>CICU3163630</t>
  </si>
  <si>
    <t>CICU3160380</t>
  </si>
  <si>
    <t>NEPU4541154</t>
  </si>
  <si>
    <t>NEPU4543434</t>
  </si>
  <si>
    <t>NEPU4546515</t>
  </si>
  <si>
    <t>SEKU6246715</t>
  </si>
  <si>
    <t>TDRU4084568</t>
  </si>
  <si>
    <t>бутово</t>
  </si>
  <si>
    <t>GESU4916887</t>
  </si>
  <si>
    <t>FSCU9899030</t>
  </si>
  <si>
    <t>LPRU0000971</t>
  </si>
  <si>
    <t>LPRU0000591</t>
  </si>
  <si>
    <t>WJSU5011667</t>
  </si>
  <si>
    <t>FCIU8112645</t>
  </si>
  <si>
    <t>GESU6625941</t>
  </si>
  <si>
    <t>OOLU8416711</t>
  </si>
  <si>
    <t>SEKU4089350</t>
  </si>
  <si>
    <t>Реф</t>
  </si>
  <si>
    <t>SWFU8903381</t>
  </si>
  <si>
    <t>SEGU6784819</t>
  </si>
  <si>
    <t>TISU5145038</t>
  </si>
  <si>
    <t>TCNU5443521</t>
  </si>
  <si>
    <t>CICU2580054</t>
  </si>
  <si>
    <t>CICU2578680</t>
  </si>
  <si>
    <t>CICU2145592</t>
  </si>
  <si>
    <t>CICU2913176</t>
  </si>
  <si>
    <t>CICU2950020</t>
  </si>
  <si>
    <t>CICU2258515</t>
  </si>
  <si>
    <t>CICU3398044</t>
  </si>
  <si>
    <t>CICU3398039</t>
  </si>
  <si>
    <t>CICU3398234</t>
  </si>
  <si>
    <t>HNKU6185793</t>
  </si>
  <si>
    <t>HNKU6136150</t>
  </si>
  <si>
    <t>HNKU6071764</t>
  </si>
  <si>
    <t>HNKU6196458</t>
  </si>
  <si>
    <t>CICU2857175</t>
  </si>
  <si>
    <t>CICU2856672</t>
  </si>
  <si>
    <t>CICU2221250</t>
  </si>
  <si>
    <t>NEPU4536733</t>
  </si>
  <si>
    <t>CICU2959897</t>
  </si>
  <si>
    <t>NEPU4537914</t>
  </si>
  <si>
    <t>SEGU6218961</t>
  </si>
  <si>
    <t>XHCU5293231</t>
  </si>
  <si>
    <t>NYKU4169277</t>
  </si>
  <si>
    <t>WNGU5010301</t>
  </si>
  <si>
    <t>CRSU9344699</t>
  </si>
  <si>
    <t>CAXU9989360</t>
  </si>
  <si>
    <t>CICU2857200</t>
  </si>
  <si>
    <t>CICU2954513</t>
  </si>
  <si>
    <t>CICU2960100</t>
  </si>
  <si>
    <t>CTEU2114712</t>
  </si>
  <si>
    <t>CTEU2111225</t>
  </si>
  <si>
    <t>CICU2944140</t>
  </si>
  <si>
    <t>CICU3142350</t>
  </si>
  <si>
    <t>RZDU5220727</t>
  </si>
  <si>
    <t>TKRU4213354</t>
  </si>
  <si>
    <t>SEKU5554740</t>
  </si>
  <si>
    <t>CICU3404419</t>
  </si>
  <si>
    <t>CICU3404424</t>
  </si>
  <si>
    <t>CICU3397264</t>
  </si>
  <si>
    <t>CICU3396381</t>
  </si>
  <si>
    <t>CICU2942488</t>
  </si>
  <si>
    <t>CICU3141797</t>
  </si>
  <si>
    <t>CICU2220680</t>
  </si>
  <si>
    <t>Общий итог</t>
  </si>
  <si>
    <t>(несколько элементов)</t>
  </si>
  <si>
    <t/>
  </si>
  <si>
    <t>ТрансКонтейнер Итог</t>
  </si>
  <si>
    <t>Разность</t>
  </si>
  <si>
    <t xml:space="preserve"> №1(23)</t>
  </si>
  <si>
    <t xml:space="preserve"> №2(24)</t>
  </si>
  <si>
    <t xml:space="preserve"> №3(25)</t>
  </si>
  <si>
    <t xml:space="preserve"> №4</t>
  </si>
  <si>
    <t xml:space="preserve"> №5</t>
  </si>
  <si>
    <t xml:space="preserve"> №6</t>
  </si>
  <si>
    <t xml:space="preserve"> №7</t>
  </si>
  <si>
    <t xml:space="preserve"> №8</t>
  </si>
  <si>
    <t xml:space="preserve"> №9</t>
  </si>
  <si>
    <t xml:space="preserve"> №10</t>
  </si>
  <si>
    <t xml:space="preserve"> №11</t>
  </si>
  <si>
    <t xml:space="preserve"> №12</t>
  </si>
  <si>
    <t xml:space="preserve"> №13</t>
  </si>
  <si>
    <t xml:space="preserve"> №14</t>
  </si>
  <si>
    <t xml:space="preserve"> №15</t>
  </si>
  <si>
    <t xml:space="preserve"> №16</t>
  </si>
  <si>
    <t xml:space="preserve"> №17</t>
  </si>
  <si>
    <t xml:space="preserve"> №18</t>
  </si>
  <si>
    <t xml:space="preserve"> №19</t>
  </si>
  <si>
    <t xml:space="preserve"> №20</t>
  </si>
  <si>
    <t xml:space="preserve"> №21</t>
  </si>
  <si>
    <t xml:space="preserve"> №22</t>
  </si>
  <si>
    <t xml:space="preserve"> №23</t>
  </si>
  <si>
    <t xml:space="preserve"> №24</t>
  </si>
  <si>
    <t xml:space="preserve"> №25</t>
  </si>
  <si>
    <t xml:space="preserve"> №26</t>
  </si>
  <si>
    <t xml:space="preserve"> №27</t>
  </si>
  <si>
    <t xml:space="preserve"> №28</t>
  </si>
  <si>
    <t xml:space="preserve"> №29</t>
  </si>
  <si>
    <t xml:space="preserve"> №30</t>
  </si>
  <si>
    <t xml:space="preserve"> №31</t>
  </si>
  <si>
    <t xml:space="preserve"> №32</t>
  </si>
  <si>
    <t xml:space="preserve"> №33</t>
  </si>
  <si>
    <t xml:space="preserve"> №34</t>
  </si>
  <si>
    <t xml:space="preserve"> №35</t>
  </si>
  <si>
    <t xml:space="preserve"> №36</t>
  </si>
  <si>
    <t xml:space="preserve"> №37</t>
  </si>
  <si>
    <t xml:space="preserve"> №38</t>
  </si>
  <si>
    <t xml:space="preserve"> №39</t>
  </si>
  <si>
    <t xml:space="preserve"> №40</t>
  </si>
  <si>
    <t xml:space="preserve"> №41</t>
  </si>
  <si>
    <t xml:space="preserve"> №42</t>
  </si>
  <si>
    <t xml:space="preserve"> №43</t>
  </si>
  <si>
    <t xml:space="preserve"> №44</t>
  </si>
  <si>
    <t xml:space="preserve"> №45</t>
  </si>
  <si>
    <t xml:space="preserve"> №46</t>
  </si>
  <si>
    <t xml:space="preserve"> №47</t>
  </si>
  <si>
    <t xml:space="preserve"> №48</t>
  </si>
  <si>
    <t xml:space="preserve"> №49</t>
  </si>
  <si>
    <t xml:space="preserve"> №50</t>
  </si>
  <si>
    <t xml:space="preserve"> №51</t>
  </si>
  <si>
    <t xml:space="preserve"> №52 </t>
  </si>
  <si>
    <t xml:space="preserve"> №53</t>
  </si>
  <si>
    <t xml:space="preserve"> №54</t>
  </si>
  <si>
    <t xml:space="preserve"> №55</t>
  </si>
  <si>
    <t xml:space="preserve"> №56</t>
  </si>
  <si>
    <t xml:space="preserve"> №57</t>
  </si>
  <si>
    <t xml:space="preserve"> №58</t>
  </si>
  <si>
    <t xml:space="preserve"> №59</t>
  </si>
  <si>
    <t xml:space="preserve"> №60</t>
  </si>
  <si>
    <t xml:space="preserve"> №61</t>
  </si>
  <si>
    <t xml:space="preserve"> №62</t>
  </si>
  <si>
    <t xml:space="preserve"> №63 </t>
  </si>
  <si>
    <t xml:space="preserve"> №64</t>
  </si>
  <si>
    <t xml:space="preserve"> №65</t>
  </si>
  <si>
    <t xml:space="preserve"> №66</t>
  </si>
  <si>
    <t xml:space="preserve"> №67</t>
  </si>
  <si>
    <t xml:space="preserve"> №68</t>
  </si>
  <si>
    <t xml:space="preserve"> №69</t>
  </si>
  <si>
    <t xml:space="preserve"> №70</t>
  </si>
  <si>
    <t xml:space="preserve"> №71</t>
  </si>
  <si>
    <t xml:space="preserve"> №72</t>
  </si>
  <si>
    <t xml:space="preserve"> №73</t>
  </si>
  <si>
    <t xml:space="preserve"> №74</t>
  </si>
  <si>
    <t xml:space="preserve"> №75</t>
  </si>
  <si>
    <t xml:space="preserve"> №76</t>
  </si>
  <si>
    <t xml:space="preserve"> №77</t>
  </si>
  <si>
    <t xml:space="preserve"> №78</t>
  </si>
  <si>
    <t xml:space="preserve"> №79</t>
  </si>
  <si>
    <t xml:space="preserve"> №80</t>
  </si>
  <si>
    <t xml:space="preserve"> №81</t>
  </si>
  <si>
    <t xml:space="preserve"> №82</t>
  </si>
  <si>
    <t xml:space="preserve"> №83</t>
  </si>
  <si>
    <t xml:space="preserve"> №84</t>
  </si>
  <si>
    <t xml:space="preserve"> №85</t>
  </si>
  <si>
    <t xml:space="preserve"> №86</t>
  </si>
  <si>
    <t xml:space="preserve"> №87 </t>
  </si>
  <si>
    <t xml:space="preserve"> №88</t>
  </si>
  <si>
    <t xml:space="preserve"> №89</t>
  </si>
  <si>
    <t xml:space="preserve"> №90</t>
  </si>
  <si>
    <t xml:space="preserve"> №91</t>
  </si>
  <si>
    <t xml:space="preserve"> №92</t>
  </si>
  <si>
    <t xml:space="preserve"> №93</t>
  </si>
  <si>
    <t xml:space="preserve"> №94</t>
  </si>
  <si>
    <t xml:space="preserve"> №95</t>
  </si>
  <si>
    <t xml:space="preserve"> №97</t>
  </si>
  <si>
    <t xml:space="preserve"> №99</t>
  </si>
  <si>
    <t xml:space="preserve"> №100</t>
  </si>
  <si>
    <t xml:space="preserve"> №101 </t>
  </si>
  <si>
    <t xml:space="preserve"> №96</t>
  </si>
  <si>
    <t xml:space="preserve"> №102</t>
  </si>
  <si>
    <t xml:space="preserve"> №105</t>
  </si>
  <si>
    <t xml:space="preserve"> №106</t>
  </si>
  <si>
    <t xml:space="preserve"> №103</t>
  </si>
  <si>
    <t xml:space="preserve"> №104</t>
  </si>
  <si>
    <t xml:space="preserve"> №107</t>
  </si>
  <si>
    <t xml:space="preserve"> №108</t>
  </si>
  <si>
    <t xml:space="preserve"> №109</t>
  </si>
  <si>
    <t xml:space="preserve"> №110</t>
  </si>
  <si>
    <t xml:space="preserve"> №111</t>
  </si>
  <si>
    <t xml:space="preserve"> №112</t>
  </si>
  <si>
    <t xml:space="preserve"> №113</t>
  </si>
  <si>
    <t xml:space="preserve"> №114</t>
  </si>
  <si>
    <t xml:space="preserve"> №115</t>
  </si>
  <si>
    <t xml:space="preserve"> №116</t>
  </si>
  <si>
    <t xml:space="preserve"> №98</t>
  </si>
  <si>
    <t xml:space="preserve"> №1 (40)</t>
  </si>
  <si>
    <t xml:space="preserve"> №2</t>
  </si>
  <si>
    <t xml:space="preserve"> №3</t>
  </si>
  <si>
    <t xml:space="preserve"> №1 (99)</t>
  </si>
  <si>
    <t xml:space="preserve"> №2 (100)</t>
  </si>
  <si>
    <t xml:space="preserve"> №3 (101)</t>
  </si>
  <si>
    <t xml:space="preserve"> №5 </t>
  </si>
  <si>
    <t xml:space="preserve"> №14 </t>
  </si>
  <si>
    <t xml:space="preserve"> №52</t>
  </si>
  <si>
    <t xml:space="preserve"> №63</t>
  </si>
  <si>
    <t xml:space="preserve"> №1 (154)</t>
  </si>
  <si>
    <t xml:space="preserve"> №2 (155)</t>
  </si>
  <si>
    <t xml:space="preserve"> №1 (79)</t>
  </si>
  <si>
    <t xml:space="preserve"> №2 (80)</t>
  </si>
  <si>
    <t xml:space="preserve"> №3 РЖД</t>
  </si>
  <si>
    <t xml:space="preserve"> №4 РЖД</t>
  </si>
  <si>
    <t xml:space="preserve"> №5 РЖД</t>
  </si>
  <si>
    <t xml:space="preserve"> №8 </t>
  </si>
  <si>
    <t xml:space="preserve">  №8М (ТК)</t>
  </si>
  <si>
    <t xml:space="preserve"> 1 РЖД БА</t>
  </si>
  <si>
    <t>11М (ТК)</t>
  </si>
  <si>
    <t xml:space="preserve"> 13М (ТК)</t>
  </si>
  <si>
    <t xml:space="preserve"> 14М (ТК)</t>
  </si>
  <si>
    <t>1 РЖД БА</t>
  </si>
  <si>
    <t xml:space="preserve"> №4М (ТК)</t>
  </si>
  <si>
    <t>№5М (ТК)</t>
  </si>
  <si>
    <t xml:space="preserve"> №6М (ТК)</t>
  </si>
  <si>
    <t xml:space="preserve">  №6М (ФИТ)</t>
  </si>
  <si>
    <t xml:space="preserve"> №7М (ТК)</t>
  </si>
  <si>
    <t xml:space="preserve"> №9М (ТК)</t>
  </si>
  <si>
    <t xml:space="preserve"> №10М (ТК)</t>
  </si>
  <si>
    <t xml:space="preserve">  №7М (ФИТ)</t>
  </si>
  <si>
    <t xml:space="preserve">  №8М (ФИТ)</t>
  </si>
  <si>
    <t xml:space="preserve"> №1(Б)</t>
  </si>
  <si>
    <t xml:space="preserve"> №2(Б)</t>
  </si>
  <si>
    <t xml:space="preserve"> №3(Б)</t>
  </si>
  <si>
    <t xml:space="preserve"> №12М (ТК)</t>
  </si>
  <si>
    <t xml:space="preserve"> №4(Б)</t>
  </si>
  <si>
    <t>Декабрь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</si>
  <si>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</si>
  <si>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</si>
  <si>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</si>
  <si>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</si>
  <si>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</si>
  <si>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</si>
  <si>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</si>
  <si>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Среднее</t>
  </si>
  <si>
    <t>Обработка</t>
  </si>
  <si>
    <t>Оборот</t>
  </si>
  <si>
    <t>ктк</t>
  </si>
  <si>
    <t>проценты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</si>
</sst>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dd\.mm\.yyyy\ h:mm:ss"/>
    <numFmt numFmtId="165" formatCode="dd\.mm\.yyyy"/>
    <numFmt numFmtId="166" formatCode="dd\.mm\ h:mm"/>
    <numFmt numFmtId="167" formatCode="dd&quot;.&quot;mm&quot; &quot;hh&quot;:&quot;mm"/>
    <numFmt numFmtId="168" formatCode="dd\.mm\.yyyy\ h:mm"/>
    <numFmt numFmtId="169" formatCode="d\.m\.yyyy\ h:mm"/>
    <numFmt numFmtId="170" formatCode="dd\.mm"/>
    <numFmt numFmtId="171" formatCode="dd/mm\ h:mm"/>
    <numFmt numFmtId="172" formatCode="[$р.-419]#,##0.00"/>
    <numFmt numFmtId="173" formatCode="dd\.mm\."/>
    <numFmt numFmtId="174" formatCode="dd\.mm\.yy"/>
  </numFmts>
  <fonts count="36">
    <font>
      <sz val="10"/>
      <color rgb="FF000000"/>
      <name val="Arial"/>
      <scheme val="minor"/>
    </font>
    <font>
      <b/>
      <sz val="11"/>
      <color rgb="FFFFFFFF"/>
      <name val="Arial"/>
      <family val="2"/>
      <charset val="204"/>
      <scheme val="minor"/>
    </font>
    <font>
      <sz val="10"/>
      <color theme="1"/>
      <name val="Arial"/>
      <family val="2"/>
      <charset val="204"/>
    </font>
    <font>
      <sz val="10"/>
      <color theme="1"/>
      <name val="Arial"/>
      <family val="2"/>
      <charset val="204"/>
      <scheme val="minor"/>
    </font>
    <font>
      <b/>
      <sz val="10"/>
      <color rgb="FF741B47"/>
      <name val="Arial"/>
      <family val="2"/>
      <charset val="204"/>
      <scheme val="minor"/>
    </font>
    <font>
      <b/>
      <sz val="11"/>
      <color theme="0"/>
      <name val="Arial"/>
      <family val="2"/>
      <charset val="204"/>
      <scheme val="minor"/>
    </font>
    <font>
      <sz val="10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sz val="10"/>
      <color theme="1"/>
      <name val="Arial"/>
      <family val="2"/>
      <charset val="204"/>
    </font>
    <font>
      <b/>
      <sz val="11"/>
      <color rgb="FF000000"/>
      <name val="Trebuchet MS"/>
      <family val="2"/>
      <charset val="204"/>
    </font>
    <font>
      <b/>
      <sz val="11"/>
      <color theme="1"/>
      <name val="Trebuchet MS"/>
      <family val="2"/>
      <charset val="204"/>
    </font>
    <font>
      <b/>
      <sz val="12"/>
      <color theme="1"/>
      <name val="&quot;Trebuchet MS&quot;"/>
    </font>
    <font>
      <sz val="10"/>
      <name val="Arial"/>
      <family val="2"/>
      <charset val="204"/>
    </font>
    <font>
      <sz val="11"/>
      <color theme="1"/>
      <name val="Trebuchet MS"/>
      <family val="2"/>
      <charset val="204"/>
    </font>
    <font>
      <sz val="11"/>
      <color rgb="FF000000"/>
      <name val="Trebuchet MS"/>
      <family val="2"/>
      <charset val="204"/>
    </font>
    <font>
      <b/>
      <sz val="12"/>
      <color theme="1"/>
      <name val="Trebuchet MS"/>
      <family val="2"/>
      <charset val="204"/>
    </font>
    <font>
      <b/>
      <sz val="12"/>
      <color rgb="FF000000"/>
      <name val="&quot;Times New Roman&quot;"/>
    </font>
    <font>
      <b/>
      <sz val="12"/>
      <color theme="1"/>
      <name val="&quot;Times New Roman&quot;"/>
    </font>
    <font>
      <sz val="11"/>
      <color rgb="FF000000"/>
      <name val="&quot;Trebuchet MS&quot;"/>
    </font>
    <font>
      <sz val="10"/>
      <color theme="0"/>
      <name val="Arial"/>
      <family val="2"/>
      <charset val="204"/>
      <scheme val="minor"/>
    </font>
    <font>
      <sz val="10"/>
      <color rgb="FFFFFFFF"/>
      <name val="Arial"/>
      <family val="2"/>
      <charset val="204"/>
      <scheme val="minor"/>
    </font>
    <font>
      <sz val="10"/>
      <color theme="1"/>
      <name val="Arial"/>
      <family val="2"/>
      <charset val="204"/>
      <scheme val="minor"/>
    </font>
    <font>
      <sz val="10"/>
      <color rgb="FFFF0000"/>
      <name val="Arial"/>
      <family val="2"/>
      <charset val="204"/>
      <scheme val="minor"/>
    </font>
    <font>
      <sz val="10"/>
      <color rgb="FF444444"/>
      <name val="Arial"/>
      <family val="2"/>
      <charset val="204"/>
      <scheme val="minor"/>
    </font>
    <font>
      <sz val="10"/>
      <color rgb="FF201F1E"/>
      <name val="Arial"/>
      <family val="2"/>
      <charset val="204"/>
      <scheme val="minor"/>
    </font>
    <font>
      <sz val="10"/>
      <color theme="1"/>
      <name val="Calibri"/>
      <family val="2"/>
      <charset val="204"/>
    </font>
    <font>
      <sz val="10"/>
      <color rgb="FF201F1E"/>
      <name val="&quot;times new roman&quot;"/>
    </font>
    <font>
      <sz val="10"/>
      <color rgb="FF201F1E"/>
      <name val="Arial"/>
      <family val="2"/>
      <charset val="204"/>
    </font>
    <font>
      <sz val="10"/>
      <color theme="1"/>
      <name val="&quot;Times New Roman&quot;"/>
    </font>
    <font>
      <sz val="11"/>
      <color theme="1"/>
      <name val="Calibri"/>
      <family val="2"/>
      <charset val="204"/>
    </font>
    <font>
      <b/>
      <sz val="10"/>
      <color theme="1"/>
      <name val="Arial"/>
      <family val="2"/>
      <charset val="204"/>
    </font>
    <font>
      <sz val="10"/>
      <color rgb="FF444444"/>
      <name val="Arial"/>
      <family val="2"/>
      <charset val="204"/>
    </font>
    <font>
      <sz val="10"/>
      <color theme="1"/>
      <name val="Roboto"/>
    </font>
    <font>
      <sz val="10"/>
      <color rgb="FFFF0000"/>
      <name val="Arial"/>
      <family val="2"/>
      <charset val="204"/>
    </font>
    <font>
      <sz val="10"/>
      <color rgb="FF000000"/>
      <name val="Arial"/>
      <family val="2"/>
      <charset val="204"/>
      <scheme val="minor"/>
    </font>
    <font>
      <sz val="8"/>
      <name val="Arial"/>
      <family val="2"/>
      <charset val="204"/>
      <scheme val="minor"/>
    </font>
  </fonts>
  <fills count="60">
    <fill>
      <patternFill patternType="none"/>
    </fill>
    <fill>
      <patternFill patternType="gray125"/>
    </fill>
    <fill>
      <patternFill patternType="solid">
        <fgColor rgb="FF741B47"/>
        <bgColor rgb="FF741B47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  <fill>
      <patternFill patternType="solid">
        <fgColor rgb="FFF4CCCC"/>
        <bgColor rgb="FFF4CCCC"/>
      </patternFill>
    </fill>
    <fill>
      <patternFill patternType="solid">
        <fgColor rgb="FFFFFF66"/>
        <bgColor rgb="FFFFFF66"/>
      </patternFill>
    </fill>
    <fill>
      <patternFill patternType="solid">
        <fgColor rgb="FF00FF00"/>
        <bgColor rgb="FF00FF00"/>
      </patternFill>
    </fill>
    <fill>
      <patternFill patternType="solid">
        <fgColor rgb="FF6FA8DC"/>
        <bgColor rgb="FF6FA8DC"/>
      </patternFill>
    </fill>
    <fill>
      <patternFill patternType="solid">
        <fgColor rgb="FF000000"/>
        <bgColor rgb="FF000000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D5A6BD"/>
        <bgColor rgb="FFD5A6BD"/>
      </patternFill>
    </fill>
    <fill>
      <patternFill patternType="solid">
        <fgColor rgb="FFB4A7D6"/>
        <bgColor rgb="FFB4A7D6"/>
      </patternFill>
    </fill>
    <fill>
      <patternFill patternType="solid">
        <fgColor rgb="FFB7E1CD"/>
        <bgColor rgb="FFB7E1CD"/>
      </patternFill>
    </fill>
    <fill>
      <patternFill patternType="solid">
        <fgColor rgb="FFEA9999"/>
        <bgColor rgb="FFEA9999"/>
      </patternFill>
    </fill>
    <fill>
      <patternFill patternType="solid">
        <fgColor rgb="FFD0E0E3"/>
        <bgColor rgb="FFD0E0E3"/>
      </patternFill>
    </fill>
    <fill>
      <patternFill patternType="solid">
        <fgColor rgb="FF33CC33"/>
        <bgColor rgb="FF33CC33"/>
      </patternFill>
    </fill>
    <fill>
      <patternFill patternType="solid">
        <fgColor rgb="FFD1FF00"/>
        <bgColor rgb="FFD1FF00"/>
      </patternFill>
    </fill>
    <fill>
      <patternFill patternType="solid">
        <fgColor rgb="FF4A86E8"/>
        <bgColor rgb="FF4A86E8"/>
      </patternFill>
    </fill>
    <fill>
      <patternFill patternType="solid">
        <fgColor rgb="FFFFCCFF"/>
        <bgColor rgb="FFFFCCFF"/>
      </patternFill>
    </fill>
    <fill>
      <patternFill patternType="solid">
        <fgColor rgb="FFFCE5CD"/>
        <bgColor rgb="FFFCE5CD"/>
      </patternFill>
    </fill>
    <fill>
      <patternFill patternType="solid">
        <fgColor rgb="FFF9CB9C"/>
        <bgColor rgb="FFF9CB9C"/>
      </patternFill>
    </fill>
    <fill>
      <patternFill patternType="solid">
        <fgColor rgb="FFFFE599"/>
        <bgColor rgb="FFFFE599"/>
      </patternFill>
    </fill>
    <fill>
      <patternFill patternType="solid">
        <fgColor rgb="FF666666"/>
        <bgColor rgb="FF666666"/>
      </patternFill>
    </fill>
    <fill>
      <patternFill patternType="solid">
        <fgColor rgb="FFA4C2F4"/>
        <bgColor rgb="FFA4C2F4"/>
      </patternFill>
    </fill>
    <fill>
      <patternFill patternType="solid">
        <fgColor rgb="FF6AA84F"/>
        <bgColor rgb="FF6AA84F"/>
      </patternFill>
    </fill>
    <fill>
      <patternFill patternType="solid">
        <fgColor rgb="FFFF9900"/>
        <bgColor rgb="FFFF9900"/>
      </patternFill>
    </fill>
    <fill>
      <patternFill patternType="solid">
        <fgColor rgb="FFD389E2"/>
        <bgColor rgb="FFD389E2"/>
      </patternFill>
    </fill>
    <fill>
      <patternFill patternType="solid">
        <fgColor rgb="FFF4C7C3"/>
        <bgColor rgb="FFF4C7C3"/>
      </patternFill>
    </fill>
    <fill>
      <patternFill patternType="solid">
        <fgColor rgb="FFEFEFEF"/>
        <bgColor rgb="FFEFEFEF"/>
      </patternFill>
    </fill>
    <fill>
      <patternFill patternType="solid">
        <fgColor rgb="FFBF9000"/>
        <bgColor rgb="FFBF9000"/>
      </patternFill>
    </fill>
    <fill>
      <patternFill patternType="solid">
        <fgColor rgb="FFFFF2CC"/>
        <bgColor rgb="FFFFF2CC"/>
      </patternFill>
    </fill>
    <fill>
      <patternFill patternType="solid">
        <fgColor rgb="FFFF6699"/>
        <bgColor rgb="FFFF6699"/>
      </patternFill>
    </fill>
    <fill>
      <patternFill patternType="solid">
        <fgColor rgb="FFFF0093"/>
        <bgColor rgb="FFFF0093"/>
      </patternFill>
    </fill>
    <fill>
      <patternFill patternType="solid">
        <fgColor rgb="FF00FFFF"/>
        <bgColor rgb="FF00FFFF"/>
      </patternFill>
    </fill>
    <fill>
      <patternFill patternType="solid">
        <fgColor rgb="FF434343"/>
        <bgColor rgb="FF434343"/>
      </patternFill>
    </fill>
    <fill>
      <patternFill patternType="solid">
        <fgColor rgb="FF9900FF"/>
        <bgColor rgb="FF9900FF"/>
      </patternFill>
    </fill>
    <fill>
      <patternFill patternType="solid">
        <fgColor rgb="FFFF0000"/>
        <bgColor rgb="FFFF0000"/>
      </patternFill>
    </fill>
    <fill>
      <patternFill patternType="solid">
        <fgColor rgb="FFB7B7B7"/>
        <bgColor rgb="FFB7B7B7"/>
      </patternFill>
    </fill>
    <fill>
      <patternFill patternType="solid">
        <fgColor rgb="FF999999"/>
        <bgColor rgb="FF999999"/>
      </patternFill>
    </fill>
    <fill>
      <patternFill patternType="solid">
        <fgColor rgb="FFCCCCCC"/>
        <bgColor rgb="FFCCCCCC"/>
      </patternFill>
    </fill>
    <fill>
      <patternFill patternType="solid">
        <fgColor rgb="FF00FF9B"/>
        <bgColor rgb="FF00FF9B"/>
      </patternFill>
    </fill>
    <fill>
      <patternFill patternType="solid">
        <fgColor rgb="FFFF00FF"/>
        <bgColor rgb="FFFF00FF"/>
      </patternFill>
    </fill>
    <fill>
      <patternFill patternType="solid">
        <fgColor rgb="FFF1C232"/>
        <bgColor rgb="FFF1C232"/>
      </patternFill>
    </fill>
    <fill>
      <patternFill patternType="solid">
        <fgColor rgb="FFD9EAD3"/>
        <bgColor rgb="FFD9EAD3"/>
      </patternFill>
    </fill>
    <fill>
      <patternFill patternType="solid">
        <fgColor rgb="FF38761D"/>
        <bgColor rgb="FF38761D"/>
      </patternFill>
    </fill>
    <fill>
      <patternFill patternType="solid">
        <fgColor rgb="FFFF6600"/>
        <bgColor rgb="FFFF6600"/>
      </patternFill>
    </fill>
    <fill>
      <patternFill patternType="solid">
        <fgColor rgb="FFA64D79"/>
        <bgColor rgb="FFA64D79"/>
      </patternFill>
    </fill>
    <fill>
      <patternFill patternType="solid">
        <fgColor rgb="FFD9D9D9"/>
        <bgColor rgb="FFD9D9D9"/>
      </patternFill>
    </fill>
    <fill>
      <patternFill patternType="solid">
        <fgColor rgb="FF8E7CC3"/>
        <bgColor rgb="FF8E7CC3"/>
      </patternFill>
    </fill>
    <fill>
      <patternFill patternType="solid">
        <fgColor rgb="FFCC4125"/>
        <bgColor rgb="FFCC4125"/>
      </patternFill>
    </fill>
    <fill>
      <patternFill patternType="solid">
        <fgColor rgb="FFF6B26B"/>
        <bgColor rgb="FFF6B26B"/>
      </patternFill>
    </fill>
    <fill>
      <patternFill patternType="solid">
        <fgColor rgb="FFB45F06"/>
        <bgColor rgb="FFB45F06"/>
      </patternFill>
    </fill>
    <fill>
      <patternFill patternType="solid">
        <fgColor rgb="FF4472C4"/>
        <bgColor rgb="FF4472C4"/>
      </patternFill>
    </fill>
    <fill>
      <patternFill patternType="solid">
        <fgColor rgb="FFB6D7A8"/>
        <bgColor rgb="FFB6D7A8"/>
      </patternFill>
    </fill>
    <fill>
      <patternFill patternType="solid">
        <fgColor rgb="FF3C78D8"/>
        <bgColor rgb="FF3C78D8"/>
      </patternFill>
    </fill>
    <fill>
      <patternFill patternType="solid">
        <fgColor rgb="FFC9DAF8"/>
        <bgColor rgb="FFC9DAF8"/>
      </patternFill>
    </fill>
    <fill>
      <patternFill patternType="solid">
        <fgColor rgb="FF93C47D"/>
        <bgColor rgb="FF93C47D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theme="5"/>
      </right>
      <top style="thin">
        <color theme="5"/>
      </top>
      <bottom/>
      <diagonal/>
    </border>
  </borders>
  <cellStyleXfs count="2">
    <xf numFmtId="0" fontId="0" fillId="0" borderId="0"/>
    <xf numFmtId="0" fontId="34" fillId="0" borderId="0"/>
  </cellStyleXfs>
  <cellXfs count="460">
    <xf numFmtId="0" fontId="0" fillId="0" borderId="0" xfId="0"/>
    <xf numFmtId="49" fontId="1" fillId="2" borderId="0" xfId="0" applyNumberFormat="1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49" fontId="2" fillId="3" borderId="0" xfId="0" applyNumberFormat="1" applyFont="1" applyFill="1"/>
    <xf numFmtId="0" fontId="3" fillId="0" borderId="0" xfId="0" applyFont="1"/>
    <xf numFmtId="46" fontId="3" fillId="0" borderId="0" xfId="0" applyNumberFormat="1" applyFont="1"/>
    <xf numFmtId="49" fontId="3" fillId="0" borderId="0" xfId="0" applyNumberFormat="1" applyFont="1"/>
    <xf numFmtId="0" fontId="4" fillId="0" borderId="0" xfId="0" applyFont="1"/>
    <xf numFmtId="164" fontId="3" fillId="0" borderId="0" xfId="0" applyNumberFormat="1" applyFont="1"/>
    <xf numFmtId="165" fontId="3" fillId="0" borderId="0" xfId="0" applyNumberFormat="1" applyFont="1"/>
    <xf numFmtId="3" fontId="3" fillId="0" borderId="0" xfId="0" applyNumberFormat="1" applyFont="1"/>
    <xf numFmtId="0" fontId="5" fillId="2" borderId="0" xfId="0" applyFont="1" applyFill="1" applyAlignment="1">
      <alignment horizontal="center" vertical="center" wrapText="1"/>
    </xf>
    <xf numFmtId="164" fontId="5" fillId="2" borderId="0" xfId="0" applyNumberFormat="1" applyFont="1" applyFill="1" applyAlignment="1">
      <alignment horizontal="left" vertical="center" wrapText="1"/>
    </xf>
    <xf numFmtId="164" fontId="5" fillId="2" borderId="0" xfId="0" applyNumberFormat="1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0" fontId="2" fillId="3" borderId="0" xfId="0" applyFont="1" applyFill="1"/>
    <xf numFmtId="164" fontId="2" fillId="3" borderId="0" xfId="0" applyNumberFormat="1" applyFont="1" applyFill="1" applyAlignment="1">
      <alignment horizontal="left"/>
    </xf>
    <xf numFmtId="164" fontId="6" fillId="3" borderId="0" xfId="0" applyNumberFormat="1" applyFont="1" applyFill="1"/>
    <xf numFmtId="164" fontId="2" fillId="3" borderId="0" xfId="0" applyNumberFormat="1" applyFont="1" applyFill="1"/>
    <xf numFmtId="164" fontId="3" fillId="3" borderId="0" xfId="0" applyNumberFormat="1" applyFont="1" applyFill="1"/>
    <xf numFmtId="46" fontId="3" fillId="3" borderId="0" xfId="0" applyNumberFormat="1" applyFont="1" applyFill="1"/>
    <xf numFmtId="3" fontId="3" fillId="3" borderId="0" xfId="0" applyNumberFormat="1" applyFont="1" applyFill="1"/>
    <xf numFmtId="0" fontId="3" fillId="3" borderId="0" xfId="0" applyFont="1" applyFill="1"/>
    <xf numFmtId="164" fontId="7" fillId="3" borderId="0" xfId="0" applyNumberFormat="1" applyFont="1" applyFill="1" applyAlignment="1">
      <alignment horizontal="right"/>
    </xf>
    <xf numFmtId="164" fontId="2" fillId="3" borderId="0" xfId="0" applyNumberFormat="1" applyFont="1" applyFill="1" applyAlignment="1">
      <alignment horizontal="center"/>
    </xf>
    <xf numFmtId="164" fontId="2" fillId="3" borderId="0" xfId="0" applyNumberFormat="1" applyFont="1" applyFill="1" applyAlignment="1">
      <alignment horizontal="right"/>
    </xf>
    <xf numFmtId="0" fontId="2" fillId="0" borderId="0" xfId="0" applyFont="1"/>
    <xf numFmtId="49" fontId="2" fillId="0" borderId="0" xfId="0" applyNumberFormat="1" applyFont="1"/>
    <xf numFmtId="165" fontId="7" fillId="0" borderId="1" xfId="0" applyNumberFormat="1" applyFont="1" applyBorder="1" applyAlignment="1">
      <alignment horizontal="right"/>
    </xf>
    <xf numFmtId="164" fontId="7" fillId="0" borderId="1" xfId="0" applyNumberFormat="1" applyFont="1" applyBorder="1" applyAlignment="1">
      <alignment horizontal="right"/>
    </xf>
    <xf numFmtId="164" fontId="7" fillId="0" borderId="2" xfId="0" applyNumberFormat="1" applyFont="1" applyBorder="1" applyAlignment="1">
      <alignment horizontal="right"/>
    </xf>
    <xf numFmtId="165" fontId="7" fillId="0" borderId="3" xfId="0" applyNumberFormat="1" applyFont="1" applyBorder="1" applyAlignment="1">
      <alignment horizontal="right"/>
    </xf>
    <xf numFmtId="164" fontId="7" fillId="0" borderId="4" xfId="0" applyNumberFormat="1" applyFont="1" applyBorder="1" applyAlignment="1">
      <alignment horizontal="right"/>
    </xf>
    <xf numFmtId="166" fontId="7" fillId="0" borderId="1" xfId="0" applyNumberFormat="1" applyFont="1" applyBorder="1" applyAlignment="1">
      <alignment horizontal="right"/>
    </xf>
    <xf numFmtId="167" fontId="7" fillId="0" borderId="1" xfId="0" applyNumberFormat="1" applyFont="1" applyBorder="1" applyAlignment="1">
      <alignment horizontal="right"/>
    </xf>
    <xf numFmtId="167" fontId="7" fillId="0" borderId="4" xfId="0" applyNumberFormat="1" applyFont="1" applyBorder="1" applyAlignment="1">
      <alignment horizontal="right"/>
    </xf>
    <xf numFmtId="164" fontId="2" fillId="0" borderId="0" xfId="0" applyNumberFormat="1" applyFont="1" applyAlignment="1">
      <alignment horizontal="left"/>
    </xf>
    <xf numFmtId="164" fontId="2" fillId="0" borderId="0" xfId="0" applyNumberFormat="1" applyFont="1"/>
    <xf numFmtId="164" fontId="2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left"/>
    </xf>
    <xf numFmtId="166" fontId="8" fillId="0" borderId="0" xfId="0" applyNumberFormat="1" applyFont="1" applyAlignment="1">
      <alignment horizontal="center"/>
    </xf>
    <xf numFmtId="166" fontId="8" fillId="0" borderId="1" xfId="0" applyNumberFormat="1" applyFont="1" applyBorder="1" applyAlignment="1">
      <alignment horizontal="right"/>
    </xf>
    <xf numFmtId="167" fontId="3" fillId="0" borderId="1" xfId="0" applyNumberFormat="1" applyFont="1" applyBorder="1"/>
    <xf numFmtId="167" fontId="8" fillId="0" borderId="0" xfId="0" applyNumberFormat="1" applyFont="1" applyAlignment="1">
      <alignment horizontal="right"/>
    </xf>
    <xf numFmtId="167" fontId="8" fillId="0" borderId="1" xfId="0" applyNumberFormat="1" applyFont="1" applyBorder="1" applyAlignment="1">
      <alignment horizontal="right"/>
    </xf>
    <xf numFmtId="166" fontId="8" fillId="0" borderId="1" xfId="0" applyNumberFormat="1" applyFont="1" applyBorder="1" applyAlignment="1">
      <alignment horizontal="center"/>
    </xf>
    <xf numFmtId="166" fontId="8" fillId="0" borderId="0" xfId="0" applyNumberFormat="1" applyFont="1" applyAlignment="1">
      <alignment horizontal="right"/>
    </xf>
    <xf numFmtId="0" fontId="8" fillId="0" borderId="1" xfId="0" applyFont="1" applyBorder="1"/>
    <xf numFmtId="166" fontId="8" fillId="0" borderId="1" xfId="0" applyNumberFormat="1" applyFont="1" applyBorder="1"/>
    <xf numFmtId="0" fontId="7" fillId="0" borderId="1" xfId="0" applyFont="1" applyBorder="1"/>
    <xf numFmtId="165" fontId="7" fillId="0" borderId="4" xfId="0" applyNumberFormat="1" applyFont="1" applyBorder="1" applyAlignment="1">
      <alignment horizontal="right"/>
    </xf>
    <xf numFmtId="168" fontId="7" fillId="0" borderId="1" xfId="0" applyNumberFormat="1" applyFont="1" applyBorder="1" applyAlignment="1">
      <alignment horizontal="center"/>
    </xf>
    <xf numFmtId="164" fontId="7" fillId="0" borderId="1" xfId="0" applyNumberFormat="1" applyFont="1" applyBorder="1"/>
    <xf numFmtId="0" fontId="7" fillId="0" borderId="1" xfId="0" applyFont="1" applyBorder="1" applyAlignment="1">
      <alignment horizontal="center"/>
    </xf>
    <xf numFmtId="164" fontId="7" fillId="0" borderId="0" xfId="0" applyNumberFormat="1" applyFont="1"/>
    <xf numFmtId="168" fontId="7" fillId="0" borderId="2" xfId="0" applyNumberFormat="1" applyFont="1" applyBorder="1" applyAlignment="1">
      <alignment horizontal="center"/>
    </xf>
    <xf numFmtId="168" fontId="7" fillId="0" borderId="1" xfId="0" applyNumberFormat="1" applyFont="1" applyBorder="1" applyAlignment="1">
      <alignment horizontal="right"/>
    </xf>
    <xf numFmtId="168" fontId="7" fillId="0" borderId="4" xfId="0" applyNumberFormat="1" applyFont="1" applyBorder="1" applyAlignment="1">
      <alignment horizontal="center"/>
    </xf>
    <xf numFmtId="164" fontId="7" fillId="0" borderId="4" xfId="0" applyNumberFormat="1" applyFont="1" applyBorder="1"/>
    <xf numFmtId="169" fontId="7" fillId="0" borderId="1" xfId="0" applyNumberFormat="1" applyFont="1" applyBorder="1" applyAlignment="1">
      <alignment horizontal="right"/>
    </xf>
    <xf numFmtId="0" fontId="7" fillId="0" borderId="0" xfId="0" applyFont="1"/>
    <xf numFmtId="0" fontId="2" fillId="0" borderId="1" xfId="0" applyFont="1" applyBorder="1"/>
    <xf numFmtId="49" fontId="3" fillId="3" borderId="0" xfId="0" applyNumberFormat="1" applyFont="1" applyFill="1"/>
    <xf numFmtId="164" fontId="3" fillId="3" borderId="0" xfId="0" applyNumberFormat="1" applyFont="1" applyFill="1" applyAlignment="1">
      <alignment horizontal="left"/>
    </xf>
    <xf numFmtId="165" fontId="1" fillId="2" borderId="0" xfId="0" applyNumberFormat="1" applyFont="1" applyFill="1" applyAlignment="1">
      <alignment horizontal="center" vertical="center" wrapText="1"/>
    </xf>
    <xf numFmtId="0" fontId="3" fillId="0" borderId="0" xfId="0" applyFont="1" applyAlignment="1">
      <alignment wrapText="1"/>
    </xf>
    <xf numFmtId="0" fontId="9" fillId="5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/>
    </xf>
    <xf numFmtId="0" fontId="10" fillId="5" borderId="0" xfId="0" applyFont="1" applyFill="1" applyAlignment="1">
      <alignment horizontal="center" vertical="center"/>
    </xf>
    <xf numFmtId="165" fontId="8" fillId="6" borderId="0" xfId="0" applyNumberFormat="1" applyFont="1" applyFill="1"/>
    <xf numFmtId="0" fontId="8" fillId="6" borderId="1" xfId="0" applyFont="1" applyFill="1" applyBorder="1"/>
    <xf numFmtId="165" fontId="8" fillId="6" borderId="1" xfId="0" applyNumberFormat="1" applyFont="1" applyFill="1" applyBorder="1"/>
    <xf numFmtId="170" fontId="8" fillId="6" borderId="1" xfId="0" applyNumberFormat="1" applyFont="1" applyFill="1" applyBorder="1"/>
    <xf numFmtId="0" fontId="8" fillId="6" borderId="0" xfId="0" applyFont="1" applyFill="1"/>
    <xf numFmtId="0" fontId="8" fillId="4" borderId="0" xfId="0" applyFont="1" applyFill="1"/>
    <xf numFmtId="0" fontId="13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165" fontId="14" fillId="4" borderId="1" xfId="0" applyNumberFormat="1" applyFont="1" applyFill="1" applyBorder="1" applyAlignment="1">
      <alignment horizontal="center" vertical="center"/>
    </xf>
    <xf numFmtId="165" fontId="13" fillId="7" borderId="1" xfId="0" applyNumberFormat="1" applyFont="1" applyFill="1" applyBorder="1" applyAlignment="1">
      <alignment horizontal="center" vertical="center"/>
    </xf>
    <xf numFmtId="171" fontId="14" fillId="8" borderId="1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170" fontId="13" fillId="8" borderId="1" xfId="0" applyNumberFormat="1" applyFont="1" applyFill="1" applyBorder="1" applyAlignment="1">
      <alignment horizontal="center" vertical="center"/>
    </xf>
    <xf numFmtId="0" fontId="13" fillId="10" borderId="0" xfId="0" applyFont="1" applyFill="1" applyAlignment="1">
      <alignment horizontal="center" vertical="center"/>
    </xf>
    <xf numFmtId="0" fontId="13" fillId="0" borderId="1" xfId="0" applyFont="1" applyBorder="1" applyAlignment="1">
      <alignment horizontal="left" vertical="center"/>
    </xf>
    <xf numFmtId="0" fontId="13" fillId="4" borderId="0" xfId="0" applyFont="1" applyFill="1" applyAlignment="1">
      <alignment horizontal="center" vertical="center"/>
    </xf>
    <xf numFmtId="165" fontId="14" fillId="8" borderId="1" xfId="0" applyNumberFormat="1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13" fillId="12" borderId="1" xfId="0" applyFont="1" applyFill="1" applyBorder="1" applyAlignment="1">
      <alignment horizontal="center" vertical="center"/>
    </xf>
    <xf numFmtId="165" fontId="8" fillId="6" borderId="1" xfId="0" applyNumberFormat="1" applyFont="1" applyFill="1" applyBorder="1" applyAlignment="1">
      <alignment vertical="center"/>
    </xf>
    <xf numFmtId="0" fontId="8" fillId="6" borderId="2" xfId="0" applyFont="1" applyFill="1" applyBorder="1" applyAlignment="1">
      <alignment vertical="center"/>
    </xf>
    <xf numFmtId="165" fontId="8" fillId="6" borderId="2" xfId="0" applyNumberFormat="1" applyFont="1" applyFill="1" applyBorder="1" applyAlignment="1">
      <alignment vertical="center"/>
    </xf>
    <xf numFmtId="0" fontId="8" fillId="6" borderId="0" xfId="0" applyFont="1" applyFill="1" applyAlignment="1">
      <alignment vertical="center"/>
    </xf>
    <xf numFmtId="0" fontId="2" fillId="13" borderId="7" xfId="0" applyFont="1" applyFill="1" applyBorder="1" applyAlignment="1">
      <alignment horizontal="left" vertical="center"/>
    </xf>
    <xf numFmtId="0" fontId="13" fillId="14" borderId="1" xfId="0" applyFont="1" applyFill="1" applyBorder="1" applyAlignment="1">
      <alignment horizontal="center" vertical="center"/>
    </xf>
    <xf numFmtId="0" fontId="14" fillId="12" borderId="1" xfId="0" applyFont="1" applyFill="1" applyBorder="1" applyAlignment="1">
      <alignment horizontal="center" vertical="center"/>
    </xf>
    <xf numFmtId="165" fontId="13" fillId="4" borderId="1" xfId="0" applyNumberFormat="1" applyFont="1" applyFill="1" applyBorder="1" applyAlignment="1">
      <alignment horizontal="center" vertical="center"/>
    </xf>
    <xf numFmtId="0" fontId="16" fillId="4" borderId="4" xfId="0" applyFont="1" applyFill="1" applyBorder="1"/>
    <xf numFmtId="0" fontId="13" fillId="15" borderId="1" xfId="0" applyFont="1" applyFill="1" applyBorder="1" applyAlignment="1">
      <alignment horizontal="center" vertical="center"/>
    </xf>
    <xf numFmtId="0" fontId="13" fillId="16" borderId="1" xfId="0" applyFont="1" applyFill="1" applyBorder="1" applyAlignment="1">
      <alignment horizontal="center" vertical="center"/>
    </xf>
    <xf numFmtId="0" fontId="13" fillId="17" borderId="1" xfId="0" applyFont="1" applyFill="1" applyBorder="1" applyAlignment="1">
      <alignment horizontal="center" vertical="center"/>
    </xf>
    <xf numFmtId="0" fontId="13" fillId="7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165" fontId="13" fillId="6" borderId="1" xfId="0" applyNumberFormat="1" applyFont="1" applyFill="1" applyBorder="1" applyAlignment="1">
      <alignment horizontal="center" vertical="center"/>
    </xf>
    <xf numFmtId="0" fontId="10" fillId="6" borderId="6" xfId="0" applyFont="1" applyFill="1" applyBorder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left" vertical="center"/>
    </xf>
    <xf numFmtId="0" fontId="13" fillId="18" borderId="1" xfId="0" applyFont="1" applyFill="1" applyBorder="1" applyAlignment="1">
      <alignment horizontal="center" vertical="center"/>
    </xf>
    <xf numFmtId="0" fontId="13" fillId="19" borderId="1" xfId="0" applyFont="1" applyFill="1" applyBorder="1" applyAlignment="1">
      <alignment horizontal="center" vertical="center"/>
    </xf>
    <xf numFmtId="14" fontId="14" fillId="4" borderId="1" xfId="0" applyNumberFormat="1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20" borderId="1" xfId="0" applyFont="1" applyFill="1" applyBorder="1" applyAlignment="1">
      <alignment horizontal="center" vertical="center"/>
    </xf>
    <xf numFmtId="0" fontId="14" fillId="21" borderId="1" xfId="0" applyFont="1" applyFill="1" applyBorder="1" applyAlignment="1">
      <alignment horizontal="center" vertical="center"/>
    </xf>
    <xf numFmtId="0" fontId="13" fillId="21" borderId="1" xfId="0" applyFont="1" applyFill="1" applyBorder="1" applyAlignment="1">
      <alignment horizontal="center" vertical="center"/>
    </xf>
    <xf numFmtId="0" fontId="14" fillId="20" borderId="1" xfId="0" applyFont="1" applyFill="1" applyBorder="1" applyAlignment="1">
      <alignment horizontal="center" vertical="center"/>
    </xf>
    <xf numFmtId="165" fontId="13" fillId="4" borderId="2" xfId="0" applyNumberFormat="1" applyFont="1" applyFill="1" applyBorder="1" applyAlignment="1">
      <alignment horizontal="center" vertical="center" wrapText="1"/>
    </xf>
    <xf numFmtId="165" fontId="13" fillId="7" borderId="2" xfId="0" applyNumberFormat="1" applyFont="1" applyFill="1" applyBorder="1" applyAlignment="1">
      <alignment horizontal="center" vertical="center"/>
    </xf>
    <xf numFmtId="0" fontId="14" fillId="4" borderId="2" xfId="0" applyFont="1" applyFill="1" applyBorder="1" applyAlignment="1">
      <alignment horizontal="center" vertical="center"/>
    </xf>
    <xf numFmtId="170" fontId="13" fillId="8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3" fillId="22" borderId="1" xfId="0" applyFont="1" applyFill="1" applyBorder="1" applyAlignment="1">
      <alignment horizontal="center" vertical="center"/>
    </xf>
    <xf numFmtId="0" fontId="13" fillId="23" borderId="1" xfId="0" applyFont="1" applyFill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3" fillId="24" borderId="2" xfId="0" applyFont="1" applyFill="1" applyBorder="1" applyAlignment="1">
      <alignment horizontal="center" vertical="center"/>
    </xf>
    <xf numFmtId="14" fontId="13" fillId="7" borderId="1" xfId="0" applyNumberFormat="1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165" fontId="13" fillId="4" borderId="1" xfId="0" applyNumberFormat="1" applyFont="1" applyFill="1" applyBorder="1" applyAlignment="1">
      <alignment horizontal="center" vertical="center" wrapText="1"/>
    </xf>
    <xf numFmtId="0" fontId="14" fillId="25" borderId="1" xfId="0" applyFont="1" applyFill="1" applyBorder="1" applyAlignment="1">
      <alignment horizontal="center" vertical="center"/>
    </xf>
    <xf numFmtId="0" fontId="13" fillId="25" borderId="1" xfId="0" applyFont="1" applyFill="1" applyBorder="1" applyAlignment="1">
      <alignment horizontal="center" vertical="center"/>
    </xf>
    <xf numFmtId="0" fontId="8" fillId="6" borderId="8" xfId="0" applyFont="1" applyFill="1" applyBorder="1" applyAlignment="1">
      <alignment vertical="center"/>
    </xf>
    <xf numFmtId="0" fontId="13" fillId="26" borderId="1" xfId="0" applyFont="1" applyFill="1" applyBorder="1" applyAlignment="1">
      <alignment horizontal="center" vertical="center"/>
    </xf>
    <xf numFmtId="0" fontId="13" fillId="27" borderId="1" xfId="0" applyFont="1" applyFill="1" applyBorder="1" applyAlignment="1">
      <alignment horizontal="center" vertical="center"/>
    </xf>
    <xf numFmtId="0" fontId="8" fillId="6" borderId="6" xfId="0" applyFont="1" applyFill="1" applyBorder="1" applyAlignment="1">
      <alignment vertical="center"/>
    </xf>
    <xf numFmtId="0" fontId="17" fillId="4" borderId="0" xfId="0" applyFont="1" applyFill="1"/>
    <xf numFmtId="0" fontId="13" fillId="28" borderId="1" xfId="0" applyFont="1" applyFill="1" applyBorder="1" applyAlignment="1">
      <alignment horizontal="center" vertical="center"/>
    </xf>
    <xf numFmtId="0" fontId="17" fillId="4" borderId="1" xfId="0" applyFont="1" applyFill="1" applyBorder="1" applyAlignment="1">
      <alignment vertical="top"/>
    </xf>
    <xf numFmtId="0" fontId="14" fillId="7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0" fontId="13" fillId="29" borderId="1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horizontal="center" vertical="center"/>
    </xf>
    <xf numFmtId="171" fontId="13" fillId="8" borderId="1" xfId="0" applyNumberFormat="1" applyFont="1" applyFill="1" applyBorder="1" applyAlignment="1">
      <alignment horizontal="center" vertical="center"/>
    </xf>
    <xf numFmtId="0" fontId="10" fillId="30" borderId="2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vertical="center"/>
    </xf>
    <xf numFmtId="0" fontId="10" fillId="6" borderId="2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3" fillId="31" borderId="7" xfId="0" applyFont="1" applyFill="1" applyBorder="1" applyAlignment="1">
      <alignment horizontal="center" vertical="center"/>
    </xf>
    <xf numFmtId="0" fontId="13" fillId="31" borderId="9" xfId="0" applyFont="1" applyFill="1" applyBorder="1" applyAlignment="1">
      <alignment horizontal="center" vertical="center"/>
    </xf>
    <xf numFmtId="0" fontId="13" fillId="31" borderId="1" xfId="0" applyFont="1" applyFill="1" applyBorder="1" applyAlignment="1">
      <alignment horizontal="left" vertical="center"/>
    </xf>
    <xf numFmtId="0" fontId="13" fillId="31" borderId="1" xfId="0" applyFont="1" applyFill="1" applyBorder="1" applyAlignment="1">
      <alignment horizontal="center" vertical="center"/>
    </xf>
    <xf numFmtId="0" fontId="13" fillId="32" borderId="1" xfId="0" applyFont="1" applyFill="1" applyBorder="1" applyAlignment="1">
      <alignment horizontal="center" vertical="center"/>
    </xf>
    <xf numFmtId="0" fontId="14" fillId="33" borderId="1" xfId="0" applyFont="1" applyFill="1" applyBorder="1" applyAlignment="1">
      <alignment horizontal="center" vertical="center"/>
    </xf>
    <xf numFmtId="0" fontId="13" fillId="33" borderId="1" xfId="0" applyFont="1" applyFill="1" applyBorder="1" applyAlignment="1">
      <alignment horizontal="center" vertical="center"/>
    </xf>
    <xf numFmtId="0" fontId="14" fillId="18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/>
    </xf>
    <xf numFmtId="0" fontId="13" fillId="34" borderId="1" xfId="0" applyFont="1" applyFill="1" applyBorder="1" applyAlignment="1">
      <alignment horizontal="center" vertical="center"/>
    </xf>
    <xf numFmtId="171" fontId="14" fillId="8" borderId="2" xfId="0" applyNumberFormat="1" applyFont="1" applyFill="1" applyBorder="1" applyAlignment="1">
      <alignment horizontal="center" vertical="center"/>
    </xf>
    <xf numFmtId="165" fontId="13" fillId="4" borderId="2" xfId="0" applyNumberFormat="1" applyFont="1" applyFill="1" applyBorder="1" applyAlignment="1">
      <alignment horizontal="center" vertical="center"/>
    </xf>
    <xf numFmtId="0" fontId="8" fillId="6" borderId="4" xfId="0" applyFont="1" applyFill="1" applyBorder="1" applyAlignment="1">
      <alignment vertical="center"/>
    </xf>
    <xf numFmtId="0" fontId="14" fillId="0" borderId="2" xfId="0" applyFont="1" applyBorder="1" applyAlignment="1">
      <alignment horizontal="center"/>
    </xf>
    <xf numFmtId="0" fontId="14" fillId="6" borderId="2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3" fillId="6" borderId="0" xfId="0" applyFont="1" applyFill="1" applyAlignment="1">
      <alignment horizontal="left" vertical="center"/>
    </xf>
    <xf numFmtId="0" fontId="10" fillId="6" borderId="0" xfId="0" applyFont="1" applyFill="1" applyAlignment="1">
      <alignment horizontal="center" vertical="center"/>
    </xf>
    <xf numFmtId="0" fontId="13" fillId="10" borderId="0" xfId="0" applyFont="1" applyFill="1" applyAlignment="1">
      <alignment horizontal="left" vertical="center"/>
    </xf>
    <xf numFmtId="0" fontId="13" fillId="4" borderId="0" xfId="0" applyFont="1" applyFill="1" applyAlignment="1">
      <alignment horizontal="left" vertical="center"/>
    </xf>
    <xf numFmtId="0" fontId="14" fillId="35" borderId="1" xfId="0" applyFont="1" applyFill="1" applyBorder="1" applyAlignment="1">
      <alignment horizontal="center" vertical="center"/>
    </xf>
    <xf numFmtId="0" fontId="14" fillId="8" borderId="1" xfId="0" applyFont="1" applyFill="1" applyBorder="1" applyAlignment="1">
      <alignment horizontal="center" vertical="center"/>
    </xf>
    <xf numFmtId="0" fontId="13" fillId="36" borderId="1" xfId="0" applyFont="1" applyFill="1" applyBorder="1" applyAlignment="1">
      <alignment horizontal="center" vertical="center"/>
    </xf>
    <xf numFmtId="0" fontId="13" fillId="11" borderId="2" xfId="0" applyFont="1" applyFill="1" applyBorder="1" applyAlignment="1">
      <alignment horizontal="center" vertical="center"/>
    </xf>
    <xf numFmtId="0" fontId="13" fillId="35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3" fillId="37" borderId="1" xfId="0" applyFont="1" applyFill="1" applyBorder="1" applyAlignment="1">
      <alignment horizontal="center" vertical="center"/>
    </xf>
    <xf numFmtId="0" fontId="13" fillId="38" borderId="1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165" fontId="13" fillId="8" borderId="1" xfId="0" applyNumberFormat="1" applyFont="1" applyFill="1" applyBorder="1" applyAlignment="1">
      <alignment horizontal="center" vertical="center"/>
    </xf>
    <xf numFmtId="0" fontId="14" fillId="20" borderId="1" xfId="0" applyFont="1" applyFill="1" applyBorder="1" applyAlignment="1">
      <alignment horizontal="center"/>
    </xf>
    <xf numFmtId="0" fontId="14" fillId="27" borderId="1" xfId="0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5" fontId="13" fillId="4" borderId="2" xfId="0" applyNumberFormat="1" applyFont="1" applyFill="1" applyBorder="1" applyAlignment="1">
      <alignment horizontal="center"/>
    </xf>
    <xf numFmtId="0" fontId="14" fillId="27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vertical="center"/>
    </xf>
    <xf numFmtId="165" fontId="8" fillId="6" borderId="0" xfId="0" applyNumberFormat="1" applyFont="1" applyFill="1" applyAlignment="1">
      <alignment vertical="center"/>
    </xf>
    <xf numFmtId="0" fontId="8" fillId="6" borderId="2" xfId="0" applyFont="1" applyFill="1" applyBorder="1" applyAlignment="1">
      <alignment horizontal="center" vertical="center"/>
    </xf>
    <xf numFmtId="0" fontId="15" fillId="6" borderId="2" xfId="0" applyFont="1" applyFill="1" applyBorder="1" applyAlignment="1">
      <alignment horizontal="center" vertical="center"/>
    </xf>
    <xf numFmtId="0" fontId="14" fillId="28" borderId="1" xfId="0" applyFont="1" applyFill="1" applyBorder="1" applyAlignment="1">
      <alignment horizontal="center" vertical="center"/>
    </xf>
    <xf numFmtId="0" fontId="18" fillId="39" borderId="2" xfId="0" applyFont="1" applyFill="1" applyBorder="1" applyAlignment="1">
      <alignment horizontal="center" vertical="center"/>
    </xf>
    <xf numFmtId="0" fontId="14" fillId="5" borderId="1" xfId="0" applyFont="1" applyFill="1" applyBorder="1" applyAlignment="1">
      <alignment horizontal="center" vertical="center"/>
    </xf>
    <xf numFmtId="0" fontId="3" fillId="4" borderId="1" xfId="0" applyFont="1" applyFill="1" applyBorder="1"/>
    <xf numFmtId="0" fontId="8" fillId="10" borderId="0" xfId="0" applyFont="1" applyFill="1" applyAlignment="1">
      <alignment vertical="center"/>
    </xf>
    <xf numFmtId="0" fontId="8" fillId="4" borderId="0" xfId="0" applyFont="1" applyFill="1" applyAlignment="1">
      <alignment vertical="center"/>
    </xf>
    <xf numFmtId="170" fontId="13" fillId="12" borderId="2" xfId="0" applyNumberFormat="1" applyFont="1" applyFill="1" applyBorder="1" applyAlignment="1">
      <alignment horizontal="center" vertical="center"/>
    </xf>
    <xf numFmtId="0" fontId="13" fillId="40" borderId="1" xfId="0" applyFont="1" applyFill="1" applyBorder="1" applyAlignment="1">
      <alignment horizontal="center" vertical="center"/>
    </xf>
    <xf numFmtId="0" fontId="14" fillId="41" borderId="1" xfId="0" applyFont="1" applyFill="1" applyBorder="1" applyAlignment="1">
      <alignment horizontal="center" vertical="center"/>
    </xf>
    <xf numFmtId="0" fontId="14" fillId="42" borderId="1" xfId="0" applyFont="1" applyFill="1" applyBorder="1" applyAlignment="1">
      <alignment horizontal="center" vertical="center"/>
    </xf>
    <xf numFmtId="0" fontId="14" fillId="40" borderId="1" xfId="0" applyFont="1" applyFill="1" applyBorder="1" applyAlignment="1">
      <alignment horizontal="center" vertical="center"/>
    </xf>
    <xf numFmtId="0" fontId="13" fillId="43" borderId="1" xfId="0" applyFont="1" applyFill="1" applyBorder="1" applyAlignment="1">
      <alignment horizontal="center" vertical="center"/>
    </xf>
    <xf numFmtId="0" fontId="13" fillId="44" borderId="1" xfId="0" applyFont="1" applyFill="1" applyBorder="1" applyAlignment="1">
      <alignment horizontal="center" vertical="center"/>
    </xf>
    <xf numFmtId="0" fontId="14" fillId="44" borderId="1" xfId="0" applyFont="1" applyFill="1" applyBorder="1" applyAlignment="1">
      <alignment horizontal="center" vertical="center"/>
    </xf>
    <xf numFmtId="0" fontId="14" fillId="44" borderId="1" xfId="0" applyFont="1" applyFill="1" applyBorder="1" applyAlignment="1">
      <alignment horizontal="center"/>
    </xf>
    <xf numFmtId="0" fontId="14" fillId="45" borderId="1" xfId="0" applyFont="1" applyFill="1" applyBorder="1" applyAlignment="1">
      <alignment horizontal="center" vertical="center"/>
    </xf>
    <xf numFmtId="0" fontId="13" fillId="45" borderId="1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0" fontId="14" fillId="30" borderId="1" xfId="0" applyFont="1" applyFill="1" applyBorder="1" applyAlignment="1">
      <alignment horizontal="center" vertical="center"/>
    </xf>
    <xf numFmtId="0" fontId="14" fillId="30" borderId="2" xfId="0" applyFont="1" applyFill="1" applyBorder="1" applyAlignment="1">
      <alignment horizontal="center" vertical="center"/>
    </xf>
    <xf numFmtId="165" fontId="13" fillId="30" borderId="2" xfId="0" applyNumberFormat="1" applyFont="1" applyFill="1" applyBorder="1" applyAlignment="1">
      <alignment horizontal="center" vertical="center"/>
    </xf>
    <xf numFmtId="165" fontId="14" fillId="30" borderId="2" xfId="0" applyNumberFormat="1" applyFont="1" applyFill="1" applyBorder="1" applyAlignment="1">
      <alignment horizontal="center" vertical="center"/>
    </xf>
    <xf numFmtId="0" fontId="13" fillId="30" borderId="1" xfId="0" applyFont="1" applyFill="1" applyBorder="1" applyAlignment="1">
      <alignment horizontal="center" vertical="center"/>
    </xf>
    <xf numFmtId="0" fontId="10" fillId="30" borderId="1" xfId="0" applyFont="1" applyFill="1" applyBorder="1" applyAlignment="1">
      <alignment horizontal="center" vertical="center"/>
    </xf>
    <xf numFmtId="0" fontId="13" fillId="30" borderId="2" xfId="0" applyFont="1" applyFill="1" applyBorder="1" applyAlignment="1">
      <alignment horizontal="center" vertical="center"/>
    </xf>
    <xf numFmtId="0" fontId="13" fillId="30" borderId="0" xfId="0" applyFont="1" applyFill="1" applyAlignment="1">
      <alignment horizontal="center" vertical="center"/>
    </xf>
    <xf numFmtId="0" fontId="13" fillId="30" borderId="0" xfId="0" applyFont="1" applyFill="1" applyAlignment="1">
      <alignment horizontal="left" vertical="center"/>
    </xf>
    <xf numFmtId="0" fontId="10" fillId="30" borderId="0" xfId="0" applyFont="1" applyFill="1" applyAlignment="1">
      <alignment horizontal="center" vertical="center"/>
    </xf>
    <xf numFmtId="0" fontId="13" fillId="8" borderId="1" xfId="0" applyFont="1" applyFill="1" applyBorder="1" applyAlignment="1">
      <alignment horizontal="center" vertical="center"/>
    </xf>
    <xf numFmtId="0" fontId="13" fillId="30" borderId="2" xfId="0" applyFont="1" applyFill="1" applyBorder="1" applyAlignment="1">
      <alignment horizontal="left" vertical="center"/>
    </xf>
    <xf numFmtId="0" fontId="14" fillId="46" borderId="1" xfId="0" applyFont="1" applyFill="1" applyBorder="1" applyAlignment="1">
      <alignment horizontal="center" vertical="center"/>
    </xf>
    <xf numFmtId="0" fontId="13" fillId="21" borderId="2" xfId="0" applyFont="1" applyFill="1" applyBorder="1" applyAlignment="1">
      <alignment horizontal="center" vertical="center"/>
    </xf>
    <xf numFmtId="0" fontId="13" fillId="47" borderId="1" xfId="0" applyFont="1" applyFill="1" applyBorder="1" applyAlignment="1">
      <alignment horizontal="center" vertical="center"/>
    </xf>
    <xf numFmtId="0" fontId="18" fillId="21" borderId="1" xfId="0" applyFont="1" applyFill="1" applyBorder="1" applyAlignment="1">
      <alignment horizontal="center"/>
    </xf>
    <xf numFmtId="0" fontId="18" fillId="4" borderId="0" xfId="0" applyFont="1" applyFill="1" applyAlignment="1">
      <alignment horizontal="center" vertical="center"/>
    </xf>
    <xf numFmtId="170" fontId="13" fillId="8" borderId="0" xfId="0" applyNumberFormat="1" applyFont="1" applyFill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4" fillId="6" borderId="3" xfId="0" applyFont="1" applyFill="1" applyBorder="1" applyAlignment="1">
      <alignment horizontal="center" vertical="center"/>
    </xf>
    <xf numFmtId="0" fontId="14" fillId="6" borderId="4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13" fillId="48" borderId="1" xfId="0" applyFont="1" applyFill="1" applyBorder="1" applyAlignment="1">
      <alignment horizontal="center" vertical="center"/>
    </xf>
    <xf numFmtId="0" fontId="14" fillId="47" borderId="1" xfId="0" applyFont="1" applyFill="1" applyBorder="1" applyAlignment="1">
      <alignment horizontal="center" vertical="center"/>
    </xf>
    <xf numFmtId="165" fontId="13" fillId="18" borderId="1" xfId="0" applyNumberFormat="1" applyFont="1" applyFill="1" applyBorder="1" applyAlignment="1">
      <alignment vertical="center"/>
    </xf>
    <xf numFmtId="0" fontId="13" fillId="18" borderId="2" xfId="0" applyFont="1" applyFill="1" applyBorder="1" applyAlignment="1">
      <alignment horizontal="center" vertical="center"/>
    </xf>
    <xf numFmtId="165" fontId="13" fillId="18" borderId="2" xfId="0" applyNumberFormat="1" applyFont="1" applyFill="1" applyBorder="1" applyAlignment="1">
      <alignment vertical="center"/>
    </xf>
    <xf numFmtId="0" fontId="13" fillId="18" borderId="2" xfId="0" applyFont="1" applyFill="1" applyBorder="1" applyAlignment="1">
      <alignment vertical="center"/>
    </xf>
    <xf numFmtId="0" fontId="13" fillId="18" borderId="0" xfId="0" applyFont="1" applyFill="1" applyAlignment="1">
      <alignment vertical="center"/>
    </xf>
    <xf numFmtId="0" fontId="10" fillId="18" borderId="2" xfId="0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0" fontId="13" fillId="49" borderId="1" xfId="0" applyFont="1" applyFill="1" applyBorder="1" applyAlignment="1">
      <alignment horizontal="center" vertical="center"/>
    </xf>
    <xf numFmtId="0" fontId="13" fillId="12" borderId="2" xfId="0" applyFont="1" applyFill="1" applyBorder="1" applyAlignment="1">
      <alignment horizontal="center" vertical="center"/>
    </xf>
    <xf numFmtId="0" fontId="14" fillId="49" borderId="1" xfId="0" applyFont="1" applyFill="1" applyBorder="1" applyAlignment="1">
      <alignment horizontal="center" vertical="center"/>
    </xf>
    <xf numFmtId="165" fontId="14" fillId="4" borderId="2" xfId="0" applyNumberFormat="1" applyFont="1" applyFill="1" applyBorder="1" applyAlignment="1">
      <alignment horizontal="center" vertical="center"/>
    </xf>
    <xf numFmtId="0" fontId="13" fillId="50" borderId="1" xfId="0" applyFont="1" applyFill="1" applyBorder="1" applyAlignment="1">
      <alignment horizontal="center" vertical="center"/>
    </xf>
    <xf numFmtId="168" fontId="14" fillId="8" borderId="1" xfId="0" applyNumberFormat="1" applyFont="1" applyFill="1" applyBorder="1" applyAlignment="1">
      <alignment horizontal="center" vertical="center"/>
    </xf>
    <xf numFmtId="0" fontId="14" fillId="16" borderId="1" xfId="0" applyFont="1" applyFill="1" applyBorder="1" applyAlignment="1">
      <alignment horizontal="center" vertical="center"/>
    </xf>
    <xf numFmtId="0" fontId="13" fillId="21" borderId="0" xfId="0" applyFont="1" applyFill="1" applyAlignment="1">
      <alignment horizontal="center" vertical="center"/>
    </xf>
    <xf numFmtId="0" fontId="13" fillId="47" borderId="1" xfId="0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70" fontId="13" fillId="39" borderId="1" xfId="0" applyNumberFormat="1" applyFont="1" applyFill="1" applyBorder="1" applyAlignment="1">
      <alignment horizontal="center" vertical="center"/>
    </xf>
    <xf numFmtId="0" fontId="14" fillId="28" borderId="1" xfId="0" applyFont="1" applyFill="1" applyBorder="1" applyAlignment="1">
      <alignment horizontal="center"/>
    </xf>
    <xf numFmtId="0" fontId="14" fillId="11" borderId="1" xfId="0" applyFont="1" applyFill="1" applyBorder="1" applyAlignment="1">
      <alignment horizontal="center" vertical="center"/>
    </xf>
    <xf numFmtId="0" fontId="14" fillId="8" borderId="2" xfId="0" applyFont="1" applyFill="1" applyBorder="1" applyAlignment="1">
      <alignment horizontal="center" vertical="center"/>
    </xf>
    <xf numFmtId="0" fontId="13" fillId="15" borderId="0" xfId="0" applyFont="1" applyFill="1" applyAlignment="1">
      <alignment horizontal="center" vertical="center"/>
    </xf>
    <xf numFmtId="0" fontId="13" fillId="12" borderId="0" xfId="0" applyFont="1" applyFill="1" applyAlignment="1">
      <alignment horizontal="center" vertical="center"/>
    </xf>
    <xf numFmtId="0" fontId="14" fillId="8" borderId="1" xfId="0" applyFont="1" applyFill="1" applyBorder="1" applyAlignment="1">
      <alignment horizontal="left" vertical="center"/>
    </xf>
    <xf numFmtId="0" fontId="18" fillId="11" borderId="1" xfId="0" applyFont="1" applyFill="1" applyBorder="1" applyAlignment="1">
      <alignment horizontal="center" vertical="center"/>
    </xf>
    <xf numFmtId="0" fontId="13" fillId="51" borderId="1" xfId="0" applyFont="1" applyFill="1" applyBorder="1" applyAlignment="1">
      <alignment horizontal="center" vertical="center"/>
    </xf>
    <xf numFmtId="0" fontId="14" fillId="47" borderId="1" xfId="0" applyFont="1" applyFill="1" applyBorder="1" applyAlignment="1">
      <alignment horizontal="center"/>
    </xf>
    <xf numFmtId="166" fontId="13" fillId="8" borderId="1" xfId="0" applyNumberFormat="1" applyFont="1" applyFill="1" applyBorder="1" applyAlignment="1">
      <alignment horizontal="center" vertical="center"/>
    </xf>
    <xf numFmtId="0" fontId="14" fillId="39" borderId="1" xfId="0" applyFont="1" applyFill="1" applyBorder="1" applyAlignment="1">
      <alignment horizontal="center" vertical="center"/>
    </xf>
    <xf numFmtId="165" fontId="14" fillId="10" borderId="1" xfId="0" applyNumberFormat="1" applyFont="1" applyFill="1" applyBorder="1" applyAlignment="1">
      <alignment horizontal="center" vertical="center"/>
    </xf>
    <xf numFmtId="0" fontId="13" fillId="52" borderId="1" xfId="0" applyFont="1" applyFill="1" applyBorder="1" applyAlignment="1">
      <alignment horizontal="center" vertical="center"/>
    </xf>
    <xf numFmtId="0" fontId="13" fillId="53" borderId="1" xfId="0" applyFont="1" applyFill="1" applyBorder="1" applyAlignment="1">
      <alignment horizontal="center" vertical="center"/>
    </xf>
    <xf numFmtId="0" fontId="13" fillId="54" borderId="1" xfId="0" applyFont="1" applyFill="1" applyBorder="1" applyAlignment="1">
      <alignment horizontal="center" vertical="center"/>
    </xf>
    <xf numFmtId="0" fontId="14" fillId="54" borderId="1" xfId="0" applyFont="1" applyFill="1" applyBorder="1" applyAlignment="1">
      <alignment horizontal="center" vertical="center"/>
    </xf>
    <xf numFmtId="0" fontId="14" fillId="47" borderId="1" xfId="0" applyFont="1" applyFill="1" applyBorder="1" applyAlignment="1">
      <alignment horizontal="left" vertical="center"/>
    </xf>
    <xf numFmtId="0" fontId="11" fillId="6" borderId="1" xfId="0" applyFont="1" applyFill="1" applyBorder="1" applyAlignment="1">
      <alignment horizontal="center"/>
    </xf>
    <xf numFmtId="0" fontId="13" fillId="4" borderId="2" xfId="0" applyFont="1" applyFill="1" applyBorder="1" applyAlignment="1">
      <alignment horizontal="left" vertical="center"/>
    </xf>
    <xf numFmtId="0" fontId="10" fillId="6" borderId="4" xfId="0" applyFont="1" applyFill="1" applyBorder="1" applyAlignment="1">
      <alignment horizontal="center" vertical="center"/>
    </xf>
    <xf numFmtId="0" fontId="10" fillId="18" borderId="2" xfId="0" applyFont="1" applyFill="1" applyBorder="1" applyAlignment="1">
      <alignment horizontal="center" vertical="center"/>
    </xf>
    <xf numFmtId="0" fontId="19" fillId="2" borderId="0" xfId="0" applyFont="1" applyFill="1" applyAlignment="1">
      <alignment horizontal="center" vertical="center" wrapText="1"/>
    </xf>
    <xf numFmtId="165" fontId="19" fillId="2" borderId="0" xfId="0" applyNumberFormat="1" applyFont="1" applyFill="1" applyAlignment="1">
      <alignment horizontal="center" vertical="center" wrapText="1"/>
    </xf>
    <xf numFmtId="21" fontId="19" fillId="2" borderId="0" xfId="0" applyNumberFormat="1" applyFont="1" applyFill="1" applyAlignment="1">
      <alignment horizontal="center" vertical="center" wrapText="1"/>
    </xf>
    <xf numFmtId="0" fontId="20" fillId="2" borderId="0" xfId="0" applyFont="1" applyFill="1" applyAlignment="1">
      <alignment horizontal="center" vertical="center" wrapText="1"/>
    </xf>
    <xf numFmtId="3" fontId="20" fillId="2" borderId="0" xfId="0" applyNumberFormat="1" applyFont="1" applyFill="1" applyAlignment="1">
      <alignment horizontal="center" vertical="center" wrapText="1"/>
    </xf>
    <xf numFmtId="0" fontId="21" fillId="0" borderId="0" xfId="0" applyFont="1" applyAlignment="1">
      <alignment vertical="center"/>
    </xf>
    <xf numFmtId="0" fontId="21" fillId="0" borderId="0" xfId="0" applyFont="1"/>
    <xf numFmtId="165" fontId="21" fillId="0" borderId="0" xfId="0" applyNumberFormat="1" applyFont="1" applyAlignment="1">
      <alignment horizontal="right"/>
    </xf>
    <xf numFmtId="21" fontId="21" fillId="0" borderId="0" xfId="0" applyNumberFormat="1" applyFont="1"/>
    <xf numFmtId="165" fontId="21" fillId="0" borderId="0" xfId="0" applyNumberFormat="1" applyFont="1"/>
    <xf numFmtId="3" fontId="21" fillId="0" borderId="0" xfId="0" applyNumberFormat="1" applyFont="1"/>
    <xf numFmtId="21" fontId="22" fillId="0" borderId="0" xfId="0" applyNumberFormat="1" applyFont="1"/>
    <xf numFmtId="0" fontId="23" fillId="0" borderId="0" xfId="0" applyFont="1"/>
    <xf numFmtId="0" fontId="21" fillId="0" borderId="0" xfId="0" applyFont="1" applyAlignment="1">
      <alignment horizontal="left"/>
    </xf>
    <xf numFmtId="0" fontId="21" fillId="0" borderId="0" xfId="0" applyFont="1" applyAlignment="1">
      <alignment horizontal="right"/>
    </xf>
    <xf numFmtId="0" fontId="0" fillId="0" borderId="0" xfId="0" applyAlignment="1">
      <alignment horizontal="left"/>
    </xf>
    <xf numFmtId="165" fontId="21" fillId="0" borderId="0" xfId="0" applyNumberFormat="1" applyFont="1" applyAlignment="1">
      <alignment horizontal="center"/>
    </xf>
    <xf numFmtId="0" fontId="24" fillId="0" borderId="0" xfId="0" applyFont="1"/>
    <xf numFmtId="0" fontId="21" fillId="0" borderId="0" xfId="0" applyFont="1" applyAlignment="1">
      <alignment vertical="center" wrapText="1"/>
    </xf>
    <xf numFmtId="0" fontId="21" fillId="0" borderId="0" xfId="0" applyFont="1" applyAlignment="1">
      <alignment horizontal="left" vertical="center"/>
    </xf>
    <xf numFmtId="172" fontId="21" fillId="0" borderId="0" xfId="0" applyNumberFormat="1" applyFont="1"/>
    <xf numFmtId="165" fontId="0" fillId="0" borderId="0" xfId="0" applyNumberFormat="1" applyAlignment="1">
      <alignment horizontal="left"/>
    </xf>
    <xf numFmtId="165" fontId="21" fillId="0" borderId="0" xfId="0" applyNumberFormat="1" applyFont="1" applyAlignment="1">
      <alignment horizontal="left"/>
    </xf>
    <xf numFmtId="170" fontId="8" fillId="40" borderId="0" xfId="0" applyNumberFormat="1" applyFont="1" applyFill="1" applyAlignment="1">
      <alignment horizontal="right"/>
    </xf>
    <xf numFmtId="170" fontId="8" fillId="40" borderId="1" xfId="0" applyNumberFormat="1" applyFont="1" applyFill="1" applyBorder="1" applyAlignment="1">
      <alignment horizontal="right"/>
    </xf>
    <xf numFmtId="170" fontId="8" fillId="50" borderId="1" xfId="0" applyNumberFormat="1" applyFont="1" applyFill="1" applyBorder="1"/>
    <xf numFmtId="170" fontId="8" fillId="8" borderId="1" xfId="0" applyNumberFormat="1" applyFont="1" applyFill="1" applyBorder="1" applyAlignment="1">
      <alignment horizontal="right"/>
    </xf>
    <xf numFmtId="170" fontId="8" fillId="28" borderId="1" xfId="0" applyNumberFormat="1" applyFont="1" applyFill="1" applyBorder="1" applyAlignment="1">
      <alignment horizontal="right"/>
    </xf>
    <xf numFmtId="165" fontId="8" fillId="55" borderId="0" xfId="0" applyNumberFormat="1" applyFont="1" applyFill="1"/>
    <xf numFmtId="165" fontId="8" fillId="8" borderId="1" xfId="0" applyNumberFormat="1" applyFont="1" applyFill="1" applyBorder="1" applyAlignment="1">
      <alignment horizontal="right"/>
    </xf>
    <xf numFmtId="0" fontId="8" fillId="15" borderId="0" xfId="0" applyFont="1" applyFill="1"/>
    <xf numFmtId="0" fontId="8" fillId="8" borderId="1" xfId="0" applyFont="1" applyFill="1" applyBorder="1" applyAlignment="1">
      <alignment horizontal="right"/>
    </xf>
    <xf numFmtId="21" fontId="8" fillId="4" borderId="1" xfId="0" applyNumberFormat="1" applyFont="1" applyFill="1" applyBorder="1"/>
    <xf numFmtId="170" fontId="8" fillId="0" borderId="0" xfId="0" applyNumberFormat="1" applyFont="1" applyAlignment="1">
      <alignment horizontal="right"/>
    </xf>
    <xf numFmtId="170" fontId="2" fillId="0" borderId="0" xfId="0" applyNumberFormat="1" applyFont="1"/>
    <xf numFmtId="165" fontId="8" fillId="55" borderId="1" xfId="0" applyNumberFormat="1" applyFont="1" applyFill="1" applyBorder="1"/>
    <xf numFmtId="0" fontId="8" fillId="15" borderId="1" xfId="0" applyFont="1" applyFill="1" applyBorder="1"/>
    <xf numFmtId="0" fontId="8" fillId="4" borderId="1" xfId="0" applyFont="1" applyFill="1" applyBorder="1"/>
    <xf numFmtId="170" fontId="8" fillId="0" borderId="1" xfId="0" applyNumberFormat="1" applyFont="1" applyBorder="1" applyAlignment="1">
      <alignment horizontal="right"/>
    </xf>
    <xf numFmtId="165" fontId="8" fillId="56" borderId="1" xfId="0" applyNumberFormat="1" applyFont="1" applyFill="1" applyBorder="1"/>
    <xf numFmtId="0" fontId="8" fillId="23" borderId="1" xfId="0" applyFont="1" applyFill="1" applyBorder="1"/>
    <xf numFmtId="165" fontId="8" fillId="12" borderId="1" xfId="0" applyNumberFormat="1" applyFont="1" applyFill="1" applyBorder="1"/>
    <xf numFmtId="21" fontId="8" fillId="0" borderId="1" xfId="0" applyNumberFormat="1" applyFont="1" applyBorder="1"/>
    <xf numFmtId="0" fontId="8" fillId="39" borderId="1" xfId="0" applyFont="1" applyFill="1" applyBorder="1"/>
    <xf numFmtId="0" fontId="8" fillId="22" borderId="1" xfId="0" applyFont="1" applyFill="1" applyBorder="1"/>
    <xf numFmtId="165" fontId="8" fillId="32" borderId="1" xfId="0" applyNumberFormat="1" applyFont="1" applyFill="1" applyBorder="1"/>
    <xf numFmtId="165" fontId="8" fillId="28" borderId="1" xfId="0" applyNumberFormat="1" applyFont="1" applyFill="1" applyBorder="1"/>
    <xf numFmtId="0" fontId="8" fillId="36" borderId="1" xfId="0" applyFont="1" applyFill="1" applyBorder="1"/>
    <xf numFmtId="165" fontId="8" fillId="47" borderId="1" xfId="0" applyNumberFormat="1" applyFont="1" applyFill="1" applyBorder="1"/>
    <xf numFmtId="0" fontId="8" fillId="14" borderId="1" xfId="0" applyFont="1" applyFill="1" applyBorder="1"/>
    <xf numFmtId="165" fontId="8" fillId="0" borderId="1" xfId="0" applyNumberFormat="1" applyFont="1" applyBorder="1"/>
    <xf numFmtId="0" fontId="8" fillId="36" borderId="1" xfId="0" applyFont="1" applyFill="1" applyBorder="1" applyAlignment="1">
      <alignment wrapText="1"/>
    </xf>
    <xf numFmtId="0" fontId="8" fillId="46" borderId="1" xfId="0" applyFont="1" applyFill="1" applyBorder="1"/>
    <xf numFmtId="0" fontId="8" fillId="44" borderId="1" xfId="0" applyFont="1" applyFill="1" applyBorder="1"/>
    <xf numFmtId="170" fontId="8" fillId="4" borderId="1" xfId="0" applyNumberFormat="1" applyFont="1" applyFill="1" applyBorder="1"/>
    <xf numFmtId="0" fontId="8" fillId="14" borderId="1" xfId="0" applyFont="1" applyFill="1" applyBorder="1" applyAlignment="1">
      <alignment wrapText="1"/>
    </xf>
    <xf numFmtId="0" fontId="25" fillId="4" borderId="1" xfId="0" applyFont="1" applyFill="1" applyBorder="1"/>
    <xf numFmtId="0" fontId="8" fillId="12" borderId="1" xfId="0" applyFont="1" applyFill="1" applyBorder="1"/>
    <xf numFmtId="0" fontId="8" fillId="12" borderId="1" xfId="0" applyFont="1" applyFill="1" applyBorder="1" applyAlignment="1">
      <alignment wrapText="1"/>
    </xf>
    <xf numFmtId="165" fontId="8" fillId="28" borderId="1" xfId="0" applyNumberFormat="1" applyFont="1" applyFill="1" applyBorder="1" applyAlignment="1">
      <alignment horizontal="right"/>
    </xf>
    <xf numFmtId="0" fontId="8" fillId="28" borderId="1" xfId="0" applyFont="1" applyFill="1" applyBorder="1"/>
    <xf numFmtId="0" fontId="8" fillId="28" borderId="1" xfId="0" applyFont="1" applyFill="1" applyBorder="1" applyAlignment="1">
      <alignment horizontal="right"/>
    </xf>
    <xf numFmtId="0" fontId="25" fillId="28" borderId="1" xfId="0" applyFont="1" applyFill="1" applyBorder="1"/>
    <xf numFmtId="21" fontId="8" fillId="28" borderId="1" xfId="0" applyNumberFormat="1" applyFont="1" applyFill="1" applyBorder="1"/>
    <xf numFmtId="0" fontId="8" fillId="8" borderId="1" xfId="0" applyFont="1" applyFill="1" applyBorder="1" applyAlignment="1">
      <alignment wrapText="1"/>
    </xf>
    <xf numFmtId="0" fontId="8" fillId="8" borderId="1" xfId="0" applyFont="1" applyFill="1" applyBorder="1"/>
    <xf numFmtId="0" fontId="8" fillId="4" borderId="1" xfId="0" applyFont="1" applyFill="1" applyBorder="1" applyAlignment="1">
      <alignment horizontal="center"/>
    </xf>
    <xf numFmtId="0" fontId="8" fillId="40" borderId="0" xfId="0" applyFont="1" applyFill="1"/>
    <xf numFmtId="165" fontId="8" fillId="40" borderId="1" xfId="0" applyNumberFormat="1" applyFont="1" applyFill="1" applyBorder="1"/>
    <xf numFmtId="0" fontId="8" fillId="40" borderId="1" xfId="0" applyFont="1" applyFill="1" applyBorder="1" applyAlignment="1">
      <alignment wrapText="1"/>
    </xf>
    <xf numFmtId="0" fontId="8" fillId="40" borderId="1" xfId="0" applyFont="1" applyFill="1" applyBorder="1" applyAlignment="1">
      <alignment horizontal="right"/>
    </xf>
    <xf numFmtId="0" fontId="26" fillId="40" borderId="0" xfId="0" applyFont="1" applyFill="1"/>
    <xf numFmtId="21" fontId="8" fillId="40" borderId="1" xfId="0" applyNumberFormat="1" applyFont="1" applyFill="1" applyBorder="1"/>
    <xf numFmtId="0" fontId="8" fillId="40" borderId="1" xfId="0" applyFont="1" applyFill="1" applyBorder="1"/>
    <xf numFmtId="165" fontId="8" fillId="40" borderId="1" xfId="0" applyNumberFormat="1" applyFont="1" applyFill="1" applyBorder="1" applyAlignment="1">
      <alignment horizontal="right"/>
    </xf>
    <xf numFmtId="21" fontId="8" fillId="8" borderId="1" xfId="0" applyNumberFormat="1" applyFont="1" applyFill="1" applyBorder="1"/>
    <xf numFmtId="170" fontId="8" fillId="28" borderId="1" xfId="0" applyNumberFormat="1" applyFont="1" applyFill="1" applyBorder="1"/>
    <xf numFmtId="0" fontId="27" fillId="40" borderId="1" xfId="0" applyFont="1" applyFill="1" applyBorder="1"/>
    <xf numFmtId="0" fontId="28" fillId="40" borderId="1" xfId="0" applyFont="1" applyFill="1" applyBorder="1" applyAlignment="1">
      <alignment wrapText="1"/>
    </xf>
    <xf numFmtId="165" fontId="8" fillId="8" borderId="1" xfId="0" applyNumberFormat="1" applyFont="1" applyFill="1" applyBorder="1"/>
    <xf numFmtId="0" fontId="29" fillId="28" borderId="1" xfId="0" applyFont="1" applyFill="1" applyBorder="1"/>
    <xf numFmtId="0" fontId="8" fillId="13" borderId="1" xfId="0" applyFont="1" applyFill="1" applyBorder="1"/>
    <xf numFmtId="0" fontId="8" fillId="8" borderId="1" xfId="0" applyFont="1" applyFill="1" applyBorder="1" applyAlignment="1">
      <alignment horizontal="center" wrapText="1"/>
    </xf>
    <xf numFmtId="0" fontId="8" fillId="40" borderId="1" xfId="0" applyFont="1" applyFill="1" applyBorder="1" applyAlignment="1">
      <alignment horizontal="center"/>
    </xf>
    <xf numFmtId="0" fontId="8" fillId="12" borderId="1" xfId="0" applyFont="1" applyFill="1" applyBorder="1" applyAlignment="1">
      <alignment horizontal="center" wrapText="1"/>
    </xf>
    <xf numFmtId="0" fontId="8" fillId="5" borderId="1" xfId="0" applyFont="1" applyFill="1" applyBorder="1"/>
    <xf numFmtId="165" fontId="8" fillId="5" borderId="1" xfId="0" applyNumberFormat="1" applyFont="1" applyFill="1" applyBorder="1" applyAlignment="1">
      <alignment horizontal="right"/>
    </xf>
    <xf numFmtId="0" fontId="8" fillId="5" borderId="1" xfId="0" applyFont="1" applyFill="1" applyBorder="1" applyAlignment="1">
      <alignment horizontal="right"/>
    </xf>
    <xf numFmtId="21" fontId="8" fillId="5" borderId="1" xfId="0" applyNumberFormat="1" applyFont="1" applyFill="1" applyBorder="1"/>
    <xf numFmtId="165" fontId="8" fillId="5" borderId="1" xfId="0" applyNumberFormat="1" applyFont="1" applyFill="1" applyBorder="1"/>
    <xf numFmtId="0" fontId="25" fillId="40" borderId="1" xfId="0" applyFont="1" applyFill="1" applyBorder="1"/>
    <xf numFmtId="0" fontId="8" fillId="40" borderId="1" xfId="0" applyFont="1" applyFill="1" applyBorder="1" applyAlignment="1">
      <alignment horizontal="center" wrapText="1"/>
    </xf>
    <xf numFmtId="165" fontId="8" fillId="0" borderId="1" xfId="0" applyNumberFormat="1" applyFont="1" applyBorder="1" applyAlignment="1">
      <alignment horizontal="right"/>
    </xf>
    <xf numFmtId="0" fontId="8" fillId="0" borderId="1" xfId="0" applyFont="1" applyBorder="1" applyAlignment="1">
      <alignment horizontal="right"/>
    </xf>
    <xf numFmtId="165" fontId="8" fillId="36" borderId="1" xfId="0" applyNumberFormat="1" applyFont="1" applyFill="1" applyBorder="1" applyAlignment="1">
      <alignment horizontal="right"/>
    </xf>
    <xf numFmtId="0" fontId="8" fillId="36" borderId="1" xfId="0" applyFont="1" applyFill="1" applyBorder="1" applyAlignment="1">
      <alignment horizontal="right"/>
    </xf>
    <xf numFmtId="21" fontId="8" fillId="36" borderId="1" xfId="0" applyNumberFormat="1" applyFont="1" applyFill="1" applyBorder="1"/>
    <xf numFmtId="170" fontId="8" fillId="36" borderId="1" xfId="0" applyNumberFormat="1" applyFont="1" applyFill="1" applyBorder="1" applyAlignment="1">
      <alignment horizontal="right"/>
    </xf>
    <xf numFmtId="0" fontId="8" fillId="8" borderId="1" xfId="0" applyFont="1" applyFill="1" applyBorder="1" applyAlignment="1">
      <alignment horizontal="center"/>
    </xf>
    <xf numFmtId="0" fontId="25" fillId="8" borderId="1" xfId="0" applyFont="1" applyFill="1" applyBorder="1"/>
    <xf numFmtId="165" fontId="30" fillId="8" borderId="1" xfId="0" applyNumberFormat="1" applyFont="1" applyFill="1" applyBorder="1" applyAlignment="1">
      <alignment horizontal="right"/>
    </xf>
    <xf numFmtId="0" fontId="30" fillId="12" borderId="1" xfId="0" applyFont="1" applyFill="1" applyBorder="1"/>
    <xf numFmtId="170" fontId="8" fillId="12" borderId="0" xfId="0" applyNumberFormat="1" applyFont="1" applyFill="1" applyAlignment="1">
      <alignment horizontal="right"/>
    </xf>
    <xf numFmtId="0" fontId="8" fillId="32" borderId="1" xfId="0" applyFont="1" applyFill="1" applyBorder="1"/>
    <xf numFmtId="170" fontId="8" fillId="12" borderId="1" xfId="0" applyNumberFormat="1" applyFont="1" applyFill="1" applyBorder="1" applyAlignment="1">
      <alignment horizontal="right"/>
    </xf>
    <xf numFmtId="21" fontId="8" fillId="0" borderId="1" xfId="0" applyNumberFormat="1" applyFont="1" applyBorder="1" applyAlignment="1">
      <alignment horizontal="right"/>
    </xf>
    <xf numFmtId="0" fontId="30" fillId="8" borderId="1" xfId="0" applyFont="1" applyFill="1" applyBorder="1"/>
    <xf numFmtId="0" fontId="8" fillId="56" borderId="1" xfId="0" applyFont="1" applyFill="1" applyBorder="1"/>
    <xf numFmtId="0" fontId="8" fillId="57" borderId="1" xfId="0" applyFont="1" applyFill="1" applyBorder="1"/>
    <xf numFmtId="0" fontId="8" fillId="41" borderId="1" xfId="0" applyFont="1" applyFill="1" applyBorder="1"/>
    <xf numFmtId="0" fontId="8" fillId="58" borderId="1" xfId="0" applyFont="1" applyFill="1" applyBorder="1"/>
    <xf numFmtId="165" fontId="8" fillId="58" borderId="1" xfId="0" applyNumberFormat="1" applyFont="1" applyFill="1" applyBorder="1" applyAlignment="1">
      <alignment horizontal="right"/>
    </xf>
    <xf numFmtId="0" fontId="8" fillId="58" borderId="1" xfId="0" applyFont="1" applyFill="1" applyBorder="1" applyAlignment="1">
      <alignment horizontal="right"/>
    </xf>
    <xf numFmtId="21" fontId="8" fillId="58" borderId="1" xfId="0" applyNumberFormat="1" applyFont="1" applyFill="1" applyBorder="1"/>
    <xf numFmtId="165" fontId="8" fillId="58" borderId="1" xfId="0" applyNumberFormat="1" applyFont="1" applyFill="1" applyBorder="1"/>
    <xf numFmtId="0" fontId="8" fillId="47" borderId="1" xfId="0" applyFont="1" applyFill="1" applyBorder="1"/>
    <xf numFmtId="0" fontId="8" fillId="41" borderId="1" xfId="0" applyFont="1" applyFill="1" applyBorder="1" applyAlignment="1">
      <alignment wrapText="1"/>
    </xf>
    <xf numFmtId="0" fontId="8" fillId="59" borderId="1" xfId="0" applyFont="1" applyFill="1" applyBorder="1"/>
    <xf numFmtId="173" fontId="8" fillId="56" borderId="1" xfId="0" applyNumberFormat="1" applyFont="1" applyFill="1" applyBorder="1" applyAlignment="1">
      <alignment horizontal="right"/>
    </xf>
    <xf numFmtId="170" fontId="8" fillId="41" borderId="1" xfId="0" applyNumberFormat="1" applyFont="1" applyFill="1" applyBorder="1" applyAlignment="1">
      <alignment horizontal="right"/>
    </xf>
    <xf numFmtId="0" fontId="28" fillId="59" borderId="1" xfId="0" applyFont="1" applyFill="1" applyBorder="1" applyAlignment="1">
      <alignment wrapText="1"/>
    </xf>
    <xf numFmtId="0" fontId="8" fillId="59" borderId="1" xfId="0" applyFont="1" applyFill="1" applyBorder="1" applyAlignment="1">
      <alignment wrapText="1"/>
    </xf>
    <xf numFmtId="0" fontId="8" fillId="26" borderId="1" xfId="0" applyFont="1" applyFill="1" applyBorder="1" applyAlignment="1">
      <alignment wrapText="1"/>
    </xf>
    <xf numFmtId="170" fontId="8" fillId="26" borderId="1" xfId="0" applyNumberFormat="1" applyFont="1" applyFill="1" applyBorder="1" applyAlignment="1">
      <alignment horizontal="right"/>
    </xf>
    <xf numFmtId="0" fontId="8" fillId="26" borderId="1" xfId="0" applyFont="1" applyFill="1" applyBorder="1"/>
    <xf numFmtId="0" fontId="8" fillId="13" borderId="1" xfId="0" applyFont="1" applyFill="1" applyBorder="1" applyAlignment="1">
      <alignment wrapText="1"/>
    </xf>
    <xf numFmtId="170" fontId="8" fillId="13" borderId="1" xfId="0" applyNumberFormat="1" applyFont="1" applyFill="1" applyBorder="1" applyAlignment="1">
      <alignment horizontal="right"/>
    </xf>
    <xf numFmtId="0" fontId="8" fillId="16" borderId="1" xfId="0" applyFont="1" applyFill="1" applyBorder="1"/>
    <xf numFmtId="0" fontId="31" fillId="13" borderId="1" xfId="0" applyFont="1" applyFill="1" applyBorder="1"/>
    <xf numFmtId="173" fontId="8" fillId="44" borderId="1" xfId="0" applyNumberFormat="1" applyFont="1" applyFill="1" applyBorder="1" applyAlignment="1">
      <alignment horizontal="right"/>
    </xf>
    <xf numFmtId="170" fontId="8" fillId="44" borderId="1" xfId="0" applyNumberFormat="1" applyFont="1" applyFill="1" applyBorder="1" applyAlignment="1">
      <alignment horizontal="right"/>
    </xf>
    <xf numFmtId="173" fontId="8" fillId="36" borderId="1" xfId="0" applyNumberFormat="1" applyFont="1" applyFill="1" applyBorder="1" applyAlignment="1">
      <alignment horizontal="right"/>
    </xf>
    <xf numFmtId="0" fontId="8" fillId="55" borderId="1" xfId="0" applyFont="1" applyFill="1" applyBorder="1"/>
    <xf numFmtId="0" fontId="32" fillId="36" borderId="1" xfId="0" applyFont="1" applyFill="1" applyBorder="1"/>
    <xf numFmtId="173" fontId="8" fillId="12" borderId="1" xfId="0" applyNumberFormat="1" applyFont="1" applyFill="1" applyBorder="1" applyAlignment="1">
      <alignment horizontal="right"/>
    </xf>
    <xf numFmtId="0" fontId="8" fillId="44" borderId="1" xfId="0" applyFont="1" applyFill="1" applyBorder="1" applyAlignment="1">
      <alignment wrapText="1"/>
    </xf>
    <xf numFmtId="165" fontId="8" fillId="39" borderId="1" xfId="0" applyNumberFormat="1" applyFont="1" applyFill="1" applyBorder="1" applyAlignment="1">
      <alignment horizontal="right"/>
    </xf>
    <xf numFmtId="21" fontId="8" fillId="39" borderId="1" xfId="0" applyNumberFormat="1" applyFont="1" applyFill="1" applyBorder="1"/>
    <xf numFmtId="173" fontId="8" fillId="39" borderId="1" xfId="0" applyNumberFormat="1" applyFont="1" applyFill="1" applyBorder="1"/>
    <xf numFmtId="0" fontId="8" fillId="23" borderId="1" xfId="0" applyFont="1" applyFill="1" applyBorder="1" applyAlignment="1">
      <alignment wrapText="1"/>
    </xf>
    <xf numFmtId="21" fontId="8" fillId="12" borderId="1" xfId="0" applyNumberFormat="1" applyFont="1" applyFill="1" applyBorder="1"/>
    <xf numFmtId="0" fontId="7" fillId="40" borderId="1" xfId="0" applyFont="1" applyFill="1" applyBorder="1"/>
    <xf numFmtId="0" fontId="8" fillId="40" borderId="0" xfId="0" applyFont="1" applyFill="1" applyAlignment="1">
      <alignment horizontal="right"/>
    </xf>
    <xf numFmtId="174" fontId="8" fillId="40" borderId="1" xfId="0" applyNumberFormat="1" applyFont="1" applyFill="1" applyBorder="1" applyAlignment="1">
      <alignment horizontal="right"/>
    </xf>
    <xf numFmtId="0" fontId="29" fillId="40" borderId="1" xfId="0" applyFont="1" applyFill="1" applyBorder="1"/>
    <xf numFmtId="0" fontId="8" fillId="12" borderId="1" xfId="0" applyFont="1" applyFill="1" applyBorder="1" applyAlignment="1">
      <alignment horizontal="center"/>
    </xf>
    <xf numFmtId="165" fontId="8" fillId="40" borderId="0" xfId="0" applyNumberFormat="1" applyFont="1" applyFill="1" applyAlignment="1">
      <alignment horizontal="right"/>
    </xf>
    <xf numFmtId="0" fontId="0" fillId="0" borderId="11" xfId="0" pivotButton="1" applyBorder="1"/>
    <xf numFmtId="0" fontId="0" fillId="0" borderId="12" xfId="0" applyBorder="1"/>
    <xf numFmtId="3" fontId="0" fillId="0" borderId="14" xfId="0" applyNumberFormat="1" applyBorder="1"/>
    <xf numFmtId="0" fontId="0" fillId="0" borderId="15" xfId="0" applyBorder="1"/>
    <xf numFmtId="0" fontId="0" fillId="0" borderId="15" xfId="0" pivotButton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1" xfId="0" applyBorder="1"/>
    <xf numFmtId="0" fontId="0" fillId="0" borderId="17" xfId="0" applyBorder="1"/>
    <xf numFmtId="0" fontId="0" fillId="0" borderId="13" xfId="0" applyBorder="1"/>
    <xf numFmtId="0" fontId="0" fillId="0" borderId="14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46" fontId="3" fillId="0" borderId="0" xfId="1" applyNumberFormat="1" applyFont="1"/>
    <xf numFmtId="14" fontId="3" fillId="3" borderId="0" xfId="0" applyNumberFormat="1" applyFont="1" applyFill="1"/>
    <xf numFmtId="0" fontId="34" fillId="0" borderId="0" xfId="0" applyFont="1"/>
    <xf numFmtId="46" fontId="3" fillId="0" borderId="25" xfId="1" applyNumberFormat="1" applyFont="1" applyBorder="1"/>
    <xf numFmtId="2" fontId="0" fillId="0" borderId="0" xfId="0" applyNumberFormat="1"/>
    <xf numFmtId="0" fontId="15" fillId="6" borderId="6" xfId="0" applyFont="1" applyFill="1" applyBorder="1" applyAlignment="1">
      <alignment horizontal="center" vertical="center"/>
    </xf>
    <xf numFmtId="0" fontId="12" fillId="4" borderId="6" xfId="0" applyFont="1" applyFill="1" applyBorder="1"/>
    <xf numFmtId="0" fontId="12" fillId="0" borderId="2" xfId="0" applyFont="1" applyBorder="1"/>
    <xf numFmtId="0" fontId="12" fillId="0" borderId="6" xfId="0" applyFont="1" applyBorder="1"/>
    <xf numFmtId="0" fontId="10" fillId="18" borderId="6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30" borderId="5" xfId="0" applyFont="1" applyFill="1" applyBorder="1" applyAlignment="1">
      <alignment horizontal="center" vertical="center"/>
    </xf>
    <xf numFmtId="0" fontId="10" fillId="30" borderId="6" xfId="0" applyFont="1" applyFill="1" applyBorder="1" applyAlignment="1">
      <alignment horizontal="center" vertical="center"/>
    </xf>
    <xf numFmtId="0" fontId="10" fillId="6" borderId="6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/>
    </xf>
    <xf numFmtId="0" fontId="0" fillId="0" borderId="11" xfId="0" applyNumberFormat="1" applyBorder="1"/>
    <xf numFmtId="0" fontId="0" fillId="0" borderId="21" xfId="0" applyNumberFormat="1" applyBorder="1"/>
    <xf numFmtId="0" fontId="0" fillId="0" borderId="17" xfId="0" applyNumberFormat="1" applyBorder="1"/>
    <xf numFmtId="0" fontId="0" fillId="0" borderId="13" xfId="0" applyNumberFormat="1" applyBorder="1"/>
    <xf numFmtId="0" fontId="0" fillId="0" borderId="0" xfId="0" applyNumberFormat="1"/>
    <xf numFmtId="0" fontId="0" fillId="0" borderId="18" xfId="0" applyNumberFormat="1" applyBorder="1"/>
    <xf numFmtId="0" fontId="0" fillId="0" borderId="14" xfId="0" applyNumberFormat="1" applyBorder="1"/>
    <xf numFmtId="0" fontId="0" fillId="0" borderId="24" xfId="0" applyNumberFormat="1" applyBorder="1"/>
    <xf numFmtId="0" fontId="0" fillId="0" borderId="19" xfId="0" applyNumberFormat="1" applyBorder="1"/>
    <xf numFmtId="0" fontId="0" fillId="0" borderId="15" xfId="0" applyNumberFormat="1" applyBorder="1"/>
    <xf numFmtId="9" fontId="0" fillId="0" borderId="0" xfId="0" applyNumberFormat="1"/>
  </cellXfs>
  <cellStyles count="2">
    <cellStyle name="Обычный" xfId="0" builtinId="0"/>
    <cellStyle name="Обычный 2" xfId="1" xr:uid="{54AA103B-4B0D-468B-A91E-0CB2DF071406}"/>
  </cellStyles>
  <dxfs count="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minor"/>
      </font>
      <numFmt numFmtId="3" formatCode="#,##0"/>
    </dxf>
    <dxf>
      <numFmt numFmtId="0" formatCode="General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charset val="204"/>
        <scheme val="none"/>
      </font>
      <fill>
        <patternFill patternType="solid">
          <fgColor rgb="FFB7B7B7"/>
          <bgColor rgb="FFB7B7B7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none"/>
      </font>
      <fill>
        <patternFill patternType="solid">
          <fgColor rgb="FFB7B7B7"/>
          <bgColor rgb="FFB7B7B7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none"/>
      </font>
      <fill>
        <patternFill patternType="solid">
          <fgColor rgb="FFB7B7B7"/>
          <bgColor rgb="FFB7B7B7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minor"/>
      </font>
      <numFmt numFmtId="165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none"/>
      </font>
      <numFmt numFmtId="26" formatCode="h:mm:ss"/>
      <fill>
        <patternFill patternType="solid">
          <fgColor rgb="FFB7B7B7"/>
          <bgColor rgb="FFB7B7B7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none"/>
      </font>
      <fill>
        <patternFill patternType="solid">
          <fgColor rgb="FFB7B7B7"/>
          <bgColor rgb="FFB7B7B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none"/>
      </font>
      <fill>
        <patternFill patternType="solid">
          <fgColor rgb="FFB7B7B7"/>
          <bgColor rgb="FFB7B7B7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none"/>
      </font>
      <fill>
        <patternFill patternType="solid">
          <fgColor rgb="FFB7B7B7"/>
          <bgColor rgb="FFB7B7B7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none"/>
      </font>
      <numFmt numFmtId="165" formatCode="dd\.mm\.yyyy"/>
      <fill>
        <patternFill patternType="solid">
          <fgColor rgb="FFB7B7B7"/>
          <bgColor rgb="FFB7B7B7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charset val="204"/>
        <scheme val="none"/>
      </font>
      <fill>
        <patternFill patternType="solid">
          <fgColor rgb="FFB7B7B7"/>
          <bgColor rgb="FFB7B7B7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Arial"/>
        <family val="2"/>
        <charset val="204"/>
        <scheme val="minor"/>
      </font>
      <numFmt numFmtId="3" formatCode="#,##0"/>
      <fill>
        <patternFill patternType="solid">
          <fgColor rgb="FF741B47"/>
          <bgColor rgb="FF741B4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minor"/>
      </font>
      <numFmt numFmtId="31" formatCode="[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minor"/>
      </font>
      <numFmt numFmtId="31" formatCode="[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minor"/>
      </font>
      <numFmt numFmtId="31" formatCode="[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minor"/>
      </font>
      <numFmt numFmtId="31" formatCode="[h]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rial"/>
        <family val="2"/>
        <charset val="204"/>
        <scheme val="minor"/>
      </font>
      <fill>
        <patternFill patternType="solid">
          <fgColor rgb="FF741B47"/>
          <bgColor rgb="FF741B4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minor"/>
      </font>
      <numFmt numFmtId="30" formatCode="@"/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</dxfs>
  <tableStyles count="7">
    <tableStyle name="Отправили вагоны-style" pivot="0" count="2" xr9:uid="{00000000-0011-0000-FFFF-FFFF00000000}">
      <tableStyleElement type="firstRowStripe" dxfId="46"/>
      <tableStyleElement type="secondRowStripe" dxfId="45"/>
    </tableStyle>
    <tableStyle name="Отправили вагоны-style 2" pivot="0" count="2" xr9:uid="{00000000-0011-0000-FFFF-FFFF01000000}">
      <tableStyleElement type="firstRowStripe" dxfId="44"/>
      <tableStyleElement type="secondRowStripe" dxfId="43"/>
    </tableStyle>
    <tableStyle name="Отправили вагоны-style 3" pivot="0" count="2" xr9:uid="{00000000-0011-0000-FFFF-FFFF02000000}">
      <tableStyleElement type="firstRowStripe" dxfId="42"/>
      <tableStyleElement type="secondRowStripe" dxfId="41"/>
    </tableStyle>
    <tableStyle name="Отправили вагоны-style 4" pivot="0" count="2" xr9:uid="{00000000-0011-0000-FFFF-FFFF03000000}">
      <tableStyleElement type="firstRowStripe" dxfId="40"/>
      <tableStyleElement type="secondRowStripe" dxfId="39"/>
    </tableStyle>
    <tableStyle name="Отправили вагоны (копия)-style" pivot="0" count="2" xr9:uid="{00000000-0011-0000-FFFF-FFFF04000000}">
      <tableStyleElement type="firstRowStripe" dxfId="38"/>
      <tableStyleElement type="secondRowStripe" dxfId="37"/>
    </tableStyle>
    <tableStyle name="Отправили вагоны (копия)-style 2" pivot="0" count="2" xr9:uid="{00000000-0011-0000-FFFF-FFFF05000000}">
      <tableStyleElement type="firstRowStripe" dxfId="36"/>
      <tableStyleElement type="secondRowStripe" dxfId="35"/>
    </tableStyle>
    <tableStyle name="Отправили вагоны (копия)-style 3" pivot="0" count="2" xr9:uid="{00000000-0011-0000-FFFF-FFFF06000000}">
      <tableStyleElement type="firstRowStripe" dxfId="34"/>
      <tableStyleElement type="secondRowStripe" dxfId="3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Артём" refreshedDate="44832.484072800929" refreshedVersion="8" recordCount="1340" xr:uid="{00000000-000A-0000-FFFF-FFFF00000000}">
  <cacheSource type="worksheet">
    <worksheetSource ref="A1:U1341" sheet="Входящие"/>
  </cacheSource>
  <cacheFields count="21">
    <cacheField name="Оператор" numFmtId="0">
      <sharedItems containsBlank="1" count="7">
        <s v="РЖД БА"/>
        <s v="Евросиб"/>
        <s v="Феско"/>
        <s v="ТрансКонтейнер"/>
        <s v="Бирюса"/>
        <s v="Логбокс"/>
        <m/>
      </sharedItems>
    </cacheField>
    <cacheField name="Ст. отпр." numFmtId="49">
      <sharedItems containsBlank="1" count="9">
        <s v="Белый Раст"/>
        <s v="Купавна"/>
        <s v="Силикатная"/>
        <s v="Электроугли"/>
        <s v="Владивосток"/>
        <s v="Наушки"/>
        <s v="Забайкальск"/>
        <s v="Алтынколь"/>
        <m/>
      </sharedItems>
    </cacheField>
    <cacheField name="Поезд" numFmtId="0">
      <sharedItems containsBlank="1" containsMixedTypes="1" containsNumber="1" containsInteger="1" minValue="1" maxValue="65"/>
    </cacheField>
    <cacheField name="Отмена" numFmtId="0">
      <sharedItems containsBlank="1"/>
    </cacheField>
    <cacheField name="Доп" numFmtId="0">
      <sharedItems containsBlank="1"/>
    </cacheField>
    <cacheField name="20" numFmtId="0">
      <sharedItems containsString="0" containsBlank="1" containsNumber="1" containsInteger="1" minValue="0" maxValue="76"/>
    </cacheField>
    <cacheField name="40" numFmtId="0">
      <sharedItems containsString="0" containsBlank="1" containsNumber="1" containsInteger="1" minValue="19" maxValue="76"/>
    </cacheField>
    <cacheField name="Отправление (план)" numFmtId="0">
      <sharedItems containsNonDate="0" containsDate="1" containsString="0" containsBlank="1" minDate="2021-12-24T03:33:00" maxDate="2022-09-30T17:00:00"/>
    </cacheField>
    <cacheField name="Отправление (факт)" numFmtId="0">
      <sharedItems containsNonDate="0" containsDate="1" containsString="0" containsBlank="1" minDate="2021-12-26T13:50:00" maxDate="2022-09-13T01:35:00"/>
    </cacheField>
    <cacheField name="Прибытие (мск)" numFmtId="0">
      <sharedItems containsNonDate="0" containsDate="1" containsString="0" containsBlank="1" minDate="2021-12-31T22:49:00" maxDate="2022-09-13T08:03:00"/>
    </cacheField>
    <cacheField name="Прибытие (местное)" numFmtId="0">
      <sharedItems containsDate="1" containsBlank="1" containsMixedTypes="1" minDate="2022-01-01T02:49:00" maxDate="2022-12-30T04:00:00"/>
    </cacheField>
    <cacheField name="Подача" numFmtId="0">
      <sharedItems containsNonDate="0" containsDate="1" containsString="0" containsBlank="1" minDate="2022-01-01T05:00:00" maxDate="2022-09-12T05:30:00"/>
    </cacheField>
    <cacheField name="Выгрузка (начало)" numFmtId="0">
      <sharedItems containsNonDate="0" containsDate="1" containsString="0" containsBlank="1" minDate="2022-01-01T12:30:00" maxDate="2022-09-12T05:50:00"/>
    </cacheField>
    <cacheField name="Выгрузка (окончание)" numFmtId="0">
      <sharedItems containsNonDate="0" containsDate="1" containsString="0" containsBlank="1" minDate="2022-01-01T16:00:00" maxDate="2022-09-12T13:00:00"/>
    </cacheField>
    <cacheField name="Часовой пояс" numFmtId="0">
      <sharedItems containsNonDate="0" containsDate="1" containsString="0" containsBlank="1" minDate="1899-12-30T04:00:00" maxDate="1899-12-30T04:00:00"/>
    </cacheField>
    <cacheField name="Отклонение от расписания по отправлению" numFmtId="0">
      <sharedItems containsDate="1" containsBlank="1" containsMixedTypes="1" minDate="1900-01-08T00:21:12" maxDate="1900-02-09T21:10:00"/>
    </cacheField>
    <cacheField name="Время в пути" numFmtId="0">
      <sharedItems containsDate="1" containsBlank="1" containsMixedTypes="1" minDate="1900-01-03T04:54:00" maxDate="1900-02-11T20:53:00"/>
    </cacheField>
    <cacheField name="TEU" numFmtId="3">
      <sharedItems containsBlank="1" containsMixedTypes="1" containsNumber="1" containsInteger="1" minValue="59" maxValue="154"/>
    </cacheField>
    <cacheField name="Неделя" numFmtId="0">
      <sharedItems containsString="0" containsBlank="1" containsNumber="1" containsInteger="1" minValue="1" maxValue="53"/>
    </cacheField>
    <cacheField name="Месяц" numFmtId="0">
      <sharedItems containsString="0" containsBlank="1" containsNumber="1" containsInteger="1" minValue="1" maxValue="12" count="11">
        <n v="1"/>
        <n v="12"/>
        <n v="2"/>
        <n v="3"/>
        <n v="4"/>
        <n v="5"/>
        <n v="6"/>
        <n v="7"/>
        <n v="8"/>
        <n v="9"/>
        <m/>
      </sharedItems>
    </cacheField>
    <cacheField name="Год" numFmtId="0">
      <sharedItems containsBlank="1" containsMixedTypes="1" containsNumber="1" containsInteger="1" minValue="2021" maxValue="2022" count="5">
        <n v="2021"/>
        <n v="2022"/>
        <e v="#REF!"/>
        <s v="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Артём" refreshedDate="44832.484073032407" refreshedVersion="8" recordCount="998" xr:uid="{00000000-000A-0000-FFFF-FFFF01000000}">
  <cacheSource type="worksheet">
    <worksheetSource ref="A1:K999" sheet="Расписание"/>
  </cacheSource>
  <cacheFields count="11">
    <cacheField name="Дата" numFmtId="165">
      <sharedItems containsNonDate="0" containsDate="1" containsString="0" containsBlank="1" minDate="2021-12-27T00:00:00" maxDate="2022-09-13T00:00:00"/>
    </cacheField>
    <cacheField name="Состав" numFmtId="0">
      <sharedItems containsBlank="1"/>
    </cacheField>
    <cacheField name="Направление" numFmtId="0">
      <sharedItems containsBlank="1" count="3">
        <s v="Выход"/>
        <s v="Вход"/>
        <m/>
      </sharedItems>
    </cacheField>
    <cacheField name="Оператор" numFmtId="0">
      <sharedItems containsBlank="1" count="12">
        <s v="РЖД БА"/>
        <s v="ТрансКонтейнер"/>
        <s v="Феско"/>
        <s v="Евросиб"/>
        <s v="Новая Логистическая"/>
        <s v="Логбокс"/>
        <s v="ПГК"/>
        <s v="Максима Логистик"/>
        <s v="Бирюса"/>
        <s v="ТрансСинергия"/>
        <m/>
        <s v="ТрангГарант"/>
      </sharedItems>
    </cacheField>
    <cacheField name="Тип" numFmtId="0">
      <sharedItems containsBlank="1"/>
    </cacheField>
    <cacheField name="Станция" numFmtId="0">
      <sharedItems containsBlank="1"/>
    </cacheField>
    <cacheField name="Тег" numFmtId="0">
      <sharedItems containsBlank="1" containsMixedTypes="1" containsNumber="1" containsInteger="1" minValue="0" maxValue="0"/>
    </cacheField>
    <cacheField name="Год" numFmtId="0">
      <sharedItems containsString="0" containsBlank="1" containsNumber="1" containsInteger="1" minValue="2021" maxValue="2022" count="3">
        <n v="2021"/>
        <n v="2022"/>
        <m/>
      </sharedItems>
    </cacheField>
    <cacheField name="Месяц" numFmtId="0">
      <sharedItems containsString="0" containsBlank="1" containsNumber="1" containsInteger="1" minValue="1" maxValue="12" count="11">
        <n v="12"/>
        <n v="1"/>
        <n v="2"/>
        <n v="3"/>
        <n v="4"/>
        <n v="5"/>
        <n v="6"/>
        <n v="7"/>
        <n v="8"/>
        <n v="9"/>
        <m/>
      </sharedItems>
    </cacheField>
    <cacheField name="День недели" numFmtId="0">
      <sharedItems containsString="0" containsBlank="1" containsNumber="1" containsInteger="1" minValue="1" maxValue="7"/>
    </cacheField>
    <cacheField name="Неделя" numFmtId="0">
      <sharedItems containsString="0" containsBlank="1" containsNumber="1" containsInteger="1" minValue="1" maxValue="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Артём" refreshedDate="44832.48407337963" refreshedVersion="8" recordCount="2299" xr:uid="{00000000-000A-0000-FFFF-FFFF02000000}">
  <cacheSource type="worksheet">
    <worksheetSource ref="A1:M2300" sheet="Экспедирование"/>
  </cacheSource>
  <cacheFields count="13">
    <cacheField name="Клиент" numFmtId="0">
      <sharedItems containsBlank="1" count="72">
        <s v="Легкотранс"/>
        <s v="ТрансРегион 24"/>
        <s v="ТК Движение"/>
        <s v="ТранCервис"/>
        <s v="Олимп"/>
        <s v="ЛК Максим"/>
        <s v="ШЕРЛ"/>
        <s v="Легкотранс  "/>
        <s v="Экспресс"/>
        <s v="Легкотранс(ОЧИСТКА)"/>
        <s v="Легкотранс "/>
        <s v="СТК-Сервис"/>
        <s v="ШЕРЛ перевес"/>
        <s v="ЮШКО"/>
        <s v="АККОРД"/>
        <s v="Легкотранс (ОЧИСТКА)"/>
        <s v="ВостокЛогистик "/>
        <s v="Шерл- перевес"/>
        <s v="ТРАПЕЗА"/>
        <s v="АКВАМАРИН"/>
        <s v="ТранСервис"/>
        <s v="Красный Яр"/>
        <s v="ЛР"/>
        <s v="ФАСТРАНС"/>
        <s v="ВиАС"/>
        <s v="Олимп "/>
        <s v="Русталогистик"/>
        <s v="НПО Промет"/>
        <s v="ТК Енисей"/>
        <s v="Новопласт"/>
        <s v="Транзит ТК"/>
        <s v="Красава"/>
        <s v="Столица"/>
        <s v="МКС Групп"/>
        <s v="Аватех"/>
        <s v="Автолинии"/>
        <s v="Логгис"/>
        <s v="Зафар"/>
        <s v="Столица "/>
        <s v="Логгис "/>
        <s v="Енисейкооп"/>
        <s v="Альфа"/>
        <s v="Оникс"/>
        <s v="Рейл Континент Енисей"/>
        <s v="СТЛК"/>
        <s v="Купец "/>
        <s v="Зафар "/>
        <s v="Урус Авто "/>
        <s v="Сиал Трейд"/>
        <s v="Купец"/>
        <s v="Брух ИП"/>
        <s v="Рейл Континент"/>
        <s v="ВМ Транс"/>
        <s v="Обоз"/>
        <s v="Леруа Мерлен"/>
        <s v="Рехпро"/>
        <s v="Мунара"/>
        <s v="ТК Енисей "/>
        <s v="Русталогистик "/>
        <s v="НПО Промет "/>
        <s v="Аватeх"/>
        <s v="Евросиб"/>
        <s v="Евросиб "/>
        <s v="Стеллмарт"/>
        <s v="СМ-ТРЕЙД"/>
        <s v="Получанкин ИП"/>
        <s v="Транзит ТК "/>
        <s v="ТК Енисей (ВЫВОЗ)"/>
        <s v="Зитар"/>
        <s v="БТК"/>
        <s v="ОСГ"/>
        <m/>
      </sharedItems>
    </cacheField>
    <cacheField name="Дата погрузки" numFmtId="165">
      <sharedItems containsNonDate="0" containsDate="1" containsString="0" containsBlank="1" minDate="2022-01-10T00:00:00" maxDate="2022-09-15T00:00:00"/>
    </cacheField>
    <cacheField name="Контейнер" numFmtId="0">
      <sharedItems containsBlank="1"/>
    </cacheField>
    <cacheField name="фут" numFmtId="0">
      <sharedItems containsString="0" containsBlank="1" containsNumber="1" containsInteger="1" minValue="20" maxValue="40"/>
    </cacheField>
    <cacheField name="терминал постановки порожнего" numFmtId="0">
      <sharedItems containsBlank="1"/>
    </cacheField>
    <cacheField name="время подачи" numFmtId="0">
      <sharedItems containsDate="1" containsBlank="1" containsMixedTypes="1" minDate="1899-12-30T00:00:00" maxDate="1899-12-30T23:59:00"/>
    </cacheField>
    <cacheField name="дата отправки КП" numFmtId="0">
      <sharedItems containsNonDate="0" containsDate="1" containsString="0" containsBlank="1" minDate="2022-01-16T00:00:00" maxDate="2022-09-13T00:00:00"/>
    </cacheField>
    <cacheField name="станция отправки" numFmtId="0">
      <sharedItems containsBlank="1"/>
    </cacheField>
    <cacheField name="плательщик ЖД тариф" numFmtId="0">
      <sharedItems containsBlank="1" count="9">
        <s v="РЖД БА"/>
        <s v="Евросиб"/>
        <s v="ТрансКонтейнер"/>
        <s v="Феско"/>
        <s v="Гарант Траст"/>
        <m/>
        <s v="ФИТ"/>
        <s v="ТК " u="1"/>
        <s v="ТК" u="1"/>
      </sharedItems>
    </cacheField>
    <cacheField name="Менеджер" numFmtId="0">
      <sharedItems containsBlank="1"/>
    </cacheField>
    <cacheField name="Отчётный месяц" numFmtId="3">
      <sharedItems containsString="0" containsBlank="1" containsNumber="1" containsInteger="1" minValue="1" maxValue="9" count="10">
        <n v="1"/>
        <n v="2"/>
        <n v="3"/>
        <n v="4"/>
        <n v="5"/>
        <n v="6"/>
        <n v="7"/>
        <n v="8"/>
        <n v="9"/>
        <m/>
      </sharedItems>
    </cacheField>
    <cacheField name="Отчётный год" numFmtId="0">
      <sharedItems containsString="0" containsBlank="1" containsNumber="1" containsInteger="1" minValue="2022" maxValue="2022" count="2">
        <n v="2022"/>
        <m/>
      </sharedItems>
    </cacheField>
    <cacheField name="Ожидание отправления" numFmtId="3">
      <sharedItems containsString="0" containsBlank="1" containsNumber="1" containsInteger="1" minValue="1" maxValue="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0">
  <r>
    <x v="0"/>
    <x v="0"/>
    <s v=" №1 (154)"/>
    <m/>
    <m/>
    <n v="0"/>
    <n v="31"/>
    <d v="2021-12-29T17:58:00"/>
    <d v="2021-12-28T20:48:00"/>
    <d v="2022-01-02T16:58:00"/>
    <d v="2022-01-02T20:58:00"/>
    <d v="2022-01-02T22:40:00"/>
    <d v="2022-01-02T22:40:00"/>
    <d v="2022-01-03T00:05:00"/>
    <d v="1899-12-30T04:00:00"/>
    <n v="-0.88194444444525288"/>
    <d v="1900-01-03T20:10:00"/>
    <n v="62"/>
    <n v="1"/>
    <x v="0"/>
    <x v="0"/>
  </r>
  <r>
    <x v="0"/>
    <x v="0"/>
    <s v=" №2 (155)"/>
    <m/>
    <m/>
    <n v="0"/>
    <n v="45"/>
    <d v="2021-12-31T17:58:00"/>
    <d v="2022-01-02T19:44:00"/>
    <d v="2022-01-07T09:29:00"/>
    <d v="2022-01-07T13:29:00"/>
    <d v="2022-01-07T19:00:00"/>
    <d v="2022-01-07T20:20:00"/>
    <d v="2022-01-08T04:46:00"/>
    <d v="1899-12-30T04:00:00"/>
    <d v="1900-01-01T01:46:00"/>
    <d v="1900-01-03T13:45:00"/>
    <n v="90"/>
    <n v="2"/>
    <x v="0"/>
    <x v="0"/>
  </r>
  <r>
    <x v="0"/>
    <x v="0"/>
    <s v=" №3"/>
    <s v="отмена"/>
    <m/>
    <m/>
    <m/>
    <d v="2022-01-07T17:58:00"/>
    <m/>
    <m/>
    <s v=""/>
    <m/>
    <m/>
    <m/>
    <d v="1899-12-30T04:00:00"/>
    <s v=""/>
    <s v=""/>
    <s v=""/>
    <n v="2"/>
    <x v="0"/>
    <x v="1"/>
  </r>
  <r>
    <x v="0"/>
    <x v="0"/>
    <s v=" №3"/>
    <m/>
    <m/>
    <n v="0"/>
    <n v="31"/>
    <d v="2022-01-12T17:58:00"/>
    <d v="2022-01-12T18:26:00"/>
    <d v="2022-01-17T06:37:00"/>
    <d v="2022-01-17T10:37:00"/>
    <d v="2022-01-17T12:50:00"/>
    <d v="2022-01-17T12:50:00"/>
    <d v="2022-01-17T16:10:00"/>
    <d v="1899-12-30T04:00:00"/>
    <d v="1899-12-30T00:28:00"/>
    <d v="1900-01-03T12:11:00"/>
    <n v="62"/>
    <n v="4"/>
    <x v="0"/>
    <x v="1"/>
  </r>
  <r>
    <x v="0"/>
    <x v="0"/>
    <s v=" №4"/>
    <s v="отмена"/>
    <m/>
    <m/>
    <m/>
    <d v="2022-01-14T17:58:00"/>
    <m/>
    <m/>
    <s v=""/>
    <m/>
    <m/>
    <m/>
    <d v="1899-12-30T04:00:00"/>
    <s v=""/>
    <s v=""/>
    <s v=""/>
    <n v="3"/>
    <x v="0"/>
    <x v="1"/>
  </r>
  <r>
    <x v="0"/>
    <x v="0"/>
    <s v=" №4"/>
    <m/>
    <m/>
    <n v="2"/>
    <n v="67"/>
    <d v="2022-01-16T17:58:00"/>
    <d v="2022-01-19T10:56:00"/>
    <d v="2022-01-23T20:53:00"/>
    <d v="2022-01-24T00:53:00"/>
    <d v="2022-01-24T03:30:00"/>
    <d v="2022-01-24T03:30:00"/>
    <d v="2022-01-24T13:10:00"/>
    <d v="1899-12-30T04:00:00"/>
    <d v="1900-01-01T16:58:00"/>
    <d v="1900-01-03T09:57:00"/>
    <n v="136"/>
    <n v="5"/>
    <x v="0"/>
    <x v="1"/>
  </r>
  <r>
    <x v="0"/>
    <x v="0"/>
    <s v=" №5"/>
    <s v="отмена"/>
    <m/>
    <m/>
    <m/>
    <d v="2022-01-19T17:58:00"/>
    <m/>
    <m/>
    <s v=""/>
    <m/>
    <m/>
    <m/>
    <d v="1899-12-30T04:00:00"/>
    <s v=""/>
    <s v=""/>
    <s v=""/>
    <n v="4"/>
    <x v="0"/>
    <x v="1"/>
  </r>
  <r>
    <x v="1"/>
    <x v="1"/>
    <n v="1"/>
    <m/>
    <m/>
    <n v="0"/>
    <n v="31"/>
    <d v="2022-01-21T02:50:00"/>
    <d v="2022-01-23T03:13:00"/>
    <d v="2022-01-27T21:13:00"/>
    <d v="2022-01-28T01:13:00"/>
    <d v="2022-01-28T03:00:00"/>
    <d v="2022-01-28T03:20:00"/>
    <d v="2022-01-28T04:30:00"/>
    <d v="1899-12-30T04:00:00"/>
    <d v="1900-01-01T00:23:00"/>
    <d v="1900-01-03T18:00:00"/>
    <n v="62"/>
    <n v="5"/>
    <x v="0"/>
    <x v="1"/>
  </r>
  <r>
    <x v="1"/>
    <x v="1"/>
    <n v="2"/>
    <m/>
    <m/>
    <n v="0"/>
    <n v="44"/>
    <d v="2022-01-23T02:50:00"/>
    <d v="2022-01-25T03:51:00"/>
    <d v="2022-01-29T09:18:00"/>
    <d v="2022-01-29T13:18:00"/>
    <d v="2022-01-29T15:00:00"/>
    <d v="2022-01-29T15:25:00"/>
    <d v="2022-01-29T17:35:00"/>
    <d v="1899-12-30T04:00:00"/>
    <d v="1900-01-01T01:01:00"/>
    <d v="1900-01-03T05:27:00"/>
    <n v="88"/>
    <n v="5"/>
    <x v="0"/>
    <x v="1"/>
  </r>
  <r>
    <x v="0"/>
    <x v="0"/>
    <s v=" №1 (79)"/>
    <m/>
    <m/>
    <n v="0"/>
    <n v="51"/>
    <d v="2021-12-28T17:58:00"/>
    <d v="2021-12-29T16:06:00"/>
    <d v="2022-01-03T20:20:00"/>
    <d v="2022-01-04T00:20:00"/>
    <d v="2022-01-04T02:30:00"/>
    <d v="2022-01-04T02:30:00"/>
    <d v="2022-01-04T04:10:00"/>
    <d v="1899-12-30T04:00:00"/>
    <d v="1899-12-30T22:08:00"/>
    <d v="1900-01-04T04:14:00"/>
    <n v="102"/>
    <n v="2"/>
    <x v="0"/>
    <x v="0"/>
  </r>
  <r>
    <x v="0"/>
    <x v="0"/>
    <s v=" №2 (80)"/>
    <s v="отмена"/>
    <m/>
    <m/>
    <m/>
    <d v="2021-12-30T17:58:00"/>
    <m/>
    <m/>
    <s v=""/>
    <m/>
    <m/>
    <m/>
    <d v="1899-12-30T04:00:00"/>
    <s v=""/>
    <s v=""/>
    <s v=""/>
    <n v="53"/>
    <x v="1"/>
    <x v="0"/>
  </r>
  <r>
    <x v="0"/>
    <x v="0"/>
    <s v=" №2 (80)"/>
    <m/>
    <m/>
    <n v="0"/>
    <n v="75"/>
    <d v="2021-12-31T17:58:00"/>
    <d v="2022-01-01T02:35:00"/>
    <d v="2022-01-06T01:03:00"/>
    <d v="2022-01-06T05:03:00"/>
    <d v="2022-01-06T11:15:00"/>
    <d v="2022-01-06T13:32:00"/>
    <d v="2022-01-06T16:45:00"/>
    <d v="1899-12-30T04:00:00"/>
    <d v="1899-12-30T08:37:00"/>
    <d v="1900-01-03T22:28:00"/>
    <n v="150"/>
    <n v="2"/>
    <x v="0"/>
    <x v="0"/>
  </r>
  <r>
    <x v="0"/>
    <x v="0"/>
    <s v=" №3 РЖД"/>
    <s v="отмена"/>
    <m/>
    <m/>
    <m/>
    <d v="2022-01-13T17:58:00"/>
    <m/>
    <m/>
    <s v=""/>
    <m/>
    <m/>
    <m/>
    <d v="1899-12-30T04:00:00"/>
    <s v=""/>
    <s v=""/>
    <s v=""/>
    <n v="3"/>
    <x v="0"/>
    <x v="1"/>
  </r>
  <r>
    <x v="0"/>
    <x v="0"/>
    <s v=" №3 РЖД"/>
    <m/>
    <m/>
    <n v="0"/>
    <n v="74"/>
    <d v="2022-01-15T17:58:00"/>
    <d v="2022-01-16T07:32:00"/>
    <d v="2022-01-20T16:33:00"/>
    <d v="2022-01-20T20:33:00"/>
    <d v="2022-01-21T01:00:00"/>
    <d v="2022-01-21T01:00:00"/>
    <d v="2022-01-21T11:50:00"/>
    <d v="1899-12-30T04:00:00"/>
    <d v="1899-12-30T13:34:00"/>
    <d v="1900-01-03T09:01:00"/>
    <n v="148"/>
    <n v="4"/>
    <x v="0"/>
    <x v="1"/>
  </r>
  <r>
    <x v="0"/>
    <x v="0"/>
    <s v=" №4 РЖД"/>
    <s v="отмена"/>
    <m/>
    <m/>
    <m/>
    <d v="2022-01-18T17:58:00"/>
    <m/>
    <m/>
    <s v=""/>
    <m/>
    <m/>
    <m/>
    <d v="1899-12-30T04:00:00"/>
    <s v=""/>
    <s v=""/>
    <s v=""/>
    <n v="4"/>
    <x v="0"/>
    <x v="1"/>
  </r>
  <r>
    <x v="0"/>
    <x v="0"/>
    <s v=" №5 РЖД"/>
    <s v="отмена"/>
    <m/>
    <m/>
    <m/>
    <d v="2022-01-20T17:58:00"/>
    <m/>
    <m/>
    <s v=""/>
    <m/>
    <m/>
    <m/>
    <d v="1899-12-30T04:00:00"/>
    <s v=""/>
    <s v=""/>
    <s v=""/>
    <n v="4"/>
    <x v="0"/>
    <x v="1"/>
  </r>
  <r>
    <x v="0"/>
    <x v="0"/>
    <s v=" №4 РЖД"/>
    <m/>
    <m/>
    <n v="0"/>
    <n v="47"/>
    <d v="2022-01-22T17:58:00"/>
    <d v="2022-01-23T00:30:00"/>
    <d v="2022-01-28T16:24:00"/>
    <d v="2022-01-28T20:24:00"/>
    <d v="2022-01-28T23:30:00"/>
    <d v="2022-01-28T23:40:00"/>
    <d v="2022-01-29T01:30:00"/>
    <d v="1899-12-30T04:00:00"/>
    <d v="1899-12-30T06:32:00"/>
    <d v="1900-01-04T15:54:00"/>
    <n v="94"/>
    <n v="5"/>
    <x v="0"/>
    <x v="1"/>
  </r>
  <r>
    <x v="2"/>
    <x v="2"/>
    <s v=" №1 (99)"/>
    <m/>
    <m/>
    <n v="17"/>
    <n v="45"/>
    <d v="2021-12-25T15:17:00"/>
    <d v="2021-12-26T13:50:00"/>
    <d v="2021-12-31T22:49:00"/>
    <d v="2022-01-01T02:49:00"/>
    <d v="2022-01-01T05:00:00"/>
    <d v="2022-01-01T12:30:00"/>
    <d v="2022-01-01T16:00:00"/>
    <d v="1899-12-30T04:00:00"/>
    <d v="1899-12-30T22:33:00"/>
    <d v="1900-01-04T08:59:00"/>
    <n v="107"/>
    <n v="1"/>
    <x v="0"/>
    <x v="0"/>
  </r>
  <r>
    <x v="2"/>
    <x v="2"/>
    <s v=" №2 (100)"/>
    <m/>
    <m/>
    <n v="23"/>
    <n v="56"/>
    <d v="2021-12-29T15:17:00"/>
    <d v="2022-01-01T10:38:00"/>
    <d v="2022-01-06T04:17:00"/>
    <d v="2022-01-06T08:17:00"/>
    <d v="2022-01-06T22:40:00"/>
    <d v="2022-01-06T23:25:00"/>
    <d v="2022-01-07T02:23:00"/>
    <d v="1899-12-30T04:00:00"/>
    <d v="1900-01-01T19:21:00"/>
    <d v="1900-01-03T17:39:00"/>
    <n v="135"/>
    <n v="2"/>
    <x v="0"/>
    <x v="0"/>
  </r>
  <r>
    <x v="2"/>
    <x v="2"/>
    <s v=" №3 (101)"/>
    <m/>
    <m/>
    <n v="15"/>
    <n v="49"/>
    <d v="2022-01-01T15:17:00"/>
    <d v="2022-01-03T11:38:00"/>
    <d v="2022-01-08T08:59:00"/>
    <d v="2022-01-08T12:59:00"/>
    <d v="2022-01-08T15:00:00"/>
    <d v="2022-01-08T15:00:00"/>
    <d v="2022-01-08T18:25:00"/>
    <d v="1899-12-30T04:00:00"/>
    <d v="1899-12-31T20:21:00"/>
    <d v="1900-01-03T21:21:00"/>
    <n v="113"/>
    <n v="2"/>
    <x v="0"/>
    <x v="1"/>
  </r>
  <r>
    <x v="2"/>
    <x v="2"/>
    <s v=" №4"/>
    <m/>
    <m/>
    <n v="6"/>
    <n v="32"/>
    <d v="2022-01-05T15:17:00"/>
    <d v="2022-01-10T12:47:00"/>
    <d v="2022-01-15T08:58:00"/>
    <d v="2022-01-15T12:58:00"/>
    <d v="2022-01-15T13:50:00"/>
    <d v="2022-01-15T14:10:00"/>
    <d v="2022-01-15T16:00:00"/>
    <d v="1899-12-30T04:00:00"/>
    <d v="1900-01-03T21:30:00"/>
    <d v="1900-01-03T20:11:00"/>
    <n v="70"/>
    <n v="3"/>
    <x v="0"/>
    <x v="1"/>
  </r>
  <r>
    <x v="2"/>
    <x v="2"/>
    <s v=" №5 "/>
    <m/>
    <m/>
    <n v="16"/>
    <n v="42"/>
    <d v="2022-01-12T15:17:00"/>
    <d v="2022-01-15T12:44:00"/>
    <d v="2022-01-19T20:32:00"/>
    <d v="2022-01-20T00:32:00"/>
    <d v="2022-01-20T01:20:00"/>
    <d v="2022-01-20T02:45:00"/>
    <d v="2022-01-20T04:20:00"/>
    <d v="1899-12-30T04:00:00"/>
    <d v="1900-01-01T21:27:00"/>
    <d v="1900-01-03T07:48:00"/>
    <n v="100"/>
    <n v="4"/>
    <x v="0"/>
    <x v="1"/>
  </r>
  <r>
    <x v="2"/>
    <x v="2"/>
    <s v=" №6"/>
    <m/>
    <m/>
    <n v="14"/>
    <n v="28"/>
    <d v="2022-01-19T15:07:00"/>
    <d v="2022-01-18T16:38:00"/>
    <d v="2022-01-23T03:10:00"/>
    <d v="2022-01-23T07:10:00"/>
    <d v="2022-01-23T11:30:00"/>
    <d v="2022-01-23T11:30:00"/>
    <d v="2022-01-23T13:05:00"/>
    <d v="1899-12-30T04:00:00"/>
    <n v="-0.93680555555329192"/>
    <d v="1900-01-03T10:32:00"/>
    <n v="70"/>
    <n v="4"/>
    <x v="0"/>
    <x v="1"/>
  </r>
  <r>
    <x v="2"/>
    <x v="2"/>
    <s v=" №7"/>
    <m/>
    <m/>
    <n v="33"/>
    <n v="56"/>
    <d v="2022-01-22T15:07:00"/>
    <d v="2022-01-26T09:56:00"/>
    <d v="2022-01-30T21:38:00"/>
    <d v="2022-01-31T01:38:00"/>
    <d v="2022-01-31T04:30:00"/>
    <d v="2022-01-31T04:20:00"/>
    <d v="2022-01-31T10:45:00"/>
    <d v="1899-12-30T04:00:00"/>
    <d v="1900-01-02T18:49:00"/>
    <d v="1900-01-03T11:42:00"/>
    <n v="145"/>
    <n v="6"/>
    <x v="0"/>
    <x v="1"/>
  </r>
  <r>
    <x v="2"/>
    <x v="2"/>
    <s v=" №8"/>
    <s v="отмена"/>
    <m/>
    <m/>
    <m/>
    <d v="2022-01-26T15:07:00"/>
    <m/>
    <m/>
    <s v=""/>
    <m/>
    <m/>
    <m/>
    <d v="1899-12-30T04:00:00"/>
    <s v=""/>
    <s v=""/>
    <s v=""/>
    <n v="5"/>
    <x v="0"/>
    <x v="1"/>
  </r>
  <r>
    <x v="3"/>
    <x v="3"/>
    <s v=" №1(23)"/>
    <s v="отмена"/>
    <m/>
    <n v="0"/>
    <n v="56"/>
    <d v="2021-12-24T03:33:00"/>
    <m/>
    <m/>
    <s v=""/>
    <m/>
    <m/>
    <m/>
    <d v="1899-12-30T04:00:00"/>
    <s v=""/>
    <s v=""/>
    <n v="112"/>
    <n v="52"/>
    <x v="1"/>
    <x v="0"/>
  </r>
  <r>
    <x v="3"/>
    <x v="3"/>
    <s v=" №1(23)"/>
    <m/>
    <m/>
    <n v="0"/>
    <n v="56"/>
    <d v="2021-12-27T03:33:00"/>
    <d v="2021-12-26T23:06:00"/>
    <d v="2022-01-01T03:45:00"/>
    <d v="2022-01-01T07:45:00"/>
    <d v="2022-01-01T23:30:00"/>
    <d v="2022-01-01T23:30:00"/>
    <d v="2022-01-02T03:20:00"/>
    <d v="1899-12-30T04:00:00"/>
    <n v="-0.18541666666715173"/>
    <d v="1900-01-04T04:39:00"/>
    <n v="112"/>
    <n v="1"/>
    <x v="0"/>
    <x v="0"/>
  </r>
  <r>
    <x v="3"/>
    <x v="3"/>
    <s v=" №2(24)"/>
    <m/>
    <m/>
    <n v="0"/>
    <n v="41"/>
    <d v="2021-12-31T03:33:00"/>
    <d v="2021-12-30T03:31:00"/>
    <d v="2022-01-03T23:26:00"/>
    <d v="2022-01-04T03:26:00"/>
    <d v="2022-01-04T05:30:00"/>
    <d v="2022-01-04T05:45:00"/>
    <d v="2022-01-04T13:20:00"/>
    <d v="1899-12-30T04:00:00"/>
    <n v="-1.0013888888934162"/>
    <d v="1900-01-03T19:55:00"/>
    <n v="82"/>
    <n v="2"/>
    <x v="0"/>
    <x v="0"/>
  </r>
  <r>
    <x v="3"/>
    <x v="3"/>
    <s v=" №3(25)"/>
    <m/>
    <m/>
    <n v="1"/>
    <n v="53"/>
    <d v="2022-01-05T03:33:00"/>
    <d v="2022-01-02T03:04:00"/>
    <d v="2022-01-06T13:16:00"/>
    <d v="2022-01-06T17:16:00"/>
    <d v="2022-01-07T10:30:00"/>
    <d v="2022-01-07T10:50:00"/>
    <d v="2022-01-07T12:10:00"/>
    <d v="1899-12-30T04:00:00"/>
    <n v="-3.0201388888890506"/>
    <d v="1900-01-03T10:12:00"/>
    <n v="107"/>
    <n v="2"/>
    <x v="0"/>
    <x v="1"/>
  </r>
  <r>
    <x v="3"/>
    <x v="3"/>
    <s v=" №4"/>
    <m/>
    <m/>
    <n v="0"/>
    <n v="34"/>
    <d v="2022-01-10T03:33:00"/>
    <d v="2022-01-09T15:23:00"/>
    <d v="2022-01-13T23:14:00"/>
    <d v="2022-01-14T03:14:00"/>
    <d v="2022-01-14T12:15:00"/>
    <d v="2022-01-14T12:15:00"/>
    <d v="2022-01-14T15:15:00"/>
    <d v="1899-12-30T04:00:00"/>
    <n v="-0.50694444444525288"/>
    <d v="1900-01-03T07:51:00"/>
    <n v="68"/>
    <n v="3"/>
    <x v="0"/>
    <x v="1"/>
  </r>
  <r>
    <x v="3"/>
    <x v="3"/>
    <s v=" №5"/>
    <m/>
    <m/>
    <n v="0"/>
    <n v="33"/>
    <d v="2022-01-12T03:33:00"/>
    <d v="2022-01-11T23:08:00"/>
    <d v="2022-01-16T18:15:00"/>
    <d v="2022-01-16T22:15:00"/>
    <d v="2022-01-17T00:30:00"/>
    <d v="2022-01-17T00:30:00"/>
    <d v="2022-01-17T08:50:00"/>
    <d v="1899-12-30T04:00:00"/>
    <n v="-0.18402777778101154"/>
    <d v="1900-01-03T19:07:00"/>
    <n v="66"/>
    <n v="3"/>
    <x v="0"/>
    <x v="1"/>
  </r>
  <r>
    <x v="3"/>
    <x v="3"/>
    <s v=" №6"/>
    <m/>
    <m/>
    <n v="0"/>
    <n v="39"/>
    <d v="2022-01-14T03:33:00"/>
    <d v="2022-01-15T23:05:00"/>
    <d v="2022-01-20T15:00:00"/>
    <d v="2022-01-20T19:00:00"/>
    <d v="2022-01-20T21:50:00"/>
    <d v="2022-01-20T21:50:00"/>
    <d v="2022-01-21T11:50:00"/>
    <d v="1899-12-30T04:00:00"/>
    <d v="1899-12-31T19:32:00"/>
    <d v="1900-01-03T15:55:00"/>
    <n v="78"/>
    <n v="4"/>
    <x v="0"/>
    <x v="1"/>
  </r>
  <r>
    <x v="3"/>
    <x v="3"/>
    <s v=" №7"/>
    <m/>
    <m/>
    <n v="0"/>
    <n v="42"/>
    <d v="2022-01-17T03:33:00"/>
    <d v="2022-01-18T01:17:00"/>
    <d v="2022-01-22T13:08:00"/>
    <d v="2022-01-22T17:08:00"/>
    <d v="2022-01-22T18:35:00"/>
    <d v="2022-01-22T18:50:00"/>
    <d v="2022-01-22T22:10:00"/>
    <d v="1899-12-30T04:00:00"/>
    <d v="1899-12-30T21:44:00"/>
    <d v="1900-01-03T11:51:00"/>
    <n v="84"/>
    <n v="4"/>
    <x v="0"/>
    <x v="1"/>
  </r>
  <r>
    <x v="3"/>
    <x v="3"/>
    <s v=" №8"/>
    <m/>
    <m/>
    <n v="0"/>
    <n v="57"/>
    <d v="2022-01-21T03:33:00"/>
    <d v="2022-01-20T22:16:00"/>
    <d v="2022-01-25T08:37:00"/>
    <d v="2022-01-25T12:37:00"/>
    <d v="2022-01-25T15:00:00"/>
    <d v="2022-01-25T15:25:00"/>
    <d v="2022-01-25T20:50:00"/>
    <d v="1899-12-30T04:00:00"/>
    <n v="-0.22013888889341615"/>
    <d v="1900-01-03T10:21:00"/>
    <n v="114"/>
    <n v="5"/>
    <x v="0"/>
    <x v="1"/>
  </r>
  <r>
    <x v="3"/>
    <x v="3"/>
    <s v=" №9"/>
    <m/>
    <m/>
    <n v="0"/>
    <n v="42"/>
    <d v="2022-01-24T03:33:00"/>
    <d v="2022-01-23T12:46:00"/>
    <d v="2022-01-28T05:42:00"/>
    <d v="2022-01-28T09:42:00"/>
    <d v="2022-01-28T11:45:00"/>
    <d v="2022-01-28T11:50:00"/>
    <d v="2022-01-28T14:40:00"/>
    <d v="1899-12-30T04:00:00"/>
    <n v="-0.61597222222189885"/>
    <d v="1900-01-03T16:56:00"/>
    <n v="84"/>
    <n v="5"/>
    <x v="0"/>
    <x v="1"/>
  </r>
  <r>
    <x v="3"/>
    <x v="3"/>
    <s v=" №10"/>
    <m/>
    <m/>
    <n v="0"/>
    <n v="38"/>
    <d v="2022-01-26T03:33:00"/>
    <d v="2022-01-25T23:07:00"/>
    <d v="2022-01-30T06:17:00"/>
    <d v="2022-01-30T10:17:00"/>
    <d v="2022-01-30T12:30:00"/>
    <d v="2022-01-30T13:15:00"/>
    <d v="2022-01-30T18:47:00"/>
    <d v="1899-12-30T04:00:00"/>
    <n v="-0.18472222222771961"/>
    <d v="1900-01-03T07:10:00"/>
    <n v="76"/>
    <n v="5"/>
    <x v="0"/>
    <x v="1"/>
  </r>
  <r>
    <x v="2"/>
    <x v="4"/>
    <s v=" №1 (40)"/>
    <m/>
    <m/>
    <n v="46"/>
    <n v="43"/>
    <d v="2021-12-31T00:00:00"/>
    <d v="2022-01-03T02:03:00"/>
    <d v="2022-01-09T04:33:00"/>
    <d v="2022-01-09T08:33:00"/>
    <d v="2022-01-09T12:20:00"/>
    <d v="2022-01-09T13:15:00"/>
    <d v="2022-01-09T16:10:00"/>
    <d v="1899-12-30T04:00:00"/>
    <d v="1900-01-02T02:03:00"/>
    <d v="1900-01-05T02:30:00"/>
    <n v="132"/>
    <n v="2"/>
    <x v="0"/>
    <x v="0"/>
  </r>
  <r>
    <x v="2"/>
    <x v="4"/>
    <s v=" №2"/>
    <s v="отмена"/>
    <m/>
    <m/>
    <m/>
    <d v="2022-01-07T00:00:00"/>
    <m/>
    <m/>
    <s v=""/>
    <m/>
    <m/>
    <m/>
    <d v="1899-12-30T04:00:00"/>
    <s v=""/>
    <s v=""/>
    <s v=""/>
    <n v="2"/>
    <x v="0"/>
    <x v="1"/>
  </r>
  <r>
    <x v="2"/>
    <x v="4"/>
    <s v=" №2"/>
    <m/>
    <m/>
    <n v="43"/>
    <n v="39"/>
    <d v="2022-01-14T00:00:00"/>
    <d v="2022-01-16T02:06:00"/>
    <d v="2022-01-22T17:01:00"/>
    <d v="2022-01-22T21:01:00"/>
    <d v="2022-01-23T01:50:00"/>
    <d v="2022-01-23T02:05:00"/>
    <d v="2022-01-23T06:00:00"/>
    <d v="1899-12-30T04:00:00"/>
    <d v="1900-01-01T02:06:00"/>
    <d v="1900-01-05T14:55:00"/>
    <n v="121"/>
    <n v="4"/>
    <x v="0"/>
    <x v="1"/>
  </r>
  <r>
    <x v="2"/>
    <x v="4"/>
    <s v=" №3"/>
    <s v="отмена"/>
    <m/>
    <m/>
    <m/>
    <d v="2022-01-21T00:00:00"/>
    <m/>
    <m/>
    <s v=""/>
    <m/>
    <m/>
    <m/>
    <d v="1899-12-30T04:00:00"/>
    <s v=""/>
    <s v=""/>
    <s v=""/>
    <n v="4"/>
    <x v="0"/>
    <x v="1"/>
  </r>
  <r>
    <x v="3"/>
    <x v="5"/>
    <s v="Наушки №1 (9)М (ТК)"/>
    <m/>
    <m/>
    <n v="0"/>
    <n v="50"/>
    <m/>
    <d v="2021-12-30T22:28:00"/>
    <d v="2022-01-01T21:16:00"/>
    <d v="2022-01-02T01:16:00"/>
    <d v="2022-01-02T14:30:00"/>
    <d v="2022-01-06T02:15:00"/>
    <d v="2022-01-07T15:45:00"/>
    <d v="1899-12-30T04:00:00"/>
    <s v=""/>
    <s v=""/>
    <n v="100"/>
    <n v="1"/>
    <x v="0"/>
    <x v="0"/>
  </r>
  <r>
    <x v="3"/>
    <x v="5"/>
    <s v="Наушки №2М (ТК)"/>
    <m/>
    <m/>
    <n v="0"/>
    <n v="50"/>
    <m/>
    <d v="2022-01-17T18:51:00"/>
    <d v="2022-01-19T16:25:00"/>
    <d v="2022-01-19T20:25:00"/>
    <d v="2022-01-19T23:00:00"/>
    <d v="2022-01-19T23:15:00"/>
    <d v="2022-01-21T13:50:00"/>
    <d v="1899-12-30T04:00:00"/>
    <s v=""/>
    <s v=""/>
    <n v="100"/>
    <n v="4"/>
    <x v="0"/>
    <x v="1"/>
  </r>
  <r>
    <x v="2"/>
    <x v="5"/>
    <s v="Наушки №1 (15) М (ФИТ)"/>
    <m/>
    <m/>
    <n v="0"/>
    <n v="50"/>
    <m/>
    <d v="2022-01-08T03:34:00"/>
    <d v="2022-01-10T09:39:00"/>
    <d v="2022-01-10T13:39:00"/>
    <d v="2022-01-10T15:10:00"/>
    <d v="2022-01-11T15:10:00"/>
    <d v="2022-01-13T05:15:00"/>
    <d v="1899-12-30T04:00:00"/>
    <s v=""/>
    <s v=""/>
    <n v="100"/>
    <n v="3"/>
    <x v="0"/>
    <x v="1"/>
  </r>
  <r>
    <x v="2"/>
    <x v="5"/>
    <s v="Наушки  №2М (ФИТ)"/>
    <m/>
    <m/>
    <n v="0"/>
    <n v="50"/>
    <m/>
    <d v="2022-01-20T15:55:00"/>
    <d v="2022-01-22T17:11:00"/>
    <d v="2022-01-22T21:11:00"/>
    <d v="2022-01-23T00:45:00"/>
    <d v="2022-01-25T10:30:00"/>
    <d v="2022-01-26T17:19:00"/>
    <d v="1899-12-30T04:00:00"/>
    <s v=""/>
    <s v=""/>
    <n v="100"/>
    <n v="4"/>
    <x v="0"/>
    <x v="1"/>
  </r>
  <r>
    <x v="1"/>
    <x v="1"/>
    <n v="3"/>
    <m/>
    <m/>
    <n v="0"/>
    <n v="42"/>
    <d v="2022-01-26T02:50:00"/>
    <d v="2022-01-27T03:52:00"/>
    <d v="2022-01-31T16:05:00"/>
    <d v="2022-01-31T20:05:00"/>
    <d v="2022-02-01T03:00:00"/>
    <d v="2022-02-01T03:00:00"/>
    <d v="2022-02-01T04:50:00"/>
    <d v="1899-12-30T04:00:00"/>
    <d v="1899-12-31T01:02:00"/>
    <d v="1900-01-03T12:13:00"/>
    <n v="84"/>
    <n v="6"/>
    <x v="0"/>
    <x v="1"/>
  </r>
  <r>
    <x v="1"/>
    <x v="1"/>
    <n v="4"/>
    <m/>
    <m/>
    <n v="0"/>
    <n v="76"/>
    <d v="2022-01-28T02:50:00"/>
    <d v="2022-02-01T03:13:00"/>
    <d v="2022-02-07T02:35:00"/>
    <d v="2022-02-07T06:35:00"/>
    <d v="2022-02-07T11:00:00"/>
    <d v="2022-02-07T11:00:00"/>
    <d v="2022-02-07T16:15:00"/>
    <d v="1899-12-30T04:00:00"/>
    <d v="1900-01-03T00:23:00"/>
    <d v="1900-01-04T23:22:00"/>
    <n v="152"/>
    <n v="7"/>
    <x v="2"/>
    <x v="1"/>
  </r>
  <r>
    <x v="1"/>
    <x v="1"/>
    <n v="5"/>
    <s v="отмена"/>
    <m/>
    <m/>
    <m/>
    <d v="2022-01-30T02:50:00"/>
    <m/>
    <m/>
    <s v=""/>
    <m/>
    <m/>
    <m/>
    <d v="1899-12-30T04:00:00"/>
    <s v=""/>
    <s v=""/>
    <s v=""/>
    <n v="5"/>
    <x v="0"/>
    <x v="1"/>
  </r>
  <r>
    <x v="1"/>
    <x v="1"/>
    <n v="5"/>
    <m/>
    <m/>
    <n v="0"/>
    <n v="35"/>
    <d v="2022-02-02T02:50:00"/>
    <d v="2022-02-04T03:52:00"/>
    <d v="2022-02-09T00:06:00"/>
    <d v="2022-02-09T04:06:00"/>
    <d v="2022-02-09T17:40:00"/>
    <d v="2022-02-09T17:40:00"/>
    <d v="2022-02-09T18:40:00"/>
    <d v="1899-12-30T04:00:00"/>
    <d v="1900-01-01T01:02:00"/>
    <d v="1900-01-03T20:14:00"/>
    <n v="70"/>
    <n v="7"/>
    <x v="2"/>
    <x v="1"/>
  </r>
  <r>
    <x v="1"/>
    <x v="1"/>
    <n v="6"/>
    <m/>
    <m/>
    <n v="0"/>
    <n v="38"/>
    <d v="2022-02-04T02:50:00"/>
    <d v="2022-02-07T02:51:00"/>
    <d v="2022-02-13T10:44:00"/>
    <d v="2022-02-13T14:44:00"/>
    <d v="2022-02-13T17:05:00"/>
    <d v="2022-02-13T17:20:00"/>
    <d v="2022-02-13T18:20:00"/>
    <d v="1899-12-30T04:00:00"/>
    <d v="1900-01-02T00:01:00"/>
    <d v="1900-01-05T07:53:00"/>
    <n v="76"/>
    <n v="7"/>
    <x v="2"/>
    <x v="1"/>
  </r>
  <r>
    <x v="1"/>
    <x v="1"/>
    <n v="7"/>
    <m/>
    <m/>
    <n v="0"/>
    <n v="37"/>
    <d v="2022-02-06T02:50:00"/>
    <d v="2022-02-09T02:51:00"/>
    <d v="2022-02-13T21:13:00"/>
    <d v="2022-02-14T01:13:00"/>
    <d v="2022-02-14T02:15:00"/>
    <d v="2022-02-14T02:25:00"/>
    <d v="2022-02-14T03:35:00"/>
    <d v="1899-12-30T04:00:00"/>
    <d v="1900-01-02T00:01:00"/>
    <d v="1900-01-03T18:22:00"/>
    <n v="74"/>
    <n v="8"/>
    <x v="2"/>
    <x v="1"/>
  </r>
  <r>
    <x v="1"/>
    <x v="1"/>
    <n v="8"/>
    <s v="отмена"/>
    <m/>
    <m/>
    <m/>
    <d v="2022-02-09T02:50:00"/>
    <m/>
    <m/>
    <s v=""/>
    <m/>
    <m/>
    <m/>
    <d v="1899-12-30T04:00:00"/>
    <s v=""/>
    <s v=""/>
    <s v=""/>
    <n v="7"/>
    <x v="2"/>
    <x v="1"/>
  </r>
  <r>
    <x v="1"/>
    <x v="1"/>
    <n v="8"/>
    <m/>
    <m/>
    <n v="0"/>
    <n v="75"/>
    <d v="2022-02-11T02:50:00"/>
    <d v="2022-02-13T01:32:00"/>
    <d v="2022-02-18T02:20:00"/>
    <d v="2022-02-18T06:20:00"/>
    <d v="2022-02-18T11:15:00"/>
    <d v="2022-02-18T11:15:00"/>
    <d v="2022-02-18T16:15:00"/>
    <d v="1899-12-30T04:00:00"/>
    <d v="1899-12-31T22:42:00"/>
    <d v="1900-01-04T00:48:00"/>
    <n v="150"/>
    <n v="8"/>
    <x v="2"/>
    <x v="1"/>
  </r>
  <r>
    <x v="1"/>
    <x v="1"/>
    <n v="9"/>
    <s v="отмена"/>
    <m/>
    <m/>
    <m/>
    <d v="2022-02-13T02:50:00"/>
    <m/>
    <m/>
    <s v=""/>
    <m/>
    <m/>
    <m/>
    <d v="1899-12-30T04:00:00"/>
    <s v=""/>
    <s v=""/>
    <s v=""/>
    <n v="7"/>
    <x v="2"/>
    <x v="1"/>
  </r>
  <r>
    <x v="1"/>
    <x v="1"/>
    <n v="9"/>
    <m/>
    <m/>
    <n v="56"/>
    <n v="31"/>
    <d v="2022-02-16T02:50:00"/>
    <d v="2022-02-17T01:33:00"/>
    <d v="2022-02-21T14:49:00"/>
    <d v="2022-02-21T18:49:00"/>
    <d v="2022-02-21T22:15:00"/>
    <d v="2022-02-21T22:20:00"/>
    <d v="2022-02-22T06:55:00"/>
    <d v="1899-12-30T04:00:00"/>
    <d v="1899-12-30T22:43:00"/>
    <d v="1900-01-03T13:16:00"/>
    <n v="118"/>
    <n v="9"/>
    <x v="2"/>
    <x v="1"/>
  </r>
  <r>
    <x v="1"/>
    <x v="1"/>
    <n v="10"/>
    <m/>
    <m/>
    <n v="0"/>
    <n v="76"/>
    <d v="2022-02-18T02:50:00"/>
    <d v="2022-02-22T02:23:00"/>
    <d v="2022-02-27T00:08:00"/>
    <d v="2022-02-27T04:08:00"/>
    <d v="2022-02-27T05:20:00"/>
    <d v="2022-02-27T05:25:00"/>
    <d v="2022-02-27T08:09:00"/>
    <d v="1899-12-30T04:00:00"/>
    <d v="1900-01-02T23:33:00"/>
    <d v="1900-01-03T21:45:00"/>
    <n v="152"/>
    <n v="9"/>
    <x v="2"/>
    <x v="1"/>
  </r>
  <r>
    <x v="1"/>
    <x v="1"/>
    <n v="11"/>
    <s v="отмена"/>
    <m/>
    <m/>
    <m/>
    <d v="2022-02-21T02:50:00"/>
    <m/>
    <m/>
    <s v=""/>
    <m/>
    <m/>
    <m/>
    <d v="1899-12-30T04:00:00"/>
    <s v=""/>
    <s v=""/>
    <s v=""/>
    <n v="9"/>
    <x v="2"/>
    <x v="1"/>
  </r>
  <r>
    <x v="0"/>
    <x v="0"/>
    <s v=" №5"/>
    <m/>
    <m/>
    <n v="0"/>
    <n v="31"/>
    <d v="2022-01-25T17:58:00"/>
    <d v="2022-01-27T14:37:00"/>
    <d v="2022-02-01T10:54:00"/>
    <d v="2022-02-01T14:54:00"/>
    <d v="2022-02-02T04:40:00"/>
    <d v="2022-02-02T04:45:00"/>
    <d v="2022-02-02T05:50:00"/>
    <d v="1899-12-30T04:00:00"/>
    <d v="1899-12-31T20:39:00"/>
    <d v="1900-01-03T20:17:00"/>
    <n v="62"/>
    <n v="6"/>
    <x v="2"/>
    <x v="1"/>
  </r>
  <r>
    <x v="0"/>
    <x v="0"/>
    <s v=" №6"/>
    <m/>
    <m/>
    <n v="0"/>
    <n v="34"/>
    <d v="2022-01-29T17:58:00"/>
    <d v="2022-02-01T02:39:00"/>
    <d v="2022-02-06T06:45:00"/>
    <d v="2022-02-06T10:45:00"/>
    <d v="2022-02-06T12:40:00"/>
    <d v="2022-02-06T13:00:00"/>
    <d v="2022-02-06T14:10:00"/>
    <d v="1899-12-30T04:00:00"/>
    <d v="1900-01-01T08:41:00"/>
    <d v="1900-01-04T04:06:00"/>
    <n v="68"/>
    <n v="6"/>
    <x v="2"/>
    <x v="1"/>
  </r>
  <r>
    <x v="0"/>
    <x v="0"/>
    <s v=" №7"/>
    <m/>
    <m/>
    <n v="2"/>
    <n v="61"/>
    <d v="2022-02-05T17:58:00"/>
    <d v="2022-02-06T20:46:00"/>
    <d v="2022-02-11T20:41:00"/>
    <d v="2022-02-12T00:41:00"/>
    <d v="2022-02-12T03:30:00"/>
    <d v="2022-02-12T03:30:00"/>
    <d v="2022-02-12T06:59:00"/>
    <d v="1899-12-30T04:00:00"/>
    <d v="1899-12-31T02:48:00"/>
    <d v="1900-01-03T23:55:00"/>
    <n v="124"/>
    <n v="7"/>
    <x v="2"/>
    <x v="1"/>
  </r>
  <r>
    <x v="0"/>
    <x v="0"/>
    <s v=" №8 "/>
    <m/>
    <m/>
    <n v="0"/>
    <n v="45"/>
    <d v="2022-02-08T17:58:00"/>
    <d v="2022-02-10T13:53:00"/>
    <d v="2022-02-15T07:10:00"/>
    <d v="2022-02-15T11:10:00"/>
    <d v="2022-02-15T12:55:00"/>
    <d v="2022-02-15T13:20:00"/>
    <d v="2022-02-15T15:18:00"/>
    <d v="1899-12-30T04:00:00"/>
    <d v="1899-12-31T19:55:00"/>
    <d v="1900-01-03T17:17:00"/>
    <n v="90"/>
    <n v="8"/>
    <x v="2"/>
    <x v="1"/>
  </r>
  <r>
    <x v="0"/>
    <x v="0"/>
    <s v=" №9"/>
    <m/>
    <m/>
    <n v="2"/>
    <n v="60"/>
    <d v="2022-02-12T17:58:00"/>
    <d v="2022-02-15T02:45:00"/>
    <d v="2022-02-20T04:34:00"/>
    <d v="2022-02-20T08:34:00"/>
    <d v="2022-02-20T11:05:00"/>
    <d v="2022-02-20T11:20:00"/>
    <d v="2022-02-20T14:55:00"/>
    <d v="1899-12-30T04:00:00"/>
    <d v="1900-01-01T08:47:00"/>
    <d v="1900-01-04T01:49:00"/>
    <n v="122"/>
    <n v="8"/>
    <x v="2"/>
    <x v="1"/>
  </r>
  <r>
    <x v="0"/>
    <x v="0"/>
    <s v=" №10"/>
    <s v="отмена"/>
    <m/>
    <m/>
    <m/>
    <d v="2022-02-15T17:58:00"/>
    <m/>
    <m/>
    <s v=""/>
    <m/>
    <m/>
    <m/>
    <d v="1899-12-30T04:00:00"/>
    <s v=""/>
    <s v=""/>
    <s v=""/>
    <n v="8"/>
    <x v="2"/>
    <x v="1"/>
  </r>
  <r>
    <x v="0"/>
    <x v="0"/>
    <s v=" №10"/>
    <m/>
    <m/>
    <n v="0"/>
    <n v="32"/>
    <d v="2022-02-19T17:58:00"/>
    <d v="2022-02-20T05:22:00"/>
    <d v="2022-02-25T08:52:00"/>
    <d v="2022-02-25T12:52:00"/>
    <d v="2022-02-25T15:00:00"/>
    <d v="2022-02-25T15:30:00"/>
    <d v="2022-02-25T16:15:00"/>
    <d v="1899-12-30T04:00:00"/>
    <d v="1899-12-30T11:24:00"/>
    <d v="1900-01-04T03:30:00"/>
    <n v="64"/>
    <n v="9"/>
    <x v="2"/>
    <x v="1"/>
  </r>
  <r>
    <x v="2"/>
    <x v="2"/>
    <s v=" №8"/>
    <m/>
    <m/>
    <n v="39"/>
    <n v="53"/>
    <d v="2022-01-29T15:07:00"/>
    <d v="2022-01-31T09:40:00"/>
    <d v="2022-02-06T00:01:00"/>
    <d v="2022-02-06T04:01:00"/>
    <d v="2022-02-06T07:00:00"/>
    <d v="2022-02-06T07:10:00"/>
    <d v="2022-02-06T11:20:00"/>
    <d v="1899-12-30T04:00:00"/>
    <d v="1899-12-31T18:33:00"/>
    <d v="1900-01-04T14:21:00"/>
    <n v="145"/>
    <n v="6"/>
    <x v="2"/>
    <x v="1"/>
  </r>
  <r>
    <x v="2"/>
    <x v="2"/>
    <s v=" №9"/>
    <m/>
    <m/>
    <n v="31"/>
    <n v="52"/>
    <d v="2022-02-03T15:07:00"/>
    <d v="2022-02-03T11:26:00"/>
    <d v="2022-02-09T20:32:00"/>
    <d v="2022-02-10T00:32:00"/>
    <d v="2022-02-10T02:15:00"/>
    <d v="2022-02-10T02:20:00"/>
    <d v="2022-02-10T05:30:00"/>
    <d v="1899-12-30T04:00:00"/>
    <n v="-0.15347222222044365"/>
    <d v="1900-01-05T09:06:00"/>
    <n v="135"/>
    <n v="7"/>
    <x v="2"/>
    <x v="1"/>
  </r>
  <r>
    <x v="2"/>
    <x v="2"/>
    <s v=" №10"/>
    <m/>
    <m/>
    <n v="18"/>
    <n v="50"/>
    <d v="2022-02-06T15:07:00"/>
    <d v="2022-02-05T23:46:00"/>
    <d v="2022-02-10T23:11:00"/>
    <d v="2022-02-11T03:11:00"/>
    <d v="2022-02-11T05:40:00"/>
    <d v="2022-02-11T06:00:00"/>
    <d v="2022-02-11T12:39:00"/>
    <d v="1899-12-30T04:00:00"/>
    <n v="-0.63958333333721384"/>
    <d v="1900-01-03T23:25:00"/>
    <n v="118"/>
    <n v="7"/>
    <x v="2"/>
    <x v="1"/>
  </r>
  <r>
    <x v="2"/>
    <x v="2"/>
    <s v=" №11"/>
    <m/>
    <m/>
    <n v="20"/>
    <n v="51"/>
    <d v="2022-02-08T15:07:00"/>
    <d v="2022-02-10T04:10:00"/>
    <d v="2022-02-15T20:04:00"/>
    <d v="2022-02-16T00:04:00"/>
    <d v="2022-02-16T02:30:00"/>
    <d v="2022-02-16T02:30:00"/>
    <d v="2022-02-16T05:15:00"/>
    <d v="1899-12-30T04:00:00"/>
    <d v="1899-12-31T13:03:00"/>
    <d v="1900-01-04T15:54:00"/>
    <n v="122"/>
    <n v="8"/>
    <x v="2"/>
    <x v="1"/>
  </r>
  <r>
    <x v="2"/>
    <x v="2"/>
    <s v=" №12"/>
    <m/>
    <m/>
    <n v="13"/>
    <n v="54"/>
    <d v="2022-02-12T15:07:00"/>
    <d v="2022-02-14T09:40:00"/>
    <d v="2022-02-19T18:21:00"/>
    <d v="2022-02-19T22:21:00"/>
    <d v="2022-02-20T00:10:00"/>
    <d v="2022-02-20T00:41:00"/>
    <d v="2022-02-20T02:03:00"/>
    <d v="1899-12-30T04:00:00"/>
    <d v="1899-12-31T18:33:00"/>
    <d v="1900-01-04T08:41:00"/>
    <n v="121"/>
    <n v="8"/>
    <x v="2"/>
    <x v="1"/>
  </r>
  <r>
    <x v="2"/>
    <x v="2"/>
    <s v=" №13"/>
    <m/>
    <m/>
    <n v="23"/>
    <n v="55"/>
    <d v="2022-02-15T15:07:00"/>
    <d v="2022-02-16T04:04:00"/>
    <d v="2022-02-20T19:33:00"/>
    <d v="2022-02-20T23:33:00"/>
    <d v="2022-02-21T02:20:00"/>
    <d v="2022-02-21T02:40:00"/>
    <d v="2022-02-21T10:40:00"/>
    <d v="1899-12-30T04:00:00"/>
    <d v="1899-12-30T12:57:00"/>
    <d v="1900-01-03T15:29:00"/>
    <n v="133"/>
    <n v="8"/>
    <x v="2"/>
    <x v="1"/>
  </r>
  <r>
    <x v="2"/>
    <x v="2"/>
    <s v=" №14 "/>
    <m/>
    <s v="доп"/>
    <n v="6"/>
    <n v="61"/>
    <m/>
    <d v="2022-02-17T16:33:00"/>
    <d v="2022-02-22T20:13:00"/>
    <d v="2022-02-23T00:13:00"/>
    <d v="2022-02-23T01:00:00"/>
    <d v="2022-02-23T01:20:00"/>
    <d v="2022-02-23T02:40:00"/>
    <d v="1899-12-30T04:00:00"/>
    <s v=""/>
    <s v=""/>
    <n v="128"/>
    <n v="9"/>
    <x v="2"/>
    <x v="1"/>
  </r>
  <r>
    <x v="2"/>
    <x v="2"/>
    <s v=" №15"/>
    <m/>
    <m/>
    <n v="14"/>
    <n v="60"/>
    <d v="2022-02-19T15:07:00"/>
    <d v="2022-02-20T05:22:00"/>
    <d v="2022-02-25T13:52:00"/>
    <d v="2022-02-25T17:52:00"/>
    <d v="2022-02-26T01:10:00"/>
    <d v="2022-02-26T01:10:00"/>
    <d v="2022-02-26T02:30:00"/>
    <d v="1899-12-30T04:00:00"/>
    <d v="1899-12-30T14:15:00"/>
    <d v="1900-01-04T08:30:00"/>
    <n v="134"/>
    <n v="9"/>
    <x v="2"/>
    <x v="1"/>
  </r>
  <r>
    <x v="2"/>
    <x v="2"/>
    <s v=" №16"/>
    <m/>
    <m/>
    <n v="26"/>
    <n v="55"/>
    <d v="2022-02-22T15:07:00"/>
    <d v="2022-02-23T13:28:00"/>
    <d v="2022-02-28T04:13:00"/>
    <d v="2022-02-28T08:13:00"/>
    <d v="2022-02-28T11:30:00"/>
    <d v="2022-02-28T11:30:00"/>
    <d v="2022-02-28T18:55:00"/>
    <d v="1899-12-30T04:00:00"/>
    <d v="1899-12-30T22:21:00"/>
    <d v="1900-01-03T14:45:00"/>
    <n v="136"/>
    <n v="10"/>
    <x v="2"/>
    <x v="1"/>
  </r>
  <r>
    <x v="3"/>
    <x v="3"/>
    <s v=" №11"/>
    <m/>
    <m/>
    <n v="1"/>
    <n v="65"/>
    <d v="2022-01-31T03:33:00"/>
    <d v="2022-01-30T02:58:00"/>
    <d v="2022-02-04T18:23:00"/>
    <d v="2022-02-04T22:23:00"/>
    <d v="2022-02-05T02:00:00"/>
    <d v="2022-02-05T02:00:00"/>
    <d v="2022-02-05T06:30:00"/>
    <d v="1899-12-30T04:00:00"/>
    <n v="-1.0243055555547471"/>
    <d v="1900-01-04T15:25:00"/>
    <n v="131"/>
    <n v="6"/>
    <x v="2"/>
    <x v="1"/>
  </r>
  <r>
    <x v="3"/>
    <x v="3"/>
    <s v=" №12"/>
    <m/>
    <m/>
    <n v="0"/>
    <n v="69"/>
    <d v="2022-02-02T03:33:00"/>
    <d v="2022-02-02T23:07:00"/>
    <d v="2022-02-07T14:57:00"/>
    <d v="2022-02-07T18:57:00"/>
    <d v="2022-02-08T02:40:00"/>
    <d v="2022-02-08T03:40:00"/>
    <d v="2022-02-08T11:50:00"/>
    <d v="1899-12-30T04:00:00"/>
    <d v="1899-12-30T19:34:00"/>
    <d v="1900-01-03T15:50:00"/>
    <n v="138"/>
    <n v="7"/>
    <x v="2"/>
    <x v="1"/>
  </r>
  <r>
    <x v="3"/>
    <x v="3"/>
    <s v=" №13"/>
    <m/>
    <m/>
    <n v="1"/>
    <n v="66"/>
    <d v="2022-02-04T03:33:00"/>
    <d v="2022-02-07T09:14:00"/>
    <d v="2022-02-12T02:02:00"/>
    <d v="2022-02-12T06:02:00"/>
    <d v="2022-02-12T11:50:00"/>
    <d v="2022-02-12T11:50:00"/>
    <d v="2022-02-12T21:10:00"/>
    <d v="1899-12-30T04:00:00"/>
    <d v="1900-01-02T05:41:00"/>
    <d v="1900-01-03T16:48:00"/>
    <n v="133"/>
    <n v="7"/>
    <x v="2"/>
    <x v="1"/>
  </r>
  <r>
    <x v="3"/>
    <x v="3"/>
    <s v=" №14"/>
    <m/>
    <m/>
    <n v="8"/>
    <n v="53"/>
    <d v="2022-02-07T03:33:00"/>
    <d v="2022-02-11T11:46:00"/>
    <d v="2022-02-16T14:52:00"/>
    <d v="2022-02-16T18:52:00"/>
    <d v="2022-02-16T21:30:00"/>
    <d v="2022-02-16T21:40:00"/>
    <d v="2022-02-17T01:44:00"/>
    <d v="1899-12-30T04:00:00"/>
    <d v="1900-01-03T08:13:00"/>
    <d v="1900-01-04T03:06:00"/>
    <n v="114"/>
    <n v="8"/>
    <x v="2"/>
    <x v="1"/>
  </r>
  <r>
    <x v="3"/>
    <x v="3"/>
    <s v=" №15"/>
    <m/>
    <m/>
    <n v="3"/>
    <n v="67"/>
    <d v="2022-02-14T03:33:00"/>
    <d v="2022-02-17T14:56:00"/>
    <d v="2022-02-22T19:00:00"/>
    <d v="2022-02-22T23:00:00"/>
    <d v="2022-02-23T03:40:00"/>
    <d v="2022-02-23T05:05:00"/>
    <d v="2022-02-23T11:24:00"/>
    <d v="1899-12-30T04:00:00"/>
    <d v="1900-01-02T11:23:00"/>
    <d v="1900-01-04T04:04:00"/>
    <n v="137"/>
    <n v="9"/>
    <x v="2"/>
    <x v="1"/>
  </r>
  <r>
    <x v="3"/>
    <x v="3"/>
    <s v=" №16"/>
    <s v="отмена"/>
    <m/>
    <m/>
    <m/>
    <d v="2022-02-16T03:33:00"/>
    <m/>
    <m/>
    <s v=""/>
    <m/>
    <m/>
    <m/>
    <d v="1899-12-30T04:00:00"/>
    <s v=""/>
    <s v=""/>
    <s v=""/>
    <n v="8"/>
    <x v="2"/>
    <x v="1"/>
  </r>
  <r>
    <x v="3"/>
    <x v="3"/>
    <s v=" №16"/>
    <m/>
    <m/>
    <n v="2"/>
    <n v="51"/>
    <d v="2022-02-18T03:33:00"/>
    <d v="2022-02-22T00:09:00"/>
    <d v="2022-02-27T03:34:00"/>
    <d v="2022-02-27T07:34:00"/>
    <d v="2022-02-27T15:25:00"/>
    <d v="2022-02-27T15:27:00"/>
    <d v="2022-02-27T17:34:00"/>
    <d v="1899-12-30T04:00:00"/>
    <d v="1900-01-02T20:36:00"/>
    <d v="1900-01-04T03:25:00"/>
    <n v="104"/>
    <n v="9"/>
    <x v="2"/>
    <x v="1"/>
  </r>
  <r>
    <x v="3"/>
    <x v="3"/>
    <s v=" №17"/>
    <s v="отмена"/>
    <m/>
    <m/>
    <m/>
    <d v="2022-02-21T03:33:00"/>
    <m/>
    <m/>
    <s v=""/>
    <m/>
    <m/>
    <m/>
    <d v="1899-12-30T04:00:00"/>
    <s v=""/>
    <s v=""/>
    <s v=""/>
    <n v="9"/>
    <x v="2"/>
    <x v="1"/>
  </r>
  <r>
    <x v="3"/>
    <x v="3"/>
    <s v=" №18"/>
    <s v="отмена"/>
    <m/>
    <m/>
    <m/>
    <d v="2022-02-25T03:33:00"/>
    <m/>
    <m/>
    <s v=""/>
    <m/>
    <m/>
    <m/>
    <d v="1899-12-30T04:00:00"/>
    <s v=""/>
    <s v=""/>
    <s v=""/>
    <n v="9"/>
    <x v="2"/>
    <x v="1"/>
  </r>
  <r>
    <x v="2"/>
    <x v="4"/>
    <s v=" №3"/>
    <m/>
    <m/>
    <n v="55"/>
    <n v="44"/>
    <d v="2022-01-28T00:00:00"/>
    <d v="2022-01-28T03:54:00"/>
    <d v="2022-02-03T10:46:00"/>
    <d v="2022-02-03T14:46:00"/>
    <d v="2022-02-03T18:55:00"/>
    <d v="2022-02-03T19:19:00"/>
    <d v="2022-02-04T03:22:00"/>
    <d v="1899-12-30T04:00:00"/>
    <d v="1899-12-30T03:54:00"/>
    <d v="1900-01-05T06:52:00"/>
    <n v="143"/>
    <n v="6"/>
    <x v="2"/>
    <x v="1"/>
  </r>
  <r>
    <x v="2"/>
    <x v="4"/>
    <s v=" №4"/>
    <m/>
    <m/>
    <n v="61"/>
    <n v="45"/>
    <d v="2022-02-01T00:00:00"/>
    <d v="2022-02-01T15:07:00"/>
    <d v="2022-02-08T07:32:00"/>
    <d v="2022-02-08T11:32:00"/>
    <d v="2022-02-08T12:50:00"/>
    <d v="2022-02-08T12:50:00"/>
    <d v="2022-02-09T05:20:00"/>
    <d v="1899-12-30T04:00:00"/>
    <d v="1899-12-30T15:07:00"/>
    <d v="1900-01-05T16:25:00"/>
    <n v="151"/>
    <n v="7"/>
    <x v="2"/>
    <x v="1"/>
  </r>
  <r>
    <x v="2"/>
    <x v="4"/>
    <s v=" №5"/>
    <m/>
    <m/>
    <n v="29"/>
    <n v="48"/>
    <d v="2022-02-11T00:00:00"/>
    <d v="2022-02-10T11:29:00"/>
    <d v="2022-02-16T16:18:00"/>
    <d v="2022-02-16T20:18:00"/>
    <d v="2022-02-17T05:20:00"/>
    <d v="2022-02-17T06:30:00"/>
    <d v="2022-02-17T10:45:00"/>
    <d v="1899-12-30T04:00:00"/>
    <n v="-0.52152777777519077"/>
    <d v="1900-01-05T04:49:00"/>
    <n v="125"/>
    <n v="8"/>
    <x v="2"/>
    <x v="1"/>
  </r>
  <r>
    <x v="2"/>
    <x v="4"/>
    <s v=" №6"/>
    <m/>
    <m/>
    <n v="27"/>
    <n v="55"/>
    <d v="2022-02-18T00:00:00"/>
    <d v="2022-02-17T20:03:00"/>
    <d v="2022-02-24T01:30:00"/>
    <d v="2022-02-24T05:30:00"/>
    <d v="2022-02-24T06:30:00"/>
    <d v="2022-02-24T06:42:00"/>
    <d v="2022-02-24T12:45:00"/>
    <d v="1899-12-30T04:00:00"/>
    <n v="-0.16458333333139308"/>
    <d v="1900-01-05T05:27:00"/>
    <n v="137"/>
    <n v="9"/>
    <x v="2"/>
    <x v="1"/>
  </r>
  <r>
    <x v="3"/>
    <x v="5"/>
    <s v="Наушки №3М (ТК)"/>
    <m/>
    <m/>
    <n v="0"/>
    <n v="50"/>
    <m/>
    <d v="2022-02-03T09:22:00"/>
    <d v="2022-02-05T20:51:00"/>
    <d v="2022-02-06T00:51:00"/>
    <d v="2022-02-06T02:00:00"/>
    <d v="2022-02-07T02:20:00"/>
    <d v="2022-02-09T22:13:00"/>
    <d v="1899-12-30T04:00:00"/>
    <s v=""/>
    <s v=""/>
    <n v="100"/>
    <n v="6"/>
    <x v="2"/>
    <x v="1"/>
  </r>
  <r>
    <x v="2"/>
    <x v="5"/>
    <s v="Наушки  №3М (ФИТ)"/>
    <m/>
    <m/>
    <n v="0"/>
    <n v="50"/>
    <m/>
    <d v="2022-02-08T18:59:00"/>
    <d v="2022-02-10T21:36:00"/>
    <d v="2022-02-11T01:36:00"/>
    <d v="2022-02-11T03:10:00"/>
    <d v="2022-02-12T11:10:00"/>
    <d v="2022-02-13T00:15:00"/>
    <d v="1899-12-30T04:00:00"/>
    <s v=""/>
    <s v=""/>
    <n v="100"/>
    <n v="7"/>
    <x v="2"/>
    <x v="1"/>
  </r>
  <r>
    <x v="2"/>
    <x v="5"/>
    <s v="Наушки  №4М (ФИТ)"/>
    <m/>
    <m/>
    <n v="0"/>
    <n v="50"/>
    <m/>
    <d v="2022-02-11T22:32:00"/>
    <d v="2022-02-14T01:14:00"/>
    <d v="2022-02-14T05:14:00"/>
    <d v="2022-02-14T07:00:00"/>
    <d v="2022-02-15T02:26:00"/>
    <d v="2022-02-16T07:33:00"/>
    <d v="1899-12-30T04:00:00"/>
    <s v=""/>
    <s v=""/>
    <n v="100"/>
    <n v="8"/>
    <x v="2"/>
    <x v="1"/>
  </r>
  <r>
    <x v="2"/>
    <x v="5"/>
    <s v="Наушки  №5М (ФИТ)"/>
    <m/>
    <m/>
    <n v="0"/>
    <n v="50"/>
    <m/>
    <d v="2022-02-23T02:16:00"/>
    <d v="2022-02-25T03:16:00"/>
    <d v="2022-02-25T07:16:00"/>
    <d v="2022-02-25T09:40:00"/>
    <d v="2022-02-26T11:10:00"/>
    <d v="2022-02-26T21:20:00"/>
    <d v="1899-12-30T04:00:00"/>
    <s v=""/>
    <s v=""/>
    <n v="100"/>
    <n v="9"/>
    <x v="2"/>
    <x v="1"/>
  </r>
  <r>
    <x v="1"/>
    <x v="1"/>
    <n v="11"/>
    <m/>
    <m/>
    <n v="0"/>
    <n v="34"/>
    <d v="2022-02-23T02:50:00"/>
    <d v="2022-02-24T12:24:00"/>
    <d v="2022-03-03T10:49:00"/>
    <d v="2022-03-03T14:49:00"/>
    <d v="2022-03-03T15:50:00"/>
    <d v="2022-03-03T15:53:00"/>
    <d v="2022-03-03T16:37:00"/>
    <d v="1899-12-30T04:00:00"/>
    <d v="1899-12-31T09:34:00"/>
    <d v="1900-01-05T22:25:00"/>
    <n v="68"/>
    <n v="10"/>
    <x v="3"/>
    <x v="1"/>
  </r>
  <r>
    <x v="1"/>
    <x v="1"/>
    <n v="12"/>
    <m/>
    <m/>
    <n v="0"/>
    <n v="31"/>
    <d v="2022-02-26T02:50:00"/>
    <d v="2022-02-27T04:00:00"/>
    <d v="2022-03-04T01:37:00"/>
    <d v="2022-03-04T05:37:00"/>
    <d v="2022-03-04T08:00:00"/>
    <d v="2022-03-04T08:00:00"/>
    <d v="2022-03-04T10:05:00"/>
    <d v="1899-12-30T04:00:00"/>
    <d v="1899-12-31T01:10:00"/>
    <d v="1900-01-03T21:37:00"/>
    <n v="62"/>
    <n v="10"/>
    <x v="3"/>
    <x v="1"/>
  </r>
  <r>
    <x v="1"/>
    <x v="1"/>
    <n v="13"/>
    <m/>
    <m/>
    <n v="0"/>
    <n v="35"/>
    <d v="2022-02-28T02:50:00"/>
    <d v="2022-03-01T03:57:00"/>
    <d v="2022-03-06T10:49:00"/>
    <d v="2022-03-06T14:49:00"/>
    <d v="2022-03-06T17:00:00"/>
    <d v="2022-03-06T17:10:00"/>
    <d v="2022-03-06T18:00:00"/>
    <d v="1899-12-30T04:00:00"/>
    <d v="1899-12-31T01:07:00"/>
    <d v="1900-01-04T06:52:00"/>
    <n v="70"/>
    <n v="10"/>
    <x v="3"/>
    <x v="1"/>
  </r>
  <r>
    <x v="1"/>
    <x v="1"/>
    <n v="14"/>
    <m/>
    <m/>
    <n v="0"/>
    <n v="35"/>
    <d v="2022-03-02T02:50:00"/>
    <d v="2022-03-02T01:40:00"/>
    <d v="2022-03-07T16:03:00"/>
    <d v="2022-03-07T20:03:00"/>
    <d v="2022-03-08T01:15:00"/>
    <d v="2022-03-08T01:28:00"/>
    <d v="2022-03-08T04:04:00"/>
    <d v="1899-12-30T04:00:00"/>
    <n v="-4.8611111109494232E-2"/>
    <d v="1900-01-04T14:23:00"/>
    <n v="70"/>
    <n v="11"/>
    <x v="3"/>
    <x v="1"/>
  </r>
  <r>
    <x v="1"/>
    <x v="1"/>
    <n v="15"/>
    <m/>
    <m/>
    <n v="0"/>
    <n v="41"/>
    <d v="2022-03-04T02:50:00"/>
    <d v="2022-03-05T01:17:00"/>
    <d v="2022-03-10T00:15:00"/>
    <d v="2022-03-10T04:15:00"/>
    <d v="2022-03-10T15:20:00"/>
    <d v="2022-03-10T15:24:00"/>
    <d v="2022-03-11T04:25:00"/>
    <d v="1899-12-30T04:00:00"/>
    <d v="1899-12-30T22:27:00"/>
    <d v="1900-01-03T22:58:00"/>
    <n v="82"/>
    <n v="11"/>
    <x v="3"/>
    <x v="1"/>
  </r>
  <r>
    <x v="1"/>
    <x v="1"/>
    <n v="16"/>
    <m/>
    <m/>
    <n v="0"/>
    <n v="62"/>
    <d v="2022-03-06T02:50:00"/>
    <d v="2022-03-08T13:34:00"/>
    <d v="2022-03-13T12:28:00"/>
    <d v="2022-03-13T16:28:00"/>
    <d v="2022-03-14T02:00:00"/>
    <d v="2022-03-14T02:02:00"/>
    <d v="2022-03-14T04:45:00"/>
    <d v="1899-12-30T04:00:00"/>
    <d v="1900-01-01T10:44:00"/>
    <d v="1900-01-03T22:54:00"/>
    <n v="124"/>
    <n v="11"/>
    <x v="3"/>
    <x v="1"/>
  </r>
  <r>
    <x v="1"/>
    <x v="1"/>
    <n v="17"/>
    <s v="отмена"/>
    <m/>
    <m/>
    <m/>
    <d v="2022-03-09T02:50:00"/>
    <m/>
    <m/>
    <s v=""/>
    <m/>
    <m/>
    <m/>
    <d v="1899-12-30T04:00:00"/>
    <s v=""/>
    <s v=""/>
    <s v=""/>
    <n v="11"/>
    <x v="3"/>
    <x v="1"/>
  </r>
  <r>
    <x v="1"/>
    <x v="1"/>
    <n v="17"/>
    <m/>
    <m/>
    <n v="0"/>
    <n v="62"/>
    <d v="2022-03-11T02:50:00"/>
    <d v="2022-03-12T13:54:00"/>
    <d v="2022-03-18T05:55:00"/>
    <d v="2022-03-18T09:55:00"/>
    <d v="2022-03-18T12:15:00"/>
    <d v="2022-03-18T12:16:00"/>
    <d v="2022-03-18T15:56:00"/>
    <d v="1899-12-30T04:00:00"/>
    <d v="1899-12-31T11:04:00"/>
    <d v="1900-01-04T16:01:00"/>
    <n v="124"/>
    <n v="12"/>
    <x v="3"/>
    <x v="1"/>
  </r>
  <r>
    <x v="1"/>
    <x v="1"/>
    <n v="18"/>
    <m/>
    <m/>
    <n v="0"/>
    <n v="76"/>
    <d v="2022-03-13T02:50:00"/>
    <d v="2022-03-15T01:33:00"/>
    <d v="2022-03-20T18:57:00"/>
    <d v="2022-03-20T22:57:00"/>
    <d v="2022-03-21T01:15:00"/>
    <d v="2022-03-21T02:05:00"/>
    <d v="2022-03-21T04:52:00"/>
    <d v="1899-12-30T04:00:00"/>
    <d v="1899-12-31T22:43:00"/>
    <d v="1900-01-04T17:24:00"/>
    <n v="152"/>
    <n v="12"/>
    <x v="3"/>
    <x v="1"/>
  </r>
  <r>
    <x v="1"/>
    <x v="1"/>
    <n v="19"/>
    <m/>
    <m/>
    <n v="0"/>
    <n v="35"/>
    <d v="2022-03-16T02:50:00"/>
    <d v="2022-03-18T01:39:00"/>
    <d v="2022-03-23T02:24:00"/>
    <d v="2022-03-23T06:24:00"/>
    <d v="2022-03-23T10:40:00"/>
    <d v="2022-03-23T11:00:00"/>
    <d v="2022-03-23T11:55:00"/>
    <d v="1899-12-30T04:00:00"/>
    <d v="1899-12-31T22:49:00"/>
    <d v="1900-01-04T00:45:00"/>
    <n v="70"/>
    <n v="13"/>
    <x v="3"/>
    <x v="1"/>
  </r>
  <r>
    <x v="1"/>
    <x v="1"/>
    <n v="20"/>
    <m/>
    <m/>
    <n v="0"/>
    <n v="41"/>
    <d v="2022-03-18T02:50:00"/>
    <d v="2022-03-19T03:56:00"/>
    <d v="2022-03-24T07:45:00"/>
    <d v="2022-03-24T11:45:00"/>
    <d v="2022-03-25T02:00:00"/>
    <d v="2022-03-25T02:05:00"/>
    <d v="2022-03-25T05:00:00"/>
    <d v="1899-12-30T04:00:00"/>
    <d v="1899-12-31T01:06:00"/>
    <d v="1900-01-04T03:49:00"/>
    <n v="82"/>
    <n v="13"/>
    <x v="3"/>
    <x v="1"/>
  </r>
  <r>
    <x v="1"/>
    <x v="1"/>
    <n v="21"/>
    <m/>
    <m/>
    <n v="0"/>
    <n v="59"/>
    <d v="2022-03-20T02:50:00"/>
    <d v="2022-03-23T02:53:00"/>
    <d v="2022-03-28T07:54:00"/>
    <d v="2022-03-28T11:54:00"/>
    <d v="2022-03-28T14:45:00"/>
    <d v="2022-03-28T13:58:00"/>
    <d v="2022-03-28T21:00:00"/>
    <d v="1899-12-30T04:00:00"/>
    <d v="1900-01-02T00:03:00"/>
    <d v="1900-01-04T05:01:00"/>
    <n v="118"/>
    <n v="14"/>
    <x v="3"/>
    <x v="1"/>
  </r>
  <r>
    <x v="1"/>
    <x v="1"/>
    <n v="22"/>
    <m/>
    <m/>
    <n v="0"/>
    <n v="31"/>
    <d v="2022-03-23T02:50:00"/>
    <d v="2022-03-25T01:47:00"/>
    <d v="2022-03-29T12:28:00"/>
    <d v="2022-03-29T16:28:00"/>
    <d v="2022-03-29T18:40:00"/>
    <d v="2022-03-29T18:45:00"/>
    <d v="2022-03-29T21:27:00"/>
    <d v="1899-12-30T04:00:00"/>
    <d v="1899-12-31T22:57:00"/>
    <d v="1900-01-03T10:41:00"/>
    <n v="62"/>
    <n v="14"/>
    <x v="3"/>
    <x v="1"/>
  </r>
  <r>
    <x v="0"/>
    <x v="0"/>
    <s v=" №11"/>
    <m/>
    <m/>
    <n v="3"/>
    <n v="28"/>
    <d v="2022-02-22T17:58:00"/>
    <d v="2022-02-23T23:41:00"/>
    <d v="2022-03-01T19:51:00"/>
    <d v="2022-03-01T23:51:00"/>
    <d v="2022-03-02T01:14:00"/>
    <d v="2022-03-02T01:20:00"/>
    <d v="2022-03-02T02:20:00"/>
    <d v="1899-12-30T04:00:00"/>
    <d v="1899-12-31T05:43:00"/>
    <d v="1900-01-04T20:10:00"/>
    <n v="59"/>
    <n v="10"/>
    <x v="3"/>
    <x v="1"/>
  </r>
  <r>
    <x v="0"/>
    <x v="0"/>
    <s v=" №12"/>
    <m/>
    <m/>
    <n v="0"/>
    <n v="34"/>
    <d v="2022-02-26T17:58:00"/>
    <d v="2022-02-27T14:51:00"/>
    <d v="2022-03-04T19:05:00"/>
    <d v="2022-03-04T23:05:00"/>
    <d v="2022-03-05T01:40:00"/>
    <d v="2022-03-05T01:40:00"/>
    <d v="2022-03-05T06:57:00"/>
    <d v="1899-12-30T04:00:00"/>
    <d v="1899-12-30T20:53:00"/>
    <d v="1900-01-04T04:14:00"/>
    <n v="68"/>
    <n v="10"/>
    <x v="3"/>
    <x v="1"/>
  </r>
  <r>
    <x v="0"/>
    <x v="0"/>
    <s v=" №13"/>
    <m/>
    <m/>
    <n v="0"/>
    <n v="32"/>
    <d v="2022-03-01T17:58:00"/>
    <d v="2022-03-01T12:41:00"/>
    <d v="2022-03-06T13:00:00"/>
    <d v="2022-03-06T17:00:00"/>
    <d v="2022-03-06T23:00:00"/>
    <d v="2022-03-06T23:00:00"/>
    <d v="2022-03-07T01:50:00"/>
    <d v="1899-12-30T04:00:00"/>
    <n v="-0.22013888889341615"/>
    <d v="1900-01-04T00:19:00"/>
    <n v="64"/>
    <n v="10"/>
    <x v="3"/>
    <x v="1"/>
  </r>
  <r>
    <x v="0"/>
    <x v="0"/>
    <s v=" №14"/>
    <m/>
    <m/>
    <n v="1"/>
    <n v="37"/>
    <d v="2022-03-05T17:58:00"/>
    <d v="2022-03-06T11:10:00"/>
    <d v="2022-03-11T15:19:00"/>
    <d v="2022-03-11T19:19:00"/>
    <d v="2022-03-12T00:15:00"/>
    <d v="2022-03-12T00:20:00"/>
    <d v="2022-03-12T03:45:00"/>
    <d v="1899-12-30T04:00:00"/>
    <d v="1899-12-30T17:12:00"/>
    <d v="1900-01-04T04:09:00"/>
    <n v="75"/>
    <n v="11"/>
    <x v="3"/>
    <x v="1"/>
  </r>
  <r>
    <x v="0"/>
    <x v="0"/>
    <s v=" №15"/>
    <m/>
    <m/>
    <n v="0"/>
    <n v="37"/>
    <d v="2022-03-12T17:58:00"/>
    <d v="2022-03-13T22:32:00"/>
    <d v="2022-03-19T13:05:00"/>
    <d v="2022-03-19T17:05:00"/>
    <d v="2022-03-19T23:55:00"/>
    <d v="2022-03-19T23:55:00"/>
    <d v="2022-03-20T04:44:00"/>
    <d v="1899-12-30T04:00:00"/>
    <d v="1899-12-31T04:34:00"/>
    <d v="1900-01-04T14:33:00"/>
    <n v="74"/>
    <n v="12"/>
    <x v="3"/>
    <x v="1"/>
  </r>
  <r>
    <x v="0"/>
    <x v="0"/>
    <s v=" №16"/>
    <m/>
    <m/>
    <n v="0"/>
    <n v="39"/>
    <d v="2022-03-15T17:58:00"/>
    <d v="2022-03-18T14:43:00"/>
    <d v="2022-03-23T21:57:00"/>
    <d v="2022-03-24T01:57:00"/>
    <d v="2022-03-24T07:30:00"/>
    <d v="2022-03-24T08:15:00"/>
    <d v="2022-03-24T13:15:00"/>
    <d v="1899-12-30T04:00:00"/>
    <d v="1900-01-01T20:45:00"/>
    <d v="1900-01-04T07:14:00"/>
    <n v="78"/>
    <n v="13"/>
    <x v="3"/>
    <x v="1"/>
  </r>
  <r>
    <x v="0"/>
    <x v="0"/>
    <s v=" №17"/>
    <s v="отмена"/>
    <m/>
    <m/>
    <m/>
    <d v="2022-03-17T17:58:00"/>
    <m/>
    <m/>
    <s v=""/>
    <m/>
    <m/>
    <m/>
    <d v="1899-12-30T04:00:00"/>
    <s v=""/>
    <s v=""/>
    <s v=""/>
    <n v="12"/>
    <x v="3"/>
    <x v="1"/>
  </r>
  <r>
    <x v="0"/>
    <x v="0"/>
    <s v=" №18"/>
    <s v="отмена"/>
    <m/>
    <m/>
    <m/>
    <d v="2022-03-19T17:58:00"/>
    <m/>
    <m/>
    <s v=""/>
    <m/>
    <m/>
    <m/>
    <d v="1899-12-30T04:00:00"/>
    <s v=""/>
    <s v=""/>
    <s v=""/>
    <n v="12"/>
    <x v="3"/>
    <x v="1"/>
  </r>
  <r>
    <x v="0"/>
    <x v="0"/>
    <s v=" №17"/>
    <m/>
    <m/>
    <n v="0"/>
    <n v="72"/>
    <d v="2022-03-22T17:58:00"/>
    <d v="2022-03-25T16:20:00"/>
    <d v="2022-03-30T10:35:00"/>
    <d v="2022-03-30T14:35:00"/>
    <d v="2022-03-30T19:10:00"/>
    <d v="2022-03-30T20:40:00"/>
    <d v="2022-03-31T00:35:00"/>
    <d v="1899-12-30T04:00:00"/>
    <d v="1900-01-01T22:22:00"/>
    <d v="1900-01-03T18:15:00"/>
    <n v="144"/>
    <n v="14"/>
    <x v="3"/>
    <x v="1"/>
  </r>
  <r>
    <x v="0"/>
    <x v="0"/>
    <s v=" №18"/>
    <s v="отмена"/>
    <m/>
    <m/>
    <m/>
    <d v="2022-03-24T17:58:00"/>
    <m/>
    <m/>
    <s v=""/>
    <m/>
    <m/>
    <m/>
    <d v="1899-12-30T04:00:00"/>
    <s v=""/>
    <s v=""/>
    <s v=""/>
    <n v="13"/>
    <x v="3"/>
    <x v="1"/>
  </r>
  <r>
    <x v="2"/>
    <x v="2"/>
    <s v=" №17"/>
    <m/>
    <m/>
    <n v="22"/>
    <n v="47"/>
    <d v="2022-02-26T15:07:00"/>
    <d v="2022-02-25T19:22:00"/>
    <d v="2022-03-02T02:38:00"/>
    <d v="2022-03-02T06:38:00"/>
    <d v="2022-03-02T10:40:00"/>
    <d v="2022-03-02T11:10:00"/>
    <d v="2022-03-02T13:00:00"/>
    <d v="1899-12-30T04:00:00"/>
    <n v="-0.82291666667151731"/>
    <d v="1900-01-03T07:16:00"/>
    <n v="116"/>
    <n v="10"/>
    <x v="3"/>
    <x v="1"/>
  </r>
  <r>
    <x v="2"/>
    <x v="2"/>
    <s v=" №18"/>
    <m/>
    <m/>
    <n v="16"/>
    <n v="50"/>
    <d v="2022-02-28T15:07:00"/>
    <d v="2022-02-28T15:48:00"/>
    <d v="2022-03-05T19:31:00"/>
    <d v="2022-03-05T23:31:00"/>
    <d v="2022-03-06T02:00:00"/>
    <d v="2022-03-06T02:05:00"/>
    <d v="2022-03-06T04:10:00"/>
    <d v="1899-12-30T04:00:00"/>
    <d v="1899-12-30T00:41:00"/>
    <d v="1900-01-04T03:43:00"/>
    <n v="116"/>
    <n v="10"/>
    <x v="3"/>
    <x v="1"/>
  </r>
  <r>
    <x v="2"/>
    <x v="2"/>
    <s v=" №19"/>
    <m/>
    <m/>
    <n v="24"/>
    <n v="55"/>
    <d v="2022-03-03T15:07:00"/>
    <d v="2022-03-02T22:53:00"/>
    <d v="2022-03-07T13:55:00"/>
    <d v="2022-03-07T17:55:00"/>
    <d v="2022-03-07T19:10:00"/>
    <d v="2022-03-07T19:10:00"/>
    <d v="2022-03-07T23:28:00"/>
    <d v="1899-12-30T04:00:00"/>
    <n v="-0.67638888888905058"/>
    <d v="1900-01-03T15:02:00"/>
    <n v="134"/>
    <n v="11"/>
    <x v="3"/>
    <x v="1"/>
  </r>
  <r>
    <x v="2"/>
    <x v="2"/>
    <s v=" №20"/>
    <m/>
    <s v="доп"/>
    <n v="9"/>
    <n v="56"/>
    <m/>
    <d v="2022-03-04T21:33:00"/>
    <d v="2022-03-09T09:22:00"/>
    <d v="2022-03-09T13:22:00"/>
    <d v="2022-03-10T04:40:00"/>
    <d v="2022-03-10T05:35:00"/>
    <d v="2022-03-10T10:32:00"/>
    <d v="1899-12-30T04:00:00"/>
    <s v=""/>
    <s v=""/>
    <n v="121"/>
    <n v="11"/>
    <x v="3"/>
    <x v="1"/>
  </r>
  <r>
    <x v="2"/>
    <x v="2"/>
    <s v=" №21"/>
    <m/>
    <m/>
    <n v="10"/>
    <n v="60"/>
    <d v="2022-03-08T15:07:00"/>
    <d v="2022-03-07T17:50:00"/>
    <d v="2022-03-13T04:13:00"/>
    <d v="2022-03-13T08:13:00"/>
    <d v="2022-03-13T10:20:00"/>
    <d v="2022-03-13T11:07:00"/>
    <d v="2022-03-13T13:20:00"/>
    <d v="1899-12-30T04:00:00"/>
    <n v="-0.8868055555576575"/>
    <d v="1900-01-04T10:23:00"/>
    <n v="130"/>
    <n v="11"/>
    <x v="3"/>
    <x v="1"/>
  </r>
  <r>
    <x v="2"/>
    <x v="2"/>
    <s v=" №22"/>
    <m/>
    <m/>
    <n v="8"/>
    <n v="48"/>
    <d v="2022-03-12T15:07:00"/>
    <d v="2022-03-10T12:41:00"/>
    <d v="2022-03-15T23:49:00"/>
    <d v="2022-03-16T03:49:00"/>
    <d v="2022-03-16T06:30:00"/>
    <d v="2022-03-16T06:32:00"/>
    <d v="2022-03-16T15:21:00"/>
    <d v="1899-12-30T04:00:00"/>
    <n v="-2.101388888891961"/>
    <d v="1900-01-04T11:08:00"/>
    <n v="104"/>
    <n v="12"/>
    <x v="3"/>
    <x v="1"/>
  </r>
  <r>
    <x v="2"/>
    <x v="2"/>
    <s v=" №23"/>
    <m/>
    <s v="доп"/>
    <n v="11"/>
    <n v="69"/>
    <m/>
    <d v="2022-03-13T05:03:00"/>
    <d v="2022-03-19T11:55:00"/>
    <d v="2022-03-19T15:55:00"/>
    <d v="2022-03-19T16:50:00"/>
    <d v="2022-03-19T17:02:00"/>
    <d v="2022-03-19T21:42:00"/>
    <d v="1899-12-30T04:00:00"/>
    <s v=""/>
    <s v=""/>
    <n v="149"/>
    <n v="12"/>
    <x v="3"/>
    <x v="1"/>
  </r>
  <r>
    <x v="2"/>
    <x v="2"/>
    <s v=" №24"/>
    <m/>
    <m/>
    <n v="16"/>
    <n v="66"/>
    <d v="2022-03-17T15:07:00"/>
    <d v="2022-03-17T04:08:00"/>
    <d v="2022-03-22T07:45:00"/>
    <d v="2022-03-22T11:45:00"/>
    <d v="2022-03-22T15:00:00"/>
    <d v="2022-03-22T15:27:00"/>
    <d v="2022-03-22T18:06:00"/>
    <d v="1899-12-30T04:00:00"/>
    <n v="-0.45763888888905058"/>
    <d v="1900-01-04T03:37:00"/>
    <n v="148"/>
    <n v="13"/>
    <x v="3"/>
    <x v="1"/>
  </r>
  <r>
    <x v="2"/>
    <x v="2"/>
    <s v=" №25"/>
    <m/>
    <m/>
    <n v="22"/>
    <n v="65"/>
    <d v="2022-03-19T15:07:00"/>
    <d v="2022-03-19T02:09:00"/>
    <d v="2022-03-23T20:15:00"/>
    <d v="2022-03-24T00:15:00"/>
    <d v="2022-03-24T04:10:00"/>
    <d v="2022-03-24T04:20:00"/>
    <d v="2022-03-24T07:00:00"/>
    <d v="1899-12-30T04:00:00"/>
    <n v="-0.54027777777810115"/>
    <d v="1900-01-03T18:06:00"/>
    <n v="152"/>
    <n v="13"/>
    <x v="3"/>
    <x v="1"/>
  </r>
  <r>
    <x v="2"/>
    <x v="2"/>
    <s v=" №26"/>
    <m/>
    <m/>
    <n v="13"/>
    <n v="67"/>
    <d v="2022-03-22T15:07:00"/>
    <d v="2022-03-21T15:04:00"/>
    <d v="2022-03-26T06:15:00"/>
    <d v="2022-03-26T10:15:00"/>
    <d v="2022-03-26T23:30:00"/>
    <d v="2022-03-26T23:50:00"/>
    <d v="2022-03-27T07:05:00"/>
    <d v="1899-12-30T04:00:00"/>
    <n v="-1.0020833333328483"/>
    <d v="1900-01-03T15:11:00"/>
    <n v="147"/>
    <n v="13"/>
    <x v="3"/>
    <x v="1"/>
  </r>
  <r>
    <x v="2"/>
    <x v="2"/>
    <s v=" №27"/>
    <m/>
    <m/>
    <n v="21"/>
    <n v="47"/>
    <d v="2022-03-26T15:07:00"/>
    <d v="2022-03-24T20:42:00"/>
    <d v="2022-03-29T11:00:00"/>
    <d v="2022-03-29T15:00:00"/>
    <d v="2022-03-30T06:30:00"/>
    <d v="2022-03-30T06:30:00"/>
    <d v="2022-03-30T14:45:00"/>
    <d v="1899-12-30T04:00:00"/>
    <n v="-1.7673611111094942"/>
    <d v="1900-01-03T14:18:00"/>
    <n v="115"/>
    <n v="14"/>
    <x v="3"/>
    <x v="1"/>
  </r>
  <r>
    <x v="3"/>
    <x v="3"/>
    <s v=" №17"/>
    <m/>
    <m/>
    <n v="0"/>
    <n v="62"/>
    <d v="2022-02-28T03:33:00"/>
    <d v="2022-03-03T23:06:00"/>
    <d v="2022-03-09T10:40:00"/>
    <d v="2022-03-09T14:40:00"/>
    <d v="2022-03-10T01:30:00"/>
    <d v="2022-03-10T01:36:00"/>
    <d v="2022-03-10T03:05:00"/>
    <d v="1899-12-30T04:00:00"/>
    <d v="1900-01-02T19:33:00"/>
    <d v="1900-01-04T11:34:00"/>
    <n v="124"/>
    <n v="11"/>
    <x v="3"/>
    <x v="1"/>
  </r>
  <r>
    <x v="3"/>
    <x v="3"/>
    <s v=" №17"/>
    <s v="отмена"/>
    <m/>
    <m/>
    <m/>
    <d v="2022-03-02T03:33:00"/>
    <m/>
    <m/>
    <s v=""/>
    <m/>
    <m/>
    <m/>
    <d v="1899-12-30T04:00:00"/>
    <s v=""/>
    <s v=""/>
    <s v=""/>
    <n v="10"/>
    <x v="3"/>
    <x v="1"/>
  </r>
  <r>
    <x v="3"/>
    <x v="3"/>
    <s v=" №18"/>
    <s v="отмена"/>
    <m/>
    <m/>
    <m/>
    <d v="2022-03-04T03:33:00"/>
    <m/>
    <m/>
    <s v=""/>
    <m/>
    <m/>
    <m/>
    <d v="1899-12-30T04:00:00"/>
    <s v=""/>
    <s v=""/>
    <s v=""/>
    <n v="10"/>
    <x v="3"/>
    <x v="1"/>
  </r>
  <r>
    <x v="3"/>
    <x v="3"/>
    <s v=" №18"/>
    <m/>
    <m/>
    <n v="2"/>
    <n v="46"/>
    <d v="2022-03-07T03:33:00"/>
    <d v="2022-03-08T05:07:00"/>
    <d v="2022-03-13T08:45:00"/>
    <d v="2022-03-13T12:45:00"/>
    <d v="2022-03-13T15:00:00"/>
    <d v="2022-03-13T15:01:00"/>
    <d v="2022-03-13T22:24:00"/>
    <d v="1899-12-30T04:00:00"/>
    <d v="1899-12-31T01:34:00"/>
    <d v="1900-01-04T03:38:00"/>
    <n v="94"/>
    <n v="11"/>
    <x v="3"/>
    <x v="1"/>
  </r>
  <r>
    <x v="3"/>
    <x v="3"/>
    <s v=" №19"/>
    <m/>
    <m/>
    <n v="6"/>
    <n v="43"/>
    <d v="2022-03-11T03:33:00"/>
    <d v="2022-03-10T12:05:00"/>
    <d v="2022-03-15T18:20:00"/>
    <d v="2022-03-15T22:20:00"/>
    <d v="2022-03-16T02:45:00"/>
    <d v="2022-03-16T02:45:00"/>
    <d v="2022-03-16T04:30:00"/>
    <d v="1899-12-30T04:00:00"/>
    <n v="-0.64444444444961846"/>
    <d v="1900-01-04T06:15:00"/>
    <n v="92"/>
    <n v="12"/>
    <x v="3"/>
    <x v="1"/>
  </r>
  <r>
    <x v="3"/>
    <x v="3"/>
    <s v=" №20"/>
    <m/>
    <m/>
    <n v="4"/>
    <n v="44"/>
    <d v="2022-03-14T03:33:00"/>
    <d v="2022-03-15T22:27:00"/>
    <d v="2022-03-21T13:25:00"/>
    <d v="2022-03-21T17:25:00"/>
    <d v="2022-03-21T18:50:00"/>
    <d v="2022-03-21T18:55:00"/>
    <d v="2022-03-21T23:19:00"/>
    <d v="1899-12-30T04:00:00"/>
    <d v="1899-12-31T18:54:00"/>
    <d v="1900-01-04T14:58:00"/>
    <n v="92"/>
    <n v="13"/>
    <x v="3"/>
    <x v="1"/>
  </r>
  <r>
    <x v="3"/>
    <x v="3"/>
    <s v=" №21"/>
    <m/>
    <m/>
    <n v="5"/>
    <n v="50"/>
    <d v="2022-03-16T03:33:00"/>
    <d v="2022-03-19T00:54:00"/>
    <d v="2022-03-24T13:29:00"/>
    <d v="2022-03-24T17:29:00"/>
    <d v="2022-03-24T22:30:00"/>
    <d v="2022-03-24T22:45:00"/>
    <d v="2022-03-25T00:30:00"/>
    <d v="1899-12-30T04:00:00"/>
    <d v="1900-01-01T21:21:00"/>
    <d v="1900-01-04T12:35:00"/>
    <n v="105"/>
    <n v="13"/>
    <x v="3"/>
    <x v="1"/>
  </r>
  <r>
    <x v="3"/>
    <x v="3"/>
    <s v=" №22"/>
    <m/>
    <m/>
    <n v="1"/>
    <n v="39"/>
    <d v="2022-03-18T03:33:00"/>
    <d v="2022-03-22T10:22:00"/>
    <d v="2022-03-27T11:10:00"/>
    <d v="2022-03-27T15:10:00"/>
    <d v="2022-03-27T22:40:00"/>
    <d v="2022-03-27T22:45:00"/>
    <d v="2022-03-28T03:15:00"/>
    <d v="1899-12-30T04:00:00"/>
    <d v="1900-01-03T06:49:00"/>
    <d v="1900-01-04T00:48:00"/>
    <n v="79"/>
    <n v="13"/>
    <x v="3"/>
    <x v="1"/>
  </r>
  <r>
    <x v="3"/>
    <x v="3"/>
    <s v=" №23"/>
    <m/>
    <m/>
    <n v="2"/>
    <n v="34"/>
    <d v="2022-03-21T03:33:00"/>
    <d v="2022-03-24T23:50:00"/>
    <d v="2022-03-29T12:28:00"/>
    <d v="2022-03-29T16:28:00"/>
    <d v="2022-03-30T00:10:00"/>
    <d v="2022-03-30T00:05:00"/>
    <d v="2022-03-30T05:00:00"/>
    <d v="1899-12-30T04:00:00"/>
    <d v="1900-01-02T20:17:00"/>
    <d v="1900-01-03T12:38:00"/>
    <n v="70"/>
    <n v="14"/>
    <x v="3"/>
    <x v="1"/>
  </r>
  <r>
    <x v="2"/>
    <x v="4"/>
    <s v=" №7"/>
    <m/>
    <m/>
    <n v="54"/>
    <n v="35"/>
    <d v="2022-02-25T00:00:00"/>
    <d v="2022-02-22T21:47:00"/>
    <d v="2022-02-28T19:32:00"/>
    <d v="2022-02-28T23:32:00"/>
    <d v="2022-03-01T00:50:00"/>
    <d v="2022-03-01T00:50:00"/>
    <d v="2022-03-01T03:25:00"/>
    <d v="1899-12-30T04:00:00"/>
    <n v="-2.0923611111138598"/>
    <d v="1900-01-04T21:45:00"/>
    <n v="124"/>
    <n v="10"/>
    <x v="2"/>
    <x v="1"/>
  </r>
  <r>
    <x v="2"/>
    <x v="4"/>
    <s v=" №8"/>
    <m/>
    <m/>
    <n v="59"/>
    <n v="33"/>
    <d v="2022-03-03T00:00:00"/>
    <d v="2022-03-05T19:20:00"/>
    <d v="2022-03-12T01:10:00"/>
    <d v="2022-03-12T05:10:00"/>
    <d v="2022-03-12T06:50:00"/>
    <d v="2022-03-12T08:15:00"/>
    <d v="2022-03-12T11:32:00"/>
    <d v="1899-12-30T04:00:00"/>
    <d v="1900-01-01T19:20:00"/>
    <d v="1900-01-05T05:50:00"/>
    <n v="125"/>
    <n v="11"/>
    <x v="3"/>
    <x v="1"/>
  </r>
  <r>
    <x v="2"/>
    <x v="4"/>
    <s v=" №9"/>
    <m/>
    <m/>
    <n v="17"/>
    <n v="58"/>
    <d v="2022-03-11T00:00:00"/>
    <d v="2022-03-08T23:52:00"/>
    <d v="2022-03-14T21:31:00"/>
    <d v="2022-03-15T01:31:00"/>
    <d v="2022-03-15T02:10:00"/>
    <d v="2022-03-15T03:00:00"/>
    <d v="2022-03-15T06:20:00"/>
    <d v="1899-12-30T04:00:00"/>
    <n v="-2.0055555555591127"/>
    <d v="1900-01-04T21:39:00"/>
    <n v="133"/>
    <n v="12"/>
    <x v="3"/>
    <x v="1"/>
  </r>
  <r>
    <x v="2"/>
    <x v="4"/>
    <s v=" №10"/>
    <m/>
    <m/>
    <n v="52"/>
    <n v="32"/>
    <d v="2022-03-18T00:00:00"/>
    <d v="2022-03-19T15:04:00"/>
    <d v="2022-03-25T17:19:00"/>
    <d v="2022-03-25T21:19:00"/>
    <d v="2022-03-26T09:40:00"/>
    <d v="2022-03-26T10:30:00"/>
    <d v="2022-03-26T19:45:00"/>
    <d v="1899-12-30T04:00:00"/>
    <d v="1899-12-31T15:04:00"/>
    <d v="1900-01-05T02:15:00"/>
    <n v="116"/>
    <n v="13"/>
    <x v="3"/>
    <x v="1"/>
  </r>
  <r>
    <x v="2"/>
    <x v="4"/>
    <s v=" №11"/>
    <m/>
    <m/>
    <n v="29"/>
    <n v="39"/>
    <d v="2022-03-25T00:00:00"/>
    <d v="2022-03-23T22:28:00"/>
    <d v="2022-03-29T20:19:00"/>
    <d v="2022-03-30T00:19:00"/>
    <d v="2022-03-31T06:30:00"/>
    <d v="2022-03-31T06:00:00"/>
    <d v="2022-04-01T03:25:00"/>
    <d v="1899-12-30T04:00:00"/>
    <n v="-1.0638888888861402"/>
    <d v="1900-01-04T21:51:00"/>
    <n v="107"/>
    <n v="14"/>
    <x v="3"/>
    <x v="1"/>
  </r>
  <r>
    <x v="3"/>
    <x v="5"/>
    <s v=" №4М (ТК)"/>
    <m/>
    <m/>
    <n v="0"/>
    <n v="50"/>
    <m/>
    <d v="2022-03-07T04:44:00"/>
    <d v="2022-03-09T11:07:00"/>
    <d v="2022-03-09T15:07:00"/>
    <d v="2022-03-09T18:30:00"/>
    <d v="2022-03-11T12:00:00"/>
    <d v="2022-03-12T05:30:00"/>
    <d v="1899-12-30T04:00:00"/>
    <s v=""/>
    <s v=""/>
    <n v="100"/>
    <n v="11"/>
    <x v="3"/>
    <x v="1"/>
  </r>
  <r>
    <x v="3"/>
    <x v="5"/>
    <s v="№5М (ТК)"/>
    <m/>
    <m/>
    <n v="0"/>
    <n v="50"/>
    <m/>
    <d v="2022-03-17T03:35:00"/>
    <d v="2022-03-19T10:56:00"/>
    <d v="2022-03-19T14:56:00"/>
    <d v="2022-03-19T18:15:00"/>
    <d v="2022-03-22T05:12:00"/>
    <d v="2022-03-23T05:37:00"/>
    <d v="1899-12-30T04:00:00"/>
    <s v=""/>
    <s v=""/>
    <n v="100"/>
    <n v="12"/>
    <x v="3"/>
    <x v="1"/>
  </r>
  <r>
    <x v="3"/>
    <x v="5"/>
    <s v=" №6М (ТК)"/>
    <m/>
    <m/>
    <n v="0"/>
    <n v="50"/>
    <m/>
    <d v="2022-03-22T05:58:00"/>
    <d v="2022-03-24T10:11:00"/>
    <d v="2022-03-24T14:11:00"/>
    <d v="2022-03-24T16:00:00"/>
    <d v="2022-03-26T09:00:00"/>
    <d v="2022-03-27T03:30:00"/>
    <d v="1899-12-30T04:00:00"/>
    <s v=""/>
    <s v=""/>
    <n v="100"/>
    <n v="13"/>
    <x v="3"/>
    <x v="1"/>
  </r>
  <r>
    <x v="2"/>
    <x v="5"/>
    <s v="  №6М (ФИТ)"/>
    <m/>
    <m/>
    <n v="0"/>
    <n v="50"/>
    <m/>
    <d v="2022-03-25T05:57:00"/>
    <d v="2022-03-27T09:52:00"/>
    <d v="2022-03-27T13:52:00"/>
    <d v="2022-03-27T15:35:00"/>
    <d v="2022-03-29T05:45:00"/>
    <d v="2022-03-29T12:21:00"/>
    <d v="1899-12-30T04:00:00"/>
    <s v=""/>
    <s v=""/>
    <n v="100"/>
    <n v="13"/>
    <x v="3"/>
    <x v="1"/>
  </r>
  <r>
    <x v="1"/>
    <x v="1"/>
    <n v="23"/>
    <m/>
    <m/>
    <n v="0"/>
    <n v="34"/>
    <d v="2022-03-25T02:50:00"/>
    <d v="2022-03-28T03:57:00"/>
    <d v="2022-04-02T05:08:00"/>
    <d v="2022-04-02T09:08:00"/>
    <d v="2022-04-02T11:30:00"/>
    <d v="2022-04-02T11:30:00"/>
    <d v="2022-04-02T18:28:00"/>
    <d v="1899-12-30T04:00:00"/>
    <d v="1900-01-02T01:07:00"/>
    <d v="1900-01-04T01:11:00"/>
    <n v="68"/>
    <n v="14"/>
    <x v="4"/>
    <x v="1"/>
  </r>
  <r>
    <x v="1"/>
    <x v="1"/>
    <n v="24"/>
    <s v="отмена"/>
    <m/>
    <m/>
    <m/>
    <d v="2022-03-27T02:50:00"/>
    <m/>
    <m/>
    <s v=""/>
    <m/>
    <m/>
    <m/>
    <d v="1899-12-30T04:00:00"/>
    <s v=""/>
    <s v=""/>
    <s v=""/>
    <n v="13"/>
    <x v="3"/>
    <x v="1"/>
  </r>
  <r>
    <x v="1"/>
    <x v="1"/>
    <n v="25"/>
    <s v="отмена"/>
    <m/>
    <m/>
    <m/>
    <d v="2022-03-30T02:50:00"/>
    <m/>
    <m/>
    <s v=""/>
    <m/>
    <m/>
    <m/>
    <d v="1899-12-30T04:00:00"/>
    <s v=""/>
    <s v=""/>
    <s v=""/>
    <n v="14"/>
    <x v="3"/>
    <x v="1"/>
  </r>
  <r>
    <x v="1"/>
    <x v="1"/>
    <n v="24"/>
    <m/>
    <m/>
    <n v="0"/>
    <n v="62"/>
    <d v="2022-04-01T02:50:00"/>
    <d v="2022-04-01T02:47:00"/>
    <d v="2022-04-05T23:15:00"/>
    <d v="2022-04-06T03:15:00"/>
    <d v="2022-04-06T12:10:00"/>
    <d v="2022-04-06T12:10:00"/>
    <d v="2022-04-06T17:37:00"/>
    <d v="1899-12-30T04:00:00"/>
    <n v="-2.0833333328482695E-3"/>
    <d v="1900-01-03T20:28:00"/>
    <n v="124"/>
    <n v="15"/>
    <x v="4"/>
    <x v="1"/>
  </r>
  <r>
    <x v="1"/>
    <x v="1"/>
    <n v="25"/>
    <m/>
    <m/>
    <n v="0"/>
    <n v="59"/>
    <d v="2022-04-03T02:50:00"/>
    <d v="2022-04-03T04:16:00"/>
    <d v="2022-04-07T12:52:00"/>
    <d v="2022-04-07T16:52:00"/>
    <d v="2022-04-07T18:50:00"/>
    <d v="2022-04-07T19:00:00"/>
    <d v="2022-04-07T23:30:00"/>
    <d v="1899-12-30T04:00:00"/>
    <d v="1899-12-30T01:26:00"/>
    <d v="1900-01-03T08:36:00"/>
    <n v="118"/>
    <n v="15"/>
    <x v="4"/>
    <x v="1"/>
  </r>
  <r>
    <x v="1"/>
    <x v="1"/>
    <n v="26"/>
    <m/>
    <m/>
    <n v="0"/>
    <n v="31"/>
    <d v="2022-04-06T02:50:00"/>
    <d v="2022-04-05T03:54:00"/>
    <d v="2022-04-10T00:14:00"/>
    <d v="2022-04-10T04:14:00"/>
    <d v="2022-04-10T06:30:00"/>
    <d v="2022-04-10T06:30:00"/>
    <d v="2022-04-10T10:30:00"/>
    <d v="1899-12-30T04:00:00"/>
    <n v="-0.95555555555620231"/>
    <d v="1900-01-03T20:20:00"/>
    <n v="62"/>
    <n v="15"/>
    <x v="4"/>
    <x v="1"/>
  </r>
  <r>
    <x v="1"/>
    <x v="1"/>
    <n v="27"/>
    <s v="отмена"/>
    <m/>
    <m/>
    <m/>
    <d v="2022-04-08T02:50:00"/>
    <m/>
    <m/>
    <s v=""/>
    <m/>
    <m/>
    <m/>
    <d v="1899-12-30T04:00:00"/>
    <s v=""/>
    <s v=""/>
    <s v=""/>
    <n v="15"/>
    <x v="4"/>
    <x v="1"/>
  </r>
  <r>
    <x v="1"/>
    <x v="1"/>
    <n v="27"/>
    <m/>
    <m/>
    <n v="0"/>
    <n v="62"/>
    <d v="2022-04-10T02:50:00"/>
    <d v="2022-04-11T01:30:00"/>
    <d v="2022-04-15T20:25:00"/>
    <d v="2022-04-16T00:25:00"/>
    <d v="2022-04-16T04:15:00"/>
    <d v="2022-04-16T04:15:00"/>
    <d v="2022-04-16T06:30:00"/>
    <d v="1899-12-30T04:00:00"/>
    <d v="1899-12-30T22:40:00"/>
    <d v="1900-01-03T18:55:00"/>
    <n v="124"/>
    <n v="16"/>
    <x v="4"/>
    <x v="1"/>
  </r>
  <r>
    <x v="1"/>
    <x v="1"/>
    <n v="28"/>
    <m/>
    <m/>
    <n v="0"/>
    <n v="47"/>
    <d v="2022-04-13T02:50:00"/>
    <d v="2022-04-13T02:48:00"/>
    <d v="2022-04-18T09:26:00"/>
    <d v="2022-04-18T13:26:00"/>
    <d v="2022-04-19T03:40:00"/>
    <d v="2022-04-19T03:41:00"/>
    <d v="2022-04-19T05:30:00"/>
    <d v="1899-12-30T04:00:00"/>
    <n v="-1.3888888861401938E-3"/>
    <d v="1900-01-04T06:38:00"/>
    <n v="94"/>
    <n v="17"/>
    <x v="4"/>
    <x v="1"/>
  </r>
  <r>
    <x v="1"/>
    <x v="1"/>
    <n v="29"/>
    <s v="отмена"/>
    <m/>
    <m/>
    <m/>
    <d v="2022-04-15T02:50:00"/>
    <m/>
    <m/>
    <s v=""/>
    <m/>
    <m/>
    <m/>
    <d v="1899-12-30T04:00:00"/>
    <s v=""/>
    <s v=""/>
    <s v=""/>
    <n v="16"/>
    <x v="4"/>
    <x v="1"/>
  </r>
  <r>
    <x v="1"/>
    <x v="1"/>
    <n v="29"/>
    <m/>
    <m/>
    <n v="0"/>
    <n v="55"/>
    <d v="2022-04-17T02:50:00"/>
    <d v="2022-04-17T02:50:00"/>
    <d v="2022-04-22T06:55:00"/>
    <d v="2022-04-22T10:55:00"/>
    <d v="2022-04-23T11:50:00"/>
    <d v="2022-04-23T11:50:00"/>
    <d v="2022-04-23T17:23:00"/>
    <d v="1899-12-30T04:00:00"/>
    <d v="1899-12-30T00:00:00"/>
    <d v="1900-01-04T04:05:00"/>
    <n v="110"/>
    <n v="17"/>
    <x v="4"/>
    <x v="1"/>
  </r>
  <r>
    <x v="1"/>
    <x v="1"/>
    <n v="30"/>
    <m/>
    <m/>
    <n v="0"/>
    <n v="35"/>
    <d v="2022-04-20T02:50:00"/>
    <d v="2022-04-21T02:43:00"/>
    <d v="2022-04-27T08:18:00"/>
    <d v="2022-04-27T12:18:00"/>
    <d v="2022-04-27T18:45:00"/>
    <d v="2022-04-27T19:00:00"/>
    <d v="2022-04-27T21:50:00"/>
    <d v="1899-12-30T04:00:00"/>
    <d v="1899-12-30T23:53:00"/>
    <d v="1900-01-05T05:35:00"/>
    <n v="70"/>
    <n v="18"/>
    <x v="4"/>
    <x v="1"/>
  </r>
  <r>
    <x v="1"/>
    <x v="1"/>
    <n v="31"/>
    <s v="отмена"/>
    <m/>
    <m/>
    <m/>
    <d v="2022-04-22T02:50:00"/>
    <m/>
    <m/>
    <s v=""/>
    <m/>
    <m/>
    <m/>
    <d v="1899-12-30T04:00:00"/>
    <s v=""/>
    <s v=""/>
    <s v=""/>
    <n v="17"/>
    <x v="4"/>
    <x v="1"/>
  </r>
  <r>
    <x v="1"/>
    <x v="1"/>
    <n v="31"/>
    <m/>
    <m/>
    <n v="0"/>
    <n v="31"/>
    <d v="2022-04-24T02:50:00"/>
    <d v="2022-04-25T02:43:00"/>
    <d v="2022-04-30T11:10:00"/>
    <d v="2022-04-30T15:10:00"/>
    <d v="2022-04-30T17:30:00"/>
    <d v="2022-04-30T17:30:00"/>
    <d v="2022-05-01T02:38:00"/>
    <d v="1899-12-30T04:00:00"/>
    <d v="1899-12-30T23:53:00"/>
    <d v="1900-01-04T08:27:00"/>
    <n v="62"/>
    <n v="18"/>
    <x v="4"/>
    <x v="1"/>
  </r>
  <r>
    <x v="0"/>
    <x v="0"/>
    <s v=" №18"/>
    <m/>
    <m/>
    <n v="0"/>
    <n v="39"/>
    <d v="2022-03-27T17:58:00"/>
    <d v="2022-03-30T12:31:00"/>
    <d v="2022-04-04T05:59:00"/>
    <d v="2022-04-04T09:59:00"/>
    <d v="2022-04-04T15:15:00"/>
    <d v="2022-04-04T15:15:00"/>
    <d v="2022-04-04T16:05:00"/>
    <d v="1899-12-30T04:00:00"/>
    <d v="1900-01-01T18:33:00"/>
    <d v="1900-01-03T17:28:00"/>
    <n v="78"/>
    <n v="15"/>
    <x v="4"/>
    <x v="1"/>
  </r>
  <r>
    <x v="0"/>
    <x v="0"/>
    <s v=" №19"/>
    <s v="отмена"/>
    <m/>
    <m/>
    <m/>
    <d v="2022-03-29T17:58:00"/>
    <m/>
    <m/>
    <s v=""/>
    <m/>
    <m/>
    <m/>
    <d v="1899-12-30T04:00:00"/>
    <s v=""/>
    <s v=""/>
    <s v=""/>
    <n v="14"/>
    <x v="3"/>
    <x v="1"/>
  </r>
  <r>
    <x v="0"/>
    <x v="0"/>
    <s v=" №19"/>
    <m/>
    <m/>
    <n v="0"/>
    <n v="38"/>
    <d v="2022-03-31T17:58:00"/>
    <d v="2022-04-01T11:39:00"/>
    <d v="2022-04-06T11:26:00"/>
    <d v="2022-04-06T15:26:00"/>
    <d v="2022-04-06T23:50:00"/>
    <d v="2022-04-06T23:52:00"/>
    <d v="2022-04-07T03:18:00"/>
    <d v="1899-12-30T04:00:00"/>
    <d v="1899-12-30T17:41:00"/>
    <d v="1900-01-03T23:47:00"/>
    <n v="76"/>
    <n v="15"/>
    <x v="4"/>
    <x v="1"/>
  </r>
  <r>
    <x v="0"/>
    <x v="0"/>
    <s v=" №20"/>
    <m/>
    <m/>
    <n v="0"/>
    <n v="32"/>
    <d v="2022-04-05T17:58:00"/>
    <d v="2022-04-06T09:40:00"/>
    <d v="2022-04-11T00:14:00"/>
    <d v="2022-04-11T04:14:00"/>
    <d v="2022-04-11T17:25:00"/>
    <d v="2022-04-11T17:40:00"/>
    <d v="2022-04-12T01:00:00"/>
    <d v="1899-12-30T04:00:00"/>
    <d v="1899-12-30T15:42:00"/>
    <d v="1900-01-03T14:34:00"/>
    <n v="64"/>
    <n v="16"/>
    <x v="4"/>
    <x v="1"/>
  </r>
  <r>
    <x v="0"/>
    <x v="0"/>
    <s v=" №21"/>
    <m/>
    <m/>
    <n v="0"/>
    <n v="36"/>
    <d v="2022-04-07T17:58:00"/>
    <d v="2022-04-08T02:37:00"/>
    <d v="2022-04-12T23:23:00"/>
    <d v="2022-04-13T03:23:00"/>
    <d v="2022-04-13T05:35:00"/>
    <d v="2022-04-13T05:40:00"/>
    <d v="2022-04-13T06:30:00"/>
    <d v="1899-12-30T04:00:00"/>
    <d v="1899-12-30T08:39:00"/>
    <d v="1900-01-03T20:46:00"/>
    <n v="72"/>
    <n v="16"/>
    <x v="4"/>
    <x v="1"/>
  </r>
  <r>
    <x v="0"/>
    <x v="0"/>
    <s v=" №22"/>
    <m/>
    <m/>
    <n v="0"/>
    <n v="51"/>
    <d v="2022-04-12T17:58:00"/>
    <d v="2022-04-14T09:16:00"/>
    <d v="2022-04-19T08:00:00"/>
    <d v="2022-04-19T12:00:00"/>
    <d v="2022-04-20T04:35:00"/>
    <d v="2022-04-20T04:35:00"/>
    <d v="2022-04-20T14:51:00"/>
    <d v="1899-12-30T04:00:00"/>
    <d v="1899-12-31T15:18:00"/>
    <d v="1900-01-03T22:44:00"/>
    <n v="102"/>
    <n v="17"/>
    <x v="4"/>
    <x v="1"/>
  </r>
  <r>
    <x v="0"/>
    <x v="0"/>
    <s v=" №23"/>
    <m/>
    <m/>
    <n v="0"/>
    <n v="54"/>
    <d v="2022-04-14T17:58:00"/>
    <d v="2022-04-16T03:31:00"/>
    <d v="2022-04-20T21:27:00"/>
    <d v="2022-04-21T01:27:00"/>
    <d v="2022-04-21T03:10:00"/>
    <d v="2022-04-21T03:10:00"/>
    <d v="2022-04-21T10:36:00"/>
    <d v="1899-12-30T04:00:00"/>
    <d v="1899-12-31T09:33:00"/>
    <d v="1900-01-03T17:56:00"/>
    <n v="108"/>
    <n v="17"/>
    <x v="4"/>
    <x v="1"/>
  </r>
  <r>
    <x v="0"/>
    <x v="0"/>
    <s v=" №24"/>
    <m/>
    <m/>
    <n v="0"/>
    <n v="37"/>
    <d v="2022-04-19T17:58:00"/>
    <d v="2022-04-19T07:16:00"/>
    <d v="2022-04-23T23:10:00"/>
    <d v="2022-04-24T03:10:00"/>
    <d v="2022-04-24T17:55:00"/>
    <d v="2022-04-24T17:56:00"/>
    <d v="2022-04-25T02:14:00"/>
    <d v="1899-12-30T04:00:00"/>
    <n v="-0.44583333333866904"/>
    <d v="1900-01-03T15:54:00"/>
    <n v="74"/>
    <n v="17"/>
    <x v="4"/>
    <x v="1"/>
  </r>
  <r>
    <x v="0"/>
    <x v="0"/>
    <s v=" №25"/>
    <m/>
    <m/>
    <n v="0"/>
    <n v="40"/>
    <d v="2022-04-21T17:58:00"/>
    <d v="2022-04-21T22:02:00"/>
    <d v="2022-04-26T16:00:00"/>
    <d v="2022-04-26T20:00:00"/>
    <d v="2022-04-26T23:30:00"/>
    <d v="2022-04-26T23:30:00"/>
    <d v="2022-04-27T02:01:00"/>
    <d v="1899-12-30T04:00:00"/>
    <d v="1899-12-30T04:04:00"/>
    <d v="1900-01-03T17:58:00"/>
    <n v="80"/>
    <n v="18"/>
    <x v="4"/>
    <x v="1"/>
  </r>
  <r>
    <x v="2"/>
    <x v="2"/>
    <s v=" №28"/>
    <m/>
    <m/>
    <n v="18"/>
    <n v="50"/>
    <d v="2022-03-29T15:07:00"/>
    <d v="2022-03-29T02:13:00"/>
    <d v="2022-04-03T17:40:00"/>
    <d v="2022-04-03T21:40:00"/>
    <d v="2022-04-04T03:35:00"/>
    <d v="2022-04-04T04:40:00"/>
    <d v="2022-04-04T06:20:00"/>
    <d v="1899-12-30T04:00:00"/>
    <n v="-0.53749999999854481"/>
    <d v="1900-01-04T15:27:00"/>
    <n v="118"/>
    <n v="14"/>
    <x v="4"/>
    <x v="1"/>
  </r>
  <r>
    <x v="2"/>
    <x v="2"/>
    <s v=" №29"/>
    <m/>
    <m/>
    <n v="12"/>
    <n v="57"/>
    <d v="2022-04-02T15:07:00"/>
    <d v="2022-04-01T00:49:00"/>
    <d v="2022-04-06T19:53:00"/>
    <d v="2022-04-06T23:53:00"/>
    <d v="2022-04-07T05:40:00"/>
    <d v="2022-04-07T05:42:00"/>
    <d v="2022-04-07T15:00:00"/>
    <d v="1899-12-30T04:00:00"/>
    <n v="-1.5958333333328483"/>
    <d v="1900-01-04T19:04:00"/>
    <n v="126"/>
    <n v="15"/>
    <x v="4"/>
    <x v="1"/>
  </r>
  <r>
    <x v="2"/>
    <x v="2"/>
    <s v=" №30"/>
    <m/>
    <m/>
    <n v="19"/>
    <n v="50"/>
    <d v="2022-04-05T15:07:00"/>
    <d v="2022-04-05T12:45:00"/>
    <d v="2022-04-10T17:44:00"/>
    <d v="2022-04-10T21:44:00"/>
    <d v="2022-04-11T01:00:00"/>
    <d v="2022-04-11T01:02:00"/>
    <d v="2022-04-11T05:10:00"/>
    <d v="1899-12-30T04:00:00"/>
    <n v="-9.8611111112404615E-2"/>
    <d v="1900-01-04T04:59:00"/>
    <n v="119"/>
    <n v="15"/>
    <x v="4"/>
    <x v="1"/>
  </r>
  <r>
    <x v="2"/>
    <x v="2"/>
    <s v=" №31"/>
    <m/>
    <m/>
    <n v="19"/>
    <n v="62"/>
    <d v="2022-04-09T15:07:00"/>
    <d v="2022-04-09T17:48:00"/>
    <d v="2022-04-14T08:47:00"/>
    <d v="2022-04-14T12:47:00"/>
    <d v="2022-04-14T18:30:00"/>
    <d v="2022-04-14T18:44:00"/>
    <d v="2022-04-15T03:57:00"/>
    <d v="1899-12-30T04:00:00"/>
    <d v="1899-12-30T02:41:00"/>
    <d v="1900-01-03T14:59:00"/>
    <n v="143"/>
    <n v="16"/>
    <x v="4"/>
    <x v="1"/>
  </r>
  <r>
    <x v="2"/>
    <x v="2"/>
    <s v=" №32"/>
    <m/>
    <m/>
    <n v="15"/>
    <n v="55"/>
    <d v="2022-04-12T15:07:00"/>
    <d v="2022-04-13T02:16:00"/>
    <d v="2022-04-18T07:00:00"/>
    <d v="2022-04-18T11:00:00"/>
    <d v="2022-04-18T13:20:00"/>
    <d v="2022-04-18T13:40:00"/>
    <d v="2022-04-19T00:32:00"/>
    <d v="1899-12-30T04:00:00"/>
    <d v="1899-12-30T11:09:00"/>
    <d v="1900-01-04T04:44:00"/>
    <n v="125"/>
    <n v="17"/>
    <x v="4"/>
    <x v="1"/>
  </r>
  <r>
    <x v="2"/>
    <x v="2"/>
    <s v=" №33"/>
    <m/>
    <m/>
    <n v="15"/>
    <n v="66"/>
    <d v="2022-04-16T15:07:00"/>
    <d v="2022-04-17T18:59:00"/>
    <d v="2022-04-22T10:12:00"/>
    <d v="2022-04-22T14:12:00"/>
    <d v="2022-04-22T17:20:00"/>
    <d v="2022-04-22T18:00:00"/>
    <d v="2022-04-23T03:40:00"/>
    <d v="1899-12-30T04:00:00"/>
    <d v="1899-12-31T03:52:00"/>
    <d v="1900-01-03T15:13:00"/>
    <n v="147"/>
    <n v="17"/>
    <x v="4"/>
    <x v="1"/>
  </r>
  <r>
    <x v="2"/>
    <x v="2"/>
    <s v=" №34"/>
    <m/>
    <m/>
    <n v="10"/>
    <n v="71"/>
    <d v="2022-04-19T15:07:00"/>
    <d v="2022-04-21T12:44:00"/>
    <d v="2022-04-26T22:17:00"/>
    <d v="2022-04-27T02:17:00"/>
    <d v="2022-04-27T05:10:00"/>
    <d v="2022-04-27T05:16:00"/>
    <d v="2022-04-27T15:39:00"/>
    <d v="1899-12-30T04:00:00"/>
    <d v="1899-12-31T21:37:00"/>
    <d v="1900-01-04T09:33:00"/>
    <n v="152"/>
    <n v="18"/>
    <x v="4"/>
    <x v="1"/>
  </r>
  <r>
    <x v="2"/>
    <x v="2"/>
    <s v=" №35"/>
    <s v="отмена"/>
    <m/>
    <m/>
    <m/>
    <d v="2022-04-23T15:07:00"/>
    <m/>
    <m/>
    <s v=""/>
    <m/>
    <m/>
    <m/>
    <d v="1899-12-30T04:00:00"/>
    <s v=""/>
    <s v=""/>
    <s v=""/>
    <n v="17"/>
    <x v="4"/>
    <x v="1"/>
  </r>
  <r>
    <x v="3"/>
    <x v="3"/>
    <s v=" №24"/>
    <m/>
    <m/>
    <n v="2"/>
    <n v="59"/>
    <d v="2022-03-25T17:00:00"/>
    <d v="2022-03-26T19:48:00"/>
    <d v="2022-03-31T17:59:00"/>
    <d v="2022-03-31T21:59:00"/>
    <d v="2022-04-01T01:10:00"/>
    <d v="2022-04-01T01:10:00"/>
    <d v="2022-04-01T02:55:00"/>
    <d v="1899-12-30T04:00:00"/>
    <d v="1899-12-31T02:48:00"/>
    <d v="1900-01-03T22:11:00"/>
    <n v="120"/>
    <n v="14"/>
    <x v="3"/>
    <x v="1"/>
  </r>
  <r>
    <x v="3"/>
    <x v="3"/>
    <s v=" №25"/>
    <m/>
    <m/>
    <n v="4"/>
    <n v="50"/>
    <d v="2022-03-28T17:00:00"/>
    <d v="2022-03-29T04:03:00"/>
    <d v="2022-04-03T17:40:00"/>
    <d v="2022-04-03T21:40:00"/>
    <d v="2022-04-03T23:30:00"/>
    <d v="2022-04-04T00:15:00"/>
    <d v="2022-04-04T03:10:00"/>
    <d v="1899-12-30T04:00:00"/>
    <d v="1899-12-30T11:03:00"/>
    <d v="1900-01-04T13:37:00"/>
    <n v="104"/>
    <n v="14"/>
    <x v="4"/>
    <x v="1"/>
  </r>
  <r>
    <x v="3"/>
    <x v="3"/>
    <s v=" №26"/>
    <m/>
    <m/>
    <n v="5"/>
    <n v="40"/>
    <d v="2022-03-30T17:00:00"/>
    <d v="2022-03-30T21:56:00"/>
    <d v="2022-04-04T17:01:00"/>
    <d v="2022-04-04T21:01:00"/>
    <d v="2022-04-04T23:05:00"/>
    <d v="2022-04-04T23:05:00"/>
    <d v="2022-04-05T00:10:00"/>
    <d v="1899-12-30T04:00:00"/>
    <d v="1899-12-30T04:56:00"/>
    <d v="1900-01-03T19:05:00"/>
    <n v="85"/>
    <n v="15"/>
    <x v="4"/>
    <x v="1"/>
  </r>
  <r>
    <x v="3"/>
    <x v="3"/>
    <s v=" №27"/>
    <m/>
    <m/>
    <n v="2"/>
    <n v="55"/>
    <d v="2022-04-01T17:00:00"/>
    <d v="2022-04-03T14:45:00"/>
    <d v="2022-04-08T21:20:00"/>
    <d v="2022-04-09T01:20:00"/>
    <d v="2022-04-09T03:30:00"/>
    <d v="2022-04-09T03:31:00"/>
    <d v="2022-04-09T11:42:00"/>
    <d v="1899-12-30T04:00:00"/>
    <d v="1899-12-31T21:45:00"/>
    <d v="1900-01-04T06:35:00"/>
    <n v="112"/>
    <n v="15"/>
    <x v="4"/>
    <x v="1"/>
  </r>
  <r>
    <x v="3"/>
    <x v="3"/>
    <s v=" №28"/>
    <m/>
    <m/>
    <n v="0"/>
    <n v="44"/>
    <d v="2022-04-04T17:00:00"/>
    <d v="2022-04-06T02:29:00"/>
    <d v="2022-04-10T19:58:00"/>
    <d v="2022-04-10T23:58:00"/>
    <d v="2022-04-11T06:00:00"/>
    <d v="2022-04-11T06:00:00"/>
    <d v="2022-04-11T14:20:00"/>
    <d v="1899-12-30T04:00:00"/>
    <d v="1899-12-31T09:29:00"/>
    <d v="1900-01-03T17:29:00"/>
    <n v="88"/>
    <n v="15"/>
    <x v="4"/>
    <x v="1"/>
  </r>
  <r>
    <x v="3"/>
    <x v="3"/>
    <s v=" №29"/>
    <m/>
    <m/>
    <n v="2"/>
    <n v="37"/>
    <d v="2022-04-06T17:00:00"/>
    <d v="2022-04-07T21:58:00"/>
    <d v="2022-04-13T19:35:00"/>
    <d v="2022-04-13T23:35:00"/>
    <d v="2022-04-14T05:30:00"/>
    <d v="2022-04-14T05:35:00"/>
    <d v="2022-04-14T07:10:00"/>
    <d v="1899-12-30T04:00:00"/>
    <d v="1899-12-31T04:58:00"/>
    <d v="1900-01-04T21:37:00"/>
    <n v="76"/>
    <n v="16"/>
    <x v="4"/>
    <x v="1"/>
  </r>
  <r>
    <x v="3"/>
    <x v="3"/>
    <s v=" №30"/>
    <m/>
    <m/>
    <n v="0"/>
    <n v="49"/>
    <d v="2022-04-08T17:00:00"/>
    <d v="2022-04-10T17:35:00"/>
    <d v="2022-04-15T11:17:00"/>
    <d v="2022-04-15T15:17:00"/>
    <d v="2022-04-15T17:50:00"/>
    <d v="2022-04-15T18:05:00"/>
    <d v="2022-04-16T00:06:00"/>
    <d v="1899-12-30T04:00:00"/>
    <d v="1900-01-01T00:35:00"/>
    <d v="1900-01-03T17:42:00"/>
    <n v="98"/>
    <n v="16"/>
    <x v="4"/>
    <x v="1"/>
  </r>
  <r>
    <x v="3"/>
    <x v="3"/>
    <s v=" №31"/>
    <m/>
    <m/>
    <n v="0"/>
    <n v="35"/>
    <d v="2022-04-11T17:00:00"/>
    <d v="2022-04-12T05:15:00"/>
    <d v="2022-04-16T19:35:00"/>
    <d v="2022-04-16T23:35:00"/>
    <d v="2022-04-17T02:50:00"/>
    <d v="2022-04-17T03:00:00"/>
    <d v="2022-04-17T07:05:00"/>
    <d v="1899-12-30T04:00:00"/>
    <d v="1899-12-30T12:15:00"/>
    <d v="1900-01-03T14:20:00"/>
    <n v="70"/>
    <n v="16"/>
    <x v="4"/>
    <x v="1"/>
  </r>
  <r>
    <x v="3"/>
    <x v="3"/>
    <s v=" №32"/>
    <m/>
    <m/>
    <n v="0"/>
    <n v="35"/>
    <d v="2022-04-13T17:00:00"/>
    <d v="2022-04-13T23:06:00"/>
    <d v="2022-04-18T13:47:00"/>
    <d v="2022-04-18T17:47:00"/>
    <d v="2022-04-19T07:00:00"/>
    <d v="2022-04-19T09:00:00"/>
    <d v="2022-04-19T17:55:00"/>
    <d v="1899-12-30T04:00:00"/>
    <d v="1899-12-30T06:06:00"/>
    <d v="1900-01-03T14:41:00"/>
    <n v="70"/>
    <n v="17"/>
    <x v="4"/>
    <x v="1"/>
  </r>
  <r>
    <x v="3"/>
    <x v="3"/>
    <s v=" №33"/>
    <m/>
    <m/>
    <n v="1"/>
    <n v="36"/>
    <d v="2022-04-15T17:00:00"/>
    <d v="2022-04-15T07:10:00"/>
    <d v="2022-04-19T23:40:00"/>
    <d v="2022-04-20T03:40:00"/>
    <d v="2022-04-20T18:55:00"/>
    <d v="2022-04-20T19:26:00"/>
    <d v="2022-04-21T01:10:00"/>
    <d v="1899-12-30T04:00:00"/>
    <n v="-0.40972222222626442"/>
    <d v="1900-01-03T16:30:00"/>
    <n v="73"/>
    <n v="17"/>
    <x v="4"/>
    <x v="1"/>
  </r>
  <r>
    <x v="3"/>
    <x v="3"/>
    <s v=" №34"/>
    <m/>
    <m/>
    <n v="0"/>
    <n v="47"/>
    <d v="2022-04-18T17:00:00"/>
    <d v="2022-04-17T13:16:00"/>
    <d v="2022-04-23T09:50:00"/>
    <d v="2022-04-23T13:50:00"/>
    <d v="2022-04-24T02:40:00"/>
    <d v="2022-04-24T02:40:00"/>
    <d v="2022-04-24T06:25:00"/>
    <d v="1899-12-30T04:00:00"/>
    <n v="-1.1555555555605679"/>
    <d v="1900-01-04T20:34:00"/>
    <n v="94"/>
    <n v="17"/>
    <x v="4"/>
    <x v="1"/>
  </r>
  <r>
    <x v="3"/>
    <x v="3"/>
    <s v=" №35"/>
    <m/>
    <m/>
    <n v="2"/>
    <n v="50"/>
    <d v="2022-04-20T17:00:00"/>
    <d v="2022-04-20T01:14:00"/>
    <d v="2022-04-25T10:25:00"/>
    <d v="2022-04-25T14:25:00"/>
    <d v="2022-04-25T16:30:00"/>
    <d v="2022-04-25T18:30:00"/>
    <d v="2022-04-25T23:30:00"/>
    <d v="1899-12-30T04:00:00"/>
    <n v="-0.65694444444670808"/>
    <d v="1900-01-04T09:11:00"/>
    <n v="102"/>
    <n v="18"/>
    <x v="4"/>
    <x v="1"/>
  </r>
  <r>
    <x v="3"/>
    <x v="3"/>
    <s v=" №36"/>
    <m/>
    <m/>
    <n v="2"/>
    <n v="74"/>
    <d v="2022-04-22T17:00:00"/>
    <d v="2022-04-22T19:16:00"/>
    <d v="2022-04-27T16:36:00"/>
    <d v="2022-04-27T20:36:00"/>
    <d v="2022-04-28T05:35:00"/>
    <d v="2022-04-28T05:35:00"/>
    <d v="2022-04-28T10:54:00"/>
    <d v="1899-12-30T04:00:00"/>
    <d v="1899-12-30T02:16:00"/>
    <d v="1900-01-03T21:20:00"/>
    <n v="150"/>
    <n v="18"/>
    <x v="4"/>
    <x v="1"/>
  </r>
  <r>
    <x v="2"/>
    <x v="4"/>
    <s v=" №12"/>
    <m/>
    <m/>
    <n v="58"/>
    <n v="33"/>
    <d v="2022-04-02T00:00:00"/>
    <d v="2022-04-02T14:27:00"/>
    <d v="2022-04-08T08:43:00"/>
    <d v="2022-04-08T12:43:00"/>
    <d v="2022-04-08T16:20:00"/>
    <d v="2022-04-08T16:40:00"/>
    <d v="2022-04-09T01:30:00"/>
    <d v="1899-12-30T04:00:00"/>
    <d v="1899-12-30T14:27:00"/>
    <d v="1900-01-04T18:16:00"/>
    <n v="124"/>
    <n v="15"/>
    <x v="4"/>
    <x v="1"/>
  </r>
  <r>
    <x v="2"/>
    <x v="4"/>
    <s v=" №13"/>
    <m/>
    <m/>
    <n v="61"/>
    <n v="42"/>
    <d v="2022-04-08T00:00:00"/>
    <d v="2022-04-10T15:02:00"/>
    <d v="2022-04-17T02:30:00"/>
    <d v="2022-04-17T06:30:00"/>
    <d v="2022-04-17T10:50:00"/>
    <d v="2022-04-17T10:51:00"/>
    <d v="2022-04-18T06:49:00"/>
    <d v="1899-12-30T04:00:00"/>
    <d v="1900-01-01T15:02:00"/>
    <d v="1900-01-05T11:28:00"/>
    <n v="145"/>
    <n v="16"/>
    <x v="4"/>
    <x v="1"/>
  </r>
  <r>
    <x v="2"/>
    <x v="4"/>
    <s v=" №14"/>
    <m/>
    <m/>
    <n v="60"/>
    <n v="34"/>
    <d v="2022-04-15T00:00:00"/>
    <d v="2022-04-23T05:40:00"/>
    <d v="2022-04-29T08:53:00"/>
    <d v="2022-04-29T12:53:00"/>
    <d v="2022-04-29T14:15:00"/>
    <d v="2022-04-29T14:19:00"/>
    <d v="2022-04-30T00:42:00"/>
    <d v="1899-12-30T04:00:00"/>
    <d v="1900-01-07T05:40:00"/>
    <d v="1900-01-05T03:13:00"/>
    <n v="128"/>
    <n v="18"/>
    <x v="4"/>
    <x v="1"/>
  </r>
  <r>
    <x v="3"/>
    <x v="5"/>
    <s v=" №7М (ТК)"/>
    <m/>
    <m/>
    <n v="0"/>
    <n v="50"/>
    <m/>
    <d v="2022-04-08T15:32:00"/>
    <d v="2022-04-10T15:19:00"/>
    <d v="2022-04-10T19:19:00"/>
    <d v="2022-04-10T23:00:00"/>
    <d v="2022-04-12T09:30:00"/>
    <d v="2022-04-13T00:02:00"/>
    <d v="1899-12-30T04:00:00"/>
    <s v=""/>
    <s v=""/>
    <n v="100"/>
    <n v="15"/>
    <x v="4"/>
    <x v="1"/>
  </r>
  <r>
    <x v="3"/>
    <x v="6"/>
    <s v="  №8М (ТК)"/>
    <m/>
    <m/>
    <n v="0"/>
    <n v="49"/>
    <m/>
    <d v="2022-04-12T18:35:00"/>
    <d v="2022-04-15T23:50:00"/>
    <d v="2022-04-16T03:50:00"/>
    <d v="2022-04-16T04:45:00"/>
    <d v="2022-04-19T11:05:00"/>
    <d v="2022-04-19T22:35:00"/>
    <d v="1899-12-30T04:00:00"/>
    <s v=""/>
    <s v=""/>
    <n v="98"/>
    <n v="16"/>
    <x v="4"/>
    <x v="1"/>
  </r>
  <r>
    <x v="3"/>
    <x v="5"/>
    <s v=" №9М (ТК)"/>
    <m/>
    <m/>
    <n v="0"/>
    <n v="50"/>
    <m/>
    <d v="2022-04-18T15:56:00"/>
    <d v="2022-04-21T07:13:00"/>
    <d v="2022-04-21T11:13:00"/>
    <d v="2022-04-21T12:30:00"/>
    <d v="2022-04-22T07:00:00"/>
    <d v="2022-04-25T06:00:00"/>
    <d v="1899-12-30T04:00:00"/>
    <s v=""/>
    <s v=""/>
    <n v="100"/>
    <n v="17"/>
    <x v="4"/>
    <x v="1"/>
  </r>
  <r>
    <x v="3"/>
    <x v="5"/>
    <s v=" №10М (ТК)"/>
    <m/>
    <m/>
    <n v="0"/>
    <n v="50"/>
    <m/>
    <d v="2022-04-24T06:11:00"/>
    <d v="2022-04-28T06:30:00"/>
    <d v="2022-04-28T10:30:00"/>
    <d v="2022-04-28T15:45:00"/>
    <d v="2022-04-30T02:43:00"/>
    <d v="2022-05-01T02:43:00"/>
    <d v="1899-12-30T04:00:00"/>
    <s v=""/>
    <s v=""/>
    <n v="100"/>
    <n v="18"/>
    <x v="4"/>
    <x v="1"/>
  </r>
  <r>
    <x v="2"/>
    <x v="5"/>
    <s v="  №7М (ФИТ)"/>
    <m/>
    <m/>
    <n v="0"/>
    <n v="48"/>
    <m/>
    <d v="2022-04-01T22:31:00"/>
    <d v="2022-04-04T02:19:00"/>
    <d v="2022-04-04T06:19:00"/>
    <d v="2022-04-04T07:00:00"/>
    <d v="2022-04-05T07:17:00"/>
    <d v="2022-04-06T02:59:00"/>
    <d v="1899-12-30T04:00:00"/>
    <s v=""/>
    <s v=""/>
    <n v="96"/>
    <n v="15"/>
    <x v="4"/>
    <x v="1"/>
  </r>
  <r>
    <x v="2"/>
    <x v="5"/>
    <s v="  №8М (ФИТ)"/>
    <m/>
    <m/>
    <n v="0"/>
    <n v="50"/>
    <m/>
    <d v="2022-04-03T20:57:00"/>
    <d v="2022-04-06T14:10:00"/>
    <d v="2022-04-06T18:10:00"/>
    <d v="2022-04-06T19:00:00"/>
    <d v="2022-04-08T18:59:00"/>
    <d v="2022-04-09T12:23:00"/>
    <d v="1899-12-30T04:00:00"/>
    <s v=""/>
    <s v=""/>
    <n v="100"/>
    <n v="15"/>
    <x v="4"/>
    <x v="1"/>
  </r>
  <r>
    <x v="4"/>
    <x v="5"/>
    <s v=" №1(Б)"/>
    <m/>
    <m/>
    <n v="0"/>
    <n v="50"/>
    <m/>
    <d v="2022-04-11T13:27:00"/>
    <d v="2022-04-13T16:21:00"/>
    <d v="2022-04-13T20:21:00"/>
    <d v="2022-04-13T23:30:00"/>
    <d v="2022-04-15T06:48:00"/>
    <d v="2022-04-15T15:47:00"/>
    <d v="1899-12-30T04:00:00"/>
    <s v=""/>
    <s v=""/>
    <n v="100"/>
    <n v="16"/>
    <x v="4"/>
    <x v="1"/>
  </r>
  <r>
    <x v="0"/>
    <x v="6"/>
    <s v=" 1 РЖД БА"/>
    <m/>
    <m/>
    <n v="0"/>
    <n v="50"/>
    <m/>
    <d v="2022-04-24T07:34:00"/>
    <d v="2022-04-27T01:21:00"/>
    <d v="2022-04-27T05:21:00"/>
    <d v="2022-04-27T06:40:00"/>
    <d v="2022-05-01T09:20:00"/>
    <d v="2022-05-01T14:21:00"/>
    <d v="1899-12-30T04:00:00"/>
    <s v=""/>
    <s v=""/>
    <n v="100"/>
    <n v="18"/>
    <x v="4"/>
    <x v="1"/>
  </r>
  <r>
    <x v="1"/>
    <x v="1"/>
    <n v="32"/>
    <m/>
    <m/>
    <n v="0"/>
    <n v="34"/>
    <d v="2022-04-28T02:50:00"/>
    <d v="2022-04-28T03:38:00"/>
    <d v="2022-05-03T04:42:00"/>
    <d v="2022-05-03T08:42:00"/>
    <d v="2022-05-03T12:00:00"/>
    <d v="2022-05-03T12:09:00"/>
    <d v="2022-05-03T15:21:00"/>
    <d v="1899-12-30T04:00:00"/>
    <d v="1899-12-30T00:48:00"/>
    <d v="1900-01-04T01:04:00"/>
    <n v="68"/>
    <n v="19"/>
    <x v="5"/>
    <x v="1"/>
  </r>
  <r>
    <x v="1"/>
    <x v="1"/>
    <n v="33"/>
    <s v="отмена"/>
    <m/>
    <m/>
    <m/>
    <d v="2022-04-29T02:50:00"/>
    <m/>
    <m/>
    <s v=""/>
    <m/>
    <m/>
    <m/>
    <d v="1899-12-30T04:00:00"/>
    <s v=""/>
    <s v=""/>
    <s v=""/>
    <n v="18"/>
    <x v="4"/>
    <x v="1"/>
  </r>
  <r>
    <x v="1"/>
    <x v="1"/>
    <n v="33"/>
    <m/>
    <m/>
    <n v="0"/>
    <n v="48"/>
    <d v="2022-05-02T02:50:00"/>
    <d v="2022-05-02T03:32:00"/>
    <d v="2022-05-07T01:46:00"/>
    <d v="2022-05-07T05:46:00"/>
    <d v="2022-05-07T07:30:00"/>
    <d v="2022-05-07T08:30:00"/>
    <d v="2022-05-07T10:45:00"/>
    <d v="1899-12-30T04:00:00"/>
    <d v="1899-12-30T00:42:00"/>
    <d v="1900-01-03T22:14:00"/>
    <n v="96"/>
    <n v="19"/>
    <x v="5"/>
    <x v="1"/>
  </r>
  <r>
    <x v="1"/>
    <x v="1"/>
    <n v="34"/>
    <m/>
    <m/>
    <n v="0"/>
    <n v="40"/>
    <d v="2022-05-08T02:50:00"/>
    <d v="2022-05-09T02:46:00"/>
    <d v="2022-05-14T00:42:00"/>
    <d v="2022-05-14T04:42:00"/>
    <d v="2022-05-14T06:20:00"/>
    <d v="2022-05-14T06:30:00"/>
    <d v="2022-05-14T10:15:00"/>
    <d v="1899-12-30T04:00:00"/>
    <d v="1899-12-30T23:56:00"/>
    <d v="1900-01-03T21:56:00"/>
    <n v="80"/>
    <n v="20"/>
    <x v="5"/>
    <x v="1"/>
  </r>
  <r>
    <x v="1"/>
    <x v="1"/>
    <n v="35"/>
    <m/>
    <m/>
    <n v="0"/>
    <n v="31"/>
    <d v="2022-05-11T02:50:00"/>
    <d v="2022-05-14T03:51:00"/>
    <d v="2022-05-18T12:55:00"/>
    <d v="2022-05-18T16:55:00"/>
    <d v="2022-05-18T18:55:00"/>
    <d v="2022-05-18T18:57:00"/>
    <d v="2022-05-18T21:55:00"/>
    <d v="1899-12-30T04:00:00"/>
    <d v="1900-01-02T01:01:00"/>
    <d v="1900-01-03T09:04:00"/>
    <n v="62"/>
    <n v="21"/>
    <x v="5"/>
    <x v="1"/>
  </r>
  <r>
    <x v="1"/>
    <x v="1"/>
    <n v="36"/>
    <m/>
    <m/>
    <n v="0"/>
    <n v="31"/>
    <d v="2022-05-15T02:50:00"/>
    <d v="2022-05-17T03:58:00"/>
    <d v="2022-05-22T18:14:00"/>
    <d v="2022-05-22T22:14:00"/>
    <d v="2022-05-23T00:55:00"/>
    <d v="2022-05-23T01:05:00"/>
    <d v="2022-05-23T01:51:00"/>
    <d v="1899-12-30T04:00:00"/>
    <d v="1900-01-01T01:08:00"/>
    <d v="1900-01-04T14:16:00"/>
    <n v="62"/>
    <n v="21"/>
    <x v="5"/>
    <x v="1"/>
  </r>
  <r>
    <x v="1"/>
    <x v="1"/>
    <n v="37"/>
    <m/>
    <m/>
    <n v="0"/>
    <n v="43"/>
    <d v="2022-05-18T02:50:00"/>
    <d v="2022-05-20T02:47:00"/>
    <d v="2022-05-25T06:22:00"/>
    <d v="2022-05-25T10:22:00"/>
    <d v="2022-05-25T12:50:00"/>
    <d v="2022-05-25T22:13:00"/>
    <d v="2022-05-26T02:55:00"/>
    <d v="1899-12-30T04:00:00"/>
    <d v="1899-12-31T23:57:00"/>
    <d v="1900-01-04T03:35:00"/>
    <n v="86"/>
    <n v="22"/>
    <x v="5"/>
    <x v="1"/>
  </r>
  <r>
    <x v="1"/>
    <x v="1"/>
    <n v="38"/>
    <m/>
    <m/>
    <n v="0"/>
    <n v="57"/>
    <d v="2022-05-22T02:50:00"/>
    <d v="2022-05-24T01:10:00"/>
    <d v="2022-05-29T20:06:00"/>
    <d v="2022-05-30T00:06:00"/>
    <d v="2022-05-31T06:26:00"/>
    <d v="2022-05-31T06:27:00"/>
    <d v="2022-05-31T13:54:00"/>
    <d v="1899-12-30T04:00:00"/>
    <d v="1899-12-31T22:20:00"/>
    <d v="1900-01-04T18:56:00"/>
    <n v="114"/>
    <n v="23"/>
    <x v="5"/>
    <x v="1"/>
  </r>
  <r>
    <x v="0"/>
    <x v="0"/>
    <s v=" №26"/>
    <m/>
    <m/>
    <n v="0"/>
    <n v="35"/>
    <d v="2022-04-26T17:58:00"/>
    <d v="2022-04-27T07:34:00"/>
    <d v="2022-05-01T21:02:00"/>
    <d v="2022-05-02T01:02:00"/>
    <d v="2022-05-02T14:30:00"/>
    <d v="2022-05-02T14:40:00"/>
    <d v="2022-05-02T17:22:00"/>
    <d v="1899-12-30T04:00:00"/>
    <d v="1899-12-30T13:36:00"/>
    <d v="1900-01-03T13:28:00"/>
    <n v="70"/>
    <n v="19"/>
    <x v="5"/>
    <x v="1"/>
  </r>
  <r>
    <x v="0"/>
    <x v="0"/>
    <s v=" №27"/>
    <m/>
    <m/>
    <n v="0"/>
    <n v="37"/>
    <d v="2022-04-28T17:58:00"/>
    <d v="2022-04-29T05:06:00"/>
    <d v="2022-05-04T17:40:00"/>
    <d v="2022-05-04T21:40:00"/>
    <d v="2022-05-05T01:50:00"/>
    <d v="2022-05-05T01:55:00"/>
    <d v="2022-05-05T02:40:00"/>
    <d v="1899-12-30T04:00:00"/>
    <d v="1899-12-30T11:08:00"/>
    <d v="1900-01-04T12:34:00"/>
    <n v="74"/>
    <n v="19"/>
    <x v="5"/>
    <x v="1"/>
  </r>
  <r>
    <x v="0"/>
    <x v="0"/>
    <s v=" №28"/>
    <s v="отмена"/>
    <m/>
    <m/>
    <m/>
    <d v="2022-05-05T17:58:00"/>
    <m/>
    <m/>
    <s v=""/>
    <m/>
    <m/>
    <m/>
    <d v="1899-12-30T04:00:00"/>
    <s v=""/>
    <s v=""/>
    <s v=""/>
    <n v="19"/>
    <x v="5"/>
    <x v="1"/>
  </r>
  <r>
    <x v="0"/>
    <x v="0"/>
    <s v=" №28"/>
    <m/>
    <m/>
    <n v="0"/>
    <n v="38"/>
    <d v="2022-05-07T17:58:00"/>
    <d v="2022-05-10T18:41:00"/>
    <d v="2022-05-15T16:24:00"/>
    <d v="2022-05-15T20:24:00"/>
    <d v="2022-05-15T22:00:00"/>
    <d v="2022-05-15T22:40:00"/>
    <d v="2022-05-16T00:21:00"/>
    <d v="1899-12-30T04:00:00"/>
    <d v="1900-01-02T00:43:00"/>
    <d v="1900-01-03T21:43:00"/>
    <n v="76"/>
    <n v="20"/>
    <x v="5"/>
    <x v="1"/>
  </r>
  <r>
    <x v="0"/>
    <x v="0"/>
    <s v=" №29"/>
    <s v="отмена"/>
    <m/>
    <m/>
    <m/>
    <d v="2022-05-12T17:58:00"/>
    <m/>
    <m/>
    <s v=""/>
    <m/>
    <m/>
    <m/>
    <d v="1899-12-30T04:00:00"/>
    <s v=""/>
    <s v=""/>
    <s v=""/>
    <n v="20"/>
    <x v="5"/>
    <x v="1"/>
  </r>
  <r>
    <x v="0"/>
    <x v="0"/>
    <s v=" №29"/>
    <m/>
    <m/>
    <n v="0"/>
    <n v="41"/>
    <d v="2022-05-14T17:58:00"/>
    <d v="2022-05-15T17:45:00"/>
    <d v="2022-05-20T06:06:00"/>
    <d v="2022-05-20T10:06:00"/>
    <d v="2022-05-20T12:10:00"/>
    <d v="2022-05-20T12:30:00"/>
    <d v="2022-05-20T14:06:00"/>
    <d v="1899-12-30T04:00:00"/>
    <d v="1899-12-30T23:47:00"/>
    <d v="1900-01-03T12:21:00"/>
    <n v="82"/>
    <n v="21"/>
    <x v="5"/>
    <x v="1"/>
  </r>
  <r>
    <x v="0"/>
    <x v="0"/>
    <s v=" №30"/>
    <s v="отмена"/>
    <m/>
    <m/>
    <m/>
    <d v="2022-05-19T17:58:00"/>
    <m/>
    <m/>
    <s v=""/>
    <m/>
    <m/>
    <m/>
    <d v="1899-12-30T04:00:00"/>
    <s v=""/>
    <s v=""/>
    <s v=""/>
    <n v="21"/>
    <x v="5"/>
    <x v="1"/>
  </r>
  <r>
    <x v="0"/>
    <x v="0"/>
    <s v=" №30"/>
    <m/>
    <m/>
    <n v="0"/>
    <n v="52"/>
    <d v="2022-05-21T17:58:00"/>
    <d v="2022-05-21T18:35:00"/>
    <d v="2022-05-28T02:30:00"/>
    <d v="2022-05-28T06:30:00"/>
    <d v="2022-05-28T11:05:00"/>
    <d v="2022-05-28T11:15:00"/>
    <d v="2022-05-28T12:34:00"/>
    <d v="1899-12-30T04:00:00"/>
    <d v="1899-12-30T00:37:00"/>
    <d v="1900-01-05T07:55:00"/>
    <n v="104"/>
    <n v="22"/>
    <x v="5"/>
    <x v="1"/>
  </r>
  <r>
    <x v="2"/>
    <x v="2"/>
    <s v=" №35"/>
    <m/>
    <m/>
    <n v="13"/>
    <n v="52"/>
    <d v="2022-04-27T15:07:00"/>
    <d v="2022-04-27T15:39:00"/>
    <d v="2022-05-02T21:34:00"/>
    <d v="2022-05-03T01:34:00"/>
    <d v="2022-05-03T18:00:00"/>
    <d v="2022-05-03T18:15:00"/>
    <d v="2022-05-03T22:16:00"/>
    <d v="1899-12-30T04:00:00"/>
    <d v="1899-12-30T00:32:00"/>
    <d v="1900-01-04T05:55:00"/>
    <n v="117"/>
    <n v="19"/>
    <x v="5"/>
    <x v="1"/>
  </r>
  <r>
    <x v="2"/>
    <x v="2"/>
    <s v=" №36"/>
    <m/>
    <m/>
    <n v="13"/>
    <n v="66"/>
    <d v="2022-04-30T15:07:00"/>
    <d v="2022-05-01T15:30:00"/>
    <d v="2022-05-07T06:06:00"/>
    <d v="2022-05-07T10:06:00"/>
    <d v="2022-05-07T12:00:00"/>
    <d v="2022-05-07T12:30:00"/>
    <d v="2022-05-07T16:43:00"/>
    <d v="1899-12-30T04:00:00"/>
    <d v="1899-12-31T00:23:00"/>
    <d v="1900-01-04T14:36:00"/>
    <n v="145"/>
    <n v="19"/>
    <x v="5"/>
    <x v="1"/>
  </r>
  <r>
    <x v="2"/>
    <x v="2"/>
    <s v=" №37"/>
    <m/>
    <m/>
    <n v="12"/>
    <n v="64"/>
    <d v="2022-05-04T15:07:00"/>
    <d v="2022-05-03T15:53:00"/>
    <d v="2022-05-08T15:06:00"/>
    <d v="2022-05-08T19:06:00"/>
    <d v="2022-05-08T21:50:00"/>
    <d v="2022-05-08T21:50:00"/>
    <d v="2022-05-09T04:00:00"/>
    <d v="1899-12-30T04:00:00"/>
    <n v="-0.96805555555329192"/>
    <d v="1900-01-03T23:13:00"/>
    <n v="140"/>
    <n v="19"/>
    <x v="5"/>
    <x v="1"/>
  </r>
  <r>
    <x v="2"/>
    <x v="2"/>
    <s v=" №38"/>
    <m/>
    <m/>
    <n v="9"/>
    <n v="66"/>
    <d v="2022-05-08T15:07:00"/>
    <d v="2022-05-07T15:06:00"/>
    <d v="2022-05-12T21:12:00"/>
    <d v="2022-05-13T01:12:00"/>
    <d v="2022-05-13T12:40:00"/>
    <d v="2022-05-13T14:00:00"/>
    <d v="2022-05-14T00:20:00"/>
    <d v="1899-12-30T04:00:00"/>
    <n v="-1.0006944444467081"/>
    <d v="1900-01-04T06:06:00"/>
    <n v="141"/>
    <n v="20"/>
    <x v="5"/>
    <x v="1"/>
  </r>
  <r>
    <x v="2"/>
    <x v="2"/>
    <s v=" №39"/>
    <s v="отмена"/>
    <m/>
    <m/>
    <m/>
    <d v="2022-05-10T15:07:00"/>
    <m/>
    <m/>
    <s v=""/>
    <m/>
    <m/>
    <m/>
    <d v="1899-12-30T04:00:00"/>
    <s v=""/>
    <s v=""/>
    <s v=""/>
    <n v="20"/>
    <x v="5"/>
    <x v="1"/>
  </r>
  <r>
    <x v="2"/>
    <x v="2"/>
    <s v=" №39"/>
    <m/>
    <m/>
    <n v="18"/>
    <n v="58"/>
    <d v="2022-05-14T15:07:00"/>
    <d v="2022-05-14T15:08:00"/>
    <d v="2022-05-19T02:38:00"/>
    <d v="2022-05-19T06:38:00"/>
    <d v="2022-05-19T15:50:00"/>
    <d v="2022-05-19T16:00:00"/>
    <d v="2022-05-19T22:00:00"/>
    <d v="1899-12-30T04:00:00"/>
    <d v="1899-12-30T00:01:00"/>
    <d v="1900-01-03T11:30:00"/>
    <n v="134"/>
    <n v="21"/>
    <x v="5"/>
    <x v="1"/>
  </r>
  <r>
    <x v="2"/>
    <x v="2"/>
    <s v=" №40"/>
    <m/>
    <m/>
    <n v="11"/>
    <n v="45"/>
    <d v="2022-05-17T15:07:00"/>
    <d v="2022-05-17T15:36:00"/>
    <d v="2022-05-22T12:50:00"/>
    <d v="2022-05-22T16:50:00"/>
    <d v="2022-05-23T12:50:00"/>
    <d v="2022-05-23T13:20:00"/>
    <d v="2022-05-23T16:04:00"/>
    <d v="1899-12-30T04:00:00"/>
    <d v="1899-12-30T00:29:00"/>
    <d v="1900-01-03T21:14:00"/>
    <n v="101"/>
    <n v="21"/>
    <x v="5"/>
    <x v="1"/>
  </r>
  <r>
    <x v="2"/>
    <x v="2"/>
    <s v=" №41"/>
    <m/>
    <m/>
    <n v="30"/>
    <n v="59"/>
    <d v="2022-05-21T15:07:00"/>
    <d v="2022-05-21T15:02:00"/>
    <d v="2022-05-26T17:15:00"/>
    <d v="2022-05-26T21:15:00"/>
    <d v="2022-05-27T10:30:00"/>
    <d v="2022-05-27T10:31:00"/>
    <d v="2022-05-27T16:16:00"/>
    <d v="1899-12-30T04:00:00"/>
    <n v="-3.4722222262644209E-3"/>
    <d v="1900-01-04T02:13:00"/>
    <n v="148"/>
    <n v="22"/>
    <x v="5"/>
    <x v="1"/>
  </r>
  <r>
    <x v="2"/>
    <x v="2"/>
    <s v=" №42"/>
    <m/>
    <m/>
    <m/>
    <m/>
    <d v="2022-05-24T15:07:00"/>
    <d v="2022-05-24T20:15:00"/>
    <d v="2022-05-29T19:54:00"/>
    <d v="2022-05-29T23:54:00"/>
    <d v="2022-05-30T01:15:00"/>
    <d v="2022-05-30T02:00:00"/>
    <d v="2022-05-30T04:35:00"/>
    <d v="1899-12-30T04:00:00"/>
    <d v="1899-12-30T05:08:00"/>
    <d v="1900-01-03T23:39:00"/>
    <s v=""/>
    <n v="22"/>
    <x v="5"/>
    <x v="1"/>
  </r>
  <r>
    <x v="2"/>
    <x v="2"/>
    <s v=" №43"/>
    <s v="отмена"/>
    <m/>
    <m/>
    <m/>
    <d v="2022-05-28T15:07:00"/>
    <m/>
    <m/>
    <s v=""/>
    <m/>
    <m/>
    <m/>
    <d v="1899-12-30T04:00:00"/>
    <s v=""/>
    <s v=""/>
    <s v=""/>
    <n v="22"/>
    <x v="5"/>
    <x v="1"/>
  </r>
  <r>
    <x v="3"/>
    <x v="3"/>
    <s v=" №37"/>
    <m/>
    <m/>
    <n v="0"/>
    <n v="56"/>
    <d v="2022-04-25T17:00:00"/>
    <d v="2022-04-25T21:59:00"/>
    <d v="2022-05-01T23:38:00"/>
    <d v="2022-05-02T03:38:00"/>
    <d v="2022-05-02T05:45:00"/>
    <d v="2022-05-02T05:55:00"/>
    <d v="2022-05-02T10:26:00"/>
    <d v="1899-12-30T04:00:00"/>
    <d v="1899-12-30T04:59:00"/>
    <d v="1900-01-05T01:39:00"/>
    <n v="112"/>
    <n v="19"/>
    <x v="5"/>
    <x v="1"/>
  </r>
  <r>
    <x v="3"/>
    <x v="3"/>
    <s v=" №38"/>
    <m/>
    <m/>
    <n v="0"/>
    <n v="47"/>
    <d v="2022-04-27T17:00:00"/>
    <d v="2022-04-27T11:14:00"/>
    <d v="2022-05-02T02:37:00"/>
    <d v="2022-05-02T06:37:00"/>
    <d v="2022-05-02T18:45:00"/>
    <d v="2022-05-02T18:47:00"/>
    <d v="2022-05-02T22:29:00"/>
    <d v="1899-12-30T04:00:00"/>
    <n v="-0.24027777778246673"/>
    <d v="1900-01-03T15:23:00"/>
    <n v="94"/>
    <n v="19"/>
    <x v="5"/>
    <x v="1"/>
  </r>
  <r>
    <x v="3"/>
    <x v="3"/>
    <s v=" №39"/>
    <m/>
    <m/>
    <n v="3"/>
    <n v="64"/>
    <d v="2022-04-30T17:00:00"/>
    <d v="2022-04-30T01:17:00"/>
    <d v="2022-05-05T18:19:00"/>
    <d v="2022-05-05T22:19:00"/>
    <d v="2022-05-06T03:50:00"/>
    <d v="2022-05-06T03:50:00"/>
    <d v="2022-05-06T07:06:00"/>
    <d v="1899-12-30T04:00:00"/>
    <n v="-0.65486111111385981"/>
    <d v="1900-01-04T17:02:00"/>
    <n v="131"/>
    <n v="19"/>
    <x v="5"/>
    <x v="1"/>
  </r>
  <r>
    <x v="3"/>
    <x v="3"/>
    <s v=" №40"/>
    <m/>
    <m/>
    <n v="0"/>
    <n v="69"/>
    <d v="2022-05-02T17:00:00"/>
    <d v="2022-05-02T17:36:00"/>
    <d v="2022-05-08T00:00:00"/>
    <d v="2022-05-08T04:00:00"/>
    <d v="2022-05-08T06:00:00"/>
    <d v="2022-05-08T06:15:00"/>
    <d v="2022-05-08T12:20:00"/>
    <d v="1899-12-30T04:00:00"/>
    <d v="1899-12-30T00:36:00"/>
    <d v="1900-01-04T06:24:00"/>
    <n v="138"/>
    <n v="19"/>
    <x v="5"/>
    <x v="1"/>
  </r>
  <r>
    <x v="3"/>
    <x v="3"/>
    <s v=" №41"/>
    <m/>
    <m/>
    <n v="1"/>
    <n v="50"/>
    <d v="2022-05-04T17:00:00"/>
    <d v="2022-05-05T17:41:00"/>
    <d v="2022-05-10T19:35:00"/>
    <d v="2022-05-10T23:35:00"/>
    <d v="2022-05-11T06:30:00"/>
    <d v="2022-05-11T07:37:00"/>
    <d v="2022-05-11T15:13:00"/>
    <d v="1899-12-30T04:00:00"/>
    <d v="1899-12-31T00:41:00"/>
    <d v="1900-01-04T01:54:00"/>
    <n v="101"/>
    <n v="20"/>
    <x v="5"/>
    <x v="1"/>
  </r>
  <r>
    <x v="3"/>
    <x v="3"/>
    <s v=" №42"/>
    <m/>
    <m/>
    <n v="0"/>
    <n v="50"/>
    <d v="2022-05-06T17:00:00"/>
    <d v="2022-05-07T03:36:00"/>
    <d v="2022-05-12T02:19:00"/>
    <d v="2022-05-12T06:19:00"/>
    <d v="2022-05-12T10:20:00"/>
    <d v="2022-05-12T10:35:00"/>
    <d v="2022-05-12T14:00:00"/>
    <d v="1899-12-30T04:00:00"/>
    <d v="1899-12-30T10:36:00"/>
    <d v="1900-01-03T22:43:00"/>
    <n v="100"/>
    <n v="20"/>
    <x v="5"/>
    <x v="1"/>
  </r>
  <r>
    <x v="3"/>
    <x v="3"/>
    <s v=" №43"/>
    <m/>
    <m/>
    <n v="0"/>
    <n v="43"/>
    <d v="2022-05-08T17:00:00"/>
    <d v="2022-05-10T11:15:00"/>
    <d v="2022-05-15T01:41:00"/>
    <d v="2022-05-15T05:41:00"/>
    <d v="2022-05-15T12:50:00"/>
    <d v="2022-05-15T13:00:00"/>
    <d v="2022-05-15T15:22:00"/>
    <d v="1899-12-30T04:00:00"/>
    <d v="1899-12-31T18:15:00"/>
    <d v="1900-01-03T14:26:00"/>
    <n v="86"/>
    <n v="20"/>
    <x v="5"/>
    <x v="1"/>
  </r>
  <r>
    <x v="3"/>
    <x v="3"/>
    <s v=" №44"/>
    <m/>
    <m/>
    <n v="0"/>
    <n v="37"/>
    <d v="2022-05-10T17:00:00"/>
    <d v="2022-05-13T03:03:00"/>
    <d v="2022-05-17T20:32:00"/>
    <d v="2022-05-18T00:32:00"/>
    <d v="2022-05-18T03:40:00"/>
    <d v="2022-05-18T03:40:00"/>
    <d v="2022-05-18T06:50:00"/>
    <d v="1899-12-30T04:00:00"/>
    <d v="1900-01-01T10:03:00"/>
    <d v="1900-01-03T17:29:00"/>
    <n v="74"/>
    <n v="21"/>
    <x v="5"/>
    <x v="1"/>
  </r>
  <r>
    <x v="3"/>
    <x v="3"/>
    <s v=" №45"/>
    <m/>
    <m/>
    <n v="0"/>
    <n v="42"/>
    <d v="2022-05-13T17:00:00"/>
    <d v="2022-05-14T19:13:00"/>
    <d v="2022-05-20T17:19:00"/>
    <d v="2022-05-20T21:19:00"/>
    <d v="2022-05-21T00:30:00"/>
    <d v="2022-05-21T01:15:00"/>
    <d v="2022-05-21T03:40:00"/>
    <d v="1899-12-30T04:00:00"/>
    <d v="1899-12-31T02:13:00"/>
    <d v="1900-01-04T22:06:00"/>
    <n v="84"/>
    <n v="21"/>
    <x v="5"/>
    <x v="1"/>
  </r>
  <r>
    <x v="3"/>
    <x v="3"/>
    <s v=" №46"/>
    <m/>
    <m/>
    <n v="0"/>
    <n v="42"/>
    <d v="2022-05-15T17:00:00"/>
    <d v="2022-05-17T23:05:00"/>
    <d v="2022-05-23T01:50:00"/>
    <d v="2022-05-23T05:50:00"/>
    <d v="2022-05-23T21:50:00"/>
    <d v="2022-05-23T21:50:00"/>
    <d v="2022-05-23T22:56:00"/>
    <d v="1899-12-30T04:00:00"/>
    <d v="1900-01-01T06:05:00"/>
    <d v="1900-01-04T02:45:00"/>
    <n v="84"/>
    <n v="22"/>
    <x v="5"/>
    <x v="1"/>
  </r>
  <r>
    <x v="3"/>
    <x v="3"/>
    <s v=" №47"/>
    <s v="отмена"/>
    <m/>
    <m/>
    <m/>
    <d v="2022-05-18T17:00:00"/>
    <m/>
    <m/>
    <s v=""/>
    <m/>
    <m/>
    <m/>
    <d v="1899-12-30T04:00:00"/>
    <s v=""/>
    <s v=""/>
    <s v=""/>
    <n v="21"/>
    <x v="5"/>
    <x v="1"/>
  </r>
  <r>
    <x v="3"/>
    <x v="3"/>
    <s v=" №47"/>
    <m/>
    <m/>
    <n v="0"/>
    <n v="57"/>
    <d v="2022-05-20T17:00:00"/>
    <d v="2022-05-21T01:18:00"/>
    <d v="2022-05-25T20:22:00"/>
    <d v="2022-05-26T00:22:00"/>
    <d v="2022-05-26T05:00:00"/>
    <d v="2022-05-26T05:29:00"/>
    <d v="2022-05-26T08:48:00"/>
    <d v="1899-12-30T04:00:00"/>
    <d v="1899-12-30T08:18:00"/>
    <d v="1900-01-03T19:04:00"/>
    <n v="114"/>
    <n v="22"/>
    <x v="5"/>
    <x v="1"/>
  </r>
  <r>
    <x v="3"/>
    <x v="3"/>
    <s v=" №48"/>
    <m/>
    <m/>
    <n v="1"/>
    <n v="59"/>
    <d v="2022-05-22T17:00:00"/>
    <d v="2022-05-23T17:35:00"/>
    <d v="2022-05-29T05:22:00"/>
    <d v="2022-05-29T09:22:00"/>
    <d v="2022-05-29T12:00:00"/>
    <d v="2022-05-29T12:50:00"/>
    <d v="2022-05-29T16:00:00"/>
    <d v="1899-12-30T04:00:00"/>
    <d v="1899-12-31T00:35:00"/>
    <d v="1900-01-04T11:47:00"/>
    <n v="119"/>
    <n v="22"/>
    <x v="5"/>
    <x v="1"/>
  </r>
  <r>
    <x v="3"/>
    <x v="3"/>
    <s v=" №49"/>
    <m/>
    <m/>
    <n v="0"/>
    <n v="51"/>
    <d v="2022-05-25T17:00:00"/>
    <d v="2022-05-25T11:12:00"/>
    <d v="2022-05-30T15:07:00"/>
    <d v="2022-05-30T19:07:00"/>
    <d v="2022-05-30T23:20:00"/>
    <d v="2022-05-31T00:01:00"/>
    <d v="2022-05-31T05:00:00"/>
    <d v="1899-12-30T04:00:00"/>
    <n v="-0.24166666666860692"/>
    <d v="1900-01-04T03:55:00"/>
    <n v="102"/>
    <n v="23"/>
    <x v="5"/>
    <x v="1"/>
  </r>
  <r>
    <x v="2"/>
    <x v="4"/>
    <s v=" №15"/>
    <s v="отмена"/>
    <m/>
    <m/>
    <m/>
    <d v="2022-04-22T00:00:00"/>
    <m/>
    <m/>
    <s v=""/>
    <m/>
    <m/>
    <m/>
    <d v="1899-12-30T04:00:00"/>
    <s v=""/>
    <s v=""/>
    <s v=""/>
    <n v="17"/>
    <x v="4"/>
    <x v="1"/>
  </r>
  <r>
    <x v="2"/>
    <x v="4"/>
    <s v=" №15"/>
    <m/>
    <m/>
    <n v="40"/>
    <n v="56"/>
    <d v="2022-05-01T00:00:00"/>
    <d v="2022-05-02T17:18:00"/>
    <d v="2022-05-08T23:05:00"/>
    <d v="2022-05-09T03:05:00"/>
    <d v="2022-05-09T05:00:00"/>
    <d v="2022-05-09T05:00:00"/>
    <d v="2022-05-09T16:02:00"/>
    <d v="1899-12-30T04:00:00"/>
    <d v="1899-12-31T17:18:00"/>
    <d v="1900-01-05T05:47:00"/>
    <n v="152"/>
    <n v="20"/>
    <x v="5"/>
    <x v="1"/>
  </r>
  <r>
    <x v="2"/>
    <x v="4"/>
    <s v=" №16"/>
    <m/>
    <m/>
    <n v="6"/>
    <n v="65"/>
    <d v="2022-05-04T00:00:00"/>
    <d v="2022-05-05T19:04:00"/>
    <d v="2022-05-12T09:55:00"/>
    <d v="2022-05-12T13:55:00"/>
    <d v="2022-05-12T15:40:00"/>
    <d v="2022-05-12T16:05:00"/>
    <d v="2022-05-13T03:13:00"/>
    <d v="1899-12-30T04:00:00"/>
    <d v="1899-12-31T19:04:00"/>
    <d v="1900-01-05T14:51:00"/>
    <n v="136"/>
    <n v="20"/>
    <x v="5"/>
    <x v="1"/>
  </r>
  <r>
    <x v="2"/>
    <x v="4"/>
    <s v=" №17"/>
    <s v="отмена"/>
    <m/>
    <m/>
    <m/>
    <d v="2022-05-08T00:00:00"/>
    <m/>
    <m/>
    <s v=""/>
    <m/>
    <m/>
    <m/>
    <d v="1899-12-30T04:00:00"/>
    <s v=""/>
    <s v=""/>
    <s v=""/>
    <n v="19"/>
    <x v="5"/>
    <x v="1"/>
  </r>
  <r>
    <x v="2"/>
    <x v="4"/>
    <s v=" №17"/>
    <m/>
    <m/>
    <n v="31"/>
    <n v="30"/>
    <d v="2022-05-13T00:00:00"/>
    <d v="2022-05-15T19:23:00"/>
    <d v="2022-05-22T22:42:00"/>
    <d v="2022-05-23T02:42:00"/>
    <d v="2022-05-23T04:10:00"/>
    <d v="2022-05-23T04:45:00"/>
    <d v="2022-05-23T10:01:00"/>
    <d v="1899-12-30T04:00:00"/>
    <d v="1900-01-01T19:23:00"/>
    <d v="1900-01-06T03:19:00"/>
    <n v="91"/>
    <n v="22"/>
    <x v="5"/>
    <x v="1"/>
  </r>
  <r>
    <x v="3"/>
    <x v="6"/>
    <s v="11М (ТК)"/>
    <m/>
    <m/>
    <n v="0"/>
    <n v="50"/>
    <m/>
    <d v="2022-05-07T11:30:00"/>
    <d v="2022-05-10T11:44:00"/>
    <d v="2022-05-10T15:44:00"/>
    <d v="2022-05-10T17:35:00"/>
    <d v="2022-05-11T23:10:00"/>
    <d v="2022-05-13T14:44:00"/>
    <d v="1899-12-30T04:00:00"/>
    <s v=""/>
    <s v=""/>
    <n v="100"/>
    <n v="20"/>
    <x v="5"/>
    <x v="1"/>
  </r>
  <r>
    <x v="4"/>
    <x v="5"/>
    <s v=" №2(Б)"/>
    <m/>
    <m/>
    <n v="0"/>
    <n v="50"/>
    <m/>
    <d v="2022-04-29T16:46:00"/>
    <d v="2022-05-01T18:15:00"/>
    <d v="2022-05-01T22:15:00"/>
    <d v="2022-05-02T00:45:00"/>
    <d v="2022-05-05T18:40:00"/>
    <d v="2022-05-08T02:25:00"/>
    <d v="1899-12-30T04:00:00"/>
    <s v=""/>
    <s v=""/>
    <n v="100"/>
    <n v="18"/>
    <x v="5"/>
    <x v="1"/>
  </r>
  <r>
    <x v="4"/>
    <x v="5"/>
    <s v=" №3(Б)"/>
    <m/>
    <m/>
    <n v="0"/>
    <n v="50"/>
    <m/>
    <d v="2022-05-20T06:01:00"/>
    <d v="2022-05-22T07:46:00"/>
    <d v="2022-05-22T11:46:00"/>
    <d v="2022-05-22T14:00:00"/>
    <d v="2022-05-24T03:10:00"/>
    <d v="2022-05-25T12:12:00"/>
    <d v="1899-12-30T04:00:00"/>
    <s v=""/>
    <s v=""/>
    <n v="100"/>
    <n v="21"/>
    <x v="5"/>
    <x v="1"/>
  </r>
  <r>
    <x v="1"/>
    <x v="1"/>
    <n v="39"/>
    <m/>
    <m/>
    <n v="0"/>
    <n v="57"/>
    <d v="2022-05-25T02:50:00"/>
    <d v="2022-05-28T02:44:00"/>
    <d v="2022-06-02T10:21:00"/>
    <d v="2022-06-02T14:21:00"/>
    <d v="2022-06-02T18:00:00"/>
    <d v="2022-06-02T18:20:00"/>
    <d v="2022-06-02T22:20:00"/>
    <d v="1899-12-30T04:00:00"/>
    <d v="1900-01-01T23:54:00"/>
    <d v="1900-01-04T07:37:00"/>
    <n v="114"/>
    <n v="23"/>
    <x v="6"/>
    <x v="1"/>
  </r>
  <r>
    <x v="1"/>
    <x v="1"/>
    <n v="40"/>
    <m/>
    <m/>
    <n v="0"/>
    <n v="36"/>
    <d v="2022-05-29T02:50:00"/>
    <d v="2022-05-30T02:44:00"/>
    <d v="2022-06-04T06:47:00"/>
    <d v="2022-06-04T10:47:00"/>
    <d v="2022-06-04T14:00:00"/>
    <d v="2022-06-04T14:00:00"/>
    <d v="2022-06-04T17:20:00"/>
    <d v="1899-12-30T04:00:00"/>
    <d v="1899-12-30T23:54:00"/>
    <d v="1900-01-04T04:03:00"/>
    <n v="72"/>
    <n v="23"/>
    <x v="6"/>
    <x v="1"/>
  </r>
  <r>
    <x v="1"/>
    <x v="1"/>
    <n v="41"/>
    <m/>
    <m/>
    <n v="2"/>
    <n v="46"/>
    <d v="2022-06-01T02:50:00"/>
    <d v="2022-06-03T01:06:00"/>
    <d v="2022-06-08T10:12:00"/>
    <d v="2022-06-08T14:12:00"/>
    <d v="2022-06-08T16:30:00"/>
    <d v="2022-06-08T16:58:00"/>
    <d v="2022-06-09T04:51:00"/>
    <d v="1899-12-30T04:00:00"/>
    <d v="1899-12-31T22:16:00"/>
    <d v="1900-01-04T09:06:00"/>
    <n v="94"/>
    <n v="24"/>
    <x v="6"/>
    <x v="1"/>
  </r>
  <r>
    <x v="1"/>
    <x v="1"/>
    <n v="42"/>
    <m/>
    <m/>
    <n v="6"/>
    <n v="36"/>
    <d v="2022-06-05T02:50:00"/>
    <d v="2022-06-07T01:11:00"/>
    <d v="2022-06-11T13:35:00"/>
    <d v="2022-06-11T17:35:00"/>
    <d v="2022-06-12T01:45:00"/>
    <d v="2022-06-12T02:10:00"/>
    <d v="2022-06-12T03:30:00"/>
    <d v="1899-12-30T04:00:00"/>
    <d v="1899-12-31T22:21:00"/>
    <d v="1900-01-03T12:24:00"/>
    <n v="78"/>
    <n v="24"/>
    <x v="6"/>
    <x v="1"/>
  </r>
  <r>
    <x v="1"/>
    <x v="1"/>
    <n v="43"/>
    <m/>
    <m/>
    <n v="2"/>
    <n v="49"/>
    <d v="2022-06-08T02:50:00"/>
    <d v="2022-06-10T02:47:00"/>
    <d v="2022-06-15T18:22:00"/>
    <d v="2022-06-15T22:22:00"/>
    <d v="2022-06-15T23:50:00"/>
    <d v="2022-06-16T00:07:00"/>
    <d v="2022-06-16T04:04:00"/>
    <d v="1899-12-30T04:00:00"/>
    <d v="1899-12-31T23:57:00"/>
    <d v="1900-01-04T15:35:00"/>
    <n v="100"/>
    <n v="25"/>
    <x v="6"/>
    <x v="1"/>
  </r>
  <r>
    <x v="1"/>
    <x v="1"/>
    <n v="44"/>
    <s v="отмена"/>
    <m/>
    <m/>
    <m/>
    <d v="2022-06-12T02:50:00"/>
    <m/>
    <m/>
    <s v=""/>
    <m/>
    <m/>
    <m/>
    <d v="1899-12-30T04:00:00"/>
    <s v=""/>
    <s v=""/>
    <s v=""/>
    <n v="24"/>
    <x v="6"/>
    <x v="1"/>
  </r>
  <r>
    <x v="1"/>
    <x v="1"/>
    <n v="44"/>
    <m/>
    <m/>
    <n v="0"/>
    <n v="34"/>
    <d v="2022-06-15T02:50:00"/>
    <d v="2022-06-15T02:41:00"/>
    <d v="2022-06-19T18:00:00"/>
    <d v="2022-06-19T22:00:00"/>
    <d v="2022-06-20T11:20:00"/>
    <d v="2022-06-20T11:20:00"/>
    <d v="2022-06-20T15:21:00"/>
    <d v="1899-12-30T04:00:00"/>
    <n v="-6.2499999985448085E-3"/>
    <d v="1900-01-03T15:19:00"/>
    <n v="68"/>
    <n v="25"/>
    <x v="6"/>
    <x v="1"/>
  </r>
  <r>
    <x v="1"/>
    <x v="1"/>
    <n v="45"/>
    <m/>
    <m/>
    <n v="0"/>
    <n v="58"/>
    <d v="2022-06-19T02:50:00"/>
    <d v="2022-06-19T01:08:00"/>
    <d v="2022-06-23T23:20:00"/>
    <d v="2022-06-24T03:20:00"/>
    <d v="2022-06-25T12:00:00"/>
    <d v="2022-06-25T12:00:00"/>
    <d v="2022-06-25T16:05:00"/>
    <d v="1899-12-30T04:00:00"/>
    <n v="-7.0833333331393078E-2"/>
    <d v="1900-01-03T22:12:00"/>
    <n v="116"/>
    <n v="26"/>
    <x v="6"/>
    <x v="1"/>
  </r>
  <r>
    <x v="1"/>
    <x v="1"/>
    <n v="46"/>
    <m/>
    <m/>
    <n v="0"/>
    <n v="35"/>
    <d v="2022-06-22T02:50:00"/>
    <d v="2022-06-22T01:08:00"/>
    <d v="2022-06-26T21:40:00"/>
    <d v="2022-06-27T01:40:00"/>
    <d v="2022-06-27T11:00:00"/>
    <d v="2022-06-27T11:30:00"/>
    <d v="2022-06-27T14:49:00"/>
    <d v="1899-12-30T04:00:00"/>
    <n v="-7.0833333331393078E-2"/>
    <d v="1900-01-03T20:32:00"/>
    <n v="70"/>
    <n v="27"/>
    <x v="6"/>
    <x v="1"/>
  </r>
  <r>
    <x v="0"/>
    <x v="0"/>
    <s v=" №31"/>
    <m/>
    <m/>
    <n v="0"/>
    <n v="55"/>
    <d v="2022-05-26T17:58:00"/>
    <d v="2022-05-28T13:59:00"/>
    <d v="2022-06-02T15:59:00"/>
    <d v="2022-06-02T19:59:00"/>
    <d v="2022-06-03T04:00:00"/>
    <d v="2022-06-03T04:00:00"/>
    <d v="2022-06-03T06:00:00"/>
    <d v="1899-12-30T04:00:00"/>
    <d v="1899-12-31T20:01:00"/>
    <d v="1900-01-04T02:00:00"/>
    <n v="110"/>
    <n v="23"/>
    <x v="6"/>
    <x v="1"/>
  </r>
  <r>
    <x v="0"/>
    <x v="0"/>
    <s v=" №32"/>
    <s v="отмена"/>
    <m/>
    <m/>
    <m/>
    <d v="2022-05-28T17:58:00"/>
    <m/>
    <m/>
    <s v=""/>
    <m/>
    <m/>
    <m/>
    <d v="1899-12-30T04:00:00"/>
    <s v=""/>
    <s v=""/>
    <s v=""/>
    <n v="22"/>
    <x v="5"/>
    <x v="1"/>
  </r>
  <r>
    <x v="0"/>
    <x v="0"/>
    <s v=" №32"/>
    <m/>
    <m/>
    <n v="0"/>
    <n v="45"/>
    <d v="2022-06-04T17:58:00"/>
    <d v="2022-06-04T19:26:00"/>
    <d v="2022-06-09T07:00:00"/>
    <d v="2022-06-09T11:00:00"/>
    <d v="2022-06-10T06:35:00"/>
    <d v="2022-06-10T06:50:00"/>
    <d v="2022-06-10T17:20:00"/>
    <d v="1899-12-30T04:00:00"/>
    <d v="1899-12-30T01:28:00"/>
    <d v="1900-01-03T11:34:00"/>
    <n v="90"/>
    <n v="24"/>
    <x v="6"/>
    <x v="1"/>
  </r>
  <r>
    <x v="0"/>
    <x v="0"/>
    <s v=" №33"/>
    <m/>
    <m/>
    <n v="0"/>
    <n v="56"/>
    <d v="2022-06-11T17:58:00"/>
    <d v="2022-06-11T18:25:00"/>
    <d v="2022-06-16T21:44:00"/>
    <d v="2022-06-17T01:44:00"/>
    <d v="2022-06-17T03:30:00"/>
    <d v="2022-06-17T03:30:00"/>
    <d v="2022-06-17T06:28:00"/>
    <d v="1899-12-30T04:00:00"/>
    <d v="1899-12-30T00:27:00"/>
    <d v="1900-01-04T03:19:00"/>
    <n v="112"/>
    <n v="25"/>
    <x v="6"/>
    <x v="1"/>
  </r>
  <r>
    <x v="0"/>
    <x v="0"/>
    <s v=" №34"/>
    <m/>
    <m/>
    <n v="0"/>
    <n v="36"/>
    <d v="2022-06-18T17:58:00"/>
    <d v="2022-06-19T09:18:00"/>
    <d v="2022-06-24T15:14:00"/>
    <d v="2022-06-24T19:14:00"/>
    <d v="2022-06-24T23:30:00"/>
    <d v="2022-06-24T23:34:00"/>
    <d v="2022-06-25T00:43:00"/>
    <d v="1899-12-30T04:00:00"/>
    <d v="1899-12-30T15:20:00"/>
    <d v="1900-01-04T05:56:00"/>
    <n v="72"/>
    <n v="26"/>
    <x v="6"/>
    <x v="1"/>
  </r>
  <r>
    <x v="2"/>
    <x v="2"/>
    <s v=" №43"/>
    <m/>
    <m/>
    <n v="17"/>
    <n v="62"/>
    <d v="2022-05-31T15:07:00"/>
    <d v="2022-05-30T12:38:00"/>
    <d v="2022-06-05T00:40:00"/>
    <d v="2022-06-05T04:40:00"/>
    <d v="2022-06-05T19:10:00"/>
    <d v="2022-06-05T19:20:00"/>
    <d v="2022-06-06T02:45:00"/>
    <d v="1899-12-30T04:00:00"/>
    <n v="-1.1034722222248092"/>
    <d v="1900-01-04T12:02:00"/>
    <n v="141"/>
    <n v="23"/>
    <x v="6"/>
    <x v="1"/>
  </r>
  <r>
    <x v="2"/>
    <x v="2"/>
    <s v=" №44"/>
    <m/>
    <m/>
    <n v="14"/>
    <n v="51"/>
    <d v="2022-06-04T15:07:00"/>
    <d v="2022-06-03T11:42:00"/>
    <d v="2022-06-08T00:03:00"/>
    <d v="2022-06-08T04:03:00"/>
    <d v="2022-06-08T05:30:00"/>
    <d v="2022-06-08T05:45:00"/>
    <d v="2022-06-08T12:05:00"/>
    <d v="1899-12-30T04:00:00"/>
    <n v="-1.1423611111094942"/>
    <d v="1900-01-03T12:21:00"/>
    <n v="116"/>
    <n v="24"/>
    <x v="6"/>
    <x v="1"/>
  </r>
  <r>
    <x v="2"/>
    <x v="2"/>
    <s v=" №45"/>
    <m/>
    <m/>
    <n v="21"/>
    <n v="54"/>
    <d v="2022-06-07T15:07:00"/>
    <d v="2022-06-06T12:37:00"/>
    <d v="2022-06-11T13:35:00"/>
    <d v="2022-06-11T17:35:00"/>
    <d v="2022-06-12T04:50:00"/>
    <d v="2022-06-12T05:10:00"/>
    <d v="2022-06-12T20:42:00"/>
    <d v="1899-12-30T04:00:00"/>
    <n v="-1.1041666666715173"/>
    <d v="1900-01-04T00:58:00"/>
    <n v="129"/>
    <n v="24"/>
    <x v="6"/>
    <x v="1"/>
  </r>
  <r>
    <x v="2"/>
    <x v="2"/>
    <s v=" №46"/>
    <m/>
    <m/>
    <n v="26"/>
    <n v="51"/>
    <d v="2022-06-11T15:07:00"/>
    <d v="2022-06-11T15:07:00"/>
    <d v="2022-06-17T12:10:00"/>
    <d v="2022-06-17T16:10:00"/>
    <d v="2022-06-17T17:40:00"/>
    <d v="2022-06-17T17:55:00"/>
    <d v="2022-06-18T03:35:00"/>
    <d v="1899-12-30T04:00:00"/>
    <d v="1899-12-30T00:00:00"/>
    <d v="1900-01-04T21:03:00"/>
    <n v="128"/>
    <n v="25"/>
    <x v="6"/>
    <x v="1"/>
  </r>
  <r>
    <x v="2"/>
    <x v="2"/>
    <s v=" №47"/>
    <s v="отмена"/>
    <m/>
    <m/>
    <m/>
    <d v="2022-06-14T15:07:00"/>
    <m/>
    <m/>
    <s v=""/>
    <m/>
    <m/>
    <m/>
    <d v="1899-12-30T04:00:00"/>
    <s v=""/>
    <s v=""/>
    <s v=""/>
    <n v="25"/>
    <x v="6"/>
    <x v="1"/>
  </r>
  <r>
    <x v="2"/>
    <x v="2"/>
    <s v=" №47"/>
    <m/>
    <m/>
    <n v="31"/>
    <n v="32"/>
    <d v="2022-06-18T15:07:00"/>
    <d v="2022-06-18T18:06:00"/>
    <d v="2022-06-23T12:20:00"/>
    <d v="2022-06-23T16:20:00"/>
    <d v="2022-06-24T12:40:00"/>
    <d v="2022-06-24T12:40:00"/>
    <d v="2022-06-24T14:50:00"/>
    <d v="1899-12-30T04:00:00"/>
    <d v="1899-12-30T02:59:00"/>
    <d v="1900-01-03T18:14:00"/>
    <n v="95"/>
    <n v="26"/>
    <x v="6"/>
    <x v="1"/>
  </r>
  <r>
    <x v="2"/>
    <x v="2"/>
    <s v=" №48"/>
    <s v="отмена"/>
    <m/>
    <m/>
    <m/>
    <d v="2022-06-21T15:07:00"/>
    <m/>
    <m/>
    <s v=""/>
    <m/>
    <m/>
    <m/>
    <d v="1899-12-30T04:00:00"/>
    <s v=""/>
    <s v=""/>
    <s v=""/>
    <n v="26"/>
    <x v="6"/>
    <x v="1"/>
  </r>
  <r>
    <x v="2"/>
    <x v="2"/>
    <s v=" №48"/>
    <m/>
    <m/>
    <n v="28"/>
    <n v="52"/>
    <d v="2022-06-25T15:07:00"/>
    <d v="2022-06-25T02:09:00"/>
    <d v="2022-06-29T21:21:00"/>
    <d v="2022-06-30T01:21:00"/>
    <d v="2022-06-30T07:00:00"/>
    <d v="2022-06-30T07:05:00"/>
    <d v="2022-06-30T12:50:00"/>
    <d v="1899-12-30T04:00:00"/>
    <n v="-0.54027777777810115"/>
    <d v="1900-01-03T19:12:00"/>
    <n v="132"/>
    <n v="27"/>
    <x v="6"/>
    <x v="1"/>
  </r>
  <r>
    <x v="3"/>
    <x v="3"/>
    <s v=" №50"/>
    <m/>
    <m/>
    <n v="1"/>
    <n v="62"/>
    <d v="2022-05-27T17:00:00"/>
    <d v="2022-05-27T11:16:00"/>
    <d v="2022-06-01T09:03:00"/>
    <d v="2022-06-01T13:03:00"/>
    <d v="2022-06-01T15:40:00"/>
    <d v="2022-06-01T15:50:00"/>
    <d v="2022-06-01T17:39:00"/>
    <d v="1899-12-30T04:00:00"/>
    <n v="-0.23888888888905058"/>
    <d v="1900-01-03T21:47:00"/>
    <n v="125"/>
    <n v="23"/>
    <x v="6"/>
    <x v="1"/>
  </r>
  <r>
    <x v="3"/>
    <x v="3"/>
    <s v=" №51"/>
    <m/>
    <m/>
    <n v="1"/>
    <n v="45"/>
    <d v="2022-05-30T17:00:00"/>
    <d v="2022-05-30T05:15:00"/>
    <d v="2022-06-04T06:47:00"/>
    <d v="2022-06-04T10:47:00"/>
    <d v="2022-06-05T00:30:00"/>
    <d v="2022-06-05T00:31:00"/>
    <d v="2022-06-05T02:11:00"/>
    <d v="1899-12-30T04:00:00"/>
    <n v="-0.48958333333575865"/>
    <d v="1900-01-04T01:32:00"/>
    <n v="91"/>
    <n v="23"/>
    <x v="6"/>
    <x v="1"/>
  </r>
  <r>
    <x v="3"/>
    <x v="3"/>
    <s v=" №52 "/>
    <m/>
    <s v="доп"/>
    <n v="0"/>
    <n v="45"/>
    <m/>
    <d v="2022-05-30T16:25:00"/>
    <d v="2022-06-04T18:50:00"/>
    <d v="2022-06-04T22:50:00"/>
    <d v="2022-06-05T06:00:00"/>
    <d v="2022-06-05T06:00:00"/>
    <d v="2022-06-05T10:43:00"/>
    <d v="1899-12-30T04:00:00"/>
    <s v=""/>
    <s v=""/>
    <n v="90"/>
    <n v="23"/>
    <x v="6"/>
    <x v="1"/>
  </r>
  <r>
    <x v="3"/>
    <x v="3"/>
    <s v=" №53"/>
    <m/>
    <m/>
    <n v="1"/>
    <n v="70"/>
    <d v="2022-06-01T17:00:00"/>
    <d v="2022-06-01T04:44:00"/>
    <d v="2022-06-05T19:28:00"/>
    <d v="2022-06-05T23:28:00"/>
    <d v="2022-06-06T12:00:00"/>
    <d v="2022-06-06T12:10:00"/>
    <d v="2022-06-06T18:20:00"/>
    <d v="1899-12-30T04:00:00"/>
    <n v="-0.51111111111094942"/>
    <d v="1900-01-03T14:44:00"/>
    <n v="141"/>
    <n v="23"/>
    <x v="6"/>
    <x v="1"/>
  </r>
  <r>
    <x v="3"/>
    <x v="3"/>
    <s v=" №54"/>
    <m/>
    <m/>
    <n v="0"/>
    <n v="69"/>
    <d v="2022-06-03T17:00:00"/>
    <d v="2022-06-03T21:56:00"/>
    <d v="2022-06-08T10:41:00"/>
    <d v="2022-06-08T14:41:00"/>
    <d v="2022-06-09T06:00:00"/>
    <d v="2022-06-09T06:00:00"/>
    <d v="2022-06-09T17:34:00"/>
    <d v="1899-12-30T04:00:00"/>
    <d v="1899-12-30T04:56:00"/>
    <d v="1900-01-03T12:45:00"/>
    <n v="138"/>
    <n v="24"/>
    <x v="6"/>
    <x v="1"/>
  </r>
  <r>
    <x v="3"/>
    <x v="3"/>
    <s v=" №55"/>
    <m/>
    <m/>
    <n v="1"/>
    <n v="43"/>
    <d v="2022-06-06T17:00:00"/>
    <d v="2022-06-05T01:15:00"/>
    <d v="2022-06-10T09:54:00"/>
    <d v="2022-06-10T13:54:00"/>
    <d v="2022-06-10T23:50:00"/>
    <d v="2022-06-11T01:20:00"/>
    <d v="2022-06-11T02:30:00"/>
    <d v="1899-12-30T04:00:00"/>
    <n v="-1.65625"/>
    <d v="1900-01-04T08:39:00"/>
    <n v="87"/>
    <n v="24"/>
    <x v="6"/>
    <x v="1"/>
  </r>
  <r>
    <x v="3"/>
    <x v="3"/>
    <s v=" №56"/>
    <m/>
    <m/>
    <n v="0"/>
    <n v="56"/>
    <d v="2022-06-08T17:00:00"/>
    <d v="2022-06-08T03:28:00"/>
    <d v="2022-06-13T03:24:00"/>
    <d v="2022-06-13T07:24:00"/>
    <d v="2022-06-13T16:20:00"/>
    <d v="2022-06-13T16:25:00"/>
    <d v="2022-06-13T18:51:00"/>
    <d v="1899-12-30T04:00:00"/>
    <n v="-0.56388888889341615"/>
    <d v="1900-01-03T23:56:00"/>
    <n v="112"/>
    <n v="25"/>
    <x v="6"/>
    <x v="1"/>
  </r>
  <r>
    <x v="3"/>
    <x v="3"/>
    <s v=" №57"/>
    <m/>
    <m/>
    <n v="0"/>
    <n v="66"/>
    <d v="2022-06-10T17:00:00"/>
    <d v="2022-06-10T23:13:00"/>
    <d v="2022-06-16T02:33:00"/>
    <d v="2022-06-16T06:33:00"/>
    <d v="2022-06-16T12:30:00"/>
    <d v="2022-06-16T12:30:00"/>
    <d v="2022-06-16T16:27:00"/>
    <d v="1899-12-30T04:00:00"/>
    <d v="1899-12-30T06:13:00"/>
    <d v="1900-01-04T03:20:00"/>
    <n v="132"/>
    <n v="25"/>
    <x v="6"/>
    <x v="1"/>
  </r>
  <r>
    <x v="3"/>
    <x v="3"/>
    <s v=" №58"/>
    <m/>
    <m/>
    <n v="0"/>
    <n v="70"/>
    <d v="2022-06-13T17:00:00"/>
    <d v="2022-06-13T23:13:00"/>
    <d v="2022-06-18T16:10:00"/>
    <d v="2022-06-18T20:10:00"/>
    <d v="2022-06-18T23:50:00"/>
    <d v="2022-06-18T23:50:00"/>
    <d v="2022-06-19T02:36:00"/>
    <d v="1899-12-30T04:00:00"/>
    <d v="1899-12-30T06:13:00"/>
    <d v="1900-01-03T16:57:00"/>
    <n v="140"/>
    <n v="25"/>
    <x v="6"/>
    <x v="1"/>
  </r>
  <r>
    <x v="3"/>
    <x v="3"/>
    <s v=" №59"/>
    <m/>
    <m/>
    <n v="1"/>
    <n v="71"/>
    <d v="2022-06-15T17:00:00"/>
    <d v="2022-06-17T23:13:00"/>
    <d v="2022-06-22T18:59:00"/>
    <d v="2022-06-22T22:59:00"/>
    <d v="2022-06-23T02:00:00"/>
    <d v="2022-06-23T02:00:00"/>
    <d v="2022-06-23T04:45:00"/>
    <d v="1899-12-30T04:00:00"/>
    <d v="1900-01-01T06:13:00"/>
    <d v="1900-01-03T19:46:00"/>
    <n v="143"/>
    <n v="26"/>
    <x v="6"/>
    <x v="1"/>
  </r>
  <r>
    <x v="3"/>
    <x v="3"/>
    <s v=" №60"/>
    <m/>
    <m/>
    <n v="0"/>
    <n v="60"/>
    <d v="2022-06-17T17:00:00"/>
    <d v="2022-06-19T03:01:00"/>
    <d v="2022-06-24T18:25:00"/>
    <d v="2022-06-24T22:25:00"/>
    <d v="2022-06-25T06:00:00"/>
    <d v="2022-06-25T06:00:00"/>
    <d v="2022-06-25T10:25:00"/>
    <d v="1899-12-30T04:00:00"/>
    <d v="1899-12-31T10:01:00"/>
    <d v="1900-01-04T15:24:00"/>
    <n v="120"/>
    <n v="26"/>
    <x v="6"/>
    <x v="1"/>
  </r>
  <r>
    <x v="3"/>
    <x v="3"/>
    <s v=" №61"/>
    <m/>
    <m/>
    <n v="0"/>
    <n v="76"/>
    <d v="2022-06-20T17:00:00"/>
    <d v="2022-06-21T05:34:00"/>
    <d v="2022-06-26T18:55:00"/>
    <d v="2022-06-26T22:55:00"/>
    <d v="2022-06-27T04:30:00"/>
    <d v="2022-06-27T05:00:00"/>
    <d v="2022-06-27T07:40:00"/>
    <d v="1899-12-30T04:00:00"/>
    <d v="1899-12-30T12:34:00"/>
    <d v="1900-01-04T13:21:00"/>
    <n v="152"/>
    <n v="26"/>
    <x v="6"/>
    <x v="1"/>
  </r>
  <r>
    <x v="3"/>
    <x v="3"/>
    <s v=" №62"/>
    <m/>
    <m/>
    <n v="1"/>
    <n v="68"/>
    <d v="2022-06-22T17:00:00"/>
    <d v="2022-06-21T17:54:00"/>
    <d v="2022-06-26T21:40:00"/>
    <d v="2022-06-27T01:40:00"/>
    <d v="2022-06-28T00:00:00"/>
    <d v="2022-06-28T00:00:00"/>
    <d v="2022-06-28T08:34:00"/>
    <d v="1899-12-30T04:00:00"/>
    <n v="-0.96250000000145519"/>
    <d v="1900-01-04T03:46:00"/>
    <n v="137"/>
    <n v="27"/>
    <x v="6"/>
    <x v="1"/>
  </r>
  <r>
    <x v="3"/>
    <x v="3"/>
    <s v=" №63 "/>
    <m/>
    <s v="доп"/>
    <n v="3"/>
    <n v="54"/>
    <m/>
    <d v="2022-06-23T05:54:00"/>
    <d v="2022-06-28T07:33:00"/>
    <d v="2022-06-28T11:33:00"/>
    <d v="2022-06-28T14:00:00"/>
    <d v="2022-06-28T14:00:00"/>
    <d v="2022-06-28T17:17:00"/>
    <d v="1899-12-30T04:00:00"/>
    <s v=""/>
    <s v=""/>
    <n v="111"/>
    <n v="27"/>
    <x v="6"/>
    <x v="1"/>
  </r>
  <r>
    <x v="3"/>
    <x v="3"/>
    <s v=" №64"/>
    <m/>
    <m/>
    <n v="2"/>
    <n v="55"/>
    <d v="2022-06-24T17:00:00"/>
    <d v="2022-06-24T17:36:00"/>
    <d v="2022-06-29T21:21:00"/>
    <d v="2022-06-30T01:21:00"/>
    <d v="2022-06-30T04:00:00"/>
    <d v="2022-06-30T10:10:00"/>
    <d v="2022-06-30T11:30:00"/>
    <d v="1899-12-30T04:00:00"/>
    <d v="1899-12-30T00:36:00"/>
    <d v="1900-01-04T03:45:00"/>
    <n v="112"/>
    <n v="27"/>
    <x v="6"/>
    <x v="1"/>
  </r>
  <r>
    <x v="2"/>
    <x v="4"/>
    <s v=" №18"/>
    <m/>
    <m/>
    <n v="46"/>
    <n v="36"/>
    <d v="2022-05-27T00:00:00"/>
    <d v="2022-05-28T13:59:00"/>
    <d v="2022-06-05T08:39:00"/>
    <d v="2022-06-05T12:39:00"/>
    <d v="2022-06-05T15:00:00"/>
    <d v="2022-06-05T15:15:00"/>
    <d v="2022-06-05T17:47:00"/>
    <d v="1899-12-30T04:00:00"/>
    <d v="1899-12-31T13:59:00"/>
    <d v="1900-01-06T18:40:00"/>
    <n v="118"/>
    <n v="23"/>
    <x v="6"/>
    <x v="1"/>
  </r>
  <r>
    <x v="2"/>
    <x v="4"/>
    <s v=" №19"/>
    <m/>
    <m/>
    <n v="43"/>
    <n v="23"/>
    <d v="2022-06-03T00:00:00"/>
    <d v="2022-06-05T17:03:00"/>
    <d v="2022-06-12T15:10:00"/>
    <d v="2022-06-12T19:10:00"/>
    <d v="2022-06-13T00:30:00"/>
    <d v="2022-06-13T00:52:00"/>
    <d v="2022-06-13T06:11:00"/>
    <d v="1899-12-30T04:00:00"/>
    <d v="1900-01-01T17:03:00"/>
    <d v="1900-01-05T22:07:00"/>
    <n v="89"/>
    <n v="24"/>
    <x v="6"/>
    <x v="1"/>
  </r>
  <r>
    <x v="2"/>
    <x v="4"/>
    <s v=" №20"/>
    <m/>
    <m/>
    <n v="45"/>
    <n v="19"/>
    <d v="2022-06-10T00:00:00"/>
    <d v="2022-06-13T06:58:00"/>
    <d v="2022-06-20T04:47:00"/>
    <d v="2022-06-20T08:47:00"/>
    <d v="2022-06-21T01:20:00"/>
    <d v="2022-06-21T01:20:00"/>
    <d v="2022-06-21T09:15:00"/>
    <d v="1899-12-30T04:00:00"/>
    <d v="1900-01-02T06:58:00"/>
    <d v="1900-01-05T21:49:00"/>
    <n v="83"/>
    <n v="26"/>
    <x v="6"/>
    <x v="1"/>
  </r>
  <r>
    <x v="2"/>
    <x v="4"/>
    <s v=" №21"/>
    <s v="отмена"/>
    <m/>
    <m/>
    <m/>
    <d v="2022-06-17T00:00:00"/>
    <m/>
    <m/>
    <s v=""/>
    <m/>
    <m/>
    <m/>
    <d v="1899-12-30T04:00:00"/>
    <s v=""/>
    <s v=""/>
    <s v=""/>
    <n v="25"/>
    <x v="6"/>
    <x v="1"/>
  </r>
  <r>
    <x v="2"/>
    <x v="4"/>
    <s v=" №21"/>
    <m/>
    <m/>
    <n v="76"/>
    <n v="34"/>
    <d v="2022-06-24T00:00:00"/>
    <d v="2022-06-23T10:32:00"/>
    <d v="2022-06-30T03:16:00"/>
    <d v="2022-06-30T07:16:00"/>
    <d v="2022-06-30T23:55:00"/>
    <d v="2022-07-01T00:15:00"/>
    <d v="2022-07-01T04:30:00"/>
    <d v="1899-12-30T04:00:00"/>
    <n v="-0.56111111111385981"/>
    <d v="1900-01-05T16:44:00"/>
    <n v="144"/>
    <n v="27"/>
    <x v="6"/>
    <x v="1"/>
  </r>
  <r>
    <x v="3"/>
    <x v="5"/>
    <s v=" №12М (ТК)"/>
    <m/>
    <m/>
    <n v="0"/>
    <n v="50"/>
    <m/>
    <d v="2022-05-31T12:20:00"/>
    <d v="2022-06-03T23:47:00"/>
    <d v="2022-06-04T03:47:00"/>
    <d v="2022-06-04T05:35:00"/>
    <d v="2022-06-07T09:45:00"/>
    <d v="2022-06-09T11:20:00"/>
    <d v="1899-12-30T04:00:00"/>
    <s v=""/>
    <s v=""/>
    <n v="100"/>
    <n v="23"/>
    <x v="6"/>
    <x v="1"/>
  </r>
  <r>
    <x v="3"/>
    <x v="6"/>
    <s v=" 13М (ТК)"/>
    <m/>
    <m/>
    <n v="0"/>
    <n v="50"/>
    <m/>
    <d v="2022-05-05T23:40:00"/>
    <d v="2022-06-09T11:31:00"/>
    <d v="2022-06-09T15:31:00"/>
    <d v="2022-06-09T17:20:00"/>
    <d v="2022-06-12T13:07:00"/>
    <d v="2022-06-14T13:15:00"/>
    <d v="1899-12-30T04:00:00"/>
    <s v=""/>
    <s v=""/>
    <n v="100"/>
    <n v="24"/>
    <x v="6"/>
    <x v="1"/>
  </r>
  <r>
    <x v="3"/>
    <x v="6"/>
    <s v=" 14М (ТК)"/>
    <m/>
    <m/>
    <n v="0"/>
    <n v="50"/>
    <m/>
    <d v="2022-06-25T08:55:00"/>
    <d v="2022-06-29T12:27:00"/>
    <d v="2022-06-29T16:27:00"/>
    <d v="2022-06-29T18:00:00"/>
    <d v="2022-06-29T17:56:00"/>
    <d v="2022-06-02T17:41:00"/>
    <d v="1899-12-30T04:00:00"/>
    <s v=""/>
    <s v=""/>
    <n v="100"/>
    <n v="27"/>
    <x v="6"/>
    <x v="1"/>
  </r>
  <r>
    <x v="4"/>
    <x v="5"/>
    <s v=" №4(Б)"/>
    <m/>
    <m/>
    <n v="0"/>
    <n v="50"/>
    <m/>
    <d v="2022-06-01T03:19:00"/>
    <d v="2022-06-03T03:17:00"/>
    <d v="2022-06-03T07:17:00"/>
    <d v="2022-06-03T12:55:00"/>
    <d v="2022-06-06T10:40:00"/>
    <d v="2022-06-07T19:41:00"/>
    <d v="1899-12-30T04:00:00"/>
    <s v=""/>
    <s v=""/>
    <n v="100"/>
    <n v="23"/>
    <x v="6"/>
    <x v="1"/>
  </r>
  <r>
    <x v="1"/>
    <x v="1"/>
    <n v="47"/>
    <m/>
    <m/>
    <n v="0"/>
    <n v="47"/>
    <d v="2022-06-26T02:50:00"/>
    <d v="2022-06-26T01:09:00"/>
    <d v="2022-06-30T14:00:00"/>
    <d v="2022-06-30T18:00:00"/>
    <d v="2022-07-01T06:35:00"/>
    <d v="2022-07-01T07:00:00"/>
    <d v="2022-07-01T09:46:00"/>
    <d v="1899-12-30T04:00:00"/>
    <n v="-7.0138888884685002E-2"/>
    <d v="1900-01-03T12:51:00"/>
    <n v="94"/>
    <n v="27"/>
    <x v="6"/>
    <x v="1"/>
  </r>
  <r>
    <x v="1"/>
    <x v="1"/>
    <n v="48"/>
    <m/>
    <m/>
    <n v="0"/>
    <n v="42"/>
    <d v="2022-06-30T02:50:00"/>
    <d v="2022-06-30T01:08:00"/>
    <d v="2022-07-04T08:40:00"/>
    <d v="2022-07-04T12:40:00"/>
    <d v="2022-07-05T12:40:00"/>
    <d v="2022-07-05T12:45:00"/>
    <d v="2022-07-05T16:34:00"/>
    <d v="1899-12-30T04:00:00"/>
    <n v="-7.0833333331393078E-2"/>
    <d v="1900-01-03T07:32:00"/>
    <n v="84"/>
    <n v="28"/>
    <x v="7"/>
    <x v="1"/>
  </r>
  <r>
    <x v="1"/>
    <x v="1"/>
    <n v="49"/>
    <m/>
    <m/>
    <n v="0"/>
    <n v="39"/>
    <d v="2022-07-03T02:50:00"/>
    <d v="2022-07-03T02:44:00"/>
    <d v="2022-07-08T02:29:00"/>
    <d v="2022-07-08T06:29:00"/>
    <d v="2022-07-08T14:30:00"/>
    <d v="2022-07-08T14:45:00"/>
    <d v="2022-07-08T16:30:00"/>
    <d v="1899-12-30T04:00:00"/>
    <n v="-4.166666665696539E-3"/>
    <d v="1900-01-03T23:45:00"/>
    <n v="78"/>
    <n v="28"/>
    <x v="7"/>
    <x v="1"/>
  </r>
  <r>
    <x v="1"/>
    <x v="1"/>
    <n v="50"/>
    <m/>
    <m/>
    <n v="0"/>
    <n v="36"/>
    <d v="2022-07-06T02:50:00"/>
    <d v="2022-07-10T14:50:00"/>
    <d v="2022-07-15T09:33:00"/>
    <d v="2022-07-15T13:33:00"/>
    <d v="2022-07-15T17:30:00"/>
    <d v="2022-07-15T17:30:00"/>
    <d v="2022-07-15T18:55:00"/>
    <d v="1899-12-30T04:00:00"/>
    <d v="1900-01-03T12:00:00"/>
    <d v="1900-01-03T18:43:00"/>
    <n v="72"/>
    <n v="29"/>
    <x v="7"/>
    <x v="1"/>
  </r>
  <r>
    <x v="1"/>
    <x v="1"/>
    <n v="51"/>
    <s v="отмена"/>
    <m/>
    <m/>
    <m/>
    <d v="2022-07-10T02:50:00"/>
    <m/>
    <m/>
    <s v=""/>
    <m/>
    <m/>
    <m/>
    <d v="1899-12-30T04:00:00"/>
    <s v=""/>
    <s v=""/>
    <s v=""/>
    <n v="28"/>
    <x v="7"/>
    <x v="1"/>
  </r>
  <r>
    <x v="1"/>
    <x v="1"/>
    <n v="52"/>
    <s v="отмена"/>
    <m/>
    <m/>
    <m/>
    <d v="2022-07-13T02:50:00"/>
    <m/>
    <m/>
    <s v=""/>
    <m/>
    <m/>
    <m/>
    <d v="1899-12-30T04:00:00"/>
    <s v=""/>
    <s v=""/>
    <s v=""/>
    <n v="29"/>
    <x v="7"/>
    <x v="1"/>
  </r>
  <r>
    <x v="1"/>
    <x v="1"/>
    <n v="53"/>
    <s v="отмена"/>
    <m/>
    <m/>
    <m/>
    <d v="2022-07-17T02:50:00"/>
    <m/>
    <m/>
    <s v=""/>
    <m/>
    <m/>
    <m/>
    <d v="1899-12-30T04:00:00"/>
    <s v=""/>
    <s v=""/>
    <s v=""/>
    <n v="29"/>
    <x v="7"/>
    <x v="1"/>
  </r>
  <r>
    <x v="1"/>
    <x v="1"/>
    <n v="51"/>
    <m/>
    <m/>
    <n v="0"/>
    <n v="39"/>
    <d v="2022-07-20T02:50:00"/>
    <d v="2022-07-20T02:56:00"/>
    <d v="2022-07-25T07:19:00"/>
    <d v="2022-07-25T11:19:00"/>
    <d v="2022-07-25T13:15:00"/>
    <d v="2022-07-25T13:30:00"/>
    <d v="2022-07-25T18:48:00"/>
    <d v="1899-12-30T04:00:00"/>
    <d v="1899-12-30T00:06:00"/>
    <d v="1900-01-04T04:23:00"/>
    <n v="78"/>
    <n v="31"/>
    <x v="7"/>
    <x v="1"/>
  </r>
  <r>
    <x v="1"/>
    <x v="1"/>
    <n v="52"/>
    <s v="отмена"/>
    <m/>
    <m/>
    <m/>
    <d v="2022-07-24T02:50:00"/>
    <m/>
    <m/>
    <s v=""/>
    <m/>
    <m/>
    <m/>
    <d v="1899-12-30T04:00:00"/>
    <s v=""/>
    <s v=""/>
    <s v=""/>
    <n v="30"/>
    <x v="7"/>
    <x v="1"/>
  </r>
  <r>
    <x v="0"/>
    <x v="0"/>
    <s v=" №35"/>
    <m/>
    <m/>
    <n v="0"/>
    <n v="46"/>
    <d v="2022-06-25T17:58:00"/>
    <d v="2022-06-26T07:09:00"/>
    <d v="2022-07-01T17:19:00"/>
    <d v="2022-07-01T21:19:00"/>
    <d v="2022-07-02T02:20:00"/>
    <d v="2022-07-02T02:50:00"/>
    <d v="2022-07-02T04:06:00"/>
    <d v="1899-12-30T04:00:00"/>
    <d v="1899-12-30T13:11:00"/>
    <d v="1900-01-04T10:10:00"/>
    <n v="92"/>
    <n v="27"/>
    <x v="7"/>
    <x v="1"/>
  </r>
  <r>
    <x v="0"/>
    <x v="0"/>
    <s v=" №36"/>
    <m/>
    <m/>
    <n v="0"/>
    <n v="37"/>
    <d v="2022-07-02T17:58:00"/>
    <d v="2022-07-04T02:53:00"/>
    <d v="2022-07-08T20:28:00"/>
    <d v="2022-07-09T00:28:00"/>
    <d v="2022-07-09T04:00:00"/>
    <d v="2022-07-09T04:00:00"/>
    <d v="2022-07-09T05:20:00"/>
    <d v="1899-12-30T04:00:00"/>
    <d v="1899-12-31T08:55:00"/>
    <d v="1900-01-03T17:35:00"/>
    <n v="74"/>
    <n v="28"/>
    <x v="7"/>
    <x v="1"/>
  </r>
  <r>
    <x v="2"/>
    <x v="2"/>
    <s v=" №49"/>
    <m/>
    <m/>
    <n v="19"/>
    <n v="56"/>
    <d v="2022-06-28T15:07:00"/>
    <d v="2022-06-28T16:29:00"/>
    <d v="2022-07-03T06:20:00"/>
    <d v="2022-07-03T10:20:00"/>
    <d v="2022-07-03T13:00:00"/>
    <d v="2022-07-03T13:30:00"/>
    <d v="2022-07-03T18:00:00"/>
    <d v="1899-12-30T04:00:00"/>
    <d v="1899-12-30T01:22:00"/>
    <d v="1900-01-03T13:51:00"/>
    <n v="131"/>
    <n v="27"/>
    <x v="7"/>
    <x v="1"/>
  </r>
  <r>
    <x v="2"/>
    <x v="2"/>
    <s v=" №50"/>
    <m/>
    <m/>
    <n v="25"/>
    <n v="49"/>
    <d v="2022-07-02T15:07:00"/>
    <d v="2022-07-01T20:16:00"/>
    <d v="2022-07-06T13:00:00"/>
    <d v="2022-07-06T17:00:00"/>
    <d v="2022-07-06T23:30:00"/>
    <d v="2022-07-07T00:26:00"/>
    <d v="2022-07-07T04:31:00"/>
    <d v="1899-12-30T04:00:00"/>
    <n v="-0.78541666666569654"/>
    <d v="1900-01-03T16:44:00"/>
    <n v="123"/>
    <n v="28"/>
    <x v="7"/>
    <x v="1"/>
  </r>
  <r>
    <x v="2"/>
    <x v="2"/>
    <s v=" №51"/>
    <m/>
    <m/>
    <n v="18"/>
    <n v="45"/>
    <d v="2022-07-05T15:07:00"/>
    <d v="2022-07-07T13:09:00"/>
    <d v="2022-07-12T03:31:00"/>
    <d v="2022-07-12T07:31:00"/>
    <d v="2022-07-12T23:20:00"/>
    <d v="2022-07-13T00:25:00"/>
    <d v="2022-07-13T03:50:00"/>
    <d v="1899-12-30T04:00:00"/>
    <d v="1899-12-31T22:02:00"/>
    <d v="1900-01-03T14:22:00"/>
    <n v="108"/>
    <n v="29"/>
    <x v="7"/>
    <x v="1"/>
  </r>
  <r>
    <x v="2"/>
    <x v="2"/>
    <s v=" №52"/>
    <m/>
    <m/>
    <n v="20"/>
    <n v="42"/>
    <d v="2022-07-09T15:07:00"/>
    <d v="2022-07-10T18:29:00"/>
    <d v="2022-07-15T12:31:00"/>
    <d v="2022-07-15T16:31:00"/>
    <d v="2022-07-16T10:40:00"/>
    <d v="2022-07-16T10:50:00"/>
    <d v="2022-07-16T12:03:00"/>
    <d v="1899-12-30T04:00:00"/>
    <d v="1899-12-31T03:22:00"/>
    <d v="1900-01-03T18:02:00"/>
    <n v="104"/>
    <n v="29"/>
    <x v="7"/>
    <x v="1"/>
  </r>
  <r>
    <x v="2"/>
    <x v="2"/>
    <s v=" №53"/>
    <m/>
    <m/>
    <n v="17"/>
    <n v="39"/>
    <d v="2022-07-12T15:07:00"/>
    <d v="2022-07-13T15:13:00"/>
    <d v="2022-07-17T20:07:00"/>
    <d v="2022-07-18T00:07:00"/>
    <d v="2022-07-18T02:40:00"/>
    <d v="2022-07-18T03:30:00"/>
    <d v="2022-07-18T06:11:00"/>
    <d v="1899-12-30T04:00:00"/>
    <d v="1899-12-31T00:06:00"/>
    <d v="1900-01-03T04:54:00"/>
    <n v="95"/>
    <n v="30"/>
    <x v="7"/>
    <x v="1"/>
  </r>
  <r>
    <x v="2"/>
    <x v="2"/>
    <s v=" №54"/>
    <m/>
    <m/>
    <n v="29"/>
    <n v="61"/>
    <d v="2022-07-16T15:07:00"/>
    <d v="2022-07-17T12:41:00"/>
    <d v="2022-07-22T10:01:00"/>
    <d v="2022-07-22T14:01:00"/>
    <d v="2022-07-22T22:30:00"/>
    <d v="2022-07-22T22:40:00"/>
    <d v="2022-07-23T03:15:00"/>
    <d v="1899-12-30T04:00:00"/>
    <d v="1899-12-30T21:34:00"/>
    <d v="1900-01-03T21:20:00"/>
    <n v="151"/>
    <n v="30"/>
    <x v="7"/>
    <x v="1"/>
  </r>
  <r>
    <x v="2"/>
    <x v="2"/>
    <s v=" №55"/>
    <m/>
    <m/>
    <n v="64"/>
    <n v="36"/>
    <d v="2022-07-19T15:07:00"/>
    <d v="2022-07-20T10:52:00"/>
    <d v="2022-07-25T12:49:00"/>
    <d v="2022-07-25T16:49:00"/>
    <d v="2022-07-25T23:25:00"/>
    <d v="2022-07-25T23:35:00"/>
    <d v="2022-07-26T06:30:00"/>
    <d v="1899-12-30T04:00:00"/>
    <d v="1899-12-30T19:45:00"/>
    <d v="1900-01-04T01:57:00"/>
    <n v="136"/>
    <n v="31"/>
    <x v="7"/>
    <x v="1"/>
  </r>
  <r>
    <x v="2"/>
    <x v="2"/>
    <s v=" №56"/>
    <m/>
    <m/>
    <n v="26"/>
    <n v="49"/>
    <d v="2022-07-23T15:07:00"/>
    <d v="2022-07-23T20:43:00"/>
    <d v="2022-07-28T09:02:00"/>
    <d v="2022-07-28T13:02:00"/>
    <d v="2022-07-28T17:30:00"/>
    <d v="2022-07-28T18:00:00"/>
    <d v="2022-07-28T21:20:00"/>
    <d v="1899-12-30T04:00:00"/>
    <d v="1899-12-30T05:36:00"/>
    <d v="1900-01-03T12:19:00"/>
    <n v="124"/>
    <n v="31"/>
    <x v="7"/>
    <x v="1"/>
  </r>
  <r>
    <x v="2"/>
    <x v="2"/>
    <s v=" №57"/>
    <m/>
    <m/>
    <n v="19"/>
    <n v="40"/>
    <d v="2022-07-26T15:07:00"/>
    <d v="2022-07-27T18:36:00"/>
    <d v="2022-08-01T19:45:00"/>
    <d v="2022-08-01T23:45:00"/>
    <d v="2022-08-02T03:30:00"/>
    <d v="2022-08-02T04:00:00"/>
    <d v="2022-08-02T06:31:00"/>
    <d v="1899-12-30T04:00:00"/>
    <d v="1899-12-31T03:29:00"/>
    <d v="1900-01-04T01:09:00"/>
    <n v="99"/>
    <n v="32"/>
    <x v="8"/>
    <x v="1"/>
  </r>
  <r>
    <x v="2"/>
    <x v="2"/>
    <s v=" №58"/>
    <m/>
    <m/>
    <n v="25"/>
    <n v="50"/>
    <d v="2022-07-30T15:07:00"/>
    <d v="2022-07-30T15:02:00"/>
    <d v="2022-08-04T21:16:00"/>
    <d v="2022-08-05T01:16:00"/>
    <d v="2022-08-05T12:00:00"/>
    <d v="2022-08-05T12:25:00"/>
    <d v="2022-08-05T17:40:00"/>
    <d v="1899-12-30T04:00:00"/>
    <n v="-3.4722222262644209E-3"/>
    <d v="1900-01-04T06:14:00"/>
    <n v="125"/>
    <n v="32"/>
    <x v="8"/>
    <x v="1"/>
  </r>
  <r>
    <x v="3"/>
    <x v="3"/>
    <s v=" №65"/>
    <m/>
    <m/>
    <n v="2"/>
    <n v="34"/>
    <d v="2022-06-27T17:00:00"/>
    <d v="2022-06-26T11:29:00"/>
    <d v="2022-07-01T09:04:00"/>
    <d v="2022-07-01T13:04:00"/>
    <d v="2022-07-01T16:40:00"/>
    <d v="2022-07-01T16:50:00"/>
    <d v="2022-07-01T22:37:00"/>
    <d v="1899-12-30T04:00:00"/>
    <n v="-1.2298611111109494"/>
    <d v="1900-01-03T21:35:00"/>
    <n v="70"/>
    <n v="27"/>
    <x v="7"/>
    <x v="1"/>
  </r>
  <r>
    <x v="3"/>
    <x v="3"/>
    <s v=" №66"/>
    <m/>
    <m/>
    <n v="1"/>
    <n v="44"/>
    <d v="2022-06-28T17:00:00"/>
    <d v="2022-06-28T17:53:00"/>
    <d v="2022-07-03T20:22:00"/>
    <d v="2022-07-04T00:22:00"/>
    <d v="2022-07-04T02:20:00"/>
    <d v="2022-07-04T02:20:00"/>
    <d v="2022-07-04T07:30:00"/>
    <d v="1899-12-30T04:00:00"/>
    <d v="1899-12-30T00:53:00"/>
    <d v="1900-01-04T02:29:00"/>
    <n v="89"/>
    <n v="28"/>
    <x v="7"/>
    <x v="1"/>
  </r>
  <r>
    <x v="3"/>
    <x v="3"/>
    <s v=" №67"/>
    <m/>
    <m/>
    <n v="1"/>
    <n v="72"/>
    <d v="2022-07-01T17:00:00"/>
    <d v="2022-07-01T17:54:00"/>
    <d v="2022-07-06T21:00:00"/>
    <d v="2022-07-07T01:00:00"/>
    <d v="2022-07-07T21:50:00"/>
    <d v="2022-07-07T22:10:00"/>
    <d v="2022-07-08T06:30:00"/>
    <d v="1899-12-30T04:00:00"/>
    <d v="1899-12-30T00:54:00"/>
    <d v="1900-01-04T03:06:00"/>
    <n v="145"/>
    <n v="28"/>
    <x v="7"/>
    <x v="1"/>
  </r>
  <r>
    <x v="3"/>
    <x v="3"/>
    <s v=" №68"/>
    <m/>
    <m/>
    <n v="6"/>
    <n v="72"/>
    <d v="2022-07-04T17:00:00"/>
    <d v="2022-07-04T17:43:00"/>
    <d v="2022-07-09T09:11:00"/>
    <d v="2022-07-09T13:11:00"/>
    <d v="2022-07-10T01:55:00"/>
    <d v="2022-07-10T02:10:00"/>
    <d v="2022-07-10T04:00:00"/>
    <d v="1899-12-30T04:00:00"/>
    <d v="1899-12-30T00:43:00"/>
    <d v="1900-01-03T15:28:00"/>
    <n v="150"/>
    <n v="28"/>
    <x v="7"/>
    <x v="1"/>
  </r>
  <r>
    <x v="3"/>
    <x v="3"/>
    <s v=" №69"/>
    <m/>
    <m/>
    <n v="1"/>
    <n v="71"/>
    <d v="2022-07-06T17:00:00"/>
    <d v="2022-07-07T03:31:00"/>
    <d v="2022-07-12T13:57:00"/>
    <d v="2022-07-12T17:57:00"/>
    <d v="2022-07-13T07:00:00"/>
    <d v="2022-07-13T09:00:00"/>
    <d v="2022-07-13T13:00:00"/>
    <d v="1899-12-30T04:00:00"/>
    <d v="1899-12-30T10:31:00"/>
    <d v="1900-01-04T10:26:00"/>
    <n v="143"/>
    <n v="29"/>
    <x v="7"/>
    <x v="1"/>
  </r>
  <r>
    <x v="3"/>
    <x v="3"/>
    <s v=" №70"/>
    <m/>
    <m/>
    <n v="0"/>
    <n v="63"/>
    <d v="2022-07-08T17:00:00"/>
    <d v="2022-07-09T01:18:00"/>
    <d v="2022-07-14T01:15:00"/>
    <d v="2022-07-14T05:15:00"/>
    <d v="2022-07-14T13:00:00"/>
    <d v="2022-07-14T13:00:00"/>
    <d v="2022-07-14T16:24:00"/>
    <d v="1899-12-30T04:00:00"/>
    <d v="1899-12-30T08:18:00"/>
    <d v="1900-01-03T23:57:00"/>
    <n v="126"/>
    <n v="29"/>
    <x v="7"/>
    <x v="1"/>
  </r>
  <r>
    <x v="3"/>
    <x v="3"/>
    <s v=" №71"/>
    <m/>
    <s v="доп"/>
    <n v="0"/>
    <n v="70"/>
    <m/>
    <d v="2022-07-09T19:13:00"/>
    <d v="2022-07-15T01:06:00"/>
    <d v="2022-07-15T05:06:00"/>
    <d v="2022-07-15T13:00:00"/>
    <d v="2022-07-15T13:20:00"/>
    <d v="2022-07-15T14:04:00"/>
    <d v="1899-12-30T04:00:00"/>
    <s v=""/>
    <s v=""/>
    <n v="140"/>
    <n v="29"/>
    <x v="7"/>
    <x v="1"/>
  </r>
  <r>
    <x v="3"/>
    <x v="3"/>
    <s v=" №72"/>
    <m/>
    <m/>
    <n v="2"/>
    <n v="74"/>
    <d v="2022-07-11T17:00:00"/>
    <d v="2022-07-11T03:38:00"/>
    <d v="2022-07-16T02:09:00"/>
    <d v="2022-07-16T06:09:00"/>
    <d v="2022-07-17T00:05:00"/>
    <d v="2022-07-17T00:35:00"/>
    <d v="2022-07-17T10:00:00"/>
    <d v="1899-12-30T04:00:00"/>
    <n v="-0.55694444444816327"/>
    <d v="1900-01-03T22:31:00"/>
    <n v="150"/>
    <n v="29"/>
    <x v="7"/>
    <x v="1"/>
  </r>
  <r>
    <x v="3"/>
    <x v="3"/>
    <s v=" №73"/>
    <m/>
    <s v="доп"/>
    <n v="1"/>
    <n v="72"/>
    <m/>
    <d v="2022-07-12T01:18:00"/>
    <d v="2022-07-17T03:28:00"/>
    <d v="2022-07-17T07:28:00"/>
    <d v="2022-07-17T15:00:00"/>
    <d v="2022-07-17T15:13:00"/>
    <d v="2022-07-17T20:58:00"/>
    <d v="1899-12-30T04:00:00"/>
    <s v=""/>
    <s v=""/>
    <n v="145"/>
    <n v="29"/>
    <x v="7"/>
    <x v="1"/>
  </r>
  <r>
    <x v="3"/>
    <x v="3"/>
    <s v=" №74"/>
    <m/>
    <m/>
    <n v="1"/>
    <n v="72"/>
    <d v="2022-07-13T17:00:00"/>
    <d v="2022-07-13T17:37:00"/>
    <d v="2022-07-19T04:35:00"/>
    <d v="2022-07-19T08:35:00"/>
    <d v="2022-07-19T11:40:00"/>
    <d v="2022-07-19T11:40:00"/>
    <d v="2022-07-19T18:56:00"/>
    <d v="1899-12-30T04:00:00"/>
    <d v="1899-12-30T00:37:00"/>
    <d v="1900-01-04T10:58:00"/>
    <n v="145"/>
    <n v="30"/>
    <x v="7"/>
    <x v="1"/>
  </r>
  <r>
    <x v="3"/>
    <x v="3"/>
    <s v=" №75"/>
    <m/>
    <m/>
    <n v="1"/>
    <n v="74"/>
    <d v="2022-07-15T17:00:00"/>
    <d v="2022-07-16T01:35:00"/>
    <d v="2022-07-21T05:55:00"/>
    <d v="2022-07-21T09:55:00"/>
    <d v="2022-07-21T13:40:00"/>
    <d v="2022-07-21T14:00:00"/>
    <d v="2022-07-21T18:52:00"/>
    <d v="1899-12-30T04:00:00"/>
    <d v="1899-12-30T08:35:00"/>
    <d v="1900-01-04T04:20:00"/>
    <n v="149"/>
    <n v="30"/>
    <x v="7"/>
    <x v="1"/>
  </r>
  <r>
    <x v="3"/>
    <x v="3"/>
    <s v=" №76"/>
    <m/>
    <s v="доп"/>
    <n v="2"/>
    <n v="65"/>
    <m/>
    <d v="2022-07-17T17:53:00"/>
    <d v="2022-07-24T19:09:00"/>
    <d v="2022-07-24T23:09:00"/>
    <d v="2022-07-25T00:50:00"/>
    <d v="2022-07-25T01:10:00"/>
    <d v="2022-07-25T05:06:00"/>
    <d v="1899-12-30T04:00:00"/>
    <s v=""/>
    <s v=""/>
    <n v="132"/>
    <n v="30"/>
    <x v="7"/>
    <x v="1"/>
  </r>
  <r>
    <x v="3"/>
    <x v="3"/>
    <s v=" №77"/>
    <m/>
    <m/>
    <n v="1"/>
    <n v="71"/>
    <d v="2022-07-18T17:00:00"/>
    <d v="2022-07-18T19:34:00"/>
    <d v="2022-07-24T05:56:00"/>
    <d v="2022-07-24T09:56:00"/>
    <d v="2022-07-24T12:25:00"/>
    <d v="2022-07-24T11:50:00"/>
    <d v="2022-07-24T15:20:00"/>
    <d v="1899-12-30T04:00:00"/>
    <d v="1899-12-30T02:34:00"/>
    <d v="1900-01-04T10:22:00"/>
    <n v="143"/>
    <n v="30"/>
    <x v="7"/>
    <x v="1"/>
  </r>
  <r>
    <x v="3"/>
    <x v="3"/>
    <s v=" №78"/>
    <m/>
    <m/>
    <n v="2"/>
    <n v="74"/>
    <d v="2022-07-20T17:00:00"/>
    <d v="2022-07-21T19:25:00"/>
    <d v="2022-07-26T18:15:00"/>
    <d v="2022-07-26T22:15:00"/>
    <d v="2022-07-27T04:30:00"/>
    <d v="2022-07-27T03:55:00"/>
    <d v="2022-07-27T06:00:00"/>
    <d v="1899-12-30T04:00:00"/>
    <d v="1899-12-31T02:25:00"/>
    <d v="1900-01-03T22:50:00"/>
    <n v="150"/>
    <n v="31"/>
    <x v="7"/>
    <x v="1"/>
  </r>
  <r>
    <x v="3"/>
    <x v="3"/>
    <s v=" №79"/>
    <m/>
    <m/>
    <n v="2"/>
    <n v="64"/>
    <d v="2022-07-22T17:00:00"/>
    <d v="2022-07-22T06:00:00"/>
    <d v="2022-07-27T00:17:00"/>
    <d v="2022-07-27T04:17:00"/>
    <d v="2022-07-27T10:00:00"/>
    <d v="2022-07-27T10:10:00"/>
    <d v="2022-07-27T14:20:00"/>
    <d v="1899-12-30T04:00:00"/>
    <n v="-0.45833333333575865"/>
    <d v="1900-01-03T18:17:00"/>
    <n v="130"/>
    <n v="31"/>
    <x v="7"/>
    <x v="1"/>
  </r>
  <r>
    <x v="3"/>
    <x v="3"/>
    <s v=" №80"/>
    <m/>
    <s v="доп"/>
    <n v="0"/>
    <n v="74"/>
    <m/>
    <d v="2022-07-23T22:39:00"/>
    <d v="2022-07-28T12:59:00"/>
    <d v="2022-07-28T16:59:00"/>
    <d v="2022-07-28T23:45:00"/>
    <d v="2022-07-29T00:30:00"/>
    <d v="2022-07-29T03:00:00"/>
    <d v="1899-12-30T04:00:00"/>
    <s v=""/>
    <s v=""/>
    <n v="148"/>
    <n v="31"/>
    <x v="7"/>
    <x v="1"/>
  </r>
  <r>
    <x v="3"/>
    <x v="3"/>
    <s v=" №81"/>
    <m/>
    <m/>
    <n v="4"/>
    <n v="67"/>
    <d v="2022-07-25T17:00:00"/>
    <d v="2022-07-25T17:00:00"/>
    <d v="2022-07-31T05:06:00"/>
    <d v="2022-07-31T09:06:00"/>
    <d v="2022-07-31T11:00:00"/>
    <d v="2022-07-31T11:25:00"/>
    <d v="2022-07-31T15:13:00"/>
    <d v="1899-12-30T04:00:00"/>
    <d v="1899-12-30T00:00:00"/>
    <d v="1900-01-04T12:06:00"/>
    <n v="138"/>
    <n v="31"/>
    <x v="7"/>
    <x v="1"/>
  </r>
  <r>
    <x v="3"/>
    <x v="3"/>
    <s v=" №82"/>
    <m/>
    <m/>
    <n v="2"/>
    <n v="72"/>
    <d v="2022-07-27T17:00:00"/>
    <d v="2022-07-27T19:29:00"/>
    <d v="2022-08-02T08:45:00"/>
    <d v="2022-08-02T12:45:00"/>
    <d v="2022-08-02T15:50:00"/>
    <d v="2022-08-02T16:20:00"/>
    <d v="2022-08-03T00:35:00"/>
    <d v="1899-12-30T04:00:00"/>
    <d v="1899-12-30T02:29:00"/>
    <d v="1900-01-04T13:16:00"/>
    <n v="146"/>
    <n v="32"/>
    <x v="8"/>
    <x v="1"/>
  </r>
  <r>
    <x v="2"/>
    <x v="4"/>
    <s v=" №22"/>
    <m/>
    <m/>
    <n v="45"/>
    <n v="24"/>
    <d v="2022-06-30T00:00:00"/>
    <d v="2022-06-30T14:49:00"/>
    <d v="2022-07-06T21:12:00"/>
    <d v="2022-07-07T01:12:00"/>
    <d v="2022-07-07T07:30:00"/>
    <d v="2022-07-07T07:30:00"/>
    <d v="2022-07-07T11:53:00"/>
    <d v="1899-12-30T04:00:00"/>
    <d v="1899-12-30T14:49:00"/>
    <d v="1900-01-05T06:23:00"/>
    <n v="93"/>
    <n v="28"/>
    <x v="7"/>
    <x v="1"/>
  </r>
  <r>
    <x v="2"/>
    <x v="4"/>
    <s v=" №23"/>
    <m/>
    <m/>
    <n v="35"/>
    <n v="44"/>
    <d v="2022-07-09T00:00:00"/>
    <d v="2022-07-09T02:11:00"/>
    <d v="2022-07-15T12:31:00"/>
    <d v="2022-07-15T16:31:00"/>
    <d v="2022-07-15T23:15:00"/>
    <d v="2022-07-15T23:44:00"/>
    <d v="2022-07-16T04:55:00"/>
    <d v="1899-12-30T04:00:00"/>
    <d v="1899-12-30T02:11:00"/>
    <d v="1900-01-05T10:20:00"/>
    <n v="123"/>
    <n v="29"/>
    <x v="7"/>
    <x v="1"/>
  </r>
  <r>
    <x v="2"/>
    <x v="4"/>
    <s v=" №24"/>
    <s v="отмена"/>
    <m/>
    <m/>
    <m/>
    <d v="2022-07-16T00:00:00"/>
    <m/>
    <m/>
    <s v=""/>
    <m/>
    <m/>
    <m/>
    <d v="1899-12-30T04:00:00"/>
    <s v=""/>
    <s v=""/>
    <s v=""/>
    <n v="29"/>
    <x v="7"/>
    <x v="1"/>
  </r>
  <r>
    <x v="2"/>
    <x v="4"/>
    <s v=" №24"/>
    <m/>
    <m/>
    <n v="56"/>
    <n v="29"/>
    <d v="2022-07-23T00:00:00"/>
    <d v="2022-07-21T17:12:00"/>
    <d v="2022-07-28T23:42:00"/>
    <d v="2022-07-29T03:42:00"/>
    <d v="2022-07-28T05:30:00"/>
    <d v="2022-07-29T06:10:00"/>
    <d v="2022-07-29T20:47:00"/>
    <d v="1899-12-30T04:00:00"/>
    <n v="-1.2833333333328483"/>
    <d v="1900-01-06T06:30:00"/>
    <n v="114"/>
    <n v="31"/>
    <x v="7"/>
    <x v="1"/>
  </r>
  <r>
    <x v="2"/>
    <x v="4"/>
    <s v=" №25"/>
    <m/>
    <m/>
    <n v="57"/>
    <n v="34"/>
    <d v="2022-07-30T00:00:00"/>
    <d v="2022-08-02T08:34:00"/>
    <d v="2022-08-09T04:31:00"/>
    <d v="2022-08-09T08:31:00"/>
    <d v="2022-08-09T10:10:00"/>
    <d v="2022-08-09T11:00:00"/>
    <d v="2022-08-09T18:50:00"/>
    <d v="1899-12-30T04:00:00"/>
    <d v="1900-01-02T08:34:00"/>
    <d v="1900-01-05T19:57:00"/>
    <n v="125"/>
    <n v="33"/>
    <x v="8"/>
    <x v="1"/>
  </r>
  <r>
    <x v="2"/>
    <x v="4"/>
    <s v=" №26"/>
    <m/>
    <m/>
    <n v="50"/>
    <n v="31"/>
    <d v="2022-08-05T00:00:00"/>
    <d v="2022-08-10T08:02:00"/>
    <d v="2022-08-16T08:54:00"/>
    <d v="2022-08-16T12:54:00"/>
    <d v="2022-08-16T17:30:00"/>
    <d v="2022-08-16T17:50:00"/>
    <d v="2022-08-16T21:15:00"/>
    <d v="1899-12-30T04:00:00"/>
    <e v="#REF!"/>
    <e v="#REF!"/>
    <n v="112"/>
    <n v="34"/>
    <x v="8"/>
    <x v="2"/>
  </r>
  <r>
    <x v="2"/>
    <x v="4"/>
    <s v=" №27"/>
    <m/>
    <m/>
    <n v="35"/>
    <n v="48"/>
    <d v="2022-08-12T00:00:00"/>
    <d v="2022-08-21T01:24:00"/>
    <d v="2022-08-28T07:02:00"/>
    <d v="2022-08-28T11:02:00"/>
    <d v="2022-08-28T12:45:00"/>
    <d v="2022-08-28T12:45:00"/>
    <d v="2022-08-28T17:19:00"/>
    <d v="1899-12-30T04:00:00"/>
    <e v="#REF!"/>
    <e v="#REF!"/>
    <n v="131"/>
    <n v="35"/>
    <x v="8"/>
    <x v="2"/>
  </r>
  <r>
    <x v="2"/>
    <x v="4"/>
    <s v=" №28"/>
    <s v="отмена"/>
    <m/>
    <m/>
    <m/>
    <d v="2022-08-19T00:00:00"/>
    <m/>
    <m/>
    <s v=""/>
    <m/>
    <m/>
    <m/>
    <d v="1899-12-30T04:00:00"/>
    <s v=""/>
    <s v=""/>
    <s v=""/>
    <n v="34"/>
    <x v="8"/>
    <x v="1"/>
  </r>
  <r>
    <x v="5"/>
    <x v="7"/>
    <s v="Алтынколь №1(Б) ЛОГБОКС"/>
    <m/>
    <m/>
    <n v="0"/>
    <n v="50"/>
    <m/>
    <d v="2022-07-03T04:40:00"/>
    <d v="2022-07-05T09:08:00"/>
    <d v="2022-07-05T13:08:00"/>
    <d v="2022-07-05T16:00:00"/>
    <d v="2022-07-06T16:50:00"/>
    <d v="2022-07-07T12:45:00"/>
    <d v="1899-12-30T04:00:00"/>
    <s v=""/>
    <s v=""/>
    <n v="100"/>
    <n v="28"/>
    <x v="7"/>
    <x v="1"/>
  </r>
  <r>
    <x v="5"/>
    <x v="7"/>
    <s v="Алтынколь №2(Б) ЛОГБОКС"/>
    <m/>
    <m/>
    <n v="0"/>
    <n v="50"/>
    <m/>
    <d v="2022-07-03T23:18:00"/>
    <d v="2022-07-06T17:40:00"/>
    <d v="2022-07-06T21:40:00"/>
    <d v="2022-07-07T00:30:00"/>
    <d v="2022-07-09T00:50:00"/>
    <d v="2022-07-09T18:20:00"/>
    <d v="1899-12-30T04:00:00"/>
    <s v=""/>
    <s v=""/>
    <n v="100"/>
    <n v="28"/>
    <x v="7"/>
    <x v="1"/>
  </r>
  <r>
    <x v="1"/>
    <x v="1"/>
    <n v="52"/>
    <m/>
    <m/>
    <n v="0"/>
    <n v="40"/>
    <d v="2022-07-27T02:50:00"/>
    <d v="2022-07-27T03:05:00"/>
    <d v="2022-07-31T08:30:00"/>
    <d v="2022-07-31T12:30:00"/>
    <d v="2022-07-31T23:45:00"/>
    <d v="2022-07-31T23:50:00"/>
    <d v="2022-08-01T00:50:00"/>
    <d v="1899-12-30T04:00:00"/>
    <d v="1899-12-30T00:15:00"/>
    <d v="1900-01-03T05:25:00"/>
    <n v="80"/>
    <n v="31"/>
    <x v="7"/>
    <x v="1"/>
  </r>
  <r>
    <x v="3"/>
    <x v="3"/>
    <s v=" №83"/>
    <m/>
    <m/>
    <n v="5"/>
    <n v="71"/>
    <d v="2022-07-29T17:00:00"/>
    <d v="2022-07-29T09:00:00"/>
    <d v="2022-08-04T07:45:00"/>
    <d v="2022-08-04T11:45:00"/>
    <d v="2022-08-04T19:00:00"/>
    <d v="2022-08-04T22:25:00"/>
    <d v="2022-08-05T03:15:00"/>
    <d v="1899-12-30T04:00:00"/>
    <n v="-0.33333333333575865"/>
    <d v="1900-01-04T22:45:00"/>
    <n v="147"/>
    <n v="32"/>
    <x v="8"/>
    <x v="1"/>
  </r>
  <r>
    <x v="3"/>
    <x v="3"/>
    <s v=" №84"/>
    <m/>
    <m/>
    <n v="2"/>
    <n v="60"/>
    <d v="2022-08-01T17:00:00"/>
    <d v="2022-08-03T04:00:00"/>
    <d v="2022-08-08T04:31:00"/>
    <d v="2022-08-08T08:31:00"/>
    <d v="2022-08-08T17:00:00"/>
    <d v="2022-08-08T17:20:00"/>
    <d v="2022-08-08T23:55:00"/>
    <d v="1899-12-30T04:00:00"/>
    <d v="1899-12-31T11:00:00"/>
    <d v="1900-01-04T00:31:00"/>
    <n v="122"/>
    <n v="33"/>
    <x v="8"/>
    <x v="1"/>
  </r>
  <r>
    <x v="3"/>
    <x v="3"/>
    <s v=" №85"/>
    <m/>
    <m/>
    <n v="0"/>
    <n v="65"/>
    <d v="2022-08-03T17:00:00"/>
    <d v="2022-08-05T01:36:00"/>
    <d v="2022-08-10T06:42:00"/>
    <d v="2022-08-10T10:42:00"/>
    <d v="2022-08-10T13:00:00"/>
    <d v="2022-08-10T13:15:00"/>
    <d v="2022-08-10T16:19:00"/>
    <d v="1899-12-30T04:00:00"/>
    <d v="1899-12-31T08:36:00"/>
    <d v="1900-01-04T05:06:00"/>
    <n v="130"/>
    <n v="33"/>
    <x v="8"/>
    <x v="1"/>
  </r>
  <r>
    <x v="3"/>
    <x v="3"/>
    <s v=" №86"/>
    <m/>
    <m/>
    <n v="2"/>
    <n v="72"/>
    <d v="2022-08-05T17:00:00"/>
    <d v="2022-08-06T08:00:00"/>
    <d v="2022-08-11T13:44:00"/>
    <d v="2022-08-11T17:44:00"/>
    <d v="2022-08-11T23:30:00"/>
    <d v="2022-08-11T23:50:00"/>
    <d v="2022-08-12T04:42:00"/>
    <d v="1899-12-30T04:00:00"/>
    <d v="1899-12-30T15:00:00"/>
    <d v="1900-01-04T05:44:00"/>
    <n v="146"/>
    <n v="33"/>
    <x v="8"/>
    <x v="1"/>
  </r>
  <r>
    <x v="3"/>
    <x v="3"/>
    <s v=" №87 "/>
    <m/>
    <s v="доп"/>
    <n v="2"/>
    <n v="64"/>
    <m/>
    <d v="2022-08-07T03:30:00"/>
    <d v="2022-08-12T03:34:00"/>
    <d v="2022-08-12T07:34:00"/>
    <d v="2022-08-12T15:30:00"/>
    <d v="2022-08-12T15:40:00"/>
    <d v="2022-08-12T18:45:00"/>
    <d v="1899-12-30T04:00:00"/>
    <s v=""/>
    <s v=""/>
    <n v="130"/>
    <n v="33"/>
    <x v="8"/>
    <x v="1"/>
  </r>
  <r>
    <x v="3"/>
    <x v="3"/>
    <s v=" №88"/>
    <m/>
    <m/>
    <n v="4"/>
    <n v="73"/>
    <d v="2022-08-08T17:00:00"/>
    <d v="2022-08-08T22:41:00"/>
    <d v="2022-08-14T16:01:00"/>
    <d v="2022-08-14T20:01:00"/>
    <d v="2022-08-15T03:03:00"/>
    <d v="2022-08-15T03:50:00"/>
    <d v="2022-08-15T06:40:00"/>
    <d v="1899-12-30T04:00:00"/>
    <d v="1899-12-30T05:41:00"/>
    <d v="1900-01-04T17:20:00"/>
    <n v="150"/>
    <n v="33"/>
    <x v="8"/>
    <x v="1"/>
  </r>
  <r>
    <x v="3"/>
    <x v="3"/>
    <s v=" №89"/>
    <m/>
    <m/>
    <n v="1"/>
    <n v="61"/>
    <d v="2022-08-10T17:00:00"/>
    <d v="2022-08-10T19:32:00"/>
    <d v="2022-08-15T14:20:00"/>
    <d v="2022-08-15T18:20:00"/>
    <d v="2022-08-16T11:00:00"/>
    <d v="2022-08-16T10:59:00"/>
    <d v="2022-08-16T13:50:00"/>
    <d v="1899-12-30T04:00:00"/>
    <d v="1899-12-30T02:32:00"/>
    <d v="1900-01-03T18:48:00"/>
    <n v="123"/>
    <n v="34"/>
    <x v="8"/>
    <x v="1"/>
  </r>
  <r>
    <x v="3"/>
    <x v="3"/>
    <s v=" №90"/>
    <m/>
    <m/>
    <n v="0"/>
    <n v="69"/>
    <d v="2022-08-12T17:00:00"/>
    <d v="2022-08-14T03:03:00"/>
    <d v="2022-08-19T15:40:00"/>
    <d v="2022-08-19T19:40:00"/>
    <d v="2022-08-19T22:30:00"/>
    <d v="2022-08-19T22:34:00"/>
    <d v="2022-08-20T00:27:00"/>
    <d v="1899-12-30T04:00:00"/>
    <d v="1899-12-31T10:03:00"/>
    <d v="1900-01-04T12:37:00"/>
    <n v="138"/>
    <n v="34"/>
    <x v="8"/>
    <x v="1"/>
  </r>
  <r>
    <x v="3"/>
    <x v="3"/>
    <s v=" №91"/>
    <m/>
    <m/>
    <n v="1"/>
    <n v="67"/>
    <d v="2022-08-15T17:00:00"/>
    <d v="2022-08-15T02:20:00"/>
    <d v="2022-08-20T23:10:00"/>
    <d v="2022-08-21T03:10:00"/>
    <d v="2022-08-21T05:30:00"/>
    <d v="2022-08-21T06:15:00"/>
    <d v="2022-08-21T10:40:00"/>
    <d v="1899-12-30T04:00:00"/>
    <n v="-0.61111111111677019"/>
    <d v="1900-01-04T20:50:00"/>
    <n v="135"/>
    <n v="34"/>
    <x v="8"/>
    <x v="1"/>
  </r>
  <r>
    <x v="3"/>
    <x v="3"/>
    <s v=" №92"/>
    <m/>
    <m/>
    <n v="0"/>
    <n v="70"/>
    <d v="2022-08-17T17:00:00"/>
    <d v="2022-08-15T23:29:00"/>
    <d v="2022-08-24T22:05:00"/>
    <d v="2022-08-25T02:05:00"/>
    <d v="2022-08-25T03:50:00"/>
    <d v="2022-08-25T05:30:00"/>
    <d v="2022-08-25T12:20:00"/>
    <d v="1899-12-30T04:00:00"/>
    <n v="-1.7298611111109494"/>
    <d v="1900-01-07T22:36:00"/>
    <n v="140"/>
    <n v="35"/>
    <x v="8"/>
    <x v="1"/>
  </r>
  <r>
    <x v="3"/>
    <x v="3"/>
    <s v=" №93"/>
    <m/>
    <m/>
    <n v="0"/>
    <n v="62"/>
    <d v="2022-08-19T17:00:00"/>
    <d v="2022-08-17T12:40:00"/>
    <d v="2022-08-23T07:20:00"/>
    <d v="2022-08-23T11:20:00"/>
    <d v="2022-08-23T13:00:00"/>
    <d v="2022-08-23T13:21:00"/>
    <d v="2022-08-23T15:37:00"/>
    <d v="1899-12-30T04:00:00"/>
    <n v="-2.1805555555547471"/>
    <d v="1900-01-04T18:40:00"/>
    <n v="124"/>
    <n v="35"/>
    <x v="8"/>
    <x v="1"/>
  </r>
  <r>
    <x v="3"/>
    <x v="3"/>
    <s v=" №94"/>
    <m/>
    <m/>
    <n v="4"/>
    <n v="66"/>
    <d v="2022-08-22T17:00:00"/>
    <d v="2022-08-18T18:01:00"/>
    <d v="2022-08-23T23:57:00"/>
    <d v="2022-08-24T03:57:00"/>
    <d v="2022-08-24T06:00:00"/>
    <d v="2022-08-24T06:30:00"/>
    <d v="2022-08-24T09:59:00"/>
    <d v="1899-12-30T04:00:00"/>
    <n v="-3.9576388888890506"/>
    <d v="1900-01-04T05:56:00"/>
    <n v="136"/>
    <n v="35"/>
    <x v="8"/>
    <x v="1"/>
  </r>
  <r>
    <x v="3"/>
    <x v="3"/>
    <s v=" №95"/>
    <m/>
    <m/>
    <n v="2"/>
    <n v="68"/>
    <d v="2022-08-24T17:00:00"/>
    <d v="2022-08-22T03:22:00"/>
    <d v="2022-08-27T12:53:00"/>
    <d v="2022-08-27T16:53:00"/>
    <d v="2022-08-28T02:10:00"/>
    <d v="2022-08-28T02:46:00"/>
    <d v="2022-08-28T04:53:00"/>
    <d v="1899-12-30T04:00:00"/>
    <n v="-2.5680555555591127"/>
    <d v="1900-01-04T09:31:00"/>
    <n v="138"/>
    <n v="35"/>
    <x v="8"/>
    <x v="1"/>
  </r>
  <r>
    <x v="3"/>
    <x v="3"/>
    <s v=" №97"/>
    <m/>
    <m/>
    <n v="1"/>
    <n v="70"/>
    <d v="2022-08-29T17:00:00"/>
    <d v="2022-08-25T00:30:00"/>
    <d v="2022-08-30T15:28:00"/>
    <d v="2022-08-30T19:28:00"/>
    <d v="2022-08-30T21:30:00"/>
    <d v="2022-08-30T21:30:00"/>
    <d v="2022-08-31T00:45:00"/>
    <d v="1899-12-30T04:00:00"/>
    <n v="-4.6875"/>
    <d v="1900-01-04T14:58:00"/>
    <n v="141"/>
    <n v="36"/>
    <x v="8"/>
    <x v="1"/>
  </r>
  <r>
    <x v="2"/>
    <x v="2"/>
    <s v=" №59"/>
    <m/>
    <m/>
    <n v="23"/>
    <n v="52"/>
    <d v="2022-08-02T15:07:00"/>
    <d v="2022-08-04T04:00:00"/>
    <d v="2022-08-09T11:11:00"/>
    <d v="2022-08-09T15:11:00"/>
    <d v="2022-08-09T23:00:00"/>
    <d v="2022-08-09T23:40:00"/>
    <d v="2022-08-10T05:00:00"/>
    <d v="1899-12-30T04:00:00"/>
    <d v="1899-12-31T12:53:00"/>
    <d v="1900-01-04T07:11:00"/>
    <n v="127"/>
    <n v="33"/>
    <x v="8"/>
    <x v="1"/>
  </r>
  <r>
    <x v="2"/>
    <x v="2"/>
    <s v=" №60"/>
    <m/>
    <m/>
    <n v="28"/>
    <n v="56"/>
    <d v="2022-08-06T15:07:00"/>
    <d v="2022-08-09T02:40:00"/>
    <d v="2022-08-14T00:37:00"/>
    <d v="2022-08-14T04:37:00"/>
    <d v="2022-08-14T06:30:00"/>
    <d v="2022-08-14T06:50:00"/>
    <d v="2022-08-14T10:43:00"/>
    <d v="1899-12-30T04:00:00"/>
    <d v="1900-01-01T11:33:00"/>
    <d v="1900-01-03T21:57:00"/>
    <n v="140"/>
    <n v="33"/>
    <x v="8"/>
    <x v="1"/>
  </r>
  <r>
    <x v="2"/>
    <x v="2"/>
    <s v=" №61"/>
    <m/>
    <m/>
    <n v="25"/>
    <n v="62"/>
    <d v="2022-08-09T15:07:00"/>
    <d v="2022-08-12T03:21:00"/>
    <d v="2022-08-17T02:16:00"/>
    <d v="2022-08-17T06:16:00"/>
    <d v="2022-08-17T19:00:00"/>
    <d v="2022-08-17T20:22:00"/>
    <d v="2022-08-18T01:28:00"/>
    <d v="1899-12-30T04:00:00"/>
    <d v="1900-01-01T12:14:00"/>
    <d v="1900-01-03T22:55:00"/>
    <n v="149"/>
    <n v="34"/>
    <x v="8"/>
    <x v="1"/>
  </r>
  <r>
    <x v="2"/>
    <x v="2"/>
    <s v=" №62"/>
    <s v="отмена"/>
    <m/>
    <m/>
    <m/>
    <d v="2022-08-13T15:07:00"/>
    <m/>
    <m/>
    <s v=""/>
    <m/>
    <m/>
    <m/>
    <d v="1899-12-30T04:00:00"/>
    <s v=""/>
    <s v=""/>
    <s v=""/>
    <n v="33"/>
    <x v="8"/>
    <x v="1"/>
  </r>
  <r>
    <x v="2"/>
    <x v="2"/>
    <s v=" №63"/>
    <m/>
    <m/>
    <n v="24"/>
    <n v="64"/>
    <d v="2022-08-16T15:07:00"/>
    <d v="2022-08-21T18:09:00"/>
    <d v="2022-08-26T21:51:00"/>
    <d v="2022-08-27T01:51:00"/>
    <d v="2022-08-27T12:50:00"/>
    <d v="2022-08-27T12:50:00"/>
    <d v="2022-08-27T16:06:00"/>
    <d v="1899-12-30T04:00:00"/>
    <d v="1900-01-04T03:02:00"/>
    <d v="1900-01-04T03:42:00"/>
    <n v="152"/>
    <n v="35"/>
    <x v="8"/>
    <x v="1"/>
  </r>
  <r>
    <x v="2"/>
    <x v="2"/>
    <s v=" №64"/>
    <m/>
    <m/>
    <n v="31"/>
    <n v="52"/>
    <d v="2022-08-20T15:07:00"/>
    <d v="2022-08-26T02:10:00"/>
    <d v="2022-08-31T00:44:00"/>
    <d v="2022-08-31T04:44:00"/>
    <d v="2022-08-31T05:40:00"/>
    <d v="2022-08-31T05:40:00"/>
    <d v="2022-08-31T11:40:00"/>
    <d v="1899-12-30T04:00:00"/>
    <d v="1900-01-04T11:03:00"/>
    <d v="1900-01-03T22:34:00"/>
    <n v="135"/>
    <n v="36"/>
    <x v="8"/>
    <x v="1"/>
  </r>
  <r>
    <x v="2"/>
    <x v="2"/>
    <s v=" №65"/>
    <m/>
    <m/>
    <n v="36"/>
    <n v="59"/>
    <d v="2022-08-23T15:07:00"/>
    <d v="2022-08-31T12:53:00"/>
    <d v="2022-09-06T11:11:00"/>
    <d v="2022-09-06T15:11:00"/>
    <d v="2022-09-06T23:05:00"/>
    <d v="2022-09-07T00:10:00"/>
    <d v="2022-09-07T18:20:00"/>
    <d v="1899-12-30T04:00:00"/>
    <d v="1900-01-06T21:46:00"/>
    <d v="1900-01-04T22:18:00"/>
    <n v="154"/>
    <n v="37"/>
    <x v="9"/>
    <x v="1"/>
  </r>
  <r>
    <x v="2"/>
    <x v="2"/>
    <s v=" №66"/>
    <s v="отмена"/>
    <m/>
    <m/>
    <m/>
    <d v="2022-08-28T15:07:00"/>
    <m/>
    <m/>
    <m/>
    <m/>
    <m/>
    <m/>
    <d v="1899-12-30T04:00:00"/>
    <s v=""/>
    <s v=""/>
    <s v=""/>
    <n v="35"/>
    <x v="8"/>
    <x v="1"/>
  </r>
  <r>
    <x v="2"/>
    <x v="2"/>
    <s v=" №67"/>
    <m/>
    <m/>
    <m/>
    <m/>
    <d v="2022-08-30T15:07:00"/>
    <m/>
    <m/>
    <s v=""/>
    <m/>
    <m/>
    <m/>
    <d v="1899-12-30T04:00:00"/>
    <d v="1900-01-27T08:53:00"/>
    <s v=""/>
    <s v=""/>
    <n v="36"/>
    <x v="8"/>
    <x v="1"/>
  </r>
  <r>
    <x v="1"/>
    <x v="1"/>
    <n v="53"/>
    <m/>
    <m/>
    <n v="0"/>
    <n v="44"/>
    <d v="2022-08-03T02:50:00"/>
    <d v="2022-08-03T01:15:00"/>
    <d v="2022-08-07T20:40:00"/>
    <d v="2022-08-08T00:40:00"/>
    <d v="2022-08-08T03:30:00"/>
    <d v="2022-08-08T03:26:00"/>
    <d v="2022-08-08T05:57:00"/>
    <d v="1899-12-30T04:00:00"/>
    <n v="-6.5972222218988463E-2"/>
    <d v="1900-01-03T19:25:00"/>
    <n v="88"/>
    <n v="33"/>
    <x v="8"/>
    <x v="1"/>
  </r>
  <r>
    <x v="1"/>
    <x v="1"/>
    <n v="54"/>
    <m/>
    <m/>
    <n v="0"/>
    <n v="51"/>
    <d v="2022-08-10T02:50:00"/>
    <d v="2022-08-10T01:03:00"/>
    <d v="2022-08-15T09:42:00"/>
    <d v="2022-08-15T13:42:00"/>
    <m/>
    <m/>
    <m/>
    <d v="1899-12-30T04:00:00"/>
    <n v="-7.4305555557657499E-2"/>
    <d v="1900-01-04T08:39:00"/>
    <n v="102"/>
    <n v="34"/>
    <x v="8"/>
    <x v="1"/>
  </r>
  <r>
    <x v="1"/>
    <x v="1"/>
    <n v="55"/>
    <m/>
    <m/>
    <n v="0"/>
    <n v="48"/>
    <d v="2022-08-14T02:50:00"/>
    <d v="2022-08-15T03:07:00"/>
    <m/>
    <s v=""/>
    <m/>
    <m/>
    <m/>
    <d v="1899-12-30T04:00:00"/>
    <d v="1899-12-31T00:17:00"/>
    <d v="1900-02-11T20:53:00"/>
    <n v="96"/>
    <n v="33"/>
    <x v="8"/>
    <x v="1"/>
  </r>
  <r>
    <x v="1"/>
    <x v="1"/>
    <n v="56"/>
    <m/>
    <m/>
    <n v="0"/>
    <n v="76"/>
    <d v="2022-08-17T02:50:00"/>
    <m/>
    <m/>
    <s v=""/>
    <m/>
    <m/>
    <m/>
    <d v="1899-12-30T04:00:00"/>
    <d v="1900-02-09T21:10:00"/>
    <s v=""/>
    <n v="152"/>
    <n v="34"/>
    <x v="8"/>
    <x v="1"/>
  </r>
  <r>
    <x v="2"/>
    <x v="4"/>
    <s v=" №29"/>
    <m/>
    <m/>
    <m/>
    <m/>
    <d v="2022-08-25T00:00:00"/>
    <m/>
    <m/>
    <s v=""/>
    <m/>
    <m/>
    <m/>
    <d v="1899-12-30T04:00:00"/>
    <d v="1900-02-02T00:00:00"/>
    <s v=""/>
    <s v=""/>
    <n v="35"/>
    <x v="8"/>
    <x v="1"/>
  </r>
  <r>
    <x v="0"/>
    <x v="6"/>
    <s v="1 РЖД БА"/>
    <m/>
    <m/>
    <n v="0"/>
    <n v="50"/>
    <m/>
    <d v="2022-08-04T19:52:00"/>
    <d v="2022-08-07T21:43:00"/>
    <d v="2022-08-08T01:43:00"/>
    <d v="2022-08-08T04:20:00"/>
    <d v="2022-08-08T23:00:00"/>
    <d v="2022-08-09T10:25:00"/>
    <d v="1899-12-30T04:00:00"/>
    <s v=""/>
    <s v=""/>
    <n v="100"/>
    <n v="33"/>
    <x v="8"/>
    <x v="1"/>
  </r>
  <r>
    <x v="3"/>
    <x v="3"/>
    <s v=" №99"/>
    <m/>
    <s v="доп"/>
    <n v="3"/>
    <n v="65"/>
    <d v="2022-08-26T17:00:00"/>
    <d v="2022-08-26T15:00:00"/>
    <d v="2022-08-31T12:22:00"/>
    <d v="2022-08-31T16:22:00"/>
    <d v="2022-09-01T00:30:00"/>
    <d v="2022-09-01T00:50:00"/>
    <d v="2022-09-01T04:01:00"/>
    <d v="1899-12-30T04:00:00"/>
    <n v="-8.3333333335758653E-2"/>
    <d v="1900-01-03T21:22:00"/>
    <n v="133"/>
    <n v="36"/>
    <x v="8"/>
    <x v="1"/>
  </r>
  <r>
    <x v="3"/>
    <x v="3"/>
    <s v=" №100"/>
    <m/>
    <s v="доп"/>
    <n v="0"/>
    <n v="60"/>
    <d v="2022-08-27T12:53:00"/>
    <d v="2022-08-27T12:53:00"/>
    <d v="2022-08-31T21:25:00"/>
    <d v="2022-09-01T01:25:00"/>
    <d v="2022-09-01T11:30:00"/>
    <d v="2022-09-01T11:45:00"/>
    <d v="2022-09-01T16:50:00"/>
    <d v="1899-12-30T04:00:00"/>
    <d v="1899-12-30T00:00:00"/>
    <d v="1900-01-03T08:32:00"/>
    <n v="120"/>
    <n v="36"/>
    <x v="9"/>
    <x v="1"/>
  </r>
  <r>
    <x v="3"/>
    <x v="3"/>
    <s v=" №101 "/>
    <m/>
    <m/>
    <n v="3"/>
    <n v="50"/>
    <d v="2022-08-28T01:39:00"/>
    <d v="2022-08-28T01:39:00"/>
    <d v="2022-09-02T07:20:00"/>
    <d v="2022-09-02T11:20:00"/>
    <d v="2022-09-02T15:30:00"/>
    <d v="2022-09-02T15:50:00"/>
    <d v="2022-09-03T02:19:00"/>
    <d v="1899-12-30T04:00:00"/>
    <d v="1899-12-30T00:00:00"/>
    <d v="1900-01-04T05:41:00"/>
    <n v="103"/>
    <n v="36"/>
    <x v="9"/>
    <x v="1"/>
  </r>
  <r>
    <x v="3"/>
    <x v="3"/>
    <s v=" №96"/>
    <m/>
    <s v="доп"/>
    <n v="1"/>
    <n v="74"/>
    <d v="2022-08-29T17:00:00"/>
    <d v="2022-08-29T23:30:00"/>
    <d v="2022-09-04T17:58:00"/>
    <d v="2022-09-04T21:58:00"/>
    <d v="2022-09-05T01:00:00"/>
    <d v="2022-09-05T01:00:00"/>
    <d v="2022-09-05T04:49:00"/>
    <d v="1899-12-30T04:00:00"/>
    <d v="1899-12-30T06:30:00"/>
    <d v="1900-01-04T18:28:00"/>
    <n v="149"/>
    <n v="36"/>
    <x v="9"/>
    <x v="1"/>
  </r>
  <r>
    <x v="3"/>
    <x v="3"/>
    <s v=" №102"/>
    <m/>
    <m/>
    <n v="1"/>
    <n v="65"/>
    <d v="2022-08-22T23:09:00"/>
    <d v="2022-08-22T23:09:00"/>
    <d v="2022-09-05T15:05:00"/>
    <d v="2022-09-05T19:05:00"/>
    <d v="2022-09-05T21:50:00"/>
    <d v="2022-09-05T22:05:00"/>
    <d v="2022-09-06T03:10:00"/>
    <d v="1899-12-30T04:00:00"/>
    <d v="1899-12-30T00:00:00"/>
    <d v="1900-01-12T15:56:00"/>
    <n v="131"/>
    <n v="37"/>
    <x v="9"/>
    <x v="1"/>
  </r>
  <r>
    <x v="3"/>
    <x v="3"/>
    <s v=" №105"/>
    <m/>
    <m/>
    <n v="8"/>
    <n v="61"/>
    <d v="2022-08-31T17:00:00"/>
    <d v="2022-08-31T22:08:00"/>
    <d v="2022-09-06T00:38:00"/>
    <d v="2022-09-06T04:38:00"/>
    <d v="2022-09-06T06:40:00"/>
    <d v="2022-09-06T06:50:00"/>
    <d v="2022-09-06T10:42:00"/>
    <d v="1899-12-30T04:00:00"/>
    <d v="1899-12-30T05:08:00"/>
    <d v="1900-01-04T02:30:00"/>
    <n v="130"/>
    <n v="37"/>
    <x v="9"/>
    <x v="1"/>
  </r>
  <r>
    <x v="3"/>
    <x v="3"/>
    <s v=" №106"/>
    <m/>
    <m/>
    <n v="11"/>
    <n v="65"/>
    <d v="2022-09-05T17:00:00"/>
    <d v="2022-09-05T09:50:00"/>
    <d v="2022-09-10T23:27:00"/>
    <d v="2022-09-11T03:27:00"/>
    <d v="2022-09-11T05:30:00"/>
    <d v="2022-09-11T06:00:00"/>
    <d v="2022-09-11T09:48:00"/>
    <d v="1899-12-30T04:00:00"/>
    <n v="-0.29861111111677019"/>
    <d v="1900-01-04T13:37:00"/>
    <n v="141"/>
    <n v="37"/>
    <x v="9"/>
    <x v="1"/>
  </r>
  <r>
    <x v="3"/>
    <x v="3"/>
    <s v=" №103"/>
    <m/>
    <m/>
    <m/>
    <m/>
    <d v="2022-09-07T17:00:00"/>
    <d v="2022-09-07T06:03:00"/>
    <d v="2022-09-11T20:42:00"/>
    <d v="2022-09-12T00:42:00"/>
    <d v="2022-09-12T05:30:00"/>
    <d v="2022-09-12T05:50:00"/>
    <d v="2022-09-12T13:00:00"/>
    <d v="1899-12-30T04:00:00"/>
    <n v="-0.45625000000291038"/>
    <d v="1900-01-03T14:39:00"/>
    <s v=""/>
    <n v="38"/>
    <x v="9"/>
    <x v="1"/>
  </r>
  <r>
    <x v="3"/>
    <x v="3"/>
    <s v=" №104"/>
    <m/>
    <s v="доп"/>
    <m/>
    <m/>
    <d v="2022-09-02T17:00:00"/>
    <d v="2022-09-03T05:05:00"/>
    <d v="2022-09-13T08:03:00"/>
    <d v="2022-09-13T12:03:00"/>
    <m/>
    <m/>
    <m/>
    <d v="1899-12-30T04:00:00"/>
    <d v="1899-12-30T12:05:00"/>
    <d v="1900-01-09T02:58:00"/>
    <s v=""/>
    <n v="38"/>
    <x v="9"/>
    <x v="1"/>
  </r>
  <r>
    <x v="3"/>
    <x v="3"/>
    <s v=" №107"/>
    <m/>
    <m/>
    <m/>
    <m/>
    <d v="2022-09-04T03:11:00"/>
    <d v="2022-09-04T03:11:00"/>
    <d v="2022-09-13T08:03:00"/>
    <d v="2022-09-13T12:03:00"/>
    <m/>
    <m/>
    <m/>
    <d v="1899-12-30T04:00:00"/>
    <d v="1899-12-30T00:00:00"/>
    <d v="1900-01-08T04:52:00"/>
    <s v=""/>
    <n v="38"/>
    <x v="9"/>
    <x v="1"/>
  </r>
  <r>
    <x v="3"/>
    <x v="3"/>
    <s v=" №108"/>
    <m/>
    <s v="доп"/>
    <m/>
    <m/>
    <d v="2022-09-09T17:00:00"/>
    <d v="2022-09-09T01:42:00"/>
    <m/>
    <s v=""/>
    <m/>
    <m/>
    <m/>
    <d v="1899-12-30T04:00:00"/>
    <n v="-0.63750000000436557"/>
    <d v="1900-01-17T22:18:00"/>
    <s v=""/>
    <n v="37"/>
    <x v="9"/>
    <x v="1"/>
  </r>
  <r>
    <x v="3"/>
    <x v="3"/>
    <s v=" №109"/>
    <m/>
    <m/>
    <m/>
    <m/>
    <d v="2022-09-10T21:57:00"/>
    <d v="2022-09-10T21:57:00"/>
    <m/>
    <s v=""/>
    <m/>
    <m/>
    <m/>
    <d v="1899-12-30T04:00:00"/>
    <d v="1899-12-30T00:00:00"/>
    <d v="1900-01-16T02:03:00"/>
    <s v=""/>
    <n v="37"/>
    <x v="9"/>
    <x v="1"/>
  </r>
  <r>
    <x v="3"/>
    <x v="3"/>
    <s v=" №109"/>
    <m/>
    <m/>
    <m/>
    <m/>
    <d v="2022-09-12T17:00:00"/>
    <d v="2022-09-12T01:33:00"/>
    <m/>
    <s v=""/>
    <m/>
    <m/>
    <m/>
    <d v="1899-12-30T04:00:00"/>
    <n v="-0.64375000000291038"/>
    <d v="1900-01-14T22:27:00"/>
    <s v=""/>
    <n v="38"/>
    <x v="9"/>
    <x v="1"/>
  </r>
  <r>
    <x v="3"/>
    <x v="3"/>
    <s v=" №110"/>
    <m/>
    <m/>
    <m/>
    <m/>
    <d v="2022-09-14T17:00:00"/>
    <d v="2022-09-12T23:40:00"/>
    <m/>
    <s v=""/>
    <m/>
    <m/>
    <m/>
    <d v="1899-12-30T04:00:00"/>
    <n v="-1.7222222222262644"/>
    <d v="1900-01-14T00:20:00"/>
    <s v=""/>
    <n v="38"/>
    <x v="9"/>
    <x v="1"/>
  </r>
  <r>
    <x v="3"/>
    <x v="3"/>
    <s v=" №111"/>
    <m/>
    <m/>
    <m/>
    <m/>
    <d v="2022-09-16T17:00:00"/>
    <m/>
    <m/>
    <s v=""/>
    <m/>
    <m/>
    <m/>
    <d v="1899-12-30T04:00:00"/>
    <d v="1900-01-10T07:00:00"/>
    <s v=""/>
    <s v=""/>
    <n v="38"/>
    <x v="9"/>
    <x v="1"/>
  </r>
  <r>
    <x v="3"/>
    <x v="3"/>
    <s v=" №112"/>
    <m/>
    <m/>
    <m/>
    <m/>
    <d v="2022-09-19T17:00:00"/>
    <m/>
    <m/>
    <s v=""/>
    <m/>
    <m/>
    <m/>
    <d v="1899-12-30T04:00:00"/>
    <d v="1900-01-07T07:00:00"/>
    <s v=""/>
    <s v=""/>
    <n v="39"/>
    <x v="9"/>
    <x v="1"/>
  </r>
  <r>
    <x v="3"/>
    <x v="3"/>
    <s v=" №113"/>
    <m/>
    <m/>
    <m/>
    <m/>
    <d v="2022-09-21T17:00:00"/>
    <m/>
    <m/>
    <s v=""/>
    <m/>
    <m/>
    <m/>
    <d v="1899-12-30T04:00:00"/>
    <d v="1900-01-05T07:00:00"/>
    <s v=""/>
    <s v=""/>
    <n v="39"/>
    <x v="9"/>
    <x v="1"/>
  </r>
  <r>
    <x v="3"/>
    <x v="3"/>
    <s v=" №114"/>
    <m/>
    <m/>
    <m/>
    <m/>
    <d v="2022-09-23T17:00:00"/>
    <m/>
    <m/>
    <s v=""/>
    <m/>
    <m/>
    <m/>
    <d v="1899-12-30T04:00:00"/>
    <d v="1900-01-03T07:00:00"/>
    <s v=""/>
    <s v=""/>
    <n v="39"/>
    <x v="9"/>
    <x v="1"/>
  </r>
  <r>
    <x v="3"/>
    <x v="3"/>
    <s v=" №115"/>
    <m/>
    <m/>
    <m/>
    <m/>
    <d v="2022-09-26T17:00:00"/>
    <m/>
    <m/>
    <s v=""/>
    <m/>
    <m/>
    <m/>
    <d v="1899-12-30T04:00:00"/>
    <d v="1899-12-31T07:00:00"/>
    <s v=""/>
    <s v=""/>
    <n v="40"/>
    <x v="9"/>
    <x v="1"/>
  </r>
  <r>
    <x v="3"/>
    <x v="3"/>
    <s v=" №116"/>
    <m/>
    <m/>
    <m/>
    <m/>
    <d v="2022-09-28T17:00:00"/>
    <m/>
    <m/>
    <s v=""/>
    <m/>
    <m/>
    <m/>
    <d v="1899-12-30T04:00:00"/>
    <s v=""/>
    <s v=""/>
    <s v=""/>
    <n v="40"/>
    <x v="9"/>
    <x v="1"/>
  </r>
  <r>
    <x v="2"/>
    <x v="4"/>
    <s v=" №28"/>
    <m/>
    <m/>
    <n v="51"/>
    <n v="42"/>
    <d v="2022-09-30T17:00:00"/>
    <m/>
    <m/>
    <s v=""/>
    <m/>
    <m/>
    <m/>
    <d v="1899-12-30T04:00:00"/>
    <s v=""/>
    <s v=""/>
    <n v="135"/>
    <n v="40"/>
    <x v="9"/>
    <x v="1"/>
  </r>
  <r>
    <x v="2"/>
    <x v="4"/>
    <s v=" №29"/>
    <m/>
    <m/>
    <m/>
    <m/>
    <d v="2022-09-09T00:00:00"/>
    <d v="2022-09-08T03:30:00"/>
    <m/>
    <s v=""/>
    <m/>
    <d v="2022-09-10T13:00:00"/>
    <d v="2022-09-10T16:45:00"/>
    <d v="1899-12-30T04:00:00"/>
    <n v="-0.85416666666424135"/>
    <d v="1900-01-18T20:30:00"/>
    <s v=""/>
    <n v="37"/>
    <x v="9"/>
    <x v="1"/>
  </r>
  <r>
    <x v="2"/>
    <x v="4"/>
    <s v=" №30"/>
    <m/>
    <m/>
    <m/>
    <m/>
    <d v="2022-09-16T00:00:00"/>
    <m/>
    <m/>
    <s v=""/>
    <m/>
    <m/>
    <m/>
    <d v="1899-12-30T04:00:00"/>
    <d v="1900-01-11T00:00:00"/>
    <s v=""/>
    <s v=""/>
    <n v="38"/>
    <x v="9"/>
    <x v="1"/>
  </r>
  <r>
    <x v="2"/>
    <x v="4"/>
    <s v=" №31"/>
    <m/>
    <m/>
    <m/>
    <m/>
    <d v="2022-09-23T00:00:00"/>
    <m/>
    <m/>
    <s v=""/>
    <m/>
    <m/>
    <m/>
    <d v="1899-12-30T04:00:00"/>
    <d v="1900-01-04T00:00:00"/>
    <s v=""/>
    <s v=""/>
    <n v="39"/>
    <x v="9"/>
    <x v="1"/>
  </r>
  <r>
    <x v="2"/>
    <x v="4"/>
    <s v=" №32"/>
    <m/>
    <m/>
    <m/>
    <m/>
    <d v="2022-09-30T00:00:00"/>
    <m/>
    <m/>
    <s v=""/>
    <m/>
    <m/>
    <m/>
    <d v="1899-12-30T04:00:00"/>
    <s v=""/>
    <s v=""/>
    <s v=""/>
    <n v="40"/>
    <x v="9"/>
    <x v="1"/>
  </r>
  <r>
    <x v="1"/>
    <x v="1"/>
    <n v="57"/>
    <m/>
    <m/>
    <n v="0"/>
    <n v="57"/>
    <d v="2022-08-24T02:50:00"/>
    <d v="2022-08-29T03:08:00"/>
    <d v="2022-09-03T06:50:00"/>
    <d v="2022-09-03T10:50:00"/>
    <d v="2022-09-03T13:00:00"/>
    <d v="2022-09-03T13:15:00"/>
    <d v="2022-09-03T16:37:00"/>
    <d v="1899-12-30T04:00:00"/>
    <d v="1900-01-04T00:18:00"/>
    <d v="1900-01-04T03:42:00"/>
    <n v="114"/>
    <n v="36"/>
    <x v="9"/>
    <x v="1"/>
  </r>
  <r>
    <x v="1"/>
    <x v="1"/>
    <n v="58"/>
    <s v="отмена"/>
    <m/>
    <m/>
    <m/>
    <d v="2022-08-28T02:50:00"/>
    <m/>
    <m/>
    <m/>
    <m/>
    <m/>
    <m/>
    <d v="1899-12-30T04:00:00"/>
    <s v=""/>
    <s v=""/>
    <s v=""/>
    <n v="35"/>
    <x v="8"/>
    <x v="1"/>
  </r>
  <r>
    <x v="1"/>
    <x v="1"/>
    <n v="58"/>
    <m/>
    <m/>
    <n v="0"/>
    <n v="31"/>
    <d v="2022-08-31T02:50:00"/>
    <d v="2022-08-31T01:09:00"/>
    <d v="2022-09-06T03:21:00"/>
    <d v="2022-09-06T07:21:00"/>
    <d v="2022-09-06T15:55:00"/>
    <d v="2022-09-06T16:05:00"/>
    <d v="2022-09-06T17:49:00"/>
    <d v="1899-12-30T04:00:00"/>
    <n v="-7.0138888884685002E-2"/>
    <d v="1900-01-05T02:12:00"/>
    <n v="62"/>
    <n v="37"/>
    <x v="9"/>
    <x v="1"/>
  </r>
  <r>
    <x v="1"/>
    <x v="1"/>
    <n v="59"/>
    <m/>
    <m/>
    <n v="1"/>
    <n v="45"/>
    <d v="2022-09-05T02:50:00"/>
    <d v="2022-09-05T04:10:00"/>
    <d v="2022-09-10T19:27:00"/>
    <d v="2022-09-10T23:27:00"/>
    <d v="2022-09-11T02:30:00"/>
    <d v="2022-09-11T02:33:00"/>
    <d v="2022-09-11T04:02:00"/>
    <d v="1899-12-30T04:00:00"/>
    <d v="1899-12-30T01:20:00"/>
    <d v="1900-01-04T15:17:00"/>
    <n v="91"/>
    <n v="37"/>
    <x v="9"/>
    <x v="1"/>
  </r>
  <r>
    <x v="1"/>
    <x v="1"/>
    <n v="60"/>
    <m/>
    <m/>
    <m/>
    <m/>
    <d v="2022-09-08T02:50:00"/>
    <d v="2022-09-08T01:35:00"/>
    <m/>
    <d v="2022-12-30T04:00:00"/>
    <m/>
    <m/>
    <m/>
    <d v="1899-12-30T04:00:00"/>
    <n v="-5.2083333335758653E-2"/>
    <d v="1900-01-18T22:25:00"/>
    <s v=""/>
    <n v="53"/>
    <x v="1"/>
    <x v="1"/>
  </r>
  <r>
    <x v="1"/>
    <x v="1"/>
    <n v="61"/>
    <m/>
    <m/>
    <m/>
    <m/>
    <d v="2022-09-11T02:50:00"/>
    <d v="2022-09-13T01:35:00"/>
    <m/>
    <d v="2022-12-30T04:00:00"/>
    <m/>
    <m/>
    <m/>
    <d v="1899-12-30T04:00:00"/>
    <d v="1899-12-31T22:45:00"/>
    <d v="1900-01-13T22:25:00"/>
    <s v=""/>
    <n v="53"/>
    <x v="1"/>
    <x v="1"/>
  </r>
  <r>
    <x v="1"/>
    <x v="1"/>
    <n v="62"/>
    <m/>
    <m/>
    <m/>
    <m/>
    <d v="2022-09-18T02:50:00"/>
    <m/>
    <m/>
    <d v="2022-12-30T04:00:00"/>
    <m/>
    <m/>
    <m/>
    <d v="1899-12-30T04:00:00"/>
    <d v="1900-01-08T21:10:00"/>
    <s v=""/>
    <s v=""/>
    <n v="53"/>
    <x v="1"/>
    <x v="1"/>
  </r>
  <r>
    <x v="1"/>
    <x v="1"/>
    <n v="63"/>
    <m/>
    <m/>
    <m/>
    <m/>
    <d v="2022-09-26T02:50:00"/>
    <m/>
    <m/>
    <d v="2022-12-30T04:00:00"/>
    <m/>
    <m/>
    <m/>
    <d v="1899-12-30T04:00:00"/>
    <d v="1899-12-31T21:10:00"/>
    <s v=""/>
    <s v=""/>
    <n v="53"/>
    <x v="1"/>
    <x v="1"/>
  </r>
  <r>
    <x v="1"/>
    <x v="1"/>
    <n v="64"/>
    <m/>
    <m/>
    <m/>
    <m/>
    <m/>
    <m/>
    <m/>
    <m/>
    <m/>
    <m/>
    <m/>
    <d v="1899-12-30T04:00:00"/>
    <s v=""/>
    <s v=""/>
    <s v=""/>
    <n v="1"/>
    <x v="0"/>
    <x v="3"/>
  </r>
  <r>
    <x v="1"/>
    <x v="1"/>
    <n v="65"/>
    <m/>
    <m/>
    <m/>
    <m/>
    <m/>
    <m/>
    <m/>
    <m/>
    <m/>
    <m/>
    <m/>
    <d v="1899-12-30T04:00:00"/>
    <s v=""/>
    <s v=""/>
    <s v=""/>
    <n v="1"/>
    <x v="0"/>
    <x v="3"/>
  </r>
  <r>
    <x v="0"/>
    <x v="0"/>
    <s v=" №37"/>
    <m/>
    <m/>
    <n v="0"/>
    <n v="62"/>
    <d v="2022-09-03T17:58:00"/>
    <d v="2022-09-04T23:31:00"/>
    <d v="2022-09-10T09:11:00"/>
    <d v="2022-09-10T13:11:00"/>
    <d v="2022-09-10T23:30:00"/>
    <d v="2022-09-11T00:03:00"/>
    <d v="2022-09-11T01:07:00"/>
    <d v="1899-12-30T04:00:00"/>
    <d v="1899-12-31T05:33:00"/>
    <d v="1900-01-04T09:40:00"/>
    <n v="124"/>
    <n v="37"/>
    <x v="9"/>
    <x v="1"/>
  </r>
  <r>
    <x v="0"/>
    <x v="0"/>
    <s v=" №38"/>
    <m/>
    <m/>
    <m/>
    <m/>
    <d v="2022-09-10T17:58:00"/>
    <m/>
    <m/>
    <d v="2022-12-30T04:00:00"/>
    <m/>
    <m/>
    <m/>
    <d v="1899-12-30T04:00:00"/>
    <d v="1900-01-16T06:02:00"/>
    <s v=""/>
    <s v=""/>
    <n v="53"/>
    <x v="1"/>
    <x v="1"/>
  </r>
  <r>
    <x v="0"/>
    <x v="0"/>
    <s v=" №39"/>
    <m/>
    <m/>
    <m/>
    <m/>
    <d v="2022-09-17T17:58:00"/>
    <m/>
    <m/>
    <d v="2022-12-30T04:00:00"/>
    <m/>
    <m/>
    <m/>
    <d v="1899-12-30T04:00:00"/>
    <d v="1900-01-09T06:02:00"/>
    <s v=""/>
    <s v=""/>
    <n v="53"/>
    <x v="1"/>
    <x v="1"/>
  </r>
  <r>
    <x v="0"/>
    <x v="0"/>
    <s v=" №40"/>
    <m/>
    <m/>
    <m/>
    <m/>
    <d v="2022-09-24T17:58:00"/>
    <m/>
    <m/>
    <d v="2022-12-30T04:00:00"/>
    <m/>
    <m/>
    <m/>
    <d v="1899-12-30T04:00:00"/>
    <d v="1900-01-02T06:02:00"/>
    <s v=""/>
    <s v=""/>
    <n v="53"/>
    <x v="1"/>
    <x v="1"/>
  </r>
  <r>
    <x v="3"/>
    <x v="3"/>
    <s v=" №98"/>
    <m/>
    <m/>
    <n v="1"/>
    <n v="71"/>
    <d v="2022-08-26T17:00:00"/>
    <d v="2022-08-26T15:00:00"/>
    <d v="2022-08-31T12:22:00"/>
    <d v="2022-08-31T16:22:00"/>
    <d v="2022-09-01T00:30:00"/>
    <m/>
    <m/>
    <d v="1899-12-30T04:00:00"/>
    <n v="-8.3333333335758653E-2"/>
    <d v="1900-01-03T21:22:00"/>
    <n v="143"/>
    <n v="36"/>
    <x v="8"/>
    <x v="1"/>
  </r>
  <r>
    <x v="2"/>
    <x v="2"/>
    <s v=" №66"/>
    <m/>
    <m/>
    <n v="51"/>
    <n v="47"/>
    <d v="2022-08-28T15:07:00"/>
    <d v="2022-09-06T22:13:00"/>
    <d v="2022-09-11T17:40:00"/>
    <d v="2022-09-11T21:40:00"/>
    <d v="2022-09-11T23:10:00"/>
    <d v="2022-09-11T23:10:00"/>
    <d v="2022-09-12T04:09:00"/>
    <d v="1899-12-30T04:00:00"/>
    <d v="1900-01-08T07:06:00"/>
    <d v="1900-01-03T19:27:00"/>
    <n v="145"/>
    <n v="37"/>
    <x v="9"/>
    <x v="1"/>
  </r>
  <r>
    <x v="6"/>
    <x v="8"/>
    <m/>
    <m/>
    <m/>
    <m/>
    <m/>
    <m/>
    <m/>
    <m/>
    <m/>
    <m/>
    <m/>
    <m/>
    <m/>
    <s v=""/>
    <s v=""/>
    <s v=""/>
    <n v="1"/>
    <x v="0"/>
    <x v="3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  <r>
    <x v="6"/>
    <x v="8"/>
    <m/>
    <m/>
    <m/>
    <m/>
    <m/>
    <m/>
    <m/>
    <m/>
    <m/>
    <m/>
    <m/>
    <m/>
    <m/>
    <m/>
    <m/>
    <m/>
    <m/>
    <x v="10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8">
  <r>
    <d v="2021-12-27T00:00:00"/>
    <s v="Н/МВ 10/12 07:14 по МСК РЖД БА()"/>
    <x v="0"/>
    <x v="0"/>
    <s v="кп"/>
    <s v="Наушки"/>
    <s v="Сухие п.п."/>
    <x v="0"/>
    <x v="0"/>
    <n v="1"/>
    <n v="53"/>
  </r>
  <r>
    <d v="2021-12-27T00:00:00"/>
    <s v="Вывод пор. ваг на ТК ТК ()"/>
    <x v="0"/>
    <x v="1"/>
    <s v="порожние"/>
    <s v="Базаиха (ТК)"/>
    <s v="Внутри узла"/>
    <x v="0"/>
    <x v="0"/>
    <n v="1"/>
    <n v="53"/>
  </r>
  <r>
    <d v="2021-12-27T00:00:00"/>
    <s v="Силикатная №98 22/12"/>
    <x v="1"/>
    <x v="2"/>
    <s v="кп"/>
    <s v="Силикатная"/>
    <s v="Москва"/>
    <x v="0"/>
    <x v="0"/>
    <n v="1"/>
    <n v="53"/>
  </r>
  <r>
    <d v="2021-12-28T00:00:00"/>
    <s v="Подсыл на Чунояр 23/12 порожние КТК 10:49 по МСК Евросиб (151)"/>
    <x v="0"/>
    <x v="3"/>
    <s v="подсыл"/>
    <s v="Чунояр"/>
    <n v="0"/>
    <x v="0"/>
    <x v="0"/>
    <n v="2"/>
    <n v="53"/>
  </r>
  <r>
    <d v="2021-12-28T00:00:00"/>
    <s v="Подсыл на Карабулу 28/12 порожние КТК 21:43 по МСК ТК"/>
    <x v="0"/>
    <x v="1"/>
    <s v="подсыл"/>
    <s v="Карабула"/>
    <n v="0"/>
    <x v="0"/>
    <x v="0"/>
    <n v="2"/>
    <n v="53"/>
  </r>
  <r>
    <d v="2021-12-28T00:00:00"/>
    <s v="вход пор. ваг РЖД БА (БР77)"/>
    <x v="1"/>
    <x v="0"/>
    <s v="порожние"/>
    <m/>
    <s v=""/>
    <x v="0"/>
    <x v="0"/>
    <n v="2"/>
    <n v="53"/>
  </r>
  <r>
    <d v="2021-12-28T00:00:00"/>
    <s v="Владивосток №39 21/11"/>
    <x v="1"/>
    <x v="2"/>
    <s v="кп"/>
    <s v="Владивосток"/>
    <s v="Владивосток"/>
    <x v="0"/>
    <x v="0"/>
    <n v="2"/>
    <n v="53"/>
  </r>
  <r>
    <d v="2021-12-29T00:00:00"/>
    <s v="ВМТП 03.12 Базаиха - Владивосток 05:10 по МСК"/>
    <x v="0"/>
    <x v="2"/>
    <s v="кп"/>
    <s v="Владивосток"/>
    <s v="Владивосток"/>
    <x v="0"/>
    <x v="0"/>
    <n v="3"/>
    <n v="53"/>
  </r>
  <r>
    <d v="2021-12-29T00:00:00"/>
    <s v="Вывод пор. ваг на ТК ТК ()"/>
    <x v="0"/>
    <x v="1"/>
    <s v="порожние"/>
    <s v="Базаиха (ТК)"/>
    <s v="Внутри узла"/>
    <x v="0"/>
    <x v="0"/>
    <n v="3"/>
    <n v="53"/>
  </r>
  <r>
    <d v="2021-12-29T00:00:00"/>
    <s v="Белый Раст(РЖД БА)№78Г 21/12  РЖД БА()"/>
    <x v="1"/>
    <x v="0"/>
    <s v="кп"/>
    <s v="Белый Раст"/>
    <s v="Москва"/>
    <x v="0"/>
    <x v="0"/>
    <n v="3"/>
    <n v="53"/>
  </r>
  <r>
    <d v="2021-12-30T00:00:00"/>
    <s v="З/РЖД БА (ЛФ) 15/12 05:10 по МСК РЖД БА(БР77)"/>
    <x v="0"/>
    <x v="0"/>
    <s v="кп"/>
    <s v="Забайкальск"/>
    <s v="Сухие п.п."/>
    <x v="0"/>
    <x v="0"/>
    <n v="4"/>
    <n v="53"/>
  </r>
  <r>
    <d v="2021-12-30T00:00:00"/>
    <s v="БелыйРаст №153 22/12 Евросиб"/>
    <x v="1"/>
    <x v="3"/>
    <s v="кп"/>
    <s v="Белый Раст"/>
    <s v="Москва"/>
    <x v="0"/>
    <x v="0"/>
    <n v="4"/>
    <n v="53"/>
  </r>
  <r>
    <d v="2021-12-30T00:00:00"/>
    <s v="Электроугли №22 22/12"/>
    <x v="1"/>
    <x v="1"/>
    <s v="кп"/>
    <s v="Электроугли"/>
    <s v="Москва"/>
    <x v="0"/>
    <x v="0"/>
    <n v="4"/>
    <n v="53"/>
  </r>
  <r>
    <d v="2021-12-30T00:00:00"/>
    <s v="вход пор. ваг ТГ ст.Канск-Енисейский"/>
    <x v="1"/>
    <x v="2"/>
    <s v="порожние"/>
    <s v="Канск-Енисейский"/>
    <n v="0"/>
    <x v="0"/>
    <x v="0"/>
    <n v="4"/>
    <n v="53"/>
  </r>
  <r>
    <d v="2021-12-31T00:00:00"/>
    <s v="Г/МВ 12/12 05:10 по МСК РЖД БА(78)"/>
    <x v="0"/>
    <x v="0"/>
    <s v="кп"/>
    <s v="Гродеково"/>
    <s v="Сухие п.п."/>
    <x v="0"/>
    <x v="0"/>
    <n v="5"/>
    <n v="53"/>
  </r>
  <r>
    <d v="2021-12-31T00:00:00"/>
    <s v="Н/Евросиб(ЛФ) 11/12 07:14 по МСК Евросиб()"/>
    <x v="0"/>
    <x v="3"/>
    <s v="кп"/>
    <s v="Наушки"/>
    <s v="Сухие п.п."/>
    <x v="0"/>
    <x v="0"/>
    <n v="5"/>
    <n v="53"/>
  </r>
  <r>
    <d v="2022-01-01T00:00:00"/>
    <s v="З/Софтранс 29/12 05:10 по МСК ТК"/>
    <x v="0"/>
    <x v="1"/>
    <s v="кп"/>
    <s v="Забайкальск"/>
    <s v="Сухие п.п."/>
    <x v="1"/>
    <x v="1"/>
    <n v="6"/>
    <n v="1"/>
  </r>
  <r>
    <d v="2022-01-01T00:00:00"/>
    <s v="вывод пор. ваг на Красноярск НЛ (ЭУ 22)"/>
    <x v="0"/>
    <x v="4"/>
    <s v="порожние"/>
    <s v="Красноярск"/>
    <s v="Внутри узла"/>
    <x v="1"/>
    <x v="1"/>
    <n v="6"/>
    <n v="1"/>
  </r>
  <r>
    <d v="2022-01-01T00:00:00"/>
    <s v="Силикатная №1 (99) 26/12"/>
    <x v="1"/>
    <x v="2"/>
    <s v="кп"/>
    <s v="Силикатная"/>
    <s v="Москва"/>
    <x v="1"/>
    <x v="1"/>
    <n v="6"/>
    <n v="1"/>
  </r>
  <r>
    <d v="2022-01-01T00:00:00"/>
    <s v="Электроугли №1 (23) 26/12"/>
    <x v="1"/>
    <x v="1"/>
    <s v="кп"/>
    <s v="Электроугли"/>
    <s v="Москва"/>
    <x v="1"/>
    <x v="1"/>
    <n v="6"/>
    <n v="1"/>
  </r>
  <r>
    <d v="2022-01-02T00:00:00"/>
    <s v="ВМТП 02.01 Базаиха - Владивосток 05:10 по МСК"/>
    <x v="0"/>
    <x v="2"/>
    <s v="кп"/>
    <s v="Владивосток"/>
    <s v="Владивосток"/>
    <x v="1"/>
    <x v="1"/>
    <n v="7"/>
    <n v="1"/>
  </r>
  <r>
    <d v="2022-01-02T00:00:00"/>
    <s v="З/Софтранс 30/12 05:10 по МСК ТК"/>
    <x v="0"/>
    <x v="1"/>
    <s v="кп"/>
    <s v="Забайкальск"/>
    <s v="Сухие п.п."/>
    <x v="1"/>
    <x v="1"/>
    <n v="7"/>
    <n v="1"/>
  </r>
  <r>
    <d v="2022-01-02T00:00:00"/>
    <s v="Вывод Тайшет Евросиб (БР 153)"/>
    <x v="0"/>
    <x v="3"/>
    <s v="порожние"/>
    <s v="Тайшет"/>
    <n v="0"/>
    <x v="1"/>
    <x v="1"/>
    <n v="7"/>
    <n v="1"/>
  </r>
  <r>
    <d v="2022-01-02T00:00:00"/>
    <s v="Наушки №1М (9М) (ТК) ТК(50/32)"/>
    <x v="1"/>
    <x v="1"/>
    <s v="кп"/>
    <s v="Наушки"/>
    <s v="Сухие п.п."/>
    <x v="1"/>
    <x v="1"/>
    <n v="7"/>
    <n v="1"/>
  </r>
  <r>
    <d v="2022-01-02T00:00:00"/>
    <s v="БелыйРаст №1 24/12 Евросиб"/>
    <x v="1"/>
    <x v="3"/>
    <s v="кп"/>
    <s v="Белый Раст"/>
    <s v="Москва"/>
    <x v="1"/>
    <x v="1"/>
    <n v="7"/>
    <n v="1"/>
  </r>
  <r>
    <d v="2022-01-04T00:00:00"/>
    <s v="вывод пор. ваг на Красноярск НЛ (Сил1(99))"/>
    <x v="0"/>
    <x v="4"/>
    <s v="порожние"/>
    <s v="Красноярск"/>
    <s v="Внутри узла"/>
    <x v="1"/>
    <x v="1"/>
    <n v="2"/>
    <n v="2"/>
  </r>
  <r>
    <d v="2022-01-04T00:00:00"/>
    <s v="Электроугли №2 30/12"/>
    <x v="1"/>
    <x v="1"/>
    <s v="кп"/>
    <s v="Электроугли"/>
    <s v="Москва"/>
    <x v="1"/>
    <x v="1"/>
    <n v="2"/>
    <n v="2"/>
  </r>
  <r>
    <d v="2022-01-04T00:00:00"/>
    <s v="Белый Раст(РЖД БА)№1Г (79) 28/12  РЖД БА()"/>
    <x v="1"/>
    <x v="0"/>
    <s v="кп"/>
    <s v="Белый Раст"/>
    <s v="Москва"/>
    <x v="1"/>
    <x v="1"/>
    <n v="2"/>
    <n v="2"/>
  </r>
  <r>
    <d v="2022-01-06T00:00:00"/>
    <s v="Подсыл на ст. Игирма/Киренга 08/01 порожние КТК(Евросиб) Евросиб "/>
    <x v="0"/>
    <x v="3"/>
    <s v="подсыл"/>
    <s v="Игирма"/>
    <s v=""/>
    <x v="1"/>
    <x v="1"/>
    <n v="4"/>
    <n v="2"/>
  </r>
  <r>
    <d v="2022-01-06T00:00:00"/>
    <s v="Белый Раст(РЖД БА)№2 (80) 01/  РЖД БА()"/>
    <x v="1"/>
    <x v="0"/>
    <s v="кп"/>
    <s v="Белый Раст"/>
    <s v="Москва"/>
    <x v="1"/>
    <x v="1"/>
    <n v="4"/>
    <n v="2"/>
  </r>
  <r>
    <d v="2022-01-06T00:00:00"/>
    <s v="Силикатная №2 01/01"/>
    <x v="1"/>
    <x v="2"/>
    <s v="кп"/>
    <s v="Силикатная"/>
    <s v="Москва"/>
    <x v="1"/>
    <x v="1"/>
    <n v="4"/>
    <n v="2"/>
  </r>
  <r>
    <d v="2022-01-07T00:00:00"/>
    <s v="Подсыл на ст.Лесосибирск 07/01 порожние КТК (ТК) 12:47 по МСК ()"/>
    <x v="0"/>
    <x v="1"/>
    <s v="подсыл"/>
    <s v="Лесосибирск"/>
    <n v="0"/>
    <x v="1"/>
    <x v="1"/>
    <n v="5"/>
    <n v="2"/>
  </r>
  <r>
    <d v="2022-01-07T00:00:00"/>
    <s v="Подсыл на ст. Лена 03/01 порожние КТК(ФИТ) ТК (147)"/>
    <x v="0"/>
    <x v="2"/>
    <s v="подсыл"/>
    <s v="Лена"/>
    <s v=""/>
    <x v="1"/>
    <x v="1"/>
    <n v="5"/>
    <n v="2"/>
  </r>
  <r>
    <d v="2022-01-07T00:00:00"/>
    <s v="Электроугли №3 02/01"/>
    <x v="1"/>
    <x v="1"/>
    <s v="кп"/>
    <s v="Электроугли"/>
    <s v="Москва"/>
    <x v="1"/>
    <x v="1"/>
    <n v="5"/>
    <n v="2"/>
  </r>
  <r>
    <d v="2022-01-07T00:00:00"/>
    <s v="БелыйРаст №2 02/01 Евросиб"/>
    <x v="1"/>
    <x v="3"/>
    <s v="кп"/>
    <s v="Белый Раст"/>
    <s v="Москва"/>
    <x v="1"/>
    <x v="1"/>
    <n v="5"/>
    <n v="2"/>
  </r>
  <r>
    <d v="2022-01-08T00:00:00"/>
    <s v="Подсыл на Усть-Илимск 06/01 порожние КТК 13:08 по МСК (БР1)"/>
    <x v="0"/>
    <x v="0"/>
    <s v="подсыл"/>
    <s v="Усть-Илимск"/>
    <s v=""/>
    <x v="1"/>
    <x v="1"/>
    <n v="6"/>
    <n v="2"/>
  </r>
  <r>
    <d v="2022-01-08T00:00:00"/>
    <s v="ВМТП 07.01 Базаиха - Владивосток 05:10 по МСК"/>
    <x v="0"/>
    <x v="2"/>
    <s v="кп"/>
    <s v="Владивосток"/>
    <s v="Владивосток"/>
    <x v="1"/>
    <x v="1"/>
    <n v="6"/>
    <n v="2"/>
  </r>
  <r>
    <d v="2022-01-08T00:00:00"/>
    <s v="Вывод пор.ваг ст.Сеятель РЖД (БР 2)"/>
    <x v="0"/>
    <x v="0"/>
    <s v="порожние"/>
    <s v="Сеятель"/>
    <n v="0"/>
    <x v="1"/>
    <x v="1"/>
    <n v="6"/>
    <n v="2"/>
  </r>
  <r>
    <d v="2022-01-08T00:00:00"/>
    <s v="Силикатная №3 03/01"/>
    <x v="1"/>
    <x v="2"/>
    <s v="кп"/>
    <s v="Силикатная"/>
    <s v="Москва"/>
    <x v="1"/>
    <x v="1"/>
    <n v="6"/>
    <n v="2"/>
  </r>
  <r>
    <d v="2022-01-09T00:00:00"/>
    <s v="Владивосток №1 (40) 03/01_x000a_"/>
    <x v="1"/>
    <x v="2"/>
    <s v="кп"/>
    <s v="Владивосток"/>
    <s v="Владивосток"/>
    <x v="1"/>
    <x v="1"/>
    <n v="7"/>
    <n v="2"/>
  </r>
  <r>
    <d v="2022-01-10T00:00:00"/>
    <s v="Подсыл на ст. Игирма/Киренга 08/01 порожние КТК(Евросиб) Евросиб "/>
    <x v="0"/>
    <x v="3"/>
    <s v="подсыл"/>
    <s v="Игирма"/>
    <s v=""/>
    <x v="1"/>
    <x v="1"/>
    <n v="1"/>
    <n v="3"/>
  </r>
  <r>
    <d v="2022-01-10T00:00:00"/>
    <s v="Наушки №1М(ФИТ) ТГ(50/31)"/>
    <x v="1"/>
    <x v="2"/>
    <s v="кп"/>
    <s v="Наушки"/>
    <s v="Сухие п.п."/>
    <x v="1"/>
    <x v="1"/>
    <n v="1"/>
    <n v="3"/>
  </r>
  <r>
    <d v="2022-01-11T00:00:00"/>
    <s v="Подсыл на Чунояр 11/01 порожние КТК 10:49 по МСК ТГ (151)"/>
    <x v="0"/>
    <x v="2"/>
    <s v="подсыл"/>
    <s v="Чунояр"/>
    <n v="0"/>
    <x v="1"/>
    <x v="1"/>
    <n v="2"/>
    <n v="3"/>
  </r>
  <r>
    <d v="2022-01-11T00:00:00"/>
    <s v="вывод пор. ваг на ТК ТК ()"/>
    <x v="0"/>
    <x v="1"/>
    <s v="порожние"/>
    <s v="Базаиха (ТК)"/>
    <s v="Внутри узла"/>
    <x v="1"/>
    <x v="1"/>
    <n v="2"/>
    <n v="3"/>
  </r>
  <r>
    <d v="2022-01-12T00:00:00"/>
    <s v="ВМТП 12.01 Базаиха - Владивосток 05:10 по МСК"/>
    <x v="0"/>
    <x v="2"/>
    <s v="кп"/>
    <s v="Владивосток"/>
    <s v="Владивосток"/>
    <x v="1"/>
    <x v="1"/>
    <n v="3"/>
    <n v="3"/>
  </r>
  <r>
    <d v="2022-01-12T00:00:00"/>
    <s v="ВМТП 12.01 Базаиха - Владивосток 05:10 по МСК"/>
    <x v="0"/>
    <x v="2"/>
    <s v="кп"/>
    <s v="Владивосток"/>
    <s v="Владивосток"/>
    <x v="1"/>
    <x v="1"/>
    <n v="3"/>
    <n v="3"/>
  </r>
  <r>
    <d v="2022-01-14T00:00:00"/>
    <s v="Электроугли №4 09/01 ТК(34/34)"/>
    <x v="1"/>
    <x v="1"/>
    <s v="кп"/>
    <s v="Электроугли"/>
    <s v="Москва"/>
    <x v="1"/>
    <x v="1"/>
    <n v="5"/>
    <n v="3"/>
  </r>
  <r>
    <d v="2022-01-15T00:00:00"/>
    <s v="Подсыл на Карабулу 16/01 порожние КТК 21:43 по МСК ТГ"/>
    <x v="0"/>
    <x v="2"/>
    <s v="подсыл"/>
    <s v="Карабула"/>
    <n v="0"/>
    <x v="1"/>
    <x v="1"/>
    <n v="6"/>
    <n v="3"/>
  </r>
  <r>
    <d v="2022-01-15T00:00:00"/>
    <s v="Силикатная №4 10/01"/>
    <x v="1"/>
    <x v="2"/>
    <s v="кп"/>
    <s v="Силикатная"/>
    <s v="Москва"/>
    <x v="1"/>
    <x v="1"/>
    <n v="6"/>
    <n v="3"/>
  </r>
  <r>
    <d v="2022-01-16T00:00:00"/>
    <s v="вывод пор. ваг на ТК ТК ()"/>
    <x v="0"/>
    <x v="1"/>
    <s v="порожние"/>
    <s v="Базаиха (ТК)"/>
    <s v="Внутри узла"/>
    <x v="1"/>
    <x v="1"/>
    <n v="7"/>
    <n v="3"/>
  </r>
  <r>
    <d v="2022-01-17T00:00:00"/>
    <s v="ВМТП 17.01 Базаиха - Владивосток 05:10 по МСК"/>
    <x v="0"/>
    <x v="2"/>
    <s v="кп"/>
    <s v="Владивосток"/>
    <s v="Владивосток"/>
    <x v="1"/>
    <x v="1"/>
    <n v="1"/>
    <n v="4"/>
  </r>
  <r>
    <d v="2022-01-17T00:00:00"/>
    <s v="БелыйРаст №3 12/01 Евросиб"/>
    <x v="1"/>
    <x v="3"/>
    <s v="кп"/>
    <s v="Белый Раст"/>
    <s v="Москва"/>
    <x v="1"/>
    <x v="1"/>
    <n v="1"/>
    <n v="4"/>
  </r>
  <r>
    <d v="2022-01-17T00:00:00"/>
    <s v="Электроугли №5 11/01 ТК(38/33)"/>
    <x v="1"/>
    <x v="1"/>
    <s v="кп"/>
    <s v="Электроугли"/>
    <s v="Москва"/>
    <x v="1"/>
    <x v="1"/>
    <n v="1"/>
    <n v="4"/>
  </r>
  <r>
    <d v="2022-01-18T00:00:00"/>
    <s v="Н/Евросиб(Новотэк) 10/01 07:14 по МСК Евросиб()"/>
    <x v="0"/>
    <x v="3"/>
    <s v="кп"/>
    <s v="Наушки"/>
    <s v="Сухие п.п."/>
    <x v="1"/>
    <x v="1"/>
    <n v="2"/>
    <n v="4"/>
  </r>
  <r>
    <d v="2022-01-18T00:00:00"/>
    <s v="Подсыл на ст.Лесосибирск 18/01 порожние КТК (ТК) 12:47 по МСК ТК  ()"/>
    <x v="0"/>
    <x v="1"/>
    <s v="подсыл"/>
    <s v="Лесосибирск"/>
    <n v="0"/>
    <x v="1"/>
    <x v="1"/>
    <n v="2"/>
    <n v="4"/>
  </r>
  <r>
    <d v="2022-01-19T00:00:00"/>
    <s v="вывод пор. ваг на ТК ТК ()"/>
    <x v="0"/>
    <x v="1"/>
    <s v="порожние"/>
    <s v="Базаиха (ТК)"/>
    <s v="Внутри узла"/>
    <x v="1"/>
    <x v="1"/>
    <n v="3"/>
    <n v="4"/>
  </r>
  <r>
    <d v="2022-01-19T00:00:00"/>
    <s v="Наушки №2М (ТК) ТК(50/32)"/>
    <x v="1"/>
    <x v="1"/>
    <s v="кп"/>
    <s v="Наушки"/>
    <s v="Сухие п.п."/>
    <x v="1"/>
    <x v="1"/>
    <n v="3"/>
    <n v="4"/>
  </r>
  <r>
    <d v="2022-01-20T00:00:00"/>
    <s v="Силикатная №5 15/01 ТГ(58/35)"/>
    <x v="1"/>
    <x v="2"/>
    <s v="кп"/>
    <s v="Силикатная"/>
    <s v="Москва"/>
    <x v="1"/>
    <x v="1"/>
    <n v="4"/>
    <n v="4"/>
  </r>
  <r>
    <d v="2022-01-20T00:00:00"/>
    <s v="Электроугли №6 15/01 39/39"/>
    <x v="1"/>
    <x v="1"/>
    <s v="кп"/>
    <s v="Электроугли"/>
    <s v="Москва"/>
    <x v="1"/>
    <x v="1"/>
    <n v="4"/>
    <n v="4"/>
  </r>
  <r>
    <d v="2022-01-21T00:00:00"/>
    <s v="вывод пор. ваг на ТК ТК ()"/>
    <x v="0"/>
    <x v="1"/>
    <s v="порожние"/>
    <s v="Базаиха (ТК)"/>
    <s v="Внутри узла"/>
    <x v="1"/>
    <x v="1"/>
    <n v="5"/>
    <n v="4"/>
  </r>
  <r>
    <d v="2022-01-21T00:00:00"/>
    <s v="Белый Раст(РЖД БА)№3 16/01 РЖД БА(74/37)"/>
    <x v="1"/>
    <x v="0"/>
    <s v="кп"/>
    <s v="Белый Раст"/>
    <s v="Москва"/>
    <x v="1"/>
    <x v="1"/>
    <n v="5"/>
    <n v="4"/>
  </r>
  <r>
    <d v="2022-01-22T00:00:00"/>
    <s v="ВМТП 22.01 Базаиха - Владивосток 05:10 по МСК"/>
    <x v="0"/>
    <x v="2"/>
    <s v="кп"/>
    <s v="Владивосток"/>
    <s v="Владивосток"/>
    <x v="1"/>
    <x v="1"/>
    <n v="6"/>
    <n v="4"/>
  </r>
  <r>
    <d v="2022-01-22T00:00:00"/>
    <s v="Электроугли №7 18/01 42/42"/>
    <x v="1"/>
    <x v="1"/>
    <s v="кп"/>
    <s v="Электроугли"/>
    <s v="Москва"/>
    <x v="1"/>
    <x v="1"/>
    <n v="6"/>
    <n v="4"/>
  </r>
  <r>
    <d v="2022-01-23T00:00:00"/>
    <s v="Вывод Кр.Северный Евросиб (БР 3)"/>
    <x v="0"/>
    <x v="3"/>
    <s v="порожние"/>
    <s v="Красноярск-Северный"/>
    <s v="Внутри узла"/>
    <x v="1"/>
    <x v="1"/>
    <n v="7"/>
    <n v="4"/>
  </r>
  <r>
    <d v="2022-01-23T00:00:00"/>
    <s v="Владивосток №2 16/01 82/40"/>
    <x v="1"/>
    <x v="2"/>
    <s v="кп"/>
    <s v="Владивосток"/>
    <s v="Владивосток"/>
    <x v="1"/>
    <x v="1"/>
    <n v="7"/>
    <n v="4"/>
  </r>
  <r>
    <d v="2022-01-23T00:00:00"/>
    <s v="Наушки №2М(ФИТ) ТГ(50/31)"/>
    <x v="1"/>
    <x v="2"/>
    <s v="кп"/>
    <s v="Наушки"/>
    <s v="Сухие п.п."/>
    <x v="1"/>
    <x v="1"/>
    <n v="7"/>
    <n v="4"/>
  </r>
  <r>
    <d v="2022-01-23T00:00:00"/>
    <s v="Силикатная №6 18/01"/>
    <x v="1"/>
    <x v="2"/>
    <s v="кп"/>
    <s v="Силикатная"/>
    <s v="Москва"/>
    <x v="1"/>
    <x v="1"/>
    <n v="7"/>
    <n v="4"/>
  </r>
  <r>
    <d v="2022-01-23T00:00:00"/>
    <s v="Подсыл со ст. Аксенгер порожние КТК(ЛФ) РЖД БА"/>
    <x v="1"/>
    <x v="0"/>
    <s v="подсыл"/>
    <s v="Аксенгер"/>
    <n v="0"/>
    <x v="1"/>
    <x v="1"/>
    <n v="7"/>
    <n v="4"/>
  </r>
  <r>
    <d v="2022-01-24T00:00:00"/>
    <s v="Вывод КЗХ РЖД (БР 3)"/>
    <x v="0"/>
    <x v="0"/>
    <s v="порожние"/>
    <s v="Казахстан"/>
    <s v="Сухие п.п."/>
    <x v="1"/>
    <x v="1"/>
    <n v="1"/>
    <n v="5"/>
  </r>
  <r>
    <d v="2022-01-24T00:00:00"/>
    <s v="БелыйРаст №4 19/01 Евросиб(69/35)"/>
    <x v="1"/>
    <x v="3"/>
    <s v="кп"/>
    <s v="Белый Раст"/>
    <s v="Москва"/>
    <x v="1"/>
    <x v="1"/>
    <n v="1"/>
    <n v="5"/>
  </r>
  <r>
    <d v="2022-01-25T00:00:00"/>
    <s v="Подсыл на Карабулу 25/01 порожние КТК 21:43 по МСК ТГ"/>
    <x v="0"/>
    <x v="2"/>
    <s v="подсыл"/>
    <s v="Карабула"/>
    <n v="0"/>
    <x v="1"/>
    <x v="1"/>
    <n v="2"/>
    <n v="5"/>
  </r>
  <r>
    <d v="2022-01-25T00:00:00"/>
    <s v="Электроугли №8 20/01 ТК(57/38)"/>
    <x v="1"/>
    <x v="1"/>
    <s v="кп"/>
    <s v="Электроугли"/>
    <s v="Москва"/>
    <x v="1"/>
    <x v="1"/>
    <n v="2"/>
    <n v="5"/>
  </r>
  <r>
    <d v="2022-01-26T00:00:00"/>
    <s v="Подсыл на ст.Лесосибирск 26/ порожние КТК (ТК) 12:47 по МСК ТК  ()"/>
    <x v="0"/>
    <x v="1"/>
    <s v="подсыл"/>
    <s v="Лесосибирск"/>
    <n v="0"/>
    <x v="1"/>
    <x v="1"/>
    <n v="3"/>
    <n v="5"/>
  </r>
  <r>
    <d v="2022-01-27T00:00:00"/>
    <s v="ВМТП 27.01 Базаиха - Владивосток 05:10 по МСК"/>
    <x v="0"/>
    <x v="2"/>
    <s v="кп"/>
    <s v="Владивосток"/>
    <s v="Владивосток"/>
    <x v="1"/>
    <x v="1"/>
    <n v="4"/>
    <n v="5"/>
  </r>
  <r>
    <d v="2022-01-28T00:00:00"/>
    <s v="Вывод пор.ваг ст.Канск РЖД (3)"/>
    <x v="0"/>
    <x v="0"/>
    <s v="порожние"/>
    <s v="Канск-Енисейский"/>
    <n v="0"/>
    <x v="1"/>
    <x v="1"/>
    <n v="5"/>
    <n v="5"/>
  </r>
  <r>
    <d v="2022-01-28T00:00:00"/>
    <s v="Купавна №1 23/01 Евросиб (31/31)"/>
    <x v="1"/>
    <x v="3"/>
    <s v="кп"/>
    <s v="Купавна"/>
    <s v="Москва"/>
    <x v="1"/>
    <x v="1"/>
    <n v="5"/>
    <n v="5"/>
  </r>
  <r>
    <d v="2022-01-28T00:00:00"/>
    <s v="Белый Раст(РЖД БА)№4 23/01 РЖД БА(47/35)"/>
    <x v="1"/>
    <x v="0"/>
    <s v="кп"/>
    <s v="Белый Раст"/>
    <s v="Москва"/>
    <x v="1"/>
    <x v="1"/>
    <n v="5"/>
    <n v="5"/>
  </r>
  <r>
    <d v="2022-01-28T00:00:00"/>
    <s v="Электроугли №9 23/01 ТК(77/35)"/>
    <x v="1"/>
    <x v="1"/>
    <s v="кп"/>
    <s v="Электроугли"/>
    <s v="Москва"/>
    <x v="1"/>
    <x v="1"/>
    <n v="5"/>
    <n v="5"/>
  </r>
  <r>
    <d v="2022-01-29T00:00:00"/>
    <s v="Подсыл на Чунояр 27/01 порожние КТК 10:49 по МСК Евросиб (5)"/>
    <x v="0"/>
    <x v="3"/>
    <s v="подсыл"/>
    <s v="Чунояр"/>
    <n v="0"/>
    <x v="1"/>
    <x v="1"/>
    <n v="6"/>
    <n v="5"/>
  </r>
  <r>
    <d v="2022-01-29T00:00:00"/>
    <s v="Купавна №2 25/01 Евросиб (43/31)"/>
    <x v="1"/>
    <x v="3"/>
    <s v="кп"/>
    <s v="Купавна"/>
    <s v="Москва"/>
    <x v="1"/>
    <x v="1"/>
    <n v="6"/>
    <n v="5"/>
  </r>
  <r>
    <d v="2022-01-30T00:00:00"/>
    <s v="Н/Евросиб(ЛФ) 30/01 07:14 по МСК Евросиб()"/>
    <x v="0"/>
    <x v="3"/>
    <s v="кп"/>
    <s v="Наушки"/>
    <s v="Сухие п.п."/>
    <x v="1"/>
    <x v="1"/>
    <n v="7"/>
    <n v="5"/>
  </r>
  <r>
    <d v="2022-01-30T00:00:00"/>
    <s v="Электроугли №10 24/01"/>
    <x v="1"/>
    <x v="1"/>
    <s v="кп"/>
    <s v="Электроугли"/>
    <s v="Москва"/>
    <x v="1"/>
    <x v="1"/>
    <n v="7"/>
    <n v="5"/>
  </r>
  <r>
    <d v="2022-01-31T00:00:00"/>
    <s v="вывод пор. ваг на ТК ТК (Наушки №2М)"/>
    <x v="0"/>
    <x v="1"/>
    <s v="порожние"/>
    <s v="Базаиха (ТК)"/>
    <s v="Внутри узла"/>
    <x v="1"/>
    <x v="1"/>
    <n v="1"/>
    <n v="6"/>
  </r>
  <r>
    <d v="2022-01-31T00:00:00"/>
    <s v="вывод пор. ваг на ТК ТК (ПГК)"/>
    <x v="0"/>
    <x v="1"/>
    <s v="порожние"/>
    <s v="Базаиха (ТК)"/>
    <s v="Внутри узла"/>
    <x v="1"/>
    <x v="1"/>
    <n v="1"/>
    <n v="6"/>
  </r>
  <r>
    <d v="2022-01-31T00:00:00"/>
    <s v="З/РЖД БА (КрАвто) 02/01 05:10 по МСК РЖД БА(БР77)"/>
    <x v="0"/>
    <x v="0"/>
    <s v="кп"/>
    <s v="Забайкальск"/>
    <s v="Сухие п.п."/>
    <x v="1"/>
    <x v="1"/>
    <n v="1"/>
    <n v="6"/>
  </r>
  <r>
    <d v="2022-01-31T00:00:00"/>
    <s v="Силикатная №7 26/01 29ТГ+7НЛ(89/36)"/>
    <x v="1"/>
    <x v="2"/>
    <s v="кп"/>
    <s v="Силикатная"/>
    <s v="Москва"/>
    <x v="1"/>
    <x v="1"/>
    <n v="1"/>
    <n v="6"/>
  </r>
  <r>
    <d v="2022-02-01T00:00:00"/>
    <s v="Подсыл на ст. Игирма/Киренга 01/02 порожние КТК (10/5+37/19 Ев) Евросиб "/>
    <x v="0"/>
    <x v="3"/>
    <s v="подсыл"/>
    <s v="Игирма"/>
    <s v=""/>
    <x v="1"/>
    <x v="2"/>
    <n v="2"/>
    <n v="6"/>
  </r>
  <r>
    <d v="2022-02-01T00:00:00"/>
    <s v="Купавна №3 27/01 32 Евросиб (42/32)"/>
    <x v="1"/>
    <x v="3"/>
    <s v="кп"/>
    <s v="Купавна"/>
    <s v="Москва"/>
    <x v="1"/>
    <x v="2"/>
    <n v="2"/>
    <n v="6"/>
  </r>
  <r>
    <d v="2022-02-02T00:00:00"/>
    <s v="ВМТП 01.02 Базаиха - Владивосток 05:10 по МСК"/>
    <x v="0"/>
    <x v="2"/>
    <s v="кп"/>
    <s v="Владивосток"/>
    <s v="Владивосток"/>
    <x v="1"/>
    <x v="2"/>
    <n v="3"/>
    <n v="6"/>
  </r>
  <r>
    <d v="2022-02-02T00:00:00"/>
    <s v="Белый Раст(РЖД БА)№5 27/01  РЖД БА(31/31)"/>
    <x v="1"/>
    <x v="0"/>
    <s v="кп"/>
    <s v="Белый Раст"/>
    <s v="Москва"/>
    <x v="1"/>
    <x v="2"/>
    <n v="3"/>
    <n v="6"/>
  </r>
  <r>
    <d v="2022-02-03T00:00:00"/>
    <s v="Подсыл на ст. Карабула 01/02 порожние КТК (40/20 ТК) ТК"/>
    <x v="0"/>
    <x v="1"/>
    <s v="подсыл"/>
    <s v="Карабула"/>
    <n v="0"/>
    <x v="1"/>
    <x v="2"/>
    <n v="4"/>
    <n v="6"/>
  </r>
  <r>
    <d v="2022-02-03T00:00:00"/>
    <s v="Владивосток №3 28/01 44 ТГ(99/44)"/>
    <x v="1"/>
    <x v="2"/>
    <s v="кп"/>
    <s v="Владивосток"/>
    <s v="Владивосток"/>
    <x v="1"/>
    <x v="2"/>
    <n v="4"/>
    <n v="6"/>
  </r>
  <r>
    <d v="2022-02-05T00:00:00"/>
    <s v="вывод пор. ваг на Красноярск РЖД БА (БР5)"/>
    <x v="0"/>
    <x v="0"/>
    <s v="порожние"/>
    <s v="Красноярск"/>
    <s v="Внутри узла"/>
    <x v="1"/>
    <x v="2"/>
    <n v="6"/>
    <n v="6"/>
  </r>
  <r>
    <d v="2022-02-05T00:00:00"/>
    <s v="Электроугли №11 30/01 35 ТК (66/35)"/>
    <x v="1"/>
    <x v="1"/>
    <s v="кп"/>
    <s v="Электроугли"/>
    <s v="Москва"/>
    <x v="1"/>
    <x v="2"/>
    <n v="6"/>
    <n v="6"/>
  </r>
  <r>
    <d v="2022-02-05T00:00:00"/>
    <s v="Наушки №3М (ТК) 29НЛ+2Максима(50/31)"/>
    <x v="1"/>
    <x v="1"/>
    <s v="кп"/>
    <s v="Наушки"/>
    <s v="Сухие п.п."/>
    <x v="1"/>
    <x v="2"/>
    <n v="6"/>
    <n v="6"/>
  </r>
  <r>
    <d v="2022-02-05T00:00:00"/>
    <s v="Силикатная №8 31/01 40 ТГ(92/40)"/>
    <x v="1"/>
    <x v="2"/>
    <s v="кп"/>
    <s v="Силикатная"/>
    <s v="Москва"/>
    <x v="1"/>
    <x v="2"/>
    <n v="6"/>
    <n v="6"/>
  </r>
  <r>
    <d v="2022-02-06T00:00:00"/>
    <s v="ВМТП 06.02 Базаиха - Владивосток 05:10 по МСК"/>
    <x v="0"/>
    <x v="2"/>
    <s v="кп"/>
    <s v="Владивосток"/>
    <s v="Владивосток"/>
    <x v="1"/>
    <x v="2"/>
    <n v="7"/>
    <n v="6"/>
  </r>
  <r>
    <d v="2022-02-06T00:00:00"/>
    <s v="Белый Раст(РЖД БА)№6 01/02  РЖД БА(34/31)"/>
    <x v="1"/>
    <x v="0"/>
    <s v="кп"/>
    <s v="Белый Раст"/>
    <s v="Москва"/>
    <x v="1"/>
    <x v="2"/>
    <n v="7"/>
    <n v="6"/>
  </r>
  <r>
    <d v="2022-02-07T00:00:00"/>
    <s v="вывод пор. ваг на КЗХ Евросиб (Куп3)"/>
    <x v="0"/>
    <x v="3"/>
    <s v="порожние"/>
    <s v="Казахстан"/>
    <s v="Сухие п.п."/>
    <x v="1"/>
    <x v="2"/>
    <n v="1"/>
    <n v="7"/>
  </r>
  <r>
    <d v="2022-02-07T00:00:00"/>
    <s v="Купавна №4 01/02 Евросиб (76/38)"/>
    <x v="1"/>
    <x v="3"/>
    <s v="кп"/>
    <s v="Купавна"/>
    <s v="Москва"/>
    <x v="1"/>
    <x v="2"/>
    <n v="1"/>
    <n v="7"/>
  </r>
  <r>
    <d v="2022-02-07T00:00:00"/>
    <s v="Электроугли №12 02/02 ТК (69/37)"/>
    <x v="1"/>
    <x v="1"/>
    <s v="кп"/>
    <s v="Электроугли"/>
    <s v="Москва"/>
    <x v="1"/>
    <x v="2"/>
    <n v="1"/>
    <n v="7"/>
  </r>
  <r>
    <d v="2022-02-08T00:00:00"/>
    <s v="Подсыл на Усть-Илимск 08/01 порожние КТК 19:06 по МСК РЖД (БР6)"/>
    <x v="0"/>
    <x v="0"/>
    <s v="подсыл"/>
    <s v="Усть-Илимск"/>
    <s v=""/>
    <x v="1"/>
    <x v="2"/>
    <n v="2"/>
    <n v="7"/>
  </r>
  <r>
    <d v="2022-02-08T00:00:00"/>
    <s v="Владивосток №4 1/02 ТГ(106/42)"/>
    <x v="1"/>
    <x v="2"/>
    <s v="кп"/>
    <s v="Владивосток"/>
    <s v="Владивосток"/>
    <x v="1"/>
    <x v="2"/>
    <n v="2"/>
    <n v="7"/>
  </r>
  <r>
    <d v="2022-02-09T00:00:00"/>
    <s v="Подсыл на Чунояр 10/02 порожние КТК 10:49 по МСК Евросиб (Ккуп4)"/>
    <x v="0"/>
    <x v="3"/>
    <s v="подсыл"/>
    <s v="Чунояр"/>
    <n v="0"/>
    <x v="1"/>
    <x v="2"/>
    <n v="3"/>
    <n v="7"/>
  </r>
  <r>
    <d v="2022-02-09T00:00:00"/>
    <s v="Подсыл на ст. Карабула 09/02 порожние КТК (30/15 ТК) ТК"/>
    <x v="0"/>
    <x v="1"/>
    <s v="подсыл"/>
    <s v="Карабула"/>
    <n v="0"/>
    <x v="1"/>
    <x v="2"/>
    <n v="3"/>
    <n v="7"/>
  </r>
  <r>
    <d v="2022-02-09T00:00:00"/>
    <s v="вывод пор. ваг на Красноярск НЛК (Наушки №3М)"/>
    <x v="0"/>
    <x v="4"/>
    <s v="порожние"/>
    <s v="Красноярск"/>
    <s v="Внутри узла"/>
    <x v="1"/>
    <x v="2"/>
    <n v="3"/>
    <n v="7"/>
  </r>
  <r>
    <d v="2022-02-09T00:00:00"/>
    <s v="Силикатная №9 03/02 ТГ (83/36)"/>
    <x v="1"/>
    <x v="2"/>
    <s v="кп"/>
    <s v="Силикатная"/>
    <s v="Москва"/>
    <x v="1"/>
    <x v="2"/>
    <n v="3"/>
    <n v="7"/>
  </r>
  <r>
    <d v="2022-02-09T00:00:00"/>
    <s v="Купавна №5 04/02 Евросиб (35/31)"/>
    <x v="1"/>
    <x v="3"/>
    <s v="кп"/>
    <s v="Купавна"/>
    <s v="Москва"/>
    <x v="1"/>
    <x v="2"/>
    <n v="3"/>
    <n v="7"/>
  </r>
  <r>
    <d v="2022-02-10T00:00:00"/>
    <s v="Подсыл на Карабулу 10/02 порожние КТК 21:43 по МСК ТК"/>
    <x v="0"/>
    <x v="1"/>
    <s v="подсыл"/>
    <s v="Карабула"/>
    <n v="0"/>
    <x v="1"/>
    <x v="2"/>
    <n v="4"/>
    <n v="7"/>
  </r>
  <r>
    <d v="2022-02-10T00:00:00"/>
    <s v="Наушки №3М (ФИТ) 24ТГ+7ТК (50/31)"/>
    <x v="1"/>
    <x v="2"/>
    <s v="кп"/>
    <s v="Наушки"/>
    <s v="Сухие п.п."/>
    <x v="1"/>
    <x v="2"/>
    <n v="4"/>
    <n v="7"/>
  </r>
  <r>
    <d v="2022-02-10T00:00:00"/>
    <s v="Силикатная №10 05/02 ТГ (68/33)"/>
    <x v="1"/>
    <x v="2"/>
    <s v="кп"/>
    <s v="Силикатная"/>
    <s v="Москва"/>
    <x v="1"/>
    <x v="2"/>
    <n v="4"/>
    <n v="7"/>
  </r>
  <r>
    <d v="2022-02-11T00:00:00"/>
    <s v="ВМТП 11.02 Базаиха - Владивосток 05:10 по МСК"/>
    <x v="0"/>
    <x v="2"/>
    <s v="кп"/>
    <s v="Владивосток"/>
    <s v="Владивосток"/>
    <x v="1"/>
    <x v="2"/>
    <n v="5"/>
    <n v="7"/>
  </r>
  <r>
    <d v="2022-02-11T00:00:00"/>
    <s v="вывод пор. ваг на Иня- вросиб (Куп5)"/>
    <x v="0"/>
    <x v="3"/>
    <s v="порожние"/>
    <s v="Иня-Восточная"/>
    <n v="0"/>
    <x v="1"/>
    <x v="2"/>
    <n v="5"/>
    <n v="7"/>
  </r>
  <r>
    <d v="2022-02-12T00:00:00"/>
    <s v="Белый Раст(РЖД БА)№7 06/02 РЖД БА (63/31)"/>
    <x v="1"/>
    <x v="0"/>
    <s v="кп"/>
    <s v="Белый Раст"/>
    <s v="Москва"/>
    <x v="1"/>
    <x v="2"/>
    <n v="6"/>
    <n v="7"/>
  </r>
  <r>
    <d v="2022-02-12T00:00:00"/>
    <s v="Электроугли №13 07/02 52ПГК+8ТК (67/60)"/>
    <x v="1"/>
    <x v="1"/>
    <s v="кп"/>
    <s v="Электроугли"/>
    <s v="Москва"/>
    <x v="1"/>
    <x v="2"/>
    <n v="6"/>
    <n v="7"/>
  </r>
  <r>
    <d v="2022-02-13T00:00:00"/>
    <s v="Подсыл на Лена-Восточная 14/02 порожние КТК 18:19 по МСК ТГ (Сил10)"/>
    <x v="0"/>
    <x v="2"/>
    <s v="подсыл"/>
    <s v="Лена-Восточная"/>
    <s v=""/>
    <x v="1"/>
    <x v="2"/>
    <n v="7"/>
    <n v="7"/>
  </r>
  <r>
    <d v="2022-02-13T00:00:00"/>
    <s v="Купавна №6 7/02 Евросиб (38/31)"/>
    <x v="1"/>
    <x v="3"/>
    <s v="кп"/>
    <s v="Купавна"/>
    <s v="Москва"/>
    <x v="1"/>
    <x v="2"/>
    <n v="7"/>
    <n v="7"/>
  </r>
  <r>
    <d v="2022-02-14T00:00:00"/>
    <s v="Подсыл на ст. Игирма 11/02 порожние КТК (62/33 ФИТ) ТГ"/>
    <x v="0"/>
    <x v="2"/>
    <s v="подсыл"/>
    <s v="Игирма"/>
    <s v=""/>
    <x v="1"/>
    <x v="2"/>
    <n v="1"/>
    <n v="8"/>
  </r>
  <r>
    <d v="2022-02-14T00:00:00"/>
    <s v="Наушки №4М (ФИТ) (50/31)"/>
    <x v="1"/>
    <x v="2"/>
    <s v="кп"/>
    <s v="Наушки"/>
    <s v="Сухие п.п."/>
    <x v="1"/>
    <x v="2"/>
    <n v="1"/>
    <n v="8"/>
  </r>
  <r>
    <d v="2022-02-14T00:00:00"/>
    <s v="Купавна №7 9/02 Евросиб (37/31)"/>
    <x v="1"/>
    <x v="3"/>
    <s v="кп"/>
    <s v="Купавна"/>
    <s v="Москва"/>
    <x v="1"/>
    <x v="2"/>
    <n v="1"/>
    <n v="8"/>
  </r>
  <r>
    <d v="2022-02-15T00:00:00"/>
    <s v="Подсыл на Усть-Илимск 14/01 порожние КТК 19:06 по МСК РЖД (БР7)"/>
    <x v="0"/>
    <x v="0"/>
    <s v="подсыл"/>
    <s v="Усть-Илимск"/>
    <s v=""/>
    <x v="1"/>
    <x v="2"/>
    <n v="2"/>
    <n v="8"/>
  </r>
  <r>
    <d v="2022-02-15T00:00:00"/>
    <s v="вывод пор. ваг на ТК ТК (ЭУ8)"/>
    <x v="0"/>
    <x v="1"/>
    <s v="порожние"/>
    <s v="Базаиха (ТК)"/>
    <s v="Внутри узла"/>
    <x v="1"/>
    <x v="2"/>
    <n v="2"/>
    <n v="8"/>
  </r>
  <r>
    <d v="2022-02-15T00:00:00"/>
    <s v="Подсыл со ст. Аксенгер порожние КТК (62/31 ЛФ) РЖД БА"/>
    <x v="1"/>
    <x v="0"/>
    <s v="подсыл"/>
    <s v="Аксенгер"/>
    <n v="0"/>
    <x v="1"/>
    <x v="2"/>
    <n v="2"/>
    <n v="8"/>
  </r>
  <r>
    <d v="2022-02-15T00:00:00"/>
    <s v="Белый Раст(РЖД БА)№8 10/02 РЖД БА (45/43)"/>
    <x v="1"/>
    <x v="0"/>
    <s v="кп"/>
    <s v="Белый Раст"/>
    <s v="Москва"/>
    <x v="1"/>
    <x v="2"/>
    <n v="2"/>
    <n v="8"/>
  </r>
  <r>
    <d v="2022-02-16T00:00:00"/>
    <s v="ВМТП 16.02 Базаиха - Владивосток 05:10 по МСК"/>
    <x v="0"/>
    <x v="2"/>
    <s v="кп"/>
    <s v="Владивосток"/>
    <s v="Владивосток"/>
    <x v="1"/>
    <x v="2"/>
    <n v="3"/>
    <n v="8"/>
  </r>
  <r>
    <d v="2022-02-16T00:00:00"/>
    <s v="Силикатная №11 10/02 27ТГ+6ТК+2НЛК (70/35)"/>
    <x v="1"/>
    <x v="2"/>
    <s v="кп"/>
    <s v="Силикатная"/>
    <s v="Москва"/>
    <x v="1"/>
    <x v="2"/>
    <n v="3"/>
    <n v="8"/>
  </r>
  <r>
    <d v="2022-02-16T00:00:00"/>
    <s v="Электроугли №14 11/02 ТК(59/38)"/>
    <x v="1"/>
    <x v="1"/>
    <s v="кп"/>
    <s v="Электроугли"/>
    <s v="Москва"/>
    <x v="1"/>
    <x v="2"/>
    <n v="3"/>
    <n v="8"/>
  </r>
  <r>
    <d v="2022-02-17T00:00:00"/>
    <s v="вывод пор. ваг КЗХ Евросиб (Куп7)"/>
    <x v="0"/>
    <x v="3"/>
    <s v="порожние"/>
    <s v="Казахстан"/>
    <s v="Сухие п.п."/>
    <x v="1"/>
    <x v="2"/>
    <n v="4"/>
    <n v="8"/>
  </r>
  <r>
    <d v="2022-02-17T00:00:00"/>
    <s v="вывод пор. ваг на Тальцы ТрансЛог (РЖД БА8)"/>
    <x v="0"/>
    <x v="0"/>
    <s v="порожние"/>
    <s v="Тальцы"/>
    <n v="0"/>
    <x v="1"/>
    <x v="2"/>
    <n v="4"/>
    <n v="8"/>
  </r>
  <r>
    <d v="2022-02-17T00:00:00"/>
    <s v="Владивосток №5 10/02 ТГ (77/37)"/>
    <x v="1"/>
    <x v="2"/>
    <s v="кп"/>
    <s v="Владивосток"/>
    <s v="Владивосток"/>
    <x v="1"/>
    <x v="2"/>
    <n v="4"/>
    <n v="8"/>
  </r>
  <r>
    <d v="2022-02-18T00:00:00"/>
    <s v="вывод пор. ваг на ТК 21 вагон ТК ()"/>
    <x v="0"/>
    <x v="1"/>
    <s v="порожние"/>
    <s v="Базаиха (ТК)"/>
    <s v="Внутри узла"/>
    <x v="1"/>
    <x v="2"/>
    <n v="5"/>
    <n v="8"/>
  </r>
  <r>
    <d v="2022-02-18T00:00:00"/>
    <s v="вывод пор. ваг на КЗХ Евросиб (Куп6)"/>
    <x v="0"/>
    <x v="3"/>
    <s v="порожние"/>
    <s v="Казахстан"/>
    <s v="Сухие п.п."/>
    <x v="1"/>
    <x v="2"/>
    <n v="5"/>
    <n v="8"/>
  </r>
  <r>
    <d v="2022-02-18T00:00:00"/>
    <s v="Купавна №8 13/02 Евросиб (75/38)"/>
    <x v="1"/>
    <x v="3"/>
    <s v="кп"/>
    <s v="Купавна"/>
    <s v="Москва"/>
    <x v="1"/>
    <x v="2"/>
    <n v="5"/>
    <n v="8"/>
  </r>
  <r>
    <d v="2022-02-19T00:00:00"/>
    <s v="Подсыл на ст. Лена 18/02 порожние КТК (ФИТ) ТГ"/>
    <x v="0"/>
    <x v="2"/>
    <s v="подсыл"/>
    <s v="Лена"/>
    <s v=""/>
    <x v="1"/>
    <x v="2"/>
    <n v="6"/>
    <n v="8"/>
  </r>
  <r>
    <d v="2022-02-19T00:00:00"/>
    <s v="вывод пор. ваг на ТК(был КРСК) 21 вагон ТК ()"/>
    <x v="0"/>
    <x v="1"/>
    <s v="порожние"/>
    <s v="Базаиха (ТК)"/>
    <s v="Внутри узла"/>
    <x v="1"/>
    <x v="2"/>
    <n v="6"/>
    <n v="8"/>
  </r>
  <r>
    <d v="2022-02-20T00:00:00"/>
    <s v="Подсыл на Карабулу 20/02 порожние КТК 21:43 по МСК ТГ"/>
    <x v="0"/>
    <x v="2"/>
    <s v="подсыл"/>
    <s v="Карабула"/>
    <n v="0"/>
    <x v="1"/>
    <x v="2"/>
    <n v="7"/>
    <n v="8"/>
  </r>
  <r>
    <d v="2022-02-20T00:00:00"/>
    <s v="Силикатная №12 12/02 2ТК+36ТГ(69/38)"/>
    <x v="1"/>
    <x v="2"/>
    <s v="кп"/>
    <s v="Силикатная"/>
    <s v="Москва"/>
    <x v="1"/>
    <x v="2"/>
    <n v="7"/>
    <n v="8"/>
  </r>
  <r>
    <d v="2022-02-20T00:00:00"/>
    <s v="Белый Раст(РЖД БА)№9 15/02 РЖД БА (62/31)"/>
    <x v="1"/>
    <x v="0"/>
    <s v="кп"/>
    <s v="Белый Раст"/>
    <s v="Москва"/>
    <x v="1"/>
    <x v="2"/>
    <n v="7"/>
    <n v="8"/>
  </r>
  <r>
    <d v="2022-02-21T00:00:00"/>
    <s v="Подсыл на ст.Лесосибирск 21/02 пор. КТК (Евросиб) 12:47 по МСК Евросиб  (Куп8)"/>
    <x v="0"/>
    <x v="3"/>
    <s v="подсыл"/>
    <s v="Лесосибирск"/>
    <n v="0"/>
    <x v="1"/>
    <x v="2"/>
    <n v="1"/>
    <n v="9"/>
  </r>
  <r>
    <d v="2022-02-21T00:00:00"/>
    <s v="ВМТП 21.02 Базаиха - Владивосток 05:10 по МСК"/>
    <x v="0"/>
    <x v="2"/>
    <s v="кп"/>
    <s v="Владивосток"/>
    <s v="Владивосток"/>
    <x v="1"/>
    <x v="2"/>
    <n v="1"/>
    <n v="9"/>
  </r>
  <r>
    <d v="2022-02-21T00:00:00"/>
    <s v="З/Лесофонд 01/02 05:10 по МСК РЖД БА()"/>
    <x v="0"/>
    <x v="0"/>
    <s v="кп"/>
    <s v="Забайкальск"/>
    <s v="Сухие п.п."/>
    <x v="1"/>
    <x v="2"/>
    <n v="1"/>
    <n v="9"/>
  </r>
  <r>
    <d v="2022-02-21T00:00:00"/>
    <s v="Купавна №9 17/02 Евросиб (56/31)"/>
    <x v="1"/>
    <x v="3"/>
    <s v="кп"/>
    <s v="Купавна"/>
    <s v="Москва"/>
    <x v="1"/>
    <x v="2"/>
    <n v="1"/>
    <n v="9"/>
  </r>
  <r>
    <d v="2022-02-21T00:00:00"/>
    <s v="Силикатная №13 16/02 7ТК+2НЛ+ 26ТГ(78/35)"/>
    <x v="1"/>
    <x v="2"/>
    <s v="кп"/>
    <s v="Силикатная"/>
    <s v="Москва"/>
    <x v="1"/>
    <x v="2"/>
    <n v="1"/>
    <n v="9"/>
  </r>
  <r>
    <d v="2022-02-22T00:00:00"/>
    <s v="Силикатная №14 17/02 39 ТГ(67/39)"/>
    <x v="1"/>
    <x v="2"/>
    <s v="кп"/>
    <s v="Силикатная"/>
    <s v="Москва"/>
    <x v="1"/>
    <x v="2"/>
    <n v="2"/>
    <n v="9"/>
  </r>
  <r>
    <d v="2022-02-23T00:00:00"/>
    <s v="Электроугли №15 14/02 ТК (70/35)"/>
    <x v="1"/>
    <x v="1"/>
    <s v="кп"/>
    <s v="Электроугли"/>
    <s v="Москва"/>
    <x v="1"/>
    <x v="2"/>
    <n v="3"/>
    <n v="9"/>
  </r>
  <r>
    <d v="2022-02-24T00:00:00"/>
    <s v="Н/Евросиб(ЛФ) 11/12 07:14 по МСК Евросиб()"/>
    <x v="0"/>
    <x v="3"/>
    <s v="кп"/>
    <s v="Наушки"/>
    <s v="Сухие п.п."/>
    <x v="1"/>
    <x v="2"/>
    <n v="4"/>
    <n v="9"/>
  </r>
  <r>
    <d v="2022-02-24T00:00:00"/>
    <s v="Владивосток №6 18/02 ТГ (82/35)"/>
    <x v="1"/>
    <x v="2"/>
    <s v="кп"/>
    <s v="Владивосток"/>
    <s v="Владивосток"/>
    <x v="1"/>
    <x v="2"/>
    <n v="4"/>
    <n v="9"/>
  </r>
  <r>
    <d v="2022-02-25T00:00:00"/>
    <s v="Подсыл на ст.Братск 24/02 пор. КТК (Евросиб) 12:47 по МСК ТГ ()"/>
    <x v="0"/>
    <x v="3"/>
    <s v="подсыл"/>
    <s v="Братск"/>
    <s v=""/>
    <x v="1"/>
    <x v="2"/>
    <n v="5"/>
    <n v="9"/>
  </r>
  <r>
    <d v="2022-02-25T00:00:00"/>
    <s v="Г/МВ 02/02 05:10 по МСК РЖД БА()"/>
    <x v="0"/>
    <x v="0"/>
    <s v="кп"/>
    <s v="Гродеково"/>
    <s v="Сухие п.п."/>
    <x v="1"/>
    <x v="2"/>
    <n v="5"/>
    <n v="9"/>
  </r>
  <r>
    <d v="2022-02-25T00:00:00"/>
    <s v="пов под на ст. Карабула 25/02 порожние КТК (40/20 ТК) ТК"/>
    <x v="0"/>
    <x v="1"/>
    <s v="подсыл"/>
    <s v="Карабула"/>
    <n v="0"/>
    <x v="1"/>
    <x v="2"/>
    <n v="5"/>
    <n v="9"/>
  </r>
  <r>
    <d v="2022-02-25T00:00:00"/>
    <s v="Наушки №5М (ТГ) (50/31-57)"/>
    <x v="1"/>
    <x v="2"/>
    <s v="кп"/>
    <s v="Наушки"/>
    <s v="Сухие п.п."/>
    <x v="1"/>
    <x v="2"/>
    <n v="5"/>
    <n v="9"/>
  </r>
  <r>
    <d v="2022-02-25T00:00:00"/>
    <s v="Белый Раст(РЖД БА)№10 20/02 РЖД БА (32/31-56)"/>
    <x v="1"/>
    <x v="0"/>
    <s v="кп"/>
    <s v="Белый Раст"/>
    <s v="Москва"/>
    <x v="1"/>
    <x v="2"/>
    <n v="5"/>
    <n v="9"/>
  </r>
  <r>
    <d v="2022-02-26T00:00:00"/>
    <s v="ВМТП 26.02 Базаиха - Владивосток 05:10 по МСК"/>
    <x v="0"/>
    <x v="2"/>
    <s v="кп"/>
    <s v="Владивосток"/>
    <s v="Владивосток"/>
    <x v="1"/>
    <x v="2"/>
    <n v="6"/>
    <n v="9"/>
  </r>
  <r>
    <d v="2022-02-26T00:00:00"/>
    <s v="вывод пор. ваг на ТК ПГК ()"/>
    <x v="0"/>
    <x v="1"/>
    <s v="порожние"/>
    <s v="Базаиха (ТК)"/>
    <s v="Внутри узла"/>
    <x v="1"/>
    <x v="2"/>
    <n v="6"/>
    <n v="9"/>
  </r>
  <r>
    <d v="2022-02-26T00:00:00"/>
    <s v="Подсыл на Карабулу 26/02 порожние КТК 21:43 по МСК ТК"/>
    <x v="0"/>
    <x v="1"/>
    <s v="подсыл"/>
    <s v="Карабула"/>
    <n v="0"/>
    <x v="1"/>
    <x v="2"/>
    <n v="6"/>
    <n v="9"/>
  </r>
  <r>
    <d v="2022-02-26T00:00:00"/>
    <s v="Силикатная №15 19/02 35 ТК+2НЛ(67/39-63)"/>
    <x v="1"/>
    <x v="2"/>
    <s v="кп"/>
    <s v="Силикатная"/>
    <s v="Москва"/>
    <x v="1"/>
    <x v="2"/>
    <n v="6"/>
    <n v="9"/>
  </r>
  <r>
    <d v="2022-02-27T00:00:00"/>
    <s v="вывод пор. ваг на ТК ТК (ПГК)"/>
    <x v="0"/>
    <x v="1"/>
    <s v="порожние"/>
    <s v="Базаиха (ТК)"/>
    <s v="Внутри узла"/>
    <x v="1"/>
    <x v="2"/>
    <n v="7"/>
    <n v="9"/>
  </r>
  <r>
    <d v="2022-02-27T00:00:00"/>
    <s v="Электроугли №16 22/02 ТК(53/32-56)"/>
    <x v="1"/>
    <x v="1"/>
    <s v="кп"/>
    <s v="Электроугли"/>
    <s v="Москва"/>
    <x v="1"/>
    <x v="2"/>
    <n v="7"/>
    <n v="9"/>
  </r>
  <r>
    <d v="2022-02-27T00:00:00"/>
    <s v="Купавна №10 11/02 Евросиб (76/38-70)"/>
    <x v="1"/>
    <x v="3"/>
    <s v="кп"/>
    <s v="Купавна"/>
    <s v="Москва"/>
    <x v="1"/>
    <x v="2"/>
    <n v="7"/>
    <n v="9"/>
  </r>
  <r>
    <d v="2022-02-28T00:00:00"/>
    <s v="З/МВ 11/02 05:10 по МСК РЖД БА()"/>
    <x v="0"/>
    <x v="0"/>
    <s v="кп"/>
    <s v="Забайкальск"/>
    <s v="Сухие п.п."/>
    <x v="1"/>
    <x v="2"/>
    <n v="1"/>
    <n v="10"/>
  </r>
  <r>
    <d v="2022-02-28T00:00:00"/>
    <s v="Силикатная №16 23/02 ТК (81/40-64) "/>
    <x v="1"/>
    <x v="2"/>
    <s v="кп"/>
    <s v="Силикатная"/>
    <s v="Москва"/>
    <x v="1"/>
    <x v="2"/>
    <n v="1"/>
    <n v="10"/>
  </r>
  <r>
    <d v="2022-03-01T00:00:00"/>
    <s v="Подсыл на Канск-Енис 01/03 порожние КТК 18:19 по МСК ТК"/>
    <x v="0"/>
    <x v="1"/>
    <s v="подсыл"/>
    <s v="Канск-Енисейский"/>
    <n v="0"/>
    <x v="1"/>
    <x v="3"/>
    <n v="2"/>
    <n v="10"/>
  </r>
  <r>
    <d v="2022-03-01T00:00:00"/>
    <s v="Владивосток №7 25/02 ТГ (89/31-55)"/>
    <x v="1"/>
    <x v="2"/>
    <s v="кп"/>
    <s v="Владивосток"/>
    <s v="Владивосток"/>
    <x v="1"/>
    <x v="3"/>
    <n v="2"/>
    <n v="10"/>
  </r>
  <r>
    <d v="2022-03-02T00:00:00"/>
    <s v="Н/Евросиб(МВ) 12/02 07:14 по МСК Евросиб()"/>
    <x v="0"/>
    <x v="3"/>
    <s v="кп"/>
    <s v="Наушки"/>
    <s v="Сухие п.п."/>
    <x v="1"/>
    <x v="3"/>
    <n v="3"/>
    <n v="10"/>
  </r>
  <r>
    <d v="2022-03-02T00:00:00"/>
    <s v="Белый Раст(РЖД БА)№11 19/02 РЖД БА(31/31-58)"/>
    <x v="1"/>
    <x v="0"/>
    <s v="кп"/>
    <s v="Белый Раст"/>
    <s v="Москва"/>
    <x v="1"/>
    <x v="3"/>
    <n v="3"/>
    <n v="10"/>
  </r>
  <r>
    <d v="2022-03-02T00:00:00"/>
    <s v="Силикатная №17 26/02 1НЛ+2ТГ+30ТК (69/33-58)"/>
    <x v="1"/>
    <x v="2"/>
    <s v="кп"/>
    <s v="Силикатная"/>
    <s v="Москва"/>
    <x v="1"/>
    <x v="3"/>
    <n v="3"/>
    <n v="10"/>
  </r>
  <r>
    <d v="2022-03-03T00:00:00"/>
    <s v="ВМТП 03/03 Базаиха - Владивосток 05:10 по МСК"/>
    <x v="0"/>
    <x v="2"/>
    <s v="кп"/>
    <s v="Владивосток"/>
    <s v="Владивосток"/>
    <x v="1"/>
    <x v="3"/>
    <n v="4"/>
    <n v="10"/>
  </r>
  <r>
    <d v="2022-03-03T00:00:00"/>
    <s v="Купавна №11 13/02 Евросиб (34/31-57)"/>
    <x v="1"/>
    <x v="3"/>
    <s v="кп"/>
    <s v="Купавна"/>
    <s v="Москва"/>
    <x v="1"/>
    <x v="3"/>
    <n v="4"/>
    <n v="10"/>
  </r>
  <r>
    <d v="2022-03-04T00:00:00"/>
    <s v="Подсыл на Карабулу 04/03 порожние КТК 21:43 по МСК ТК"/>
    <x v="0"/>
    <x v="1"/>
    <s v="подсыл"/>
    <s v="Карабула"/>
    <n v="0"/>
    <x v="1"/>
    <x v="3"/>
    <n v="5"/>
    <n v="10"/>
  </r>
  <r>
    <d v="2022-03-04T00:00:00"/>
    <s v="пов. под. на ст.Тальцы пор КТК РЖД БА РЖД БА(11)"/>
    <x v="0"/>
    <x v="0"/>
    <s v="подсыл"/>
    <s v="Тальцы"/>
    <n v="0"/>
    <x v="1"/>
    <x v="3"/>
    <n v="5"/>
    <n v="10"/>
  </r>
  <r>
    <d v="2022-03-04T00:00:00"/>
    <s v="вывод пор. ваг на Алматы Евросиб ()"/>
    <x v="0"/>
    <x v="3"/>
    <s v="порожние"/>
    <s v="Алматы"/>
    <s v="Сухие п.п."/>
    <x v="1"/>
    <x v="3"/>
    <n v="5"/>
    <n v="10"/>
  </r>
  <r>
    <d v="2022-03-04T00:00:00"/>
    <s v="Купавна №12 27/02 Евросиб (31/31)"/>
    <x v="1"/>
    <x v="3"/>
    <s v="кп"/>
    <s v="Купавна"/>
    <s v="Москва"/>
    <x v="1"/>
    <x v="3"/>
    <n v="5"/>
    <n v="10"/>
  </r>
  <r>
    <d v="2022-03-04T00:00:00"/>
    <s v="Белый Раст(РЖД БА)№12 26/02 РЖД(34/31)"/>
    <x v="1"/>
    <x v="0"/>
    <s v="кп"/>
    <s v="Белый Раст"/>
    <s v="Москва"/>
    <x v="1"/>
    <x v="3"/>
    <n v="5"/>
    <n v="10"/>
  </r>
  <r>
    <d v="2022-03-05T00:00:00"/>
    <s v="вывод пор. ваг на Злобино Евросиб ()"/>
    <x v="0"/>
    <x v="3"/>
    <s v="порожние"/>
    <s v="Злобино"/>
    <s v="Внутри узла"/>
    <x v="1"/>
    <x v="3"/>
    <n v="6"/>
    <n v="10"/>
  </r>
  <r>
    <d v="2022-03-05T00:00:00"/>
    <s v="Н/ТК (РокЛог) 28/02 07:14 по МСК ТК"/>
    <x v="0"/>
    <x v="1"/>
    <s v="кп"/>
    <s v="Наушки"/>
    <s v="Сухие п.п."/>
    <x v="1"/>
    <x v="3"/>
    <n v="6"/>
    <n v="10"/>
  </r>
  <r>
    <d v="2022-03-05T00:00:00"/>
    <s v="вывод пор. ваг на Красноярск ТК ()"/>
    <x v="0"/>
    <x v="1"/>
    <s v="порожние"/>
    <s v="Красноярск"/>
    <s v="Внутри узла"/>
    <x v="1"/>
    <x v="3"/>
    <n v="6"/>
    <n v="10"/>
  </r>
  <r>
    <d v="2022-03-05T00:00:00"/>
    <s v="Силикатная №18 28/02 5ТГ+ 30ТК(66/35-57)"/>
    <x v="1"/>
    <x v="2"/>
    <s v="кп"/>
    <s v="Силикатная"/>
    <s v="Москва"/>
    <x v="1"/>
    <x v="3"/>
    <n v="6"/>
    <n v="10"/>
  </r>
  <r>
    <d v="2022-03-06T00:00:00"/>
    <s v="вывод пор. ваг на Евросиб ()"/>
    <x v="0"/>
    <x v="3"/>
    <s v="порожние"/>
    <m/>
    <s v=""/>
    <x v="1"/>
    <x v="3"/>
    <n v="7"/>
    <n v="10"/>
  </r>
  <r>
    <d v="2022-03-06T00:00:00"/>
    <s v="вход пор. ваг со ст.Забайкальск ТГ 0/31"/>
    <x v="1"/>
    <x v="2"/>
    <s v="порожние"/>
    <s v="Забайкальск"/>
    <s v="Сухие п.п."/>
    <x v="1"/>
    <x v="3"/>
    <n v="7"/>
    <n v="10"/>
  </r>
  <r>
    <d v="2022-03-06T00:00:00"/>
    <s v="Купавна №13 28/02 Евросиб (35/31-57)"/>
    <x v="1"/>
    <x v="3"/>
    <s v="кп"/>
    <s v="Купавна"/>
    <s v="Москва"/>
    <x v="1"/>
    <x v="3"/>
    <n v="7"/>
    <n v="10"/>
  </r>
  <r>
    <d v="2022-03-06T00:00:00"/>
    <s v="Белый Раст(РЖД БА)№13 01/03 РЖД(32/31-58)"/>
    <x v="1"/>
    <x v="0"/>
    <s v="кп"/>
    <s v="Белый Раст"/>
    <s v="Москва"/>
    <x v="1"/>
    <x v="3"/>
    <n v="7"/>
    <n v="10"/>
  </r>
  <r>
    <d v="2022-03-07T00:00:00"/>
    <s v="вывод пор. ваг на Кр.Северный Евросиб (12)"/>
    <x v="0"/>
    <x v="3"/>
    <s v="порожние"/>
    <s v="Красноярск-Северный"/>
    <s v="Внутри узла"/>
    <x v="1"/>
    <x v="3"/>
    <n v="1"/>
    <n v="11"/>
  </r>
  <r>
    <d v="2022-03-07T00:00:00"/>
    <s v="Силикатная №19 02/03 31ТГ+ 4ТК(79/35-62)"/>
    <x v="1"/>
    <x v="2"/>
    <s v="кп"/>
    <s v="Силикатная"/>
    <s v="Москва"/>
    <x v="1"/>
    <x v="3"/>
    <n v="1"/>
    <n v="11"/>
  </r>
  <r>
    <d v="2022-03-08T00:00:00"/>
    <s v="Подсыл на ст.Анзеби 08/03 порожние КТК 19:06 по МСК РЖД БА (БР 12)"/>
    <x v="0"/>
    <x v="0"/>
    <s v="подсыл"/>
    <s v="Анзеби"/>
    <n v="0"/>
    <x v="1"/>
    <x v="3"/>
    <n v="2"/>
    <n v="11"/>
  </r>
  <r>
    <d v="2022-03-08T00:00:00"/>
    <s v="Купавна №14 02/03 Евросиб (35/31-57)"/>
    <x v="1"/>
    <x v="3"/>
    <s v="кп"/>
    <s v="Купавна"/>
    <s v="Москва"/>
    <x v="1"/>
    <x v="3"/>
    <n v="2"/>
    <n v="11"/>
  </r>
  <r>
    <d v="2022-03-09T00:00:00"/>
    <s v="Подсыл на Усть-Илимск 07/03 порожние КТК 19:06 по МСК ТГ ()"/>
    <x v="0"/>
    <x v="2"/>
    <s v="подсыл"/>
    <s v="Усть-Илимск"/>
    <s v=""/>
    <x v="1"/>
    <x v="3"/>
    <n v="3"/>
    <n v="11"/>
  </r>
  <r>
    <d v="2022-03-09T00:00:00"/>
    <s v="Наушки №4М (ТК) 31ТК(50/31-57)"/>
    <x v="1"/>
    <x v="1"/>
    <s v="кп"/>
    <s v="Наушки"/>
    <s v="Сухие п.п."/>
    <x v="1"/>
    <x v="3"/>
    <n v="3"/>
    <n v="11"/>
  </r>
  <r>
    <d v="2022-03-10T00:00:00"/>
    <s v="вывод пор. ваг на Сороковая(КЗХ) Евросиб (13)"/>
    <x v="0"/>
    <x v="3"/>
    <s v="порожние"/>
    <s v="Казахстан"/>
    <s v="Сухие п.п."/>
    <x v="1"/>
    <x v="3"/>
    <n v="4"/>
    <n v="11"/>
  </r>
  <r>
    <d v="2022-03-10T00:00:00"/>
    <s v="вывод пор. ваг на Жетыген(КЗХ) Евросиб (14)"/>
    <x v="0"/>
    <x v="3"/>
    <s v="порожние"/>
    <s v="Жетыген"/>
    <n v="0"/>
    <x v="1"/>
    <x v="3"/>
    <n v="4"/>
    <n v="11"/>
  </r>
  <r>
    <d v="2022-03-10T00:00:00"/>
    <s v="ВМТП 08/03 Базаиха - Владивосток 05:10 по МСК"/>
    <x v="0"/>
    <x v="2"/>
    <s v="кп"/>
    <s v="Владивосток"/>
    <s v="Владивосток"/>
    <x v="1"/>
    <x v="3"/>
    <n v="4"/>
    <n v="11"/>
  </r>
  <r>
    <d v="2022-03-10T00:00:00"/>
    <s v="Электроугли №17 03/03 ТК (60/35-59)"/>
    <x v="1"/>
    <x v="1"/>
    <s v="кп"/>
    <s v="Электроугли"/>
    <s v="Москва"/>
    <x v="1"/>
    <x v="3"/>
    <n v="4"/>
    <n v="11"/>
  </r>
  <r>
    <d v="2022-03-10T00:00:00"/>
    <s v="Силикатная №20 04/03 14ТГ+22ТК (65/36-57)"/>
    <x v="1"/>
    <x v="2"/>
    <s v="кп"/>
    <s v="Силикатная"/>
    <s v="Москва"/>
    <x v="1"/>
    <x v="3"/>
    <n v="4"/>
    <n v="11"/>
  </r>
  <r>
    <d v="2022-03-10T00:00:00"/>
    <s v="Купавна №15 05/03 Евросиб (41/31-57)"/>
    <x v="1"/>
    <x v="3"/>
    <s v="кп"/>
    <s v="Купавна"/>
    <s v="Москва"/>
    <x v="1"/>
    <x v="3"/>
    <n v="4"/>
    <n v="11"/>
  </r>
  <r>
    <d v="2022-03-10T00:00:00"/>
    <s v="вход пор. ваг со ст.Забайкальск ТГ 0/31"/>
    <x v="1"/>
    <x v="2"/>
    <s v="порожние"/>
    <s v="Забайкальск"/>
    <s v="Сухие п.п."/>
    <x v="1"/>
    <x v="3"/>
    <n v="4"/>
    <n v="11"/>
  </r>
  <r>
    <d v="2022-03-11T00:00:00"/>
    <s v="пов. под. на ст.Иланка пор КТК ТК ТК()"/>
    <x v="0"/>
    <x v="1"/>
    <s v="подсыл"/>
    <s v="Иланка"/>
    <n v="0"/>
    <x v="1"/>
    <x v="3"/>
    <n v="5"/>
    <n v="11"/>
  </r>
  <r>
    <d v="2022-03-11T00:00:00"/>
    <s v="ВМТП 10/03 Базаиха - Владивосток 05:10 по МСК"/>
    <x v="0"/>
    <x v="2"/>
    <s v="кп"/>
    <s v="Владивосток"/>
    <s v="Владивосток"/>
    <x v="1"/>
    <x v="3"/>
    <n v="5"/>
    <n v="11"/>
  </r>
  <r>
    <d v="2022-03-12T00:00:00"/>
    <s v="Белый Раст(РЖД БА)№14 06/03 РЖД БА (38/32)"/>
    <x v="1"/>
    <x v="0"/>
    <s v="кп"/>
    <s v="Белый Раст"/>
    <s v="Москва"/>
    <x v="1"/>
    <x v="3"/>
    <n v="6"/>
    <n v="11"/>
  </r>
  <r>
    <d v="2022-03-12T00:00:00"/>
    <s v="Владивосток №8 03/03 ТГ (/)"/>
    <x v="1"/>
    <x v="2"/>
    <s v="кп"/>
    <s v="Владивосток"/>
    <s v="Владивосток"/>
    <x v="1"/>
    <x v="3"/>
    <n v="6"/>
    <n v="11"/>
  </r>
  <r>
    <d v="2022-03-13T00:00:00"/>
    <s v="Подсыл на Усть-Илимск 11/03 порожние КТК 19:06 по МСК ТГ ()"/>
    <x v="0"/>
    <x v="2"/>
    <s v="подсыл"/>
    <s v="Усть-Илимск"/>
    <s v=""/>
    <x v="1"/>
    <x v="3"/>
    <n v="7"/>
    <n v="11"/>
  </r>
  <r>
    <d v="2022-03-13T00:00:00"/>
    <s v="вывод пор. ваг на ст.Злобино Евросиб (15)"/>
    <x v="0"/>
    <x v="3"/>
    <s v="порожние"/>
    <s v="Злобино"/>
    <s v="Внутри узла"/>
    <x v="1"/>
    <x v="3"/>
    <n v="7"/>
    <n v="11"/>
  </r>
  <r>
    <d v="2022-03-13T00:00:00"/>
    <s v="Подсыл на ст.Лесосибирск 12/03 пор. КТК (ТК) 12:47 по МСК ТК (ЭУ)"/>
    <x v="0"/>
    <x v="1"/>
    <s v="подсыл"/>
    <s v="Лесосибирск"/>
    <n v="0"/>
    <x v="1"/>
    <x v="3"/>
    <n v="7"/>
    <n v="11"/>
  </r>
  <r>
    <d v="2022-03-13T00:00:00"/>
    <s v="Силикатная №21 07/03 40ТК(70/40)"/>
    <x v="1"/>
    <x v="1"/>
    <s v="кп"/>
    <s v="Силикатная"/>
    <s v="Москва"/>
    <x v="1"/>
    <x v="3"/>
    <n v="7"/>
    <n v="11"/>
  </r>
  <r>
    <d v="2022-03-13T00:00:00"/>
    <s v="Электроугли №18 08/03 ТК(48/33)"/>
    <x v="1"/>
    <x v="1"/>
    <s v="кп"/>
    <s v="Электроугли"/>
    <s v="Москва"/>
    <x v="1"/>
    <x v="3"/>
    <n v="7"/>
    <n v="11"/>
  </r>
  <r>
    <d v="2022-03-14T00:00:00"/>
    <s v="ВМТП 13/03 Базаиха - Владивосток 05:10 по МСК"/>
    <x v="0"/>
    <x v="2"/>
    <s v="кп"/>
    <s v="Владивосток"/>
    <s v="Владивосток"/>
    <x v="1"/>
    <x v="3"/>
    <n v="1"/>
    <n v="12"/>
  </r>
  <r>
    <d v="2022-03-14T00:00:00"/>
    <s v="Купавна №16 08/03 Евросиб (62/31-57)"/>
    <x v="1"/>
    <x v="3"/>
    <s v="кп"/>
    <s v="Купавна"/>
    <s v="Москва"/>
    <x v="1"/>
    <x v="3"/>
    <n v="1"/>
    <n v="12"/>
  </r>
  <r>
    <d v="2022-03-15T00:00:00"/>
    <s v="вывод пор. ваг на КЗХ РЖД БА (14)"/>
    <x v="0"/>
    <x v="0"/>
    <s v="порожние"/>
    <s v="Казахстан"/>
    <s v="Сухие п.п."/>
    <x v="1"/>
    <x v="3"/>
    <n v="2"/>
    <n v="12"/>
  </r>
  <r>
    <d v="2022-03-15T00:00:00"/>
    <s v="Владивосток №9 11/03 ТГ (76/39-63)"/>
    <x v="1"/>
    <x v="2"/>
    <s v="кп"/>
    <s v="Владивосток"/>
    <s v="Владивосток"/>
    <x v="1"/>
    <x v="3"/>
    <n v="2"/>
    <n v="12"/>
  </r>
  <r>
    <d v="2022-03-16T00:00:00"/>
    <s v="вывод пор. ваг на ТК ТК (Брак)"/>
    <x v="0"/>
    <x v="1"/>
    <s v="порожние"/>
    <s v="Базаиха (ТК)"/>
    <s v="Внутри узла"/>
    <x v="1"/>
    <x v="3"/>
    <n v="3"/>
    <n v="12"/>
  </r>
  <r>
    <d v="2022-03-16T00:00:00"/>
    <s v="Электроугли №19 10/03 ТК(49/33-60)"/>
    <x v="1"/>
    <x v="1"/>
    <s v="кп"/>
    <s v="Электроугли"/>
    <s v="Москва"/>
    <x v="1"/>
    <x v="3"/>
    <n v="3"/>
    <n v="12"/>
  </r>
  <r>
    <d v="2022-03-16T00:00:00"/>
    <s v="Силикатная №22 10/03 3НЛ+37(56/40-59)"/>
    <x v="1"/>
    <x v="2"/>
    <s v="кп"/>
    <s v="Силикатная"/>
    <s v="Москва"/>
    <x v="1"/>
    <x v="3"/>
    <n v="3"/>
    <n v="12"/>
  </r>
  <r>
    <d v="2022-03-17T00:00:00"/>
    <s v="пов. под. на ст.Иланка 16/03 пор КТК ТК ТК()"/>
    <x v="0"/>
    <x v="1"/>
    <s v="подсыл"/>
    <s v="Иланка"/>
    <n v="0"/>
    <x v="1"/>
    <x v="3"/>
    <n v="4"/>
    <n v="12"/>
  </r>
  <r>
    <d v="2022-03-18T00:00:00"/>
    <s v="ВМТП 18/03 Базаиха - Владивосток 05:10 по МСК"/>
    <x v="0"/>
    <x v="2"/>
    <s v="кп"/>
    <s v="Владивосток"/>
    <s v="Владивосток"/>
    <x v="1"/>
    <x v="3"/>
    <n v="5"/>
    <n v="12"/>
  </r>
  <r>
    <d v="2022-03-18T00:00:00"/>
    <s v="Г/Евросиб(МВ) 10/02 (МАРТ) 05:10 по МСК Евросиб(16)"/>
    <x v="0"/>
    <x v="3"/>
    <s v="кп"/>
    <s v="Гродеково"/>
    <s v="Сухие п.п."/>
    <x v="1"/>
    <x v="3"/>
    <n v="5"/>
    <n v="12"/>
  </r>
  <r>
    <d v="2022-03-18T00:00:00"/>
    <s v="Купавна №17 12/03 Евросиб (62/31-57)"/>
    <x v="1"/>
    <x v="3"/>
    <s v="кп"/>
    <s v="Купавна"/>
    <s v="Москва"/>
    <x v="1"/>
    <x v="3"/>
    <n v="5"/>
    <n v="12"/>
  </r>
  <r>
    <d v="2022-03-19T00:00:00"/>
    <s v="З/РЖД БА (МВ) 08/03 05:10 по МСК РЖД БА()"/>
    <x v="0"/>
    <x v="0"/>
    <s v="кп"/>
    <s v="Забайкальск"/>
    <s v="Сухие п.п."/>
    <x v="1"/>
    <x v="3"/>
    <n v="6"/>
    <n v="12"/>
  </r>
  <r>
    <d v="2022-03-19T00:00:00"/>
    <s v="Подсыл на Карабулу 18/03 порожние КТК(ТК) 21:43 по МСК ТК ()"/>
    <x v="0"/>
    <x v="1"/>
    <s v="подсыл"/>
    <s v="Карабула"/>
    <n v="0"/>
    <x v="1"/>
    <x v="3"/>
    <n v="6"/>
    <n v="12"/>
  </r>
  <r>
    <d v="2022-03-19T00:00:00"/>
    <s v="Силикатная №23 13/03 42ТК(78/42-70)"/>
    <x v="1"/>
    <x v="2"/>
    <s v="кп"/>
    <s v="Силикатная"/>
    <s v="Москва"/>
    <x v="1"/>
    <x v="3"/>
    <n v="6"/>
    <n v="12"/>
  </r>
  <r>
    <d v="2022-03-19T00:00:00"/>
    <s v="Наушки №5М (ТК) 31ТК(50/31-57)"/>
    <x v="1"/>
    <x v="1"/>
    <s v="кп"/>
    <s v="Наушки"/>
    <s v="Сухие п.п."/>
    <x v="1"/>
    <x v="3"/>
    <n v="6"/>
    <n v="12"/>
  </r>
  <r>
    <d v="2022-03-19T00:00:00"/>
    <s v="Белый Раст(РЖД БА)№15 13/03 9 Евросиб+22РЖД (37/31-57)"/>
    <x v="1"/>
    <x v="0"/>
    <s v="кп"/>
    <s v="Белый Раст"/>
    <s v="Москва"/>
    <x v="1"/>
    <x v="3"/>
    <n v="6"/>
    <n v="12"/>
  </r>
  <r>
    <d v="2022-03-20T00:00:00"/>
    <s v="вывод пор. ваг на Лесосибирск Евросиб (12)"/>
    <x v="0"/>
    <x v="3"/>
    <s v="порожние"/>
    <s v="Лесосибирск"/>
    <n v="0"/>
    <x v="1"/>
    <x v="3"/>
    <n v="7"/>
    <n v="12"/>
  </r>
  <r>
    <d v="2022-03-21T00:00:00"/>
    <s v="Купавна №18 15/03 11Ев+22НЛ (76/38-70)"/>
    <x v="1"/>
    <x v="3"/>
    <s v="кп"/>
    <s v="Купавна"/>
    <s v="Москва"/>
    <x v="1"/>
    <x v="3"/>
    <n v="1"/>
    <n v="13"/>
  </r>
  <r>
    <d v="2022-03-21T00:00:00"/>
    <s v="Электроугли №20 15/03 ТК(48/37-57)"/>
    <x v="1"/>
    <x v="1"/>
    <s v="кп"/>
    <s v="Электроугли"/>
    <s v="Москва"/>
    <x v="1"/>
    <x v="3"/>
    <n v="1"/>
    <n v="13"/>
  </r>
  <r>
    <d v="2022-03-22T00:00:00"/>
    <s v="Подсыл на Канск-Енисеский 17/03 порожние КТК(ТК) 18:19 по МСК ТК ()"/>
    <x v="0"/>
    <x v="1"/>
    <s v="подсыл"/>
    <s v="Канск-Енисейский"/>
    <n v="0"/>
    <x v="1"/>
    <x v="3"/>
    <n v="2"/>
    <n v="13"/>
  </r>
  <r>
    <d v="2022-03-22T00:00:00"/>
    <s v="пов. под. на ст. Карабула 22/03 пор КТК(19/19) ТК ТК()"/>
    <x v="0"/>
    <x v="1"/>
    <s v="подсыл"/>
    <s v="Карабула"/>
    <n v="0"/>
    <x v="1"/>
    <x v="3"/>
    <n v="2"/>
    <n v="13"/>
  </r>
  <r>
    <d v="2022-03-22T00:00:00"/>
    <s v="Силикатная №24 15/03 17ТК+26ТГ(82/43-69)"/>
    <x v="1"/>
    <x v="2"/>
    <s v="кп"/>
    <s v="Силикатная"/>
    <s v="Москва"/>
    <x v="1"/>
    <x v="3"/>
    <n v="2"/>
    <n v="13"/>
  </r>
  <r>
    <d v="2022-03-23T00:00:00"/>
    <s v="Подсыл на ст.Лесосибирск 23/03 пор. КТК (ТК) 12:47 по МСКТК (ЭУ 25)"/>
    <x v="0"/>
    <x v="1"/>
    <s v="подсыл"/>
    <s v="Лесосибирск"/>
    <n v="0"/>
    <x v="1"/>
    <x v="3"/>
    <n v="3"/>
    <n v="13"/>
  </r>
  <r>
    <d v="2022-03-23T00:00:00"/>
    <s v="вывод пор. ваг Красноярск (Енисей) НЛ "/>
    <x v="0"/>
    <x v="4"/>
    <s v="порожние"/>
    <s v="Красноярск"/>
    <s v="Внутри узла"/>
    <x v="1"/>
    <x v="3"/>
    <n v="3"/>
    <n v="13"/>
  </r>
  <r>
    <d v="2022-03-23T00:00:00"/>
    <s v="Купавна №19 18/03 Евросиб (35/31-57)"/>
    <x v="1"/>
    <x v="3"/>
    <s v="кп"/>
    <s v="Купавна"/>
    <s v="Москва"/>
    <x v="1"/>
    <x v="3"/>
    <n v="3"/>
    <n v="13"/>
  </r>
  <r>
    <d v="2022-03-24T00:00:00"/>
    <s v="ВМТП 23/03 Базаиха - Владивосток 05:10 по МСК"/>
    <x v="0"/>
    <x v="2"/>
    <s v="кп"/>
    <s v="Владивосток"/>
    <s v="Владивосток"/>
    <x v="1"/>
    <x v="3"/>
    <n v="4"/>
    <n v="13"/>
  </r>
  <r>
    <d v="2022-03-24T00:00:00"/>
    <s v="Белый Раст(РЖД БА)№16 18/03 (39/31-57)"/>
    <x v="1"/>
    <x v="0"/>
    <s v="кп"/>
    <s v="Белый Раст"/>
    <s v="Москва"/>
    <x v="1"/>
    <x v="3"/>
    <n v="4"/>
    <n v="13"/>
  </r>
  <r>
    <d v="2022-03-24T00:00:00"/>
    <s v="Силикатная №25 19/03 ТГ (87/41-71)"/>
    <x v="1"/>
    <x v="2"/>
    <s v="кп"/>
    <s v="Силикатная"/>
    <s v="Москва"/>
    <x v="1"/>
    <x v="3"/>
    <n v="4"/>
    <n v="13"/>
  </r>
  <r>
    <d v="2022-03-24T00:00:00"/>
    <s v="Наушки №6М (ТК) 32ТК(50/32-57)"/>
    <x v="1"/>
    <x v="1"/>
    <s v="кп"/>
    <s v="Наушки"/>
    <s v="Сухие п.п."/>
    <x v="1"/>
    <x v="3"/>
    <n v="4"/>
    <n v="13"/>
  </r>
  <r>
    <d v="2022-03-24T00:00:00"/>
    <s v="Электроугли №21 19/03 (55/34- 60)"/>
    <x v="1"/>
    <x v="1"/>
    <s v="кп"/>
    <s v="Электроугли"/>
    <s v="Москва"/>
    <x v="1"/>
    <x v="3"/>
    <n v="4"/>
    <n v="13"/>
  </r>
  <r>
    <d v="2022-03-25T00:00:00"/>
    <s v="Подсыл на ст.Лесосибирск 25/03 пор. КТК (ТК) 12:47 по МСК ТК (ЭУ 25)"/>
    <x v="0"/>
    <x v="1"/>
    <s v="подсыл"/>
    <s v="Лесосибирск"/>
    <n v="0"/>
    <x v="1"/>
    <x v="3"/>
    <n v="5"/>
    <n v="13"/>
  </r>
  <r>
    <d v="2022-03-25T00:00:00"/>
    <s v="Н/Евросиб(ЕЭС) 15/03 07:14 по МСК Евросиб()"/>
    <x v="0"/>
    <x v="3"/>
    <s v="кп"/>
    <s v="Наушки"/>
    <s v="Сухие п.п."/>
    <x v="1"/>
    <x v="3"/>
    <n v="5"/>
    <n v="13"/>
  </r>
  <r>
    <d v="2022-03-25T00:00:00"/>
    <s v="вывод пор. ваг на Абакан ТК ()"/>
    <x v="0"/>
    <x v="1"/>
    <s v="порожние"/>
    <s v="Абакан"/>
    <n v="0"/>
    <x v="1"/>
    <x v="3"/>
    <n v="5"/>
    <n v="13"/>
  </r>
  <r>
    <d v="2022-03-25T00:00:00"/>
    <s v="вывод пор. ваг на Красноярск РЖД БА (15)"/>
    <x v="0"/>
    <x v="0"/>
    <s v="порожние"/>
    <s v="Красноярск"/>
    <s v="Внутри узла"/>
    <x v="1"/>
    <x v="3"/>
    <n v="5"/>
    <n v="13"/>
  </r>
  <r>
    <d v="2022-03-25T00:00:00"/>
    <s v="Купавна №20 19/03 Логбокс (41/31-57)"/>
    <x v="1"/>
    <x v="5"/>
    <s v="кп"/>
    <s v="Купавна"/>
    <s v="Москва"/>
    <x v="1"/>
    <x v="3"/>
    <n v="5"/>
    <n v="13"/>
  </r>
  <r>
    <d v="2022-03-25T00:00:00"/>
    <s v="вход пор. КТК со ст.Жетыген Евросиб 0/30"/>
    <x v="1"/>
    <x v="3"/>
    <s v="порожние"/>
    <s v="Жетыген"/>
    <n v="0"/>
    <x v="1"/>
    <x v="3"/>
    <n v="5"/>
    <n v="13"/>
  </r>
  <r>
    <d v="2022-03-25T00:00:00"/>
    <s v="вход пор. ваг со ст.Забайкальск ТГ 0/31"/>
    <x v="1"/>
    <x v="2"/>
    <s v="порожние"/>
    <s v="Забайкальск"/>
    <s v="Сухие п.п."/>
    <x v="1"/>
    <x v="3"/>
    <n v="5"/>
    <n v="13"/>
  </r>
  <r>
    <d v="2022-03-26T00:00:00"/>
    <s v="З/Евросиб (КрАвто) 19/03 05:10 по МСК Евросиб()"/>
    <x v="0"/>
    <x v="3"/>
    <s v="кп"/>
    <s v="Забайкальск"/>
    <s v="Сухие п.п."/>
    <x v="1"/>
    <x v="3"/>
    <n v="6"/>
    <n v="13"/>
  </r>
  <r>
    <d v="2022-03-26T00:00:00"/>
    <s v="Владивосток №10 19/03 ТГ (84/36-64)"/>
    <x v="1"/>
    <x v="2"/>
    <s v="кп"/>
    <s v="Владивосток"/>
    <s v="Владивосток"/>
    <x v="1"/>
    <x v="3"/>
    <n v="6"/>
    <n v="13"/>
  </r>
  <r>
    <d v="2022-03-26T00:00:00"/>
    <s v="Силикатная №26 21/03 ТГ(80/41-67)"/>
    <x v="1"/>
    <x v="2"/>
    <s v="кп"/>
    <s v="Силикатная"/>
    <s v="Москва"/>
    <x v="1"/>
    <x v="3"/>
    <n v="6"/>
    <n v="13"/>
  </r>
  <r>
    <d v="2022-03-27T00:00:00"/>
    <s v="Н/ФИТ(КрАвто) 21/03 07:14 по МСК ТГ()"/>
    <x v="0"/>
    <x v="2"/>
    <s v="кп"/>
    <s v="Наушки"/>
    <s v="Сухие п.п."/>
    <x v="1"/>
    <x v="3"/>
    <n v="7"/>
    <n v="13"/>
  </r>
  <r>
    <d v="2022-03-27T00:00:00"/>
    <s v="вывод пор. ваг на Канск-Енис Логбокс ()"/>
    <x v="0"/>
    <x v="5"/>
    <s v="порожние"/>
    <s v="Канск-Енисейский"/>
    <n v="0"/>
    <x v="1"/>
    <x v="3"/>
    <n v="7"/>
    <n v="13"/>
  </r>
  <r>
    <d v="2022-03-27T00:00:00"/>
    <s v="ВМТП 28/03 Базаиха - Владивосток 05:10 по МСК"/>
    <x v="0"/>
    <x v="2"/>
    <s v="кп"/>
    <s v="Владивосток"/>
    <s v="Владивосток"/>
    <x v="1"/>
    <x v="3"/>
    <n v="7"/>
    <n v="13"/>
  </r>
  <r>
    <d v="2022-03-27T00:00:00"/>
    <s v="пов. под. на ст.Иланка 23/03 пор КТК ТК ТК()"/>
    <x v="0"/>
    <x v="1"/>
    <s v="подсыл"/>
    <s v="Иланка"/>
    <n v="0"/>
    <x v="1"/>
    <x v="3"/>
    <n v="7"/>
    <n v="13"/>
  </r>
  <r>
    <d v="2022-03-27T00:00:00"/>
    <s v="Наушки №6М (ФИТ) 32(50/32-57)"/>
    <x v="1"/>
    <x v="2"/>
    <s v="кп"/>
    <s v="Наушки"/>
    <s v="Сухие п.п."/>
    <x v="1"/>
    <x v="3"/>
    <n v="7"/>
    <n v="13"/>
  </r>
  <r>
    <d v="2022-03-27T00:00:00"/>
    <s v="Электроугли №22 22/03 (40/40)"/>
    <x v="1"/>
    <x v="1"/>
    <s v="кп"/>
    <s v="Электроугли"/>
    <s v="Москва"/>
    <x v="1"/>
    <x v="3"/>
    <n v="7"/>
    <n v="13"/>
  </r>
  <r>
    <d v="2022-03-28T00:00:00"/>
    <s v="Подсыл на Канск-Енисеский 18/03 порожние КТК(ТК) 18:19 по МСК ТК ()"/>
    <x v="0"/>
    <x v="1"/>
    <s v="подсыл"/>
    <s v="Канск-Енисейский"/>
    <n v="0"/>
    <x v="1"/>
    <x v="3"/>
    <n v="1"/>
    <n v="14"/>
  </r>
  <r>
    <d v="2022-03-28T00:00:00"/>
    <s v="Н/РЖД БА (ЛФ) 20/03 07:14 по МСК РЖД БА()"/>
    <x v="0"/>
    <x v="0"/>
    <s v="кп"/>
    <s v="Наушки"/>
    <s v="Сухие п.п."/>
    <x v="1"/>
    <x v="3"/>
    <n v="1"/>
    <n v="14"/>
  </r>
  <r>
    <d v="2022-03-28T00:00:00"/>
    <s v="Купавна №21 23/03 Евросиб (59/31-57)"/>
    <x v="1"/>
    <x v="3"/>
    <s v="кп"/>
    <s v="Купавна"/>
    <s v="Москва"/>
    <x v="1"/>
    <x v="3"/>
    <n v="1"/>
    <n v="14"/>
  </r>
  <r>
    <d v="2022-03-29T00:00:00"/>
    <s v="доп. ВМТП 29/03 Базаиха - Владивосток 05:10 по МСК"/>
    <x v="0"/>
    <x v="2"/>
    <s v="кп"/>
    <s v="Владивосток"/>
    <s v="Владивосток"/>
    <x v="1"/>
    <x v="3"/>
    <n v="2"/>
    <n v="14"/>
  </r>
  <r>
    <d v="2022-03-29T00:00:00"/>
    <s v="Электроугли №23 24/03 (36/31-57)"/>
    <x v="1"/>
    <x v="1"/>
    <s v="кп"/>
    <s v="Электроугли"/>
    <s v="Москва"/>
    <x v="1"/>
    <x v="3"/>
    <n v="2"/>
    <n v="14"/>
  </r>
  <r>
    <d v="2022-03-29T00:00:00"/>
    <s v="Купавна №22 25/03 Евросиб (31/31-57)"/>
    <x v="1"/>
    <x v="3"/>
    <s v="кп"/>
    <s v="Купавна"/>
    <s v="Москва"/>
    <x v="1"/>
    <x v="3"/>
    <n v="2"/>
    <n v="14"/>
  </r>
  <r>
    <d v="2022-03-30T00:00:00"/>
    <s v="З/Евросиб(КрАвто) 25/03 07:14 по МСК Евросиб()"/>
    <x v="0"/>
    <x v="3"/>
    <s v="кп"/>
    <s v="Забайкальск"/>
    <s v="Сухие п.п."/>
    <x v="1"/>
    <x v="3"/>
    <n v="3"/>
    <n v="14"/>
  </r>
  <r>
    <d v="2022-03-30T00:00:00"/>
    <s v="Владивосток №11 23/03 ТГ (68/41-65)"/>
    <x v="1"/>
    <x v="2"/>
    <s v="кп"/>
    <s v="Владивосток"/>
    <s v="Владивосток"/>
    <x v="1"/>
    <x v="3"/>
    <n v="3"/>
    <n v="14"/>
  </r>
  <r>
    <d v="2022-03-30T00:00:00"/>
    <s v="Силикатная №27 24/03 6ТК+29ТГ(68/35-59)"/>
    <x v="1"/>
    <x v="2"/>
    <s v="кп"/>
    <s v="Силикатная"/>
    <s v="Москва"/>
    <x v="1"/>
    <x v="3"/>
    <n v="3"/>
    <n v="14"/>
  </r>
  <r>
    <d v="2022-03-30T00:00:00"/>
    <s v="Белый Раст(РЖД БА)№17 19/03 РЖД БА (72/36-66)"/>
    <x v="1"/>
    <x v="0"/>
    <s v="кп"/>
    <s v="Белый Раст"/>
    <s v="Москва"/>
    <x v="1"/>
    <x v="3"/>
    <n v="3"/>
    <n v="14"/>
  </r>
  <r>
    <d v="2022-03-31T00:00:00"/>
    <s v="вывод пор. ваг на КЗХ РЖДБА (БР17)"/>
    <x v="0"/>
    <x v="0"/>
    <s v="порожние"/>
    <s v="Казахстан"/>
    <s v="Сухие п.п."/>
    <x v="1"/>
    <x v="3"/>
    <n v="4"/>
    <n v="14"/>
  </r>
  <r>
    <d v="2022-03-31T00:00:00"/>
    <s v="вывод пор. ваг на КЗХ ПГК (6МФ)"/>
    <x v="0"/>
    <x v="6"/>
    <s v="порожние"/>
    <s v="Казахстан"/>
    <s v="Сухие п.п."/>
    <x v="1"/>
    <x v="3"/>
    <n v="4"/>
    <n v="14"/>
  </r>
  <r>
    <d v="2022-03-31T00:00:00"/>
    <s v="вывод пор. ваг на ТК 19 ТК ()"/>
    <x v="0"/>
    <x v="1"/>
    <s v="порожние"/>
    <s v="Базаиха (ТК)"/>
    <s v="Внутри узла"/>
    <x v="1"/>
    <x v="3"/>
    <n v="4"/>
    <n v="14"/>
  </r>
  <r>
    <d v="2022-04-01T00:00:00"/>
    <s v="Подсыл на ст.Лесосибирск 2703 пор. КТК (ТК) 12:47 по МСК ТК (ЭУ 25)"/>
    <x v="0"/>
    <x v="1"/>
    <s v="подсыл"/>
    <s v="Лесосибирск"/>
    <n v="0"/>
    <x v="1"/>
    <x v="4"/>
    <n v="5"/>
    <n v="14"/>
  </r>
  <r>
    <d v="2022-04-01T00:00:00"/>
    <s v="Электроугли №24 26/03 (61/41)"/>
    <x v="1"/>
    <x v="1"/>
    <s v="кп"/>
    <s v="Электроугли"/>
    <s v="Москва"/>
    <x v="1"/>
    <x v="4"/>
    <n v="5"/>
    <n v="14"/>
  </r>
  <r>
    <d v="2022-04-02T00:00:00"/>
    <s v="ВМТП 02/04 Базаиха - Владивосток 05:10 по МСК"/>
    <x v="0"/>
    <x v="2"/>
    <s v="кп"/>
    <s v="Владивосток"/>
    <s v="Владивосток"/>
    <x v="1"/>
    <x v="4"/>
    <n v="6"/>
    <n v="14"/>
  </r>
  <r>
    <d v="2022-04-02T00:00:00"/>
    <s v="Купавна №23 25/03 Евросиб (34/31)"/>
    <x v="1"/>
    <x v="3"/>
    <s v="кп"/>
    <s v="Купавна"/>
    <s v="Москва"/>
    <x v="1"/>
    <x v="4"/>
    <n v="6"/>
    <n v="14"/>
  </r>
  <r>
    <d v="2022-04-03T00:00:00"/>
    <s v="вывод пор. ваг на Карабулу ТК ()"/>
    <x v="0"/>
    <x v="1"/>
    <s v="порожние"/>
    <s v="Карабула"/>
    <n v="0"/>
    <x v="1"/>
    <x v="4"/>
    <n v="7"/>
    <n v="14"/>
  </r>
  <r>
    <d v="2022-04-03T00:00:00"/>
    <s v="Силикатная №28 29/03 1НЛ+1РЖД БА+33ТК(69/35-60)"/>
    <x v="1"/>
    <x v="2"/>
    <s v="кп"/>
    <s v="Силикатная"/>
    <s v="Москва"/>
    <x v="1"/>
    <x v="4"/>
    <n v="7"/>
    <n v="14"/>
  </r>
  <r>
    <d v="2022-04-04T00:00:00"/>
    <s v="вывод пор. ваг на КЗХ_x000a_Евросиб (22)"/>
    <x v="0"/>
    <x v="3"/>
    <s v="порожние"/>
    <s v="Казахстан"/>
    <s v="Сухие п.п."/>
    <x v="1"/>
    <x v="4"/>
    <n v="1"/>
    <n v="15"/>
  </r>
  <r>
    <d v="2022-04-04T00:00:00"/>
    <s v="Подсыл на ст.Тайшет 04/04_x000a_порожние КТК 19:06 по МСК_x000a_РЖД БА()"/>
    <x v="0"/>
    <x v="0"/>
    <s v="подсыл"/>
    <s v="Тайшет"/>
    <n v="0"/>
    <x v="1"/>
    <x v="4"/>
    <n v="1"/>
    <n v="15"/>
  </r>
  <r>
    <d v="2022-04-04T00:00:00"/>
    <s v="Силикатная №28 29/03_x000a_1НЛ+1РЖД БА+33ТК(69/35-60)"/>
    <x v="1"/>
    <x v="2"/>
    <s v="кп"/>
    <s v="Силикатная"/>
    <s v="Москва"/>
    <x v="1"/>
    <x v="4"/>
    <n v="1"/>
    <n v="15"/>
  </r>
  <r>
    <d v="2022-04-04T00:00:00"/>
    <s v="Наушки №7М (ФИТ) _x000a_ТК(48/35-)"/>
    <x v="1"/>
    <x v="2"/>
    <s v="кп"/>
    <s v="Наушки"/>
    <s v="Сухие п.п."/>
    <x v="1"/>
    <x v="4"/>
    <n v="1"/>
    <n v="15"/>
  </r>
  <r>
    <d v="2022-04-04T00:00:00"/>
    <s v="Белый Раст(РЖД БА)№18 30/03_x000a_РЖД БА(39/31)"/>
    <x v="1"/>
    <x v="0"/>
    <s v="кп"/>
    <s v="Белый Раст"/>
    <s v="Москва"/>
    <x v="1"/>
    <x v="4"/>
    <n v="1"/>
    <n v="15"/>
  </r>
  <r>
    <d v="2022-04-04T00:00:00"/>
    <s v="Электроугли №26 30/03_x000a_1РЖД БА+30ТК(47/33)"/>
    <x v="1"/>
    <x v="1"/>
    <s v="кп"/>
    <s v="Электроугли"/>
    <s v="Москва"/>
    <x v="1"/>
    <x v="4"/>
    <n v="1"/>
    <n v="15"/>
  </r>
  <r>
    <d v="2022-04-05T00:00:00"/>
    <s v="вывод пор. ваг на КЗХ_x000a_Евросиб ()"/>
    <x v="0"/>
    <x v="3"/>
    <s v="порожние"/>
    <s v="Казахстан"/>
    <s v="Сухие п.п."/>
    <x v="1"/>
    <x v="4"/>
    <n v="2"/>
    <n v="15"/>
  </r>
  <r>
    <d v="2022-04-05T00:00:00"/>
    <s v="вывод пор. ваг на ст.Карабула_x000a_(+10 на ТК) ТК "/>
    <x v="0"/>
    <x v="1"/>
    <s v="порожние"/>
    <s v="Карабула"/>
    <n v="0"/>
    <x v="1"/>
    <x v="4"/>
    <n v="2"/>
    <n v="15"/>
  </r>
  <r>
    <d v="2022-04-05T00:00:00"/>
    <s v="Подсыл на ст.Лесосибирск 03/04_x000a_пор. КТК (ТК) 12:47 по МСК_x000a_ТК (ЭУ 30)"/>
    <x v="0"/>
    <x v="1"/>
    <s v="подсыл"/>
    <s v="Лесосибирск"/>
    <n v="0"/>
    <x v="1"/>
    <x v="4"/>
    <n v="2"/>
    <n v="15"/>
  </r>
  <r>
    <d v="2022-04-05T00:00:00"/>
    <s v="вывод пор. ваг на ст.Лесосибирск_x000a_ТК "/>
    <x v="0"/>
    <x v="1"/>
    <s v="порожние"/>
    <s v="Лесосибирск"/>
    <n v="0"/>
    <x v="1"/>
    <x v="4"/>
    <n v="2"/>
    <n v="15"/>
  </r>
  <r>
    <d v="2022-04-06T00:00:00"/>
    <s v="вывод пор. ваг на Анзеби РЖД БА (18)"/>
    <x v="0"/>
    <x v="0"/>
    <s v="порожние"/>
    <s v="Анзеби"/>
    <n v="0"/>
    <x v="1"/>
    <x v="4"/>
    <n v="3"/>
    <n v="15"/>
  </r>
  <r>
    <d v="2022-04-06T00:00:00"/>
    <s v="Купавна №24 01/04 Евросиб (62/31-57)"/>
    <x v="1"/>
    <x v="3"/>
    <s v="кп"/>
    <s v="Купавна"/>
    <s v="Москва"/>
    <x v="1"/>
    <x v="4"/>
    <n v="3"/>
    <n v="15"/>
  </r>
  <r>
    <d v="2022-04-06T00:00:00"/>
    <s v="Наушки №8М (ФИТ) ТГ(50/31-57)"/>
    <x v="1"/>
    <x v="2"/>
    <s v="кп"/>
    <s v="Наушки"/>
    <s v="Сухие п.п."/>
    <x v="1"/>
    <x v="4"/>
    <n v="3"/>
    <n v="15"/>
  </r>
  <r>
    <d v="2022-04-06T00:00:00"/>
    <s v="Белый Раст(РЖД БА)№19 01/04 2ТГ+33РЖД БА(38/35-58)"/>
    <x v="1"/>
    <x v="0"/>
    <s v="кп"/>
    <s v="Белый Раст"/>
    <s v="Москва"/>
    <x v="1"/>
    <x v="4"/>
    <n v="3"/>
    <n v="15"/>
  </r>
  <r>
    <d v="2022-04-07T00:00:00"/>
    <s v="ВМТП 07/04 Базаиха - Владивосток 05:10 по МСК"/>
    <x v="0"/>
    <x v="2"/>
    <s v="кп"/>
    <s v="Владивосток"/>
    <s v="Владивосток"/>
    <x v="1"/>
    <x v="4"/>
    <n v="4"/>
    <n v="15"/>
  </r>
  <r>
    <d v="2022-04-07T00:00:00"/>
    <s v="вывод пор. ваг на ТК ТК (31ваг)"/>
    <x v="0"/>
    <x v="1"/>
    <s v="порожние"/>
    <s v="Базаиха (ТК)"/>
    <s v="Внутри узла"/>
    <x v="1"/>
    <x v="4"/>
    <n v="4"/>
    <n v="15"/>
  </r>
  <r>
    <d v="2022-04-07T00:00:00"/>
    <s v="Силикатная №29 02/04 1ЕВ+33ТГ(68/34-59)"/>
    <x v="1"/>
    <x v="2"/>
    <s v="кп"/>
    <s v="Силикатная"/>
    <s v="Москва"/>
    <x v="1"/>
    <x v="4"/>
    <n v="4"/>
    <n v="15"/>
  </r>
  <r>
    <d v="2022-04-07T00:00:00"/>
    <s v="Купавна №25 03/04 Евросиб (59/31-57)"/>
    <x v="1"/>
    <x v="3"/>
    <s v="кп"/>
    <s v="Купавна"/>
    <s v="Москва"/>
    <x v="1"/>
    <x v="4"/>
    <n v="4"/>
    <n v="15"/>
  </r>
  <r>
    <d v="2022-04-08T00:00:00"/>
    <s v="вывод пор. ваг на Красноярск ТК ()"/>
    <x v="0"/>
    <x v="1"/>
    <s v="порожние"/>
    <s v="Красноярск"/>
    <s v="Внутри узла"/>
    <x v="1"/>
    <x v="4"/>
    <n v="5"/>
    <n v="15"/>
  </r>
  <r>
    <d v="2022-04-08T00:00:00"/>
    <s v="Владивосток №12 02/04 ТГ (91/35-58)"/>
    <x v="1"/>
    <x v="2"/>
    <s v="кп"/>
    <s v="Владивосток"/>
    <s v="Владивосток"/>
    <x v="1"/>
    <x v="4"/>
    <n v="5"/>
    <n v="15"/>
  </r>
  <r>
    <d v="2022-04-09T00:00:00"/>
    <s v="Подсыл на Лесосибирск 08/04 порожние КТК(ТК) 18:19 по МСК ТК ()"/>
    <x v="0"/>
    <x v="1"/>
    <s v="подсыл"/>
    <s v="Лесосибирск"/>
    <n v="0"/>
    <x v="1"/>
    <x v="4"/>
    <n v="6"/>
    <n v="15"/>
  </r>
  <r>
    <d v="2022-04-09T00:00:00"/>
    <s v="Электроугли №27 03/04 ТК(57/32-57)"/>
    <x v="1"/>
    <x v="1"/>
    <s v="кп"/>
    <s v="Электроугли"/>
    <s v="Москва"/>
    <x v="1"/>
    <x v="4"/>
    <n v="6"/>
    <n v="15"/>
  </r>
  <r>
    <d v="2022-04-10T00:00:00"/>
    <s v="Под. на Ишаново 10/04 порожние КТК(ЕВ) 00:07 по МСК Евросиб(Куп24)"/>
    <x v="0"/>
    <x v="3"/>
    <s v="подсыл"/>
    <s v="Ишаново"/>
    <s v=""/>
    <x v="1"/>
    <x v="4"/>
    <n v="7"/>
    <n v="15"/>
  </r>
  <r>
    <d v="2022-04-10T00:00:00"/>
    <s v="Г/РЖД БА(МВ) 10/02 05:10 по МСК РЖД БА(19)"/>
    <x v="0"/>
    <x v="0"/>
    <s v="кп"/>
    <s v="Гродеково"/>
    <s v="Сухие п.п."/>
    <x v="1"/>
    <x v="4"/>
    <n v="7"/>
    <n v="15"/>
  </r>
  <r>
    <d v="2022-04-10T00:00:00"/>
    <s v="ВМТП 12/04 Базаиха - Владивосток 05:10 по МСК"/>
    <x v="0"/>
    <x v="2"/>
    <s v="кп"/>
    <s v="Владивосток"/>
    <s v="Владивосток"/>
    <x v="1"/>
    <x v="4"/>
    <n v="7"/>
    <n v="15"/>
  </r>
  <r>
    <d v="2022-04-10T00:00:00"/>
    <s v="Купавна №26 05/04 Логбокс (31/31-57)"/>
    <x v="1"/>
    <x v="3"/>
    <s v="кп"/>
    <s v="Купавна"/>
    <s v="Москва"/>
    <x v="1"/>
    <x v="4"/>
    <n v="7"/>
    <n v="15"/>
  </r>
  <r>
    <d v="2022-04-10T00:00:00"/>
    <s v="Наушки №7М (ТК) ПГК(50/31-57)"/>
    <x v="1"/>
    <x v="1"/>
    <s v="кп"/>
    <s v="Наушки"/>
    <s v="Сухие п.п."/>
    <x v="1"/>
    <x v="4"/>
    <n v="7"/>
    <n v="15"/>
  </r>
  <r>
    <d v="2022-04-11T00:00:00"/>
    <s v="Подсыл на ст.Игирма 11/04 пор. КТК (ТГ) 07:14 по МСК ТГ ()"/>
    <x v="0"/>
    <x v="2"/>
    <s v="подсыл"/>
    <s v="Игирма"/>
    <s v=""/>
    <x v="1"/>
    <x v="4"/>
    <n v="1"/>
    <n v="16"/>
  </r>
  <r>
    <d v="2022-04-11T00:00:00"/>
    <s v="вывод пор. ваг на КЗХ Логбокс ()"/>
    <x v="0"/>
    <x v="5"/>
    <s v="порожние"/>
    <s v="Казахстан"/>
    <s v="Сухие п.п."/>
    <x v="1"/>
    <x v="4"/>
    <n v="1"/>
    <n v="16"/>
  </r>
  <r>
    <d v="2022-04-11T00:00:00"/>
    <s v="Белый Раст(РЖД БА)№20 06/04 32 РЖД БА(32/32-57)"/>
    <x v="1"/>
    <x v="0"/>
    <s v="кп"/>
    <s v="Белый Раст"/>
    <s v="Москва"/>
    <x v="1"/>
    <x v="4"/>
    <n v="1"/>
    <n v="16"/>
  </r>
  <r>
    <d v="2022-04-11T00:00:00"/>
    <s v="Силикатная №30 05/04 7ТК+29ТГ(65/36-61)"/>
    <x v="1"/>
    <x v="2"/>
    <s v="кп"/>
    <s v="Силикатная"/>
    <s v="Москва"/>
    <x v="1"/>
    <x v="4"/>
    <n v="1"/>
    <n v="16"/>
  </r>
  <r>
    <d v="2022-04-11T00:00:00"/>
    <s v="Электроугли №28 06/04 1РЖД БА+2ПГК+31ТК(44/33-57)"/>
    <x v="1"/>
    <x v="1"/>
    <s v="кп"/>
    <s v="Электроугли"/>
    <s v="Москва"/>
    <x v="1"/>
    <x v="4"/>
    <n v="1"/>
    <n v="16"/>
  </r>
  <r>
    <d v="2022-04-13T00:00:00"/>
    <s v="вывод пор. ваг на Иланку ТК ()"/>
    <x v="0"/>
    <x v="1"/>
    <s v="порожние"/>
    <s v="Иланка"/>
    <n v="0"/>
    <x v="1"/>
    <x v="4"/>
    <n v="3"/>
    <n v="16"/>
  </r>
  <r>
    <d v="2022-04-13T00:00:00"/>
    <s v="Белый Раст(РЖД БА)№21 08/04 31 РЖД БА(36/31-57)"/>
    <x v="1"/>
    <x v="0"/>
    <s v="кп"/>
    <s v="Белый Раст"/>
    <s v="Москва"/>
    <x v="1"/>
    <x v="4"/>
    <n v="3"/>
    <n v="16"/>
  </r>
  <r>
    <d v="2022-04-13T00:00:00"/>
    <s v="Наушки №1Б 11/04 30ТК (52/31-57)"/>
    <x v="1"/>
    <x v="1"/>
    <s v="кп"/>
    <s v="Наушки"/>
    <s v="Сухие п.п."/>
    <x v="1"/>
    <x v="4"/>
    <n v="3"/>
    <n v="16"/>
  </r>
  <r>
    <d v="2022-04-14T00:00:00"/>
    <s v="доп. ВМТП 13/04 Базаиха - Владивосток 05:10 по МСК"/>
    <x v="0"/>
    <x v="2"/>
    <s v="кп"/>
    <s v="Владивосток"/>
    <s v="Владивосток"/>
    <x v="1"/>
    <x v="4"/>
    <n v="4"/>
    <n v="16"/>
  </r>
  <r>
    <d v="2022-04-14T00:00:00"/>
    <s v="Электроугли №29 07/04 29ПГК+5ТК (39/34-61)"/>
    <x v="1"/>
    <x v="1"/>
    <s v="кп"/>
    <s v="Электроугли"/>
    <s v="Москва"/>
    <x v="1"/>
    <x v="4"/>
    <n v="4"/>
    <n v="16"/>
  </r>
  <r>
    <d v="2022-04-14T00:00:00"/>
    <s v="Силикатная №31 09/04 38ТГ (81/38-66)"/>
    <x v="1"/>
    <x v="2"/>
    <s v="кп"/>
    <s v="Силикатная"/>
    <s v="Москва"/>
    <x v="1"/>
    <x v="4"/>
    <n v="4"/>
    <n v="16"/>
  </r>
  <r>
    <d v="2022-04-15T00:00:00"/>
    <s v="Подсыл на ст.Братск 15/04 порожние КТК 19:06 по МСК Евросиб(25)"/>
    <x v="0"/>
    <x v="3"/>
    <s v="подсыл"/>
    <s v="Братск"/>
    <s v=""/>
    <x v="1"/>
    <x v="4"/>
    <n v="5"/>
    <n v="16"/>
  </r>
  <r>
    <d v="2022-04-15T00:00:00"/>
    <s v="Подсыл на Лесосибирск 14/04 порожние КТК(ТК) 12:47 по МСК ТК ()"/>
    <x v="0"/>
    <x v="1"/>
    <s v="подсыл"/>
    <s v="Лесосибирск"/>
    <n v="0"/>
    <x v="1"/>
    <x v="4"/>
    <n v="5"/>
    <n v="16"/>
  </r>
  <r>
    <d v="2022-04-15T00:00:00"/>
    <s v="Электроугли №30 10/04 31ТК (49/31-57)"/>
    <x v="1"/>
    <x v="1"/>
    <s v="кп"/>
    <s v="Электроугли"/>
    <s v="Москва"/>
    <x v="1"/>
    <x v="4"/>
    <n v="5"/>
    <n v="16"/>
  </r>
  <r>
    <d v="2022-04-16T00:00:00"/>
    <s v="Подсыл на Канск-Енисеский 16/04 порожние КТК() 18:19 по МСК РЖД БА ()"/>
    <x v="0"/>
    <x v="0"/>
    <s v="подсыл"/>
    <s v="Канск-Енисейский"/>
    <n v="0"/>
    <x v="1"/>
    <x v="4"/>
    <n v="6"/>
    <n v="16"/>
  </r>
  <r>
    <d v="2022-04-16T00:00:00"/>
    <s v="Купавна №27 11/04 31Евросиб (62/31-57)"/>
    <x v="1"/>
    <x v="3"/>
    <s v="кп"/>
    <s v="Купавна"/>
    <s v="Москва"/>
    <x v="1"/>
    <x v="4"/>
    <n v="6"/>
    <n v="16"/>
  </r>
  <r>
    <d v="2022-04-16T00:00:00"/>
    <s v="Забайкальск №8М (ТК) 36ТК (48/36-57)"/>
    <x v="1"/>
    <x v="1"/>
    <s v="кп"/>
    <s v="Забайкальск"/>
    <s v="Сухие п.п."/>
    <x v="1"/>
    <x v="4"/>
    <n v="6"/>
    <n v="16"/>
  </r>
  <r>
    <d v="2022-04-17T00:00:00"/>
    <s v="ВМТП 17/04 Базаиха - Владивосток 05:10 по МСК"/>
    <x v="0"/>
    <x v="2"/>
    <s v="кп"/>
    <s v="Владивосток"/>
    <s v="Владивосток"/>
    <x v="1"/>
    <x v="4"/>
    <n v="7"/>
    <n v="16"/>
  </r>
  <r>
    <d v="2022-04-17T00:00:00"/>
    <s v="вывод пор. ваг на ТК ПГК (31ваг)"/>
    <x v="0"/>
    <x v="6"/>
    <s v="порожние"/>
    <s v="Базаиха (ТК)"/>
    <s v="Внутри узла"/>
    <x v="1"/>
    <x v="4"/>
    <n v="7"/>
    <n v="16"/>
  </r>
  <r>
    <d v="2022-04-17T00:00:00"/>
    <s v="Электроугли №31 12/04 31ПГК (35/31-57)"/>
    <x v="1"/>
    <x v="1"/>
    <s v="кп"/>
    <s v="Электроугли"/>
    <s v="Москва"/>
    <x v="1"/>
    <x v="4"/>
    <n v="7"/>
    <n v="16"/>
  </r>
  <r>
    <d v="2022-04-17T00:00:00"/>
    <s v="Владивосток №13 10/04 40ТГ (103/40-69)"/>
    <x v="1"/>
    <x v="2"/>
    <s v="кп"/>
    <s v="Владивосток"/>
    <s v="Владивосток"/>
    <x v="1"/>
    <x v="4"/>
    <n v="7"/>
    <n v="16"/>
  </r>
  <r>
    <d v="2022-04-18T00:00:00"/>
    <s v="Подсыл на ст.Лена-Восточная 18/04 порожние КТК 19:06 по МСК ТГ"/>
    <x v="0"/>
    <x v="2"/>
    <s v="подсыл"/>
    <s v="Лена-Восточная"/>
    <s v=""/>
    <x v="1"/>
    <x v="4"/>
    <n v="1"/>
    <n v="17"/>
  </r>
  <r>
    <d v="2022-04-18T00:00:00"/>
    <s v="Силикатная №32 13/04 19ТК+13НЛ+4ТГ (71/37-59)"/>
    <x v="1"/>
    <x v="2"/>
    <s v="кп"/>
    <s v="Силикатная"/>
    <s v="Москва"/>
    <x v="1"/>
    <x v="4"/>
    <n v="1"/>
    <n v="17"/>
  </r>
  <r>
    <d v="2022-04-19T00:00:00"/>
    <s v="вывод пор. ваг на КЗХ Логбокс (Куп28)"/>
    <x v="0"/>
    <x v="5"/>
    <s v="порожние"/>
    <s v="Казахстан"/>
    <s v="Сухие п.п."/>
    <x v="1"/>
    <x v="4"/>
    <n v="2"/>
    <n v="17"/>
  </r>
  <r>
    <d v="2022-04-19T00:00:00"/>
    <s v="Купавна №28 13/04 31 Логбокс (47/31-57)"/>
    <x v="1"/>
    <x v="3"/>
    <s v="кп"/>
    <s v="Купавна"/>
    <s v="Москва"/>
    <x v="1"/>
    <x v="4"/>
    <n v="2"/>
    <n v="17"/>
  </r>
  <r>
    <d v="2022-04-19T00:00:00"/>
    <s v="Электроугли №32 13/04 8ПГК+27ТК(35/35-57)"/>
    <x v="1"/>
    <x v="1"/>
    <s v="кп"/>
    <s v="Электроугли"/>
    <s v="Москва"/>
    <x v="1"/>
    <x v="4"/>
    <n v="2"/>
    <n v="17"/>
  </r>
  <r>
    <d v="2022-04-20T00:00:00"/>
    <s v="Подсыл на ст.Лесосибирск 20/04 пор. КТК (ТК) 12:47 по МСК ТК (ЭУ 33)"/>
    <x v="0"/>
    <x v="1"/>
    <s v="подсыл"/>
    <s v="Лесосибирск"/>
    <n v="0"/>
    <x v="1"/>
    <x v="4"/>
    <n v="3"/>
    <n v="17"/>
  </r>
  <r>
    <d v="2022-04-20T00:00:00"/>
    <s v="вывод пор. ваг на Электроугли ТК (38ваг)"/>
    <x v="0"/>
    <x v="1"/>
    <s v="порожние"/>
    <s v="Электроугли"/>
    <s v="Москва"/>
    <x v="1"/>
    <x v="4"/>
    <n v="3"/>
    <n v="17"/>
  </r>
  <r>
    <d v="2022-04-20T00:00:00"/>
    <s v="Белый Раст(РЖД БА)№22 14/04 31РЖД БА(51/31)"/>
    <x v="1"/>
    <x v="0"/>
    <s v="кп"/>
    <s v="Белый Раст"/>
    <s v="Москва"/>
    <x v="1"/>
    <x v="4"/>
    <n v="3"/>
    <n v="17"/>
  </r>
  <r>
    <d v="2022-04-20T00:00:00"/>
    <s v="Электроугли №33  15/04 8ПГК+27ТК(35/35-57)"/>
    <x v="1"/>
    <x v="1"/>
    <s v="кп"/>
    <s v="Электроугли"/>
    <s v="Москва"/>
    <x v="1"/>
    <x v="4"/>
    <n v="3"/>
    <n v="17"/>
  </r>
  <r>
    <d v="2022-04-21T00:00:00"/>
    <s v="З/РЖД БА (ЛФ) 22/04 05:10 по МСК РЖД БА()"/>
    <x v="0"/>
    <x v="0"/>
    <s v="кп"/>
    <s v="Забайкальск"/>
    <s v="Сухие п.п."/>
    <x v="1"/>
    <x v="4"/>
    <n v="4"/>
    <n v="17"/>
  </r>
  <r>
    <d v="2022-04-21T00:00:00"/>
    <s v="вывод пор. ваг на Екатеринбург ТК (47ваг)"/>
    <x v="0"/>
    <x v="1"/>
    <s v="порожние"/>
    <s v="Екатеринбург"/>
    <n v="0"/>
    <x v="1"/>
    <x v="4"/>
    <n v="4"/>
    <n v="17"/>
  </r>
  <r>
    <d v="2022-04-21T00:00:00"/>
    <s v="вывод пор. ваг на Батарейную РЖД БА (31ваг)"/>
    <x v="0"/>
    <x v="0"/>
    <s v="порожние"/>
    <s v="Батарейная"/>
    <n v="0"/>
    <x v="1"/>
    <x v="4"/>
    <n v="4"/>
    <n v="17"/>
  </r>
  <r>
    <d v="2022-04-21T00:00:00"/>
    <s v="Белый Раст(РЖД БА)№23 16/04 31 РЖД БА (54/31-56)"/>
    <x v="1"/>
    <x v="0"/>
    <s v="кп"/>
    <s v="Белый Раст"/>
    <s v="Москва"/>
    <x v="1"/>
    <x v="4"/>
    <n v="4"/>
    <n v="17"/>
  </r>
  <r>
    <d v="2022-04-21T00:00:00"/>
    <s v="Наушки №9М (ТК) 31ТК+2НЛ(50/33-57)"/>
    <x v="1"/>
    <x v="1"/>
    <s v="кп"/>
    <s v="Наушки"/>
    <s v="Сухие п.п."/>
    <x v="1"/>
    <x v="4"/>
    <n v="4"/>
    <n v="17"/>
  </r>
  <r>
    <d v="2022-04-22T00:00:00"/>
    <s v="ВМТП 22/04 Базаиха - Владивосток 05:10 по МСК"/>
    <x v="0"/>
    <x v="2"/>
    <s v="кп"/>
    <s v="Владивосток"/>
    <s v="Владивосток"/>
    <x v="1"/>
    <x v="4"/>
    <n v="5"/>
    <n v="17"/>
  </r>
  <r>
    <d v="2022-04-22T00:00:00"/>
    <s v="Силикатная №33 17/04 10ТГ+16НЛ+19ТК(81/45-70)"/>
    <x v="1"/>
    <x v="2"/>
    <s v="кп"/>
    <s v="Силикатная"/>
    <s v="Москва"/>
    <x v="1"/>
    <x v="4"/>
    <n v="5"/>
    <n v="17"/>
  </r>
  <r>
    <d v="2022-04-23T00:00:00"/>
    <s v="Под. на ст.Чунояр 23/04 порожние КТК(ЕВ) 10:49 по МСК Евросиб(Куп28)"/>
    <x v="0"/>
    <x v="3"/>
    <s v="подсыл"/>
    <s v="Чунояр"/>
    <n v="0"/>
    <x v="1"/>
    <x v="4"/>
    <n v="6"/>
    <n v="17"/>
  </r>
  <r>
    <d v="2022-04-23T00:00:00"/>
    <s v="Купавна №29 17/04 Евросиб (55/32-57)"/>
    <x v="1"/>
    <x v="3"/>
    <s v="кп"/>
    <s v="Купавна"/>
    <s v="Москва"/>
    <x v="1"/>
    <x v="4"/>
    <n v="6"/>
    <n v="17"/>
  </r>
  <r>
    <d v="2022-04-24T00:00:00"/>
    <s v="вывод пор. ваг на Екатеринбург ТК (42ваг)"/>
    <x v="0"/>
    <x v="1"/>
    <s v="порожние"/>
    <s v="Екатеринбург"/>
    <n v="0"/>
    <x v="1"/>
    <x v="4"/>
    <n v="7"/>
    <n v="17"/>
  </r>
  <r>
    <d v="2022-04-24T00:00:00"/>
    <s v="вывод пор. ваг на ТК Максима (31ваг)"/>
    <x v="0"/>
    <x v="7"/>
    <s v="порожние"/>
    <s v="Базаиха (ТК)"/>
    <s v="Внутри узла"/>
    <x v="1"/>
    <x v="4"/>
    <n v="7"/>
    <n v="17"/>
  </r>
  <r>
    <d v="2022-04-24T00:00:00"/>
    <s v="Электроугли №34  17/04 37Максима (47/37-68)"/>
    <x v="1"/>
    <x v="1"/>
    <s v="кп"/>
    <s v="Электроугли"/>
    <s v="Москва"/>
    <x v="1"/>
    <x v="4"/>
    <n v="7"/>
    <n v="17"/>
  </r>
  <r>
    <d v="2022-04-24T00:00:00"/>
    <s v="Белый Раст(РЖД БА)№24 19/04 31 РЖД БА (37/31-57)"/>
    <x v="1"/>
    <x v="0"/>
    <s v="кп"/>
    <s v="Белый Раст"/>
    <s v="Москва"/>
    <x v="1"/>
    <x v="4"/>
    <n v="7"/>
    <n v="17"/>
  </r>
  <r>
    <d v="2022-04-25T00:00:00"/>
    <s v="Н/ФИТ(КЛМ) 30/04 07:14 по МСК ТГ()"/>
    <x v="0"/>
    <x v="2"/>
    <s v="кп"/>
    <s v="Наушки"/>
    <s v="Сухие п.п."/>
    <x v="1"/>
    <x v="4"/>
    <n v="1"/>
    <n v="18"/>
  </r>
  <r>
    <d v="2022-04-25T00:00:00"/>
    <s v="вывод пор. ваг на Электроугли ТК (50ваг)"/>
    <x v="0"/>
    <x v="1"/>
    <s v="кп"/>
    <s v="Электроугли"/>
    <s v="Москва"/>
    <x v="1"/>
    <x v="4"/>
    <n v="1"/>
    <n v="18"/>
  </r>
  <r>
    <d v="2022-04-25T00:00:00"/>
    <s v="Электроугли №35  20/04 11ТК+22 Максима(52/33-56)"/>
    <x v="1"/>
    <x v="1"/>
    <s v="кп"/>
    <s v="Электроугли"/>
    <s v="Москва"/>
    <x v="1"/>
    <x v="4"/>
    <n v="1"/>
    <n v="18"/>
  </r>
  <r>
    <d v="2022-04-26T00:00:00"/>
    <s v="вывод пор. ваг на Канск РЖД БА (31ваг)"/>
    <x v="0"/>
    <x v="0"/>
    <s v="порожние"/>
    <s v="Канск-Енисейский"/>
    <n v="0"/>
    <x v="1"/>
    <x v="4"/>
    <n v="2"/>
    <n v="18"/>
  </r>
  <r>
    <d v="2022-04-26T00:00:00"/>
    <s v="вывод пор. ваг на ТК 28Максима+3ТК(31ваг)"/>
    <x v="0"/>
    <x v="1"/>
    <s v="порожние"/>
    <s v="Базаиха (ТК)"/>
    <s v="Внутри узла"/>
    <x v="1"/>
    <x v="4"/>
    <n v="2"/>
    <n v="18"/>
  </r>
  <r>
    <d v="2022-04-26T00:00:00"/>
    <s v="Белый Раст(РЖД БА)№25 21/04 РЖД БА (40/31-57)"/>
    <x v="1"/>
    <x v="0"/>
    <s v="кп"/>
    <s v="Белый Раст"/>
    <s v="Москва"/>
    <x v="1"/>
    <x v="4"/>
    <n v="2"/>
    <n v="18"/>
  </r>
  <r>
    <d v="2022-04-27T00:00:00"/>
    <s v="Г/Евросиб(МВ) 14/04 05:10 по МСК Евросиб()"/>
    <x v="0"/>
    <x v="3"/>
    <s v="кп"/>
    <s v="Гродеково"/>
    <s v="Сухие п.п."/>
    <x v="1"/>
    <x v="4"/>
    <n v="3"/>
    <n v="18"/>
  </r>
  <r>
    <d v="2022-04-27T00:00:00"/>
    <s v="Купавна №30 21/04 31 Евросиб (35/31-57)"/>
    <x v="1"/>
    <x v="3"/>
    <s v="кп"/>
    <s v="Купавна"/>
    <s v="Москва"/>
    <x v="1"/>
    <x v="4"/>
    <n v="3"/>
    <n v="18"/>
  </r>
  <r>
    <d v="2022-04-27T00:00:00"/>
    <s v="Силикатная №34 21/04 40 ТГ(81/40-70)"/>
    <x v="1"/>
    <x v="2"/>
    <s v="кп"/>
    <s v="Силикатная"/>
    <s v="Москва"/>
    <x v="1"/>
    <x v="4"/>
    <n v="3"/>
    <n v="18"/>
  </r>
  <r>
    <d v="2022-04-27T00:00:00"/>
    <s v="Забайкальск №1(РЖД БА) 21 РЖД БА+9ТГ (46/30-56)"/>
    <x v="1"/>
    <x v="0"/>
    <s v="кп"/>
    <s v="Забайкальск"/>
    <s v="Сухие п.п."/>
    <x v="1"/>
    <x v="4"/>
    <n v="3"/>
    <n v="18"/>
  </r>
  <r>
    <d v="2022-04-28T00:00:00"/>
    <s v="вывод пор. ваг на Лесосибирск РЖД БА (БР)"/>
    <x v="0"/>
    <x v="0"/>
    <s v="порожние"/>
    <s v="Лесосибирск"/>
    <n v="0"/>
    <x v="1"/>
    <x v="4"/>
    <n v="4"/>
    <n v="18"/>
  </r>
  <r>
    <d v="2022-04-28T00:00:00"/>
    <s v="Электроугли №36 22/04 40ТК (76/40-71)"/>
    <x v="1"/>
    <x v="1"/>
    <s v="кп"/>
    <s v="Электроугли"/>
    <s v="Москва"/>
    <x v="1"/>
    <x v="4"/>
    <n v="4"/>
    <n v="18"/>
  </r>
  <r>
    <d v="2022-04-28T00:00:00"/>
    <s v="Наушки №10М (ТК) 33ТК(50/33-57)"/>
    <x v="1"/>
    <x v="1"/>
    <s v="кп"/>
    <s v="Наушки"/>
    <s v="Сухие п.п."/>
    <x v="1"/>
    <x v="4"/>
    <n v="4"/>
    <n v="18"/>
  </r>
  <r>
    <d v="2022-04-29T00:00:00"/>
    <s v="ВМТП 27/04 Базаиха - Владивосток 05:10 по МСК"/>
    <x v="0"/>
    <x v="2"/>
    <s v="кп"/>
    <s v="Владивосток"/>
    <s v="Владивосток"/>
    <x v="1"/>
    <x v="4"/>
    <n v="5"/>
    <n v="18"/>
  </r>
  <r>
    <d v="2022-04-29T00:00:00"/>
    <s v="вывод пор. ваг на Кунцево ТК (35ваг)"/>
    <x v="0"/>
    <x v="1"/>
    <s v="порожние"/>
    <s v="Кунцево"/>
    <s v="Москва"/>
    <x v="1"/>
    <x v="4"/>
    <n v="5"/>
    <n v="18"/>
  </r>
  <r>
    <d v="2022-04-29T00:00:00"/>
    <s v="Владивосток №14 23/04 36ТГ (94/36-66)"/>
    <x v="1"/>
    <x v="2"/>
    <s v="кп"/>
    <s v="Владивосток"/>
    <s v="Владивосток"/>
    <x v="1"/>
    <x v="4"/>
    <n v="5"/>
    <n v="18"/>
  </r>
  <r>
    <d v="2022-04-30T00:00:00"/>
    <s v="вывод пор. ваг на Бурундай РЖД БА (БР25)"/>
    <x v="0"/>
    <x v="0"/>
    <s v="порожние"/>
    <s v="Бурундай"/>
    <n v="0"/>
    <x v="1"/>
    <x v="4"/>
    <n v="6"/>
    <n v="18"/>
  </r>
  <r>
    <d v="2022-04-30T00:00:00"/>
    <s v="вывод пор. ваг на Жеты-Су Евросиб(31ваг)"/>
    <x v="0"/>
    <x v="3"/>
    <s v="порожние"/>
    <s v="Жеты-Су"/>
    <s v="Сухие п.п."/>
    <x v="1"/>
    <x v="4"/>
    <n v="6"/>
    <n v="18"/>
  </r>
  <r>
    <d v="2022-04-30T00:00:00"/>
    <s v="Купавна №31 25/04 31Евросиб (31/31-57)"/>
    <x v="1"/>
    <x v="3"/>
    <s v="кп"/>
    <s v="Купавна"/>
    <s v="Москва"/>
    <x v="1"/>
    <x v="4"/>
    <n v="6"/>
    <n v="18"/>
  </r>
  <r>
    <d v="2022-05-01T00:00:00"/>
    <s v="З/Софтранс 02/04 05:10 по МСК ТК"/>
    <x v="0"/>
    <x v="1"/>
    <s v="кп"/>
    <s v="Забайкальск"/>
    <s v="Сухие п.п."/>
    <x v="1"/>
    <x v="5"/>
    <n v="7"/>
    <n v="18"/>
  </r>
  <r>
    <d v="2022-05-01T00:00:00"/>
    <s v="вывод пор. ваг на ТК 29ТК(29 вагонов)"/>
    <x v="0"/>
    <x v="1"/>
    <s v="порожние"/>
    <s v="Базаиха (ТК)"/>
    <s v="Внутри узла"/>
    <x v="1"/>
    <x v="5"/>
    <n v="7"/>
    <n v="18"/>
  </r>
  <r>
    <d v="2022-05-01T00:00:00"/>
    <s v="Наушки №2Б 29/04 31ТК (50/31-57)"/>
    <x v="1"/>
    <x v="1"/>
    <s v="кп"/>
    <s v="Наушки"/>
    <s v="Сухие п.п."/>
    <x v="1"/>
    <x v="5"/>
    <n v="7"/>
    <n v="18"/>
  </r>
  <r>
    <d v="2022-05-02T00:00:00"/>
    <s v="ВМТП 02/05 Базаиха - Владивосток 05:10 по МСК"/>
    <x v="0"/>
    <x v="2"/>
    <s v="кп"/>
    <s v="Владивосток"/>
    <s v="Владивосток"/>
    <x v="1"/>
    <x v="5"/>
    <n v="1"/>
    <n v="19"/>
  </r>
  <r>
    <d v="2022-05-02T00:00:00"/>
    <s v="вывод пор. ваг на Алматы РЖД БА (ЗБК1)"/>
    <x v="0"/>
    <x v="0"/>
    <s v="порожние"/>
    <s v="Алматы"/>
    <s v="Сухие п.п."/>
    <x v="1"/>
    <x v="5"/>
    <n v="1"/>
    <n v="19"/>
  </r>
  <r>
    <d v="2022-05-02T00:00:00"/>
    <s v="Электроугли №37 25/04 34ТК (56/34-58)"/>
    <x v="1"/>
    <x v="1"/>
    <s v="кп"/>
    <s v="Электроугли"/>
    <s v="Москва"/>
    <x v="1"/>
    <x v="5"/>
    <n v="1"/>
    <n v="19"/>
  </r>
  <r>
    <d v="2022-05-02T00:00:00"/>
    <s v="Белый Раст(РЖД БА)№26 27/04 31 РЖД БА(35/31-57)"/>
    <x v="1"/>
    <x v="0"/>
    <s v="кп"/>
    <s v="Белый Раст"/>
    <s v="Москва"/>
    <x v="1"/>
    <x v="5"/>
    <n v="1"/>
    <n v="19"/>
  </r>
  <r>
    <d v="2022-05-02T00:00:00"/>
    <s v="Электроугли №38 27/04 4РЖД БА+28ТК (47/32-59)"/>
    <x v="1"/>
    <x v="1"/>
    <s v="кп"/>
    <s v="Электроугли"/>
    <s v="Москва"/>
    <x v="1"/>
    <x v="5"/>
    <n v="1"/>
    <n v="19"/>
  </r>
  <r>
    <d v="2022-05-03T00:00:00"/>
    <s v="вывод пор. ваг на Жеты-Су РЖД БА (БР26)"/>
    <x v="0"/>
    <x v="0"/>
    <s v="порожние"/>
    <s v="Жеты-Су"/>
    <s v="Сухие п.п."/>
    <x v="1"/>
    <x v="5"/>
    <n v="2"/>
    <n v="19"/>
  </r>
  <r>
    <d v="2022-05-03T00:00:00"/>
    <s v="вывод пор. ваг на КЗХ РЖД БА (БР27)"/>
    <x v="0"/>
    <x v="0"/>
    <s v="порожние"/>
    <s v="Казахстан"/>
    <s v="Сухие п.п."/>
    <x v="1"/>
    <x v="5"/>
    <n v="2"/>
    <n v="19"/>
  </r>
  <r>
    <d v="2022-05-03T00:00:00"/>
    <s v="вывод пор. ваг на Электроугли ТК (38 ваг)"/>
    <x v="0"/>
    <x v="1"/>
    <s v="порожние"/>
    <s v="Электроугли"/>
    <s v="Москва"/>
    <x v="1"/>
    <x v="5"/>
    <n v="2"/>
    <n v="19"/>
  </r>
  <r>
    <d v="2022-05-03T00:00:00"/>
    <s v="Силикатная №35 27/04 ТК22+ТГ17(65/39-58)"/>
    <x v="1"/>
    <x v="2"/>
    <s v="кп"/>
    <s v="Силикатная"/>
    <s v="Москва"/>
    <x v="1"/>
    <x v="5"/>
    <n v="2"/>
    <n v="19"/>
  </r>
  <r>
    <d v="2022-05-03T00:00:00"/>
    <s v="Купавна №32 28/04 31 Евросиб (34/31-57)"/>
    <x v="1"/>
    <x v="3"/>
    <s v="кп"/>
    <s v="Купавна"/>
    <s v="Москва"/>
    <x v="1"/>
    <x v="5"/>
    <n v="2"/>
    <n v="19"/>
  </r>
  <r>
    <d v="2022-05-04T00:00:00"/>
    <s v="вывод пор. ваг на Бурундай РЖД БА (БР27)"/>
    <x v="0"/>
    <x v="0"/>
    <s v="порожние"/>
    <s v="Бурундай"/>
    <n v="0"/>
    <x v="1"/>
    <x v="5"/>
    <n v="3"/>
    <n v="19"/>
  </r>
  <r>
    <d v="2022-05-04T00:00:00"/>
    <s v="вывод пор. ваг на Енисей НЛК(36ваг)"/>
    <x v="0"/>
    <x v="4"/>
    <s v="порожние"/>
    <s v="Енисей"/>
    <s v="Внутри узла"/>
    <x v="1"/>
    <x v="5"/>
    <n v="3"/>
    <n v="19"/>
  </r>
  <r>
    <d v="2022-05-06T00:00:00"/>
    <s v="вывод пор. ваг на Жеты-Су Евросиб (31вагон)"/>
    <x v="0"/>
    <x v="3"/>
    <s v="порожние"/>
    <s v="Жеты-Су"/>
    <s v="Сухие п.п."/>
    <x v="1"/>
    <x v="5"/>
    <n v="5"/>
    <n v="19"/>
  </r>
  <r>
    <d v="2022-05-06T00:00:00"/>
    <s v="вывод пор. ваг на Красноярск Евросиб(31ваг)"/>
    <x v="0"/>
    <x v="3"/>
    <s v="порожние"/>
    <s v="Красноярск"/>
    <s v="Внутри узла"/>
    <x v="1"/>
    <x v="5"/>
    <n v="5"/>
    <n v="19"/>
  </r>
  <r>
    <d v="2022-05-06T00:00:00"/>
    <s v="Электроугли №39 30/04 37ТК (67/37-62)"/>
    <x v="1"/>
    <x v="1"/>
    <s v="кп"/>
    <s v="Электроугли"/>
    <s v="Москва"/>
    <x v="1"/>
    <x v="5"/>
    <n v="5"/>
    <n v="19"/>
  </r>
  <r>
    <d v="2022-05-07T00:00:00"/>
    <s v="ВМТП 07/05 Базаиха - Владивосток 05:10 по МСК"/>
    <x v="0"/>
    <x v="2"/>
    <s v="кп"/>
    <s v="Владивосток"/>
    <s v="Владивосток"/>
    <x v="1"/>
    <x v="5"/>
    <n v="6"/>
    <n v="19"/>
  </r>
  <r>
    <d v="2022-05-07T00:00:00"/>
    <s v="вывод пор. ваг на Лесосибирск ТК (31 ваг)"/>
    <x v="0"/>
    <x v="1"/>
    <s v="порожние"/>
    <s v="Лесосибирск"/>
    <n v="0"/>
    <x v="1"/>
    <x v="5"/>
    <n v="6"/>
    <n v="19"/>
  </r>
  <r>
    <d v="2022-05-07T00:00:00"/>
    <s v="Силикатная №36 01/05 40 ТГ (79/40-68)"/>
    <x v="1"/>
    <x v="2"/>
    <s v="кп"/>
    <s v="Силикатная"/>
    <s v="Москва"/>
    <x v="1"/>
    <x v="5"/>
    <n v="6"/>
    <n v="19"/>
  </r>
  <r>
    <d v="2022-05-07T00:00:00"/>
    <s v="Купавна №33 02/05 31Евросиб (48/31-57)"/>
    <x v="1"/>
    <x v="3"/>
    <s v="кп"/>
    <s v="Купавна"/>
    <s v="Москва"/>
    <x v="1"/>
    <x v="5"/>
    <n v="6"/>
    <n v="19"/>
  </r>
  <r>
    <d v="2022-05-08T00:00:00"/>
    <s v="Силикатная №37 03/05 35ТГ(76/35-64)"/>
    <x v="1"/>
    <x v="2"/>
    <s v="кп"/>
    <s v="Силикатная"/>
    <s v="Москва"/>
    <x v="1"/>
    <x v="5"/>
    <n v="7"/>
    <n v="19"/>
  </r>
  <r>
    <d v="2022-05-08T00:00:00"/>
    <s v="Электроугли №40 02/05 37 ТК (69/37-66)"/>
    <x v="1"/>
    <x v="1"/>
    <s v="кп"/>
    <s v="Электроугли"/>
    <s v="Москва"/>
    <x v="1"/>
    <x v="5"/>
    <n v="7"/>
    <n v="19"/>
  </r>
  <r>
    <d v="2022-05-05T00:00:00"/>
    <s v="вывод пор. ваг на ТК ТК (24 ваг)"/>
    <x v="0"/>
    <x v="1"/>
    <s v="порожние"/>
    <s v="Базаиха (ТК)"/>
    <s v="Внутри узла"/>
    <x v="1"/>
    <x v="5"/>
    <n v="4"/>
    <n v="19"/>
  </r>
  <r>
    <d v="2022-05-05T00:00:00"/>
    <s v="Белый Раст(РЖД БА)№27 29/04 31 РЖД БА(37/31-57)"/>
    <x v="1"/>
    <x v="0"/>
    <s v="кп"/>
    <s v="Белый Раст"/>
    <s v="Москва"/>
    <x v="1"/>
    <x v="5"/>
    <n v="4"/>
    <n v="19"/>
  </r>
  <r>
    <d v="2022-05-09T00:00:00"/>
    <s v="пов. подсыл на ст.Иланка 07/05 пор. КТК (ТК) ТК ()"/>
    <x v="0"/>
    <x v="1"/>
    <s v="подсыл"/>
    <s v="Иланка"/>
    <n v="0"/>
    <x v="1"/>
    <x v="5"/>
    <n v="1"/>
    <n v="20"/>
  </r>
  <r>
    <d v="2022-05-09T00:00:00"/>
    <s v="Владивосток №15 02/05 38 ТГ (94/38-68)"/>
    <x v="1"/>
    <x v="2"/>
    <s v="кп"/>
    <s v="Владивосток"/>
    <s v="Владивосток"/>
    <x v="1"/>
    <x v="5"/>
    <n v="1"/>
    <n v="20"/>
  </r>
  <r>
    <d v="2022-05-10T00:00:00"/>
    <s v="доп. ВМТП 10/05 Базаиха - Владивосток 05:10 по МСК"/>
    <x v="0"/>
    <x v="2"/>
    <s v="кп"/>
    <s v="Владивосток"/>
    <s v="Владивосток"/>
    <x v="1"/>
    <x v="5"/>
    <n v="2"/>
    <n v="20"/>
  </r>
  <r>
    <d v="2022-05-10T00:00:00"/>
    <s v="Подсыл на Карабулу 10/05 порожние КТК(ТК) 21:43 по МСК ТК ()"/>
    <x v="0"/>
    <x v="1"/>
    <s v="подсыл"/>
    <s v="Карабула"/>
    <n v="0"/>
    <x v="1"/>
    <x v="5"/>
    <n v="2"/>
    <n v="20"/>
  </r>
  <r>
    <d v="2022-05-10T00:00:00"/>
    <s v="Забайкальск №11М (ТК) 35ТК+1РЖД БА (50/36-60)"/>
    <x v="1"/>
    <x v="1"/>
    <s v="кп"/>
    <s v="Забайкальск"/>
    <s v="Сухие п.п."/>
    <x v="1"/>
    <x v="5"/>
    <n v="2"/>
    <n v="20"/>
  </r>
  <r>
    <d v="2022-05-11T00:00:00"/>
    <s v="Электроугли №41 05/05 35ТК(51/35-57)"/>
    <x v="1"/>
    <x v="1"/>
    <s v="кп"/>
    <s v="Электроугли"/>
    <s v="Москва"/>
    <x v="1"/>
    <x v="5"/>
    <n v="3"/>
    <n v="20"/>
  </r>
  <r>
    <d v="2022-05-12T00:00:00"/>
    <s v="ВМТП 12/05 Базаиха - Владивосток 05:10 по МСК"/>
    <x v="0"/>
    <x v="2"/>
    <s v="кп"/>
    <s v="Владивосток"/>
    <s v="Владивосток"/>
    <x v="1"/>
    <x v="5"/>
    <n v="4"/>
    <n v="20"/>
  </r>
  <r>
    <d v="2022-05-12T00:00:00"/>
    <s v="Электроугли №42 07/05 31ТК (50/31-57)"/>
    <x v="1"/>
    <x v="1"/>
    <s v="кп"/>
    <s v="Электроугли"/>
    <s v="Москва"/>
    <x v="1"/>
    <x v="5"/>
    <n v="4"/>
    <n v="20"/>
  </r>
  <r>
    <d v="2022-05-12T00:00:00"/>
    <s v="Владивосток №16 05/05 35ТГ(71/35-63)"/>
    <x v="1"/>
    <x v="2"/>
    <s v="кп"/>
    <s v="Владивосток"/>
    <s v="Владивосток"/>
    <x v="1"/>
    <x v="5"/>
    <n v="4"/>
    <n v="20"/>
  </r>
  <r>
    <d v="2022-05-13T00:00:00"/>
    <s v="вывод пор. ваг на ТК ТК (20 ваг)"/>
    <x v="0"/>
    <x v="1"/>
    <s v="порожние"/>
    <s v="Базаиха (ТК)"/>
    <s v="Внутри узла"/>
    <x v="1"/>
    <x v="5"/>
    <n v="5"/>
    <n v="20"/>
  </r>
  <r>
    <d v="2022-05-13T00:00:00"/>
    <s v="Силикатная №38 07/05 35ТГ+3ТК(75/38-65)"/>
    <x v="1"/>
    <x v="2"/>
    <s v="кп"/>
    <s v="Силикатная"/>
    <s v="Москва"/>
    <x v="1"/>
    <x v="5"/>
    <n v="5"/>
    <n v="20"/>
  </r>
  <r>
    <d v="2022-05-14T00:00:00"/>
    <s v="Подсыл на ст.Канск-Енис 14/05 пор. КТК () 18:19 по МСК ТК ()"/>
    <x v="0"/>
    <x v="1"/>
    <s v="подсыл"/>
    <s v="Канск-Енисейский"/>
    <n v="0"/>
    <x v="1"/>
    <x v="5"/>
    <n v="6"/>
    <n v="20"/>
  </r>
  <r>
    <d v="2022-05-14T00:00:00"/>
    <s v="Купавна №34 09/05 31Евросиб (40/31-57)"/>
    <x v="1"/>
    <x v="3"/>
    <s v="кп"/>
    <s v="Купавна"/>
    <s v="Москва"/>
    <x v="1"/>
    <x v="5"/>
    <n v="6"/>
    <n v="20"/>
  </r>
  <r>
    <d v="2022-05-15T00:00:00"/>
    <s v="доп. ВМТП 14/05 Базаиха - Владивосток 05:10 по МСК"/>
    <x v="0"/>
    <x v="2"/>
    <s v="кп"/>
    <s v="Владивосток"/>
    <s v="Владивосток"/>
    <x v="1"/>
    <x v="5"/>
    <n v="7"/>
    <n v="20"/>
  </r>
  <r>
    <d v="2022-05-15T00:00:00"/>
    <s v="Белый Раст(РЖД БА)№28 10/05 32 РЖД БА (38/32-58)"/>
    <x v="1"/>
    <x v="0"/>
    <s v="кп"/>
    <s v="Белый Раст"/>
    <s v="Москва"/>
    <x v="1"/>
    <x v="5"/>
    <n v="7"/>
    <n v="20"/>
  </r>
  <r>
    <d v="2022-05-15T00:00:00"/>
    <s v="Электроугли №43 10/05  33ТК(43/33-57)"/>
    <x v="1"/>
    <x v="1"/>
    <s v="кп"/>
    <s v="Электроугли"/>
    <s v="Москва"/>
    <x v="1"/>
    <x v="5"/>
    <n v="7"/>
    <n v="20"/>
  </r>
  <r>
    <d v="2022-05-16T00:00:00"/>
    <s v="ВМТП 17/05 Базаиха - Владивосток 05:10 по МСК"/>
    <x v="0"/>
    <x v="2"/>
    <s v="кп"/>
    <s v="Владивосток"/>
    <s v="Владивосток"/>
    <x v="1"/>
    <x v="5"/>
    <n v="1"/>
    <n v="21"/>
  </r>
  <r>
    <d v="2022-05-17T00:00:00"/>
    <s v="пов. подсыл на ст.Абакан 16/05 пор. КТК (ТК) ТК ()"/>
    <x v="0"/>
    <x v="1"/>
    <s v="подсыл"/>
    <s v="Абакан"/>
    <n v="0"/>
    <x v="1"/>
    <x v="5"/>
    <n v="2"/>
    <n v="21"/>
  </r>
  <r>
    <d v="2022-05-17T00:00:00"/>
    <s v="вывод пор. ваг на Красноярск ПГК (28ваг)"/>
    <x v="0"/>
    <x v="6"/>
    <s v="порожние"/>
    <s v="Красноярск"/>
    <s v="Внутри узла"/>
    <x v="1"/>
    <x v="5"/>
    <n v="2"/>
    <n v="21"/>
  </r>
  <r>
    <d v="2022-05-18T00:00:00"/>
    <s v="Г/Евросиб(Лесофонд) 22/04 07:14 по МСК Евросиб()"/>
    <x v="0"/>
    <x v="3"/>
    <s v="кп"/>
    <s v="Гродеково"/>
    <s v="Сухие п.п."/>
    <x v="1"/>
    <x v="5"/>
    <n v="3"/>
    <n v="21"/>
  </r>
  <r>
    <d v="2022-05-18T00:00:00"/>
    <s v="Купавна №35 14/05 31Евросиб (31/31-57)"/>
    <x v="1"/>
    <x v="3"/>
    <s v="кп"/>
    <s v="Купавна"/>
    <s v="Москва"/>
    <x v="1"/>
    <x v="5"/>
    <n v="3"/>
    <n v="21"/>
  </r>
  <r>
    <d v="2022-05-18T00:00:00"/>
    <s v="Электроугли №44 13/05 37ТК (37/37-57)"/>
    <x v="1"/>
    <x v="1"/>
    <s v="кп"/>
    <s v="Электроугли"/>
    <s v="Москва"/>
    <x v="1"/>
    <x v="5"/>
    <n v="3"/>
    <n v="21"/>
  </r>
  <r>
    <d v="2022-05-19T00:00:00"/>
    <s v="вывод пор. ваг на Канск-Енис ТК (32 ваг)"/>
    <x v="0"/>
    <x v="1"/>
    <s v="порожние"/>
    <s v="Канск-Енисейский"/>
    <n v="0"/>
    <x v="1"/>
    <x v="5"/>
    <n v="4"/>
    <n v="21"/>
  </r>
  <r>
    <d v="2022-05-19T00:00:00"/>
    <s v="вход пор. ваг со ст.Енисей НЛ (31ваг)"/>
    <x v="1"/>
    <x v="4"/>
    <s v="порожние"/>
    <s v="Енисей"/>
    <s v="Внутри узла"/>
    <x v="1"/>
    <x v="5"/>
    <n v="4"/>
    <n v="21"/>
  </r>
  <r>
    <d v="2022-05-19T00:00:00"/>
    <s v="Силикатная №39 14/05 26ТГ+12ТК(76/38)"/>
    <x v="1"/>
    <x v="2"/>
    <s v="кп"/>
    <s v="Силикатная"/>
    <s v="Москва"/>
    <x v="1"/>
    <x v="5"/>
    <n v="4"/>
    <n v="21"/>
  </r>
  <r>
    <d v="2022-05-20T00:00:00"/>
    <s v="вывод пор. ваг на Достык ТГ(31ваг)"/>
    <x v="0"/>
    <x v="2"/>
    <s v="порожние"/>
    <s v="Достык"/>
    <s v="Сухие п.п."/>
    <x v="1"/>
    <x v="5"/>
    <n v="5"/>
    <n v="21"/>
  </r>
  <r>
    <d v="2022-05-20T00:00:00"/>
    <s v="Белый Раст(РЖД БА)№29 15/05 31 РЖД БА(41/31-57)"/>
    <x v="1"/>
    <x v="0"/>
    <s v="кп"/>
    <s v="Белый Раст"/>
    <s v="Москва"/>
    <x v="1"/>
    <x v="5"/>
    <n v="5"/>
    <n v="21"/>
  </r>
  <r>
    <d v="2022-05-21T00:00:00"/>
    <s v="Подсыл на ст.Братск 20/05 пор. НЛ () 19:06 по МСК НЛ ()"/>
    <x v="0"/>
    <x v="4"/>
    <s v="подсыл"/>
    <s v="Братск"/>
    <s v=""/>
    <x v="1"/>
    <x v="5"/>
    <n v="6"/>
    <n v="21"/>
  </r>
  <r>
    <d v="2022-05-21T00:00:00"/>
    <s v="Подсыл на Карабулу 18/05 порожние КТК(ТК) 21:43 по МСК ТК ()"/>
    <x v="0"/>
    <x v="1"/>
    <s v="подсыл"/>
    <s v="Карабула"/>
    <n v="0"/>
    <x v="1"/>
    <x v="5"/>
    <n v="6"/>
    <n v="21"/>
  </r>
  <r>
    <d v="2022-05-21T00:00:00"/>
    <s v="Электроугли №45 14/05 34ТК (42/34-57)"/>
    <x v="1"/>
    <x v="1"/>
    <s v="кп"/>
    <s v="Электроугли"/>
    <s v="Москва"/>
    <x v="1"/>
    <x v="5"/>
    <n v="6"/>
    <n v="21"/>
  </r>
  <r>
    <d v="2022-05-22T00:00:00"/>
    <s v="ВМТП 22/05 Базаиха - Владивосток 05:10 по МСК"/>
    <x v="0"/>
    <x v="2"/>
    <s v="кп"/>
    <s v="Владивосток"/>
    <s v="Владивосток"/>
    <x v="1"/>
    <x v="5"/>
    <n v="7"/>
    <n v="21"/>
  </r>
  <r>
    <d v="2022-05-22T00:00:00"/>
    <s v="Подсыл на ст.Братск 21/05 порожние КТК 19:06 по МСК РЖД БА ()"/>
    <x v="0"/>
    <x v="0"/>
    <s v="подсыл"/>
    <s v="Братск"/>
    <s v=""/>
    <x v="1"/>
    <x v="5"/>
    <n v="7"/>
    <n v="21"/>
  </r>
  <r>
    <d v="2022-05-22T00:00:00"/>
    <s v="Наушки №3Б 20/05 (50/31-57)"/>
    <x v="1"/>
    <x v="8"/>
    <s v="кп"/>
    <s v="Наушки"/>
    <s v="Сухие п.п."/>
    <x v="1"/>
    <x v="5"/>
    <n v="7"/>
    <n v="21"/>
  </r>
  <r>
    <d v="2022-05-23T00:00:00"/>
    <s v="Подсыл на ст.Лесосибирск 20/05 пор. КТК (ТК) 12:47 по МСК ТК (ЭУ 45)"/>
    <x v="0"/>
    <x v="1"/>
    <s v="подсыл"/>
    <s v="Лесосибирск"/>
    <n v="0"/>
    <x v="1"/>
    <x v="5"/>
    <n v="1"/>
    <n v="22"/>
  </r>
  <r>
    <d v="2022-05-23T00:00:00"/>
    <s v="вывод пор. ваг на Достык ТГ(31ваг)"/>
    <x v="0"/>
    <x v="2"/>
    <s v="порожние"/>
    <s v="Достык"/>
    <s v="Сухие п.п."/>
    <x v="1"/>
    <x v="5"/>
    <n v="1"/>
    <n v="22"/>
  </r>
  <r>
    <d v="2022-05-23T00:00:00"/>
    <s v="вывод пор. ваг на Карабула 21/05 41ТК()"/>
    <x v="0"/>
    <x v="1"/>
    <s v="порожние"/>
    <s v="Карабула"/>
    <n v="0"/>
    <x v="1"/>
    <x v="5"/>
    <n v="1"/>
    <n v="22"/>
  </r>
  <r>
    <d v="2022-05-23T00:00:00"/>
    <s v="Электроугли №46 17/05 35ТК (42/35-57)"/>
    <x v="1"/>
    <x v="1"/>
    <s v="кп"/>
    <s v="Электроугли"/>
    <s v="Москва"/>
    <x v="1"/>
    <x v="5"/>
    <n v="1"/>
    <n v="22"/>
  </r>
  <r>
    <d v="2022-05-23T00:00:00"/>
    <s v="Силикатная №40 18/05 24ТГ+13ТК(56/37-58)"/>
    <x v="1"/>
    <x v="2"/>
    <s v="кп"/>
    <s v="Силикатная"/>
    <s v="Москва"/>
    <x v="1"/>
    <x v="5"/>
    <n v="1"/>
    <n v="22"/>
  </r>
  <r>
    <d v="2022-05-23T00:00:00"/>
    <s v="Владивосток №17 15/05 40ТГ (61/40-70)"/>
    <x v="1"/>
    <x v="2"/>
    <s v="кп"/>
    <s v="Владивосток"/>
    <s v="Владивосток"/>
    <x v="1"/>
    <x v="5"/>
    <n v="1"/>
    <n v="22"/>
  </r>
  <r>
    <d v="2022-05-23T00:00:00"/>
    <s v="Купавна №36 17/05 31Евросиб (43/31-57)"/>
    <x v="1"/>
    <x v="3"/>
    <s v="кп"/>
    <s v="Купавна"/>
    <s v="Москва"/>
    <x v="1"/>
    <x v="5"/>
    <n v="1"/>
    <n v="22"/>
  </r>
  <r>
    <d v="2022-05-24T00:00:00"/>
    <s v="вывод пор. ваг на Атынколь Евросиб(31ваг)"/>
    <x v="0"/>
    <x v="3"/>
    <s v="порожние"/>
    <s v="Алтынколь"/>
    <s v="Сухие п.п."/>
    <x v="1"/>
    <x v="5"/>
    <n v="2"/>
    <n v="22"/>
  </r>
  <r>
    <d v="2022-05-25T00:00:00"/>
    <s v="вывод пор. ваг на Атынколь Евросиб(31ваг)"/>
    <x v="0"/>
    <x v="3"/>
    <s v="порожние"/>
    <s v="Алтынколь"/>
    <s v="Сухие п.п."/>
    <x v="1"/>
    <x v="5"/>
    <n v="3"/>
    <n v="22"/>
  </r>
  <r>
    <d v="2022-05-25T00:00:00"/>
    <s v="вывод пор. ваг. 26ТК  (повогонка, Лесосибирск)"/>
    <x v="0"/>
    <x v="1"/>
    <s v="порожние"/>
    <s v="Лесосибирск"/>
    <n v="0"/>
    <x v="1"/>
    <x v="5"/>
    <n v="3"/>
    <n v="22"/>
  </r>
  <r>
    <d v="2022-05-25T00:00:00"/>
    <s v="Купавна №37 20/05 Евросиб (43/31-57)"/>
    <x v="1"/>
    <x v="3"/>
    <s v="кп"/>
    <s v="Купавна"/>
    <s v="Москва"/>
    <x v="1"/>
    <x v="5"/>
    <n v="3"/>
    <n v="22"/>
  </r>
  <r>
    <d v="2022-05-26T00:00:00"/>
    <s v="доп. ВМТП 26/05 Базаиха - Владивосток 05:10 по МСК"/>
    <x v="0"/>
    <x v="2"/>
    <s v="кп"/>
    <s v="Владивосток"/>
    <s v="Владивосток"/>
    <x v="1"/>
    <x v="5"/>
    <n v="4"/>
    <n v="22"/>
  </r>
  <r>
    <d v="2022-05-26T00:00:00"/>
    <s v="Электроугли №47  21/05 46ТК (56/46)"/>
    <x v="1"/>
    <x v="1"/>
    <s v="кп"/>
    <s v="Электроугли"/>
    <s v="Москва"/>
    <x v="1"/>
    <x v="5"/>
    <n v="4"/>
    <n v="22"/>
  </r>
  <r>
    <d v="2022-05-27T00:00:00"/>
    <s v="ВМТП 27/05 Базаиха - Владивосток 05:10 по МСК"/>
    <x v="0"/>
    <x v="2"/>
    <s v="кп"/>
    <s v="Владивосток"/>
    <s v="Владивосток"/>
    <x v="1"/>
    <x v="5"/>
    <n v="5"/>
    <n v="22"/>
  </r>
  <r>
    <d v="2022-05-27T00:00:00"/>
    <s v="вывод пор. ваг на Атынколь Евросиб(31ваг)"/>
    <x v="0"/>
    <x v="3"/>
    <s v="порожние"/>
    <s v="Алтынколь"/>
    <s v="Сухие п.п."/>
    <x v="1"/>
    <x v="5"/>
    <n v="5"/>
    <n v="22"/>
  </r>
  <r>
    <d v="2022-05-27T00:00:00"/>
    <s v="вход пор. ваг со ст.Батарейная РЖД БА (26ваг)"/>
    <x v="1"/>
    <x v="0"/>
    <s v="порожние"/>
    <s v="Батарейная"/>
    <n v="0"/>
    <x v="1"/>
    <x v="5"/>
    <n v="5"/>
    <n v="22"/>
  </r>
  <r>
    <d v="2022-05-27T00:00:00"/>
    <s v="Силикатная №41 21/05_x000a_ТГ31+12 ТК (89/43-70)"/>
    <x v="1"/>
    <x v="2"/>
    <s v="кп"/>
    <s v="Силикатная"/>
    <s v="Москва"/>
    <x v="1"/>
    <x v="5"/>
    <n v="5"/>
    <n v="22"/>
  </r>
  <r>
    <d v="2022-05-28T00:00:00"/>
    <s v="Н/ТК(РОК) 30/03 07:14 по МСК ТК()"/>
    <x v="0"/>
    <x v="1"/>
    <s v="кп"/>
    <s v="Наушки"/>
    <s v="Сухие п.п."/>
    <x v="1"/>
    <x v="5"/>
    <n v="6"/>
    <n v="22"/>
  </r>
  <r>
    <d v="2022-05-28T00:00:00"/>
    <s v="Белый Раст(РЖД БА)№30 21/05 31 РЖД БА (52/31-57)"/>
    <x v="1"/>
    <x v="0"/>
    <s v="кп"/>
    <s v="Белый Раст"/>
    <s v="Москва"/>
    <x v="1"/>
    <x v="5"/>
    <n v="6"/>
    <n v="22"/>
  </r>
  <r>
    <d v="2022-05-29T00:00:00"/>
    <s v="З/РЖД БА(МВ) 20/03 05:10 по МСК РЖД БА()"/>
    <x v="0"/>
    <x v="0"/>
    <s v="кп"/>
    <s v="Забайкальск"/>
    <s v="Сухие п.п."/>
    <x v="1"/>
    <x v="5"/>
    <n v="7"/>
    <n v="22"/>
  </r>
  <r>
    <d v="2022-05-29T00:00:00"/>
    <s v="вывод пор. ваг. 37ТК (повогонка, Лесосибирск)"/>
    <x v="0"/>
    <x v="1"/>
    <s v="порожние"/>
    <s v="Лесосибирск"/>
    <n v="0"/>
    <x v="1"/>
    <x v="5"/>
    <n v="7"/>
    <n v="22"/>
  </r>
  <r>
    <d v="2022-05-29T00:00:00"/>
    <s v="Электроугли №48 23/05 36ТК (60/36-58)"/>
    <x v="1"/>
    <x v="1"/>
    <s v="кп"/>
    <s v="Электроугли"/>
    <s v="Москва"/>
    <x v="1"/>
    <x v="5"/>
    <n v="7"/>
    <n v="22"/>
  </r>
  <r>
    <d v="2022-05-30T00:00:00"/>
    <s v="Н/ФИТ(КЛМ) 13/05 07:14 по МСК ТГ(по 5-му коду)"/>
    <x v="0"/>
    <x v="2"/>
    <s v="кп"/>
    <s v="Наушки"/>
    <s v="Сухие п.п."/>
    <x v="1"/>
    <x v="5"/>
    <n v="1"/>
    <n v="23"/>
  </r>
  <r>
    <d v="2022-05-30T00:00:00"/>
    <s v="Силикатная №42 24/05 13ТК+3НЛК+26ТГ(72/42-61)"/>
    <x v="1"/>
    <x v="2"/>
    <s v="кп"/>
    <s v="Силикатная"/>
    <s v="Москва"/>
    <x v="1"/>
    <x v="5"/>
    <n v="1"/>
    <n v="23"/>
  </r>
  <r>
    <d v="2022-05-30T00:00:00"/>
    <s v="Электроугли №49  25/05 36ТК (51/36-56)"/>
    <x v="1"/>
    <x v="1"/>
    <s v="кп"/>
    <s v="Электроугли"/>
    <s v="Москва"/>
    <x v="1"/>
    <x v="5"/>
    <n v="1"/>
    <n v="23"/>
  </r>
  <r>
    <d v="2022-05-31T00:00:00"/>
    <s v="пов. подсыл на ст.Абакан 31/05 пор. КТК (ТК) ТК ()"/>
    <x v="0"/>
    <x v="1"/>
    <s v="подсыл"/>
    <s v="Абакан"/>
    <n v="0"/>
    <x v="1"/>
    <x v="5"/>
    <n v="2"/>
    <n v="23"/>
  </r>
  <r>
    <d v="2022-05-31T00:00:00"/>
    <s v="Купавна №38 24/05 31Евросиб (57/31-57)"/>
    <x v="1"/>
    <x v="3"/>
    <s v="кп"/>
    <s v="Купавна"/>
    <s v="Москва"/>
    <x v="1"/>
    <x v="5"/>
    <n v="2"/>
    <n v="23"/>
  </r>
  <r>
    <d v="2022-06-01T00:00:00"/>
    <s v="ВМТП 01/06 Базаиха - Владивосток 05:10 по МСК"/>
    <x v="0"/>
    <x v="2"/>
    <s v="кп"/>
    <s v="Владивосток"/>
    <s v="Владивосток"/>
    <x v="1"/>
    <x v="6"/>
    <n v="3"/>
    <n v="23"/>
  </r>
  <r>
    <d v="2022-06-01T00:00:00"/>
    <s v="Электроугли №50  27/05 42ТК (63/42-63)"/>
    <x v="1"/>
    <x v="1"/>
    <s v="кп"/>
    <s v="Электроугли"/>
    <s v="Москва"/>
    <x v="1"/>
    <x v="6"/>
    <n v="3"/>
    <n v="23"/>
  </r>
  <r>
    <d v="2022-06-02T00:00:00"/>
    <s v="пов. подсыл на стТихоново 02/05 пор. КТК (НЛ) НЛ ()"/>
    <x v="0"/>
    <x v="4"/>
    <s v="подсыл"/>
    <s v="Тихоново"/>
    <s v=""/>
    <x v="1"/>
    <x v="6"/>
    <n v="4"/>
    <n v="23"/>
  </r>
  <r>
    <d v="2022-06-02T00:00:00"/>
    <s v="Купавна №39 28/05 31Евросиб (57/31-57)"/>
    <x v="1"/>
    <x v="3"/>
    <s v="кп"/>
    <s v="Купавна"/>
    <s v="Москва"/>
    <x v="1"/>
    <x v="6"/>
    <n v="4"/>
    <n v="23"/>
  </r>
  <r>
    <d v="2022-06-03T00:00:00"/>
    <s v="доп ВМТП 03/06 Базаиха - Владивосток 05:10 по МСК"/>
    <x v="0"/>
    <x v="2"/>
    <s v="кп"/>
    <s v="Владивосток"/>
    <s v="Владивосток"/>
    <x v="1"/>
    <x v="6"/>
    <n v="5"/>
    <n v="23"/>
  </r>
  <r>
    <d v="2022-06-03T00:00:00"/>
    <s v="Подсыл на Карабулу 03/06 порожние КТК (ТК) 21:43 по МСК ТК ()"/>
    <x v="0"/>
    <x v="1"/>
    <s v="подсыл"/>
    <s v="Карабула"/>
    <n v="0"/>
    <x v="1"/>
    <x v="6"/>
    <n v="5"/>
    <n v="23"/>
  </r>
  <r>
    <d v="2022-06-03T00:00:00"/>
    <s v="Наушки №4 (Бирюса) Максима Логистик(50/31-57)"/>
    <x v="1"/>
    <x v="7"/>
    <s v="кп"/>
    <s v="Наушки"/>
    <s v="Сухие п.п."/>
    <x v="1"/>
    <x v="6"/>
    <n v="5"/>
    <n v="23"/>
  </r>
  <r>
    <d v="2022-06-03T00:00:00"/>
    <s v="Белый Раст(РЖД БА)№31 28/05 29РЖД БА+2ТГ(82/31-57)"/>
    <x v="1"/>
    <x v="0"/>
    <s v="кп"/>
    <s v="Белый Раст"/>
    <s v="Москва"/>
    <x v="1"/>
    <x v="6"/>
    <n v="5"/>
    <n v="23"/>
  </r>
  <r>
    <d v="2022-06-04T00:00:00"/>
    <s v="Подсыл на ст.Сегежа 04/06 пор.КТК Ев () 21:05 по МСК Евросиб ()"/>
    <x v="0"/>
    <x v="3"/>
    <s v="подсыл"/>
    <s v="Сегежа"/>
    <s v=""/>
    <x v="1"/>
    <x v="6"/>
    <n v="6"/>
    <n v="23"/>
  </r>
  <r>
    <d v="2022-06-04T00:00:00"/>
    <s v="Вывод пор. на КЗХ 04/06 31 Евросиб"/>
    <x v="0"/>
    <x v="3"/>
    <s v="порожние"/>
    <s v="Казахстан"/>
    <s v="Сухие п.п."/>
    <x v="1"/>
    <x v="6"/>
    <n v="6"/>
    <n v="23"/>
  </r>
  <r>
    <d v="2022-06-04T00:00:00"/>
    <s v="Вывод пор. на  Достык (КЗХ) 29/05 31 РЖД БА"/>
    <x v="0"/>
    <x v="0"/>
    <s v="порожние"/>
    <s v="Достык"/>
    <s v="Сухие п.п."/>
    <x v="1"/>
    <x v="6"/>
    <n v="6"/>
    <n v="23"/>
  </r>
  <r>
    <d v="2022-06-04T00:00:00"/>
    <s v="Наушки №12М 31/05 ТК(50/31-57)"/>
    <x v="1"/>
    <x v="1"/>
    <s v="кп"/>
    <s v="Наушки"/>
    <s v="Сухие п.п."/>
    <x v="1"/>
    <x v="6"/>
    <n v="6"/>
    <n v="23"/>
  </r>
  <r>
    <d v="2022-06-04T00:00:00"/>
    <s v="Купавна №40 30/05 31Евросиб (36/31)"/>
    <x v="1"/>
    <x v="3"/>
    <s v="кп"/>
    <s v="Купавна"/>
    <s v="Москва"/>
    <x v="1"/>
    <x v="6"/>
    <n v="6"/>
    <n v="23"/>
  </r>
  <r>
    <d v="2022-06-05T00:00:00"/>
    <s v="Подсыл на ст.Лесосибирск 05/06 пор. КТК (ТК) 12:47 по МСК ТК ()"/>
    <x v="0"/>
    <x v="1"/>
    <s v="подсыл"/>
    <s v="Лесосибирск"/>
    <n v="0"/>
    <x v="1"/>
    <x v="6"/>
    <n v="7"/>
    <n v="23"/>
  </r>
  <r>
    <d v="2022-06-05T00:00:00"/>
    <s v="Владивосток №18 29/05 37ТГ (82/37-61)"/>
    <x v="1"/>
    <x v="2"/>
    <s v="кп"/>
    <s v="Владивосток"/>
    <s v="Владивосток"/>
    <x v="1"/>
    <x v="6"/>
    <n v="7"/>
    <n v="23"/>
  </r>
  <r>
    <d v="2022-06-05T00:00:00"/>
    <s v="Силикатная №43 30/05 32ТГ+6ТК(79/38)"/>
    <x v="1"/>
    <x v="2"/>
    <s v="кп"/>
    <s v="Силикатная"/>
    <s v="Москва"/>
    <x v="1"/>
    <x v="6"/>
    <n v="7"/>
    <n v="23"/>
  </r>
  <r>
    <d v="2022-06-05T00:00:00"/>
    <s v="Электроугли №52  30/05 ТК (45/44-58)"/>
    <x v="1"/>
    <x v="1"/>
    <s v="кп"/>
    <s v="Электроугли"/>
    <s v="Москва"/>
    <x v="1"/>
    <x v="6"/>
    <n v="7"/>
    <n v="23"/>
  </r>
  <r>
    <d v="2022-06-05T00:00:00"/>
    <s v="Электроугли №51  30/05 31ТК (46/31-57)"/>
    <x v="1"/>
    <x v="1"/>
    <s v="кп"/>
    <s v="Электроугли"/>
    <s v="Москва"/>
    <x v="1"/>
    <x v="6"/>
    <n v="7"/>
    <n v="23"/>
  </r>
  <r>
    <d v="2022-06-06T00:00:00"/>
    <s v="ВМТП 06/06 Базаиха - Владивосток 05:10 по МСК"/>
    <x v="0"/>
    <x v="2"/>
    <s v="кп"/>
    <s v="Владивосток"/>
    <s v="Владивосток"/>
    <x v="1"/>
    <x v="6"/>
    <n v="1"/>
    <n v="24"/>
  </r>
  <r>
    <d v="2022-06-06T00:00:00"/>
    <s v="Электроугли №53  01/06 ТК (71/51-70)"/>
    <x v="1"/>
    <x v="1"/>
    <s v="кп"/>
    <s v="Электроугли"/>
    <s v="Москва"/>
    <x v="1"/>
    <x v="6"/>
    <n v="1"/>
    <n v="24"/>
  </r>
  <r>
    <d v="2022-06-07T00:00:00"/>
    <s v="Вывод пор. на Жеты-Су (КЗХ) 05/06 31 Максима"/>
    <x v="0"/>
    <x v="7"/>
    <s v="порожние"/>
    <s v="Жеты-Су"/>
    <s v="Сухие п.п."/>
    <x v="1"/>
    <x v="6"/>
    <n v="2"/>
    <n v="24"/>
  </r>
  <r>
    <d v="2022-06-08T00:00:00"/>
    <s v="Подсыл на ст.Лесосибирск 07/06 пор. КТК () 12:47 по МСК ТК ()"/>
    <x v="0"/>
    <x v="1"/>
    <s v="подсыл"/>
    <s v="Лесосибирск"/>
    <n v="0"/>
    <x v="1"/>
    <x v="6"/>
    <n v="3"/>
    <n v="24"/>
  </r>
  <r>
    <d v="2022-06-08T00:00:00"/>
    <s v="Силикатная №44 03/06 5ТК+29ТГ(65/34)"/>
    <x v="1"/>
    <x v="2"/>
    <s v="кп"/>
    <s v="Силикатная"/>
    <s v="Москва"/>
    <x v="1"/>
    <x v="6"/>
    <n v="3"/>
    <n v="24"/>
  </r>
  <r>
    <d v="2022-06-08T00:00:00"/>
    <s v="Купавна №41 03/06 Евросиб (48/31-57)"/>
    <x v="1"/>
    <x v="3"/>
    <s v="кп"/>
    <s v="Купавна"/>
    <s v="Москва"/>
    <x v="1"/>
    <x v="6"/>
    <n v="3"/>
    <n v="24"/>
  </r>
  <r>
    <d v="2022-06-09T00:00:00"/>
    <s v="доп ВМТП 09/06 Базаиха - Владивосток 05:10 по МСК"/>
    <x v="0"/>
    <x v="2"/>
    <s v="кп"/>
    <s v="Владивосток"/>
    <s v="Владивосток"/>
    <x v="1"/>
    <x v="6"/>
    <n v="4"/>
    <n v="24"/>
  </r>
  <r>
    <d v="2022-06-09T00:00:00"/>
    <s v="Вывод пор. на Жетыген (КЗХ) 31 РЖД БА"/>
    <x v="0"/>
    <x v="0"/>
    <s v="порожние"/>
    <s v="Жетыген"/>
    <n v="0"/>
    <x v="1"/>
    <x v="6"/>
    <n v="4"/>
    <n v="24"/>
  </r>
  <r>
    <d v="2022-06-09T00:00:00"/>
    <s v="Забайкальск №13М (ТК) (50/29)"/>
    <x v="1"/>
    <x v="1"/>
    <s v="кп"/>
    <s v="Забайкальск"/>
    <s v="Сухие п.п."/>
    <x v="1"/>
    <x v="6"/>
    <n v="4"/>
    <n v="24"/>
  </r>
  <r>
    <d v="2022-06-09T00:00:00"/>
    <s v="Электроугли №54  03/06 ТК (69/41)"/>
    <x v="1"/>
    <x v="1"/>
    <s v="кп"/>
    <s v="Электроугли"/>
    <s v="Москва"/>
    <x v="1"/>
    <x v="6"/>
    <n v="4"/>
    <n v="24"/>
  </r>
  <r>
    <d v="2022-06-10T00:00:00"/>
    <s v="Подсыл на ст.Сегежа 10/06 пор.КТК Ев () 21:05 по МСК Евросиб (31)"/>
    <x v="0"/>
    <x v="3"/>
    <s v="подсыл"/>
    <s v="Сегежа"/>
    <s v=""/>
    <x v="1"/>
    <x v="6"/>
    <n v="5"/>
    <n v="24"/>
  </r>
  <r>
    <d v="2022-06-10T00:00:00"/>
    <s v="Г/Евросиб(КрАвто) 10/06 07:14 по МСК Евросиб(31)"/>
    <x v="0"/>
    <x v="3"/>
    <s v="кп"/>
    <s v="Гродеково"/>
    <s v="Сухие п.п."/>
    <x v="1"/>
    <x v="6"/>
    <n v="5"/>
    <n v="24"/>
  </r>
  <r>
    <d v="2022-06-10T00:00:00"/>
    <s v="Вывод пор. на Шушары 71 ус ТК"/>
    <x v="0"/>
    <x v="1"/>
    <s v="порожние"/>
    <s v="Шушары"/>
    <n v="0"/>
    <x v="1"/>
    <x v="6"/>
    <n v="5"/>
    <n v="24"/>
  </r>
  <r>
    <d v="2022-06-10T00:00:00"/>
    <s v="Электроугли №55  06/06 ТК (44/39)"/>
    <x v="1"/>
    <x v="1"/>
    <s v="кп"/>
    <s v="Электроугли"/>
    <s v="Москва"/>
    <x v="1"/>
    <x v="6"/>
    <n v="5"/>
    <n v="24"/>
  </r>
  <r>
    <d v="2022-06-10T00:00:00"/>
    <s v="Белый Раст(РЖД БА)№32 04/06 РЖД БА (45/31)"/>
    <x v="1"/>
    <x v="0"/>
    <s v="кп"/>
    <s v="Белый Раст"/>
    <s v="Москва"/>
    <x v="1"/>
    <x v="6"/>
    <n v="5"/>
    <n v="24"/>
  </r>
  <r>
    <d v="2022-06-11T00:00:00"/>
    <s v="ВМТП 11/06 Базаиха - Владивосток 05:10 по МСК"/>
    <x v="0"/>
    <x v="2"/>
    <s v="кп"/>
    <s v="Владивосток"/>
    <s v="Владивосток"/>
    <x v="1"/>
    <x v="6"/>
    <n v="6"/>
    <n v="24"/>
  </r>
  <r>
    <d v="2022-06-12T00:00:00"/>
    <s v="пов. подсыл на ст.Карабула 10/06 пор. КТК (ТК 50) ТК (25)"/>
    <x v="0"/>
    <x v="1"/>
    <s v="подсыл"/>
    <s v="Карабула"/>
    <n v="0"/>
    <x v="1"/>
    <x v="6"/>
    <n v="7"/>
    <n v="24"/>
  </r>
  <r>
    <d v="2022-06-12T00:00:00"/>
    <s v="Силикатная №45 06/06 35ТГ(75/35-59)"/>
    <x v="1"/>
    <x v="2"/>
    <s v="кп"/>
    <s v="Силикатная"/>
    <s v="Москва"/>
    <x v="1"/>
    <x v="6"/>
    <n v="7"/>
    <n v="24"/>
  </r>
  <r>
    <d v="2022-06-12T00:00:00"/>
    <s v="Купавна №42 07/06 Евросиб (42/31)"/>
    <x v="1"/>
    <x v="3"/>
    <s v="кп"/>
    <s v="Купавна"/>
    <s v="Москва"/>
    <x v="1"/>
    <x v="6"/>
    <n v="7"/>
    <n v="24"/>
  </r>
  <r>
    <d v="2022-06-13T00:00:00"/>
    <s v="вывод пор. ваг на Аксенгер РЖД БА(31ваг)"/>
    <x v="0"/>
    <x v="0"/>
    <s v="порожние"/>
    <s v="Аксенгер"/>
    <n v="0"/>
    <x v="1"/>
    <x v="6"/>
    <n v="1"/>
    <n v="25"/>
  </r>
  <r>
    <d v="2022-06-13T00:00:00"/>
    <s v="Электроугли №56  08/06 42 ТК (56/42-60)"/>
    <x v="1"/>
    <x v="1"/>
    <s v="кп"/>
    <s v="Электроугли"/>
    <s v="Москва"/>
    <x v="1"/>
    <x v="6"/>
    <n v="1"/>
    <n v="25"/>
  </r>
  <r>
    <d v="2022-06-13T00:00:00"/>
    <s v="Владивосток №19 05/06 33ТГ (66/33-61)"/>
    <x v="1"/>
    <x v="2"/>
    <s v="кп"/>
    <s v="Владивосток"/>
    <s v="Владивосток"/>
    <x v="1"/>
    <x v="6"/>
    <n v="1"/>
    <n v="25"/>
  </r>
  <r>
    <d v="2022-06-14T00:00:00"/>
    <s v="Подсыл на ст.Лесосибирск 10/06 пор. КТК () 12:47 по МСК ТК (40)"/>
    <x v="0"/>
    <x v="1"/>
    <s v="подсыл"/>
    <s v="Лесосибирск"/>
    <n v="0"/>
    <x v="1"/>
    <x v="6"/>
    <n v="2"/>
    <n v="25"/>
  </r>
  <r>
    <d v="2022-06-15T00:00:00"/>
    <s v="Подсыл на ст.Лесосибирск 14/06 пор. КТК () 12:47 по МСК ТГ ()"/>
    <x v="0"/>
    <x v="2"/>
    <s v="подсыл"/>
    <s v="Лесосибирск"/>
    <n v="0"/>
    <x v="1"/>
    <x v="6"/>
    <n v="3"/>
    <n v="25"/>
  </r>
  <r>
    <d v="2022-06-15T00:00:00"/>
    <s v="Купавна №43 10/06 31 Евросиб (51/31)"/>
    <x v="1"/>
    <x v="3"/>
    <s v="кп"/>
    <s v="Купавна"/>
    <s v="Москва"/>
    <x v="1"/>
    <x v="6"/>
    <n v="3"/>
    <n v="25"/>
  </r>
  <r>
    <d v="2022-06-16T00:00:00"/>
    <s v="ВМТП 16/06 Базаиха - Владивосток 05:10 по МСК"/>
    <x v="0"/>
    <x v="2"/>
    <s v="кп"/>
    <s v="Владивосток"/>
    <s v="Владивосток"/>
    <x v="1"/>
    <x v="6"/>
    <n v="4"/>
    <n v="25"/>
  </r>
  <r>
    <d v="2022-06-16T00:00:00"/>
    <s v="вывод пор. ваг на Чунояр ТК (39 ваг)"/>
    <x v="0"/>
    <x v="1"/>
    <s v="порожние"/>
    <s v="Чунояр"/>
    <n v="0"/>
    <x v="1"/>
    <x v="6"/>
    <n v="4"/>
    <n v="25"/>
  </r>
  <r>
    <d v="2022-06-16T00:00:00"/>
    <s v="Электроугли №57  10/06 33 ТК (66/33) 61уе"/>
    <x v="1"/>
    <x v="1"/>
    <s v="кп"/>
    <s v="Электроугли"/>
    <s v="Москва"/>
    <x v="1"/>
    <x v="6"/>
    <n v="4"/>
    <n v="25"/>
  </r>
  <r>
    <d v="2022-06-16T00:00:00"/>
    <s v="Белый Раст(РЖД БА)№33 11/06 33 РЖД БА(56/33)"/>
    <x v="1"/>
    <x v="0"/>
    <s v="кп"/>
    <s v="Белый Раст"/>
    <s v="Москва"/>
    <x v="1"/>
    <x v="6"/>
    <n v="4"/>
    <n v="25"/>
  </r>
  <r>
    <d v="2022-06-17T00:00:00"/>
    <s v="Подсыл на ст.Лесосибирск 17/06 пор. КТК () 12:47 по МСК ТК ()"/>
    <x v="0"/>
    <x v="1"/>
    <s v="подсыл"/>
    <s v="Лесосибирск"/>
    <n v="0"/>
    <x v="1"/>
    <x v="6"/>
    <n v="5"/>
    <n v="25"/>
  </r>
  <r>
    <d v="2022-06-17T00:00:00"/>
    <s v="Силикатная №46 11/06 35 ТГ (77/35)"/>
    <x v="1"/>
    <x v="2"/>
    <s v="кп"/>
    <s v="Силикатная"/>
    <s v="Москва"/>
    <x v="1"/>
    <x v="6"/>
    <n v="5"/>
    <n v="25"/>
  </r>
  <r>
    <d v="2022-06-18T00:00:00"/>
    <s v="Электроугли №58  13/06 35 ТК (70/35-64)"/>
    <x v="1"/>
    <x v="1"/>
    <s v="кп"/>
    <s v="Электроугли"/>
    <s v="Москва"/>
    <x v="1"/>
    <x v="6"/>
    <n v="6"/>
    <n v="25"/>
  </r>
  <r>
    <d v="2022-06-19T00:00:00"/>
    <s v="Вывод пор. на  Достык (КЗХ) 18/06 ТК (31 ваг)"/>
    <x v="0"/>
    <x v="1"/>
    <s v="порожние"/>
    <s v="Достык"/>
    <s v="Сухие п.п."/>
    <x v="1"/>
    <x v="6"/>
    <n v="7"/>
    <n v="25"/>
  </r>
  <r>
    <d v="2022-06-20T00:00:00"/>
    <s v="З/МВ 17/03 05:10 по МСК РЖД БА(МВ)"/>
    <x v="0"/>
    <x v="0"/>
    <s v="кп"/>
    <s v="Забайкальск"/>
    <s v="Сухие п.п."/>
    <x v="1"/>
    <x v="6"/>
    <n v="1"/>
    <n v="26"/>
  </r>
  <r>
    <d v="2022-06-20T00:00:00"/>
    <s v="вывод пор. ваг на Жеты-Су Евросиб (31 ваг)"/>
    <x v="0"/>
    <x v="3"/>
    <s v="порожние"/>
    <s v="Жеты-Су"/>
    <s v="Сухие п.п."/>
    <x v="1"/>
    <x v="6"/>
    <n v="1"/>
    <n v="26"/>
  </r>
  <r>
    <d v="2022-06-20T00:00:00"/>
    <s v="Подсыл на ст.Лесосибирск 20/06 пор. КТК () 12:47 по МСК ТК ()"/>
    <x v="0"/>
    <x v="1"/>
    <s v="подсыл"/>
    <s v="Лесосибирск"/>
    <n v="0"/>
    <x v="1"/>
    <x v="6"/>
    <n v="1"/>
    <n v="26"/>
  </r>
  <r>
    <d v="2022-06-20T00:00:00"/>
    <s v="Купавна №44 15/06 31 Евросиб (34/31-57)"/>
    <x v="1"/>
    <x v="3"/>
    <s v="кп"/>
    <s v="Купавна"/>
    <s v="Москва"/>
    <x v="1"/>
    <x v="6"/>
    <n v="1"/>
    <n v="26"/>
  </r>
  <r>
    <d v="2022-06-20T00:00:00"/>
    <s v="Владивосток №20 13/06 36 ТГ(64/36-64)"/>
    <x v="1"/>
    <x v="2"/>
    <s v="кп"/>
    <s v="Владивосток"/>
    <s v="Владивосток"/>
    <x v="1"/>
    <x v="6"/>
    <n v="1"/>
    <n v="26"/>
  </r>
  <r>
    <d v="2022-06-21T00:00:00"/>
    <s v="ВМТП 21/06 Базаиха - Владивосток 05:10 по МСК"/>
    <x v="0"/>
    <x v="2"/>
    <s v="кп"/>
    <s v="Владивосток"/>
    <s v="Владивосток"/>
    <x v="1"/>
    <x v="6"/>
    <n v="2"/>
    <n v="26"/>
  </r>
  <r>
    <d v="2022-06-22T00:00:00"/>
    <s v="Подсыл на ст.Лесосибирск 22/06 пор. КТК () 12:47 по МСК ТК ()"/>
    <x v="0"/>
    <x v="1"/>
    <s v="подсыл"/>
    <s v="Лесосибирск"/>
    <n v="0"/>
    <x v="1"/>
    <x v="6"/>
    <n v="3"/>
    <n v="26"/>
  </r>
  <r>
    <d v="2022-06-23T00:00:00"/>
    <s v="вывод пор. ваг на Красноярск РЖД БА(27ваг)"/>
    <x v="0"/>
    <x v="0"/>
    <s v="порожние"/>
    <s v="Красноярск"/>
    <s v="Внутри узла"/>
    <x v="1"/>
    <x v="6"/>
    <n v="4"/>
    <n v="26"/>
  </r>
  <r>
    <d v="2022-06-23T00:00:00"/>
    <s v="Электроугли №59  17/06 37 ТК (72/37-67)"/>
    <x v="1"/>
    <x v="1"/>
    <s v="кп"/>
    <s v="Электроугли"/>
    <s v="Москва"/>
    <x v="1"/>
    <x v="6"/>
    <n v="4"/>
    <n v="26"/>
  </r>
  <r>
    <d v="2022-06-24T00:00:00"/>
    <s v="Силикатная №47 18/06 30ТГ + 4ТК (63/34-59)"/>
    <x v="1"/>
    <x v="2"/>
    <s v="кп"/>
    <s v="Силикатная"/>
    <s v="Москва"/>
    <x v="1"/>
    <x v="6"/>
    <n v="5"/>
    <n v="26"/>
  </r>
  <r>
    <d v="2022-06-24T00:00:00"/>
    <s v="Белый Раст(РЖД БА)№34 19/06 31 РЖД БА (58/31-57)"/>
    <x v="1"/>
    <x v="0"/>
    <s v="кп"/>
    <s v="Белый Раст"/>
    <s v="Москва"/>
    <x v="1"/>
    <x v="6"/>
    <n v="5"/>
    <n v="26"/>
  </r>
  <r>
    <d v="2022-06-25T00:00:00"/>
    <s v="вывод пор. ваг на Жеты-Су Евросиб (31 ваг)"/>
    <x v="0"/>
    <x v="3"/>
    <s v="порожние"/>
    <s v="Жеты-Су"/>
    <s v="Сухие п.п."/>
    <x v="1"/>
    <x v="6"/>
    <n v="6"/>
    <n v="26"/>
  </r>
  <r>
    <d v="2022-06-25T00:00:00"/>
    <s v="Купавна №45 19/06 31 Евросиб (58/31-57)"/>
    <x v="1"/>
    <x v="3"/>
    <s v="кп"/>
    <s v="Купавна"/>
    <s v="Москва"/>
    <x v="1"/>
    <x v="6"/>
    <n v="6"/>
    <n v="26"/>
  </r>
  <r>
    <d v="2022-06-25T00:00:00"/>
    <s v="Электроугли №60  19/06 35 ТК (67/35-64)"/>
    <x v="1"/>
    <x v="1"/>
    <s v="кп"/>
    <s v="Электроугли"/>
    <s v="Москва"/>
    <x v="1"/>
    <x v="6"/>
    <n v="6"/>
    <n v="26"/>
  </r>
  <r>
    <d v="2022-06-26T00:00:00"/>
    <s v="ВМТП 26/06 Базаиха - Владивосток 05:10 по МСК"/>
    <x v="0"/>
    <x v="2"/>
    <s v="кп"/>
    <s v="Владивосток"/>
    <s v="Владивосток"/>
    <x v="1"/>
    <x v="6"/>
    <n v="7"/>
    <n v="26"/>
  </r>
  <r>
    <d v="2022-06-27T00:00:00"/>
    <s v="Подсыл на ст.Лесосибирск 27/06 пор. КТК () 12:47 по МСК ТК ()"/>
    <x v="0"/>
    <x v="1"/>
    <s v="подсыл"/>
    <s v="Лесосибирск"/>
    <n v="0"/>
    <x v="1"/>
    <x v="6"/>
    <n v="1"/>
    <n v="27"/>
  </r>
  <r>
    <d v="2022-06-27T00:00:00"/>
    <s v="Электроугли №61  21/06 ТК (76/39-71)"/>
    <x v="1"/>
    <x v="1"/>
    <s v="кп"/>
    <s v="Электроугли"/>
    <s v="Москва"/>
    <x v="1"/>
    <x v="6"/>
    <n v="1"/>
    <n v="27"/>
  </r>
  <r>
    <d v="2022-06-27T00:00:00"/>
    <s v="Купавна №46 22/06 34 Евросиб (35/34-63)"/>
    <x v="1"/>
    <x v="3"/>
    <s v="кп"/>
    <s v="Купавна"/>
    <s v="Москва"/>
    <x v="1"/>
    <x v="6"/>
    <n v="1"/>
    <n v="27"/>
  </r>
  <r>
    <d v="2022-06-28T00:00:00"/>
    <s v="вывод пор. ваг на Лесосибирск ТК (до71у.е)"/>
    <x v="0"/>
    <x v="1"/>
    <s v="порожние"/>
    <s v="Лесосибирск"/>
    <n v="0"/>
    <x v="1"/>
    <x v="6"/>
    <n v="2"/>
    <n v="27"/>
  </r>
  <r>
    <d v="2022-06-28T00:00:00"/>
    <s v="Электроугли №62  21/06_x000a_48ТК (69/48-69)"/>
    <x v="1"/>
    <x v="1"/>
    <s v="кп"/>
    <s v="Электроугли"/>
    <s v="Москва"/>
    <x v="1"/>
    <x v="6"/>
    <n v="2"/>
    <n v="27"/>
  </r>
  <r>
    <d v="2022-06-28T00:00:00"/>
    <s v="Электроугли №63  23/06_x000a_32ТК (57/32-58)"/>
    <x v="1"/>
    <x v="1"/>
    <s v="кп"/>
    <s v="Электроугли"/>
    <s v="Москва"/>
    <x v="1"/>
    <x v="6"/>
    <n v="2"/>
    <n v="27"/>
  </r>
  <r>
    <d v="2022-06-29T00:00:00"/>
    <s v=" Подсыл на ст.Карабула 29/06  пор. КТК (ТК) 21:43 по МСК ТК ()"/>
    <x v="0"/>
    <x v="1"/>
    <s v="подсыл"/>
    <s v="Карабула"/>
    <n v="0"/>
    <x v="1"/>
    <x v="6"/>
    <n v="3"/>
    <n v="27"/>
  </r>
  <r>
    <d v="2022-06-29T00:00:00"/>
    <s v="Забайкальск №14М (ТК) (50/38-57)"/>
    <x v="1"/>
    <x v="1"/>
    <s v="кп"/>
    <s v="Забайкальск"/>
    <s v="Сухие п.п."/>
    <x v="1"/>
    <x v="6"/>
    <n v="3"/>
    <n v="27"/>
  </r>
  <r>
    <d v="2022-06-30T00:00:00"/>
    <s v="Н/ФИТ(РокЛог) 30/06 07:14 по МСК ТГ()"/>
    <x v="0"/>
    <x v="2"/>
    <s v="кп"/>
    <s v="Наушки"/>
    <s v="Сухие п.п."/>
    <x v="1"/>
    <x v="6"/>
    <n v="4"/>
    <n v="27"/>
  </r>
  <r>
    <d v="2022-06-30T00:00:00"/>
    <s v="Силикатная №48 25/06 (80/39-62)"/>
    <x v="1"/>
    <x v="2"/>
    <s v="кп"/>
    <s v="Силикатная"/>
    <s v="Москва"/>
    <x v="1"/>
    <x v="6"/>
    <n v="4"/>
    <n v="27"/>
  </r>
  <r>
    <d v="2022-06-30T00:00:00"/>
    <s v="Электроугли №64  24/06 ТК (57/31-57)"/>
    <x v="1"/>
    <x v="1"/>
    <s v="кп"/>
    <s v="Электроугли"/>
    <s v="Москва"/>
    <x v="1"/>
    <x v="6"/>
    <n v="4"/>
    <n v="27"/>
  </r>
  <r>
    <d v="2022-06-30T00:00:00"/>
    <s v="Владивосток №21 23/06 41ТГ(110/41-70)"/>
    <x v="1"/>
    <x v="2"/>
    <s v="кп"/>
    <s v="Владивосток"/>
    <s v="Владивосток"/>
    <x v="1"/>
    <x v="6"/>
    <n v="4"/>
    <n v="27"/>
  </r>
  <r>
    <d v="2022-07-01T00:00:00"/>
    <s v="вывод пор. ваг на Алматы (КЗХ) РЖД БА(31ваг)"/>
    <x v="0"/>
    <x v="0"/>
    <s v="порожние"/>
    <s v="Алматы"/>
    <s v="Сухие п.п."/>
    <x v="1"/>
    <x v="7"/>
    <n v="5"/>
    <n v="27"/>
  </r>
  <r>
    <d v="2022-07-01T00:00:00"/>
    <s v="Подсыл на ст.Лесосибирск 30/06 пор. КТК () 12:47 по МСК ТК ()"/>
    <x v="0"/>
    <x v="1"/>
    <s v="подсыл"/>
    <s v="Лесосибирск"/>
    <n v="0"/>
    <x v="1"/>
    <x v="7"/>
    <n v="5"/>
    <n v="27"/>
  </r>
  <r>
    <d v="2022-07-01T00:00:00"/>
    <s v="Электроугли №65  26/06 ТК (36/36-57)"/>
    <x v="1"/>
    <x v="1"/>
    <s v="кп"/>
    <s v="Электроугли"/>
    <s v="Москва"/>
    <x v="1"/>
    <x v="7"/>
    <n v="5"/>
    <n v="27"/>
  </r>
  <r>
    <d v="2022-07-01T00:00:00"/>
    <s v="Купавна №47 26/06 Евросиб (47/34-63)"/>
    <x v="1"/>
    <x v="3"/>
    <s v="кп"/>
    <s v="Купавна"/>
    <s v="Москва"/>
    <x v="1"/>
    <x v="7"/>
    <n v="5"/>
    <n v="27"/>
  </r>
  <r>
    <d v="2022-07-02T00:00:00"/>
    <s v="З/ТК(РОК) 30/05 07:14 по МСК ТК(38ваг)"/>
    <x v="0"/>
    <x v="1"/>
    <s v="кп"/>
    <s v="Забайкальск"/>
    <s v="Сухие п.п."/>
    <x v="1"/>
    <x v="7"/>
    <n v="6"/>
    <n v="27"/>
  </r>
  <r>
    <d v="2022-07-02T00:00:00"/>
    <s v="вывод пор. ваг на Достык Евросиб ( ваг)"/>
    <x v="0"/>
    <x v="3"/>
    <s v="порожние"/>
    <s v="Достык"/>
    <s v="Сухие п.п."/>
    <x v="1"/>
    <x v="7"/>
    <n v="6"/>
    <n v="27"/>
  </r>
  <r>
    <d v="2022-07-02T00:00:00"/>
    <s v="вывод пор. ваг на Жеты-Су Евросиб ( ваг)"/>
    <x v="0"/>
    <x v="3"/>
    <s v="порожние"/>
    <s v="Жеты-Су"/>
    <s v="Сухие п.п."/>
    <x v="1"/>
    <x v="7"/>
    <n v="6"/>
    <n v="27"/>
  </r>
  <r>
    <d v="2022-07-02T00:00:00"/>
    <s v="Белый Раст(РЖД БА)№35 26/06 РЖД БА(46/31-57)"/>
    <x v="1"/>
    <x v="0"/>
    <s v="кп"/>
    <s v="Белый Раст"/>
    <s v="Москва"/>
    <x v="1"/>
    <x v="7"/>
    <n v="6"/>
    <n v="27"/>
  </r>
  <r>
    <d v="2022-07-03T00:00:00"/>
    <s v="ВМТП 01/07 Базаиха - Владивосток 05:10 по МСК"/>
    <x v="0"/>
    <x v="2"/>
    <s v="кп"/>
    <s v="Владивосток"/>
    <s v="Владивосток"/>
    <x v="1"/>
    <x v="7"/>
    <n v="7"/>
    <n v="27"/>
  </r>
  <r>
    <d v="2022-07-03T00:00:00"/>
    <s v="Подсыл на ст.Чунояр 28/06 пор. КТК () 10:49 по МСК ТК (31ваг)"/>
    <x v="0"/>
    <x v="1"/>
    <s v="подсыл"/>
    <s v="Чунояр"/>
    <n v="0"/>
    <x v="1"/>
    <x v="7"/>
    <n v="7"/>
    <n v="27"/>
  </r>
  <r>
    <d v="2022-07-03T00:00:00"/>
    <s v="Силикатная №49 28/06 34ТГ+1НЛ(75/35)"/>
    <x v="1"/>
    <x v="2"/>
    <s v="кп"/>
    <s v="Силикатная"/>
    <s v="Москва"/>
    <x v="1"/>
    <x v="7"/>
    <n v="7"/>
    <n v="27"/>
  </r>
  <r>
    <d v="2022-07-04T00:00:00"/>
    <s v="доп ВМТП 04/07 Базаиха - Владивосток 05:10 по МСК"/>
    <x v="0"/>
    <x v="2"/>
    <s v="кп"/>
    <s v="Владивосток"/>
    <s v="Владивосток"/>
    <x v="1"/>
    <x v="7"/>
    <n v="1"/>
    <n v="28"/>
  </r>
  <r>
    <d v="2022-07-04T00:00:00"/>
    <s v="Электроугли №66  28/06 ТК (45/37)"/>
    <x v="1"/>
    <x v="1"/>
    <s v="кп"/>
    <s v="Электроугли"/>
    <s v="Москва"/>
    <x v="1"/>
    <x v="7"/>
    <n v="1"/>
    <n v="28"/>
  </r>
  <r>
    <d v="2022-07-05T00:00:00"/>
    <s v="вывод пор. ваг на ТК ТК (25 ваг)"/>
    <x v="0"/>
    <x v="1"/>
    <s v="порожние"/>
    <s v="Базаиха (ТК)"/>
    <s v="Внутри узла"/>
    <x v="1"/>
    <x v="7"/>
    <n v="2"/>
    <n v="28"/>
  </r>
  <r>
    <d v="2022-07-05T00:00:00"/>
    <s v="Алтынколь№1Б (ЛОГБОКС) (50/31-57)"/>
    <x v="1"/>
    <x v="5"/>
    <s v="кп"/>
    <s v="Алтынколь"/>
    <s v="Сухие п.п."/>
    <x v="1"/>
    <x v="7"/>
    <n v="2"/>
    <n v="28"/>
  </r>
  <r>
    <d v="2022-07-05T00:00:00"/>
    <s v="Купавна №48 30/06 Евросиб (42/31-57)"/>
    <x v="1"/>
    <x v="3"/>
    <s v="кп"/>
    <s v="Купавна"/>
    <s v="Москва"/>
    <x v="1"/>
    <x v="7"/>
    <n v="2"/>
    <n v="28"/>
  </r>
  <r>
    <d v="2022-07-06T00:00:00"/>
    <s v="ВМТП 06/07 Базаиха - Владивосток 05:10 по МСК"/>
    <x v="0"/>
    <x v="2"/>
    <s v="кп"/>
    <s v="Владивосток"/>
    <s v="Владивосток"/>
    <x v="1"/>
    <x v="7"/>
    <n v="3"/>
    <n v="28"/>
  </r>
  <r>
    <d v="2022-07-06T00:00:00"/>
    <s v="Силикатная №50 01/07 (74/37)"/>
    <x v="1"/>
    <x v="2"/>
    <s v="кп"/>
    <s v="Силикатная"/>
    <s v="Москва"/>
    <x v="1"/>
    <x v="7"/>
    <n v="3"/>
    <n v="28"/>
  </r>
  <r>
    <d v="2022-07-07T00:00:00"/>
    <s v="вывод пор. ваг наЖеты-Су Евросиб ( 31ваг)"/>
    <x v="0"/>
    <x v="3"/>
    <s v="порожние"/>
    <s v="Жеты-Су"/>
    <s v="Сухие п.п."/>
    <x v="1"/>
    <x v="7"/>
    <n v="4"/>
    <n v="28"/>
  </r>
  <r>
    <d v="2022-07-07T00:00:00"/>
    <s v="Электроугли №67  01/07 ТК (73/43-71)"/>
    <x v="1"/>
    <x v="1"/>
    <s v="кп"/>
    <s v="Электроугли"/>
    <s v="Москва"/>
    <x v="1"/>
    <x v="7"/>
    <n v="4"/>
    <n v="28"/>
  </r>
  <r>
    <d v="2022-07-07T00:00:00"/>
    <s v="Владивосток №22 30/06 ТГ(69/33-58)"/>
    <x v="1"/>
    <x v="2"/>
    <s v="кп"/>
    <s v="Владивосток"/>
    <s v="Владивосток"/>
    <x v="1"/>
    <x v="7"/>
    <n v="4"/>
    <n v="28"/>
  </r>
  <r>
    <d v="2022-07-07T00:00:00"/>
    <s v="Алтынколь№2Б (ЛОГБОКС) (50/31-57)"/>
    <x v="1"/>
    <x v="5"/>
    <s v="кп"/>
    <s v="Алтынколь"/>
    <s v="Сухие п.п."/>
    <x v="1"/>
    <x v="7"/>
    <n v="4"/>
    <n v="28"/>
  </r>
  <r>
    <d v="2022-07-08T00:00:00"/>
    <s v="Подсыл на ст.Лесосибирск 04/07 пор. КТК (ТК) 12:47 по МСК ТК ()"/>
    <x v="0"/>
    <x v="1"/>
    <s v="подсыл"/>
    <s v="Лесосибирск"/>
    <n v="0"/>
    <x v="1"/>
    <x v="7"/>
    <n v="5"/>
    <n v="28"/>
  </r>
  <r>
    <d v="2022-07-08T00:00:00"/>
    <s v="Купавна №49 03/07 Евросиб (40/31-57)"/>
    <x v="1"/>
    <x v="3"/>
    <s v="кп"/>
    <s v="Купавна"/>
    <s v="Москва"/>
    <x v="1"/>
    <x v="7"/>
    <n v="5"/>
    <n v="28"/>
  </r>
  <r>
    <d v="2022-07-09T00:00:00"/>
    <s v="вывод пор. ваг на Железоурудная Логбокс ( 31 ваг)"/>
    <x v="0"/>
    <x v="5"/>
    <s v="порожние"/>
    <s v="Железорудная"/>
    <n v="0"/>
    <x v="1"/>
    <x v="7"/>
    <n v="6"/>
    <n v="28"/>
  </r>
  <r>
    <d v="2022-07-09T00:00:00"/>
    <s v="вывод пор. ваг на ДМ Евросиб (24 ваг)"/>
    <x v="0"/>
    <x v="3"/>
    <s v="порожние"/>
    <s v="Красноярск"/>
    <s v="Внутри узла"/>
    <x v="1"/>
    <x v="7"/>
    <n v="6"/>
    <n v="28"/>
  </r>
  <r>
    <d v="2022-07-09T00:00:00"/>
    <s v="Белый Раст(РЖД БА)№36 04/07 РЖД БА(37/31-57)"/>
    <x v="1"/>
    <x v="0"/>
    <s v="кп"/>
    <s v="Белый Раст"/>
    <s v="Москва"/>
    <x v="1"/>
    <x v="7"/>
    <n v="6"/>
    <n v="28"/>
  </r>
  <r>
    <d v="2022-07-10T00:00:00"/>
    <s v="Подсыл на ст.Лесосибирск 10/07 пор. КТК () 12:47 по МСК ТК ()"/>
    <x v="0"/>
    <x v="1"/>
    <s v="подсыл"/>
    <s v="Лесосибирск"/>
    <n v="0"/>
    <x v="1"/>
    <x v="7"/>
    <n v="7"/>
    <n v="28"/>
  </r>
  <r>
    <d v="2022-07-10T00:00:00"/>
    <s v="Подсыл на стКалий 10/07 порожние КТК : по МСК РЖД БА ()"/>
    <x v="0"/>
    <x v="0"/>
    <s v="подсыл"/>
    <s v="Калий"/>
    <s v=""/>
    <x v="1"/>
    <x v="7"/>
    <n v="7"/>
    <n v="28"/>
  </r>
  <r>
    <d v="2022-07-10T00:00:00"/>
    <s v="Электроугли №68  04/07 ТК (78/38-70)"/>
    <x v="1"/>
    <x v="1"/>
    <s v="кп"/>
    <s v="Электроугли"/>
    <s v="Москва"/>
    <x v="1"/>
    <x v="7"/>
    <n v="7"/>
    <n v="28"/>
  </r>
  <r>
    <d v="2022-07-11T00:00:00"/>
    <s v="ВМТП 11/07 Базаиха - Владивосток 05:10 по МСК"/>
    <x v="0"/>
    <x v="2"/>
    <s v="кп"/>
    <s v="Владивосток"/>
    <s v="Владивосток"/>
    <x v="1"/>
    <x v="7"/>
    <n v="1"/>
    <n v="29"/>
  </r>
  <r>
    <d v="2022-07-11T00:00:00"/>
    <s v="Подсыл на ст.Тобольск 13/07 пор.КТК Ев () 21:05 по МСК Евросиб ()"/>
    <x v="0"/>
    <x v="3"/>
    <s v="подсыл"/>
    <s v="Тобольск"/>
    <s v=""/>
    <x v="1"/>
    <x v="7"/>
    <n v="1"/>
    <n v="29"/>
  </r>
  <r>
    <d v="2022-07-12T00:00:00"/>
    <s v="вывод пор. ваг на Достык Логбокс ( 31ваг)"/>
    <x v="0"/>
    <x v="5"/>
    <s v="порожние"/>
    <s v="Достык"/>
    <s v="Сухие п.п."/>
    <x v="1"/>
    <x v="7"/>
    <n v="2"/>
    <n v="29"/>
  </r>
  <r>
    <d v="2022-07-12T00:00:00"/>
    <s v="Подсыл на ст.Лесосибирск 12/07 пор. КТК () 12:47 по МСК ТК ()"/>
    <x v="0"/>
    <x v="1"/>
    <s v="подсыл"/>
    <s v="Лесосибирск"/>
    <n v="0"/>
    <x v="1"/>
    <x v="7"/>
    <n v="2"/>
    <n v="29"/>
  </r>
  <r>
    <d v="2022-07-12T00:00:00"/>
    <s v="Силикатная №51 07/07 36ТГ (63/36-59)"/>
    <x v="1"/>
    <x v="2"/>
    <s v="кп"/>
    <s v="Силикатная"/>
    <s v="Москва"/>
    <x v="1"/>
    <x v="7"/>
    <n v="2"/>
    <n v="29"/>
  </r>
  <r>
    <d v="2022-07-13T00:00:00"/>
    <s v="Электроугли №69  07/07 ТК (72/36-66)"/>
    <x v="1"/>
    <x v="1"/>
    <s v="кп"/>
    <s v="Электроугли"/>
    <s v="Москва"/>
    <x v="1"/>
    <x v="7"/>
    <n v="3"/>
    <n v="29"/>
  </r>
  <r>
    <d v="2022-07-14T00:00:00"/>
    <s v="доп ВМТП 14/07 азаиха - Владивосток 05:10 по МСК"/>
    <x v="0"/>
    <x v="2"/>
    <s v="кп"/>
    <s v="Владивосток"/>
    <s v="Владивосток"/>
    <x v="1"/>
    <x v="7"/>
    <n v="4"/>
    <n v="29"/>
  </r>
  <r>
    <d v="2022-07-14T00:00:00"/>
    <s v="вывод пор. ваг на ТК ТК ( 17ваг)"/>
    <x v="0"/>
    <x v="1"/>
    <s v="порожние"/>
    <s v="Базаиха (ТК)"/>
    <s v="Внутри узла"/>
    <x v="1"/>
    <x v="7"/>
    <n v="4"/>
    <n v="29"/>
  </r>
  <r>
    <d v="2022-07-14T00:00:00"/>
    <s v="Электроугли №70  09/07 ТК (63/35-59)"/>
    <x v="1"/>
    <x v="1"/>
    <s v="кп"/>
    <s v="Электроугли"/>
    <s v="Москва"/>
    <x v="1"/>
    <x v="7"/>
    <n v="4"/>
    <n v="29"/>
  </r>
  <r>
    <d v="2022-07-15T00:00:00"/>
    <s v="вывод пор. ваг на Аблык ТГ ( 31ваг)"/>
    <x v="0"/>
    <x v="2"/>
    <s v="порожние"/>
    <s v="Аблык"/>
    <n v="0"/>
    <x v="1"/>
    <x v="7"/>
    <n v="5"/>
    <n v="29"/>
  </r>
  <r>
    <d v="2022-07-15T00:00:00"/>
    <s v=" Подсыл на ст.Карабула 14/07  пор. КТК (ТК) 21:43 по МСК ТК ()"/>
    <x v="0"/>
    <x v="1"/>
    <s v="подсыл"/>
    <s v="Карабула"/>
    <n v="0"/>
    <x v="1"/>
    <x v="7"/>
    <n v="5"/>
    <n v="29"/>
  </r>
  <r>
    <d v="2022-07-15T00:00:00"/>
    <s v="Владивосток №23 09/07 ТГ(79/37-64)"/>
    <x v="1"/>
    <x v="2"/>
    <s v="кп"/>
    <s v="Владивосток"/>
    <s v="Владивосток"/>
    <x v="1"/>
    <x v="7"/>
    <n v="5"/>
    <n v="29"/>
  </r>
  <r>
    <d v="2022-07-15T00:00:00"/>
    <s v="Купавна №50 10/07 Евросиб (36/36-66)"/>
    <x v="1"/>
    <x v="3"/>
    <s v="кп"/>
    <s v="Купавна"/>
    <s v="Москва"/>
    <x v="1"/>
    <x v="7"/>
    <n v="5"/>
    <n v="29"/>
  </r>
  <r>
    <d v="2022-07-15T00:00:00"/>
    <s v="Электроугли №71  09/07 ТК (70/39-66)"/>
    <x v="1"/>
    <x v="1"/>
    <s v="кп"/>
    <s v="Электроугли"/>
    <s v="Москва"/>
    <x v="1"/>
    <x v="7"/>
    <n v="5"/>
    <n v="29"/>
  </r>
  <r>
    <d v="2022-07-16T00:00:00"/>
    <s v="ВМТП 16/07 Базаиха - Владивосток 05:10 по МСК"/>
    <x v="0"/>
    <x v="2"/>
    <s v="кп"/>
    <s v="Владивосток"/>
    <s v="Владивосток"/>
    <x v="1"/>
    <x v="7"/>
    <n v="6"/>
    <n v="29"/>
  </r>
  <r>
    <d v="2022-07-16T00:00:00"/>
    <s v="Силикатная №52 10/07 ТГ(63/38-59)"/>
    <x v="1"/>
    <x v="2"/>
    <s v="кп"/>
    <s v="Силикатная"/>
    <s v="Москва"/>
    <x v="1"/>
    <x v="7"/>
    <n v="6"/>
    <n v="29"/>
  </r>
  <r>
    <d v="2022-07-17T00:00:00"/>
    <s v="вывод пор. ваг на Казахстан ТрансСинергия ( 31 ваг)"/>
    <x v="0"/>
    <x v="9"/>
    <s v="порожние"/>
    <s v="Казахстан"/>
    <s v="Сухие п.п."/>
    <x v="1"/>
    <x v="7"/>
    <n v="7"/>
    <n v="29"/>
  </r>
  <r>
    <d v="2022-07-17T00:00:00"/>
    <s v="Подсыл на ст.Карабула 17/07 пор. КТК () 21:43 по МСК ТК ()"/>
    <x v="0"/>
    <x v="1"/>
    <s v="подсыл"/>
    <s v="Карабула"/>
    <n v="0"/>
    <x v="1"/>
    <x v="7"/>
    <n v="7"/>
    <n v="29"/>
  </r>
  <r>
    <d v="2022-07-17T00:00:00"/>
    <s v="Электроугли №72  11/07 ТК (76/42-71)"/>
    <x v="1"/>
    <x v="1"/>
    <s v="кп"/>
    <s v="Электроугли"/>
    <s v="Москва"/>
    <x v="1"/>
    <x v="7"/>
    <n v="7"/>
    <n v="29"/>
  </r>
  <r>
    <d v="2022-07-17T00:00:00"/>
    <s v="Электроугли №73  12/07 17ТК+21Максима (73/39)"/>
    <x v="1"/>
    <x v="1"/>
    <s v="кп"/>
    <s v="Электроугли"/>
    <s v="Москва"/>
    <x v="1"/>
    <x v="7"/>
    <n v="7"/>
    <n v="29"/>
  </r>
  <r>
    <d v="2022-07-18T00:00:00"/>
    <s v="Силикатная №53 13/07 ТГ(58/37)"/>
    <x v="1"/>
    <x v="2"/>
    <s v="кп"/>
    <s v="Силикатная"/>
    <s v="Москва"/>
    <x v="1"/>
    <x v="7"/>
    <n v="1"/>
    <n v="30"/>
  </r>
  <r>
    <d v="2022-07-19T00:00:00"/>
    <s v="Г/РЖД БА(Лесофонд) 19/07 07:14 по МСК"/>
    <x v="0"/>
    <x v="0"/>
    <s v="кп"/>
    <s v="Гродеково"/>
    <s v="Сухие п.п."/>
    <x v="1"/>
    <x v="7"/>
    <n v="2"/>
    <n v="30"/>
  </r>
  <r>
    <d v="2022-07-19T00:00:00"/>
    <s v="вывод пор. ваг на Жеты-Су Г ( 31ваг)"/>
    <x v="0"/>
    <x v="10"/>
    <s v="порожние"/>
    <s v="Жеты-Су"/>
    <s v="Сухие п.п."/>
    <x v="1"/>
    <x v="7"/>
    <n v="2"/>
    <n v="30"/>
  </r>
  <r>
    <d v="2022-07-19T00:00:00"/>
    <s v="Подсыл на ст.Карабула 19/07 пор. КТК () 21:43 по МСК ТК ()"/>
    <x v="0"/>
    <x v="1"/>
    <s v="подсыл"/>
    <s v="Карабула"/>
    <n v="0"/>
    <x v="1"/>
    <x v="7"/>
    <n v="2"/>
    <n v="30"/>
  </r>
  <r>
    <d v="2022-07-19T00:00:00"/>
    <s v="Электроугли №74  13/07 12НЛК+32ТК (73/44)"/>
    <x v="1"/>
    <x v="1"/>
    <s v="кп"/>
    <s v="Электроугли"/>
    <s v="Москва"/>
    <x v="1"/>
    <x v="7"/>
    <n v="2"/>
    <n v="30"/>
  </r>
  <r>
    <d v="2022-07-20T00:00:00"/>
    <s v="З/МВ 20/06 05:10 по МСК Евросиб()"/>
    <x v="0"/>
    <x v="3"/>
    <s v="кп"/>
    <s v="Забайкальск"/>
    <s v="Сухие п.п."/>
    <x v="1"/>
    <x v="7"/>
    <n v="3"/>
    <n v="30"/>
  </r>
  <r>
    <d v="2022-07-21T00:00:00"/>
    <s v="ВМТП 21/07 Базаиха - Владивосток 05:10 по МСК"/>
    <x v="0"/>
    <x v="2"/>
    <s v="кп"/>
    <s v="Владивосток"/>
    <s v="Владивосток"/>
    <x v="1"/>
    <x v="7"/>
    <n v="4"/>
    <n v="30"/>
  </r>
  <r>
    <d v="2022-07-21T00:00:00"/>
    <s v="Электроугли №75  16/07 ТК (76/42-70)"/>
    <x v="1"/>
    <x v="1"/>
    <s v="кп"/>
    <s v="Электроугли"/>
    <s v="Москва"/>
    <x v="1"/>
    <x v="7"/>
    <n v="4"/>
    <n v="30"/>
  </r>
  <r>
    <d v="2022-07-22T00:00:00"/>
    <s v="Подсыл на ст.Лесосибирск  22/07 пор. КТК () 21:43 по МСК ТК ()"/>
    <x v="0"/>
    <x v="1"/>
    <s v="подсыл"/>
    <s v="Лесосибирск"/>
    <n v="0"/>
    <x v="1"/>
    <x v="7"/>
    <n v="5"/>
    <n v="30"/>
  </r>
  <r>
    <d v="2022-07-22T00:00:00"/>
    <s v="Силикатная №54 17/07 2ТК+38ТГ(88/40-71)"/>
    <x v="1"/>
    <x v="2"/>
    <s v="кп"/>
    <s v="Силикатная"/>
    <s v="Москва"/>
    <x v="1"/>
    <x v="7"/>
    <n v="5"/>
    <n v="30"/>
  </r>
  <r>
    <d v="2022-07-23T00:00:00"/>
    <s v="Н/ФИТ(РокЛог) 15/07 07:14 по МСК ТГ(31вагон)"/>
    <x v="0"/>
    <x v="2"/>
    <s v="кп"/>
    <s v="Наушки"/>
    <s v="Сухие п.п."/>
    <x v="1"/>
    <x v="7"/>
    <n v="6"/>
    <n v="30"/>
  </r>
  <r>
    <d v="2022-07-24T00:00:00"/>
    <s v="вывод пор. ваг на Достык ТГ ( 31ваг)"/>
    <x v="0"/>
    <x v="2"/>
    <s v="порожние"/>
    <s v="Достык"/>
    <s v="Сухие п.п."/>
    <x v="1"/>
    <x v="7"/>
    <n v="7"/>
    <n v="30"/>
  </r>
  <r>
    <d v="2022-07-24T00:00:00"/>
    <s v="Электроугли №77  18/07 ТК (71/47-71)"/>
    <x v="1"/>
    <x v="1"/>
    <s v="кп"/>
    <s v="Электроугли"/>
    <s v="Москва"/>
    <x v="1"/>
    <x v="7"/>
    <n v="7"/>
    <n v="30"/>
  </r>
  <r>
    <d v="2022-07-25T00:00:00"/>
    <s v="Электроугли №76  17/07 ТК (67/40-64)"/>
    <x v="1"/>
    <x v="1"/>
    <s v="кп"/>
    <s v="Электроугли"/>
    <s v="Москва"/>
    <x v="1"/>
    <x v="7"/>
    <n v="1"/>
    <n v="31"/>
  </r>
  <r>
    <d v="2022-07-25T00:00:00"/>
    <s v="Купавна №51 20/07 Евросиб 31 (40/31-57)"/>
    <x v="1"/>
    <x v="3"/>
    <s v="кп"/>
    <s v="Купавна"/>
    <s v="Москва"/>
    <x v="1"/>
    <x v="7"/>
    <n v="1"/>
    <n v="31"/>
  </r>
  <r>
    <d v="2022-07-25T00:00:00"/>
    <s v="Силикатная №55 20/07 39 ТГ (100/39-67)"/>
    <x v="1"/>
    <x v="2"/>
    <s v="кп"/>
    <s v="Силикатная"/>
    <s v="Москва"/>
    <x v="1"/>
    <x v="7"/>
    <n v="1"/>
    <n v="31"/>
  </r>
  <r>
    <d v="2022-07-26T00:00:00"/>
    <s v="ВМТП 26/07 Базаиха - Владивосток 05:10 по МСК"/>
    <x v="0"/>
    <x v="2"/>
    <s v="кп"/>
    <s v="Владивосток"/>
    <s v="Владивосток"/>
    <x v="1"/>
    <x v="7"/>
    <n v="2"/>
    <n v="31"/>
  </r>
  <r>
    <d v="2022-07-26T00:00:00"/>
    <s v="Подсыл на ст.Чунояр 23/07 пор. КТК () 10:49 по МСК ТК ()"/>
    <x v="0"/>
    <x v="1"/>
    <s v="подсыл"/>
    <s v="Чунояр"/>
    <n v="0"/>
    <x v="1"/>
    <x v="7"/>
    <n v="2"/>
    <n v="31"/>
  </r>
  <r>
    <d v="2022-07-26T00:00:00"/>
    <s v="вывод пор. ваг на ТК ТК (34 ваг)"/>
    <x v="0"/>
    <x v="1"/>
    <s v="порожние"/>
    <s v="Базаиха (ТК)"/>
    <s v="Внутри узла"/>
    <x v="1"/>
    <x v="7"/>
    <n v="2"/>
    <n v="31"/>
  </r>
  <r>
    <d v="2022-07-27T00:00:00"/>
    <s v="Подсыл на ст.Чунояр 27/07 пор. КТК () 10:49 по МСК Евросиб (31 ваг)"/>
    <x v="0"/>
    <x v="3"/>
    <s v="подсыл"/>
    <s v="Чунояр"/>
    <n v="0"/>
    <x v="1"/>
    <x v="7"/>
    <n v="3"/>
    <n v="31"/>
  </r>
  <r>
    <d v="2022-07-27T00:00:00"/>
    <s v="Электроугли №79  22/07 ТК (67/34)"/>
    <x v="1"/>
    <x v="1"/>
    <s v="кп"/>
    <s v="Электроугли"/>
    <s v="Москва"/>
    <x v="1"/>
    <x v="7"/>
    <n v="3"/>
    <n v="31"/>
  </r>
  <r>
    <d v="2022-07-27T00:00:00"/>
    <s v="Электроугли №78  21/07 41 ТК (76/41-70)"/>
    <x v="1"/>
    <x v="1"/>
    <s v="кп"/>
    <s v="Электроугли"/>
    <s v="Москва"/>
    <x v="1"/>
    <x v="7"/>
    <n v="3"/>
    <n v="31"/>
  </r>
  <r>
    <d v="2022-07-28T00:00:00"/>
    <s v="Подсыл на ст.Тайшет 28/07 пор. КТК () 19:06 по МСК РЖД БА(31 ваг ТГ)"/>
    <x v="0"/>
    <x v="0"/>
    <s v="подсыл"/>
    <s v="Тайшет"/>
    <n v="0"/>
    <x v="1"/>
    <x v="7"/>
    <n v="4"/>
    <n v="31"/>
  </r>
  <r>
    <d v="2022-07-28T00:00:00"/>
    <s v="Подсыл на ст.Лесосибирск 27/07 пор. КТК () 12:47 по МСК ТК (54 ваг)"/>
    <x v="0"/>
    <x v="1"/>
    <s v="подсыл"/>
    <s v="Лесосибирск"/>
    <n v="0"/>
    <x v="1"/>
    <x v="7"/>
    <n v="4"/>
    <n v="31"/>
  </r>
  <r>
    <d v="2022-07-28T00:00:00"/>
    <s v="Н/ТК(РОК) 28/07 07:14 по МСК ТК()"/>
    <x v="0"/>
    <x v="1"/>
    <s v="кп"/>
    <s v="Наушки"/>
    <s v="Сухие п.п."/>
    <x v="1"/>
    <x v="7"/>
    <n v="4"/>
    <n v="31"/>
  </r>
  <r>
    <d v="2022-07-28T00:00:00"/>
    <s v="Силикатная №56 23/07 (75/35-59)"/>
    <x v="1"/>
    <x v="2"/>
    <s v="кп"/>
    <s v="Силикатная"/>
    <s v="Москва"/>
    <x v="1"/>
    <x v="7"/>
    <n v="4"/>
    <n v="31"/>
  </r>
  <r>
    <d v="2022-07-28T00:00:00"/>
    <s v="Электроугли №80  23/07 ТК (76/38)"/>
    <x v="1"/>
    <x v="1"/>
    <s v="кп"/>
    <s v="Электроугли"/>
    <s v="Москва"/>
    <x v="1"/>
    <x v="7"/>
    <n v="4"/>
    <n v="31"/>
  </r>
  <r>
    <d v="2022-07-29T00:00:00"/>
    <s v="доп ВМТП 29/07 Базаиха - Владивосток 05:10 по МСК"/>
    <x v="0"/>
    <x v="2"/>
    <s v="кп"/>
    <s v="Владивосток"/>
    <s v="Владивосток"/>
    <x v="1"/>
    <x v="7"/>
    <n v="5"/>
    <n v="31"/>
  </r>
  <r>
    <d v="2022-07-29T00:00:00"/>
    <s v="Владивосток №24 21/07 42ТГ(85/42-65) 17:12 по МСК"/>
    <x v="1"/>
    <x v="2"/>
    <s v="кп"/>
    <s v="Владивосток"/>
    <s v="Владивосток"/>
    <x v="1"/>
    <x v="7"/>
    <n v="5"/>
    <n v="31"/>
  </r>
  <r>
    <d v="2022-07-30T00:00:00"/>
    <s v="Подсыл на ст.Лесосибирск 28/07 пор. КТК () 12:47 по МСК ТК ()"/>
    <x v="0"/>
    <x v="1"/>
    <s v="подсыл"/>
    <s v="Лесосибирск"/>
    <n v="0"/>
    <x v="1"/>
    <x v="7"/>
    <n v="6"/>
    <n v="31"/>
  </r>
  <r>
    <d v="2022-07-31T00:00:00"/>
    <s v="ВМТП 31/07 Базаиха - Владивосток 05:10 по МСК"/>
    <x v="0"/>
    <x v="2"/>
    <s v="кп"/>
    <s v="Владивосток"/>
    <s v="Владивосток"/>
    <x v="1"/>
    <x v="7"/>
    <n v="7"/>
    <n v="31"/>
  </r>
  <r>
    <d v="2022-07-31T00:00:00"/>
    <s v="Подсыл на ст.Чунояр 31/07 пор. КТК () 00:06 по МСК ТК ()"/>
    <x v="0"/>
    <x v="1"/>
    <s v="подсыл"/>
    <s v="Чунояр"/>
    <n v="0"/>
    <x v="1"/>
    <x v="7"/>
    <n v="7"/>
    <n v="31"/>
  </r>
  <r>
    <d v="2022-07-31T00:00:00"/>
    <s v="Электроугли №81 25/07 22ТК+19НЛ (71/41)"/>
    <x v="1"/>
    <x v="1"/>
    <s v="кп"/>
    <s v="Электроугли"/>
    <s v="Москва"/>
    <x v="1"/>
    <x v="7"/>
    <n v="7"/>
    <n v="31"/>
  </r>
  <r>
    <d v="2022-07-31T00:00:00"/>
    <s v="Купавна №52 27/07 Евросиб (40/31)"/>
    <x v="1"/>
    <x v="3"/>
    <s v="кп"/>
    <s v="Купавна"/>
    <s v="Москва"/>
    <x v="1"/>
    <x v="7"/>
    <n v="7"/>
    <n v="31"/>
  </r>
  <r>
    <d v="2022-08-01T00:00:00"/>
    <s v="Подсыл на ст.Лесосибирск 02/08 пор. КТК () 12:47 по МСК ТК ()"/>
    <x v="0"/>
    <x v="1"/>
    <s v="подсыл"/>
    <s v="Лесосибирск"/>
    <n v="0"/>
    <x v="1"/>
    <x v="8"/>
    <n v="1"/>
    <n v="32"/>
  </r>
  <r>
    <d v="2022-08-01T00:00:00"/>
    <s v="Силикатная №57 27/07 (51/35)"/>
    <x v="1"/>
    <x v="2"/>
    <s v="кп"/>
    <s v="Силикатная"/>
    <s v="Москва"/>
    <x v="1"/>
    <x v="8"/>
    <n v="1"/>
    <n v="32"/>
  </r>
  <r>
    <d v="2022-08-01T00:00:00"/>
    <s v="Электроугли №82 28/07 ТК(73/50-71)"/>
    <x v="1"/>
    <x v="1"/>
    <s v="кп"/>
    <s v="Электроугли"/>
    <s v="Москва"/>
    <x v="1"/>
    <x v="8"/>
    <n v="1"/>
    <n v="32"/>
  </r>
  <r>
    <d v="2022-08-02T00:00:00"/>
    <s v="Подсыл на ст.Лесосибирск 02/08 пор. КТК () 12:47 по МСК ТК ()"/>
    <x v="0"/>
    <x v="1"/>
    <s v="подсыл"/>
    <s v="Лесосибирск"/>
    <n v="0"/>
    <x v="1"/>
    <x v="8"/>
    <n v="2"/>
    <n v="32"/>
  </r>
  <r>
    <d v="2022-08-02T00:00:00"/>
    <s v="Силикатная №57 27/07 (51/35)"/>
    <x v="1"/>
    <x v="2"/>
    <s v="кп"/>
    <s v="Силикатная"/>
    <s v="Москва"/>
    <x v="1"/>
    <x v="8"/>
    <n v="2"/>
    <n v="32"/>
  </r>
  <r>
    <d v="2022-08-02T00:00:00"/>
    <s v="Электроугли №82 28/07 ТК(73/50-71)"/>
    <x v="1"/>
    <x v="1"/>
    <s v="кп"/>
    <s v="Электроугли"/>
    <s v="Москва"/>
    <x v="1"/>
    <x v="8"/>
    <n v="2"/>
    <n v="32"/>
  </r>
  <r>
    <d v="2022-08-04T00:00:00"/>
    <s v="Подсыл на ст.Лесосибирск 04/08 пор. КТК () 12:47 по МСК ТК ()"/>
    <x v="0"/>
    <x v="1"/>
    <s v="подсыл"/>
    <s v="Лесосибирск"/>
    <n v="0"/>
    <x v="1"/>
    <x v="8"/>
    <n v="4"/>
    <n v="32"/>
  </r>
  <r>
    <d v="2022-08-04T00:00:00"/>
    <s v="Электроугли №83 29/07 ТК(76/42-69)"/>
    <x v="1"/>
    <x v="1"/>
    <s v="кп"/>
    <s v="Электроугли"/>
    <s v="Москва"/>
    <x v="1"/>
    <x v="8"/>
    <n v="4"/>
    <n v="32"/>
  </r>
  <r>
    <d v="2022-08-05T00:00:00"/>
    <s v="доп ВМТП 04/08 Базаиха - Владивосток 05:10 по МСК"/>
    <x v="0"/>
    <x v="2"/>
    <s v="кп"/>
    <s v="Владивосток"/>
    <s v="Владивосток"/>
    <x v="1"/>
    <x v="8"/>
    <n v="5"/>
    <n v="32"/>
  </r>
  <r>
    <d v="2022-08-05T00:00:00"/>
    <s v="вывод пор. ваг на Достык ТГ ( 31ваг)"/>
    <x v="0"/>
    <x v="2"/>
    <s v="порожние"/>
    <s v="Достык"/>
    <s v="Сухие п.п."/>
    <x v="1"/>
    <x v="8"/>
    <n v="5"/>
    <n v="32"/>
  </r>
  <r>
    <d v="2022-08-05T00:00:00"/>
    <s v="Силикатная №58 30/07 6ТК+31ТГ(76/37-59)"/>
    <x v="1"/>
    <x v="2"/>
    <s v="кп"/>
    <s v="Силикатная"/>
    <s v="Москва"/>
    <x v="1"/>
    <x v="8"/>
    <n v="5"/>
    <n v="32"/>
  </r>
  <r>
    <d v="2022-08-06T00:00:00"/>
    <s v="ВМТП 05/08 Базаиха - Владивосток 05:10 по МСК"/>
    <x v="0"/>
    <x v="2"/>
    <s v="кп"/>
    <s v="Владивосток"/>
    <s v="Владивосток"/>
    <x v="1"/>
    <x v="8"/>
    <n v="6"/>
    <n v="32"/>
  </r>
  <r>
    <d v="2022-08-06T00:00:00"/>
    <s v="пов. подсыл на ст.Иланка 05/08 пор. КТК () ТК ()"/>
    <x v="0"/>
    <x v="1"/>
    <s v="подсыл"/>
    <s v="Иланка"/>
    <n v="0"/>
    <x v="1"/>
    <x v="8"/>
    <n v="6"/>
    <n v="32"/>
  </r>
  <r>
    <d v="2022-08-07T00:00:00"/>
    <s v="вывод пор. ваг на ТК ТК ( 36ваг)"/>
    <x v="0"/>
    <x v="1"/>
    <s v="порожние"/>
    <s v="Базаиха (ТК)"/>
    <s v="Внутри узла"/>
    <x v="1"/>
    <x v="8"/>
    <n v="7"/>
    <n v="32"/>
  </r>
  <r>
    <d v="2022-08-08T00:00:00"/>
    <s v="Электроугли №84 03/08 ТК36 (62/36)"/>
    <x v="1"/>
    <x v="1"/>
    <s v="кп"/>
    <s v="Электроугли"/>
    <s v="Москва"/>
    <x v="1"/>
    <x v="8"/>
    <n v="1"/>
    <n v="33"/>
  </r>
  <r>
    <d v="2022-08-08T00:00:00"/>
    <s v="Купавна №53 03/08 Евросиб (44/31-57)"/>
    <x v="1"/>
    <x v="3"/>
    <s v="кп"/>
    <s v="Купавна"/>
    <s v="Москва"/>
    <x v="1"/>
    <x v="8"/>
    <n v="1"/>
    <n v="33"/>
  </r>
  <r>
    <d v="2022-08-08T00:00:00"/>
    <s v="Забайкальск №1М (РЖД БА) (51/38)"/>
    <x v="1"/>
    <x v="0"/>
    <s v="кп"/>
    <s v="Забайкальск"/>
    <s v="Сухие п.п."/>
    <x v="1"/>
    <x v="8"/>
    <n v="1"/>
    <n v="33"/>
  </r>
  <r>
    <d v="2022-08-09T00:00:00"/>
    <s v="Подсыл на ст.Лесосибирск 06/08 пор. КТК () 12:47 по МСК ТК ()"/>
    <x v="0"/>
    <x v="1"/>
    <s v="подсыл"/>
    <s v="Лесосибирск"/>
    <n v="0"/>
    <x v="1"/>
    <x v="8"/>
    <n v="2"/>
    <n v="33"/>
  </r>
  <r>
    <d v="2022-08-09T00:00:00"/>
    <s v="Силикатная №59 04/08 5ТК+33ТГ(74/38-60)"/>
    <x v="1"/>
    <x v="2"/>
    <s v="кп"/>
    <s v="Силикатная"/>
    <s v="Москва"/>
    <x v="1"/>
    <x v="8"/>
    <n v="2"/>
    <n v="33"/>
  </r>
  <r>
    <d v="2022-08-09T00:00:00"/>
    <s v="Владивосток №25 02/08 ТГ(91/41-71)"/>
    <x v="1"/>
    <x v="2"/>
    <s v="кп"/>
    <s v="Владивосток"/>
    <s v="Владивосток"/>
    <x v="1"/>
    <x v="8"/>
    <n v="2"/>
    <n v="33"/>
  </r>
  <r>
    <d v="2022-08-10T00:00:00"/>
    <s v="ВМТП 10/08 Базаиха - Владивосток 05:10 по МСК"/>
    <x v="0"/>
    <x v="2"/>
    <s v="кп"/>
    <s v="Владивосток"/>
    <s v="Владивосток"/>
    <x v="1"/>
    <x v="8"/>
    <n v="3"/>
    <n v="33"/>
  </r>
  <r>
    <d v="2022-08-10T00:00:00"/>
    <s v="Электроугли №85 05/08 ТК33 (65/33-61)"/>
    <x v="1"/>
    <x v="1"/>
    <s v="кп"/>
    <s v="Электроугли"/>
    <s v="Москва"/>
    <x v="1"/>
    <x v="8"/>
    <n v="3"/>
    <n v="33"/>
  </r>
  <r>
    <d v="2022-08-11T00:00:00"/>
    <s v="Электроугли №86 06/08 11ТК+27Максима (75/38-68)"/>
    <x v="1"/>
    <x v="1"/>
    <s v="кп"/>
    <s v="Электроугли"/>
    <s v="Москва"/>
    <x v="1"/>
    <x v="8"/>
    <n v="4"/>
    <n v="33"/>
  </r>
  <r>
    <d v="2022-08-12T00:00:00"/>
    <s v="Г/Евросиб(КрАвто) 10/08 07:14 по МСК Евросиб(31)"/>
    <x v="0"/>
    <x v="3"/>
    <s v="кп"/>
    <s v="Гродеково"/>
    <s v="Сухие п.п."/>
    <x v="1"/>
    <x v="8"/>
    <n v="5"/>
    <n v="33"/>
  </r>
  <r>
    <d v="2022-08-12T00:00:00"/>
    <s v="вывод пор. ваг наЖеты-Су Евросиб ( 31ваг)"/>
    <x v="0"/>
    <x v="3"/>
    <s v="порожние"/>
    <s v="Жеты-Су"/>
    <s v="Сухие п.п."/>
    <x v="1"/>
    <x v="8"/>
    <n v="5"/>
    <n v="33"/>
  </r>
  <r>
    <d v="2022-08-12T00:00:00"/>
    <s v="Электроугли №87 07/08 33ТК (66/33-61)"/>
    <x v="1"/>
    <x v="1"/>
    <s v="кп"/>
    <s v="Электроугли"/>
    <s v="Москва"/>
    <x v="1"/>
    <x v="8"/>
    <n v="5"/>
    <n v="33"/>
  </r>
  <r>
    <d v="2022-08-13T00:00:00"/>
    <s v="З/Сигир 11/08 05:10 по МСК РЖД БА"/>
    <x v="0"/>
    <x v="0"/>
    <s v="кп"/>
    <s v="Забайкальск"/>
    <s v="Сухие п.п."/>
    <x v="1"/>
    <x v="8"/>
    <n v="6"/>
    <n v="33"/>
  </r>
  <r>
    <d v="2022-08-13T00:00:00"/>
    <s v="пов. подсыл на ст.Иланка 11/08 пор. КТК () ТК ()"/>
    <x v="0"/>
    <x v="1"/>
    <s v="подсыл"/>
    <s v="Иланка"/>
    <n v="0"/>
    <x v="1"/>
    <x v="8"/>
    <n v="6"/>
    <n v="33"/>
  </r>
  <r>
    <d v="2022-08-14T00:00:00"/>
    <s v="Подсыл на ст.Лесосибирск 14/08 пор. КТК () 12:47 по МСК ТК ()"/>
    <x v="0"/>
    <x v="1"/>
    <s v="подсыл"/>
    <s v="Лесосибирск"/>
    <n v="0"/>
    <x v="1"/>
    <x v="8"/>
    <n v="7"/>
    <n v="33"/>
  </r>
  <r>
    <d v="2022-08-14T00:00:00"/>
    <s v="Силикатная №60 09/08 4ТК+26ТГ (84/40-65)"/>
    <x v="1"/>
    <x v="2"/>
    <s v="кп"/>
    <s v="Силикатная"/>
    <s v="Москва"/>
    <x v="1"/>
    <x v="8"/>
    <n v="7"/>
    <n v="33"/>
  </r>
  <r>
    <d v="2022-08-15T00:00:00"/>
    <s v="доп ВМТП 12/08 Базаиха - Владивосток 05:10 по МСК"/>
    <x v="0"/>
    <x v="2"/>
    <s v="кп"/>
    <s v="Владивосток"/>
    <s v="Владивосток"/>
    <x v="1"/>
    <x v="8"/>
    <n v="1"/>
    <n v="34"/>
  </r>
  <r>
    <d v="2022-08-15T00:00:00"/>
    <s v="Электроугли №88 08/08 40ТК (77/40-70)"/>
    <x v="1"/>
    <x v="1"/>
    <s v="кп"/>
    <s v="Электроугли"/>
    <s v="Москва"/>
    <x v="1"/>
    <x v="8"/>
    <n v="1"/>
    <n v="34"/>
  </r>
  <r>
    <d v="2022-08-15T00:00:00"/>
    <s v="Купавна №54 10/08 31Евросиб (51/31-57)"/>
    <x v="1"/>
    <x v="3"/>
    <s v="кп"/>
    <s v="Купавна"/>
    <s v="Москва"/>
    <x v="1"/>
    <x v="8"/>
    <n v="1"/>
    <n v="34"/>
  </r>
  <r>
    <d v="2022-08-16T00:00:00"/>
    <s v="Подсыл на ст.Лесосибирск 15/08 пор. КТК () 12:47 по МСК ТК ()"/>
    <x v="0"/>
    <x v="1"/>
    <s v="подсыл"/>
    <s v="Лесосибирск"/>
    <n v="0"/>
    <x v="1"/>
    <x v="8"/>
    <n v="2"/>
    <n v="34"/>
  </r>
  <r>
    <d v="2022-08-16T00:00:00"/>
    <s v="Электроугли №89 10/08 32ТК (62/32-58)"/>
    <x v="1"/>
    <x v="1"/>
    <s v="кп"/>
    <s v="Электроугли"/>
    <s v="Москва"/>
    <x v="1"/>
    <x v="8"/>
    <n v="2"/>
    <n v="34"/>
  </r>
  <r>
    <d v="2022-08-16T00:00:00"/>
    <s v="Владивосток №26 10/08 ТГ(82/36-60)"/>
    <x v="1"/>
    <x v="2"/>
    <s v="кп"/>
    <s v="Владивосток"/>
    <s v="Владивосток"/>
    <x v="1"/>
    <x v="8"/>
    <n v="2"/>
    <n v="34"/>
  </r>
  <r>
    <d v="2022-08-17T00:00:00"/>
    <s v="ВМТП 15/08 Базаиха - Владивосток 05:10 по МСК"/>
    <x v="0"/>
    <x v="2"/>
    <s v="кп"/>
    <s v="Владивосток"/>
    <s v="Владивосток"/>
    <x v="1"/>
    <x v="8"/>
    <n v="3"/>
    <n v="34"/>
  </r>
  <r>
    <d v="2022-08-17T00:00:00"/>
    <s v="Силикатная №61 12/08 26ТГ+15ТК (87/42-70)"/>
    <x v="1"/>
    <x v="2"/>
    <s v="кп"/>
    <s v="Силикатная"/>
    <s v="Москва"/>
    <x v="1"/>
    <x v="8"/>
    <n v="3"/>
    <n v="34"/>
  </r>
  <r>
    <d v="2022-08-18T00:00:00"/>
    <s v="Подсыл на ст.Карабула 19/08 пор. КТК () 21:43 по МСК ТГ ()"/>
    <x v="0"/>
    <x v="1"/>
    <s v="подсыл"/>
    <s v="Карабула"/>
    <n v="0"/>
    <x v="1"/>
    <x v="8"/>
    <n v="4"/>
    <n v="34"/>
  </r>
  <r>
    <d v="2022-08-19T00:00:00"/>
    <s v="Н/ФИТ(РокЛог) 22/08 07:14 по МСК ТГ()"/>
    <x v="0"/>
    <x v="10"/>
    <m/>
    <m/>
    <m/>
    <x v="1"/>
    <x v="8"/>
    <n v="5"/>
    <n v="34"/>
  </r>
  <r>
    <d v="2022-08-19T00:00:00"/>
    <s v="Электроугли №90 14/08 41ТК (69/41-66)"/>
    <x v="1"/>
    <x v="1"/>
    <s v="кп"/>
    <s v="Электроугли"/>
    <s v="Москва"/>
    <x v="1"/>
    <x v="8"/>
    <n v="5"/>
    <n v="34"/>
  </r>
  <r>
    <d v="2022-08-20T00:00:00"/>
    <s v="ВМТП 20/08 Базаиха - Владивосток 05:10 по МСК"/>
    <x v="0"/>
    <x v="2"/>
    <s v="кп"/>
    <s v="Владивосток"/>
    <s v="Владивосток"/>
    <x v="1"/>
    <x v="8"/>
    <n v="6"/>
    <n v="34"/>
  </r>
  <r>
    <d v="2022-08-20T00:00:00"/>
    <s v="Подсыл на ст.Карабула 17/08 пор. КТК () 12:47 по МСК ТГ ()"/>
    <x v="0"/>
    <x v="1"/>
    <s v="подсыл"/>
    <s v="Карабула"/>
    <m/>
    <x v="1"/>
    <x v="8"/>
    <n v="6"/>
    <n v="34"/>
  </r>
  <r>
    <d v="2022-08-20T00:00:00"/>
    <s v="вывод пор. ваг на Семей ТГ (31ваг)"/>
    <x v="0"/>
    <x v="10"/>
    <m/>
    <m/>
    <m/>
    <x v="1"/>
    <x v="8"/>
    <n v="6"/>
    <n v="34"/>
  </r>
  <r>
    <d v="2022-08-21T00:00:00"/>
    <s v="Подсыл на ст.Лена-Вост 21/08 пор. КТК () 18:19 по МСК ТГ ()"/>
    <x v="0"/>
    <x v="1"/>
    <s v="подсыл"/>
    <s v="Лена-Вост"/>
    <m/>
    <x v="1"/>
    <x v="8"/>
    <n v="7"/>
    <n v="34"/>
  </r>
  <r>
    <d v="2022-08-21T00:00:00"/>
    <s v="Электроугли №91 15/08 ТК (68/36-64)"/>
    <x v="1"/>
    <x v="1"/>
    <s v="кп"/>
    <s v="Электроугли"/>
    <s v="Москва"/>
    <x v="1"/>
    <x v="8"/>
    <n v="7"/>
    <n v="34"/>
  </r>
  <r>
    <d v="2022-08-22T00:00:00"/>
    <s v="Подсыл на ст.Канск-Енис 22/08 пор. КТК () 18:19 по МСК ТК ()"/>
    <x v="0"/>
    <x v="1"/>
    <s v="подсыл"/>
    <s v="Канск-Енис"/>
    <m/>
    <x v="1"/>
    <x v="8"/>
    <n v="1"/>
    <n v="35"/>
  </r>
  <r>
    <d v="2022-08-23T00:00:00"/>
    <s v="Подсыл на ст.Лесосибирск 23/08 пор. КТК () 12:47 по МСК ТК ()"/>
    <x v="0"/>
    <x v="1"/>
    <s v="подсыл"/>
    <s v="Лесосибирск"/>
    <m/>
    <x v="1"/>
    <x v="8"/>
    <n v="2"/>
    <n v="35"/>
  </r>
  <r>
    <d v="2022-08-23T00:00:00"/>
    <s v="Электроугли №93 17/08 34ТК (62/34-58)"/>
    <x v="1"/>
    <x v="1"/>
    <s v="кп"/>
    <s v="Электроугли"/>
    <s v="Москва"/>
    <x v="1"/>
    <x v="8"/>
    <n v="2"/>
    <n v="35"/>
  </r>
  <r>
    <d v="2022-08-23T00:00:00"/>
    <s v="Силикатная №62 18/08 Силикатная №62 18/08_x000a_14ТК+28ТГ (99/42-71)"/>
    <x v="1"/>
    <x v="2"/>
    <s v="кп"/>
    <s v="Силикатная"/>
    <s v="Москва"/>
    <x v="1"/>
    <x v="8"/>
    <n v="2"/>
    <n v="35"/>
  </r>
  <r>
    <d v="2022-08-24T00:00:00"/>
    <s v="Электроугли №94 19/08 35ТК (70/34-64)"/>
    <x v="1"/>
    <x v="1"/>
    <s v="кп"/>
    <s v="Электроугли"/>
    <s v="Москва"/>
    <x v="1"/>
    <x v="8"/>
    <n v="3"/>
    <n v="35"/>
  </r>
  <r>
    <d v="2022-08-24T00:00:00"/>
    <s v="Купавна №55 15/08 31Евросиб (47/31-57)"/>
    <x v="1"/>
    <x v="3"/>
    <s v="кп"/>
    <s v="Купавна"/>
    <s v="Москва"/>
    <x v="1"/>
    <x v="8"/>
    <n v="3"/>
    <n v="35"/>
  </r>
  <r>
    <d v="2022-08-25T00:00:00"/>
    <s v="вывод пор. ваг на Злобино Евросиб(31ваг)"/>
    <x v="0"/>
    <x v="3"/>
    <s v="порожние"/>
    <s v="Злобино"/>
    <m/>
    <x v="1"/>
    <x v="8"/>
    <n v="4"/>
    <n v="35"/>
  </r>
  <r>
    <d v="2022-08-25T00:00:00"/>
    <s v="вывод пор. ваг на Абакан Евросиб(31ваг)"/>
    <x v="0"/>
    <x v="3"/>
    <s v="порожние"/>
    <s v="Абакан"/>
    <m/>
    <x v="1"/>
    <x v="8"/>
    <n v="4"/>
    <n v="35"/>
  </r>
  <r>
    <d v="2022-08-25T00:00:00"/>
    <s v="Подсыл на ст.Лесосибирск 25/08 пор. КТК () 12:47 по МСК ТК ()"/>
    <x v="0"/>
    <x v="1"/>
    <s v="подсыл"/>
    <s v="Лесосибирск"/>
    <m/>
    <x v="1"/>
    <x v="8"/>
    <n v="4"/>
    <n v="35"/>
  </r>
  <r>
    <d v="2022-08-25T00:00:00"/>
    <s v="Электроугли №92 15/08 39ТК (70/39-68)"/>
    <x v="1"/>
    <x v="1"/>
    <s v="кп"/>
    <s v="Электроугли"/>
    <s v="Москва"/>
    <x v="1"/>
    <x v="8"/>
    <n v="4"/>
    <n v="35"/>
  </r>
  <r>
    <d v="2022-08-26T00:00:00"/>
    <s v="ВМТП 25/08 Базаиха - Владивосток 05:10 по МСК"/>
    <x v="0"/>
    <x v="2"/>
    <s v="кп"/>
    <s v="Владивосток"/>
    <s v="Владивосток"/>
    <x v="1"/>
    <x v="8"/>
    <n v="5"/>
    <n v="35"/>
  </r>
  <r>
    <d v="2022-08-27T00:00:00"/>
    <s v="Силикатная №63 20/08 22ТГ+21ТК (91/43-71)"/>
    <x v="1"/>
    <x v="2"/>
    <s v="кп"/>
    <s v="Силикатная"/>
    <s v="Москва"/>
    <x v="1"/>
    <x v="8"/>
    <n v="6"/>
    <n v="35"/>
  </r>
  <r>
    <d v="2022-08-28T00:00:00"/>
    <s v="Подсыл на ст.Чунояр  27/08 пор. КТК () 12:47 по МСК ТК ()"/>
    <x v="0"/>
    <x v="1"/>
    <s v="подсыл"/>
    <s v="Чунояр"/>
    <m/>
    <x v="1"/>
    <x v="8"/>
    <n v="7"/>
    <n v="35"/>
  </r>
  <r>
    <d v="2022-08-28T00:00:00"/>
    <s v="Подсыл на ст. Карабула  28/08 пор. КТК () 21:43 по МСК ТК ()"/>
    <x v="0"/>
    <x v="1"/>
    <s v="подсыл"/>
    <s v="Карабула"/>
    <m/>
    <x v="1"/>
    <x v="8"/>
    <n v="7"/>
    <n v="35"/>
  </r>
  <r>
    <d v="2022-08-28T00:00:00"/>
    <s v="Электроугли №95 22/08 49ТК (70/49-69)"/>
    <x v="1"/>
    <x v="1"/>
    <s v="кп"/>
    <s v="Электроугли"/>
    <s v="Москва"/>
    <x v="1"/>
    <x v="8"/>
    <n v="7"/>
    <n v="35"/>
  </r>
  <r>
    <d v="2022-08-28T00:00:00"/>
    <s v="Владивосток №27 21/08 34 ТГ(83/34-61)"/>
    <x v="1"/>
    <x v="2"/>
    <s v="кп"/>
    <s v="Владивосток"/>
    <s v="Владивосток"/>
    <x v="1"/>
    <x v="8"/>
    <n v="7"/>
    <n v="35"/>
  </r>
  <r>
    <d v="2022-08-29T00:00:00"/>
    <s v="Купавна №56 23/08 31Евросиб (76/38-72)"/>
    <x v="1"/>
    <x v="3"/>
    <s v="кп"/>
    <s v="Купавна"/>
    <s v="Москва"/>
    <x v="1"/>
    <x v="8"/>
    <n v="1"/>
    <n v="36"/>
  </r>
  <r>
    <d v="2022-08-30T00:00:00"/>
    <s v="ВМТП 30/08 Базаиха - Владивосток 05:10 по МСК"/>
    <x v="0"/>
    <x v="2"/>
    <s v="кп"/>
    <s v="Владивосток"/>
    <s v="Владивосток"/>
    <x v="1"/>
    <x v="8"/>
    <n v="2"/>
    <n v="36"/>
  </r>
  <r>
    <d v="2022-08-30T00:00:00"/>
    <s v="Электроугли №97 25/08 38ТК (71/38-66)"/>
    <x v="1"/>
    <x v="1"/>
    <s v="кп"/>
    <s v="Электроугли"/>
    <s v="Москва"/>
    <x v="1"/>
    <x v="8"/>
    <n v="2"/>
    <n v="36"/>
  </r>
  <r>
    <d v="2022-08-31T00:00:00"/>
    <s v="Силикатная №64 26/08 16ТГ+8ТК+ 11 \Максима (83/35-62)"/>
    <x v="1"/>
    <x v="2"/>
    <s v="кп"/>
    <s v="Силикатная"/>
    <s v="Москва"/>
    <x v="1"/>
    <x v="8"/>
    <n v="3"/>
    <n v="36"/>
  </r>
  <r>
    <d v="2022-09-01T00:00:00"/>
    <s v="доп ВМТП 01/09 Базаиха - Владивосток 05:10 по МСК"/>
    <x v="0"/>
    <x v="2"/>
    <s v="кп"/>
    <s v="Владивосток"/>
    <s v="Владивосток"/>
    <x v="1"/>
    <x v="9"/>
    <n v="4"/>
    <n v="36"/>
  </r>
  <r>
    <d v="2022-09-01T00:00:00"/>
    <s v="Электроугли №98 26/08 41ТК (73/41-68)"/>
    <x v="1"/>
    <x v="1"/>
    <s v="кп"/>
    <s v="Электроугли"/>
    <s v="Москва"/>
    <x v="1"/>
    <x v="9"/>
    <n v="4"/>
    <n v="36"/>
  </r>
  <r>
    <d v="2022-09-01T00:00:00"/>
    <s v="Электроугли №99 27/08 20 ПГК+18ТК (68/38-63)"/>
    <x v="1"/>
    <x v="1"/>
    <s v="кп"/>
    <s v="Электроугли"/>
    <s v="Москва"/>
    <x v="1"/>
    <x v="9"/>
    <n v="4"/>
    <n v="36"/>
  </r>
  <r>
    <d v="2022-09-02T00:00:00"/>
    <s v="Подсыл на ст.Лесосибирск 30/08 пор. КТК () 12:47 по МСК ТК ()"/>
    <x v="0"/>
    <x v="1"/>
    <s v="подсыл"/>
    <s v="Лесосибирск"/>
    <m/>
    <x v="1"/>
    <x v="9"/>
    <n v="5"/>
    <n v="36"/>
  </r>
  <r>
    <d v="2022-09-02T00:00:00"/>
    <s v="Электроугли №98 28/08 37ТК (59/37-63)"/>
    <x v="1"/>
    <x v="1"/>
    <s v="кп"/>
    <s v="Электроугли"/>
    <s v="Москва"/>
    <x v="1"/>
    <x v="9"/>
    <n v="5"/>
    <n v="36"/>
  </r>
  <r>
    <d v="2022-09-03T00:00:00"/>
    <s v="Купавна №57 29/08 31Евросиб (57/31-57)"/>
    <x v="2"/>
    <x v="3"/>
    <s v="кп"/>
    <s v="Купавна"/>
    <s v="Москва"/>
    <x v="1"/>
    <x v="9"/>
    <n v="6"/>
    <n v="36"/>
  </r>
  <r>
    <d v="2022-09-04T00:00:00"/>
    <s v="Подсыл на ст.Лесосибирск 02/09 пор. КТК () 12:47 по МСК ТК ()"/>
    <x v="0"/>
    <x v="1"/>
    <s v="подсыл"/>
    <s v="Лесосибирск"/>
    <m/>
    <x v="1"/>
    <x v="9"/>
    <n v="7"/>
    <n v="36"/>
  </r>
  <r>
    <d v="2022-09-04T00:00:00"/>
    <s v="вход пор. ваг со ст Новосиб-Вост. ТГ( 40 ваг)"/>
    <x v="1"/>
    <x v="10"/>
    <m/>
    <m/>
    <m/>
    <x v="1"/>
    <x v="9"/>
    <n v="7"/>
    <n v="36"/>
  </r>
  <r>
    <d v="2022-09-05T00:00:00"/>
    <s v="Подсыл на ст. Карабула  04/09 пор. КТК () 21:43 по МСК ТК ()"/>
    <x v="0"/>
    <x v="1"/>
    <s v="подсыл"/>
    <s v="Карабула"/>
    <m/>
    <x v="1"/>
    <x v="9"/>
    <n v="1"/>
    <n v="37"/>
  </r>
  <r>
    <d v="2022-09-05T00:00:00"/>
    <s v="вывод пор.ваг на Байсерке Евросиб(Куп 57/31ваг)"/>
    <x v="0"/>
    <x v="3"/>
    <s v="порожние"/>
    <s v="Байсерке"/>
    <m/>
    <x v="1"/>
    <x v="9"/>
    <n v="1"/>
    <n v="37"/>
  </r>
  <r>
    <d v="2022-09-05T00:00:00"/>
    <s v="Электроугли №101 29/08 31ТК+5ПГК (53/36-59)"/>
    <x v="1"/>
    <x v="1"/>
    <s v="кп"/>
    <s v="Электроугли"/>
    <s v="Москва"/>
    <x v="1"/>
    <x v="9"/>
    <n v="1"/>
    <n v="37"/>
  </r>
  <r>
    <d v="2022-09-05T00:00:00"/>
    <s v="Электроугли №96 22/08 29 ПГК+11ТК (74/40-70)"/>
    <x v="1"/>
    <x v="1"/>
    <s v="кп"/>
    <s v="Электроугли"/>
    <s v="Москва"/>
    <x v="1"/>
    <x v="9"/>
    <n v="1"/>
    <n v="37"/>
  </r>
  <r>
    <d v="2022-09-06T00:00:00"/>
    <s v="Подсыл на ст. Лесосибирск  06/09 пор. КТК () 12:47 по МСК ТК ()"/>
    <x v="0"/>
    <x v="1"/>
    <s v="подсыл"/>
    <s v="Лесосибирск"/>
    <m/>
    <x v="1"/>
    <x v="9"/>
    <n v="2"/>
    <n v="37"/>
  </r>
  <r>
    <d v="2022-09-06T00:00:00"/>
    <s v="З/ТК(ТЛЦ)01/09 07:14 по мск ТК()"/>
    <x v="0"/>
    <x v="10"/>
    <m/>
    <m/>
    <m/>
    <x v="1"/>
    <x v="9"/>
    <n v="2"/>
    <n v="37"/>
  </r>
  <r>
    <d v="2022-09-06T00:00:00"/>
    <s v="вход пор.ван со ст Новосиб-Вост ТГ(42 ваг)"/>
    <x v="1"/>
    <x v="10"/>
    <s v="порожние"/>
    <s v="Новосиб-Вост"/>
    <m/>
    <x v="1"/>
    <x v="9"/>
    <n v="2"/>
    <n v="37"/>
  </r>
  <r>
    <d v="2022-09-06T00:00:00"/>
    <s v="Электроугли №102 31/08 35ТК (66/35-60)"/>
    <x v="1"/>
    <x v="1"/>
    <s v="кп"/>
    <s v="Электроугли"/>
    <s v="Москва"/>
    <x v="1"/>
    <x v="9"/>
    <n v="2"/>
    <n v="37"/>
  </r>
  <r>
    <d v="2022-09-06T00:00:00"/>
    <s v="Купавна №58 31/08 31Евросиб (31/31-57)"/>
    <x v="1"/>
    <x v="3"/>
    <s v="кп"/>
    <s v="Купавна"/>
    <s v="Москва"/>
    <x v="1"/>
    <x v="9"/>
    <n v="2"/>
    <n v="37"/>
  </r>
  <r>
    <d v="2022-09-06T00:00:00"/>
    <s v="Силикатная №65 31/08 31ТГ+8ТК+ 2Максима (95/41-71)"/>
    <x v="1"/>
    <x v="2"/>
    <s v="кп"/>
    <s v="Силикатная"/>
    <s v="Москва"/>
    <x v="1"/>
    <x v="9"/>
    <n v="2"/>
    <n v="37"/>
  </r>
  <r>
    <d v="2022-09-07T00:00:00"/>
    <s v="ВМТП 04/09 Базаиха - Владивосток 05:10 по МСК"/>
    <x v="0"/>
    <x v="2"/>
    <s v="кп"/>
    <s v="Владивосток"/>
    <s v="Владивосток"/>
    <x v="1"/>
    <x v="9"/>
    <n v="3"/>
    <n v="37"/>
  </r>
  <r>
    <d v="2022-09-07T00:00:00"/>
    <s v="Подсыл на ст.Чунояр 07/09 пор. КТК () 12:47 по МСК ТК ()"/>
    <x v="0"/>
    <x v="1"/>
    <s v="подсыл"/>
    <s v="Чунояр"/>
    <m/>
    <x v="1"/>
    <x v="9"/>
    <n v="3"/>
    <n v="37"/>
  </r>
  <r>
    <d v="2022-09-08T00:00:00"/>
    <s v="вывод пор.ваг на Байсерке Евросиб(Куп 58/31ваг)"/>
    <x v="0"/>
    <x v="3"/>
    <s v="порожние"/>
    <s v="Байсерке"/>
    <m/>
    <x v="1"/>
    <x v="9"/>
    <n v="4"/>
    <n v="37"/>
  </r>
  <r>
    <d v="2022-09-09T00:00:00"/>
    <s v="доп ВМТП 07/09 Базаиха - Владивосток 05:10 по МСК"/>
    <x v="0"/>
    <x v="2"/>
    <s v="кп"/>
    <s v="Владивосток"/>
    <s v="Владивосток"/>
    <x v="1"/>
    <x v="9"/>
    <n v="5"/>
    <n v="37"/>
  </r>
  <r>
    <d v="2022-09-10T00:00:00"/>
    <s v="ВМТП 09/09 Базаиха - Владивосток 05:10 по МСК"/>
    <x v="0"/>
    <x v="2"/>
    <s v="кп"/>
    <s v="Владивосток"/>
    <s v="Владивосток"/>
    <x v="1"/>
    <x v="9"/>
    <n v="6"/>
    <n v="37"/>
  </r>
  <r>
    <d v="2022-09-10T00:00:00"/>
    <s v="Владивосток №28 02.09 38ТГ(92/38-64)"/>
    <x v="1"/>
    <x v="2"/>
    <s v="кп"/>
    <s v="Владивосток"/>
    <s v="Владивосток"/>
    <x v="1"/>
    <x v="9"/>
    <n v="6"/>
    <n v="37"/>
  </r>
  <r>
    <d v="2022-09-10T00:00:00"/>
    <s v="Белый Раст(РЖД БА)№37 04.09 31РЖД БА(62/31-57)"/>
    <x v="1"/>
    <x v="0"/>
    <s v="кп"/>
    <s v="Белый Раст"/>
    <s v="Москва"/>
    <x v="1"/>
    <x v="9"/>
    <n v="6"/>
    <n v="37"/>
  </r>
  <r>
    <d v="2022-09-11T00:00:00"/>
    <s v="Подсыл на ст. Лена Вост  11/09 пор. КТК () 18:19 по МСК ТГ ()"/>
    <x v="0"/>
    <x v="11"/>
    <s v="подсыл"/>
    <s v="Лена Вост"/>
    <m/>
    <x v="1"/>
    <x v="9"/>
    <n v="7"/>
    <n v="37"/>
  </r>
  <r>
    <d v="2022-09-11T00:00:00"/>
    <s v="Подсыл на ст. Карабула  09/09 пор. КТК () 21:43 по МСК ТК ()"/>
    <x v="0"/>
    <x v="1"/>
    <s v="подсыл"/>
    <s v="Карабула"/>
    <m/>
    <x v="1"/>
    <x v="9"/>
    <n v="7"/>
    <n v="37"/>
  </r>
  <r>
    <d v="2022-09-11T00:00:00"/>
    <s v="Силикатная №66 06/09 7 ТК+32ТГ+3НЛ(104/42-71)"/>
    <x v="1"/>
    <x v="2"/>
    <s v="кп"/>
    <s v="Силикатная"/>
    <s v="Москва"/>
    <x v="1"/>
    <x v="9"/>
    <n v="7"/>
    <n v="37"/>
  </r>
  <r>
    <d v="2022-09-11T00:00:00"/>
    <s v="Электроугли №103 03/09 34ТК (61/34-57)"/>
    <x v="1"/>
    <x v="1"/>
    <s v="кп"/>
    <s v="Электроугли"/>
    <s v="Москва"/>
    <x v="1"/>
    <x v="9"/>
    <n v="7"/>
    <n v="37"/>
  </r>
  <r>
    <d v="2022-09-11T00:00:00"/>
    <s v="Электроугли №105 05/09 2 ТК+4ПГК+28Максима (69/34-65)"/>
    <x v="1"/>
    <x v="1"/>
    <s v="кп"/>
    <s v="Электроугли"/>
    <s v="Москва"/>
    <x v="1"/>
    <x v="9"/>
    <n v="7"/>
    <n v="37"/>
  </r>
  <r>
    <d v="2022-09-11T00:00:00"/>
    <s v="Купавна №59 04/09 31Евросиб (46/31-57)"/>
    <x v="1"/>
    <x v="3"/>
    <s v="кп"/>
    <s v="Купавна"/>
    <s v="Москва"/>
    <x v="1"/>
    <x v="9"/>
    <n v="7"/>
    <n v="37"/>
  </r>
  <r>
    <d v="2022-09-12T00:00:00"/>
    <s v="Вывод пор ваг на Лесосибирск Евросиб(Куп/ваг)"/>
    <x v="0"/>
    <x v="3"/>
    <s v="порожние"/>
    <s v="Лесосибирск"/>
    <m/>
    <x v="1"/>
    <x v="9"/>
    <n v="1"/>
    <n v="38"/>
  </r>
  <r>
    <d v="2022-09-12T00:00:00"/>
    <s v="3/ТК(ТЛЦ) 12/09 05:10 МСК ТК()"/>
    <x v="0"/>
    <x v="10"/>
    <m/>
    <m/>
    <m/>
    <x v="1"/>
    <x v="9"/>
    <n v="1"/>
    <n v="38"/>
  </r>
  <r>
    <d v="2022-09-12T00:00:00"/>
    <s v="Электроугли №104 04/09 36ТК(65/36-61)"/>
    <x v="1"/>
    <x v="1"/>
    <s v="кп"/>
    <s v="Электроугли"/>
    <s v="Москва"/>
    <x v="1"/>
    <x v="9"/>
    <n v="1"/>
    <n v="38"/>
  </r>
  <r>
    <d v="2022-09-12T00:00:00"/>
    <s v="Электроугли №106 07/09 34ТК+6ПГК(76/40-67)"/>
    <x v="1"/>
    <x v="1"/>
    <s v="кп"/>
    <s v="Электроугли"/>
    <s v="Москва"/>
    <x v="1"/>
    <x v="9"/>
    <n v="1"/>
    <n v="38"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  <r>
    <m/>
    <m/>
    <x v="2"/>
    <x v="10"/>
    <m/>
    <m/>
    <m/>
    <x v="2"/>
    <x v="10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99">
  <r>
    <x v="0"/>
    <d v="2022-01-10T00:00:00"/>
    <s v="XAGU6024427 "/>
    <n v="40"/>
    <s v="Белый Раст "/>
    <d v="1899-12-30T13:00:00"/>
    <d v="2022-01-16T00:00:00"/>
    <m/>
    <x v="0"/>
    <s v="Прохорова"/>
    <x v="0"/>
    <x v="0"/>
    <n v="6"/>
  </r>
  <r>
    <x v="1"/>
    <d v="2022-01-10T00:00:00"/>
    <s v="HNKU6048316"/>
    <n v="40"/>
    <s v="Селятино "/>
    <d v="1899-12-30T09:00:00"/>
    <d v="2022-01-16T00:00:00"/>
    <m/>
    <x v="0"/>
    <s v="Прохорова"/>
    <x v="0"/>
    <x v="0"/>
    <n v="6"/>
  </r>
  <r>
    <x v="1"/>
    <d v="2022-01-10T00:00:00"/>
    <s v="HNKU5115045"/>
    <n v="40"/>
    <s v="Селятино "/>
    <d v="1899-12-30T21:00:00"/>
    <d v="2022-01-16T00:00:00"/>
    <m/>
    <x v="0"/>
    <s v="Прохорова"/>
    <x v="0"/>
    <x v="0"/>
    <n v="6"/>
  </r>
  <r>
    <x v="0"/>
    <d v="2022-01-10T00:00:00"/>
    <s v="HNKU6162041"/>
    <n v="40"/>
    <s v="Селятино "/>
    <d v="1899-12-30T09:00:00"/>
    <d v="2022-01-16T00:00:00"/>
    <m/>
    <x v="0"/>
    <s v="Прохорова"/>
    <x v="0"/>
    <x v="0"/>
    <n v="6"/>
  </r>
  <r>
    <x v="2"/>
    <d v="2022-01-11T00:00:00"/>
    <s v="XAGU6039197"/>
    <n v="40"/>
    <s v="Белый Раст "/>
    <m/>
    <d v="2022-01-16T00:00:00"/>
    <m/>
    <x v="0"/>
    <s v="Прохорова"/>
    <x v="0"/>
    <x v="0"/>
    <n v="5"/>
  </r>
  <r>
    <x v="3"/>
    <d v="2022-01-12T00:00:00"/>
    <s v="HNKU6021146"/>
    <n v="40"/>
    <s v="ГОЛД Конт"/>
    <d v="1899-12-30T13:00:00"/>
    <d v="2022-01-19T00:00:00"/>
    <m/>
    <x v="1"/>
    <s v="Прохорова"/>
    <x v="0"/>
    <x v="0"/>
    <n v="7"/>
  </r>
  <r>
    <x v="4"/>
    <d v="2022-01-12T00:00:00"/>
    <s v="COPU5537604"/>
    <n v="40"/>
    <s v="Север "/>
    <d v="1899-12-30T12:00:00"/>
    <d v="2022-01-19T00:00:00"/>
    <m/>
    <x v="1"/>
    <s v="Прохорова"/>
    <x v="0"/>
    <x v="0"/>
    <n v="7"/>
  </r>
  <r>
    <x v="1"/>
    <d v="2022-01-12T00:00:00"/>
    <s v="HPCU4135756"/>
    <n v="40"/>
    <s v="Тетрис "/>
    <d v="1899-12-30T21:00:00"/>
    <d v="2022-01-19T00:00:00"/>
    <m/>
    <x v="1"/>
    <s v="Прохорова"/>
    <x v="0"/>
    <x v="0"/>
    <n v="7"/>
  </r>
  <r>
    <x v="5"/>
    <d v="2022-01-12T00:00:00"/>
    <s v="SEGU4645455"/>
    <n v="40"/>
    <s v="Север "/>
    <d v="1899-12-30T11:00:00"/>
    <d v="2022-01-19T00:00:00"/>
    <m/>
    <x v="1"/>
    <s v="Прохорова"/>
    <x v="0"/>
    <x v="0"/>
    <n v="7"/>
  </r>
  <r>
    <x v="6"/>
    <d v="2022-01-12T00:00:00"/>
    <s v="SEGU4280233"/>
    <n v="40"/>
    <s v="Север "/>
    <d v="1899-12-30T11:00:00"/>
    <d v="2022-01-19T00:00:00"/>
    <m/>
    <x v="1"/>
    <s v="Прохорова"/>
    <x v="0"/>
    <x v="0"/>
    <n v="7"/>
  </r>
  <r>
    <x v="2"/>
    <d v="2022-01-13T00:00:00"/>
    <s v="SEGU4879197"/>
    <n v="40"/>
    <s v="Орехово-Зуево "/>
    <m/>
    <d v="2022-01-19T00:00:00"/>
    <m/>
    <x v="1"/>
    <s v="Прохорова"/>
    <x v="0"/>
    <x v="0"/>
    <n v="6"/>
  </r>
  <r>
    <x v="0"/>
    <d v="2022-01-13T00:00:00"/>
    <s v="SEGU4747272"/>
    <n v="40"/>
    <s v="Север "/>
    <d v="1899-12-30T13:00:00"/>
    <d v="2022-01-19T00:00:00"/>
    <m/>
    <x v="1"/>
    <s v="Прохорова"/>
    <x v="0"/>
    <x v="0"/>
    <n v="6"/>
  </r>
  <r>
    <x v="1"/>
    <d v="2022-01-13T00:00:00"/>
    <s v="SEGU4154528"/>
    <n v="40"/>
    <s v="Север "/>
    <d v="1899-12-30T09:00:00"/>
    <d v="2022-01-19T00:00:00"/>
    <m/>
    <x v="1"/>
    <s v="Прохорова"/>
    <x v="0"/>
    <x v="0"/>
    <n v="6"/>
  </r>
  <r>
    <x v="1"/>
    <d v="2022-01-13T00:00:00"/>
    <s v="XAGU6039474"/>
    <n v="40"/>
    <s v="Белый Раст "/>
    <d v="1899-12-30T23:30:00"/>
    <d v="2022-01-16T00:00:00"/>
    <m/>
    <x v="0"/>
    <s v="Прохорова"/>
    <x v="0"/>
    <x v="0"/>
    <n v="3"/>
  </r>
  <r>
    <x v="4"/>
    <d v="2022-01-13T00:00:00"/>
    <s v="SEGU4814030"/>
    <n v="40"/>
    <s v="Север "/>
    <d v="1899-12-30T14:00:00"/>
    <d v="2022-01-19T00:00:00"/>
    <m/>
    <x v="1"/>
    <s v="Прохорова"/>
    <x v="0"/>
    <x v="0"/>
    <n v="6"/>
  </r>
  <r>
    <x v="6"/>
    <d v="2022-01-14T00:00:00"/>
    <s v="XAGU6039406"/>
    <n v="40"/>
    <s v="Белый Раст "/>
    <d v="1899-12-30T09:00:00"/>
    <d v="2022-01-16T00:00:00"/>
    <m/>
    <x v="0"/>
    <s v="Прохорова"/>
    <x v="0"/>
    <x v="0"/>
    <n v="2"/>
  </r>
  <r>
    <x v="5"/>
    <d v="2022-01-14T00:00:00"/>
    <s v="CXDU1241847"/>
    <n v="40"/>
    <s v="Север "/>
    <d v="1899-12-30T16:00:00"/>
    <d v="2022-01-19T00:00:00"/>
    <m/>
    <x v="1"/>
    <s v="Прохорова"/>
    <x v="0"/>
    <x v="0"/>
    <n v="5"/>
  </r>
  <r>
    <x v="1"/>
    <d v="2022-01-14T00:00:00"/>
    <s v="SEGU4882903"/>
    <n v="40"/>
    <s v="Север "/>
    <d v="1899-12-30T01:00:00"/>
    <d v="2022-01-19T00:00:00"/>
    <m/>
    <x v="1"/>
    <s v="Прохорова"/>
    <x v="0"/>
    <x v="0"/>
    <n v="5"/>
  </r>
  <r>
    <x v="1"/>
    <d v="2022-01-14T00:00:00"/>
    <s v="HJMU1594255"/>
    <n v="40"/>
    <s v="Север "/>
    <d v="1899-12-30T21:00:00"/>
    <d v="2022-01-19T00:00:00"/>
    <m/>
    <x v="1"/>
    <s v="Прохорова"/>
    <x v="0"/>
    <x v="0"/>
    <n v="5"/>
  </r>
  <r>
    <x v="7"/>
    <d v="2022-01-14T00:00:00"/>
    <s v="XHCU5018733"/>
    <n v="40"/>
    <s v="Бутово"/>
    <d v="1899-12-30T13:00:00"/>
    <d v="2022-01-19T00:00:00"/>
    <m/>
    <x v="1"/>
    <s v="Прохорова"/>
    <x v="0"/>
    <x v="0"/>
    <n v="5"/>
  </r>
  <r>
    <x v="5"/>
    <d v="2022-01-15T00:00:00"/>
    <s v="UETU5099602"/>
    <n v="40"/>
    <s v="Бутово"/>
    <d v="1899-12-30T12:00:00"/>
    <d v="2022-01-19T00:00:00"/>
    <m/>
    <x v="1"/>
    <s v="Прохорова"/>
    <x v="0"/>
    <x v="0"/>
    <n v="4"/>
  </r>
  <r>
    <x v="8"/>
    <d v="2022-01-15T00:00:00"/>
    <s v="GAWU5016770"/>
    <n v="40"/>
    <s v="Бутово"/>
    <d v="1899-12-30T09:00:00"/>
    <d v="2022-01-19T00:00:00"/>
    <m/>
    <x v="1"/>
    <s v="Прохорова"/>
    <x v="0"/>
    <x v="0"/>
    <n v="4"/>
  </r>
  <r>
    <x v="4"/>
    <d v="2022-01-15T00:00:00"/>
    <s v="UETU5106240"/>
    <n v="40"/>
    <s v="Бутово "/>
    <d v="1899-12-30T14:00:00"/>
    <d v="2022-01-19T00:00:00"/>
    <m/>
    <x v="1"/>
    <s v="Прохорова"/>
    <x v="0"/>
    <x v="0"/>
    <n v="4"/>
  </r>
  <r>
    <x v="9"/>
    <d v="2022-01-17T00:00:00"/>
    <s v="TKRU4361958"/>
    <n v="40"/>
    <s v="Кунцево-2"/>
    <d v="1899-12-30T09:00:00"/>
    <d v="2022-01-20T00:00:00"/>
    <m/>
    <x v="2"/>
    <s v="Прохорова"/>
    <x v="0"/>
    <x v="0"/>
    <n v="3"/>
  </r>
  <r>
    <x v="9"/>
    <d v="2022-01-17T00:00:00"/>
    <s v="RZDU5256144"/>
    <n v="40"/>
    <s v="Кунцево-2"/>
    <d v="1899-12-30T09:00:00"/>
    <d v="2022-01-20T00:00:00"/>
    <m/>
    <x v="2"/>
    <s v="Прохорова"/>
    <x v="0"/>
    <x v="0"/>
    <n v="3"/>
  </r>
  <r>
    <x v="10"/>
    <d v="2022-01-17T00:00:00"/>
    <s v="TKRU4221597"/>
    <n v="40"/>
    <s v="с колес "/>
    <d v="1899-12-30T18:00:00"/>
    <d v="2022-01-20T00:00:00"/>
    <m/>
    <x v="2"/>
    <s v="Прохорова"/>
    <x v="0"/>
    <x v="0"/>
    <n v="3"/>
  </r>
  <r>
    <x v="10"/>
    <d v="2022-01-18T00:00:00"/>
    <s v="TKRU4551958"/>
    <n v="40"/>
    <s v="Электроугли "/>
    <d v="1899-12-30T13:00:00"/>
    <d v="2022-01-20T00:00:00"/>
    <m/>
    <x v="2"/>
    <s v="Прохорова"/>
    <x v="0"/>
    <x v="0"/>
    <n v="2"/>
  </r>
  <r>
    <x v="5"/>
    <d v="2022-01-18T00:00:00"/>
    <s v="TKRU4357623"/>
    <n v="40"/>
    <s v="Электроугли "/>
    <d v="1899-12-30T11:00:00"/>
    <d v="2022-01-20T00:00:00"/>
    <m/>
    <x v="2"/>
    <s v="Прохорова"/>
    <x v="0"/>
    <x v="0"/>
    <n v="2"/>
  </r>
  <r>
    <x v="2"/>
    <d v="2022-01-18T00:00:00"/>
    <s v="TKRU4519787"/>
    <n v="40"/>
    <s v="Электроугли "/>
    <d v="1899-12-30T09:00:00"/>
    <d v="2022-01-20T00:00:00"/>
    <m/>
    <x v="2"/>
    <s v="Прохорова"/>
    <x v="0"/>
    <x v="0"/>
    <n v="2"/>
  </r>
  <r>
    <x v="8"/>
    <d v="2022-01-19T00:00:00"/>
    <s v="CICU2106620"/>
    <n v="40"/>
    <s v="Белый Раст "/>
    <d v="1899-12-30T07:00:00"/>
    <d v="2022-01-23T00:00:00"/>
    <m/>
    <x v="0"/>
    <s v="Прохорова"/>
    <x v="0"/>
    <x v="0"/>
    <n v="4"/>
  </r>
  <r>
    <x v="1"/>
    <d v="2022-01-19T00:00:00"/>
    <s v="CICU2106549"/>
    <n v="40"/>
    <s v="Белый Раст "/>
    <d v="1899-12-30T09:00:00"/>
    <d v="2022-01-23T00:00:00"/>
    <m/>
    <x v="0"/>
    <s v="Прохорова"/>
    <x v="0"/>
    <x v="0"/>
    <n v="4"/>
  </r>
  <r>
    <x v="1"/>
    <d v="2022-01-19T00:00:00"/>
    <s v="HNKU6099226"/>
    <n v="40"/>
    <s v="РТК Видное "/>
    <d v="1899-12-30T11:00:00"/>
    <d v="2022-01-23T00:00:00"/>
    <m/>
    <x v="0"/>
    <s v="Прохорова"/>
    <x v="0"/>
    <x v="0"/>
    <n v="4"/>
  </r>
  <r>
    <x v="3"/>
    <d v="2022-01-19T00:00:00"/>
    <s v="MGTU8000392"/>
    <n v="40"/>
    <s v="РТК Видное "/>
    <d v="1899-12-30T13:00:00"/>
    <d v="2022-01-23T00:00:00"/>
    <m/>
    <x v="0"/>
    <s v="Прохорова"/>
    <x v="0"/>
    <x v="0"/>
    <n v="4"/>
  </r>
  <r>
    <x v="10"/>
    <d v="2022-01-20T00:00:00"/>
    <s v="REGU5021508"/>
    <n v="40"/>
    <s v="Селятино "/>
    <d v="1899-12-30T09:00:00"/>
    <d v="2022-01-23T00:00:00"/>
    <m/>
    <x v="0"/>
    <s v="Прохорова"/>
    <x v="0"/>
    <x v="0"/>
    <n v="3"/>
  </r>
  <r>
    <x v="10"/>
    <d v="2022-01-20T00:00:00"/>
    <s v="XAGU6037656"/>
    <n v="40"/>
    <s v="Белый Раст "/>
    <d v="1899-12-30T09:00:00"/>
    <d v="2022-01-23T00:00:00"/>
    <m/>
    <x v="0"/>
    <s v="Прохорова"/>
    <x v="0"/>
    <x v="0"/>
    <n v="3"/>
  </r>
  <r>
    <x v="1"/>
    <d v="2022-01-20T00:00:00"/>
    <s v="XAGU6042591"/>
    <n v="40"/>
    <s v="Белый Раст "/>
    <d v="1899-12-30T21:00:00"/>
    <d v="2022-01-23T00:00:00"/>
    <m/>
    <x v="0"/>
    <s v="Прохорова"/>
    <x v="0"/>
    <x v="0"/>
    <n v="3"/>
  </r>
  <r>
    <x v="10"/>
    <d v="2022-01-20T00:00:00"/>
    <s v="CICU2106512"/>
    <n v="40"/>
    <s v="БР\РТК\Технопарк"/>
    <d v="1899-12-30T17:00:00"/>
    <d v="2022-01-23T00:00:00"/>
    <m/>
    <x v="0"/>
    <s v="Прохорова"/>
    <x v="0"/>
    <x v="0"/>
    <n v="3"/>
  </r>
  <r>
    <x v="2"/>
    <d v="2022-01-20T00:00:00"/>
    <s v="CICU2106560"/>
    <n v="40"/>
    <s v="Белый Раст "/>
    <m/>
    <d v="2022-01-23T00:00:00"/>
    <m/>
    <x v="0"/>
    <s v="Прохорова"/>
    <x v="0"/>
    <x v="0"/>
    <n v="3"/>
  </r>
  <r>
    <x v="10"/>
    <d v="2022-01-21T00:00:00"/>
    <s v="CAXU8132075"/>
    <n v="40"/>
    <s v="Технопарк "/>
    <d v="1899-12-30T16:00:00"/>
    <d v="2022-01-23T00:00:00"/>
    <m/>
    <x v="0"/>
    <s v="Прохорова"/>
    <x v="0"/>
    <x v="0"/>
    <n v="2"/>
  </r>
  <r>
    <x v="1"/>
    <d v="2022-01-21T00:00:00"/>
    <s v="XHCU5097331"/>
    <n v="40"/>
    <s v="РТК Видное"/>
    <d v="1899-12-30T09:00:00"/>
    <d v="2022-01-23T00:00:00"/>
    <m/>
    <x v="0"/>
    <s v="Прохорова"/>
    <x v="0"/>
    <x v="0"/>
    <n v="2"/>
  </r>
  <r>
    <x v="1"/>
    <d v="2022-01-21T00:00:00"/>
    <s v="FSCU6541315"/>
    <n v="40"/>
    <s v="Север "/>
    <d v="1899-12-30T14:00:00"/>
    <d v="2022-01-24T00:00:00"/>
    <m/>
    <x v="1"/>
    <s v="Прохорова"/>
    <x v="0"/>
    <x v="0"/>
    <n v="3"/>
  </r>
  <r>
    <x v="1"/>
    <d v="2022-01-21T00:00:00"/>
    <s v="SEGU4021090"/>
    <n v="40"/>
    <s v="Север "/>
    <d v="1899-12-30T01:00:00"/>
    <d v="2022-01-24T00:00:00"/>
    <m/>
    <x v="1"/>
    <s v="Прохорова"/>
    <x v="0"/>
    <x v="0"/>
    <n v="3"/>
  </r>
  <r>
    <x v="2"/>
    <d v="2022-01-22T00:00:00"/>
    <s v="HJMU1587174"/>
    <n v="40"/>
    <s v="Север "/>
    <d v="1899-12-30T11:00:00"/>
    <d v="2022-01-24T00:00:00"/>
    <m/>
    <x v="1"/>
    <s v="Прохорова"/>
    <x v="0"/>
    <x v="0"/>
    <n v="2"/>
  </r>
  <r>
    <x v="2"/>
    <d v="2022-01-22T00:00:00"/>
    <s v="SEGU4426312"/>
    <n v="40"/>
    <s v="Север"/>
    <m/>
    <d v="2022-01-24T00:00:00"/>
    <m/>
    <x v="1"/>
    <s v="Прохорова"/>
    <x v="0"/>
    <x v="0"/>
    <n v="2"/>
  </r>
  <r>
    <x v="1"/>
    <d v="2022-01-24T00:00:00"/>
    <s v="FLSU6009512"/>
    <n v="40"/>
    <s v="Тетрис "/>
    <d v="1899-12-30T21:00:00"/>
    <d v="2022-01-26T00:00:00"/>
    <m/>
    <x v="1"/>
    <s v="Прохорова"/>
    <x v="0"/>
    <x v="0"/>
    <n v="2"/>
  </r>
  <r>
    <x v="1"/>
    <d v="2022-01-24T00:00:00"/>
    <s v="MCCU3013516"/>
    <n v="40"/>
    <s v="Тетрис "/>
    <d v="1899-12-30T14:00:00"/>
    <d v="2022-01-26T00:00:00"/>
    <m/>
    <x v="1"/>
    <s v="Прохорова"/>
    <x v="0"/>
    <x v="0"/>
    <n v="2"/>
  </r>
  <r>
    <x v="10"/>
    <d v="2022-01-24T00:00:00"/>
    <s v="GESU4181880"/>
    <n v="40"/>
    <s v="ГОЛД Конт"/>
    <d v="1899-12-30T10:00:00"/>
    <d v="2022-01-26T00:00:00"/>
    <m/>
    <x v="1"/>
    <s v="Прохорова"/>
    <x v="0"/>
    <x v="0"/>
    <n v="2"/>
  </r>
  <r>
    <x v="4"/>
    <d v="2022-01-24T00:00:00"/>
    <s v="TRLU6645405"/>
    <n v="40"/>
    <s v="ГОЛД Конт"/>
    <d v="1899-12-30T14:00:00"/>
    <d v="2022-01-26T00:00:00"/>
    <m/>
    <x v="1"/>
    <s v="Прохорова"/>
    <x v="0"/>
    <x v="0"/>
    <n v="2"/>
  </r>
  <r>
    <x v="4"/>
    <d v="2022-01-24T00:00:00"/>
    <s v="SERU1001128"/>
    <n v="40"/>
    <s v="Тетрис "/>
    <d v="1899-12-30T12:00:00"/>
    <d v="2022-01-26T00:00:00"/>
    <m/>
    <x v="1"/>
    <s v="Прохорова"/>
    <x v="0"/>
    <x v="0"/>
    <n v="2"/>
  </r>
  <r>
    <x v="1"/>
    <d v="2022-01-24T00:00:00"/>
    <s v="GESU5837648"/>
    <n v="40"/>
    <s v="Север "/>
    <d v="1899-12-30T01:00:00"/>
    <d v="2022-01-26T00:00:00"/>
    <m/>
    <x v="1"/>
    <s v="Прохорова"/>
    <x v="0"/>
    <x v="0"/>
    <n v="2"/>
  </r>
  <r>
    <x v="6"/>
    <d v="2022-01-25T00:00:00"/>
    <s v="TRLU5677075"/>
    <n v="40"/>
    <s v="ГОЛД Конт"/>
    <d v="1899-12-30T09:00:00"/>
    <d v="2022-01-26T00:00:00"/>
    <m/>
    <x v="1"/>
    <s v="Прохорова"/>
    <x v="0"/>
    <x v="0"/>
    <n v="1"/>
  </r>
  <r>
    <x v="4"/>
    <d v="2022-01-25T00:00:00"/>
    <s v="MOTU0018920"/>
    <n v="40"/>
    <s v="ГОЛД Конт"/>
    <d v="1899-12-30T08:00:00"/>
    <d v="2022-01-26T00:00:00"/>
    <m/>
    <x v="1"/>
    <s v="Прохорова"/>
    <x v="0"/>
    <x v="0"/>
    <n v="1"/>
  </r>
  <r>
    <x v="3"/>
    <d v="2022-01-25T00:00:00"/>
    <s v="CCLU6521137"/>
    <n v="40"/>
    <s v="ГОЛД Конт"/>
    <d v="1899-12-30T13:00:00"/>
    <d v="2022-01-26T00:00:00"/>
    <m/>
    <x v="1"/>
    <s v="Прохорова"/>
    <x v="0"/>
    <x v="0"/>
    <n v="1"/>
  </r>
  <r>
    <x v="1"/>
    <d v="2022-01-25T00:00:00"/>
    <s v="SEGU4747360"/>
    <n v="40"/>
    <s v="Север "/>
    <d v="1899-12-30T01:00:00"/>
    <d v="2022-01-26T00:00:00"/>
    <m/>
    <x v="1"/>
    <s v="Прохорова"/>
    <x v="0"/>
    <x v="0"/>
    <n v="1"/>
  </r>
  <r>
    <x v="1"/>
    <d v="2022-01-25T00:00:00"/>
    <s v="RKSU7451070"/>
    <n v="40"/>
    <s v="Толбино "/>
    <d v="1899-12-30T22:00:00"/>
    <d v="2022-01-30T00:00:00"/>
    <m/>
    <x v="2"/>
    <s v="Прохорова"/>
    <x v="0"/>
    <x v="0"/>
    <n v="5"/>
  </r>
  <r>
    <x v="1"/>
    <d v="2022-01-26T00:00:00"/>
    <s v="TKRU4581171"/>
    <n v="40"/>
    <s v="Купавна "/>
    <d v="1899-12-30T21:30:00"/>
    <d v="2022-01-30T00:00:00"/>
    <m/>
    <x v="2"/>
    <s v="Прохорова"/>
    <x v="0"/>
    <x v="0"/>
    <n v="4"/>
  </r>
  <r>
    <x v="1"/>
    <d v="2022-01-26T00:00:00"/>
    <s v="TKRU4563970 "/>
    <n v="40"/>
    <s v="Купавна "/>
    <d v="1899-12-30T01:00:00"/>
    <d v="2022-01-30T00:00:00"/>
    <m/>
    <x v="2"/>
    <s v="Прохорова"/>
    <x v="0"/>
    <x v="0"/>
    <n v="4"/>
  </r>
  <r>
    <x v="8"/>
    <d v="2022-01-26T00:00:00"/>
    <s v="TKRU4218968"/>
    <n v="40"/>
    <s v="с колес "/>
    <d v="1899-12-30T16:30:00"/>
    <d v="2022-01-30T00:00:00"/>
    <m/>
    <x v="2"/>
    <s v="Прохорова"/>
    <x v="0"/>
    <x v="0"/>
    <n v="4"/>
  </r>
  <r>
    <x v="4"/>
    <d v="2022-01-26T00:00:00"/>
    <s v="HJMU1905167 "/>
    <n v="40"/>
    <s v="ГОЛД Конт"/>
    <d v="1899-12-30T09:00:00"/>
    <d v="2022-02-01T00:00:00"/>
    <m/>
    <x v="1"/>
    <s v="Прохорова"/>
    <x v="0"/>
    <x v="0"/>
    <n v="6"/>
  </r>
  <r>
    <x v="4"/>
    <d v="2022-01-26T00:00:00"/>
    <s v="CXDU2132352"/>
    <n v="40"/>
    <s v="Север "/>
    <d v="1899-12-30T12:00:00"/>
    <d v="2022-02-01T00:00:00"/>
    <m/>
    <x v="1"/>
    <s v="Прохорова"/>
    <x v="0"/>
    <x v="0"/>
    <n v="6"/>
  </r>
  <r>
    <x v="2"/>
    <d v="2022-01-27T00:00:00"/>
    <s v="TKRU4515293"/>
    <n v="40"/>
    <s v="Тучково"/>
    <d v="1899-12-30T10:00:00"/>
    <d v="2022-01-30T00:00:00"/>
    <m/>
    <x v="2"/>
    <s v="Прохорова"/>
    <x v="0"/>
    <x v="0"/>
    <n v="3"/>
  </r>
  <r>
    <x v="5"/>
    <d v="2022-01-27T00:00:00"/>
    <s v="NPTU4503103"/>
    <n v="40"/>
    <s v="МК"/>
    <d v="1899-12-30T10:00:00"/>
    <d v="2022-01-30T00:00:00"/>
    <m/>
    <x v="2"/>
    <s v="Прохорова"/>
    <x v="0"/>
    <x v="0"/>
    <n v="3"/>
  </r>
  <r>
    <x v="4"/>
    <d v="2022-01-27T00:00:00"/>
    <s v="RZDU5252370"/>
    <n v="40"/>
    <s v="Купавна "/>
    <m/>
    <d v="2022-02-02T00:00:00"/>
    <m/>
    <x v="2"/>
    <s v="Прохорова"/>
    <x v="0"/>
    <x v="0"/>
    <n v="6"/>
  </r>
  <r>
    <x v="4"/>
    <d v="2022-01-27T00:00:00"/>
    <s v="TKRU4547860"/>
    <n v="40"/>
    <s v="Купавна "/>
    <d v="1899-12-30T13:00:00"/>
    <d v="2022-01-30T00:00:00"/>
    <m/>
    <x v="2"/>
    <s v="Прохорова"/>
    <x v="0"/>
    <x v="0"/>
    <n v="3"/>
  </r>
  <r>
    <x v="10"/>
    <d v="2022-01-27T00:00:00"/>
    <s v="TKRU4400294"/>
    <n v="40"/>
    <s v="Тучково"/>
    <d v="1899-12-30T16:00:00"/>
    <d v="2022-01-30T00:00:00"/>
    <m/>
    <x v="2"/>
    <s v="Прохорова"/>
    <x v="0"/>
    <x v="0"/>
    <n v="3"/>
  </r>
  <r>
    <x v="10"/>
    <d v="2022-01-28T00:00:00"/>
    <s v=" CICU2497361"/>
    <n v="40"/>
    <s v="Тетрис "/>
    <d v="1899-12-30T09:00:00"/>
    <d v="2022-02-01T00:00:00"/>
    <m/>
    <x v="1"/>
    <s v="Прохорова"/>
    <x v="0"/>
    <x v="0"/>
    <n v="4"/>
  </r>
  <r>
    <x v="10"/>
    <d v="2022-01-28T00:00:00"/>
    <s v="NWRU6000595"/>
    <n v="40"/>
    <s v="Тетрис "/>
    <d v="1899-12-30T15:00:00"/>
    <d v="2022-02-01T00:00:00"/>
    <m/>
    <x v="1"/>
    <s v="Прохорова"/>
    <x v="0"/>
    <x v="0"/>
    <n v="4"/>
  </r>
  <r>
    <x v="1"/>
    <d v="2022-01-28T00:00:00"/>
    <s v="TKRU4238814"/>
    <n v="40"/>
    <s v="Тучково "/>
    <d v="1899-12-30T01:00:00"/>
    <d v="2022-02-02T00:00:00"/>
    <m/>
    <x v="2"/>
    <s v="Прохорова"/>
    <x v="0"/>
    <x v="0"/>
    <n v="5"/>
  </r>
  <r>
    <x v="1"/>
    <d v="2022-01-28T00:00:00"/>
    <s v="TKRU4242012"/>
    <n v="40"/>
    <s v="Тучково"/>
    <d v="1899-12-30T21:00:00"/>
    <d v="2022-02-02T00:00:00"/>
    <m/>
    <x v="2"/>
    <s v="Прохорова"/>
    <x v="0"/>
    <x v="0"/>
    <n v="5"/>
  </r>
  <r>
    <x v="4"/>
    <d v="2022-01-28T00:00:00"/>
    <s v="RZDU5212465"/>
    <n v="40"/>
    <s v="Электроугли "/>
    <m/>
    <d v="2022-02-02T00:00:00"/>
    <m/>
    <x v="2"/>
    <s v="Прохорова"/>
    <x v="0"/>
    <x v="0"/>
    <n v="5"/>
  </r>
  <r>
    <x v="5"/>
    <d v="2022-01-28T00:00:00"/>
    <s v="TKRU4469460"/>
    <n v="40"/>
    <s v="Электроугли "/>
    <d v="1899-12-30T17:00:00"/>
    <d v="2022-02-02T00:00:00"/>
    <m/>
    <x v="2"/>
    <s v="Прохорова"/>
    <x v="0"/>
    <x v="0"/>
    <n v="5"/>
  </r>
  <r>
    <x v="11"/>
    <d v="2022-01-28T00:00:00"/>
    <s v="TKRU4205657"/>
    <n v="40"/>
    <s v="с колес "/>
    <d v="1899-12-30T15:00:00"/>
    <d v="2022-02-02T00:00:00"/>
    <m/>
    <x v="2"/>
    <s v="Прохорова"/>
    <x v="0"/>
    <x v="0"/>
    <n v="5"/>
  </r>
  <r>
    <x v="1"/>
    <d v="2022-01-31T00:00:00"/>
    <s v="NWRU6008826"/>
    <n v="40"/>
    <s v="Толбино "/>
    <d v="1899-12-30T09:00:00"/>
    <d v="2022-02-04T00:00:00"/>
    <m/>
    <x v="1"/>
    <s v="Прохорова"/>
    <x v="0"/>
    <x v="0"/>
    <n v="4"/>
  </r>
  <r>
    <x v="1"/>
    <d v="2022-01-31T00:00:00"/>
    <s v="NWRU6007347"/>
    <n v="40"/>
    <s v="Толбино "/>
    <d v="1899-12-30T09:00:00"/>
    <d v="2022-02-04T00:00:00"/>
    <m/>
    <x v="1"/>
    <s v="Прохорова"/>
    <x v="0"/>
    <x v="0"/>
    <n v="4"/>
  </r>
  <r>
    <x v="1"/>
    <d v="2022-01-31T00:00:00"/>
    <s v="NWRU6007877"/>
    <n v="40"/>
    <s v="Толбино "/>
    <d v="1899-12-30T14:00:00"/>
    <d v="2022-02-04T00:00:00"/>
    <m/>
    <x v="1"/>
    <s v="Прохорова"/>
    <x v="0"/>
    <x v="0"/>
    <n v="4"/>
  </r>
  <r>
    <x v="11"/>
    <d v="2022-01-31T00:00:00"/>
    <s v="TDLU6210133"/>
    <n v="40"/>
    <s v="Тетрис "/>
    <d v="1899-12-30T15:00:00"/>
    <d v="2022-02-04T00:00:00"/>
    <m/>
    <x v="1"/>
    <s v="Прохорова"/>
    <x v="0"/>
    <x v="0"/>
    <n v="4"/>
  </r>
  <r>
    <x v="4"/>
    <d v="2022-01-31T00:00:00"/>
    <s v="LYGU3556660"/>
    <n v="40"/>
    <s v="Тетрис "/>
    <d v="1899-12-30T08:00:00"/>
    <d v="2022-02-04T00:00:00"/>
    <m/>
    <x v="1"/>
    <s v="Прохорова"/>
    <x v="0"/>
    <x v="0"/>
    <n v="4"/>
  </r>
  <r>
    <x v="4"/>
    <d v="2022-01-31T00:00:00"/>
    <s v="TKRU4440276"/>
    <n v="40"/>
    <s v="с колес "/>
    <d v="1899-12-30T14:00:00"/>
    <d v="2022-02-11T00:00:00"/>
    <m/>
    <x v="2"/>
    <s v="Прохорова"/>
    <x v="0"/>
    <x v="0"/>
    <n v="11"/>
  </r>
  <r>
    <x v="12"/>
    <d v="2022-02-01T00:00:00"/>
    <s v="NEPU4511822"/>
    <n v="40"/>
    <s v="МК Домодедово"/>
    <d v="1899-12-30T09:00:00"/>
    <d v="2022-02-07T00:00:00"/>
    <m/>
    <x v="2"/>
    <s v="Прохорова"/>
    <x v="1"/>
    <x v="0"/>
    <n v="6"/>
  </r>
  <r>
    <x v="4"/>
    <d v="2022-02-01T00:00:00"/>
    <s v="TKRU4574439"/>
    <n v="40"/>
    <s v="Электроугли "/>
    <d v="1899-12-30T15:00:00"/>
    <d v="2022-02-07T00:00:00"/>
    <m/>
    <x v="2"/>
    <s v="Прохорова"/>
    <x v="1"/>
    <x v="0"/>
    <n v="6"/>
  </r>
  <r>
    <x v="5"/>
    <d v="2022-02-01T00:00:00"/>
    <s v="RZDU5235666"/>
    <n v="40"/>
    <s v="Электроугли "/>
    <d v="1899-12-30T14:00:00"/>
    <d v="2022-02-07T00:00:00"/>
    <m/>
    <x v="2"/>
    <s v="Прохорова"/>
    <x v="1"/>
    <x v="0"/>
    <n v="6"/>
  </r>
  <r>
    <x v="1"/>
    <d v="2022-02-01T00:00:00"/>
    <s v="NEPU4510169 "/>
    <n v="40"/>
    <s v="МК Домодедово"/>
    <d v="1899-12-30T21:30:00"/>
    <d v="2022-02-07T00:00:00"/>
    <m/>
    <x v="2"/>
    <s v="Прохорова"/>
    <x v="1"/>
    <x v="0"/>
    <n v="6"/>
  </r>
  <r>
    <x v="1"/>
    <d v="2022-02-01T00:00:00"/>
    <s v="SEGU4120636"/>
    <n v="40"/>
    <s v="Тучково"/>
    <d v="1899-12-30T01:00:00"/>
    <d v="2022-02-11T00:00:00"/>
    <m/>
    <x v="2"/>
    <s v="Прохорова"/>
    <x v="1"/>
    <x v="0"/>
    <n v="10"/>
  </r>
  <r>
    <x v="1"/>
    <d v="2022-02-02T00:00:00"/>
    <s v="GHMU8890629"/>
    <n v="40"/>
    <s v="Тучково"/>
    <d v="1899-12-30T21:30:00"/>
    <d v="2022-02-07T00:00:00"/>
    <m/>
    <x v="1"/>
    <s v="Прохорова"/>
    <x v="1"/>
    <x v="0"/>
    <n v="5"/>
  </r>
  <r>
    <x v="8"/>
    <d v="2022-02-02T00:00:00"/>
    <s v="MCCU3062953"/>
    <n v="40"/>
    <s v="Север  "/>
    <d v="1899-12-30T07:00:00"/>
    <d v="2022-02-06T00:00:00"/>
    <m/>
    <x v="0"/>
    <s v="Прохорова"/>
    <x v="1"/>
    <x v="0"/>
    <n v="4"/>
  </r>
  <r>
    <x v="1"/>
    <d v="2022-02-02T00:00:00"/>
    <s v="NWRU6006530"/>
    <n v="40"/>
    <s v="Тетрис "/>
    <d v="1899-12-30T09:00:00"/>
    <d v="2022-02-06T00:00:00"/>
    <m/>
    <x v="0"/>
    <s v="Прохорова"/>
    <x v="1"/>
    <x v="0"/>
    <n v="4"/>
  </r>
  <r>
    <x v="10"/>
    <d v="2022-02-02T00:00:00"/>
    <s v="SERU1000950"/>
    <n v="40"/>
    <s v="Тетрис "/>
    <d v="1899-12-30T14:00:00"/>
    <d v="2022-02-06T00:00:00"/>
    <m/>
    <x v="0"/>
    <s v="Прохорова"/>
    <x v="1"/>
    <x v="0"/>
    <n v="4"/>
  </r>
  <r>
    <x v="13"/>
    <d v="2022-02-02T00:00:00"/>
    <s v="FSCU9410469"/>
    <n v="40"/>
    <s v="Тетрис "/>
    <d v="1899-12-30T13:00:00"/>
    <d v="2022-02-06T00:00:00"/>
    <m/>
    <x v="0"/>
    <s v="Прохорова"/>
    <x v="1"/>
    <x v="0"/>
    <n v="4"/>
  </r>
  <r>
    <x v="10"/>
    <d v="2022-02-02T00:00:00"/>
    <s v="NWRU6006680"/>
    <n v="40"/>
    <s v="Тетрис "/>
    <d v="1899-12-30T10:00:00"/>
    <d v="2022-02-06T00:00:00"/>
    <m/>
    <x v="0"/>
    <s v="Прохорова"/>
    <x v="1"/>
    <x v="0"/>
    <n v="4"/>
  </r>
  <r>
    <x v="1"/>
    <d v="2022-02-02T00:00:00"/>
    <s v="MCCU3062001"/>
    <n v="40"/>
    <s v="Север  "/>
    <d v="1899-12-30T01:00:00"/>
    <d v="2022-02-06T00:00:00"/>
    <m/>
    <x v="0"/>
    <s v="Прохорова"/>
    <x v="1"/>
    <x v="0"/>
    <n v="4"/>
  </r>
  <r>
    <x v="4"/>
    <d v="2022-02-03T00:00:00"/>
    <s v="MCCU3061828"/>
    <n v="40"/>
    <s v="Север  "/>
    <d v="1899-12-30T17:00:00"/>
    <d v="2022-02-06T00:00:00"/>
    <m/>
    <x v="0"/>
    <s v="Прохорова"/>
    <x v="1"/>
    <x v="0"/>
    <n v="3"/>
  </r>
  <r>
    <x v="4"/>
    <d v="2022-02-03T00:00:00"/>
    <s v="CAWU7000384"/>
    <n v="40"/>
    <s v="Север "/>
    <d v="1899-12-30T08:00:00"/>
    <d v="2022-02-06T00:00:00"/>
    <m/>
    <x v="0"/>
    <s v="Прохорова"/>
    <x v="1"/>
    <x v="0"/>
    <n v="3"/>
  </r>
  <r>
    <x v="4"/>
    <d v="2022-02-03T00:00:00"/>
    <s v="CCLU6578976"/>
    <n v="40"/>
    <s v="Север  "/>
    <d v="1899-12-30T08:00:00"/>
    <d v="2022-02-06T00:00:00"/>
    <m/>
    <x v="0"/>
    <s v="Прохорова"/>
    <x v="1"/>
    <x v="0"/>
    <n v="3"/>
  </r>
  <r>
    <x v="2"/>
    <d v="2022-02-03T00:00:00"/>
    <s v="GESU6351882"/>
    <n v="40"/>
    <s v="Север "/>
    <d v="1899-12-30T10:00:00"/>
    <d v="2022-02-07T00:00:00"/>
    <m/>
    <x v="1"/>
    <s v="Прохорова"/>
    <x v="1"/>
    <x v="0"/>
    <n v="4"/>
  </r>
  <r>
    <x v="1"/>
    <d v="2022-02-04T00:00:00"/>
    <s v="LYGU1025578"/>
    <n v="40"/>
    <s v="Тучково "/>
    <d v="1899-12-30T21:00:00"/>
    <d v="2022-02-09T00:00:00"/>
    <m/>
    <x v="1"/>
    <s v="Прохорова"/>
    <x v="1"/>
    <x v="0"/>
    <n v="5"/>
  </r>
  <r>
    <x v="4"/>
    <d v="2022-02-04T00:00:00"/>
    <s v="GESU6195389"/>
    <n v="40"/>
    <s v="Север "/>
    <d v="1899-12-30T08:00:00"/>
    <d v="2022-02-09T00:00:00"/>
    <m/>
    <x v="1"/>
    <s v="Прохорова"/>
    <x v="1"/>
    <x v="0"/>
    <n v="5"/>
  </r>
  <r>
    <x v="4"/>
    <d v="2022-02-04T00:00:00"/>
    <s v="CICU2645113"/>
    <n v="40"/>
    <s v="Север "/>
    <d v="1899-12-30T12:00:00"/>
    <d v="2022-02-09T00:00:00"/>
    <m/>
    <x v="1"/>
    <s v="Прохорова"/>
    <x v="1"/>
    <x v="0"/>
    <n v="5"/>
  </r>
  <r>
    <x v="14"/>
    <d v="2022-02-04T00:00:00"/>
    <s v="GESU6437287"/>
    <n v="40"/>
    <s v="Север"/>
    <d v="1899-12-30T12:00:00"/>
    <d v="2022-02-09T00:00:00"/>
    <m/>
    <x v="1"/>
    <s v="Прохорова"/>
    <x v="1"/>
    <x v="0"/>
    <n v="5"/>
  </r>
  <r>
    <x v="10"/>
    <d v="2022-02-07T00:00:00"/>
    <s v="CICU2186375"/>
    <n v="40"/>
    <s v="Тетрис "/>
    <d v="1899-12-30T16:00:00"/>
    <d v="2022-02-10T00:00:00"/>
    <m/>
    <x v="0"/>
    <s v="Прохорова"/>
    <x v="1"/>
    <x v="0"/>
    <n v="3"/>
  </r>
  <r>
    <x v="4"/>
    <d v="2022-02-07T00:00:00"/>
    <s v="CICU2186185"/>
    <n v="40"/>
    <s v="Тетрис "/>
    <d v="1899-12-30T12:00:00"/>
    <d v="2022-02-10T00:00:00"/>
    <m/>
    <x v="0"/>
    <s v="Прохорова"/>
    <x v="1"/>
    <x v="0"/>
    <n v="3"/>
  </r>
  <r>
    <x v="8"/>
    <d v="2022-02-07T00:00:00"/>
    <s v="TDRU9363014 "/>
    <n v="40"/>
    <s v="Тетрис "/>
    <d v="1899-12-30T12:00:00"/>
    <d v="2022-02-10T00:00:00"/>
    <m/>
    <x v="0"/>
    <s v="Прохорова"/>
    <x v="1"/>
    <x v="0"/>
    <n v="3"/>
  </r>
  <r>
    <x v="11"/>
    <d v="2022-02-07T00:00:00"/>
    <s v="TDLU6212901"/>
    <n v="40"/>
    <s v="Тетрис "/>
    <d v="1899-12-30T08:00:00"/>
    <d v="2022-02-10T00:00:00"/>
    <m/>
    <x v="0"/>
    <s v="Прохорова"/>
    <x v="1"/>
    <x v="0"/>
    <n v="3"/>
  </r>
  <r>
    <x v="15"/>
    <d v="2022-02-07T00:00:00"/>
    <s v="MANU6842458"/>
    <n v="40"/>
    <s v="ГОЛД "/>
    <d v="1899-12-30T09:00:00"/>
    <d v="2022-02-13T00:00:00"/>
    <m/>
    <x v="1"/>
    <s v="Прохорова"/>
    <x v="1"/>
    <x v="0"/>
    <n v="6"/>
  </r>
  <r>
    <x v="4"/>
    <d v="2022-02-08T00:00:00"/>
    <s v="GESU5946079"/>
    <n v="40"/>
    <s v="ГОЛД "/>
    <d v="1899-12-30T16:00:00"/>
    <d v="2022-02-13T00:00:00"/>
    <m/>
    <x v="1"/>
    <s v="Прохорова"/>
    <x v="1"/>
    <x v="0"/>
    <n v="5"/>
  </r>
  <r>
    <x v="6"/>
    <d v="2022-02-08T00:00:00"/>
    <s v="CSKU8236425"/>
    <n v="40"/>
    <s v="ГОЛД "/>
    <d v="1899-12-30T09:00:00"/>
    <d v="2022-02-13T00:00:00"/>
    <m/>
    <x v="1"/>
    <s v="Прохорова"/>
    <x v="1"/>
    <x v="0"/>
    <n v="5"/>
  </r>
  <r>
    <x v="1"/>
    <d v="2022-02-08T00:00:00"/>
    <s v="GHMU8885710"/>
    <n v="40"/>
    <s v="Тучково "/>
    <d v="1899-12-30T21:00:00"/>
    <d v="2022-02-13T00:00:00"/>
    <m/>
    <x v="1"/>
    <s v="Прохорова"/>
    <x v="1"/>
    <x v="0"/>
    <n v="5"/>
  </r>
  <r>
    <x v="4"/>
    <d v="2022-02-08T00:00:00"/>
    <s v="SRWU2004108"/>
    <n v="40"/>
    <s v="Север "/>
    <d v="1899-12-30T19:00:00"/>
    <d v="2022-02-15T00:00:00"/>
    <m/>
    <x v="0"/>
    <s v="Прохорова"/>
    <x v="1"/>
    <x v="0"/>
    <n v="7"/>
  </r>
  <r>
    <x v="16"/>
    <d v="2022-02-09T00:00:00"/>
    <s v="XHCU5297622"/>
    <n v="40"/>
    <s v="Тучково "/>
    <m/>
    <d v="2022-02-13T00:00:00"/>
    <m/>
    <x v="1"/>
    <s v="Прохорова"/>
    <x v="1"/>
    <x v="0"/>
    <n v="4"/>
  </r>
  <r>
    <x v="4"/>
    <d v="2022-02-09T00:00:00"/>
    <s v="TRLU8260085"/>
    <n v="40"/>
    <s v="Север "/>
    <d v="1899-12-30T08:00:00"/>
    <d v="2022-02-13T00:00:00"/>
    <m/>
    <x v="1"/>
    <s v="Прохорова"/>
    <x v="1"/>
    <x v="0"/>
    <n v="4"/>
  </r>
  <r>
    <x v="6"/>
    <d v="2022-02-09T00:00:00"/>
    <s v="MSCU8103249"/>
    <n v="40"/>
    <s v="ГОЛД "/>
    <d v="1899-12-30T10:00:00"/>
    <d v="2022-02-13T00:00:00"/>
    <m/>
    <x v="1"/>
    <s v="Прохорова"/>
    <x v="1"/>
    <x v="0"/>
    <n v="4"/>
  </r>
  <r>
    <x v="10"/>
    <d v="2022-02-09T00:00:00"/>
    <s v="TTNU9142257"/>
    <n v="40"/>
    <s v="Север "/>
    <d v="1899-12-30T11:00:00"/>
    <d v="2022-02-15T00:00:00"/>
    <m/>
    <x v="0"/>
    <s v="Прохорова"/>
    <x v="1"/>
    <x v="0"/>
    <n v="6"/>
  </r>
  <r>
    <x v="4"/>
    <d v="2022-02-09T00:00:00"/>
    <s v="FSCU6814929"/>
    <n v="40"/>
    <s v="РТК Видное "/>
    <d v="1899-12-30T16:00:00"/>
    <d v="2022-02-15T00:00:00"/>
    <m/>
    <x v="0"/>
    <s v="Прохорова"/>
    <x v="1"/>
    <x v="0"/>
    <n v="6"/>
  </r>
  <r>
    <x v="8"/>
    <d v="2022-02-09T00:00:00"/>
    <s v="WHLU4353115"/>
    <n v="40"/>
    <s v="РТК Видное "/>
    <d v="1899-12-30T07:00:00"/>
    <d v="2022-02-15T00:00:00"/>
    <m/>
    <x v="0"/>
    <s v="Прохорова"/>
    <x v="1"/>
    <x v="0"/>
    <n v="6"/>
  </r>
  <r>
    <x v="14"/>
    <d v="2022-02-09T00:00:00"/>
    <s v="CICU9834850"/>
    <n v="40"/>
    <s v="РТК Видное"/>
    <d v="1899-12-30T10:00:00"/>
    <d v="2022-02-15T00:00:00"/>
    <m/>
    <x v="0"/>
    <s v="Прохорова"/>
    <x v="1"/>
    <x v="0"/>
    <n v="6"/>
  </r>
  <r>
    <x v="6"/>
    <d v="2022-02-10T00:00:00"/>
    <s v="GAWU5018109"/>
    <n v="40"/>
    <s v="Север "/>
    <d v="1899-12-30T10:00:00"/>
    <d v="2022-02-15T00:00:00"/>
    <m/>
    <x v="0"/>
    <s v="Прохорова"/>
    <x v="1"/>
    <x v="0"/>
    <n v="5"/>
  </r>
  <r>
    <x v="11"/>
    <d v="2022-02-10T00:00:00"/>
    <s v="MSCU9311885"/>
    <n v="40"/>
    <s v="РТК Видное "/>
    <d v="1899-12-30T13:00:00"/>
    <d v="2022-02-15T00:00:00"/>
    <m/>
    <x v="0"/>
    <s v="Прохорова"/>
    <x v="1"/>
    <x v="0"/>
    <n v="5"/>
  </r>
  <r>
    <x v="10"/>
    <d v="2022-02-10T00:00:00"/>
    <s v="WSCU9943824"/>
    <n v="40"/>
    <s v="Север "/>
    <d v="1899-12-30T09:00:00"/>
    <d v="2022-02-13T00:00:00"/>
    <m/>
    <x v="1"/>
    <s v="Прохорова"/>
    <x v="1"/>
    <x v="0"/>
    <n v="3"/>
  </r>
  <r>
    <x v="11"/>
    <d v="2022-02-10T00:00:00"/>
    <s v="MCCU3008823"/>
    <n v="40"/>
    <s v="Тетрис "/>
    <d v="1899-12-30T10:00:00"/>
    <d v="2022-02-13T00:00:00"/>
    <m/>
    <x v="1"/>
    <s v="Прохорова"/>
    <x v="1"/>
    <x v="0"/>
    <n v="3"/>
  </r>
  <r>
    <x v="4"/>
    <d v="2022-02-10T00:00:00"/>
    <s v="NWRU6007481"/>
    <n v="40"/>
    <s v="Тетрис  "/>
    <d v="1899-12-30T13:00:00"/>
    <d v="2022-02-13T00:00:00"/>
    <m/>
    <x v="1"/>
    <s v="Прохорова"/>
    <x v="1"/>
    <x v="0"/>
    <n v="3"/>
  </r>
  <r>
    <x v="6"/>
    <d v="2022-02-11T00:00:00"/>
    <s v="CICU2116300"/>
    <n v="40"/>
    <s v="Север "/>
    <d v="1899-12-30T12:00:00"/>
    <d v="2022-02-15T00:00:00"/>
    <m/>
    <x v="0"/>
    <s v="Прохорова"/>
    <x v="1"/>
    <x v="0"/>
    <n v="4"/>
  </r>
  <r>
    <x v="10"/>
    <d v="2022-02-11T00:00:00"/>
    <s v="LPRU0001746"/>
    <n v="40"/>
    <s v="Север "/>
    <d v="1899-12-30T10:00:00"/>
    <d v="2022-02-15T00:00:00"/>
    <m/>
    <x v="0"/>
    <s v="Прохорова"/>
    <x v="1"/>
    <x v="0"/>
    <n v="4"/>
  </r>
  <r>
    <x v="10"/>
    <d v="2022-02-11T00:00:00"/>
    <s v="CICU2066889"/>
    <n v="40"/>
    <s v="Тетрис "/>
    <d v="1899-12-30T09:00:00"/>
    <d v="2022-02-15T00:00:00"/>
    <m/>
    <x v="0"/>
    <s v="Прохорова"/>
    <x v="1"/>
    <x v="0"/>
    <n v="4"/>
  </r>
  <r>
    <x v="10"/>
    <d v="2022-02-11T00:00:00"/>
    <s v="SRWU2004113"/>
    <n v="40"/>
    <s v="Север "/>
    <d v="1899-12-30T15:00:00"/>
    <d v="2022-02-15T00:00:00"/>
    <m/>
    <x v="0"/>
    <s v="Прохорова"/>
    <x v="1"/>
    <x v="0"/>
    <n v="4"/>
  </r>
  <r>
    <x v="11"/>
    <d v="2022-02-11T00:00:00"/>
    <s v="TEMU7488130"/>
    <n v="40"/>
    <s v="Меридиан "/>
    <d v="1899-12-30T14:00:00"/>
    <d v="2022-02-14T00:00:00"/>
    <m/>
    <x v="3"/>
    <s v="Прохорова"/>
    <x v="1"/>
    <x v="0"/>
    <n v="3"/>
  </r>
  <r>
    <x v="1"/>
    <d v="2022-02-11T00:00:00"/>
    <s v="TEMU7262754"/>
    <n v="40"/>
    <s v="Север "/>
    <d v="1899-12-30T09:00:00"/>
    <d v="2022-02-16T00:00:00"/>
    <m/>
    <x v="3"/>
    <s v="Прохорова"/>
    <x v="1"/>
    <x v="0"/>
    <n v="5"/>
  </r>
  <r>
    <x v="10"/>
    <d v="2022-02-12T00:00:00"/>
    <s v="LYGU1025541"/>
    <n v="40"/>
    <s v="Тучково"/>
    <d v="1899-12-30T14:30:00"/>
    <d v="2022-02-17T00:00:00"/>
    <m/>
    <x v="1"/>
    <s v="Прохорова"/>
    <x v="1"/>
    <x v="0"/>
    <n v="5"/>
  </r>
  <r>
    <x v="15"/>
    <d v="2022-02-12T00:00:00"/>
    <s v="TCKU9276351"/>
    <n v="40"/>
    <s v="Тетрис "/>
    <d v="1899-12-30T09:00:00"/>
    <d v="2022-02-17T00:00:00"/>
    <m/>
    <x v="1"/>
    <s v="Прохорова"/>
    <x v="1"/>
    <x v="0"/>
    <n v="5"/>
  </r>
  <r>
    <x v="5"/>
    <d v="2022-02-12T00:00:00"/>
    <s v="GESU6775936"/>
    <n v="40"/>
    <s v="Север "/>
    <d v="1899-12-30T11:00:00"/>
    <d v="2022-02-17T00:00:00"/>
    <m/>
    <x v="1"/>
    <s v="Прохорова"/>
    <x v="1"/>
    <x v="0"/>
    <n v="5"/>
  </r>
  <r>
    <x v="11"/>
    <d v="2022-02-14T00:00:00"/>
    <s v="LPRU0000863"/>
    <n v="40"/>
    <s v="Север "/>
    <d v="1899-12-30T12:00:00"/>
    <d v="2022-02-20T00:00:00"/>
    <m/>
    <x v="0"/>
    <s v="Прохорова"/>
    <x v="1"/>
    <x v="0"/>
    <n v="6"/>
  </r>
  <r>
    <x v="4"/>
    <d v="2022-02-14T00:00:00"/>
    <s v="HJCU1936701"/>
    <n v="40"/>
    <s v="Тетрис "/>
    <d v="1899-12-30T09:00:00"/>
    <d v="2022-02-17T00:00:00"/>
    <m/>
    <x v="1"/>
    <s v="Прохорова"/>
    <x v="1"/>
    <x v="0"/>
    <n v="3"/>
  </r>
  <r>
    <x v="4"/>
    <d v="2022-02-14T00:00:00"/>
    <s v="ABMU0433995"/>
    <n v="40"/>
    <s v="Тетрис "/>
    <d v="1899-12-30T14:00:00"/>
    <d v="2022-02-17T00:00:00"/>
    <m/>
    <x v="1"/>
    <s v="Прохорова"/>
    <x v="1"/>
    <x v="0"/>
    <n v="3"/>
  </r>
  <r>
    <x v="10"/>
    <d v="2022-02-15T00:00:00"/>
    <s v="GESU4878909"/>
    <n v="40"/>
    <s v="МК Домодедово"/>
    <d v="1899-12-30T14:00:00"/>
    <d v="2022-02-22T00:00:00"/>
    <m/>
    <x v="1"/>
    <s v="Прохорова"/>
    <x v="1"/>
    <x v="0"/>
    <n v="7"/>
  </r>
  <r>
    <x v="1"/>
    <d v="2022-02-15T00:00:00"/>
    <s v="SEGU4855364"/>
    <n v="40"/>
    <s v="Север "/>
    <d v="1899-12-30T09:00:00"/>
    <d v="2022-02-22T00:00:00"/>
    <m/>
    <x v="1"/>
    <s v="Прохорова"/>
    <x v="1"/>
    <x v="0"/>
    <n v="7"/>
  </r>
  <r>
    <x v="1"/>
    <d v="2022-02-15T00:00:00"/>
    <s v="CRSU9260828"/>
    <n v="40"/>
    <s v="Север "/>
    <d v="1899-12-30T11:00:00"/>
    <d v="2022-02-22T00:00:00"/>
    <m/>
    <x v="1"/>
    <s v="Прохорова"/>
    <x v="1"/>
    <x v="0"/>
    <n v="7"/>
  </r>
  <r>
    <x v="17"/>
    <d v="2022-02-16T00:00:00"/>
    <s v="TDTU8428479"/>
    <n v="40"/>
    <s v="Север "/>
    <d v="1899-12-30T09:00:00"/>
    <d v="2022-02-22T00:00:00"/>
    <m/>
    <x v="1"/>
    <s v="Прохорова"/>
    <x v="1"/>
    <x v="0"/>
    <n v="6"/>
  </r>
  <r>
    <x v="4"/>
    <d v="2022-02-16T00:00:00"/>
    <s v="AMFU8736814"/>
    <n v="40"/>
    <s v="Север "/>
    <d v="1899-12-30T12:00:00"/>
    <d v="2022-02-22T00:00:00"/>
    <m/>
    <x v="1"/>
    <s v="Прохорова"/>
    <x v="1"/>
    <x v="0"/>
    <n v="6"/>
  </r>
  <r>
    <x v="4"/>
    <d v="2022-02-16T00:00:00"/>
    <s v="SEGU4748540"/>
    <n v="40"/>
    <s v="Север "/>
    <d v="1899-12-30T10:00:00"/>
    <d v="2022-02-22T00:00:00"/>
    <m/>
    <x v="1"/>
    <s v="Прохорова"/>
    <x v="1"/>
    <x v="0"/>
    <n v="6"/>
  </r>
  <r>
    <x v="4"/>
    <d v="2022-02-16T00:00:00"/>
    <s v="ECMU9492146"/>
    <n v="40"/>
    <s v="МК Домодедово"/>
    <d v="1899-12-30T08:00:00"/>
    <d v="2022-02-22T00:00:00"/>
    <m/>
    <x v="1"/>
    <s v="Прохорова"/>
    <x v="1"/>
    <x v="0"/>
    <n v="6"/>
  </r>
  <r>
    <x v="4"/>
    <d v="2022-02-16T00:00:00"/>
    <s v="CXDU1236985"/>
    <n v="40"/>
    <s v="МК Домодедово"/>
    <d v="1899-12-30T15:00:00"/>
    <d v="2022-02-22T00:00:00"/>
    <m/>
    <x v="2"/>
    <s v="Прохорова"/>
    <x v="1"/>
    <x v="0"/>
    <n v="6"/>
  </r>
  <r>
    <x v="1"/>
    <d v="2022-02-16T00:00:00"/>
    <s v="NEPU4519891"/>
    <n v="40"/>
    <s v="МК Домодедово"/>
    <d v="1899-12-30T09:00:00"/>
    <d v="2022-02-22T00:00:00"/>
    <m/>
    <x v="2"/>
    <s v="Прохорова"/>
    <x v="1"/>
    <x v="0"/>
    <n v="6"/>
  </r>
  <r>
    <x v="10"/>
    <d v="2022-02-16T00:00:00"/>
    <s v="SUZU4026490"/>
    <n v="40"/>
    <s v="Толбино "/>
    <d v="1899-12-30T15:00:00"/>
    <d v="2022-02-22T00:00:00"/>
    <m/>
    <x v="2"/>
    <s v="Прохорова"/>
    <x v="1"/>
    <x v="0"/>
    <n v="6"/>
  </r>
  <r>
    <x v="8"/>
    <d v="2022-02-16T00:00:00"/>
    <s v="HYJU1002964"/>
    <n v="40"/>
    <s v="МК Домодедово"/>
    <d v="1899-12-30T12:00:00"/>
    <d v="2022-02-22T00:00:00"/>
    <m/>
    <x v="2"/>
    <s v="Прохорова"/>
    <x v="1"/>
    <x v="0"/>
    <n v="6"/>
  </r>
  <r>
    <x v="11"/>
    <d v="2022-02-16T00:00:00"/>
    <s v="RXTU4501013"/>
    <n v="40"/>
    <s v="МК Домодедово"/>
    <d v="1899-12-30T08:00:00"/>
    <d v="2022-02-22T00:00:00"/>
    <m/>
    <x v="2"/>
    <s v="Прохорова"/>
    <x v="1"/>
    <x v="0"/>
    <n v="6"/>
  </r>
  <r>
    <x v="1"/>
    <d v="2022-02-17T00:00:00"/>
    <s v="TDLU7012180"/>
    <n v="40"/>
    <s v="ГОЛД Конт"/>
    <d v="1899-12-30T21:00:00"/>
    <d v="2022-02-22T00:00:00"/>
    <m/>
    <x v="2"/>
    <s v="Прохорова"/>
    <x v="1"/>
    <x v="0"/>
    <n v="5"/>
  </r>
  <r>
    <x v="4"/>
    <d v="2022-02-17T00:00:00"/>
    <s v="TKRU4375247"/>
    <n v="40"/>
    <s v="Электроугли "/>
    <d v="1899-12-30T16:00:00"/>
    <d v="2022-02-22T00:00:00"/>
    <m/>
    <x v="2"/>
    <s v="Прохорова"/>
    <x v="1"/>
    <x v="0"/>
    <n v="5"/>
  </r>
  <r>
    <x v="4"/>
    <d v="2022-02-17T00:00:00"/>
    <s v="CAWU7000342"/>
    <n v="40"/>
    <s v="Технопарк "/>
    <d v="1899-12-30T12:00:00"/>
    <d v="2022-02-22T00:00:00"/>
    <m/>
    <x v="2"/>
    <s v="Прохорова"/>
    <x v="1"/>
    <x v="0"/>
    <n v="5"/>
  </r>
  <r>
    <x v="2"/>
    <d v="2022-02-18T00:00:00"/>
    <s v="HDMU6508813"/>
    <n v="40"/>
    <s v="РТК Видное "/>
    <d v="1899-12-30T14:00:00"/>
    <d v="2022-02-20T00:00:00"/>
    <m/>
    <x v="0"/>
    <s v="Прохорова"/>
    <x v="1"/>
    <x v="0"/>
    <n v="2"/>
  </r>
  <r>
    <x v="11"/>
    <d v="2022-02-18T00:00:00"/>
    <s v="CXDU1678945"/>
    <n v="40"/>
    <s v="Белый Раст "/>
    <d v="1899-12-30T10:00:00"/>
    <d v="2022-02-20T00:00:00"/>
    <m/>
    <x v="0"/>
    <s v="Прохорова"/>
    <x v="1"/>
    <x v="0"/>
    <n v="2"/>
  </r>
  <r>
    <x v="4"/>
    <d v="2022-02-18T00:00:00"/>
    <s v="HPCU4288966"/>
    <n v="40"/>
    <s v="Тетрис "/>
    <d v="1899-12-30T12:00:00"/>
    <d v="2022-02-20T00:00:00"/>
    <m/>
    <x v="0"/>
    <s v="Прохорова"/>
    <x v="1"/>
    <x v="0"/>
    <n v="2"/>
  </r>
  <r>
    <x v="8"/>
    <d v="2022-02-18T00:00:00"/>
    <s v=" XAGU6040500"/>
    <n v="40"/>
    <s v="Останкино "/>
    <d v="1899-12-30T12:00:00"/>
    <d v="2022-02-20T00:00:00"/>
    <m/>
    <x v="0"/>
    <s v="Прохорова"/>
    <x v="1"/>
    <x v="0"/>
    <n v="2"/>
  </r>
  <r>
    <x v="1"/>
    <d v="2022-02-18T00:00:00"/>
    <s v="LHXU8200743"/>
    <n v="40"/>
    <s v="РТК Видное"/>
    <d v="1899-12-30T21:00:00"/>
    <d v="2022-02-23T00:00:00"/>
    <m/>
    <x v="0"/>
    <s v="Прохорова"/>
    <x v="1"/>
    <x v="0"/>
    <n v="5"/>
  </r>
  <r>
    <x v="1"/>
    <d v="2022-02-18T00:00:00"/>
    <s v="MXSU9612048"/>
    <n v="40"/>
    <s v="Белый Раст "/>
    <d v="1899-12-30T01:00:00"/>
    <d v="2022-02-23T00:00:00"/>
    <m/>
    <x v="0"/>
    <s v="Прохорова"/>
    <x v="1"/>
    <x v="0"/>
    <n v="5"/>
  </r>
  <r>
    <x v="6"/>
    <d v="2022-02-19T00:00:00"/>
    <s v="CRSU9334448"/>
    <n v="40"/>
    <s v="Белый Раст "/>
    <d v="1899-12-30T10:00:00"/>
    <d v="2022-02-23T00:00:00"/>
    <m/>
    <x v="0"/>
    <s v="Прохорова"/>
    <x v="1"/>
    <x v="0"/>
    <n v="4"/>
  </r>
  <r>
    <x v="5"/>
    <d v="2022-02-19T00:00:00"/>
    <s v="TRLU6858015"/>
    <n v="40"/>
    <s v="Север "/>
    <d v="1899-12-30T11:00:00"/>
    <d v="2022-02-22T00:00:00"/>
    <m/>
    <x v="1"/>
    <s v="Прохорова"/>
    <x v="1"/>
    <x v="0"/>
    <n v="3"/>
  </r>
  <r>
    <x v="11"/>
    <d v="2022-02-21T00:00:00"/>
    <s v="REGU5035353"/>
    <n v="40"/>
    <s v="РТК Видное "/>
    <d v="1899-12-30T08:00:00"/>
    <d v="2022-02-23T00:00:00"/>
    <m/>
    <x v="0"/>
    <s v="Прохорова"/>
    <x v="1"/>
    <x v="0"/>
    <n v="2"/>
  </r>
  <r>
    <x v="11"/>
    <d v="2022-02-21T00:00:00"/>
    <s v="WNGU5021570"/>
    <n v="40"/>
    <s v="РТК Видное"/>
    <d v="1899-12-30T15:00:00"/>
    <d v="2022-02-23T00:00:00"/>
    <m/>
    <x v="0"/>
    <s v="Прохорова"/>
    <x v="1"/>
    <x v="0"/>
    <n v="2"/>
  </r>
  <r>
    <x v="2"/>
    <d v="2022-02-21T00:00:00"/>
    <s v="TCNU9317096"/>
    <n v="40"/>
    <s v="Север"/>
    <m/>
    <d v="2022-02-24T00:00:00"/>
    <m/>
    <x v="1"/>
    <s v="Прохорова"/>
    <x v="1"/>
    <x v="0"/>
    <n v="3"/>
  </r>
  <r>
    <x v="4"/>
    <d v="2022-02-21T00:00:00"/>
    <s v="HPCU4135334"/>
    <n v="40"/>
    <s v="МК Домодедово"/>
    <d v="1899-12-30T08:00:00"/>
    <d v="2022-02-24T00:00:00"/>
    <m/>
    <x v="1"/>
    <s v="Прохорова"/>
    <x v="1"/>
    <x v="0"/>
    <n v="3"/>
  </r>
  <r>
    <x v="4"/>
    <d v="2022-02-21T00:00:00"/>
    <s v="FSCU6669693"/>
    <n v="40"/>
    <s v="Север "/>
    <d v="1899-12-30T16:00:00"/>
    <d v="2022-02-24T00:00:00"/>
    <m/>
    <x v="1"/>
    <s v="Прохорова"/>
    <x v="1"/>
    <x v="0"/>
    <n v="3"/>
  </r>
  <r>
    <x v="1"/>
    <d v="2022-02-22T00:00:00"/>
    <s v="MSCU7099205"/>
    <n v="40"/>
    <s v="РТК Видное "/>
    <d v="1899-12-30T09:00:00"/>
    <d v="2022-02-23T00:00:00"/>
    <m/>
    <x v="0"/>
    <s v="Прохорова"/>
    <x v="1"/>
    <x v="0"/>
    <n v="1"/>
  </r>
  <r>
    <x v="2"/>
    <d v="2022-02-22T00:00:00"/>
    <s v="CAXU9130689"/>
    <n v="40"/>
    <s v="МК Домодедово"/>
    <m/>
    <d v="2022-02-24T00:00:00"/>
    <m/>
    <x v="1"/>
    <s v="Прохорова"/>
    <x v="1"/>
    <x v="0"/>
    <n v="2"/>
  </r>
  <r>
    <x v="1"/>
    <d v="2022-02-22T00:00:00"/>
    <s v="RKSU6254837"/>
    <n v="40"/>
    <s v="Толбино "/>
    <d v="1899-12-30T01:00:00"/>
    <d v="2022-03-03T00:00:00"/>
    <m/>
    <x v="2"/>
    <s v="Прохорова"/>
    <x v="1"/>
    <x v="0"/>
    <n v="9"/>
  </r>
  <r>
    <x v="1"/>
    <d v="2022-02-22T00:00:00"/>
    <s v="RZDU5216856"/>
    <n v="40"/>
    <s v="Электроугли "/>
    <d v="1899-12-30T15:00:00"/>
    <d v="2022-03-03T00:00:00"/>
    <m/>
    <x v="2"/>
    <s v="Прохорова"/>
    <x v="1"/>
    <x v="0"/>
    <n v="9"/>
  </r>
  <r>
    <x v="2"/>
    <d v="2022-02-22T00:00:00"/>
    <s v="ZCSU7019055"/>
    <n v="40"/>
    <s v="Север "/>
    <d v="1899-12-30T14:00:00"/>
    <d v="2022-03-03T00:00:00"/>
    <m/>
    <x v="2"/>
    <s v="Прохорова"/>
    <x v="1"/>
    <x v="0"/>
    <n v="9"/>
  </r>
  <r>
    <x v="13"/>
    <d v="2022-02-22T00:00:00"/>
    <s v="HNSU5005204"/>
    <n v="40"/>
    <s v="Север "/>
    <d v="1899-12-30T13:00:00"/>
    <d v="2022-03-03T00:00:00"/>
    <m/>
    <x v="2"/>
    <s v="Прохорова"/>
    <x v="1"/>
    <x v="0"/>
    <n v="9"/>
  </r>
  <r>
    <x v="11"/>
    <d v="2022-02-22T00:00:00"/>
    <s v="CICU2227556 "/>
    <n v="40"/>
    <s v="РТК Видное "/>
    <d v="1899-12-30T08:00:00"/>
    <d v="2022-03-03T00:00:00"/>
    <m/>
    <x v="2"/>
    <s v="Прохорова"/>
    <x v="1"/>
    <x v="0"/>
    <n v="9"/>
  </r>
  <r>
    <x v="11"/>
    <d v="2022-02-22T00:00:00"/>
    <s v="TDLU5201116"/>
    <n v="40"/>
    <s v="РТК Видное "/>
    <d v="1899-12-30T15:00:00"/>
    <d v="2022-03-03T00:00:00"/>
    <m/>
    <x v="2"/>
    <s v="Прохорова"/>
    <x v="1"/>
    <x v="0"/>
    <n v="9"/>
  </r>
  <r>
    <x v="14"/>
    <d v="2022-02-23T00:00:00"/>
    <s v="TKRU4504956"/>
    <n v="40"/>
    <s v="Купавна "/>
    <d v="1899-12-30T10:00:00"/>
    <d v="2022-03-03T00:00:00"/>
    <m/>
    <x v="2"/>
    <s v="Прохорова"/>
    <x v="1"/>
    <x v="0"/>
    <n v="8"/>
  </r>
  <r>
    <x v="14"/>
    <d v="2022-02-23T00:00:00"/>
    <s v="RZDU5220012"/>
    <n v="40"/>
    <s v="Купавна "/>
    <d v="1899-12-30T15:00:00"/>
    <d v="2022-03-03T00:00:00"/>
    <m/>
    <x v="2"/>
    <s v="Прохорова"/>
    <x v="1"/>
    <x v="0"/>
    <n v="8"/>
  </r>
  <r>
    <x v="4"/>
    <d v="2022-02-23T00:00:00"/>
    <s v="TKRU4005751"/>
    <n v="40"/>
    <s v="Электроугли "/>
    <d v="1899-12-30T09:00:00"/>
    <d v="2022-03-03T00:00:00"/>
    <m/>
    <x v="2"/>
    <s v="Прохорова"/>
    <x v="1"/>
    <x v="0"/>
    <n v="8"/>
  </r>
  <r>
    <x v="10"/>
    <d v="2022-02-24T00:00:00"/>
    <s v="INKU6493483"/>
    <n v="40"/>
    <s v="Север "/>
    <d v="1899-12-30T12:00:00"/>
    <d v="2022-02-27T00:00:00"/>
    <m/>
    <x v="0"/>
    <s v="Прохорова"/>
    <x v="1"/>
    <x v="0"/>
    <n v="3"/>
  </r>
  <r>
    <x v="4"/>
    <d v="2022-02-24T00:00:00"/>
    <s v="TGHU7935380"/>
    <n v="40"/>
    <s v="РТК Видное"/>
    <d v="1899-12-30T12:00:00"/>
    <d v="2022-02-27T00:00:00"/>
    <m/>
    <x v="0"/>
    <s v="Прохорова"/>
    <x v="1"/>
    <x v="0"/>
    <n v="3"/>
  </r>
  <r>
    <x v="4"/>
    <d v="2022-02-24T00:00:00"/>
    <s v="WSCU9092600"/>
    <n v="40"/>
    <s v="Север"/>
    <d v="1899-12-30T12:00:00"/>
    <d v="2022-02-27T00:00:00"/>
    <m/>
    <x v="0"/>
    <s v="Прохорова"/>
    <x v="1"/>
    <x v="0"/>
    <n v="3"/>
  </r>
  <r>
    <x v="1"/>
    <d v="2022-02-24T00:00:00"/>
    <s v="HNKU6013109"/>
    <n v="40"/>
    <s v="Север "/>
    <d v="1899-12-30T09:00:00"/>
    <d v="2022-02-27T00:00:00"/>
    <m/>
    <x v="0"/>
    <s v="Прохорова"/>
    <x v="1"/>
    <x v="0"/>
    <n v="3"/>
  </r>
  <r>
    <x v="10"/>
    <d v="2022-02-24T00:00:00"/>
    <s v="TGHU8582712"/>
    <n v="40"/>
    <s v="РТК Видное "/>
    <d v="1899-12-30T10:00:00"/>
    <d v="2022-02-27T00:00:00"/>
    <m/>
    <x v="0"/>
    <s v="Прохорова"/>
    <x v="1"/>
    <x v="0"/>
    <n v="3"/>
  </r>
  <r>
    <x v="11"/>
    <d v="2022-02-24T00:00:00"/>
    <s v="REGU5030428"/>
    <n v="40"/>
    <s v="РТК Видное "/>
    <d v="1899-12-30T15:00:00"/>
    <d v="2022-02-27T00:00:00"/>
    <m/>
    <x v="0"/>
    <s v="Прохорова"/>
    <x v="1"/>
    <x v="0"/>
    <n v="3"/>
  </r>
  <r>
    <x v="6"/>
    <d v="2022-02-24T00:00:00"/>
    <s v="CNCU5502668"/>
    <n v="40"/>
    <s v="РТК Видное "/>
    <d v="1899-12-30T08:30:00"/>
    <d v="2022-02-27T00:00:00"/>
    <m/>
    <x v="0"/>
    <s v="Прохорова"/>
    <x v="1"/>
    <x v="0"/>
    <n v="3"/>
  </r>
  <r>
    <x v="6"/>
    <d v="2022-02-25T00:00:00"/>
    <s v="MXSU9612460"/>
    <n v="40"/>
    <s v="Белый Раст "/>
    <d v="1899-12-30T10:00:00"/>
    <d v="2022-03-01T00:00:00"/>
    <m/>
    <x v="0"/>
    <s v="Прохорова"/>
    <x v="1"/>
    <x v="0"/>
    <n v="4"/>
  </r>
  <r>
    <x v="6"/>
    <d v="2022-02-25T00:00:00"/>
    <s v="HNKU6030847"/>
    <n v="40"/>
    <s v="Север "/>
    <d v="1899-12-30T11:00:00"/>
    <d v="2022-03-01T00:00:00"/>
    <m/>
    <x v="0"/>
    <s v="Прохорова"/>
    <x v="1"/>
    <x v="0"/>
    <n v="4"/>
  </r>
  <r>
    <x v="6"/>
    <d v="2022-02-25T00:00:00"/>
    <s v="GVDU5064288"/>
    <n v="40"/>
    <s v="Север "/>
    <d v="1899-12-30T11:00:00"/>
    <d v="2022-03-01T00:00:00"/>
    <m/>
    <x v="0"/>
    <s v="Прохорова"/>
    <x v="1"/>
    <x v="0"/>
    <n v="4"/>
  </r>
  <r>
    <x v="15"/>
    <d v="2022-02-25T00:00:00"/>
    <s v="SVWU8673732"/>
    <n v="40"/>
    <s v="РТК Видное "/>
    <d v="1899-12-30T09:00:00"/>
    <d v="2022-03-01T00:00:00"/>
    <m/>
    <x v="0"/>
    <s v="Прохорова"/>
    <x v="1"/>
    <x v="0"/>
    <n v="4"/>
  </r>
  <r>
    <x v="1"/>
    <d v="2022-02-25T00:00:00"/>
    <s v="KMTU9216133"/>
    <n v="40"/>
    <s v="РТК Видное "/>
    <d v="1899-12-30T01:00:00"/>
    <d v="2022-03-01T00:00:00"/>
    <m/>
    <x v="0"/>
    <s v="Прохорова"/>
    <x v="1"/>
    <x v="0"/>
    <n v="4"/>
  </r>
  <r>
    <x v="6"/>
    <d v="2022-02-25T00:00:00"/>
    <s v="TDRU0648422"/>
    <n v="40"/>
    <s v="Север "/>
    <d v="1899-12-30T09:00:00"/>
    <d v="2022-02-27T00:00:00"/>
    <m/>
    <x v="1"/>
    <s v="Прохорова"/>
    <x v="1"/>
    <x v="0"/>
    <n v="2"/>
  </r>
  <r>
    <x v="1"/>
    <d v="2022-02-25T00:00:00"/>
    <s v="CICU2231284"/>
    <n v="40"/>
    <s v="МК Домодедово"/>
    <d v="1899-12-30T16:00:00"/>
    <d v="2022-03-01T00:00:00"/>
    <m/>
    <x v="1"/>
    <s v="Прохорова"/>
    <x v="1"/>
    <x v="0"/>
    <n v="4"/>
  </r>
  <r>
    <x v="18"/>
    <d v="2022-02-25T00:00:00"/>
    <s v="HJMU1588463"/>
    <n v="40"/>
    <s v="Север "/>
    <d v="1899-12-30T14:00:00"/>
    <d v="2022-03-01T00:00:00"/>
    <m/>
    <x v="1"/>
    <s v="Прохорова"/>
    <x v="1"/>
    <x v="0"/>
    <n v="4"/>
  </r>
  <r>
    <x v="8"/>
    <d v="2022-02-25T00:00:00"/>
    <s v="CLHU8863822"/>
    <n v="40"/>
    <s v="Север "/>
    <d v="1899-12-30T07:00:00"/>
    <d v="2022-03-01T00:00:00"/>
    <m/>
    <x v="1"/>
    <s v="Прохорова"/>
    <x v="1"/>
    <x v="0"/>
    <n v="4"/>
  </r>
  <r>
    <x v="5"/>
    <d v="2022-02-26T00:00:00"/>
    <s v="HLXU6321627"/>
    <n v="40"/>
    <s v="РТК Видное "/>
    <d v="1899-12-30T11:00:00"/>
    <d v="2022-03-01T00:00:00"/>
    <m/>
    <x v="1"/>
    <s v="Прохорова"/>
    <x v="1"/>
    <x v="0"/>
    <n v="3"/>
  </r>
  <r>
    <x v="11"/>
    <d v="2022-02-27T00:00:00"/>
    <s v="TKRU4012088"/>
    <n v="40"/>
    <s v="Тучково"/>
    <d v="1899-12-30T11:00:00"/>
    <d v="2022-03-03T00:00:00"/>
    <m/>
    <x v="2"/>
    <s v="Прохорова"/>
    <x v="1"/>
    <x v="0"/>
    <n v="4"/>
  </r>
  <r>
    <x v="11"/>
    <d v="2022-02-27T00:00:00"/>
    <s v="TKRU4051886"/>
    <n v="40"/>
    <s v="Ворсино"/>
    <d v="1899-12-30T11:00:00"/>
    <d v="2022-03-03T00:00:00"/>
    <m/>
    <x v="2"/>
    <s v="Прохорова"/>
    <x v="1"/>
    <x v="0"/>
    <n v="4"/>
  </r>
  <r>
    <x v="11"/>
    <d v="2022-02-27T00:00:00"/>
    <s v="TKRU4237145"/>
    <n v="40"/>
    <s v="Купавна"/>
    <d v="1899-12-30T08:00:00"/>
    <d v="2022-03-03T00:00:00"/>
    <m/>
    <x v="2"/>
    <s v="Прохорова"/>
    <x v="1"/>
    <x v="0"/>
    <n v="4"/>
  </r>
  <r>
    <x v="11"/>
    <d v="2022-02-27T00:00:00"/>
    <s v="TKRU4524422"/>
    <n v="40"/>
    <s v="Купавна"/>
    <d v="1899-12-30T08:00:00"/>
    <d v="2022-03-03T00:00:00"/>
    <m/>
    <x v="2"/>
    <s v="Прохорова"/>
    <x v="1"/>
    <x v="0"/>
    <n v="4"/>
  </r>
  <r>
    <x v="4"/>
    <d v="2022-02-28T00:00:00"/>
    <s v="TGHU8295306"/>
    <n v="40"/>
    <s v="РТК Видное "/>
    <d v="1899-12-30T10:00:00"/>
    <d v="2022-03-06T00:00:00"/>
    <m/>
    <x v="1"/>
    <s v="Прохорова"/>
    <x v="1"/>
    <x v="0"/>
    <n v="6"/>
  </r>
  <r>
    <x v="6"/>
    <d v="2022-02-28T00:00:00"/>
    <s v="XHCU5007620"/>
    <n v="40"/>
    <s v="РТК Видное"/>
    <d v="1899-12-30T11:00:00"/>
    <d v="2022-03-06T00:00:00"/>
    <m/>
    <x v="1"/>
    <s v="Прохорова"/>
    <x v="1"/>
    <x v="0"/>
    <n v="6"/>
  </r>
  <r>
    <x v="6"/>
    <d v="2022-02-28T00:00:00"/>
    <s v="YOLU8268759"/>
    <n v="40"/>
    <s v="РТК Видное "/>
    <d v="1899-12-30T10:00:00"/>
    <d v="2022-03-06T00:00:00"/>
    <m/>
    <x v="1"/>
    <s v="Прохорова"/>
    <x v="1"/>
    <x v="0"/>
    <n v="6"/>
  </r>
  <r>
    <x v="10"/>
    <d v="2022-02-28T00:00:00"/>
    <s v="TGHU9317776"/>
    <n v="40"/>
    <s v="РТК Видное "/>
    <d v="1899-12-30T15:00:00"/>
    <d v="2022-03-06T00:00:00"/>
    <m/>
    <x v="1"/>
    <s v="Прохорова"/>
    <x v="1"/>
    <x v="0"/>
    <n v="6"/>
  </r>
  <r>
    <x v="2"/>
    <d v="2022-02-28T00:00:00"/>
    <s v="GLDU7163227"/>
    <n v="40"/>
    <s v="Бутово"/>
    <m/>
    <d v="2022-03-03T00:00:00"/>
    <m/>
    <x v="2"/>
    <s v="Прохорова"/>
    <x v="1"/>
    <x v="0"/>
    <n v="3"/>
  </r>
  <r>
    <x v="11"/>
    <d v="2022-02-28T00:00:00"/>
    <s v="BMOU4750767"/>
    <n v="40"/>
    <s v="Север "/>
    <d v="1899-12-30T15:00:00"/>
    <d v="2022-03-15T00:00:00"/>
    <m/>
    <x v="2"/>
    <s v="Прохорова"/>
    <x v="1"/>
    <x v="0"/>
    <n v="15"/>
  </r>
  <r>
    <x v="11"/>
    <d v="2022-02-28T00:00:00"/>
    <s v="TCLU9755177"/>
    <n v="40"/>
    <s v="Бутово"/>
    <d v="1899-12-30T08:00:00"/>
    <d v="2022-03-15T00:00:00"/>
    <m/>
    <x v="2"/>
    <s v="Прохорова"/>
    <x v="1"/>
    <x v="0"/>
    <n v="15"/>
  </r>
  <r>
    <x v="1"/>
    <d v="2022-02-28T00:00:00"/>
    <s v="SICU9003595"/>
    <n v="40"/>
    <s v="Толбино "/>
    <d v="1899-12-30T21:00:00"/>
    <d v="2022-03-15T00:00:00"/>
    <m/>
    <x v="2"/>
    <s v="Прохорова"/>
    <x v="1"/>
    <x v="0"/>
    <n v="15"/>
  </r>
  <r>
    <x v="1"/>
    <d v="2022-02-28T00:00:00"/>
    <s v="TKRU4560395"/>
    <n v="40"/>
    <s v="с колес"/>
    <d v="1899-12-30T01:00:00"/>
    <d v="2022-03-15T00:00:00"/>
    <m/>
    <x v="2"/>
    <s v="Прохорова"/>
    <x v="1"/>
    <x v="0"/>
    <n v="15"/>
  </r>
  <r>
    <x v="4"/>
    <d v="2022-02-28T00:00:00"/>
    <s v=" SICU9003527"/>
    <n v="40"/>
    <s v="Толбино"/>
    <d v="1899-12-30T14:00:00"/>
    <d v="2022-03-15T00:00:00"/>
    <m/>
    <x v="2"/>
    <s v="Прохорова"/>
    <x v="1"/>
    <x v="0"/>
    <n v="15"/>
  </r>
  <r>
    <x v="15"/>
    <d v="2022-02-28T00:00:00"/>
    <s v="UETU5100318"/>
    <n v="40"/>
    <s v="РТК Видное "/>
    <d v="1899-12-30T09:00:00"/>
    <d v="2022-03-01T00:00:00"/>
    <m/>
    <x v="0"/>
    <s v="Прохорова"/>
    <x v="1"/>
    <x v="0"/>
    <n v="1"/>
  </r>
  <r>
    <x v="19"/>
    <d v="2022-03-01T00:00:00"/>
    <s v="CICU2183890"/>
    <n v="40"/>
    <s v="Толбино "/>
    <d v="1899-12-30T09:00:00"/>
    <d v="2022-03-05T00:00:00"/>
    <m/>
    <x v="1"/>
    <s v="Прохорова"/>
    <x v="2"/>
    <x v="0"/>
    <n v="4"/>
  </r>
  <r>
    <x v="5"/>
    <d v="2022-03-01T00:00:00"/>
    <s v="DRYU9060153"/>
    <n v="40"/>
    <s v="Толбино "/>
    <d v="1899-12-30T11:00:00"/>
    <d v="2022-03-05T00:00:00"/>
    <m/>
    <x v="1"/>
    <s v="Прохорова"/>
    <x v="2"/>
    <x v="0"/>
    <n v="4"/>
  </r>
  <r>
    <x v="4"/>
    <d v="2022-03-01T00:00:00"/>
    <s v="CCLU7074542"/>
    <n v="40"/>
    <s v="Север "/>
    <d v="1899-12-30T10:00:00"/>
    <d v="2022-03-06T00:00:00"/>
    <m/>
    <x v="0"/>
    <s v="Прохорова"/>
    <x v="2"/>
    <x v="0"/>
    <n v="5"/>
  </r>
  <r>
    <x v="4"/>
    <d v="2022-03-01T00:00:00"/>
    <s v="SGCU8042973"/>
    <n v="40"/>
    <s v="РТК Видное "/>
    <d v="1899-12-30T16:00:00"/>
    <d v="2022-03-06T00:00:00"/>
    <m/>
    <x v="0"/>
    <s v="Прохорова"/>
    <x v="2"/>
    <x v="0"/>
    <n v="5"/>
  </r>
  <r>
    <x v="11"/>
    <d v="2022-03-01T00:00:00"/>
    <s v="TKRU4396039"/>
    <n v="40"/>
    <s v="с колес "/>
    <d v="1899-12-30T11:00:00"/>
    <d v="2022-03-15T00:00:00"/>
    <m/>
    <x v="2"/>
    <s v="Прохорова"/>
    <x v="2"/>
    <x v="0"/>
    <n v="14"/>
  </r>
  <r>
    <x v="11"/>
    <d v="2022-03-01T00:00:00"/>
    <s v="TKRU4034791"/>
    <n v="40"/>
    <s v="Электроугли "/>
    <d v="1899-12-30T14:00:00"/>
    <d v="2022-03-15T00:00:00"/>
    <m/>
    <x v="2"/>
    <s v="Прохорова"/>
    <x v="2"/>
    <x v="0"/>
    <n v="14"/>
  </r>
  <r>
    <x v="8"/>
    <d v="2022-03-02T00:00:00"/>
    <s v="CCLU7250981"/>
    <n v="40"/>
    <s v="РТК Видное "/>
    <d v="1899-12-30T07:00:00"/>
    <d v="2022-03-06T00:00:00"/>
    <m/>
    <x v="0"/>
    <s v="Прохорова"/>
    <x v="2"/>
    <x v="0"/>
    <n v="4"/>
  </r>
  <r>
    <x v="4"/>
    <d v="2022-03-02T00:00:00"/>
    <s v="DFSU6015022"/>
    <n v="40"/>
    <s v="РТК Видное "/>
    <d v="1899-12-30T12:00:00"/>
    <d v="2022-03-06T00:00:00"/>
    <m/>
    <x v="0"/>
    <s v="Прохорова"/>
    <x v="2"/>
    <x v="0"/>
    <n v="4"/>
  </r>
  <r>
    <x v="11"/>
    <d v="2022-03-02T00:00:00"/>
    <s v="GSTU8692750"/>
    <n v="40"/>
    <s v="РТК Видное "/>
    <d v="1899-12-30T11:00:00"/>
    <d v="2022-03-06T00:00:00"/>
    <m/>
    <x v="0"/>
    <s v="Прохорова"/>
    <x v="2"/>
    <x v="0"/>
    <n v="4"/>
  </r>
  <r>
    <x v="5"/>
    <d v="2022-03-02T00:00:00"/>
    <s v="MAGU5477243"/>
    <n v="40"/>
    <s v="Север "/>
    <d v="1899-12-30T15:00:00"/>
    <d v="2022-03-05T00:00:00"/>
    <m/>
    <x v="1"/>
    <s v="Прохорова"/>
    <x v="2"/>
    <x v="0"/>
    <n v="3"/>
  </r>
  <r>
    <x v="5"/>
    <d v="2022-03-02T00:00:00"/>
    <s v="GESU6074710"/>
    <n v="40"/>
    <s v="МК Домодедово"/>
    <d v="1899-12-30T11:00:00"/>
    <d v="2022-03-05T00:00:00"/>
    <m/>
    <x v="1"/>
    <s v="Прохорова"/>
    <x v="2"/>
    <x v="0"/>
    <n v="3"/>
  </r>
  <r>
    <x v="6"/>
    <d v="2022-03-03T00:00:00"/>
    <s v="TRLU6835914"/>
    <n v="40"/>
    <s v="Север "/>
    <d v="1899-12-30T12:00:00"/>
    <d v="2022-03-08T00:00:00"/>
    <m/>
    <x v="1"/>
    <s v="Прохорова"/>
    <x v="2"/>
    <x v="0"/>
    <n v="5"/>
  </r>
  <r>
    <x v="11"/>
    <d v="2022-03-03T00:00:00"/>
    <s v="NWRU6008805"/>
    <n v="40"/>
    <s v="Толбино "/>
    <d v="1899-12-30T12:00:00"/>
    <d v="2022-03-08T00:00:00"/>
    <m/>
    <x v="1"/>
    <s v="Прохорова"/>
    <x v="2"/>
    <x v="0"/>
    <n v="5"/>
  </r>
  <r>
    <x v="11"/>
    <d v="2022-03-03T00:00:00"/>
    <s v="NWRU6008071"/>
    <n v="40"/>
    <s v="Толбино "/>
    <d v="1899-12-30T15:00:00"/>
    <d v="2022-03-08T00:00:00"/>
    <m/>
    <x v="1"/>
    <s v="Прохорова"/>
    <x v="2"/>
    <x v="0"/>
    <n v="5"/>
  </r>
  <r>
    <x v="4"/>
    <d v="2022-03-03T00:00:00"/>
    <s v="MZWU2108612"/>
    <n v="40"/>
    <s v="Толбино "/>
    <d v="1899-12-30T18:00:00"/>
    <d v="2022-03-08T00:00:00"/>
    <m/>
    <x v="1"/>
    <s v="Прохорова"/>
    <x v="2"/>
    <x v="0"/>
    <n v="5"/>
  </r>
  <r>
    <x v="1"/>
    <d v="2022-03-03T00:00:00"/>
    <s v="TTNU9375536"/>
    <n v="40"/>
    <s v="РТК Видное "/>
    <d v="1899-12-30T12:00:00"/>
    <d v="2022-03-06T00:00:00"/>
    <m/>
    <x v="0"/>
    <s v="Прохорова"/>
    <x v="2"/>
    <x v="0"/>
    <n v="3"/>
  </r>
  <r>
    <x v="11"/>
    <d v="2022-03-04T00:00:00"/>
    <s v="CICU2231659"/>
    <n v="40"/>
    <s v="МК Домодедово"/>
    <d v="1899-12-30T11:00:00"/>
    <d v="2022-03-13T00:00:00"/>
    <m/>
    <x v="1"/>
    <s v="Прохорова"/>
    <x v="2"/>
    <x v="0"/>
    <n v="9"/>
  </r>
  <r>
    <x v="11"/>
    <d v="2022-03-04T00:00:00"/>
    <s v="GHMU8884740"/>
    <n v="40"/>
    <s v="Север "/>
    <d v="1899-12-30T14:00:00"/>
    <d v="2022-03-13T00:00:00"/>
    <m/>
    <x v="1"/>
    <s v="Прохорова"/>
    <x v="2"/>
    <x v="0"/>
    <n v="9"/>
  </r>
  <r>
    <x v="1"/>
    <d v="2022-03-04T00:00:00"/>
    <s v="NWRU6009720"/>
    <n v="40"/>
    <s v="Север "/>
    <d v="1899-12-30T09:00:00"/>
    <d v="2022-03-13T00:00:00"/>
    <m/>
    <x v="1"/>
    <s v="Прохорова"/>
    <x v="2"/>
    <x v="0"/>
    <n v="9"/>
  </r>
  <r>
    <x v="1"/>
    <d v="2022-03-04T00:00:00"/>
    <s v="CIPU5186240"/>
    <n v="40"/>
    <s v="МК Домодедово"/>
    <d v="1899-12-30T21:00:00"/>
    <d v="2022-03-13T00:00:00"/>
    <m/>
    <x v="1"/>
    <s v="Прохорова"/>
    <x v="2"/>
    <x v="0"/>
    <n v="9"/>
  </r>
  <r>
    <x v="4"/>
    <d v="2022-03-04T00:00:00"/>
    <s v="CBHU8578830"/>
    <n v="40"/>
    <s v="РТК Видное "/>
    <d v="1899-12-30T12:00:00"/>
    <d v="2022-03-13T00:00:00"/>
    <m/>
    <x v="0"/>
    <s v="Прохорова"/>
    <x v="2"/>
    <x v="0"/>
    <n v="9"/>
  </r>
  <r>
    <x v="4"/>
    <d v="2022-03-04T00:00:00"/>
    <s v="CBHU8413872"/>
    <n v="40"/>
    <s v="РТК Видное "/>
    <d v="1899-12-30T15:00:00"/>
    <d v="2022-03-13T00:00:00"/>
    <m/>
    <x v="0"/>
    <s v="Прохорова"/>
    <x v="2"/>
    <x v="0"/>
    <n v="9"/>
  </r>
  <r>
    <x v="6"/>
    <d v="2022-03-05T00:00:00"/>
    <s v="CICU2187854"/>
    <n v="40"/>
    <s v="Север "/>
    <d v="1899-12-30T10:00:00"/>
    <d v="2022-03-13T00:00:00"/>
    <m/>
    <x v="0"/>
    <s v="Прохорова"/>
    <x v="2"/>
    <x v="0"/>
    <n v="8"/>
  </r>
  <r>
    <x v="4"/>
    <d v="2022-03-05T00:00:00"/>
    <s v="CICU2187793"/>
    <n v="40"/>
    <s v="Север"/>
    <d v="1899-12-30T09:00:00"/>
    <d v="2022-03-13T00:00:00"/>
    <m/>
    <x v="0"/>
    <s v="Прохорова"/>
    <x v="2"/>
    <x v="0"/>
    <n v="8"/>
  </r>
  <r>
    <x v="10"/>
    <d v="2022-03-05T00:00:00"/>
    <s v="HNKU5139746"/>
    <n v="40"/>
    <s v="Тучково"/>
    <d v="1899-12-30T15:00:00"/>
    <d v="2022-03-13T00:00:00"/>
    <m/>
    <x v="1"/>
    <s v="Прохорова"/>
    <x v="2"/>
    <x v="0"/>
    <n v="8"/>
  </r>
  <r>
    <x v="0"/>
    <d v="2022-03-05T00:00:00"/>
    <s v="TCNU4361687"/>
    <n v="40"/>
    <s v="Тучково"/>
    <d v="1899-12-30T13:00:00"/>
    <d v="2022-03-13T00:00:00"/>
    <m/>
    <x v="1"/>
    <s v="Прохорова"/>
    <x v="2"/>
    <x v="0"/>
    <n v="8"/>
  </r>
  <r>
    <x v="4"/>
    <d v="2022-03-06T00:00:00"/>
    <s v="HNKU6014846"/>
    <n v="40"/>
    <s v="Останкино "/>
    <d v="1899-12-30T08:00:00"/>
    <d v="2022-03-13T00:00:00"/>
    <m/>
    <x v="1"/>
    <s v="Прохорова"/>
    <x v="2"/>
    <x v="0"/>
    <n v="7"/>
  </r>
  <r>
    <x v="4"/>
    <d v="2022-03-06T00:00:00"/>
    <s v="HNKU5124638"/>
    <n v="40"/>
    <s v="Останкино "/>
    <d v="1899-12-30T10:00:00"/>
    <d v="2022-03-13T00:00:00"/>
    <m/>
    <x v="1"/>
    <s v="Прохорова"/>
    <x v="2"/>
    <x v="0"/>
    <n v="7"/>
  </r>
  <r>
    <x v="4"/>
    <d v="2022-03-09T00:00:00"/>
    <s v="PKEU5035078"/>
    <n v="40"/>
    <s v="Тетрис "/>
    <d v="1899-12-30T12:00:00"/>
    <d v="2022-03-15T00:00:00"/>
    <m/>
    <x v="1"/>
    <s v="Прохорова"/>
    <x v="2"/>
    <x v="0"/>
    <n v="6"/>
  </r>
  <r>
    <x v="1"/>
    <d v="2022-03-09T00:00:00"/>
    <s v="CBHU8167280"/>
    <n v="40"/>
    <s v="Тетрис "/>
    <d v="1899-12-30T21:00:00"/>
    <d v="2022-03-15T00:00:00"/>
    <m/>
    <x v="1"/>
    <s v="Прохорова"/>
    <x v="2"/>
    <x v="0"/>
    <n v="6"/>
  </r>
  <r>
    <x v="1"/>
    <d v="2022-03-09T00:00:00"/>
    <s v="HNKU6126234"/>
    <n v="40"/>
    <s v="Останкино "/>
    <d v="1899-12-30T12:00:00"/>
    <d v="2022-03-15T00:00:00"/>
    <m/>
    <x v="1"/>
    <s v="Прохорова"/>
    <x v="2"/>
    <x v="0"/>
    <n v="6"/>
  </r>
  <r>
    <x v="1"/>
    <d v="2022-03-09T00:00:00"/>
    <s v="TISU5153223"/>
    <n v="40"/>
    <s v="Тетрис"/>
    <d v="1899-12-30T09:00:00"/>
    <d v="2022-03-13T00:00:00"/>
    <m/>
    <x v="0"/>
    <s v="Прохорова"/>
    <x v="2"/>
    <x v="0"/>
    <n v="4"/>
  </r>
  <r>
    <x v="10"/>
    <d v="2022-03-09T00:00:00"/>
    <s v="HNKU6091009"/>
    <n v="40"/>
    <s v="Останкино "/>
    <d v="1899-12-30T15:00:00"/>
    <d v="2022-03-13T00:00:00"/>
    <m/>
    <x v="0"/>
    <s v="Прохорова"/>
    <x v="2"/>
    <x v="0"/>
    <n v="4"/>
  </r>
  <r>
    <x v="4"/>
    <d v="2022-03-10T00:00:00"/>
    <s v="CICU2183870"/>
    <n v="40"/>
    <s v="Тетрис "/>
    <m/>
    <d v="2022-03-15T00:00:00"/>
    <m/>
    <x v="1"/>
    <s v="Прохорова"/>
    <x v="2"/>
    <x v="0"/>
    <n v="5"/>
  </r>
  <r>
    <x v="1"/>
    <d v="2022-03-10T00:00:00"/>
    <s v="TRLU8158181"/>
    <n v="40"/>
    <s v="МК Домодедово"/>
    <d v="1899-12-30T01:00:00"/>
    <d v="2022-03-15T00:00:00"/>
    <m/>
    <x v="1"/>
    <s v="Прохорова"/>
    <x v="2"/>
    <x v="0"/>
    <n v="5"/>
  </r>
  <r>
    <x v="1"/>
    <d v="2022-03-10T00:00:00"/>
    <s v="WIKU5203351"/>
    <n v="40"/>
    <s v="Останкино "/>
    <d v="1899-12-30T21:00:00"/>
    <d v="2022-03-15T00:00:00"/>
    <m/>
    <x v="1"/>
    <s v="Прохорова"/>
    <x v="2"/>
    <x v="0"/>
    <n v="5"/>
  </r>
  <r>
    <x v="11"/>
    <d v="2022-03-10T00:00:00"/>
    <s v="TGHU9073200"/>
    <n v="40"/>
    <s v="РТК Видное "/>
    <d v="1899-12-30T11:00:00"/>
    <d v="2022-03-16T00:00:00"/>
    <m/>
    <x v="0"/>
    <s v="Прохорова"/>
    <x v="2"/>
    <x v="0"/>
    <n v="6"/>
  </r>
  <r>
    <x v="11"/>
    <d v="2022-03-10T00:00:00"/>
    <s v="TGHU8818876"/>
    <n v="40"/>
    <s v="РТК Видное "/>
    <d v="1899-12-30T08:00:00"/>
    <d v="2022-03-16T00:00:00"/>
    <m/>
    <x v="0"/>
    <s v="Прохорова"/>
    <x v="2"/>
    <x v="0"/>
    <n v="6"/>
  </r>
  <r>
    <x v="11"/>
    <d v="2022-03-10T00:00:00"/>
    <s v="ZCSU8459716"/>
    <n v="40"/>
    <s v="РТК Видное "/>
    <d v="1899-12-30T14:00:00"/>
    <d v="2022-03-16T00:00:00"/>
    <m/>
    <x v="0"/>
    <s v="Прохорова"/>
    <x v="2"/>
    <x v="0"/>
    <n v="6"/>
  </r>
  <r>
    <x v="4"/>
    <d v="2022-03-10T00:00:00"/>
    <s v="TGHU9442802"/>
    <n v="40"/>
    <s v="РТК Видное"/>
    <d v="1899-12-30T09:00:00"/>
    <d v="2022-03-16T00:00:00"/>
    <m/>
    <x v="0"/>
    <s v="Прохорова"/>
    <x v="2"/>
    <x v="0"/>
    <n v="6"/>
  </r>
  <r>
    <x v="14"/>
    <d v="2022-03-11T00:00:00"/>
    <s v="SGCU8009403"/>
    <n v="40"/>
    <s v="РТК Видное "/>
    <d v="1899-12-30T10:00:00"/>
    <d v="2022-03-16T00:00:00"/>
    <m/>
    <x v="0"/>
    <s v="Прохорова"/>
    <x v="2"/>
    <x v="0"/>
    <n v="5"/>
  </r>
  <r>
    <x v="4"/>
    <d v="2022-03-11T00:00:00"/>
    <s v="CICU2184388"/>
    <n v="40"/>
    <s v="Тетрис "/>
    <d v="1899-12-30T09:00:00"/>
    <d v="2022-03-15T00:00:00"/>
    <m/>
    <x v="1"/>
    <s v="Прохорова"/>
    <x v="2"/>
    <x v="0"/>
    <n v="4"/>
  </r>
  <r>
    <x v="8"/>
    <d v="2022-03-11T00:00:00"/>
    <s v="CICU2220612"/>
    <n v="40"/>
    <s v="Тетрис "/>
    <d v="1899-12-30T12:00:00"/>
    <d v="2022-03-15T00:00:00"/>
    <m/>
    <x v="1"/>
    <s v="Прохорова"/>
    <x v="2"/>
    <x v="0"/>
    <n v="4"/>
  </r>
  <r>
    <x v="10"/>
    <d v="2022-03-11T00:00:00"/>
    <s v="CICU2216417"/>
    <n v="40"/>
    <s v="Тетрис "/>
    <d v="1899-12-30T15:00:00"/>
    <d v="2022-03-15T00:00:00"/>
    <m/>
    <x v="1"/>
    <s v="Прохорова"/>
    <x v="2"/>
    <x v="0"/>
    <n v="4"/>
  </r>
  <r>
    <x v="1"/>
    <d v="2022-03-11T00:00:00"/>
    <s v="TGHU9030282"/>
    <n v="40"/>
    <s v="МК Домодедово"/>
    <d v="1899-12-30T21:00:00"/>
    <d v="2022-03-15T00:00:00"/>
    <m/>
    <x v="1"/>
    <s v="Прохорова"/>
    <x v="2"/>
    <x v="0"/>
    <n v="4"/>
  </r>
  <r>
    <x v="1"/>
    <d v="2022-03-11T00:00:00"/>
    <s v="TGHU6506539"/>
    <n v="40"/>
    <s v="ПГТ "/>
    <d v="1899-12-30T01:00:00"/>
    <d v="2022-03-15T00:00:00"/>
    <m/>
    <x v="2"/>
    <s v="Прохорова"/>
    <x v="2"/>
    <x v="0"/>
    <n v="4"/>
  </r>
  <r>
    <x v="4"/>
    <d v="2022-03-11T00:00:00"/>
    <s v="TCLU5265124"/>
    <n v="40"/>
    <s v="ПГТ "/>
    <d v="1899-12-30T13:00:00"/>
    <d v="2022-03-15T00:00:00"/>
    <m/>
    <x v="2"/>
    <s v="Прохорова"/>
    <x v="2"/>
    <x v="0"/>
    <n v="4"/>
  </r>
  <r>
    <x v="4"/>
    <d v="2022-03-11T00:00:00"/>
    <s v="TDRU0607700"/>
    <n v="40"/>
    <s v="ПГТ "/>
    <d v="1899-12-30T19:00:00"/>
    <d v="2022-03-15T00:00:00"/>
    <m/>
    <x v="2"/>
    <s v="Прохорова"/>
    <x v="2"/>
    <x v="0"/>
    <n v="4"/>
  </r>
  <r>
    <x v="4"/>
    <d v="2022-03-11T00:00:00"/>
    <s v="TKRU4286200       "/>
    <n v="40"/>
    <s v=" с колес "/>
    <d v="1899-12-30T14:00:00"/>
    <d v="2022-03-15T00:00:00"/>
    <m/>
    <x v="2"/>
    <s v="Прохорова"/>
    <x v="2"/>
    <x v="0"/>
    <n v="4"/>
  </r>
  <r>
    <x v="10"/>
    <d v="2022-03-11T00:00:00"/>
    <s v="LYGU1045229"/>
    <n v="40"/>
    <s v="Тетрис"/>
    <d v="1899-12-30T15:00:00"/>
    <d v="2022-03-15T00:00:00"/>
    <m/>
    <x v="2"/>
    <s v="Прохорова"/>
    <x v="2"/>
    <x v="0"/>
    <n v="4"/>
  </r>
  <r>
    <x v="10"/>
    <d v="2022-03-12T00:00:00"/>
    <s v="XAGU6038333"/>
    <n v="40"/>
    <s v="Восток-Сервис"/>
    <d v="1899-12-30T14:00:00"/>
    <d v="2022-03-16T00:00:00"/>
    <m/>
    <x v="0"/>
    <s v="Прохорова"/>
    <x v="2"/>
    <x v="0"/>
    <n v="4"/>
  </r>
  <r>
    <x v="14"/>
    <d v="2022-03-12T00:00:00"/>
    <s v="XAGU6038441"/>
    <n v="40"/>
    <s v="Восток-Сервис"/>
    <d v="1899-12-30T10:00:00"/>
    <d v="2022-03-16T00:00:00"/>
    <m/>
    <x v="0"/>
    <s v="Прохорова"/>
    <x v="2"/>
    <x v="0"/>
    <n v="4"/>
  </r>
  <r>
    <x v="1"/>
    <d v="2022-03-14T00:00:00"/>
    <s v="XAGU6039068"/>
    <n v="40"/>
    <s v="Восток-Сервис"/>
    <d v="1899-12-30T01:00:00"/>
    <d v="2022-03-16T00:00:00"/>
    <m/>
    <x v="0"/>
    <s v="Прохорова"/>
    <x v="2"/>
    <x v="0"/>
    <n v="2"/>
  </r>
  <r>
    <x v="1"/>
    <d v="2022-03-14T00:00:00"/>
    <s v="NWRU6008750"/>
    <n v="40"/>
    <s v="Толбино "/>
    <d v="1899-12-30T21:00:00"/>
    <d v="2022-03-16T00:00:00"/>
    <m/>
    <x v="0"/>
    <s v="Прохорова"/>
    <x v="2"/>
    <x v="0"/>
    <n v="2"/>
  </r>
  <r>
    <x v="2"/>
    <d v="2022-03-14T00:00:00"/>
    <s v="RXTU4522274"/>
    <n v="40"/>
    <s v="Тетрис "/>
    <d v="1899-12-30T09:00:00"/>
    <d v="2022-03-16T00:00:00"/>
    <m/>
    <x v="0"/>
    <s v="Прохорова"/>
    <x v="2"/>
    <x v="0"/>
    <n v="2"/>
  </r>
  <r>
    <x v="11"/>
    <d v="2022-03-14T00:00:00"/>
    <s v="CICU2066678 "/>
    <n v="40"/>
    <s v="Тетрис"/>
    <d v="1899-12-30T08:00:00"/>
    <d v="2022-03-16T00:00:00"/>
    <m/>
    <x v="0"/>
    <s v="Прохорова"/>
    <x v="2"/>
    <x v="0"/>
    <n v="2"/>
  </r>
  <r>
    <x v="1"/>
    <d v="2022-03-15T00:00:00"/>
    <s v="SEGU5451290"/>
    <n v="40"/>
    <s v="МК Домодедово"/>
    <d v="1899-12-30T12:00:00"/>
    <d v="2022-03-18T00:00:00"/>
    <m/>
    <x v="1"/>
    <s v="Прохорова"/>
    <x v="2"/>
    <x v="0"/>
    <n v="3"/>
  </r>
  <r>
    <x v="6"/>
    <d v="2022-03-15T00:00:00"/>
    <s v="TRIU9933340"/>
    <n v="40"/>
    <s v="Бутово "/>
    <d v="1899-12-30T09:00:00"/>
    <d v="2022-03-18T00:00:00"/>
    <m/>
    <x v="1"/>
    <s v="Прохорова"/>
    <x v="2"/>
    <x v="0"/>
    <n v="3"/>
  </r>
  <r>
    <x v="4"/>
    <d v="2022-03-15T00:00:00"/>
    <s v="GESU6530255"/>
    <n v="40"/>
    <s v="МК Домодедово"/>
    <d v="1899-12-30T08:00:00"/>
    <d v="2022-03-18T00:00:00"/>
    <m/>
    <x v="1"/>
    <s v="Прохорова"/>
    <x v="2"/>
    <x v="0"/>
    <n v="3"/>
  </r>
  <r>
    <x v="4"/>
    <d v="2022-03-15T00:00:00"/>
    <s v="GESU5975225"/>
    <n v="40"/>
    <s v="МК Домодедово"/>
    <d v="1899-12-30T18:00:00"/>
    <d v="2022-03-18T00:00:00"/>
    <m/>
    <x v="1"/>
    <s v="Прохорова"/>
    <x v="2"/>
    <x v="0"/>
    <n v="3"/>
  </r>
  <r>
    <x v="1"/>
    <d v="2022-03-16T00:00:00"/>
    <s v="XFVU8983296"/>
    <n v="40"/>
    <s v="Восток-Сервис"/>
    <d v="1899-12-30T09:00:00"/>
    <d v="2022-03-19T00:00:00"/>
    <m/>
    <x v="2"/>
    <s v="Прохорова"/>
    <x v="2"/>
    <x v="0"/>
    <n v="3"/>
  </r>
  <r>
    <x v="1"/>
    <d v="2022-03-16T00:00:00"/>
    <s v="TEMU6591842"/>
    <n v="40"/>
    <s v="Восток-Сервис"/>
    <d v="1899-12-30T21:30:00"/>
    <d v="2022-03-19T00:00:00"/>
    <m/>
    <x v="2"/>
    <s v="Прохорова"/>
    <x v="2"/>
    <x v="0"/>
    <n v="3"/>
  </r>
  <r>
    <x v="1"/>
    <d v="2022-03-16T00:00:00"/>
    <s v="SEGU6519121"/>
    <n v="40"/>
    <s v="Восток-Сервис"/>
    <d v="1899-12-30T01:00:00"/>
    <d v="2022-03-19T00:00:00"/>
    <m/>
    <x v="2"/>
    <s v="Прохорова"/>
    <x v="2"/>
    <x v="0"/>
    <n v="3"/>
  </r>
  <r>
    <x v="11"/>
    <d v="2022-03-16T00:00:00"/>
    <s v="XFVU8956027"/>
    <n v="40"/>
    <s v="Восток-Сервис"/>
    <d v="1899-12-30T08:00:00"/>
    <d v="2022-03-19T00:00:00"/>
    <m/>
    <x v="2"/>
    <s v="Прохорова"/>
    <x v="2"/>
    <x v="0"/>
    <n v="3"/>
  </r>
  <r>
    <x v="4"/>
    <d v="2022-03-16T00:00:00"/>
    <s v="NWRU6000825"/>
    <n v="40"/>
    <s v="Толбино "/>
    <d v="1899-12-30T12:00:00"/>
    <d v="2022-03-19T00:00:00"/>
    <m/>
    <x v="1"/>
    <s v="Прохорова"/>
    <x v="2"/>
    <x v="0"/>
    <n v="3"/>
  </r>
  <r>
    <x v="4"/>
    <d v="2022-03-16T00:00:00"/>
    <s v="NWRU6008030 "/>
    <n v="40"/>
    <s v="Толбино "/>
    <d v="1899-12-30T14:00:00"/>
    <d v="2022-03-19T00:00:00"/>
    <m/>
    <x v="1"/>
    <s v="Прохорова"/>
    <x v="2"/>
    <x v="0"/>
    <n v="3"/>
  </r>
  <r>
    <x v="10"/>
    <d v="2022-03-17T00:00:00"/>
    <s v="TKRU4203839"/>
    <n v="40"/>
    <s v="Купавна"/>
    <d v="1899-12-30T20:00:00"/>
    <d v="2022-03-19T00:00:00"/>
    <m/>
    <x v="2"/>
    <s v="Прохорова"/>
    <x v="2"/>
    <x v="0"/>
    <n v="2"/>
  </r>
  <r>
    <x v="0"/>
    <d v="2022-03-17T00:00:00"/>
    <s v="TKRU4486560"/>
    <n v="40"/>
    <s v="Купавна"/>
    <d v="1899-12-30T09:00:00"/>
    <d v="2022-03-19T00:00:00"/>
    <m/>
    <x v="2"/>
    <s v="Прохорова"/>
    <x v="2"/>
    <x v="0"/>
    <n v="2"/>
  </r>
  <r>
    <x v="10"/>
    <d v="2022-03-17T00:00:00"/>
    <s v="TEMU6602280"/>
    <n v="40"/>
    <s v="Восток-Сервис"/>
    <d v="1899-12-30T15:00:00"/>
    <d v="2022-03-19T00:00:00"/>
    <m/>
    <x v="2"/>
    <s v="Прохорова"/>
    <x v="2"/>
    <x v="0"/>
    <n v="2"/>
  </r>
  <r>
    <x v="1"/>
    <d v="2022-03-17T00:00:00"/>
    <s v=" SEGU6697632"/>
    <n v="40"/>
    <s v="Восток-Сервис"/>
    <d v="1899-12-30T21:00:00"/>
    <d v="2022-03-19T00:00:00"/>
    <m/>
    <x v="2"/>
    <s v="Прохорова"/>
    <x v="2"/>
    <x v="0"/>
    <n v="2"/>
  </r>
  <r>
    <x v="11"/>
    <d v="2022-03-17T00:00:00"/>
    <s v="XFVU8999116"/>
    <n v="40"/>
    <s v="Восток-Сервис"/>
    <d v="1899-12-30T08:00:00"/>
    <d v="2022-03-19T00:00:00"/>
    <m/>
    <x v="2"/>
    <s v="Прохорова"/>
    <x v="2"/>
    <x v="0"/>
    <n v="2"/>
  </r>
  <r>
    <x v="11"/>
    <d v="2022-03-17T00:00:00"/>
    <s v=" SGRU5005341"/>
    <n v="40"/>
    <s v="Восток-Сервис"/>
    <d v="1899-12-30T12:00:00"/>
    <d v="2022-03-19T00:00:00"/>
    <m/>
    <x v="2"/>
    <s v="Прохорова"/>
    <x v="2"/>
    <x v="0"/>
    <n v="2"/>
  </r>
  <r>
    <x v="4"/>
    <d v="2022-03-17T00:00:00"/>
    <s v="CRSU9366337"/>
    <n v="40"/>
    <s v="Восток-Сервис"/>
    <m/>
    <d v="2022-03-19T00:00:00"/>
    <m/>
    <x v="2"/>
    <s v="Прохорова"/>
    <x v="2"/>
    <x v="0"/>
    <n v="2"/>
  </r>
  <r>
    <x v="4"/>
    <d v="2022-03-17T00:00:00"/>
    <s v="SEGU6480821"/>
    <n v="40"/>
    <s v="Восток-Сервис"/>
    <m/>
    <d v="2022-03-19T00:00:00"/>
    <m/>
    <x v="2"/>
    <s v="Прохорова"/>
    <x v="2"/>
    <x v="0"/>
    <n v="2"/>
  </r>
  <r>
    <x v="4"/>
    <d v="2022-03-17T00:00:00"/>
    <s v=" XFVU8931918"/>
    <n v="40"/>
    <s v="Восток-Сервис"/>
    <m/>
    <d v="2022-03-22T00:00:00"/>
    <m/>
    <x v="2"/>
    <s v="Прохорова"/>
    <x v="2"/>
    <x v="0"/>
    <n v="5"/>
  </r>
  <r>
    <x v="4"/>
    <d v="2022-03-18T00:00:00"/>
    <s v="LYGU6092856"/>
    <n v="40"/>
    <s v="Восток-Сервис"/>
    <m/>
    <d v="2022-03-22T00:00:00"/>
    <m/>
    <x v="2"/>
    <s v="Прохорова"/>
    <x v="2"/>
    <x v="0"/>
    <n v="4"/>
  </r>
  <r>
    <x v="20"/>
    <d v="2022-03-18T00:00:00"/>
    <s v="SEGU4102334"/>
    <n v="40"/>
    <s v="Восток-Сервис"/>
    <d v="1899-12-30T10:00:00"/>
    <d v="2022-03-22T00:00:00"/>
    <m/>
    <x v="2"/>
    <s v="Прохорова"/>
    <x v="2"/>
    <x v="0"/>
    <n v="4"/>
  </r>
  <r>
    <x v="4"/>
    <d v="2022-03-18T00:00:00"/>
    <s v="TGHU9808044"/>
    <n v="40"/>
    <s v="Восток-Сервис"/>
    <m/>
    <d v="2022-03-19T00:00:00"/>
    <m/>
    <x v="2"/>
    <s v="Прохорова"/>
    <x v="2"/>
    <x v="0"/>
    <n v="1"/>
  </r>
  <r>
    <x v="4"/>
    <d v="2022-03-18T00:00:00"/>
    <s v="SEGU6516040"/>
    <n v="40"/>
    <s v="Восток-Сервис"/>
    <m/>
    <d v="2022-03-22T00:00:00"/>
    <m/>
    <x v="2"/>
    <s v="Прохорова"/>
    <x v="2"/>
    <x v="0"/>
    <n v="4"/>
  </r>
  <r>
    <x v="11"/>
    <d v="2022-03-18T00:00:00"/>
    <s v="SEGU6716136"/>
    <n v="40"/>
    <s v="Восток-Сервис"/>
    <d v="1899-12-30T12:00:00"/>
    <d v="2022-03-22T00:00:00"/>
    <m/>
    <x v="2"/>
    <s v="Прохорова"/>
    <x v="2"/>
    <x v="0"/>
    <n v="4"/>
  </r>
  <r>
    <x v="11"/>
    <d v="2022-03-18T00:00:00"/>
    <s v="TEMU6345406"/>
    <n v="40"/>
    <s v="Восток-Сервис"/>
    <d v="1899-12-30T08:00:00"/>
    <d v="2022-03-22T00:00:00"/>
    <m/>
    <x v="2"/>
    <s v="Прохорова"/>
    <x v="2"/>
    <x v="0"/>
    <n v="4"/>
  </r>
  <r>
    <x v="1"/>
    <d v="2022-03-18T00:00:00"/>
    <s v="XFVU8930763"/>
    <n v="40"/>
    <s v="Восток-Сервис"/>
    <d v="1899-12-30T21:30:00"/>
    <d v="2022-03-22T00:00:00"/>
    <m/>
    <x v="2"/>
    <s v="Прохорова"/>
    <x v="2"/>
    <x v="0"/>
    <n v="4"/>
  </r>
  <r>
    <x v="20"/>
    <d v="2022-03-19T00:00:00"/>
    <s v="TKRU4271617"/>
    <n v="40"/>
    <s v="Купавна "/>
    <d v="1899-12-30T09:00:00"/>
    <d v="2022-03-22T00:00:00"/>
    <m/>
    <x v="2"/>
    <s v="Прохорова"/>
    <x v="2"/>
    <x v="0"/>
    <n v="3"/>
  </r>
  <r>
    <x v="8"/>
    <d v="2022-03-21T00:00:00"/>
    <s v=" OVLU2102744"/>
    <n v="40"/>
    <s v="МК Домодедово"/>
    <d v="1899-12-30T12:00:00"/>
    <d v="2022-03-24T00:00:00"/>
    <m/>
    <x v="2"/>
    <s v="Прохорова"/>
    <x v="2"/>
    <x v="0"/>
    <n v="3"/>
  </r>
  <r>
    <x v="1"/>
    <d v="2022-03-21T00:00:00"/>
    <s v="NEPU4511252"/>
    <n v="40"/>
    <s v="МК Домодедово"/>
    <d v="1899-12-30T12:00:00"/>
    <d v="2022-03-24T00:00:00"/>
    <m/>
    <x v="2"/>
    <s v="Прохорова"/>
    <x v="2"/>
    <x v="0"/>
    <n v="3"/>
  </r>
  <r>
    <x v="20"/>
    <d v="2022-03-21T00:00:00"/>
    <s v="NEPU4518597"/>
    <n v="40"/>
    <s v="МК Домодедово"/>
    <d v="1899-12-30T14:00:00"/>
    <d v="2022-03-24T00:00:00"/>
    <m/>
    <x v="2"/>
    <s v="Прохорова"/>
    <x v="2"/>
    <x v="0"/>
    <n v="3"/>
  </r>
  <r>
    <x v="20"/>
    <d v="2022-03-21T00:00:00"/>
    <s v="NWRU6007178"/>
    <n v="40"/>
    <s v="Толбино "/>
    <d v="1899-12-30T11:00:00"/>
    <d v="2022-03-24T00:00:00"/>
    <m/>
    <x v="2"/>
    <s v="Прохорова"/>
    <x v="2"/>
    <x v="0"/>
    <n v="3"/>
  </r>
  <r>
    <x v="1"/>
    <d v="2022-03-21T00:00:00"/>
    <s v="TKRU4292040"/>
    <n v="40"/>
    <s v="Купавна "/>
    <d v="1899-12-30T21:00:00"/>
    <d v="2022-03-24T00:00:00"/>
    <m/>
    <x v="2"/>
    <s v="Прохорова"/>
    <x v="2"/>
    <x v="0"/>
    <n v="3"/>
  </r>
  <r>
    <x v="1"/>
    <d v="2022-03-21T00:00:00"/>
    <s v="SEKU6067767"/>
    <n v="40"/>
    <s v="МК Домодедово"/>
    <d v="1899-12-30T01:00:00"/>
    <d v="2022-03-24T00:00:00"/>
    <m/>
    <x v="2"/>
    <s v="Прохорова"/>
    <x v="2"/>
    <x v="0"/>
    <n v="3"/>
  </r>
  <r>
    <x v="4"/>
    <d v="2022-03-21T00:00:00"/>
    <s v="SEKU6236975"/>
    <n v="40"/>
    <s v="МК Домодедово"/>
    <m/>
    <d v="2022-03-24T00:00:00"/>
    <m/>
    <x v="2"/>
    <s v="Прохорова"/>
    <x v="2"/>
    <x v="0"/>
    <n v="3"/>
  </r>
  <r>
    <x v="1"/>
    <d v="2022-03-22T00:00:00"/>
    <s v="NPTU4501672"/>
    <n v="40"/>
    <s v="МК Домодедово"/>
    <d v="1899-12-30T01:00:00"/>
    <d v="2022-03-24T00:00:00"/>
    <m/>
    <x v="2"/>
    <s v="Прохорова"/>
    <x v="2"/>
    <x v="0"/>
    <n v="2"/>
  </r>
  <r>
    <x v="1"/>
    <d v="2022-03-22T00:00:00"/>
    <s v="GESU6857510"/>
    <n v="40"/>
    <s v="МК Домодедово"/>
    <d v="1899-12-30T21:30:00"/>
    <d v="2022-03-24T00:00:00"/>
    <m/>
    <x v="2"/>
    <s v="Прохорова"/>
    <x v="2"/>
    <x v="0"/>
    <n v="2"/>
  </r>
  <r>
    <x v="10"/>
    <d v="2022-03-23T00:00:00"/>
    <s v="GHMU8885638"/>
    <n v="40"/>
    <s v="РТК Видное"/>
    <d v="1899-12-30T18:00:00"/>
    <d v="2022-03-26T00:00:00"/>
    <m/>
    <x v="2"/>
    <s v="Прохорова"/>
    <x v="2"/>
    <x v="0"/>
    <n v="3"/>
  </r>
  <r>
    <x v="6"/>
    <d v="2022-03-23T00:00:00"/>
    <s v="CICU2038721"/>
    <n v="40"/>
    <s v="Толбино "/>
    <d v="1899-12-30T12:00:00"/>
    <d v="2022-03-26T00:00:00"/>
    <m/>
    <x v="2"/>
    <s v="Прохорова"/>
    <x v="2"/>
    <x v="0"/>
    <n v="3"/>
  </r>
  <r>
    <x v="8"/>
    <d v="2022-03-23T00:00:00"/>
    <s v="CICU2227181"/>
    <n v="40"/>
    <s v="РТК Видное "/>
    <d v="1899-12-30T07:00:00"/>
    <d v="2022-03-24T00:00:00"/>
    <m/>
    <x v="2"/>
    <s v="Прохорова"/>
    <x v="2"/>
    <x v="0"/>
    <n v="1"/>
  </r>
  <r>
    <x v="4"/>
    <d v="2022-03-23T00:00:00"/>
    <s v="SKHU9538773"/>
    <n v="40"/>
    <s v="Ворсино"/>
    <m/>
    <d v="2022-03-26T00:00:00"/>
    <m/>
    <x v="2"/>
    <s v="Прохорова"/>
    <x v="2"/>
    <x v="0"/>
    <n v="3"/>
  </r>
  <r>
    <x v="4"/>
    <d v="2022-03-23T00:00:00"/>
    <s v="TKRU4013741"/>
    <n v="40"/>
    <s v="Ворсино"/>
    <m/>
    <d v="2022-03-24T00:00:00"/>
    <m/>
    <x v="2"/>
    <s v="Прохорова"/>
    <x v="2"/>
    <x v="0"/>
    <n v="1"/>
  </r>
  <r>
    <x v="4"/>
    <d v="2022-03-23T00:00:00"/>
    <s v="TLLU7858298"/>
    <n v="40"/>
    <s v="Ворсино"/>
    <m/>
    <d v="2022-03-26T00:00:00"/>
    <m/>
    <x v="2"/>
    <s v="Прохорова"/>
    <x v="2"/>
    <x v="0"/>
    <n v="3"/>
  </r>
  <r>
    <x v="4"/>
    <d v="2022-03-23T00:00:00"/>
    <s v="TRHU8556280"/>
    <n v="40"/>
    <s v="Ворсино"/>
    <m/>
    <d v="2022-03-26T00:00:00"/>
    <m/>
    <x v="2"/>
    <s v="Прохорова"/>
    <x v="2"/>
    <x v="0"/>
    <n v="3"/>
  </r>
  <r>
    <x v="4"/>
    <d v="2022-03-23T00:00:00"/>
    <s v="TKRU4382652"/>
    <n v="40"/>
    <s v="Купавна"/>
    <s v="до 19:00"/>
    <d v="2022-03-26T00:00:00"/>
    <m/>
    <x v="2"/>
    <s v="Прохорова"/>
    <x v="2"/>
    <x v="0"/>
    <n v="3"/>
  </r>
  <r>
    <x v="1"/>
    <d v="2022-03-24T00:00:00"/>
    <s v="NWRU6007455"/>
    <n v="40"/>
    <s v="Толбино "/>
    <d v="1899-12-30T21:30:00"/>
    <d v="2022-03-26T00:00:00"/>
    <m/>
    <x v="2"/>
    <s v="Прохорова"/>
    <x v="2"/>
    <x v="0"/>
    <n v="2"/>
  </r>
  <r>
    <x v="1"/>
    <d v="2022-03-24T00:00:00"/>
    <s v="TKRU4372211"/>
    <n v="40"/>
    <s v="Купавна"/>
    <d v="1899-12-30T21:30:00"/>
    <d v="2022-03-26T00:00:00"/>
    <m/>
    <x v="2"/>
    <s v="Прохорова"/>
    <x v="2"/>
    <x v="0"/>
    <n v="2"/>
  </r>
  <r>
    <x v="1"/>
    <d v="2022-03-24T00:00:00"/>
    <s v="TKRU4586701"/>
    <n v="40"/>
    <s v="Купавна"/>
    <d v="1899-12-30T01:00:00"/>
    <d v="2022-03-26T00:00:00"/>
    <m/>
    <x v="2"/>
    <s v="Прохорова"/>
    <x v="2"/>
    <x v="0"/>
    <n v="2"/>
  </r>
  <r>
    <x v="10"/>
    <d v="2022-03-24T00:00:00"/>
    <s v="GAWU5016615"/>
    <n v="40"/>
    <s v="ГОЛД Конт"/>
    <d v="1899-12-30T14:00:00"/>
    <d v="2022-03-26T00:00:00"/>
    <m/>
    <x v="2"/>
    <s v="Прохорова"/>
    <x v="2"/>
    <x v="0"/>
    <n v="2"/>
  </r>
  <r>
    <x v="10"/>
    <d v="2022-03-24T00:00:00"/>
    <s v="TKRU4100511"/>
    <n v="40"/>
    <s v="Купавна"/>
    <d v="1899-12-30T17:00:00"/>
    <d v="2022-03-26T00:00:00"/>
    <m/>
    <x v="2"/>
    <s v="Прохорова"/>
    <x v="2"/>
    <x v="0"/>
    <n v="2"/>
  </r>
  <r>
    <x v="21"/>
    <d v="2022-03-24T00:00:00"/>
    <s v="TKRU4012787"/>
    <n v="40"/>
    <s v="Купавна "/>
    <d v="1899-12-30T12:00:00"/>
    <d v="2022-03-26T00:00:00"/>
    <m/>
    <x v="2"/>
    <s v="Прохорова"/>
    <x v="2"/>
    <x v="0"/>
    <n v="2"/>
  </r>
  <r>
    <x v="21"/>
    <d v="2022-03-24T00:00:00"/>
    <s v="SUZU4011000"/>
    <n v="40"/>
    <s v="Толбино "/>
    <d v="1899-12-30T15:00:00"/>
    <d v="2022-03-26T00:00:00"/>
    <m/>
    <x v="2"/>
    <s v="Прохорова"/>
    <x v="2"/>
    <x v="0"/>
    <n v="2"/>
  </r>
  <r>
    <x v="4"/>
    <d v="2022-03-24T00:00:00"/>
    <s v="RZDU5277105"/>
    <n v="40"/>
    <s v="Купавна"/>
    <d v="1899-12-30T08:00:00"/>
    <d v="2022-03-26T00:00:00"/>
    <m/>
    <x v="2"/>
    <s v="Прохорова"/>
    <x v="2"/>
    <x v="0"/>
    <n v="2"/>
  </r>
  <r>
    <x v="4"/>
    <d v="2022-03-24T00:00:00"/>
    <s v="WIKU5245280"/>
    <n v="40"/>
    <s v="Тетрис "/>
    <m/>
    <d v="2022-03-26T00:00:00"/>
    <m/>
    <x v="2"/>
    <s v="Прохорова"/>
    <x v="2"/>
    <x v="0"/>
    <n v="2"/>
  </r>
  <r>
    <x v="21"/>
    <d v="2022-03-25T00:00:00"/>
    <s v="TMAU9000152"/>
    <n v="40"/>
    <s v="РТК Видное "/>
    <d v="1899-12-30T12:00:00"/>
    <d v="2022-03-30T00:00:00"/>
    <m/>
    <x v="0"/>
    <s v="Прохорова"/>
    <x v="2"/>
    <x v="0"/>
    <n v="5"/>
  </r>
  <r>
    <x v="13"/>
    <d v="2022-03-25T00:00:00"/>
    <s v="TDRU5612309"/>
    <n v="40"/>
    <s v="Север "/>
    <d v="1899-12-30T12:00:00"/>
    <d v="2022-03-30T00:00:00"/>
    <m/>
    <x v="0"/>
    <s v="Прохорова"/>
    <x v="2"/>
    <x v="0"/>
    <n v="5"/>
  </r>
  <r>
    <x v="5"/>
    <d v="2022-03-25T00:00:00"/>
    <s v="TGHU8069530"/>
    <n v="40"/>
    <s v="РТК Видное"/>
    <d v="1899-12-30T14:00:00"/>
    <d v="2022-03-30T00:00:00"/>
    <m/>
    <x v="0"/>
    <s v="Прохорова"/>
    <x v="2"/>
    <x v="0"/>
    <n v="5"/>
  </r>
  <r>
    <x v="5"/>
    <d v="2022-03-25T00:00:00"/>
    <s v="WIKU5220322"/>
    <n v="40"/>
    <s v="Останкино "/>
    <d v="1899-12-30T10:00:00"/>
    <d v="2022-03-30T00:00:00"/>
    <m/>
    <x v="0"/>
    <s v="Прохорова"/>
    <x v="2"/>
    <x v="0"/>
    <n v="5"/>
  </r>
  <r>
    <x v="1"/>
    <d v="2022-03-25T00:00:00"/>
    <s v="CICU2580413"/>
    <n v="40"/>
    <s v="МК Домодедово"/>
    <d v="1899-12-30T01:00:00"/>
    <d v="2022-03-29T00:00:00"/>
    <m/>
    <x v="2"/>
    <s v="Прохорова"/>
    <x v="2"/>
    <x v="0"/>
    <n v="4"/>
  </r>
  <r>
    <x v="1"/>
    <d v="2022-03-25T00:00:00"/>
    <s v="TKRU4133860"/>
    <n v="40"/>
    <s v="С колес "/>
    <d v="1899-12-30T21:00:00"/>
    <d v="2022-03-29T00:00:00"/>
    <m/>
    <x v="2"/>
    <s v="Прохорова"/>
    <x v="2"/>
    <x v="0"/>
    <n v="4"/>
  </r>
  <r>
    <x v="6"/>
    <d v="2022-03-25T00:00:00"/>
    <s v="TKRU4263102"/>
    <n v="40"/>
    <s v="Купавна "/>
    <d v="1899-12-30T11:00:00"/>
    <d v="2022-03-29T00:00:00"/>
    <m/>
    <x v="2"/>
    <s v="Прохорова"/>
    <x v="2"/>
    <x v="0"/>
    <n v="4"/>
  </r>
  <r>
    <x v="6"/>
    <d v="2022-03-25T00:00:00"/>
    <s v="RZDU5233513"/>
    <n v="40"/>
    <s v="Купавна "/>
    <d v="1899-12-30T10:00:00"/>
    <d v="2022-03-29T00:00:00"/>
    <m/>
    <x v="2"/>
    <s v="Прохорова"/>
    <x v="2"/>
    <x v="0"/>
    <n v="4"/>
  </r>
  <r>
    <x v="4"/>
    <d v="2022-03-25T00:00:00"/>
    <s v="LYGU3564970"/>
    <n v="40"/>
    <s v="МК Домодедово"/>
    <m/>
    <d v="2022-03-29T00:00:00"/>
    <m/>
    <x v="2"/>
    <s v="Прохорова"/>
    <x v="2"/>
    <x v="0"/>
    <n v="4"/>
  </r>
  <r>
    <x v="4"/>
    <d v="2022-03-25T00:00:00"/>
    <s v="RZDU5272058"/>
    <n v="40"/>
    <s v="Купавна"/>
    <m/>
    <d v="2022-03-30T00:00:00"/>
    <m/>
    <x v="2"/>
    <s v="Прохорова"/>
    <x v="2"/>
    <x v="0"/>
    <n v="5"/>
  </r>
  <r>
    <x v="5"/>
    <d v="2022-03-26T00:00:00"/>
    <s v="NWRU6007692"/>
    <n v="40"/>
    <s v="Толбино "/>
    <d v="1899-12-30T14:00:00"/>
    <d v="2022-03-29T00:00:00"/>
    <m/>
    <x v="2"/>
    <s v="Прохорова"/>
    <x v="2"/>
    <x v="0"/>
    <n v="3"/>
  </r>
  <r>
    <x v="5"/>
    <d v="2022-03-26T00:00:00"/>
    <s v="WIKU5244900"/>
    <n v="40"/>
    <s v="Тетрис"/>
    <d v="1899-12-30T10:00:00"/>
    <d v="2022-03-29T00:00:00"/>
    <m/>
    <x v="2"/>
    <s v="Прохорова"/>
    <x v="2"/>
    <x v="0"/>
    <n v="3"/>
  </r>
  <r>
    <x v="20"/>
    <d v="2022-03-26T00:00:00"/>
    <s v="EYTU4000284"/>
    <n v="40"/>
    <s v="Тетрис"/>
    <d v="1899-12-30T09:00:00"/>
    <d v="2022-03-29T00:00:00"/>
    <m/>
    <x v="2"/>
    <s v="Прохорова"/>
    <x v="2"/>
    <x v="0"/>
    <n v="3"/>
  </r>
  <r>
    <x v="1"/>
    <d v="2022-03-28T00:00:00"/>
    <s v="NWRU6007265"/>
    <n v="40"/>
    <s v="Толбино "/>
    <d v="1899-12-30T21:00:00"/>
    <d v="2022-03-30T00:00:00"/>
    <m/>
    <x v="2"/>
    <s v="Прохорова"/>
    <x v="2"/>
    <x v="0"/>
    <n v="2"/>
  </r>
  <r>
    <x v="1"/>
    <d v="2022-03-28T00:00:00"/>
    <s v="TKRU4082700"/>
    <n v="40"/>
    <s v=" с колес "/>
    <d v="1899-12-30T01:00:00"/>
    <d v="2022-03-30T00:00:00"/>
    <m/>
    <x v="2"/>
    <s v="Прохорова"/>
    <x v="2"/>
    <x v="0"/>
    <n v="2"/>
  </r>
  <r>
    <x v="11"/>
    <d v="2022-03-29T00:00:00"/>
    <s v="TKRU4287969"/>
    <n v="40"/>
    <s v="Купавна "/>
    <d v="1899-12-30T14:00:00"/>
    <d v="2022-03-30T00:00:00"/>
    <m/>
    <x v="2"/>
    <s v="Прохорова"/>
    <x v="2"/>
    <x v="0"/>
    <n v="1"/>
  </r>
  <r>
    <x v="5"/>
    <d v="2022-03-29T00:00:00"/>
    <s v="MCCU3066970"/>
    <n v="40"/>
    <s v="ГОЛД"/>
    <d v="1899-12-30T10:00:00"/>
    <d v="2022-03-30T00:00:00"/>
    <m/>
    <x v="2"/>
    <s v="Прохорова"/>
    <x v="2"/>
    <x v="0"/>
    <n v="1"/>
  </r>
  <r>
    <x v="20"/>
    <d v="2022-03-29T00:00:00"/>
    <s v="CDYU1002466"/>
    <n v="40"/>
    <s v="Толбино "/>
    <d v="1899-12-30T10:00:00"/>
    <d v="2022-03-30T00:00:00"/>
    <m/>
    <x v="2"/>
    <s v="Прохорова"/>
    <x v="2"/>
    <x v="0"/>
    <n v="1"/>
  </r>
  <r>
    <x v="1"/>
    <d v="2022-03-30T00:00:00"/>
    <s v="NWRU6007820"/>
    <n v="40"/>
    <s v="Толбино "/>
    <d v="1899-12-30T21:00:00"/>
    <d v="2022-04-03T00:00:00"/>
    <m/>
    <x v="2"/>
    <s v="Прохорова"/>
    <x v="2"/>
    <x v="0"/>
    <n v="4"/>
  </r>
  <r>
    <x v="8"/>
    <d v="2022-03-30T00:00:00"/>
    <s v="MZWU2122565"/>
    <n v="40"/>
    <s v="Технопарк "/>
    <d v="1899-12-30T07:00:00"/>
    <d v="2022-04-03T00:00:00"/>
    <m/>
    <x v="2"/>
    <s v="Прохорова"/>
    <x v="2"/>
    <x v="0"/>
    <n v="4"/>
  </r>
  <r>
    <x v="6"/>
    <d v="2022-03-30T00:00:00"/>
    <s v="TEMU6564636"/>
    <n v="40"/>
    <s v="Технопарк "/>
    <d v="1899-12-30T10:00:00"/>
    <d v="2022-04-03T00:00:00"/>
    <m/>
    <x v="2"/>
    <s v="Прохорова"/>
    <x v="2"/>
    <x v="0"/>
    <n v="4"/>
  </r>
  <r>
    <x v="4"/>
    <d v="2022-03-30T00:00:00"/>
    <s v="RXTU4516646"/>
    <n v="40"/>
    <s v="Технопарк "/>
    <m/>
    <d v="2022-04-03T00:00:00"/>
    <m/>
    <x v="2"/>
    <s v="Прохорова"/>
    <x v="2"/>
    <x v="0"/>
    <n v="4"/>
  </r>
  <r>
    <x v="5"/>
    <d v="2022-03-30T00:00:00"/>
    <s v="CAWU4002254"/>
    <n v="40"/>
    <s v="Технопарк "/>
    <d v="1899-12-30T14:00:00"/>
    <d v="2022-04-03T00:00:00"/>
    <m/>
    <x v="2"/>
    <s v="Прохорова"/>
    <x v="2"/>
    <x v="0"/>
    <n v="4"/>
  </r>
  <r>
    <x v="21"/>
    <d v="2022-03-31T00:00:00"/>
    <s v="TKRU4572138"/>
    <n v="40"/>
    <s v="Электроугли "/>
    <d v="1899-12-30T15:00:00"/>
    <d v="2022-04-03T00:00:00"/>
    <m/>
    <x v="2"/>
    <s v="Прохорова"/>
    <x v="2"/>
    <x v="0"/>
    <n v="3"/>
  </r>
  <r>
    <x v="10"/>
    <d v="2022-03-31T00:00:00"/>
    <s v="NWRU6006398"/>
    <n v="40"/>
    <s v="Толбино"/>
    <d v="1899-12-30T12:00:00"/>
    <d v="2022-04-03T00:00:00"/>
    <m/>
    <x v="2"/>
    <s v="Прохорова"/>
    <x v="2"/>
    <x v="0"/>
    <n v="3"/>
  </r>
  <r>
    <x v="11"/>
    <d v="2022-03-31T00:00:00"/>
    <s v="TKRU4452873"/>
    <n v="40"/>
    <s v="Электроугли "/>
    <d v="1899-12-30T14:00:00"/>
    <d v="2022-04-03T00:00:00"/>
    <m/>
    <x v="2"/>
    <s v="Прохорова"/>
    <x v="2"/>
    <x v="0"/>
    <n v="3"/>
  </r>
  <r>
    <x v="4"/>
    <d v="2022-03-31T00:00:00"/>
    <s v="CAWU4002300"/>
    <n v="40"/>
    <s v="Технопарк "/>
    <m/>
    <d v="2022-04-03T00:00:00"/>
    <m/>
    <x v="2"/>
    <s v="Прохорова"/>
    <x v="2"/>
    <x v="0"/>
    <n v="3"/>
  </r>
  <r>
    <x v="8"/>
    <d v="2022-04-01T00:00:00"/>
    <s v="HNKU6140715"/>
    <n v="40"/>
    <s v="МК Домодедово"/>
    <d v="1899-12-30T07:00:00"/>
    <d v="2022-04-06T00:00:00"/>
    <m/>
    <x v="2"/>
    <s v="Прохорова"/>
    <x v="3"/>
    <x v="0"/>
    <n v="5"/>
  </r>
  <r>
    <x v="5"/>
    <d v="2022-04-01T00:00:00"/>
    <s v="TDLU7021469"/>
    <n v="40"/>
    <s v="МК Домодедово"/>
    <d v="1899-12-30T10:00:00"/>
    <d v="2022-04-06T00:00:00"/>
    <m/>
    <x v="2"/>
    <s v="Прохорова"/>
    <x v="3"/>
    <x v="0"/>
    <n v="5"/>
  </r>
  <r>
    <x v="5"/>
    <d v="2022-04-01T00:00:00"/>
    <s v="TDLU7021448"/>
    <n v="40"/>
    <s v="МК Домодедово"/>
    <d v="1899-12-30T15:00:00"/>
    <d v="2022-04-06T00:00:00"/>
    <m/>
    <x v="2"/>
    <s v="Прохорова"/>
    <x v="3"/>
    <x v="0"/>
    <n v="5"/>
  </r>
  <r>
    <x v="4"/>
    <d v="2022-04-01T00:00:00"/>
    <s v="TDLU6237659"/>
    <n v="40"/>
    <s v="МК Домодедово"/>
    <s v=" "/>
    <d v="2022-04-06T00:00:00"/>
    <m/>
    <x v="2"/>
    <s v="Прохорова"/>
    <x v="3"/>
    <x v="0"/>
    <n v="5"/>
  </r>
  <r>
    <x v="6"/>
    <d v="2022-04-02T00:00:00"/>
    <s v="SEKU6070267"/>
    <n v="40"/>
    <s v="МК Домодедово"/>
    <d v="1899-12-30T10:00:00"/>
    <d v="2022-04-06T00:00:00"/>
    <m/>
    <x v="2"/>
    <s v="Прохорова"/>
    <x v="3"/>
    <x v="0"/>
    <n v="4"/>
  </r>
  <r>
    <x v="5"/>
    <d v="2022-04-02T00:00:00"/>
    <s v="NEPU4512032"/>
    <n v="40"/>
    <s v="МК Домодедово"/>
    <d v="1899-12-30T10:00:00"/>
    <d v="2022-04-06T00:00:00"/>
    <m/>
    <x v="2"/>
    <s v="Прохорова"/>
    <x v="3"/>
    <x v="0"/>
    <n v="4"/>
  </r>
  <r>
    <x v="1"/>
    <d v="2022-04-04T00:00:00"/>
    <s v="TEMU7329518"/>
    <n v="40"/>
    <s v="Восток-Сервис"/>
    <d v="1899-12-30T21:00:00"/>
    <d v="2022-04-06T00:00:00"/>
    <m/>
    <x v="2"/>
    <s v="Прохорова"/>
    <x v="3"/>
    <x v="0"/>
    <n v="2"/>
  </r>
  <r>
    <x v="5"/>
    <d v="2022-04-04T00:00:00"/>
    <s v="TKRU4299337"/>
    <n v="40"/>
    <s v="Купавна "/>
    <d v="1899-12-30T10:00:00"/>
    <d v="2022-04-06T00:00:00"/>
    <m/>
    <x v="2"/>
    <s v="Прохорова"/>
    <x v="3"/>
    <x v="0"/>
    <n v="2"/>
  </r>
  <r>
    <x v="11"/>
    <d v="2022-04-04T00:00:00"/>
    <s v="CICU2581908"/>
    <n v="40"/>
    <s v="Толбино "/>
    <d v="1899-12-30T13:00:00"/>
    <d v="2022-04-06T00:00:00"/>
    <m/>
    <x v="2"/>
    <s v="Прохорова"/>
    <x v="3"/>
    <x v="0"/>
    <n v="2"/>
  </r>
  <r>
    <x v="11"/>
    <d v="2022-04-04T00:00:00"/>
    <s v="CICU2581600"/>
    <n v="40"/>
    <s v="Толбино "/>
    <d v="1899-12-30T11:00:00"/>
    <d v="2022-04-06T00:00:00"/>
    <m/>
    <x v="2"/>
    <s v="Прохорова"/>
    <x v="3"/>
    <x v="0"/>
    <n v="2"/>
  </r>
  <r>
    <x v="4"/>
    <d v="2022-04-04T00:00:00"/>
    <s v="NWRU6007780"/>
    <n v="40"/>
    <s v="Толбино "/>
    <m/>
    <d v="2022-04-06T00:00:00"/>
    <m/>
    <x v="2"/>
    <s v="Прохорова"/>
    <x v="3"/>
    <x v="0"/>
    <n v="2"/>
  </r>
  <r>
    <x v="10"/>
    <d v="2022-04-05T00:00:00"/>
    <s v="BMOU5876169"/>
    <n v="40"/>
    <s v="Восток-Сервис"/>
    <d v="1899-12-30T09:00:00"/>
    <d v="2022-04-07T00:00:00"/>
    <m/>
    <x v="2"/>
    <s v="Прохорова"/>
    <x v="3"/>
    <x v="0"/>
    <n v="2"/>
  </r>
  <r>
    <x v="4"/>
    <d v="2022-04-05T00:00:00"/>
    <s v="RXTU4520121"/>
    <n v="40"/>
    <s v="МК Домодедово"/>
    <m/>
    <d v="2022-04-07T00:00:00"/>
    <m/>
    <x v="2"/>
    <s v="Прохорова"/>
    <x v="3"/>
    <x v="0"/>
    <n v="2"/>
  </r>
  <r>
    <x v="8"/>
    <d v="2022-04-06T00:00:00"/>
    <s v="CAWU7000213"/>
    <n v="40"/>
    <s v="Технопарк "/>
    <d v="1899-12-30T07:00:00"/>
    <d v="2022-04-07T00:00:00"/>
    <m/>
    <x v="2"/>
    <s v="Прохорова"/>
    <x v="3"/>
    <x v="0"/>
    <n v="1"/>
  </r>
  <r>
    <x v="4"/>
    <d v="2022-04-06T00:00:00"/>
    <s v="HNKU6006898"/>
    <n v="40"/>
    <s v="Технопарк "/>
    <m/>
    <d v="2022-04-07T00:00:00"/>
    <m/>
    <x v="2"/>
    <s v="Прохорова"/>
    <x v="3"/>
    <x v="0"/>
    <n v="1"/>
  </r>
  <r>
    <x v="4"/>
    <d v="2022-04-06T00:00:00"/>
    <s v="WSDU4979319"/>
    <n v="40"/>
    <s v="Толбино"/>
    <m/>
    <d v="2022-04-07T00:00:00"/>
    <m/>
    <x v="2"/>
    <s v="Прохорова"/>
    <x v="3"/>
    <x v="0"/>
    <n v="1"/>
  </r>
  <r>
    <x v="1"/>
    <d v="2022-04-06T00:00:00"/>
    <s v="MZWU2121682"/>
    <n v="40"/>
    <s v="Технопарк "/>
    <d v="1899-12-30T09:00:00"/>
    <d v="2022-04-07T00:00:00"/>
    <m/>
    <x v="2"/>
    <s v="Прохорова"/>
    <x v="3"/>
    <x v="0"/>
    <n v="1"/>
  </r>
  <r>
    <x v="1"/>
    <d v="2022-04-06T00:00:00"/>
    <s v="TKRU4096052"/>
    <n v="40"/>
    <s v="Купавна "/>
    <d v="1899-12-30T21:00:00"/>
    <d v="2022-04-07T00:00:00"/>
    <m/>
    <x v="2"/>
    <s v="Прохорова"/>
    <x v="3"/>
    <x v="0"/>
    <n v="1"/>
  </r>
  <r>
    <x v="5"/>
    <d v="2022-04-06T00:00:00"/>
    <s v="HJMU1515657"/>
    <n v="40"/>
    <s v="ГОЛД Конт"/>
    <d v="1899-12-30T10:00:00"/>
    <d v="2022-04-07T00:00:00"/>
    <m/>
    <x v="2"/>
    <s v="Прохорова"/>
    <x v="3"/>
    <x v="0"/>
    <n v="1"/>
  </r>
  <r>
    <x v="6"/>
    <d v="2022-04-07T00:00:00"/>
    <s v="GESU6430045"/>
    <n v="40"/>
    <s v="Технопарк "/>
    <d v="1899-12-30T09:00:00"/>
    <d v="2022-04-10T00:00:00"/>
    <m/>
    <x v="2"/>
    <s v="Прохорова"/>
    <x v="3"/>
    <x v="0"/>
    <n v="3"/>
  </r>
  <r>
    <x v="5"/>
    <d v="2022-04-07T00:00:00"/>
    <s v="TGHU6456660"/>
    <n v="40"/>
    <s v="Технопарк "/>
    <d v="1899-12-30T12:00:00"/>
    <d v="2022-04-10T00:00:00"/>
    <m/>
    <x v="2"/>
    <s v="Прохорова"/>
    <x v="3"/>
    <x v="0"/>
    <n v="3"/>
  </r>
  <r>
    <x v="5"/>
    <d v="2022-04-07T00:00:00"/>
    <s v="LYGU1044011"/>
    <n v="40"/>
    <s v="Толбино"/>
    <d v="1899-12-30T16:00:00"/>
    <d v="2022-04-10T00:00:00"/>
    <m/>
    <x v="2"/>
    <s v="Прохорова"/>
    <x v="3"/>
    <x v="0"/>
    <n v="3"/>
  </r>
  <r>
    <x v="4"/>
    <d v="2022-04-07T00:00:00"/>
    <s v="CCLU6541283"/>
    <n v="40"/>
    <s v="Технопарк "/>
    <m/>
    <d v="2022-04-10T00:00:00"/>
    <m/>
    <x v="2"/>
    <s v="Прохорова"/>
    <x v="3"/>
    <x v="0"/>
    <n v="3"/>
  </r>
  <r>
    <x v="4"/>
    <d v="2022-04-07T00:00:00"/>
    <s v="CAWU4002402"/>
    <n v="40"/>
    <s v="Технопарк "/>
    <m/>
    <d v="2022-04-10T00:00:00"/>
    <m/>
    <x v="2"/>
    <s v="Прохорова"/>
    <x v="3"/>
    <x v="0"/>
    <n v="3"/>
  </r>
  <r>
    <x v="1"/>
    <d v="2022-04-08T00:00:00"/>
    <s v="TKRU4405399"/>
    <n v="40"/>
    <s v="Купавна "/>
    <d v="1899-12-30T09:00:00"/>
    <d v="2022-04-10T00:00:00"/>
    <m/>
    <x v="2"/>
    <s v="Прохорова"/>
    <x v="3"/>
    <x v="0"/>
    <n v="2"/>
  </r>
  <r>
    <x v="1"/>
    <d v="2022-04-08T00:00:00"/>
    <s v="TDRU5081814"/>
    <n v="40"/>
    <s v="Технопарк "/>
    <d v="1899-12-30T12:00:00"/>
    <d v="2022-04-10T00:00:00"/>
    <m/>
    <x v="2"/>
    <s v="Прохорова"/>
    <x v="3"/>
    <x v="0"/>
    <n v="2"/>
  </r>
  <r>
    <x v="1"/>
    <d v="2022-04-08T00:00:00"/>
    <s v="TKRU4385950"/>
    <n v="40"/>
    <s v="Купавна "/>
    <d v="1899-12-30T21:30:00"/>
    <d v="2022-04-11T00:00:00"/>
    <m/>
    <x v="2"/>
    <s v="Прохорова"/>
    <x v="3"/>
    <x v="0"/>
    <n v="3"/>
  </r>
  <r>
    <x v="10"/>
    <d v="2022-04-08T00:00:00"/>
    <s v="XHCU5288359"/>
    <n v="40"/>
    <s v="Тетрис/БУТОВО"/>
    <d v="1899-12-30T09:00:00"/>
    <d v="2022-04-11T00:00:00"/>
    <m/>
    <x v="2"/>
    <s v="Прохорова"/>
    <x v="3"/>
    <x v="0"/>
    <n v="3"/>
  </r>
  <r>
    <x v="4"/>
    <d v="2022-04-08T00:00:00"/>
    <s v="TDRU8314252"/>
    <n v="40"/>
    <s v="Толбино"/>
    <m/>
    <d v="2022-04-10T00:00:00"/>
    <m/>
    <x v="2"/>
    <s v="Прохорова"/>
    <x v="3"/>
    <x v="0"/>
    <n v="2"/>
  </r>
  <r>
    <x v="4"/>
    <d v="2022-04-08T00:00:00"/>
    <s v="GHMU8888180"/>
    <n v="40"/>
    <s v="Толбино"/>
    <m/>
    <d v="2022-04-10T00:00:00"/>
    <m/>
    <x v="2"/>
    <s v="Прохорова"/>
    <x v="3"/>
    <x v="0"/>
    <n v="2"/>
  </r>
  <r>
    <x v="11"/>
    <d v="2022-04-08T00:00:00"/>
    <s v="TKRU4291486"/>
    <n v="40"/>
    <s v="Купавна "/>
    <d v="1899-12-30T15:00:00"/>
    <d v="2022-04-10T00:00:00"/>
    <m/>
    <x v="2"/>
    <s v="Прохорова"/>
    <x v="3"/>
    <x v="0"/>
    <n v="2"/>
  </r>
  <r>
    <x v="1"/>
    <d v="2022-04-09T00:00:00"/>
    <s v="MZWU2121548"/>
    <n v="40"/>
    <s v="Шереметьево "/>
    <d v="1899-12-30T09:00:00"/>
    <d v="2022-04-10T00:00:00"/>
    <m/>
    <x v="2"/>
    <s v="Прохорова"/>
    <x v="3"/>
    <x v="0"/>
    <n v="1"/>
  </r>
  <r>
    <x v="5"/>
    <d v="2022-04-09T00:00:00"/>
    <s v="CICU2581575"/>
    <n v="40"/>
    <s v="Тетрис "/>
    <d v="1899-12-30T10:00:00"/>
    <d v="2022-04-10T00:00:00"/>
    <m/>
    <x v="2"/>
    <s v="Прохорова"/>
    <x v="3"/>
    <x v="0"/>
    <n v="1"/>
  </r>
  <r>
    <x v="11"/>
    <d v="2022-04-11T00:00:00"/>
    <s v="GHMU8888339"/>
    <n v="40"/>
    <s v="Толбино"/>
    <d v="1899-12-30T14:00:00"/>
    <d v="2022-04-13T00:00:00"/>
    <m/>
    <x v="2"/>
    <s v="Прохорова"/>
    <x v="3"/>
    <x v="0"/>
    <n v="2"/>
  </r>
  <r>
    <x v="1"/>
    <d v="2022-04-11T00:00:00"/>
    <s v="TKRU4013799"/>
    <n v="40"/>
    <s v="Купавна "/>
    <d v="1899-12-30T21:00:00"/>
    <d v="2022-04-13T00:00:00"/>
    <m/>
    <x v="2"/>
    <s v="Прохорова"/>
    <x v="3"/>
    <x v="0"/>
    <n v="2"/>
  </r>
  <r>
    <x v="1"/>
    <d v="2022-04-11T00:00:00"/>
    <s v="RZDU5209461"/>
    <n v="40"/>
    <s v="Купавна "/>
    <d v="1899-12-30T01:00:00"/>
    <d v="2022-04-13T00:00:00"/>
    <m/>
    <x v="2"/>
    <s v="Прохорова"/>
    <x v="3"/>
    <x v="0"/>
    <n v="2"/>
  </r>
  <r>
    <x v="21"/>
    <d v="2022-04-12T00:00:00"/>
    <s v="SUZU4028907"/>
    <n v="40"/>
    <s v="Бутово"/>
    <d v="1899-12-30T16:00:00"/>
    <d v="2022-04-13T00:00:00"/>
    <m/>
    <x v="2"/>
    <s v="Прохорова"/>
    <x v="3"/>
    <x v="0"/>
    <n v="1"/>
  </r>
  <r>
    <x v="21"/>
    <d v="2022-04-12T00:00:00"/>
    <s v="SUZU4043408"/>
    <n v="40"/>
    <s v="Бутово"/>
    <d v="1899-12-30T13:00:00"/>
    <d v="2022-04-13T00:00:00"/>
    <m/>
    <x v="2"/>
    <s v="Прохорова"/>
    <x v="3"/>
    <x v="0"/>
    <n v="1"/>
  </r>
  <r>
    <x v="4"/>
    <d v="2022-04-12T00:00:00"/>
    <s v="TDLU6229078"/>
    <n v="40"/>
    <s v="Тетрис "/>
    <m/>
    <d v="2022-04-13T00:00:00"/>
    <m/>
    <x v="2"/>
    <s v="Прохорова"/>
    <x v="3"/>
    <x v="0"/>
    <n v="1"/>
  </r>
  <r>
    <x v="4"/>
    <d v="2022-04-12T00:00:00"/>
    <s v="TGHU9601150"/>
    <n v="40"/>
    <s v="Тетрис "/>
    <m/>
    <d v="2022-04-13T00:00:00"/>
    <m/>
    <x v="2"/>
    <s v="Прохорова"/>
    <x v="3"/>
    <x v="0"/>
    <n v="1"/>
  </r>
  <r>
    <x v="1"/>
    <d v="2022-04-12T00:00:00"/>
    <s v="RZDU5224086"/>
    <n v="40"/>
    <s v="Купавна"/>
    <d v="1899-12-30T21:00:00"/>
    <d v="2022-04-13T00:00:00"/>
    <m/>
    <x v="2"/>
    <s v="Прохорова"/>
    <x v="3"/>
    <x v="0"/>
    <n v="1"/>
  </r>
  <r>
    <x v="5"/>
    <d v="2022-04-13T00:00:00"/>
    <s v="CICU2231514"/>
    <n v="40"/>
    <s v="МК Домодедово"/>
    <d v="1899-12-30T10:00:00"/>
    <d v="2022-04-15T00:00:00"/>
    <m/>
    <x v="2"/>
    <s v="Прохорова"/>
    <x v="3"/>
    <x v="0"/>
    <n v="2"/>
  </r>
  <r>
    <x v="10"/>
    <d v="2022-04-13T00:00:00"/>
    <s v="XHCU5266257"/>
    <n v="40"/>
    <s v="МК Домодедово"/>
    <d v="1899-12-30T09:00:00"/>
    <d v="2022-04-15T00:00:00"/>
    <m/>
    <x v="2"/>
    <s v="Прохорова"/>
    <x v="3"/>
    <x v="0"/>
    <n v="2"/>
  </r>
  <r>
    <x v="6"/>
    <d v="2022-04-13T00:00:00"/>
    <s v="OVLU2200360"/>
    <n v="40"/>
    <s v="МК Домодедово"/>
    <d v="1899-12-30T09:00:00"/>
    <d v="2022-04-15T00:00:00"/>
    <m/>
    <x v="2"/>
    <s v="Прохорова"/>
    <x v="3"/>
    <x v="0"/>
    <n v="2"/>
  </r>
  <r>
    <x v="11"/>
    <d v="2022-04-13T00:00:00"/>
    <s v="WNGU5029082"/>
    <n v="40"/>
    <s v="МК Домодедово"/>
    <d v="1899-12-30T08:00:00"/>
    <d v="2022-04-15T00:00:00"/>
    <m/>
    <x v="2"/>
    <s v="Прохорова"/>
    <x v="3"/>
    <x v="0"/>
    <n v="2"/>
  </r>
  <r>
    <x v="4"/>
    <d v="2022-04-13T00:00:00"/>
    <s v="TDRU8591792"/>
    <n v="40"/>
    <s v="МК Домодедово"/>
    <m/>
    <d v="2022-04-15T00:00:00"/>
    <m/>
    <x v="2"/>
    <s v="Прохорова"/>
    <x v="3"/>
    <x v="0"/>
    <n v="2"/>
  </r>
  <r>
    <x v="4"/>
    <d v="2022-04-13T00:00:00"/>
    <s v="CICU2231670"/>
    <n v="40"/>
    <s v="МК Домодедово"/>
    <m/>
    <d v="2022-04-15T00:00:00"/>
    <m/>
    <x v="2"/>
    <s v="Прохорова"/>
    <x v="3"/>
    <x v="0"/>
    <n v="2"/>
  </r>
  <r>
    <x v="1"/>
    <d v="2022-04-13T00:00:00"/>
    <s v="SNBU8186457"/>
    <n v="40"/>
    <s v="Толбино"/>
    <d v="1899-12-30T21:00:00"/>
    <d v="2022-04-15T00:00:00"/>
    <m/>
    <x v="2"/>
    <s v="Прохорова"/>
    <x v="3"/>
    <x v="0"/>
    <n v="2"/>
  </r>
  <r>
    <x v="1"/>
    <d v="2022-04-13T00:00:00"/>
    <s v="TCNU1137307"/>
    <n v="40"/>
    <s v="МК Домодедово"/>
    <d v="1899-12-30T01:00:00"/>
    <d v="2022-04-15T00:00:00"/>
    <m/>
    <x v="2"/>
    <s v="Прохорова"/>
    <x v="3"/>
    <x v="0"/>
    <n v="2"/>
  </r>
  <r>
    <x v="11"/>
    <d v="2022-04-14T00:00:00"/>
    <s v="HHXU5280490"/>
    <n v="40"/>
    <s v="МК Домодедово"/>
    <d v="1899-12-30T10:00:00"/>
    <d v="2022-04-15T00:00:00"/>
    <m/>
    <x v="2"/>
    <s v="Прохорова"/>
    <x v="3"/>
    <x v="0"/>
    <n v="1"/>
  </r>
  <r>
    <x v="4"/>
    <d v="2022-04-14T00:00:00"/>
    <s v="MZWU2135860 "/>
    <n v="40"/>
    <s v="Север "/>
    <m/>
    <d v="2022-04-17T00:00:00"/>
    <m/>
    <x v="2"/>
    <s v="Прохорова"/>
    <x v="3"/>
    <x v="0"/>
    <n v="3"/>
  </r>
  <r>
    <x v="4"/>
    <d v="2022-04-14T00:00:00"/>
    <s v="TGHU6308683"/>
    <n v="40"/>
    <s v="Толбино "/>
    <d v="1899-12-30T18:00:00"/>
    <d v="2022-04-17T00:00:00"/>
    <m/>
    <x v="2"/>
    <s v="Прохорова"/>
    <x v="3"/>
    <x v="0"/>
    <n v="3"/>
  </r>
  <r>
    <x v="1"/>
    <d v="2022-04-14T00:00:00"/>
    <s v="SUDU8901241"/>
    <n v="40"/>
    <s v="Электроугли "/>
    <d v="1899-12-30T21:30:00"/>
    <d v="2022-04-17T00:00:00"/>
    <m/>
    <x v="2"/>
    <s v="Прохорова"/>
    <x v="3"/>
    <x v="0"/>
    <n v="3"/>
  </r>
  <r>
    <x v="1"/>
    <d v="2022-04-14T00:00:00"/>
    <s v="TKRU4488644"/>
    <n v="40"/>
    <s v="Электроугли "/>
    <d v="1899-12-30T01:00:00"/>
    <d v="2022-04-17T00:00:00"/>
    <m/>
    <x v="2"/>
    <s v="Прохорова"/>
    <x v="3"/>
    <x v="0"/>
    <n v="3"/>
  </r>
  <r>
    <x v="5"/>
    <d v="2022-04-15T00:00:00"/>
    <s v="SNBU8176910"/>
    <n v="40"/>
    <s v="Толбино "/>
    <d v="1899-12-30T10:00:00"/>
    <d v="2022-04-17T00:00:00"/>
    <m/>
    <x v="2"/>
    <s v="Прохорова"/>
    <x v="3"/>
    <x v="0"/>
    <n v="2"/>
  </r>
  <r>
    <x v="13"/>
    <d v="2022-04-15T00:00:00"/>
    <s v="DCVU2110437"/>
    <n v="40"/>
    <s v="Север "/>
    <d v="1899-12-30T12:00:00"/>
    <d v="2022-04-17T00:00:00"/>
    <m/>
    <x v="2"/>
    <s v="Прохорова"/>
    <x v="3"/>
    <x v="0"/>
    <n v="2"/>
  </r>
  <r>
    <x v="14"/>
    <d v="2022-04-15T00:00:00"/>
    <s v="TDLU6234069"/>
    <n v="40"/>
    <s v="Тетрис"/>
    <d v="1899-12-30T09:00:00"/>
    <d v="2022-04-17T00:00:00"/>
    <m/>
    <x v="2"/>
    <s v="Прохорова"/>
    <x v="3"/>
    <x v="0"/>
    <n v="2"/>
  </r>
  <r>
    <x v="14"/>
    <d v="2022-04-15T00:00:00"/>
    <s v="LYGU4024873"/>
    <n v="40"/>
    <s v="Глобус "/>
    <d v="1899-12-30T13:00:00"/>
    <d v="2022-04-17T00:00:00"/>
    <m/>
    <x v="2"/>
    <s v="Прохорова"/>
    <x v="3"/>
    <x v="0"/>
    <n v="2"/>
  </r>
  <r>
    <x v="14"/>
    <d v="2022-04-15T00:00:00"/>
    <s v="MGTU8000427"/>
    <n v="40"/>
    <s v="Шереметьево "/>
    <d v="1899-12-30T16:00:00"/>
    <d v="2022-04-17T00:00:00"/>
    <m/>
    <x v="2"/>
    <s v="Прохорова"/>
    <x v="3"/>
    <x v="0"/>
    <n v="2"/>
  </r>
  <r>
    <x v="11"/>
    <d v="2022-04-15T00:00:00"/>
    <s v="WSDU4943018"/>
    <n v="40"/>
    <s v="Толбино "/>
    <d v="1899-12-30T11:00:00"/>
    <d v="2022-04-17T00:00:00"/>
    <m/>
    <x v="2"/>
    <s v="Прохорова"/>
    <x v="3"/>
    <x v="0"/>
    <n v="2"/>
  </r>
  <r>
    <x v="1"/>
    <d v="2022-04-15T00:00:00"/>
    <s v="RZDU5230005"/>
    <n v="40"/>
    <s v="Купавна "/>
    <d v="1899-12-30T21:00:00"/>
    <d v="2022-04-17T00:00:00"/>
    <m/>
    <x v="2"/>
    <s v="Прохорова"/>
    <x v="3"/>
    <x v="0"/>
    <n v="2"/>
  </r>
  <r>
    <x v="1"/>
    <d v="2022-04-15T00:00:00"/>
    <s v="RZDU5249778  "/>
    <n v="40"/>
    <s v="с колес "/>
    <d v="1899-12-30T01:00:00"/>
    <d v="2022-04-17T00:00:00"/>
    <m/>
    <x v="2"/>
    <s v="Прохорова"/>
    <x v="3"/>
    <x v="0"/>
    <n v="2"/>
  </r>
  <r>
    <x v="4"/>
    <d v="2022-04-15T00:00:00"/>
    <s v="TGHU8538710"/>
    <n v="40"/>
    <s v="Тетрис "/>
    <m/>
    <d v="2022-04-17T00:00:00"/>
    <m/>
    <x v="2"/>
    <s v="Прохорова"/>
    <x v="3"/>
    <x v="0"/>
    <n v="2"/>
  </r>
  <r>
    <x v="14"/>
    <d v="2022-04-18T00:00:00"/>
    <s v="TGHU6615859"/>
    <n v="40"/>
    <s v="Тетрис "/>
    <d v="1899-12-30T15:00:00"/>
    <d v="2022-04-20T00:00:00"/>
    <m/>
    <x v="2"/>
    <s v="Прохорова"/>
    <x v="3"/>
    <x v="0"/>
    <n v="2"/>
  </r>
  <r>
    <x v="4"/>
    <d v="2022-04-18T00:00:00"/>
    <s v="ŔZDU5214663"/>
    <n v="40"/>
    <s v="Кунцево-2"/>
    <m/>
    <d v="2022-04-20T00:00:00"/>
    <m/>
    <x v="2"/>
    <s v="Прохорова"/>
    <x v="3"/>
    <x v="0"/>
    <n v="2"/>
  </r>
  <r>
    <x v="4"/>
    <d v="2022-04-18T00:00:00"/>
    <s v="RZDU5211730"/>
    <n v="40"/>
    <s v="Кунцево-2"/>
    <m/>
    <d v="2022-04-20T00:00:00"/>
    <m/>
    <x v="2"/>
    <s v="Прохорова"/>
    <x v="3"/>
    <x v="0"/>
    <n v="2"/>
  </r>
  <r>
    <x v="10"/>
    <d v="2022-04-18T00:00:00"/>
    <s v="TKRU4027410"/>
    <n v="40"/>
    <s v="Ворсино "/>
    <d v="1899-12-30T15:00:00"/>
    <d v="2022-04-20T00:00:00"/>
    <m/>
    <x v="2"/>
    <s v="Прохорова"/>
    <x v="3"/>
    <x v="0"/>
    <n v="2"/>
  </r>
  <r>
    <x v="11"/>
    <d v="2022-04-18T00:00:00"/>
    <s v="TKRU4285502"/>
    <n v="40"/>
    <s v="Купавна  "/>
    <d v="1899-12-30T12:00:00"/>
    <d v="2022-04-20T00:00:00"/>
    <m/>
    <x v="2"/>
    <s v="Прохорова"/>
    <x v="3"/>
    <x v="0"/>
    <n v="2"/>
  </r>
  <r>
    <x v="1"/>
    <d v="2022-04-18T00:00:00"/>
    <s v="RZDU5220959"/>
    <n v="40"/>
    <s v="Купавна "/>
    <d v="1899-12-30T21:00:00"/>
    <d v="2022-04-20T00:00:00"/>
    <m/>
    <x v="2"/>
    <s v="Прохорова"/>
    <x v="3"/>
    <x v="0"/>
    <n v="2"/>
  </r>
  <r>
    <x v="1"/>
    <d v="2022-04-18T00:00:00"/>
    <s v="TKRU4345983"/>
    <n v="40"/>
    <s v="Электроугли "/>
    <d v="1899-12-30T01:00:00"/>
    <d v="2022-04-20T00:00:00"/>
    <m/>
    <x v="2"/>
    <s v="Прохорова"/>
    <x v="3"/>
    <x v="0"/>
    <n v="2"/>
  </r>
  <r>
    <x v="11"/>
    <d v="2022-04-19T00:00:00"/>
    <s v="XHCU5434469"/>
    <n v="40"/>
    <s v="ГОЛД Внуково"/>
    <d v="1899-12-30T08:00:00"/>
    <d v="2022-04-20T00:00:00"/>
    <m/>
    <x v="2"/>
    <s v="Прохорова"/>
    <x v="3"/>
    <x v="0"/>
    <n v="1"/>
  </r>
  <r>
    <x v="10"/>
    <d v="2022-04-19T00:00:00"/>
    <s v="HNKU6191190 "/>
    <n v="40"/>
    <s v="Глобус Останкино "/>
    <d v="1899-12-30T08:00:00"/>
    <d v="2022-04-20T00:00:00"/>
    <m/>
    <x v="2"/>
    <s v="Прохорова"/>
    <x v="3"/>
    <x v="0"/>
    <n v="1"/>
  </r>
  <r>
    <x v="22"/>
    <d v="2022-04-19T00:00:00"/>
    <s v="DCVU0001057"/>
    <n v="40"/>
    <s v="Север "/>
    <m/>
    <d v="2022-04-22T00:00:00"/>
    <m/>
    <x v="2"/>
    <s v="Прохорова"/>
    <x v="3"/>
    <x v="0"/>
    <n v="3"/>
  </r>
  <r>
    <x v="5"/>
    <d v="2022-04-19T00:00:00"/>
    <s v="ECMU9089608"/>
    <n v="40"/>
    <s v="Тетрис "/>
    <d v="1899-12-30T10:00:00"/>
    <d v="2022-04-22T00:00:00"/>
    <m/>
    <x v="2"/>
    <s v="Прохорова"/>
    <x v="3"/>
    <x v="0"/>
    <n v="3"/>
  </r>
  <r>
    <x v="4"/>
    <d v="2022-04-19T00:00:00"/>
    <s v="HDMU6564720        "/>
    <n v="40"/>
    <s v="Тетрис "/>
    <m/>
    <d v="2022-04-22T00:00:00"/>
    <m/>
    <x v="2"/>
    <s v="Прохорова"/>
    <x v="3"/>
    <x v="0"/>
    <n v="3"/>
  </r>
  <r>
    <x v="4"/>
    <d v="2022-04-19T00:00:00"/>
    <s v="WSCU7130002"/>
    <n v="40"/>
    <s v="Тетрис "/>
    <m/>
    <d v="2022-04-22T00:00:00"/>
    <m/>
    <x v="2"/>
    <s v="Прохорова"/>
    <x v="3"/>
    <x v="0"/>
    <n v="3"/>
  </r>
  <r>
    <x v="1"/>
    <d v="2022-04-19T00:00:00"/>
    <s v="RZDU5200886"/>
    <n v="40"/>
    <s v="Электроугли "/>
    <d v="1899-12-30T21:00:00"/>
    <d v="2022-04-22T00:00:00"/>
    <m/>
    <x v="2"/>
    <s v="Прохорова"/>
    <x v="3"/>
    <x v="0"/>
    <n v="3"/>
  </r>
  <r>
    <x v="4"/>
    <d v="2022-04-20T00:00:00"/>
    <s v="DCVU0001838"/>
    <n v="40"/>
    <s v="Север "/>
    <m/>
    <d v="2022-04-22T00:00:00"/>
    <m/>
    <x v="2"/>
    <s v="Прохорова"/>
    <x v="3"/>
    <x v="0"/>
    <n v="2"/>
  </r>
  <r>
    <x v="14"/>
    <d v="2022-04-20T00:00:00"/>
    <s v="TKRU4308784"/>
    <n v="40"/>
    <s v="Купавна "/>
    <d v="1899-12-30T10:00:00"/>
    <d v="2022-04-22T00:00:00"/>
    <m/>
    <x v="2"/>
    <s v="Прохорова"/>
    <x v="3"/>
    <x v="0"/>
    <n v="2"/>
  </r>
  <r>
    <x v="14"/>
    <d v="2022-04-20T00:00:00"/>
    <s v="RXTU4503680"/>
    <n v="40"/>
    <s v="ТСФ Домодедово"/>
    <d v="1899-12-30T15:00:00"/>
    <d v="2022-04-22T00:00:00"/>
    <m/>
    <x v="2"/>
    <s v="Прохорова"/>
    <x v="3"/>
    <x v="0"/>
    <n v="2"/>
  </r>
  <r>
    <x v="1"/>
    <d v="2022-04-20T00:00:00"/>
    <s v="TCNU7689900"/>
    <n v="40"/>
    <s v="ТСФ Домодедово"/>
    <d v="1899-12-30T01:00:00"/>
    <d v="2022-04-22T00:00:00"/>
    <m/>
    <x v="2"/>
    <s v="Прохорова"/>
    <x v="3"/>
    <x v="0"/>
    <n v="2"/>
  </r>
  <r>
    <x v="14"/>
    <d v="2022-04-21T00:00:00"/>
    <s v="TKRU4026203"/>
    <n v="40"/>
    <s v="Кунцево-2"/>
    <d v="1899-12-30T10:00:00"/>
    <d v="2022-04-22T00:00:00"/>
    <m/>
    <x v="2"/>
    <s v="Прохорова"/>
    <x v="3"/>
    <x v="0"/>
    <n v="1"/>
  </r>
  <r>
    <x v="6"/>
    <d v="2022-04-21T00:00:00"/>
    <s v="RZDU5205173"/>
    <n v="40"/>
    <s v="Кунцево-2"/>
    <d v="1899-12-30T09:00:00"/>
    <d v="2022-04-22T00:00:00"/>
    <m/>
    <x v="2"/>
    <s v="Прохорова"/>
    <x v="3"/>
    <x v="0"/>
    <n v="1"/>
  </r>
  <r>
    <x v="10"/>
    <d v="2022-04-21T00:00:00"/>
    <s v="SSKU1301294"/>
    <n v="40"/>
    <s v="Толбино "/>
    <d v="1899-12-30T11:00:00"/>
    <d v="2022-04-22T00:00:00"/>
    <m/>
    <x v="2"/>
    <s v="Прохорова"/>
    <x v="3"/>
    <x v="0"/>
    <n v="1"/>
  </r>
  <r>
    <x v="4"/>
    <d v="2022-04-21T00:00:00"/>
    <s v="TDLU6236890"/>
    <n v="40"/>
    <s v="Тетрис "/>
    <m/>
    <d v="2022-04-22T00:00:00"/>
    <m/>
    <x v="2"/>
    <s v="Прохорова"/>
    <x v="3"/>
    <x v="0"/>
    <n v="1"/>
  </r>
  <r>
    <x v="4"/>
    <d v="2022-04-21T00:00:00"/>
    <s v="CBHU8136314"/>
    <n v="40"/>
    <s v="Тетрис "/>
    <m/>
    <d v="2022-04-22T00:00:00"/>
    <m/>
    <x v="2"/>
    <s v="Прохорова"/>
    <x v="3"/>
    <x v="0"/>
    <n v="1"/>
  </r>
  <r>
    <x v="1"/>
    <d v="2022-04-21T00:00:00"/>
    <s v="SSKU1301709"/>
    <n v="40"/>
    <s v="Толбино "/>
    <d v="1899-12-30T21:00:00"/>
    <d v="2022-04-25T00:00:00"/>
    <m/>
    <x v="2"/>
    <s v="Прохорова"/>
    <x v="3"/>
    <x v="0"/>
    <n v="4"/>
  </r>
  <r>
    <x v="1"/>
    <d v="2022-04-21T00:00:00"/>
    <s v="DCVU2110479"/>
    <n v="40"/>
    <s v="Север "/>
    <d v="1899-12-30T01:00:00"/>
    <d v="2022-04-25T00:00:00"/>
    <m/>
    <x v="2"/>
    <s v="Прохорова"/>
    <x v="3"/>
    <x v="0"/>
    <n v="4"/>
  </r>
  <r>
    <x v="13"/>
    <d v="2022-04-22T00:00:00"/>
    <s v="RZDU5214410"/>
    <n v="40"/>
    <s v="Кунцево-2"/>
    <d v="1899-12-30T12:00:00"/>
    <d v="2022-04-25T00:00:00"/>
    <m/>
    <x v="2"/>
    <s v="Прохорова"/>
    <x v="3"/>
    <x v="0"/>
    <n v="3"/>
  </r>
  <r>
    <x v="21"/>
    <d v="2022-04-22T00:00:00"/>
    <s v="CDYU1002928"/>
    <n v="40"/>
    <s v="Толбино "/>
    <d v="1899-12-30T13:00:00"/>
    <d v="2022-04-25T00:00:00"/>
    <m/>
    <x v="2"/>
    <s v="Прохорова"/>
    <x v="3"/>
    <x v="0"/>
    <n v="3"/>
  </r>
  <r>
    <x v="14"/>
    <d v="2022-04-22T00:00:00"/>
    <s v="PCSU8555828"/>
    <n v="40"/>
    <s v="Тетрис "/>
    <d v="1899-12-30T12:00:00"/>
    <d v="2022-04-25T00:00:00"/>
    <m/>
    <x v="2"/>
    <s v="Прохорова"/>
    <x v="3"/>
    <x v="0"/>
    <n v="3"/>
  </r>
  <r>
    <x v="5"/>
    <d v="2022-04-22T00:00:00"/>
    <s v="SUZU4030484"/>
    <n v="40"/>
    <s v="Толбино "/>
    <d v="1899-12-30T11:00:00"/>
    <d v="2022-04-25T00:00:00"/>
    <m/>
    <x v="2"/>
    <s v="Прохорова"/>
    <x v="3"/>
    <x v="0"/>
    <n v="3"/>
  </r>
  <r>
    <x v="8"/>
    <d v="2022-04-22T00:00:00"/>
    <s v="TKRU4029943"/>
    <n v="40"/>
    <s v="Ворсино"/>
    <d v="1899-12-30T07:00:00"/>
    <d v="2022-04-25T00:00:00"/>
    <m/>
    <x v="2"/>
    <s v="Прохорова"/>
    <x v="3"/>
    <x v="0"/>
    <n v="3"/>
  </r>
  <r>
    <x v="22"/>
    <d v="2022-04-22T00:00:00"/>
    <s v="DCVU2110822"/>
    <n v="40"/>
    <s v="Север "/>
    <m/>
    <d v="2022-04-25T00:00:00"/>
    <m/>
    <x v="2"/>
    <s v="Прохорова"/>
    <x v="3"/>
    <x v="0"/>
    <n v="3"/>
  </r>
  <r>
    <x v="4"/>
    <d v="2022-04-22T00:00:00"/>
    <s v="RZDU5253227"/>
    <n v="40"/>
    <s v="Кунцево-2"/>
    <m/>
    <d v="2022-04-25T00:00:00"/>
    <m/>
    <x v="2"/>
    <s v="Прохорова"/>
    <x v="3"/>
    <x v="0"/>
    <n v="3"/>
  </r>
  <r>
    <x v="11"/>
    <d v="2022-04-22T00:00:00"/>
    <s v="DCVU0000678"/>
    <n v="40"/>
    <s v="Север "/>
    <d v="1899-12-30T14:00:00"/>
    <d v="2022-04-25T00:00:00"/>
    <m/>
    <x v="2"/>
    <s v="Прохорова"/>
    <x v="3"/>
    <x v="0"/>
    <n v="3"/>
  </r>
  <r>
    <x v="1"/>
    <d v="2022-04-22T00:00:00"/>
    <s v="SSKU1301885"/>
    <n v="40"/>
    <s v="Толбино "/>
    <d v="1899-12-30T21:00:00"/>
    <d v="2022-04-25T00:00:00"/>
    <m/>
    <x v="2"/>
    <s v="Прохорова"/>
    <x v="3"/>
    <x v="0"/>
    <n v="3"/>
  </r>
  <r>
    <x v="1"/>
    <d v="2022-04-22T00:00:00"/>
    <s v="TKRU4008278"/>
    <n v="40"/>
    <s v="Электроугли "/>
    <d v="1899-12-30T01:00:00"/>
    <d v="2022-04-25T00:00:00"/>
    <m/>
    <x v="2"/>
    <s v="Прохорова"/>
    <x v="3"/>
    <x v="0"/>
    <n v="3"/>
  </r>
  <r>
    <x v="5"/>
    <d v="2022-04-23T00:00:00"/>
    <s v="TKRU4089686"/>
    <n v="40"/>
    <s v="Электроугли "/>
    <d v="1899-12-30T10:00:00"/>
    <d v="2022-04-25T00:00:00"/>
    <m/>
    <x v="2"/>
    <s v="Прохорова"/>
    <x v="3"/>
    <x v="0"/>
    <n v="2"/>
  </r>
  <r>
    <x v="5"/>
    <d v="2022-04-25T00:00:00"/>
    <s v="SSKU1301864"/>
    <n v="40"/>
    <s v="Толбино "/>
    <d v="1899-12-30T10:00:00"/>
    <d v="2022-04-27T00:00:00"/>
    <m/>
    <x v="2"/>
    <s v="Прохорова"/>
    <x v="3"/>
    <x v="0"/>
    <n v="2"/>
  </r>
  <r>
    <x v="21"/>
    <d v="2022-04-25T00:00:00"/>
    <s v="SSKU1301566"/>
    <n v="40"/>
    <s v="Толбино "/>
    <d v="1899-12-30T13:00:00"/>
    <d v="2022-04-27T00:00:00"/>
    <m/>
    <x v="2"/>
    <s v="Прохорова"/>
    <x v="3"/>
    <x v="0"/>
    <n v="2"/>
  </r>
  <r>
    <x v="21"/>
    <d v="2022-04-25T00:00:00"/>
    <s v="SSKU1300256"/>
    <n v="40"/>
    <s v="Толбино "/>
    <d v="1899-12-30T16:00:00"/>
    <d v="2022-04-27T00:00:00"/>
    <m/>
    <x v="2"/>
    <s v="Прохорова"/>
    <x v="3"/>
    <x v="0"/>
    <n v="2"/>
  </r>
  <r>
    <x v="14"/>
    <d v="2022-04-25T00:00:00"/>
    <s v="HNKU6035725"/>
    <n v="40"/>
    <s v="Толбино "/>
    <d v="1899-12-30T15:00:00"/>
    <d v="2022-04-27T00:00:00"/>
    <m/>
    <x v="2"/>
    <s v="Прохорова"/>
    <x v="3"/>
    <x v="0"/>
    <n v="2"/>
  </r>
  <r>
    <x v="4"/>
    <d v="2022-04-25T00:00:00"/>
    <s v="RZDU5219198"/>
    <n v="40"/>
    <s v="Кунцево-2"/>
    <m/>
    <d v="2022-04-27T00:00:00"/>
    <m/>
    <x v="2"/>
    <s v="Прохорова"/>
    <x v="3"/>
    <x v="0"/>
    <n v="2"/>
  </r>
  <r>
    <x v="4"/>
    <d v="2022-04-25T00:00:00"/>
    <s v="TKRU4242199"/>
    <n v="40"/>
    <s v="Кунцево-2"/>
    <m/>
    <d v="2022-04-27T00:00:00"/>
    <m/>
    <x v="2"/>
    <s v="Прохорова"/>
    <x v="3"/>
    <x v="0"/>
    <n v="2"/>
  </r>
  <r>
    <x v="10"/>
    <d v="2022-04-25T00:00:00"/>
    <s v="SSKU1301490"/>
    <n v="40"/>
    <s v="Толбино"/>
    <m/>
    <d v="2022-04-27T00:00:00"/>
    <m/>
    <x v="2"/>
    <s v="Прохорова"/>
    <x v="3"/>
    <x v="0"/>
    <n v="2"/>
  </r>
  <r>
    <x v="1"/>
    <d v="2022-04-25T00:00:00"/>
    <s v="SSKU1300019"/>
    <n v="40"/>
    <s v="Толбино"/>
    <d v="1899-12-30T21:00:00"/>
    <d v="2022-04-27T00:00:00"/>
    <m/>
    <x v="2"/>
    <s v="Прохорова"/>
    <x v="3"/>
    <x v="0"/>
    <n v="2"/>
  </r>
  <r>
    <x v="10"/>
    <d v="2022-04-26T00:00:00"/>
    <s v="TDGU7010740"/>
    <n v="40"/>
    <s v="Бутово"/>
    <d v="1899-12-30T09:00:00"/>
    <d v="2022-04-27T00:00:00"/>
    <m/>
    <x v="2"/>
    <s v="Прохорова"/>
    <x v="3"/>
    <x v="0"/>
    <n v="1"/>
  </r>
  <r>
    <x v="4"/>
    <d v="2022-04-26T00:00:00"/>
    <s v="HPCU4290069_x0009_"/>
    <n v="40"/>
    <s v="Тетрис "/>
    <m/>
    <d v="2022-04-27T00:00:00"/>
    <m/>
    <x v="2"/>
    <s v="Прохорова"/>
    <x v="3"/>
    <x v="0"/>
    <n v="1"/>
  </r>
  <r>
    <x v="4"/>
    <d v="2022-04-26T00:00:00"/>
    <s v="FWRU0167843_x0009_"/>
    <n v="40"/>
    <s v="Тетрис"/>
    <m/>
    <d v="2022-04-27T00:00:00"/>
    <m/>
    <x v="2"/>
    <s v="Прохорова"/>
    <x v="3"/>
    <x v="0"/>
    <n v="1"/>
  </r>
  <r>
    <x v="4"/>
    <d v="2022-04-26T00:00:00"/>
    <s v="HPCU4134066_x0009_"/>
    <n v="40"/>
    <s v="Тетрис "/>
    <m/>
    <d v="2022-04-27T00:00:00"/>
    <m/>
    <x v="2"/>
    <s v="Прохорова"/>
    <x v="3"/>
    <x v="0"/>
    <n v="1"/>
  </r>
  <r>
    <x v="4"/>
    <d v="2022-04-26T00:00:00"/>
    <s v="WIKU5207233"/>
    <n v="40"/>
    <s v="Толбино "/>
    <d v="1899-12-30T14:00:00"/>
    <d v="2022-04-30T00:00:00"/>
    <m/>
    <x v="2"/>
    <s v="Прохорова"/>
    <x v="3"/>
    <x v="0"/>
    <n v="4"/>
  </r>
  <r>
    <x v="4"/>
    <d v="2022-04-26T00:00:00"/>
    <s v="TDGU7010570"/>
    <n v="40"/>
    <s v="Бутово "/>
    <d v="1899-12-30T12:00:00"/>
    <d v="2022-05-05T00:00:00"/>
    <m/>
    <x v="2"/>
    <s v="Прохорова"/>
    <x v="3"/>
    <x v="0"/>
    <n v="9"/>
  </r>
  <r>
    <x v="1"/>
    <d v="2022-04-26T00:00:00"/>
    <s v="SSKU1300359"/>
    <n v="40"/>
    <s v="Толбино "/>
    <d v="1899-12-30T21:00:00"/>
    <d v="2022-04-30T00:00:00"/>
    <m/>
    <x v="2"/>
    <s v="Прохорова"/>
    <x v="3"/>
    <x v="0"/>
    <n v="4"/>
  </r>
  <r>
    <x v="14"/>
    <d v="2022-04-27T00:00:00"/>
    <s v="TDGU7011540"/>
    <n v="40"/>
    <s v="МК Домодедово"/>
    <d v="1899-12-30T15:00:00"/>
    <d v="2022-04-30T00:00:00"/>
    <m/>
    <x v="2"/>
    <s v="Прохорова"/>
    <x v="3"/>
    <x v="0"/>
    <n v="3"/>
  </r>
  <r>
    <x v="11"/>
    <d v="2022-04-27T00:00:00"/>
    <s v="TDGU7012130"/>
    <n v="40"/>
    <s v="МК Домодедово"/>
    <d v="1899-12-30T14:00:00"/>
    <d v="2022-04-30T00:00:00"/>
    <m/>
    <x v="2"/>
    <s v="Прохорова"/>
    <x v="3"/>
    <x v="0"/>
    <n v="3"/>
  </r>
  <r>
    <x v="5"/>
    <d v="2022-04-27T00:00:00"/>
    <s v="TDGU7012070"/>
    <n v="40"/>
    <s v="МК Домодедово"/>
    <d v="1899-12-30T14:00:00"/>
    <d v="2022-04-30T00:00:00"/>
    <m/>
    <x v="2"/>
    <s v="Прохорова"/>
    <x v="3"/>
    <x v="0"/>
    <n v="3"/>
  </r>
  <r>
    <x v="4"/>
    <d v="2022-04-27T00:00:00"/>
    <s v="TDGU7010966"/>
    <n v="40"/>
    <s v="МК Домодедово"/>
    <s v=" "/>
    <d v="2022-04-30T00:00:00"/>
    <m/>
    <x v="2"/>
    <s v="Прохорова"/>
    <x v="3"/>
    <x v="0"/>
    <n v="3"/>
  </r>
  <r>
    <x v="4"/>
    <d v="2022-04-27T00:00:00"/>
    <s v="SSKU1302407        "/>
    <n v="40"/>
    <s v="Толбино"/>
    <s v=" "/>
    <d v="2022-04-30T00:00:00"/>
    <m/>
    <x v="2"/>
    <s v="Прохорова"/>
    <x v="3"/>
    <x v="0"/>
    <n v="3"/>
  </r>
  <r>
    <x v="1"/>
    <d v="2022-04-27T00:00:00"/>
    <s v="DYKU5679505"/>
    <n v="40"/>
    <s v="Толбино "/>
    <d v="1899-12-30T21:30:00"/>
    <d v="2022-04-30T00:00:00"/>
    <m/>
    <x v="2"/>
    <s v="Прохорова"/>
    <x v="3"/>
    <x v="0"/>
    <n v="3"/>
  </r>
  <r>
    <x v="1"/>
    <d v="2022-04-27T00:00:00"/>
    <s v="TDGU7011031"/>
    <n v="40"/>
    <s v="РТК Видное "/>
    <d v="1899-12-30T01:00:00"/>
    <d v="2022-04-30T00:00:00"/>
    <m/>
    <x v="2"/>
    <s v="Прохорова"/>
    <x v="3"/>
    <x v="0"/>
    <n v="3"/>
  </r>
  <r>
    <x v="14"/>
    <d v="2022-04-28T00:00:00"/>
    <s v="TDGU7011068"/>
    <n v="40"/>
    <s v="РТК Видное"/>
    <d v="1899-12-30T10:00:00"/>
    <d v="2022-04-30T00:00:00"/>
    <m/>
    <x v="2"/>
    <s v="Прохорова"/>
    <x v="3"/>
    <x v="0"/>
    <n v="2"/>
  </r>
  <r>
    <x v="14"/>
    <d v="2022-04-28T00:00:00"/>
    <s v="RZDU5223480"/>
    <n v="40"/>
    <s v="Кунцево-2"/>
    <d v="1899-12-30T15:00:00"/>
    <d v="2022-05-02T00:00:00"/>
    <m/>
    <x v="2"/>
    <s v="Прохорова"/>
    <x v="3"/>
    <x v="0"/>
    <n v="4"/>
  </r>
  <r>
    <x v="10"/>
    <d v="2022-04-28T00:00:00"/>
    <s v="TKRU4105703"/>
    <n v="40"/>
    <s v="Кунцево-2"/>
    <d v="1899-12-30T15:00:00"/>
    <d v="2022-05-02T00:00:00"/>
    <m/>
    <x v="2"/>
    <s v="Прохорова"/>
    <x v="3"/>
    <x v="0"/>
    <n v="4"/>
  </r>
  <r>
    <x v="11"/>
    <d v="2022-04-28T00:00:00"/>
    <s v="TDGU7010251"/>
    <n v="40"/>
    <s v="РТК Видное "/>
    <d v="1899-12-30T08:00:00"/>
    <d v="2022-04-30T00:00:00"/>
    <m/>
    <x v="2"/>
    <s v="Прохорова"/>
    <x v="3"/>
    <x v="0"/>
    <n v="2"/>
  </r>
  <r>
    <x v="1"/>
    <d v="2022-04-28T00:00:00"/>
    <s v="CICU2581873"/>
    <n v="40"/>
    <s v="Толбино "/>
    <d v="1899-12-30T21:00:00"/>
    <d v="2022-05-02T00:00:00"/>
    <m/>
    <x v="2"/>
    <s v="Прохорова"/>
    <x v="3"/>
    <x v="0"/>
    <n v="4"/>
  </r>
  <r>
    <x v="22"/>
    <d v="2022-04-28T00:00:00"/>
    <s v="TDGU7012249"/>
    <n v="40"/>
    <s v="РТК Видное "/>
    <m/>
    <d v="2022-05-02T00:00:00"/>
    <m/>
    <x v="2"/>
    <s v="Прохорова"/>
    <x v="3"/>
    <x v="0"/>
    <n v="4"/>
  </r>
  <r>
    <x v="1"/>
    <d v="2022-04-28T00:00:00"/>
    <s v="SSKU1301376"/>
    <n v="40"/>
    <s v="Толбино "/>
    <d v="1899-12-30T01:00:00"/>
    <d v="2022-05-02T00:00:00"/>
    <m/>
    <x v="2"/>
    <s v="Прохорова"/>
    <x v="3"/>
    <x v="0"/>
    <n v="4"/>
  </r>
  <r>
    <x v="13"/>
    <d v="2022-04-29T00:00:00"/>
    <s v="RZDU5253818"/>
    <n v="40"/>
    <s v="Кунцево-2"/>
    <d v="1899-12-30T12:00:00"/>
    <d v="2022-05-02T00:00:00"/>
    <m/>
    <x v="2"/>
    <s v="Прохорова"/>
    <x v="3"/>
    <x v="0"/>
    <n v="3"/>
  </r>
  <r>
    <x v="5"/>
    <d v="2022-04-29T00:00:00"/>
    <s v="GAWU5001180"/>
    <n v="40"/>
    <s v="ГОЛД Внуково"/>
    <d v="1899-12-30T10:00:00"/>
    <d v="2022-05-02T00:00:00"/>
    <m/>
    <x v="2"/>
    <s v="Прохорова"/>
    <x v="3"/>
    <x v="0"/>
    <n v="3"/>
  </r>
  <r>
    <x v="8"/>
    <d v="2022-04-29T00:00:00"/>
    <s v="UETU5005434"/>
    <n v="40"/>
    <s v="ГОЛД Внуково"/>
    <d v="1899-12-30T07:00:00"/>
    <d v="2022-05-02T00:00:00"/>
    <m/>
    <x v="2"/>
    <s v="Прохорова"/>
    <x v="3"/>
    <x v="0"/>
    <n v="3"/>
  </r>
  <r>
    <x v="14"/>
    <d v="2022-04-29T00:00:00"/>
    <s v="SUZU4022998"/>
    <n v="40"/>
    <s v="ГОЛД Внуково"/>
    <d v="1899-12-30T10:00:00"/>
    <d v="2022-05-02T00:00:00"/>
    <m/>
    <x v="2"/>
    <s v="Прохорова"/>
    <x v="3"/>
    <x v="0"/>
    <n v="3"/>
  </r>
  <r>
    <x v="14"/>
    <d v="2022-04-29T00:00:00"/>
    <s v="TKRU4051192"/>
    <n v="40"/>
    <s v="Кунцево-2"/>
    <d v="1899-12-30T15:00:00"/>
    <d v="2022-05-02T00:00:00"/>
    <m/>
    <x v="2"/>
    <s v="Прохорова"/>
    <x v="3"/>
    <x v="0"/>
    <n v="3"/>
  </r>
  <r>
    <x v="10"/>
    <d v="2022-04-29T00:00:00"/>
    <s v="TDGU7011643"/>
    <n v="40"/>
    <s v="РТК Видное "/>
    <d v="1899-12-30T09:00:00"/>
    <d v="2022-05-02T00:00:00"/>
    <m/>
    <x v="2"/>
    <s v="Прохорова"/>
    <x v="3"/>
    <x v="0"/>
    <n v="3"/>
  </r>
  <r>
    <x v="11"/>
    <d v="2022-04-29T00:00:00"/>
    <s v="IMTU9034836"/>
    <n v="40"/>
    <s v="ГОЛД Внуково"/>
    <d v="1899-12-30T15:00:00"/>
    <d v="2022-05-02T00:00:00"/>
    <m/>
    <x v="2"/>
    <s v="Прохорова"/>
    <x v="3"/>
    <x v="0"/>
    <n v="3"/>
  </r>
  <r>
    <x v="1"/>
    <d v="2022-04-29T00:00:00"/>
    <s v="TKRU4016925"/>
    <n v="40"/>
    <s v="с колес "/>
    <d v="1899-12-30T21:30:00"/>
    <d v="2022-05-02T00:00:00"/>
    <m/>
    <x v="2"/>
    <s v="Прохорова"/>
    <x v="3"/>
    <x v="0"/>
    <n v="3"/>
  </r>
  <r>
    <x v="4"/>
    <d v="2022-04-29T00:00:00"/>
    <s v="CICU2581981"/>
    <n v="40"/>
    <s v="Толбино "/>
    <d v="1899-12-30T18:00:00"/>
    <d v="2022-05-02T00:00:00"/>
    <m/>
    <x v="2"/>
    <s v="Прохорова"/>
    <x v="3"/>
    <x v="0"/>
    <n v="3"/>
  </r>
  <r>
    <x v="11"/>
    <d v="2022-04-29T00:00:00"/>
    <s v="CCLU7261013"/>
    <n v="40"/>
    <s v="Толбино "/>
    <d v="1899-12-30T15:00:00"/>
    <d v="2022-05-02T00:00:00"/>
    <m/>
    <x v="2"/>
    <s v="Прохорова"/>
    <x v="3"/>
    <x v="0"/>
    <n v="3"/>
  </r>
  <r>
    <x v="1"/>
    <d v="2022-04-29T00:00:00"/>
    <s v="RZDU5232672"/>
    <n v="40"/>
    <s v="Кунцево-2"/>
    <d v="1899-12-30T01:00:00"/>
    <d v="2022-05-02T00:00:00"/>
    <m/>
    <x v="2"/>
    <s v="Прохорова"/>
    <x v="3"/>
    <x v="0"/>
    <n v="3"/>
  </r>
  <r>
    <x v="22"/>
    <d v="2022-04-30T00:00:00"/>
    <s v="WIKU5200856"/>
    <n v="40"/>
    <s v="Толбино "/>
    <d v="1899-12-30T00:00:00"/>
    <d v="2022-05-10T00:00:00"/>
    <m/>
    <x v="2"/>
    <s v="Прохорова"/>
    <x v="3"/>
    <x v="0"/>
    <n v="10"/>
  </r>
  <r>
    <x v="5"/>
    <d v="2022-04-30T00:00:00"/>
    <s v="BOHU8888189"/>
    <n v="40"/>
    <s v="Толбино "/>
    <d v="1899-12-30T11:00:00"/>
    <d v="2022-05-05T00:00:00"/>
    <m/>
    <x v="2"/>
    <s v="Прохорова"/>
    <x v="3"/>
    <x v="0"/>
    <n v="5"/>
  </r>
  <r>
    <x v="23"/>
    <d v="2022-04-30T00:00:00"/>
    <s v="XHCU5434216"/>
    <n v="40"/>
    <s v="ГОЛД Внуково"/>
    <d v="1899-12-30T09:00:00"/>
    <d v="2022-05-05T00:00:00"/>
    <m/>
    <x v="2"/>
    <s v="Прохорова"/>
    <x v="3"/>
    <x v="0"/>
    <n v="5"/>
  </r>
  <r>
    <x v="10"/>
    <d v="2022-05-03T00:00:00"/>
    <s v="XHCU5271171 "/>
    <n v="40"/>
    <s v="Толбино"/>
    <d v="1899-12-30T12:00:00"/>
    <d v="2022-05-05T00:00:00"/>
    <m/>
    <x v="2"/>
    <s v="Прохорова"/>
    <x v="4"/>
    <x v="0"/>
    <n v="2"/>
  </r>
  <r>
    <x v="14"/>
    <d v="2022-05-04T00:00:00"/>
    <s v="SSKU1301777"/>
    <n v="40"/>
    <s v="Толбино"/>
    <d v="1899-12-30T15:00:00"/>
    <d v="2022-05-05T00:00:00"/>
    <m/>
    <x v="2"/>
    <s v="Прохорова"/>
    <x v="4"/>
    <x v="0"/>
    <n v="1"/>
  </r>
  <r>
    <x v="14"/>
    <d v="2022-05-04T00:00:00"/>
    <s v="TKRU4384510"/>
    <n v="40"/>
    <s v="Кунцево-2"/>
    <d v="1899-12-30T10:00:00"/>
    <d v="2022-05-07T00:00:00"/>
    <m/>
    <x v="2"/>
    <s v="Прохорова"/>
    <x v="4"/>
    <x v="0"/>
    <n v="3"/>
  </r>
  <r>
    <x v="5"/>
    <d v="2022-05-04T00:00:00"/>
    <s v="HNKU6047285"/>
    <n v="40"/>
    <s v="Толбино "/>
    <d v="1899-12-30T09:00:00"/>
    <d v="2022-05-05T00:00:00"/>
    <m/>
    <x v="2"/>
    <s v="Прохорова"/>
    <x v="4"/>
    <x v="0"/>
    <n v="1"/>
  </r>
  <r>
    <x v="1"/>
    <d v="2022-05-04T00:00:00"/>
    <s v="SSKU1302222"/>
    <n v="40"/>
    <s v="Толбино "/>
    <d v="1899-12-30T12:00:00"/>
    <d v="2022-05-05T00:00:00"/>
    <m/>
    <x v="2"/>
    <s v="Прохорова"/>
    <x v="4"/>
    <x v="0"/>
    <n v="1"/>
  </r>
  <r>
    <x v="1"/>
    <d v="2022-05-04T00:00:00"/>
    <s v="SSKU1301083"/>
    <n v="40"/>
    <s v="Толбино "/>
    <d v="1899-12-30T01:00:00"/>
    <d v="2022-05-07T00:00:00"/>
    <m/>
    <x v="2"/>
    <s v="Прохорова"/>
    <x v="4"/>
    <x v="0"/>
    <n v="3"/>
  </r>
  <r>
    <x v="1"/>
    <d v="2022-05-04T00:00:00"/>
    <s v="SSKU1301592"/>
    <n v="40"/>
    <s v="Толбино "/>
    <d v="1899-12-30T21:00:00"/>
    <d v="2022-05-07T00:00:00"/>
    <m/>
    <x v="2"/>
    <s v="Прохорова"/>
    <x v="4"/>
    <x v="0"/>
    <n v="3"/>
  </r>
  <r>
    <x v="6"/>
    <d v="2022-05-05T00:00:00"/>
    <s v="CICU2579860"/>
    <n v="40"/>
    <s v="Толбино "/>
    <d v="1899-12-30T09:00:00"/>
    <d v="2022-05-07T00:00:00"/>
    <m/>
    <x v="2"/>
    <s v="Прохорова"/>
    <x v="4"/>
    <x v="0"/>
    <n v="2"/>
  </r>
  <r>
    <x v="14"/>
    <d v="2022-05-05T00:00:00"/>
    <s v="TKRU4506007"/>
    <n v="40"/>
    <s v="Купавна "/>
    <d v="1899-12-30T15:00:00"/>
    <d v="2022-05-07T00:00:00"/>
    <m/>
    <x v="2"/>
    <s v="Прохорова"/>
    <x v="4"/>
    <x v="0"/>
    <n v="2"/>
  </r>
  <r>
    <x v="14"/>
    <d v="2022-05-05T00:00:00"/>
    <s v="TKRU4249629"/>
    <n v="40"/>
    <s v="с колес "/>
    <d v="1899-12-30T10:00:00"/>
    <d v="2022-05-07T00:00:00"/>
    <m/>
    <x v="2"/>
    <s v="Прохорова"/>
    <x v="4"/>
    <x v="0"/>
    <n v="2"/>
  </r>
  <r>
    <x v="5"/>
    <d v="2022-05-05T00:00:00"/>
    <s v="DVRU0624988"/>
    <n v="40"/>
    <s v="ГОЛД Внуково"/>
    <d v="1899-12-30T10:00:00"/>
    <d v="2022-05-07T00:00:00"/>
    <m/>
    <x v="2"/>
    <s v="Прохорова"/>
    <x v="4"/>
    <x v="0"/>
    <n v="2"/>
  </r>
  <r>
    <x v="5"/>
    <d v="2022-05-05T00:00:00"/>
    <s v="WSCU7491387"/>
    <n v="40"/>
    <s v="ГОЛД Внуково"/>
    <d v="1899-12-30T09:00:00"/>
    <d v="2022-05-07T00:00:00"/>
    <m/>
    <x v="2"/>
    <s v="Прохорова"/>
    <x v="4"/>
    <x v="0"/>
    <n v="2"/>
  </r>
  <r>
    <x v="4"/>
    <d v="2022-05-05T00:00:00"/>
    <s v="SSKU1302048"/>
    <n v="40"/>
    <s v="Толбино "/>
    <m/>
    <d v="2022-05-07T00:00:00"/>
    <m/>
    <x v="2"/>
    <s v="Прохорова"/>
    <x v="4"/>
    <x v="0"/>
    <n v="2"/>
  </r>
  <r>
    <x v="14"/>
    <d v="2022-05-06T00:00:00"/>
    <s v="DCVU2110036"/>
    <n v="40"/>
    <s v="Север "/>
    <d v="1899-12-30T10:00:00"/>
    <d v="2022-05-07T00:00:00"/>
    <m/>
    <x v="2"/>
    <s v="Прохорова"/>
    <x v="4"/>
    <x v="0"/>
    <n v="1"/>
  </r>
  <r>
    <x v="5"/>
    <d v="2022-05-06T00:00:00"/>
    <s v="TDLU6234834 "/>
    <n v="40"/>
    <s v="МК Домодедово"/>
    <d v="1899-12-30T10:00:00"/>
    <d v="2022-05-10T00:00:00"/>
    <m/>
    <x v="2"/>
    <s v="Прохорова"/>
    <x v="4"/>
    <x v="0"/>
    <n v="4"/>
  </r>
  <r>
    <x v="1"/>
    <d v="2022-05-06T00:00:00"/>
    <s v="HHXU3101173"/>
    <n v="40"/>
    <s v="Толбино "/>
    <d v="1899-12-30T01:00:00"/>
    <d v="2022-05-10T00:00:00"/>
    <m/>
    <x v="2"/>
    <s v="Прохорова"/>
    <x v="4"/>
    <x v="0"/>
    <n v="4"/>
  </r>
  <r>
    <x v="14"/>
    <d v="2022-05-11T00:00:00"/>
    <s v="CDYU1003082"/>
    <n v="40"/>
    <s v="Толбино "/>
    <d v="1899-12-30T10:00:00"/>
    <d v="2022-05-12T00:00:00"/>
    <m/>
    <x v="2"/>
    <s v="Прохорова"/>
    <x v="4"/>
    <x v="0"/>
    <n v="1"/>
  </r>
  <r>
    <x v="14"/>
    <d v="2022-05-11T00:00:00"/>
    <s v="SRWU2003713"/>
    <n v="40"/>
    <s v="Толбино "/>
    <d v="1899-12-30T15:00:00"/>
    <d v="2022-05-12T00:00:00"/>
    <m/>
    <x v="2"/>
    <s v="Прохорова"/>
    <x v="4"/>
    <x v="0"/>
    <n v="1"/>
  </r>
  <r>
    <x v="1"/>
    <d v="2022-05-11T00:00:00"/>
    <s v="SSKU1300997"/>
    <n v="40"/>
    <s v="Толбино "/>
    <d v="1899-12-30T12:00:00"/>
    <d v="2022-05-12T00:00:00"/>
    <m/>
    <x v="2"/>
    <s v="Прохорова"/>
    <x v="4"/>
    <x v="0"/>
    <n v="1"/>
  </r>
  <r>
    <x v="4"/>
    <d v="2022-05-11T00:00:00"/>
    <s v="SSKU1301798"/>
    <n v="40"/>
    <s v="Толбино "/>
    <m/>
    <d v="2022-05-12T00:00:00"/>
    <m/>
    <x v="2"/>
    <s v="Прохорова"/>
    <x v="4"/>
    <x v="0"/>
    <n v="1"/>
  </r>
  <r>
    <x v="4"/>
    <d v="2022-05-11T00:00:00"/>
    <s v="SSKU1301838"/>
    <n v="40"/>
    <s v="Толбино "/>
    <m/>
    <d v="2022-05-12T00:00:00"/>
    <m/>
    <x v="2"/>
    <s v="Прохорова"/>
    <x v="4"/>
    <x v="0"/>
    <n v="1"/>
  </r>
  <r>
    <x v="6"/>
    <d v="2022-05-12T00:00:00"/>
    <s v="CICU2661599"/>
    <n v="40"/>
    <s v="МК Домодедово"/>
    <d v="1899-12-30T12:00:00"/>
    <d v="2022-05-14T00:00:00"/>
    <m/>
    <x v="2"/>
    <s v="Прохорова"/>
    <x v="4"/>
    <x v="0"/>
    <n v="2"/>
  </r>
  <r>
    <x v="5"/>
    <d v="2022-05-12T00:00:00"/>
    <s v="FCIU8839336"/>
    <n v="40"/>
    <s v="МК Домодедово"/>
    <d v="1899-12-30T10:00:00"/>
    <d v="2022-05-14T00:00:00"/>
    <m/>
    <x v="2"/>
    <s v="Прохорова"/>
    <x v="4"/>
    <x v="0"/>
    <n v="2"/>
  </r>
  <r>
    <x v="5"/>
    <d v="2022-05-12T00:00:00"/>
    <s v="TDLU7024982"/>
    <n v="40"/>
    <s v="МК Домодедово"/>
    <d v="1899-12-30T09:00:00"/>
    <d v="2022-05-14T00:00:00"/>
    <m/>
    <x v="2"/>
    <s v="Прохорова"/>
    <x v="4"/>
    <x v="0"/>
    <n v="2"/>
  </r>
  <r>
    <x v="22"/>
    <d v="2022-05-12T00:00:00"/>
    <s v="GESU4674952"/>
    <n v="40"/>
    <s v="Тучково"/>
    <m/>
    <d v="2022-05-14T00:00:00"/>
    <m/>
    <x v="2"/>
    <s v="Прохорова"/>
    <x v="4"/>
    <x v="0"/>
    <n v="2"/>
  </r>
  <r>
    <x v="1"/>
    <d v="2022-05-12T00:00:00"/>
    <s v="TDGU7011659"/>
    <n v="40"/>
    <s v="РТК Видное "/>
    <d v="1899-12-30T21:00:00"/>
    <d v="2022-05-14T00:00:00"/>
    <m/>
    <x v="2"/>
    <s v="Прохорова"/>
    <x v="4"/>
    <x v="0"/>
    <n v="2"/>
  </r>
  <r>
    <x v="14"/>
    <d v="2022-05-13T00:00:00"/>
    <s v="FSCU8259790"/>
    <n v="40"/>
    <s v="Электроугли "/>
    <d v="1899-12-30T10:00:00"/>
    <d v="2022-05-14T00:00:00"/>
    <m/>
    <x v="2"/>
    <s v="Прохорова"/>
    <x v="4"/>
    <x v="0"/>
    <n v="1"/>
  </r>
  <r>
    <x v="10"/>
    <d v="2022-05-13T00:00:00"/>
    <s v="CMAU4400870"/>
    <n v="40"/>
    <s v="Электроугли "/>
    <d v="1899-12-30T13:00:00"/>
    <d v="2022-05-14T00:00:00"/>
    <m/>
    <x v="2"/>
    <s v="Прохорова"/>
    <x v="4"/>
    <x v="0"/>
    <n v="1"/>
  </r>
  <r>
    <x v="1"/>
    <d v="2022-05-13T00:00:00"/>
    <s v="TRLU7319445 "/>
    <n v="40"/>
    <s v="Электроугли "/>
    <d v="1899-12-30T21:00:00"/>
    <d v="2022-05-14T00:00:00"/>
    <m/>
    <x v="2"/>
    <s v="Прохорова"/>
    <x v="4"/>
    <x v="0"/>
    <n v="1"/>
  </r>
  <r>
    <x v="1"/>
    <d v="2022-05-13T00:00:00"/>
    <s v="CMAU6685149"/>
    <n v="40"/>
    <s v="Электроугли "/>
    <d v="1899-12-30T01:00:00"/>
    <d v="2022-05-14T00:00:00"/>
    <m/>
    <x v="2"/>
    <s v="Прохорова"/>
    <x v="4"/>
    <x v="0"/>
    <n v="1"/>
  </r>
  <r>
    <x v="5"/>
    <d v="2022-05-13T00:00:00"/>
    <s v="APHU6692941"/>
    <n v="40"/>
    <s v="Электроугли "/>
    <d v="1899-12-30T09:00:00"/>
    <d v="2022-05-14T00:00:00"/>
    <m/>
    <x v="2"/>
    <s v="Прохорова"/>
    <x v="4"/>
    <x v="0"/>
    <n v="1"/>
  </r>
  <r>
    <x v="8"/>
    <d v="2022-05-14T00:00:00"/>
    <s v="TBJU7347851"/>
    <n v="40"/>
    <s v="Тетрис "/>
    <d v="1899-12-30T09:00:00"/>
    <d v="2022-05-17T00:00:00"/>
    <m/>
    <x v="2"/>
    <s v="Прохорова"/>
    <x v="4"/>
    <x v="0"/>
    <n v="3"/>
  </r>
  <r>
    <x v="5"/>
    <d v="2022-05-14T00:00:00"/>
    <s v="TBJU7509166"/>
    <n v="40"/>
    <s v="Тетрис "/>
    <d v="1899-12-30T10:00:00"/>
    <d v="2022-05-17T00:00:00"/>
    <m/>
    <x v="2"/>
    <s v="Прохорова"/>
    <x v="4"/>
    <x v="0"/>
    <n v="3"/>
  </r>
  <r>
    <x v="14"/>
    <d v="2022-05-16T00:00:00"/>
    <s v="SRWU2002640"/>
    <n v="40"/>
    <s v="Толбино "/>
    <d v="1899-12-30T10:00:00"/>
    <d v="2022-05-17T00:00:00"/>
    <m/>
    <x v="2"/>
    <s v="Прохорова"/>
    <x v="4"/>
    <x v="0"/>
    <n v="1"/>
  </r>
  <r>
    <x v="6"/>
    <d v="2022-05-16T00:00:00"/>
    <s v="SNBU8186077"/>
    <n v="40"/>
    <s v="Толбино "/>
    <d v="1899-12-30T13:00:00"/>
    <d v="2022-05-17T00:00:00"/>
    <m/>
    <x v="2"/>
    <s v="Прохорова"/>
    <x v="4"/>
    <x v="0"/>
    <n v="1"/>
  </r>
  <r>
    <x v="11"/>
    <d v="2022-05-16T00:00:00"/>
    <s v="SNBU8183000"/>
    <n v="40"/>
    <s v="Толбино "/>
    <d v="1899-12-30T15:00:00"/>
    <d v="2022-05-17T00:00:00"/>
    <m/>
    <x v="2"/>
    <s v="Прохорова"/>
    <x v="4"/>
    <x v="0"/>
    <n v="1"/>
  </r>
  <r>
    <x v="1"/>
    <d v="2022-05-16T00:00:00"/>
    <s v="WSDU4942562"/>
    <n v="40"/>
    <s v="Толбино "/>
    <d v="1899-12-30T14:00:00"/>
    <d v="2022-05-17T00:00:00"/>
    <m/>
    <x v="2"/>
    <s v="Прохорова"/>
    <x v="4"/>
    <x v="0"/>
    <n v="1"/>
  </r>
  <r>
    <x v="1"/>
    <d v="2022-05-16T00:00:00"/>
    <s v="HNKU6177458"/>
    <n v="40"/>
    <s v="Толбино "/>
    <d v="1899-12-30T21:00:00"/>
    <d v="2022-05-17T00:00:00"/>
    <m/>
    <x v="2"/>
    <s v="Прохорова"/>
    <x v="4"/>
    <x v="0"/>
    <n v="1"/>
  </r>
  <r>
    <x v="1"/>
    <d v="2022-05-16T00:00:00"/>
    <s v="CMAU7294560"/>
    <n v="40"/>
    <s v="Электроугли "/>
    <d v="1899-12-30T01:00:00"/>
    <d v="2022-05-17T00:00:00"/>
    <m/>
    <x v="2"/>
    <s v="Прохорова"/>
    <x v="4"/>
    <x v="0"/>
    <n v="1"/>
  </r>
  <r>
    <x v="4"/>
    <d v="2022-05-16T00:00:00"/>
    <s v="TBJU7358460"/>
    <n v="40"/>
    <s v="Тетрис "/>
    <m/>
    <d v="2022-05-17T00:00:00"/>
    <m/>
    <x v="2"/>
    <s v="Прохорова"/>
    <x v="4"/>
    <x v="0"/>
    <n v="1"/>
  </r>
  <r>
    <x v="4"/>
    <d v="2022-05-16T00:00:00"/>
    <s v="TBJU7395910"/>
    <n v="40"/>
    <s v="Тетрис "/>
    <m/>
    <d v="2022-05-17T00:00:00"/>
    <m/>
    <x v="2"/>
    <s v="Прохорова"/>
    <x v="4"/>
    <x v="0"/>
    <n v="1"/>
  </r>
  <r>
    <x v="20"/>
    <d v="2022-05-17T00:00:00"/>
    <s v="CMAU6843500"/>
    <n v="40"/>
    <s v="Электроугли "/>
    <d v="1899-12-30T11:00:00"/>
    <d v="2022-05-21T00:00:00"/>
    <m/>
    <x v="2"/>
    <s v="Прохорова"/>
    <x v="4"/>
    <x v="0"/>
    <n v="4"/>
  </r>
  <r>
    <x v="14"/>
    <d v="2022-05-17T00:00:00"/>
    <s v="CRXU9837090"/>
    <n v="40"/>
    <s v="Электроугли "/>
    <d v="1899-12-30T10:00:00"/>
    <d v="2022-05-21T00:00:00"/>
    <m/>
    <x v="2"/>
    <s v="Прохорова"/>
    <x v="4"/>
    <x v="0"/>
    <n v="4"/>
  </r>
  <r>
    <x v="10"/>
    <d v="2022-05-17T00:00:00"/>
    <s v="SEKU5720671"/>
    <n v="40"/>
    <s v="Электроугли "/>
    <d v="1899-12-30T08:00:00"/>
    <d v="2022-05-21T00:00:00"/>
    <m/>
    <x v="2"/>
    <s v="Прохорова"/>
    <x v="4"/>
    <x v="0"/>
    <n v="4"/>
  </r>
  <r>
    <x v="4"/>
    <d v="2022-05-17T00:00:00"/>
    <s v="HDHU6002633"/>
    <n v="40"/>
    <s v="Толбино "/>
    <m/>
    <d v="2022-05-21T00:00:00"/>
    <m/>
    <x v="2"/>
    <s v="Прохорова"/>
    <x v="4"/>
    <x v="0"/>
    <n v="4"/>
  </r>
  <r>
    <x v="1"/>
    <d v="2022-05-17T00:00:00"/>
    <s v="BOHU8888044"/>
    <n v="40"/>
    <s v="Толбино "/>
    <d v="1899-12-30T21:00:00"/>
    <d v="2022-05-21T00:00:00"/>
    <m/>
    <x v="2"/>
    <s v="Прохорова"/>
    <x v="4"/>
    <x v="0"/>
    <n v="4"/>
  </r>
  <r>
    <x v="1"/>
    <d v="2022-05-17T00:00:00"/>
    <s v="SEKU5715823"/>
    <n v="40"/>
    <s v="Электроугли "/>
    <d v="1899-12-30T01:00:00"/>
    <d v="2022-05-21T00:00:00"/>
    <m/>
    <x v="2"/>
    <s v="Прохорова"/>
    <x v="4"/>
    <x v="0"/>
    <n v="4"/>
  </r>
  <r>
    <x v="10"/>
    <d v="2022-05-18T00:00:00"/>
    <s v="CAIU8953037"/>
    <n v="40"/>
    <s v="Электроугли "/>
    <d v="1899-12-30T11:00:00"/>
    <d v="2022-05-21T00:00:00"/>
    <m/>
    <x v="2"/>
    <s v="Прохорова"/>
    <x v="4"/>
    <x v="0"/>
    <n v="3"/>
  </r>
  <r>
    <x v="8"/>
    <d v="2022-05-18T00:00:00"/>
    <s v="TGBU5832903"/>
    <n v="40"/>
    <s v="Электроугли "/>
    <d v="1899-12-30T09:00:00"/>
    <d v="2022-05-21T00:00:00"/>
    <m/>
    <x v="2"/>
    <s v="Прохорова"/>
    <x v="4"/>
    <x v="0"/>
    <n v="3"/>
  </r>
  <r>
    <x v="14"/>
    <d v="2022-05-18T00:00:00"/>
    <s v="CMAU4044486"/>
    <n v="40"/>
    <s v="Электроугли "/>
    <d v="1899-12-30T10:00:00"/>
    <d v="2022-05-21T00:00:00"/>
    <m/>
    <x v="2"/>
    <s v="Прохорова"/>
    <x v="4"/>
    <x v="0"/>
    <n v="3"/>
  </r>
  <r>
    <x v="14"/>
    <d v="2022-05-18T00:00:00"/>
    <s v="SRWU2003014"/>
    <n v="40"/>
    <s v="Толбино"/>
    <d v="1899-12-30T15:00:00"/>
    <d v="2022-05-21T00:00:00"/>
    <m/>
    <x v="2"/>
    <s v="Прохорова"/>
    <x v="4"/>
    <x v="0"/>
    <n v="3"/>
  </r>
  <r>
    <x v="6"/>
    <d v="2022-05-18T00:00:00"/>
    <s v="MZWU2126236"/>
    <n v="40"/>
    <s v="Север "/>
    <d v="1899-12-30T13:00:00"/>
    <d v="2022-05-21T00:00:00"/>
    <m/>
    <x v="2"/>
    <s v="Прохорова"/>
    <x v="4"/>
    <x v="0"/>
    <n v="3"/>
  </r>
  <r>
    <x v="4"/>
    <d v="2022-05-18T00:00:00"/>
    <s v="FCIU8516483"/>
    <n v="40"/>
    <s v="Электроугли "/>
    <m/>
    <d v="2022-05-21T00:00:00"/>
    <m/>
    <x v="2"/>
    <s v="Прохорова"/>
    <x v="4"/>
    <x v="0"/>
    <n v="3"/>
  </r>
  <r>
    <x v="4"/>
    <d v="2022-05-18T00:00:00"/>
    <s v="CMAU5122670"/>
    <n v="40"/>
    <s v="Электроугли "/>
    <m/>
    <d v="2022-05-21T00:00:00"/>
    <m/>
    <x v="2"/>
    <s v="Прохорова"/>
    <x v="4"/>
    <x v="0"/>
    <n v="3"/>
  </r>
  <r>
    <x v="22"/>
    <d v="2022-05-19T00:00:00"/>
    <s v="DCVU0000580"/>
    <n v="40"/>
    <s v="Север "/>
    <m/>
    <d v="2022-05-23T00:00:00"/>
    <m/>
    <x v="2"/>
    <s v="Прохорова"/>
    <x v="4"/>
    <x v="0"/>
    <n v="4"/>
  </r>
  <r>
    <x v="4"/>
    <d v="2022-05-19T00:00:00"/>
    <s v="TXGU7067160"/>
    <n v="40"/>
    <s v="МК Домодедово"/>
    <m/>
    <d v="2022-05-23T00:00:00"/>
    <m/>
    <x v="2"/>
    <s v="Прохорова"/>
    <x v="4"/>
    <x v="0"/>
    <n v="4"/>
  </r>
  <r>
    <x v="4"/>
    <d v="2022-05-19T00:00:00"/>
    <s v="CICU2662147"/>
    <n v="40"/>
    <s v="МК Домодедово"/>
    <m/>
    <d v="2022-05-23T00:00:00"/>
    <m/>
    <x v="2"/>
    <s v="Прохорова"/>
    <x v="4"/>
    <x v="0"/>
    <n v="4"/>
  </r>
  <r>
    <x v="11"/>
    <d v="2022-05-19T00:00:00"/>
    <s v="CAXU9325926"/>
    <n v="40"/>
    <s v="Электроугли "/>
    <d v="1899-12-30T15:00:00"/>
    <d v="2022-05-23T00:00:00"/>
    <m/>
    <x v="2"/>
    <s v="Прохорова"/>
    <x v="4"/>
    <x v="0"/>
    <n v="4"/>
  </r>
  <r>
    <x v="5"/>
    <d v="2022-05-19T00:00:00"/>
    <s v="CICU9562704"/>
    <n v="40"/>
    <s v="МК Домодедово"/>
    <d v="1899-12-30T10:00:00"/>
    <d v="2022-05-23T00:00:00"/>
    <m/>
    <x v="2"/>
    <s v="Прохорова"/>
    <x v="4"/>
    <x v="0"/>
    <n v="4"/>
  </r>
  <r>
    <x v="14"/>
    <d v="2022-05-19T00:00:00"/>
    <s v="TXGU7069250"/>
    <n v="40"/>
    <s v="МК Домодедово"/>
    <d v="1899-12-30T10:00:00"/>
    <d v="2022-05-23T00:00:00"/>
    <m/>
    <x v="2"/>
    <s v="Прохорова"/>
    <x v="4"/>
    <x v="0"/>
    <n v="4"/>
  </r>
  <r>
    <x v="1"/>
    <d v="2022-05-19T00:00:00"/>
    <s v="TGHU9767259"/>
    <n v="40"/>
    <s v="Электроугли "/>
    <d v="1899-12-30T10:00:00"/>
    <d v="2022-05-21T00:00:00"/>
    <m/>
    <x v="2"/>
    <s v="Прохорова"/>
    <x v="4"/>
    <x v="0"/>
    <n v="2"/>
  </r>
  <r>
    <x v="1"/>
    <d v="2022-05-19T00:00:00"/>
    <s v="SEKU5544700"/>
    <n v="40"/>
    <s v="Электроугли "/>
    <d v="1899-12-30T21:00:00"/>
    <d v="2022-05-23T00:00:00"/>
    <m/>
    <x v="2"/>
    <s v="Прохорова"/>
    <x v="4"/>
    <x v="0"/>
    <n v="4"/>
  </r>
  <r>
    <x v="1"/>
    <d v="2022-05-19T00:00:00"/>
    <s v="BEAU4741631"/>
    <n v="40"/>
    <s v="Электроугли "/>
    <d v="1899-12-30T01:00:00"/>
    <d v="2022-05-23T00:00:00"/>
    <m/>
    <x v="2"/>
    <s v="Прохорова"/>
    <x v="4"/>
    <x v="0"/>
    <n v="4"/>
  </r>
  <r>
    <x v="10"/>
    <d v="2022-05-20T00:00:00"/>
    <s v="UETU5562229"/>
    <n v="40"/>
    <s v="ГОЛД Внуково"/>
    <d v="1899-12-30T10:00:00"/>
    <d v="2022-05-23T00:00:00"/>
    <m/>
    <x v="2"/>
    <s v="Прохорова"/>
    <x v="4"/>
    <x v="0"/>
    <n v="3"/>
  </r>
  <r>
    <x v="10"/>
    <d v="2022-05-20T00:00:00"/>
    <s v="CMAU4325400"/>
    <n v="40"/>
    <s v="Электроугли "/>
    <d v="1899-12-30T17:00:00"/>
    <d v="2022-05-23T00:00:00"/>
    <m/>
    <x v="2"/>
    <s v="Прохорова"/>
    <x v="4"/>
    <x v="0"/>
    <n v="3"/>
  </r>
  <r>
    <x v="10"/>
    <d v="2022-05-20T00:00:00"/>
    <s v="BEAU4027861"/>
    <n v="40"/>
    <s v="Электроугли "/>
    <d v="1899-12-30T15:00:00"/>
    <d v="2022-05-23T00:00:00"/>
    <m/>
    <x v="2"/>
    <s v="Прохорова"/>
    <x v="4"/>
    <x v="0"/>
    <n v="3"/>
  </r>
  <r>
    <x v="1"/>
    <d v="2022-05-20T00:00:00"/>
    <s v="FCIU8705677"/>
    <n v="40"/>
    <s v="Электроугли "/>
    <d v="1899-12-30T01:00:00"/>
    <d v="2022-05-23T00:00:00"/>
    <m/>
    <x v="2"/>
    <s v="Прохорова"/>
    <x v="4"/>
    <x v="0"/>
    <n v="3"/>
  </r>
  <r>
    <x v="1"/>
    <d v="2022-05-20T00:00:00"/>
    <s v="CAIU8691507"/>
    <n v="40"/>
    <s v="Электроугли "/>
    <d v="1899-12-30T21:00:00"/>
    <d v="2022-05-23T00:00:00"/>
    <m/>
    <x v="2"/>
    <s v="Прохорова"/>
    <x v="4"/>
    <x v="0"/>
    <n v="3"/>
  </r>
  <r>
    <x v="14"/>
    <d v="2022-05-20T00:00:00"/>
    <s v="TCLU8803795"/>
    <n v="40"/>
    <s v="Электроугли "/>
    <d v="1899-12-30T15:00:00"/>
    <d v="2022-05-23T00:00:00"/>
    <m/>
    <x v="2"/>
    <s v="Прохорова"/>
    <x v="4"/>
    <x v="0"/>
    <n v="3"/>
  </r>
  <r>
    <x v="5"/>
    <d v="2022-05-20T00:00:00"/>
    <s v="ECMU9856551"/>
    <n v="40"/>
    <s v="Электроугли "/>
    <d v="1899-12-30T10:00:00"/>
    <d v="2022-05-23T00:00:00"/>
    <m/>
    <x v="2"/>
    <s v="Прохорова"/>
    <x v="4"/>
    <x v="0"/>
    <n v="3"/>
  </r>
  <r>
    <x v="14"/>
    <d v="2022-05-23T00:00:00"/>
    <s v="UESU5182760"/>
    <n v="40"/>
    <s v="Тетрис "/>
    <d v="1899-12-30T10:00:00"/>
    <d v="2022-05-25T00:00:00"/>
    <m/>
    <x v="2"/>
    <s v="Прохорова"/>
    <x v="4"/>
    <x v="0"/>
    <n v="2"/>
  </r>
  <r>
    <x v="11"/>
    <d v="2022-05-23T00:00:00"/>
    <s v="CDYU1003837"/>
    <n v="40"/>
    <s v="Толбино"/>
    <d v="1899-12-30T08:00:00"/>
    <d v="2022-05-25T00:00:00"/>
    <m/>
    <x v="2"/>
    <s v="Прохорова"/>
    <x v="4"/>
    <x v="0"/>
    <n v="2"/>
  </r>
  <r>
    <x v="4"/>
    <d v="2022-05-23T00:00:00"/>
    <s v="TCNU9181878"/>
    <n v="40"/>
    <s v="Тетрис "/>
    <m/>
    <d v="2022-05-25T00:00:00"/>
    <m/>
    <x v="2"/>
    <s v="Прохорова"/>
    <x v="4"/>
    <x v="0"/>
    <n v="2"/>
  </r>
  <r>
    <x v="4"/>
    <d v="2022-05-23T00:00:00"/>
    <s v="ECMU9800845_x0009_"/>
    <n v="40"/>
    <s v="Тетрис"/>
    <m/>
    <d v="2022-05-25T00:00:00"/>
    <m/>
    <x v="2"/>
    <s v="Прохорова"/>
    <x v="4"/>
    <x v="0"/>
    <n v="2"/>
  </r>
  <r>
    <x v="1"/>
    <d v="2022-05-23T00:00:00"/>
    <s v="NEPU4523696"/>
    <n v="40"/>
    <s v="МК Домодедово"/>
    <d v="1899-12-30T01:00:00"/>
    <d v="2022-05-25T00:00:00"/>
    <m/>
    <x v="2"/>
    <s v="Прохорова"/>
    <x v="4"/>
    <x v="0"/>
    <n v="2"/>
  </r>
  <r>
    <x v="14"/>
    <d v="2022-05-24T00:00:00"/>
    <s v="NEPU4525549"/>
    <n v="40"/>
    <s v="МК Домодедово"/>
    <d v="1899-12-30T10:00:00"/>
    <d v="2022-05-27T00:00:00"/>
    <m/>
    <x v="2"/>
    <s v="Прохорова"/>
    <x v="4"/>
    <x v="0"/>
    <n v="3"/>
  </r>
  <r>
    <x v="11"/>
    <d v="2022-05-24T00:00:00"/>
    <s v="GESU4874462"/>
    <n v="40"/>
    <s v="Тетрис "/>
    <d v="1899-12-30T15:00:00"/>
    <d v="2022-05-27T00:00:00"/>
    <m/>
    <x v="2"/>
    <s v="Прохорова"/>
    <x v="4"/>
    <x v="0"/>
    <n v="3"/>
  </r>
  <r>
    <x v="4"/>
    <d v="2022-05-24T00:00:00"/>
    <s v="NEPU4516022"/>
    <n v="40"/>
    <s v="МК Домодедово"/>
    <d v="1899-12-30T14:00:00"/>
    <d v="2022-05-27T00:00:00"/>
    <m/>
    <x v="2"/>
    <s v="Прохорова"/>
    <x v="4"/>
    <x v="0"/>
    <n v="3"/>
  </r>
  <r>
    <x v="4"/>
    <d v="2022-05-24T00:00:00"/>
    <s v="NEPU4524476"/>
    <n v="40"/>
    <s v="МК Домодедово"/>
    <m/>
    <d v="2022-05-27T00:00:00"/>
    <m/>
    <x v="2"/>
    <s v="Прохорова"/>
    <x v="4"/>
    <x v="0"/>
    <n v="3"/>
  </r>
  <r>
    <x v="8"/>
    <d v="2022-05-25T00:00:00"/>
    <s v="MZWU2127700"/>
    <n v="40"/>
    <s v="Тетрис "/>
    <d v="1899-12-30T07:00:00"/>
    <d v="2022-05-27T00:00:00"/>
    <m/>
    <x v="2"/>
    <s v="Прохорова"/>
    <x v="4"/>
    <x v="0"/>
    <n v="2"/>
  </r>
  <r>
    <x v="14"/>
    <d v="2022-05-25T00:00:00"/>
    <s v="MZWU2127459"/>
    <n v="40"/>
    <s v="Тетрис "/>
    <d v="1899-12-30T10:00:00"/>
    <d v="2022-05-27T00:00:00"/>
    <m/>
    <x v="2"/>
    <s v="Прохорова"/>
    <x v="4"/>
    <x v="0"/>
    <n v="2"/>
  </r>
  <r>
    <x v="20"/>
    <d v="2022-05-25T00:00:00"/>
    <s v="FWRU0210678"/>
    <n v="40"/>
    <s v="Технопарк "/>
    <d v="1899-12-30T14:00:00"/>
    <d v="2022-05-27T00:00:00"/>
    <m/>
    <x v="2"/>
    <s v="Прохорова"/>
    <x v="4"/>
    <x v="0"/>
    <n v="2"/>
  </r>
  <r>
    <x v="0"/>
    <d v="2022-05-25T00:00:00"/>
    <s v="MZWU2127037"/>
    <n v="40"/>
    <s v="Тетрис "/>
    <d v="1899-12-30T11:00:00"/>
    <d v="2022-05-27T00:00:00"/>
    <m/>
    <x v="2"/>
    <s v="Прохорова"/>
    <x v="4"/>
    <x v="0"/>
    <n v="2"/>
  </r>
  <r>
    <x v="5"/>
    <d v="2022-05-25T00:00:00"/>
    <s v="OOLU8267475"/>
    <n v="40"/>
    <s v="Останкино "/>
    <d v="1899-12-30T10:00:00"/>
    <d v="2022-05-27T00:00:00"/>
    <m/>
    <x v="2"/>
    <s v="Прохорова"/>
    <x v="4"/>
    <x v="0"/>
    <n v="2"/>
  </r>
  <r>
    <x v="11"/>
    <d v="2022-05-25T00:00:00"/>
    <s v="TBJU7235471"/>
    <n v="40"/>
    <s v="Тетрис "/>
    <d v="1899-12-30T15:00:00"/>
    <d v="2022-05-27T00:00:00"/>
    <m/>
    <x v="2"/>
    <s v="Прохорова"/>
    <x v="4"/>
    <x v="0"/>
    <n v="2"/>
  </r>
  <r>
    <x v="1"/>
    <d v="2022-05-25T00:00:00"/>
    <s v="SFCU5103754"/>
    <n v="40"/>
    <s v="Технопарк "/>
    <d v="1899-12-30T21:00:00"/>
    <d v="2022-05-27T00:00:00"/>
    <m/>
    <x v="2"/>
    <s v="Прохорова"/>
    <x v="4"/>
    <x v="0"/>
    <n v="2"/>
  </r>
  <r>
    <x v="1"/>
    <d v="2022-05-25T00:00:00"/>
    <s v="DCVU0002140"/>
    <n v="40"/>
    <s v="Тетрис "/>
    <d v="1899-12-30T22:00:00"/>
    <d v="2022-05-27T00:00:00"/>
    <m/>
    <x v="2"/>
    <s v="Прохорова"/>
    <x v="4"/>
    <x v="0"/>
    <n v="2"/>
  </r>
  <r>
    <x v="1"/>
    <d v="2022-05-25T00:00:00"/>
    <s v="HNKU6096192"/>
    <n v="40"/>
    <s v="МК Домодедово"/>
    <d v="1899-12-30T01:00:00"/>
    <d v="2022-05-27T00:00:00"/>
    <m/>
    <x v="2"/>
    <s v="Прохорова"/>
    <x v="4"/>
    <x v="0"/>
    <n v="2"/>
  </r>
  <r>
    <x v="22"/>
    <d v="2022-05-25T00:00:00"/>
    <s v="FWRU0210702"/>
    <n v="40"/>
    <s v="Технопарк "/>
    <m/>
    <d v="2022-05-30T00:00:00"/>
    <m/>
    <x v="2"/>
    <s v="Прохорова"/>
    <x v="4"/>
    <x v="0"/>
    <n v="5"/>
  </r>
  <r>
    <x v="4"/>
    <d v="2022-05-26T00:00:00"/>
    <s v="HNKU6139036"/>
    <n v="40"/>
    <s v="МК Домодедово"/>
    <m/>
    <d v="2022-05-30T00:00:00"/>
    <m/>
    <x v="2"/>
    <s v="Прохорова"/>
    <x v="4"/>
    <x v="0"/>
    <n v="4"/>
  </r>
  <r>
    <x v="4"/>
    <d v="2022-05-26T00:00:00"/>
    <s v="HNKU6066650"/>
    <n v="40"/>
    <s v="МК Домодедово"/>
    <m/>
    <d v="2022-05-30T00:00:00"/>
    <m/>
    <x v="2"/>
    <s v="Прохорова"/>
    <x v="4"/>
    <x v="0"/>
    <n v="4"/>
  </r>
  <r>
    <x v="14"/>
    <d v="2022-05-26T00:00:00"/>
    <s v="WIKU5228154"/>
    <n v="40"/>
    <s v="МК Домодедово"/>
    <d v="1899-12-30T10:00:00"/>
    <d v="2022-05-30T00:00:00"/>
    <m/>
    <x v="2"/>
    <s v="Прохорова"/>
    <x v="4"/>
    <x v="0"/>
    <n v="4"/>
  </r>
  <r>
    <x v="14"/>
    <d v="2022-05-26T00:00:00"/>
    <s v="WIKU5241027"/>
    <n v="40"/>
    <s v="МК Домодедово"/>
    <d v="1899-12-30T15:00:00"/>
    <d v="2022-05-30T00:00:00"/>
    <m/>
    <x v="2"/>
    <s v="Прохорова"/>
    <x v="4"/>
    <x v="0"/>
    <n v="4"/>
  </r>
  <r>
    <x v="11"/>
    <d v="2022-05-26T00:00:00"/>
    <s v="HNKU5137511"/>
    <n v="40"/>
    <s v="МК Домодедово"/>
    <d v="1899-12-30T15:00:00"/>
    <d v="2022-05-30T00:00:00"/>
    <m/>
    <x v="2"/>
    <s v="Прохорова"/>
    <x v="4"/>
    <x v="0"/>
    <n v="4"/>
  </r>
  <r>
    <x v="1"/>
    <d v="2022-05-26T00:00:00"/>
    <s v="TBJU7614177"/>
    <n v="40"/>
    <s v="Тетрис "/>
    <d v="1899-12-30T21:00:00"/>
    <d v="2022-05-30T00:00:00"/>
    <m/>
    <x v="2"/>
    <s v="Прохорова"/>
    <x v="4"/>
    <x v="0"/>
    <n v="4"/>
  </r>
  <r>
    <x v="1"/>
    <d v="2022-05-26T00:00:00"/>
    <s v=" HNKU6098174"/>
    <n v="40"/>
    <s v="МК Домодедово"/>
    <d v="1899-12-30T01:00:00"/>
    <d v="2022-05-30T00:00:00"/>
    <m/>
    <x v="2"/>
    <s v="Прохорова"/>
    <x v="4"/>
    <x v="0"/>
    <n v="4"/>
  </r>
  <r>
    <x v="22"/>
    <d v="2022-05-27T00:00:00"/>
    <s v="CRSU9340224"/>
    <n v="40"/>
    <s v="МК Домодедово"/>
    <m/>
    <d v="2022-05-30T00:00:00"/>
    <m/>
    <x v="2"/>
    <s v="Прохорова"/>
    <x v="4"/>
    <x v="0"/>
    <n v="3"/>
  </r>
  <r>
    <x v="4"/>
    <d v="2022-05-27T00:00:00"/>
    <s v="GSTU7742650"/>
    <n v="40"/>
    <s v="Тетрис "/>
    <m/>
    <d v="2022-05-30T00:00:00"/>
    <m/>
    <x v="2"/>
    <s v="Прохорова"/>
    <x v="4"/>
    <x v="0"/>
    <n v="3"/>
  </r>
  <r>
    <x v="4"/>
    <d v="2022-05-27T00:00:00"/>
    <s v="MZWU2126025"/>
    <n v="40"/>
    <s v="Тетрис "/>
    <m/>
    <d v="2022-05-30T00:00:00"/>
    <m/>
    <x v="2"/>
    <s v="Прохорова"/>
    <x v="4"/>
    <x v="0"/>
    <n v="3"/>
  </r>
  <r>
    <x v="6"/>
    <d v="2022-05-27T00:00:00"/>
    <s v="NPTU4505153"/>
    <n v="40"/>
    <s v="МК Домодедово"/>
    <d v="1899-12-30T10:00:00"/>
    <d v="2022-05-30T00:00:00"/>
    <m/>
    <x v="2"/>
    <s v="Прохорова"/>
    <x v="4"/>
    <x v="0"/>
    <n v="3"/>
  </r>
  <r>
    <x v="5"/>
    <d v="2022-05-27T00:00:00"/>
    <s v="SEKU6069883"/>
    <n v="40"/>
    <s v="МК Домодедово"/>
    <d v="1899-12-30T08:00:00"/>
    <d v="2022-05-30T00:00:00"/>
    <m/>
    <x v="2"/>
    <s v="Прохорова"/>
    <x v="4"/>
    <x v="0"/>
    <n v="3"/>
  </r>
  <r>
    <x v="14"/>
    <d v="2022-05-27T00:00:00"/>
    <s v="OVLU2003417"/>
    <n v="40"/>
    <s v="Тетрис "/>
    <d v="1899-12-30T10:00:00"/>
    <d v="2022-05-30T00:00:00"/>
    <m/>
    <x v="2"/>
    <s v="Прохорова"/>
    <x v="4"/>
    <x v="0"/>
    <n v="3"/>
  </r>
  <r>
    <x v="11"/>
    <d v="2022-05-27T00:00:00"/>
    <s v="NVSU8883891 "/>
    <n v="40"/>
    <s v="РТК Видное"/>
    <d v="1899-12-30T15:00:00"/>
    <d v="2022-05-30T00:00:00"/>
    <m/>
    <x v="2"/>
    <s v="Прохорова"/>
    <x v="4"/>
    <x v="0"/>
    <n v="3"/>
  </r>
  <r>
    <x v="11"/>
    <d v="2022-05-27T00:00:00"/>
    <s v="HNKU6134116"/>
    <n v="40"/>
    <s v="Островцы "/>
    <d v="1899-12-30T15:00:00"/>
    <d v="2022-05-30T00:00:00"/>
    <m/>
    <x v="2"/>
    <s v="Прохорова"/>
    <x v="4"/>
    <x v="0"/>
    <n v="3"/>
  </r>
  <r>
    <x v="1"/>
    <d v="2022-05-27T00:00:00"/>
    <s v="HNKU6112420"/>
    <n v="40"/>
    <s v="Островцы"/>
    <d v="1899-12-30T01:00:00"/>
    <d v="2022-05-30T00:00:00"/>
    <m/>
    <x v="2"/>
    <s v="Прохорова"/>
    <x v="4"/>
    <x v="0"/>
    <n v="3"/>
  </r>
  <r>
    <x v="5"/>
    <d v="2022-05-28T00:00:00"/>
    <s v="DFSU6191401"/>
    <n v="40"/>
    <s v="Тетрис "/>
    <d v="1899-12-30T10:00:00"/>
    <d v="2022-05-30T00:00:00"/>
    <m/>
    <x v="2"/>
    <s v="Прохорова"/>
    <x v="4"/>
    <x v="0"/>
    <n v="2"/>
  </r>
  <r>
    <x v="24"/>
    <d v="2022-05-28T00:00:00"/>
    <s v="ULCU5003702"/>
    <n v="40"/>
    <s v="Ворсино "/>
    <d v="1899-12-30T08:00:00"/>
    <d v="2022-06-01T00:00:00"/>
    <m/>
    <x v="2"/>
    <s v="Прохорова"/>
    <x v="4"/>
    <x v="0"/>
    <n v="4"/>
  </r>
  <r>
    <x v="10"/>
    <d v="2022-05-30T00:00:00"/>
    <s v="DCVU0002161"/>
    <n v="40"/>
    <s v="Тетрис "/>
    <d v="1899-12-30T09:00:00"/>
    <d v="2022-06-01T00:00:00"/>
    <m/>
    <x v="2"/>
    <s v="Прохорова"/>
    <x v="4"/>
    <x v="0"/>
    <n v="2"/>
  </r>
  <r>
    <x v="22"/>
    <d v="2022-05-30T00:00:00"/>
    <s v="CMAU7446128"/>
    <n v="40"/>
    <s v="ГОЛД Внуково"/>
    <m/>
    <d v="2022-06-01T00:00:00"/>
    <m/>
    <x v="2"/>
    <s v="Прохорова"/>
    <x v="4"/>
    <x v="0"/>
    <n v="2"/>
  </r>
  <r>
    <x v="22"/>
    <d v="2022-05-30T00:00:00"/>
    <s v="SEKU5490100"/>
    <n v="40"/>
    <s v="ГОЛД Внуково"/>
    <m/>
    <d v="2022-06-01T00:00:00"/>
    <m/>
    <x v="2"/>
    <s v="Прохорова"/>
    <x v="4"/>
    <x v="0"/>
    <n v="2"/>
  </r>
  <r>
    <x v="4"/>
    <d v="2022-05-30T00:00:00"/>
    <s v="TXGU7075587"/>
    <n v="40"/>
    <s v="МК Домодедово"/>
    <m/>
    <d v="2022-06-01T00:00:00"/>
    <m/>
    <x v="2"/>
    <s v="Прохорова"/>
    <x v="4"/>
    <x v="0"/>
    <n v="2"/>
  </r>
  <r>
    <x v="4"/>
    <d v="2022-05-30T00:00:00"/>
    <s v="TXGU7065803"/>
    <n v="40"/>
    <s v="МК Домодедово"/>
    <m/>
    <d v="2022-06-01T00:00:00"/>
    <m/>
    <x v="2"/>
    <s v="Прохорова"/>
    <x v="4"/>
    <x v="0"/>
    <n v="2"/>
  </r>
  <r>
    <x v="14"/>
    <d v="2022-05-30T00:00:00"/>
    <s v="XHCU5466954"/>
    <n v="40"/>
    <s v="МК Домодедово"/>
    <d v="1899-12-30T15:00:00"/>
    <d v="2022-06-01T00:00:00"/>
    <m/>
    <x v="2"/>
    <s v="Прохорова"/>
    <x v="4"/>
    <x v="0"/>
    <n v="2"/>
  </r>
  <r>
    <x v="14"/>
    <d v="2022-05-30T00:00:00"/>
    <s v="TXGU7074404"/>
    <n v="40"/>
    <s v="МК Домодедово"/>
    <d v="1899-12-30T10:00:00"/>
    <d v="2022-06-01T00:00:00"/>
    <m/>
    <x v="2"/>
    <s v="Прохорова"/>
    <x v="4"/>
    <x v="0"/>
    <n v="2"/>
  </r>
  <r>
    <x v="14"/>
    <d v="2022-05-31T00:00:00"/>
    <s v="HNKU6180549"/>
    <n v="40"/>
    <s v="Островцы "/>
    <d v="1899-12-30T10:00:00"/>
    <d v="2022-06-01T00:00:00"/>
    <m/>
    <x v="2"/>
    <s v="Прохорова"/>
    <x v="4"/>
    <x v="0"/>
    <n v="1"/>
  </r>
  <r>
    <x v="5"/>
    <d v="2022-05-31T00:00:00"/>
    <s v="WIKU5203979"/>
    <n v="40"/>
    <s v="Островцы "/>
    <d v="1899-12-30T09:00:00"/>
    <d v="2022-06-01T00:00:00"/>
    <m/>
    <x v="2"/>
    <s v="Прохорова"/>
    <x v="4"/>
    <x v="0"/>
    <n v="1"/>
  </r>
  <r>
    <x v="10"/>
    <d v="2022-05-31T00:00:00"/>
    <s v="HNKU6075332"/>
    <n v="40"/>
    <s v="Островцы "/>
    <d v="1899-12-30T15:00:00"/>
    <d v="2022-06-03T00:00:00"/>
    <m/>
    <x v="2"/>
    <s v="Прохорова"/>
    <x v="4"/>
    <x v="0"/>
    <n v="3"/>
  </r>
  <r>
    <x v="14"/>
    <d v="2022-05-31T00:00:00"/>
    <s v="HNKU6133850"/>
    <n v="40"/>
    <s v="Островцы "/>
    <d v="1899-12-30T15:00:00"/>
    <d v="2022-06-03T00:00:00"/>
    <m/>
    <x v="2"/>
    <s v="Прохорова"/>
    <x v="4"/>
    <x v="0"/>
    <n v="3"/>
  </r>
  <r>
    <x v="4"/>
    <d v="2022-05-31T00:00:00"/>
    <s v="WIKU5218027"/>
    <n v="40"/>
    <s v="Островцы"/>
    <m/>
    <d v="2022-06-03T00:00:00"/>
    <m/>
    <x v="2"/>
    <s v="Прохорова"/>
    <x v="4"/>
    <x v="0"/>
    <n v="3"/>
  </r>
  <r>
    <x v="4"/>
    <d v="2022-05-31T00:00:00"/>
    <s v="HNKU6206113"/>
    <n v="40"/>
    <s v="Островцы"/>
    <m/>
    <d v="2022-06-03T00:00:00"/>
    <m/>
    <x v="2"/>
    <s v="Прохорова"/>
    <x v="4"/>
    <x v="0"/>
    <n v="3"/>
  </r>
  <r>
    <x v="22"/>
    <d v="2022-05-31T00:00:00"/>
    <s v="FSCU6710267"/>
    <n v="40"/>
    <s v="Островцы"/>
    <m/>
    <d v="2022-06-03T00:00:00"/>
    <m/>
    <x v="2"/>
    <s v="Прохорова"/>
    <x v="4"/>
    <x v="0"/>
    <n v="3"/>
  </r>
  <r>
    <x v="5"/>
    <d v="2022-06-01T00:00:00"/>
    <s v="DCVU0001798"/>
    <n v="40"/>
    <s v="Тетрис "/>
    <d v="1899-12-30T10:00:00"/>
    <d v="2022-06-03T00:00:00"/>
    <m/>
    <x v="2"/>
    <s v="Прохорова"/>
    <x v="5"/>
    <x v="0"/>
    <n v="2"/>
  </r>
  <r>
    <x v="14"/>
    <d v="2022-06-01T00:00:00"/>
    <s v="MZWU2126133"/>
    <n v="40"/>
    <s v="Тетрис "/>
    <d v="1899-12-30T10:00:00"/>
    <d v="2022-06-03T00:00:00"/>
    <m/>
    <x v="2"/>
    <s v="Прохорова"/>
    <x v="5"/>
    <x v="0"/>
    <n v="2"/>
  </r>
  <r>
    <x v="14"/>
    <d v="2022-06-01T00:00:00"/>
    <s v="MZWU2127633"/>
    <n v="40"/>
    <s v="Тетрис "/>
    <d v="1899-12-30T15:00:00"/>
    <d v="2022-06-03T00:00:00"/>
    <m/>
    <x v="2"/>
    <s v="Прохорова"/>
    <x v="5"/>
    <x v="0"/>
    <n v="2"/>
  </r>
  <r>
    <x v="22"/>
    <d v="2022-06-01T00:00:00"/>
    <s v="MZWU2126489"/>
    <n v="40"/>
    <s v="Тетрис "/>
    <m/>
    <d v="2022-06-03T00:00:00"/>
    <m/>
    <x v="2"/>
    <s v="Прохорова"/>
    <x v="5"/>
    <x v="0"/>
    <n v="2"/>
  </r>
  <r>
    <x v="22"/>
    <d v="2022-06-01T00:00:00"/>
    <s v="MZWU2126175"/>
    <n v="40"/>
    <s v="Тетрис "/>
    <m/>
    <d v="2022-06-03T00:00:00"/>
    <m/>
    <x v="2"/>
    <s v="Прохорова"/>
    <x v="5"/>
    <x v="0"/>
    <n v="2"/>
  </r>
  <r>
    <x v="4"/>
    <d v="2022-06-01T00:00:00"/>
    <s v="MZWU2126323_x0009_"/>
    <n v="40"/>
    <s v="Тетрис "/>
    <m/>
    <d v="2022-06-03T00:00:00"/>
    <m/>
    <x v="2"/>
    <s v="Прохорова"/>
    <x v="5"/>
    <x v="0"/>
    <n v="2"/>
  </r>
  <r>
    <x v="4"/>
    <d v="2022-06-01T00:00:00"/>
    <s v="MZWU2126940"/>
    <n v="40"/>
    <s v="Тетрис "/>
    <m/>
    <d v="2022-06-03T00:00:00"/>
    <m/>
    <x v="2"/>
    <s v="Прохорова"/>
    <x v="5"/>
    <x v="0"/>
    <n v="2"/>
  </r>
  <r>
    <x v="22"/>
    <d v="2022-06-02T00:00:00"/>
    <s v="CICU9563716"/>
    <n v="40"/>
    <s v="МК Домодедово"/>
    <m/>
    <d v="2022-06-04T00:00:00"/>
    <m/>
    <x v="0"/>
    <s v="Прохорова"/>
    <x v="5"/>
    <x v="0"/>
    <n v="2"/>
  </r>
  <r>
    <x v="5"/>
    <d v="2022-06-02T00:00:00"/>
    <s v="BTNU4000252"/>
    <n v="40"/>
    <s v="МК Домодедово"/>
    <d v="1899-12-30T10:00:00"/>
    <d v="2022-06-03T00:00:00"/>
    <m/>
    <x v="2"/>
    <s v="Прохорова"/>
    <x v="5"/>
    <x v="0"/>
    <n v="1"/>
  </r>
  <r>
    <x v="14"/>
    <d v="2022-06-02T00:00:00"/>
    <s v="FLSU6010088"/>
    <n v="40"/>
    <s v="МК Домодедово"/>
    <d v="1899-12-30T15:00:00"/>
    <d v="2022-06-05T00:00:00"/>
    <m/>
    <x v="2"/>
    <s v="Прохорова"/>
    <x v="5"/>
    <x v="0"/>
    <n v="3"/>
  </r>
  <r>
    <x v="20"/>
    <d v="2022-06-02T00:00:00"/>
    <s v="NFDU3505877"/>
    <n v="40"/>
    <s v="МК Домодедово"/>
    <d v="1899-12-30T14:00:00"/>
    <d v="2022-06-05T00:00:00"/>
    <m/>
    <x v="2"/>
    <s v="Прохорова"/>
    <x v="5"/>
    <x v="0"/>
    <n v="3"/>
  </r>
  <r>
    <x v="10"/>
    <d v="2022-06-01T00:00:00"/>
    <s v="FLSU6011490"/>
    <n v="40"/>
    <s v="МК Домодедово"/>
    <d v="1899-12-30T17:00:00"/>
    <d v="2022-06-05T00:00:00"/>
    <m/>
    <x v="2"/>
    <s v="Прохорова"/>
    <x v="5"/>
    <x v="0"/>
    <n v="4"/>
  </r>
  <r>
    <x v="10"/>
    <d v="2022-06-02T00:00:00"/>
    <s v="FLSU6003432"/>
    <n v="40"/>
    <s v="МК Домодедово"/>
    <d v="1899-12-30T09:00:00"/>
    <d v="2022-06-03T00:00:00"/>
    <m/>
    <x v="2"/>
    <s v="Прохорова"/>
    <x v="5"/>
    <x v="0"/>
    <n v="1"/>
  </r>
  <r>
    <x v="4"/>
    <d v="2022-06-02T00:00:00"/>
    <s v="HNKU6197161"/>
    <n v="40"/>
    <s v="МК Домодедово"/>
    <m/>
    <d v="2022-06-05T00:00:00"/>
    <m/>
    <x v="2"/>
    <s v="Прохорова"/>
    <x v="5"/>
    <x v="0"/>
    <n v="3"/>
  </r>
  <r>
    <x v="4"/>
    <d v="2022-06-02T00:00:00"/>
    <s v="WIKU5201153_x0009_"/>
    <n v="40"/>
    <s v="МК Домодедово"/>
    <m/>
    <d v="2022-06-05T00:00:00"/>
    <m/>
    <x v="2"/>
    <s v="Прохорова"/>
    <x v="5"/>
    <x v="0"/>
    <n v="3"/>
  </r>
  <r>
    <x v="1"/>
    <d v="2022-06-02T00:00:00"/>
    <s v="FLSU6004146"/>
    <n v="40"/>
    <s v="МК Домодедово"/>
    <d v="1899-12-30T01:00:00"/>
    <d v="2022-06-05T00:00:00"/>
    <m/>
    <x v="2"/>
    <s v="Прохорова"/>
    <x v="5"/>
    <x v="0"/>
    <n v="3"/>
  </r>
  <r>
    <x v="1"/>
    <d v="2022-06-02T00:00:00"/>
    <s v="CICU2067000"/>
    <n v="40"/>
    <s v="Электроугли "/>
    <d v="1899-12-30T21:30:00"/>
    <d v="2022-06-05T00:00:00"/>
    <m/>
    <x v="2"/>
    <s v="Прохорова"/>
    <x v="5"/>
    <x v="0"/>
    <n v="3"/>
  </r>
  <r>
    <x v="1"/>
    <d v="2022-06-02T00:00:00"/>
    <s v="CAIU9698506"/>
    <n v="40"/>
    <s v="МК Домодедово"/>
    <d v="1899-12-30T21:30:00"/>
    <d v="2022-06-05T00:00:00"/>
    <m/>
    <x v="2"/>
    <s v="Прохорова"/>
    <x v="5"/>
    <x v="0"/>
    <n v="3"/>
  </r>
  <r>
    <x v="20"/>
    <d v="2022-06-03T00:00:00"/>
    <s v="TBJU7204193"/>
    <n v="40"/>
    <s v="МК Домодедово"/>
    <d v="1899-12-30T14:00:00"/>
    <d v="2022-06-05T00:00:00"/>
    <m/>
    <x v="2"/>
    <s v="Прохорова"/>
    <x v="5"/>
    <x v="0"/>
    <n v="2"/>
  </r>
  <r>
    <x v="10"/>
    <d v="2022-06-03T00:00:00"/>
    <s v="HPCU4152624"/>
    <n v="40"/>
    <s v="МК Домодедово"/>
    <d v="1899-12-30T10:00:00"/>
    <d v="2022-06-05T00:00:00"/>
    <m/>
    <x v="2"/>
    <s v="Прохорова"/>
    <x v="5"/>
    <x v="0"/>
    <n v="2"/>
  </r>
  <r>
    <x v="4"/>
    <d v="2022-06-03T00:00:00"/>
    <s v="CICU2178030"/>
    <n v="40"/>
    <s v="МК Домодедово"/>
    <m/>
    <d v="2022-06-05T00:00:00"/>
    <m/>
    <x v="2"/>
    <s v="Прохорова"/>
    <x v="5"/>
    <x v="0"/>
    <n v="2"/>
  </r>
  <r>
    <x v="4"/>
    <d v="2022-06-03T00:00:00"/>
    <s v="FLSU6009913"/>
    <n v="40"/>
    <s v="МК Домодедово"/>
    <m/>
    <d v="2022-06-05T00:00:00"/>
    <m/>
    <x v="2"/>
    <s v="Прохорова"/>
    <x v="5"/>
    <x v="0"/>
    <n v="2"/>
  </r>
  <r>
    <x v="4"/>
    <d v="2022-06-03T00:00:00"/>
    <s v="NFDU3504166"/>
    <n v="40"/>
    <s v="МК Домодедово"/>
    <m/>
    <d v="2022-06-05T00:00:00"/>
    <m/>
    <x v="2"/>
    <s v="Прохорова"/>
    <x v="5"/>
    <x v="0"/>
    <n v="2"/>
  </r>
  <r>
    <x v="1"/>
    <d v="2022-06-03T00:00:00"/>
    <s v="NFDU3504119"/>
    <n v="40"/>
    <s v="Тетрис "/>
    <d v="1899-12-30T21:00:00"/>
    <d v="2022-06-05T00:00:00"/>
    <m/>
    <x v="2"/>
    <s v="Прохорова"/>
    <x v="5"/>
    <x v="0"/>
    <n v="2"/>
  </r>
  <r>
    <x v="1"/>
    <d v="2022-06-03T00:00:00"/>
    <s v="NFDU3503832"/>
    <n v="40"/>
    <s v="МК Домодедово"/>
    <d v="1899-12-30T21:00:00"/>
    <d v="2022-06-05T00:00:00"/>
    <m/>
    <x v="2"/>
    <s v="Прохорова"/>
    <x v="5"/>
    <x v="0"/>
    <n v="2"/>
  </r>
  <r>
    <x v="22"/>
    <d v="2022-06-06T00:00:00"/>
    <s v="HPCU4304178"/>
    <n v="40"/>
    <s v="МК Домодедово"/>
    <m/>
    <d v="2022-06-08T00:00:00"/>
    <m/>
    <x v="2"/>
    <s v="Прохорова"/>
    <x v="5"/>
    <x v="0"/>
    <n v="2"/>
  </r>
  <r>
    <x v="22"/>
    <d v="2022-06-06T00:00:00"/>
    <s v="HPCU4303989"/>
    <n v="40"/>
    <s v="Практика"/>
    <m/>
    <d v="2022-06-08T00:00:00"/>
    <m/>
    <x v="2"/>
    <s v="Прохорова"/>
    <x v="5"/>
    <x v="0"/>
    <n v="2"/>
  </r>
  <r>
    <x v="4"/>
    <d v="2022-06-06T00:00:00"/>
    <s v="FLSU6009430        "/>
    <n v="40"/>
    <s v="Практика"/>
    <m/>
    <d v="2022-06-08T00:00:00"/>
    <m/>
    <x v="2"/>
    <s v="Прохорова"/>
    <x v="5"/>
    <x v="0"/>
    <n v="2"/>
  </r>
  <r>
    <x v="4"/>
    <d v="2022-06-06T00:00:00"/>
    <s v="XHCU5058084        "/>
    <n v="40"/>
    <s v="Практика"/>
    <m/>
    <d v="2022-06-08T00:00:00"/>
    <m/>
    <x v="2"/>
    <s v="Прохорова"/>
    <x v="5"/>
    <x v="0"/>
    <n v="2"/>
  </r>
  <r>
    <x v="14"/>
    <d v="2022-06-06T00:00:00"/>
    <s v="NWRU6008322"/>
    <n v="40"/>
    <s v="Тетрис "/>
    <d v="1899-12-30T10:00:00"/>
    <d v="2022-06-08T00:00:00"/>
    <m/>
    <x v="2"/>
    <s v="Прохорова"/>
    <x v="5"/>
    <x v="0"/>
    <n v="2"/>
  </r>
  <r>
    <x v="14"/>
    <d v="2022-06-06T00:00:00"/>
    <s v="NWRU6007711"/>
    <n v="40"/>
    <s v="Тетрис "/>
    <d v="1899-12-30T15:00:00"/>
    <d v="2022-06-08T00:00:00"/>
    <m/>
    <x v="2"/>
    <s v="Прохорова"/>
    <x v="5"/>
    <x v="0"/>
    <n v="2"/>
  </r>
  <r>
    <x v="1"/>
    <d v="2022-06-06T00:00:00"/>
    <s v="NFDU3504422"/>
    <n v="40"/>
    <s v="Практика"/>
    <d v="1899-12-30T14:00:00"/>
    <d v="2022-06-08T00:00:00"/>
    <m/>
    <x v="2"/>
    <s v="Прохорова"/>
    <x v="5"/>
    <x v="0"/>
    <n v="2"/>
  </r>
  <r>
    <x v="11"/>
    <d v="2022-06-06T00:00:00"/>
    <s v="HPCU4304012"/>
    <n v="40"/>
    <s v="Практика"/>
    <d v="1899-12-30T15:00:00"/>
    <d v="2022-06-08T00:00:00"/>
    <m/>
    <x v="2"/>
    <s v="Прохорова"/>
    <x v="5"/>
    <x v="0"/>
    <n v="2"/>
  </r>
  <r>
    <x v="1"/>
    <d v="2022-06-06T00:00:00"/>
    <s v="HNKU6213956"/>
    <n v="40"/>
    <s v="Островцы "/>
    <d v="1899-12-30T21:00:00"/>
    <d v="2022-06-08T00:00:00"/>
    <m/>
    <x v="2"/>
    <s v="Прохорова"/>
    <x v="5"/>
    <x v="0"/>
    <n v="2"/>
  </r>
  <r>
    <x v="1"/>
    <d v="2022-06-06T00:00:00"/>
    <s v="SRWU2000904"/>
    <n v="40"/>
    <s v="Север "/>
    <d v="1899-12-30T01:00:00"/>
    <d v="2022-06-08T00:00:00"/>
    <m/>
    <x v="2"/>
    <s v="Прохорова"/>
    <x v="5"/>
    <x v="0"/>
    <n v="2"/>
  </r>
  <r>
    <x v="5"/>
    <d v="2022-06-07T00:00:00"/>
    <s v="CDYU1001829"/>
    <n v="40"/>
    <s v="Толбино "/>
    <d v="1899-12-30T10:00:00"/>
    <d v="2022-06-10T00:00:00"/>
    <m/>
    <x v="2"/>
    <s v="Прохорова"/>
    <x v="5"/>
    <x v="0"/>
    <n v="3"/>
  </r>
  <r>
    <x v="22"/>
    <d v="2022-06-07T00:00:00"/>
    <s v="HNKU6212501"/>
    <n v="40"/>
    <s v="Островцы "/>
    <m/>
    <d v="2022-06-10T00:00:00"/>
    <m/>
    <x v="2"/>
    <s v="Прохорова"/>
    <x v="5"/>
    <x v="0"/>
    <n v="3"/>
  </r>
  <r>
    <x v="4"/>
    <d v="2022-06-07T00:00:00"/>
    <s v="FCIU8019002"/>
    <n v="40"/>
    <s v="Островцы"/>
    <m/>
    <d v="2022-06-10T00:00:00"/>
    <m/>
    <x v="2"/>
    <s v="Прохорова"/>
    <x v="5"/>
    <x v="0"/>
    <n v="3"/>
  </r>
  <r>
    <x v="4"/>
    <d v="2022-06-07T00:00:00"/>
    <s v="HNKU6213982"/>
    <n v="40"/>
    <s v="Островцы"/>
    <m/>
    <d v="2022-06-10T00:00:00"/>
    <m/>
    <x v="2"/>
    <s v="Прохорова"/>
    <x v="5"/>
    <x v="0"/>
    <n v="3"/>
  </r>
  <r>
    <x v="4"/>
    <d v="2022-06-07T00:00:00"/>
    <s v="SERU1000760"/>
    <n v="40"/>
    <s v="Толбино "/>
    <m/>
    <d v="2022-06-10T00:00:00"/>
    <m/>
    <x v="2"/>
    <s v="Прохорова"/>
    <x v="5"/>
    <x v="0"/>
    <n v="3"/>
  </r>
  <r>
    <x v="1"/>
    <d v="2022-06-07T00:00:00"/>
    <s v="GESU5647925"/>
    <n v="40"/>
    <s v="Островцы "/>
    <d v="1899-12-30T21:00:00"/>
    <d v="2022-06-10T00:00:00"/>
    <m/>
    <x v="2"/>
    <s v="Прохорова"/>
    <x v="5"/>
    <x v="0"/>
    <n v="3"/>
  </r>
  <r>
    <x v="22"/>
    <d v="2022-06-08T00:00:00"/>
    <s v="CICU2270629"/>
    <n v="40"/>
    <s v="МК Домодедово"/>
    <m/>
    <d v="2022-06-10T00:00:00"/>
    <m/>
    <x v="2"/>
    <s v="Прохорова"/>
    <x v="5"/>
    <x v="0"/>
    <n v="2"/>
  </r>
  <r>
    <x v="20"/>
    <d v="2022-06-08T00:00:00"/>
    <s v="CICU2314286"/>
    <n v="40"/>
    <s v="МК Домодедово"/>
    <d v="1899-12-30T14:00:00"/>
    <d v="2022-06-10T00:00:00"/>
    <m/>
    <x v="2"/>
    <s v="Прохорова"/>
    <x v="5"/>
    <x v="0"/>
    <n v="2"/>
  </r>
  <r>
    <x v="5"/>
    <d v="2022-06-08T00:00:00"/>
    <s v="CICU2314630"/>
    <n v="40"/>
    <s v="МК Домодедово"/>
    <d v="1899-12-30T10:00:00"/>
    <d v="2022-06-10T00:00:00"/>
    <m/>
    <x v="2"/>
    <s v="Прохорова"/>
    <x v="5"/>
    <x v="0"/>
    <n v="2"/>
  </r>
  <r>
    <x v="14"/>
    <d v="2022-06-08T00:00:00"/>
    <s v="CICU9543710"/>
    <n v="40"/>
    <s v="МК Домодедово"/>
    <d v="1899-12-30T10:00:00"/>
    <d v="2022-06-10T00:00:00"/>
    <m/>
    <x v="2"/>
    <s v="Прохорова"/>
    <x v="5"/>
    <x v="0"/>
    <n v="2"/>
  </r>
  <r>
    <x v="14"/>
    <d v="2022-06-08T00:00:00"/>
    <s v="HYJU1004247"/>
    <n v="40"/>
    <s v="МК Домодедово"/>
    <d v="1899-12-30T15:00:00"/>
    <d v="2022-06-10T00:00:00"/>
    <m/>
    <x v="2"/>
    <s v="Прохорова"/>
    <x v="5"/>
    <x v="0"/>
    <n v="2"/>
  </r>
  <r>
    <x v="4"/>
    <d v="2022-06-08T00:00:00"/>
    <s v="CICU2270167"/>
    <n v="40"/>
    <s v="МК Домодедово"/>
    <m/>
    <d v="2022-06-10T00:00:00"/>
    <m/>
    <x v="2"/>
    <s v="Прохорова"/>
    <x v="5"/>
    <x v="0"/>
    <n v="2"/>
  </r>
  <r>
    <x v="4"/>
    <d v="2022-06-08T00:00:00"/>
    <s v="CICU9543432"/>
    <n v="40"/>
    <s v="МК Домодедово"/>
    <m/>
    <d v="2022-06-10T00:00:00"/>
    <m/>
    <x v="2"/>
    <s v="Прохорова"/>
    <x v="5"/>
    <x v="0"/>
    <n v="2"/>
  </r>
  <r>
    <x v="11"/>
    <d v="2022-06-08T00:00:00"/>
    <s v="SRWU2000988"/>
    <n v="40"/>
    <s v="Толбино "/>
    <d v="1899-12-30T15:00:00"/>
    <d v="2022-06-10T00:00:00"/>
    <m/>
    <x v="2"/>
    <s v="Прохорова"/>
    <x v="5"/>
    <x v="0"/>
    <n v="2"/>
  </r>
  <r>
    <x v="1"/>
    <d v="2022-06-08T00:00:00"/>
    <s v="TKRU4545209"/>
    <n v="40"/>
    <s v=" с колес "/>
    <d v="1899-12-30T01:00:00"/>
    <d v="2022-06-10T00:00:00"/>
    <m/>
    <x v="2"/>
    <s v="Прохорова"/>
    <x v="5"/>
    <x v="0"/>
    <n v="2"/>
  </r>
  <r>
    <x v="4"/>
    <d v="2022-06-09T00:00:00"/>
    <s v="TGHU9602990"/>
    <n v="40"/>
    <s v="ГОЛД Чехов "/>
    <m/>
    <d v="2022-06-13T00:00:00"/>
    <m/>
    <x v="2"/>
    <s v="Прохорова"/>
    <x v="5"/>
    <x v="0"/>
    <n v="4"/>
  </r>
  <r>
    <x v="4"/>
    <d v="2022-06-09T00:00:00"/>
    <s v="CDYU1001285"/>
    <n v="40"/>
    <s v="Толбино "/>
    <m/>
    <d v="2022-06-13T00:00:00"/>
    <m/>
    <x v="2"/>
    <s v="Прохорова"/>
    <x v="5"/>
    <x v="0"/>
    <n v="4"/>
  </r>
  <r>
    <x v="20"/>
    <d v="2022-06-09T00:00:00"/>
    <s v="XHCU5369023"/>
    <n v="40"/>
    <s v="ГОЛД Чехов "/>
    <d v="1899-12-30T14:00:00"/>
    <d v="2022-06-13T00:00:00"/>
    <m/>
    <x v="2"/>
    <s v="Прохорова"/>
    <x v="5"/>
    <x v="0"/>
    <n v="4"/>
  </r>
  <r>
    <x v="14"/>
    <d v="2022-06-09T00:00:00"/>
    <s v="GAWU0985045"/>
    <n v="40"/>
    <s v="ГОЛД Чехов "/>
    <d v="1899-12-30T10:00:00"/>
    <d v="2022-06-13T00:00:00"/>
    <m/>
    <x v="2"/>
    <s v="Прохорова"/>
    <x v="5"/>
    <x v="0"/>
    <n v="4"/>
  </r>
  <r>
    <x v="21"/>
    <d v="2022-06-09T00:00:00"/>
    <s v="HTXU9001473"/>
    <n v="40"/>
    <s v="Север "/>
    <d v="1899-12-30T16:00:00"/>
    <d v="2022-06-13T00:00:00"/>
    <m/>
    <x v="2"/>
    <s v="Прохорова"/>
    <x v="5"/>
    <x v="0"/>
    <n v="4"/>
  </r>
  <r>
    <x v="21"/>
    <d v="2022-06-09T00:00:00"/>
    <s v="CDYU1001011"/>
    <n v="40"/>
    <s v="Толбино "/>
    <d v="1899-12-30T14:00:00"/>
    <d v="2022-06-13T00:00:00"/>
    <m/>
    <x v="2"/>
    <s v="Прохорова"/>
    <x v="5"/>
    <x v="0"/>
    <n v="4"/>
  </r>
  <r>
    <x v="6"/>
    <d v="2022-06-09T00:00:00"/>
    <s v="HNKU6053225"/>
    <n v="40"/>
    <s v="Север "/>
    <d v="1899-12-30T09:00:00"/>
    <d v="2022-06-11T00:00:00"/>
    <m/>
    <x v="0"/>
    <s v="Прохорова"/>
    <x v="5"/>
    <x v="0"/>
    <n v="2"/>
  </r>
  <r>
    <x v="5"/>
    <d v="2022-06-09T00:00:00"/>
    <s v="HNKU5120946"/>
    <n v="40"/>
    <s v="Север "/>
    <d v="1899-12-30T10:00:00"/>
    <d v="2022-06-11T00:00:00"/>
    <m/>
    <x v="0"/>
    <s v="Прохорова"/>
    <x v="5"/>
    <x v="0"/>
    <n v="2"/>
  </r>
  <r>
    <x v="5"/>
    <d v="2022-06-09T00:00:00"/>
    <s v="CDYU1003930"/>
    <n v="40"/>
    <s v="Толбино "/>
    <d v="1899-12-30T09:00:00"/>
    <d v="2022-06-13T00:00:00"/>
    <m/>
    <x v="2"/>
    <s v="Прохорова"/>
    <x v="5"/>
    <x v="0"/>
    <n v="4"/>
  </r>
  <r>
    <x v="10"/>
    <d v="2022-06-09T00:00:00"/>
    <s v="GAWU5000080"/>
    <n v="40"/>
    <s v="ГОЛД Чехов "/>
    <d v="1899-12-30T15:00:00"/>
    <d v="2022-06-13T00:00:00"/>
    <m/>
    <x v="2"/>
    <s v="Прохорова"/>
    <x v="5"/>
    <x v="0"/>
    <n v="4"/>
  </r>
  <r>
    <x v="1"/>
    <d v="2022-06-09T00:00:00"/>
    <s v="TLLU8345406"/>
    <n v="40"/>
    <s v="ГОЛД Чехов "/>
    <d v="1899-12-30T12:00:00"/>
    <d v="2022-06-10T00:00:00"/>
    <m/>
    <x v="2"/>
    <s v="Прохорова"/>
    <x v="5"/>
    <x v="0"/>
    <n v="1"/>
  </r>
  <r>
    <x v="1"/>
    <d v="2022-06-09T00:00:00"/>
    <s v="TDLU7022568"/>
    <n v="40"/>
    <s v="ГОЛД Чехов "/>
    <d v="1899-12-30T01:00:00"/>
    <d v="2022-06-13T00:00:00"/>
    <m/>
    <x v="2"/>
    <s v="Прохорова"/>
    <x v="5"/>
    <x v="0"/>
    <n v="4"/>
  </r>
  <r>
    <x v="1"/>
    <d v="2022-06-09T00:00:00"/>
    <s v="FCIU8070278"/>
    <n v="40"/>
    <s v="ГОЛД Чехов "/>
    <d v="1899-12-30T21:00:00"/>
    <d v="2022-06-13T00:00:00"/>
    <m/>
    <x v="2"/>
    <s v="Прохорова"/>
    <x v="5"/>
    <x v="0"/>
    <n v="4"/>
  </r>
  <r>
    <x v="1"/>
    <d v="2022-06-09T00:00:00"/>
    <s v="MIGU5683580"/>
    <n v="40"/>
    <s v="ГОЛД Чехов "/>
    <d v="1899-12-30T21:00:00"/>
    <d v="2022-06-13T00:00:00"/>
    <m/>
    <x v="2"/>
    <s v="Прохорова"/>
    <x v="5"/>
    <x v="0"/>
    <n v="4"/>
  </r>
  <r>
    <x v="1"/>
    <d v="2022-06-10T00:00:00"/>
    <s v="CDYU1001686"/>
    <n v="40"/>
    <s v="Толбино "/>
    <d v="1899-12-30T14:00:00"/>
    <d v="2022-06-13T00:00:00"/>
    <m/>
    <x v="2"/>
    <s v="Прохорова"/>
    <x v="5"/>
    <x v="0"/>
    <n v="3"/>
  </r>
  <r>
    <x v="1"/>
    <d v="2022-06-10T00:00:00"/>
    <s v="TKRU4206817"/>
    <n v="40"/>
    <s v="Электроугли "/>
    <d v="1899-12-30T01:00:00"/>
    <d v="2022-06-19T00:00:00"/>
    <m/>
    <x v="2"/>
    <s v="Прохорова"/>
    <x v="5"/>
    <x v="0"/>
    <n v="9"/>
  </r>
  <r>
    <x v="1"/>
    <d v="2022-06-10T00:00:00"/>
    <s v="TDLU6221966"/>
    <n v="40"/>
    <s v="ГОЛД Чехов "/>
    <d v="1899-12-30T21:30:00"/>
    <d v="2022-06-19T00:00:00"/>
    <m/>
    <x v="2"/>
    <s v="Прохорова"/>
    <x v="5"/>
    <x v="0"/>
    <n v="9"/>
  </r>
  <r>
    <x v="4"/>
    <d v="2022-06-10T00:00:00"/>
    <s v="HTXU9001405"/>
    <n v="40"/>
    <s v="Север "/>
    <m/>
    <d v="2022-06-13T00:00:00"/>
    <m/>
    <x v="2"/>
    <s v="Прохорова"/>
    <x v="5"/>
    <x v="0"/>
    <n v="3"/>
  </r>
  <r>
    <x v="4"/>
    <d v="2022-06-10T00:00:00"/>
    <s v="BWRU5703631"/>
    <n v="40"/>
    <s v="Север "/>
    <m/>
    <d v="2022-06-19T00:00:00"/>
    <m/>
    <x v="2"/>
    <s v="Прохорова"/>
    <x v="5"/>
    <x v="0"/>
    <n v="9"/>
  </r>
  <r>
    <x v="4"/>
    <d v="2022-06-10T00:00:00"/>
    <s v="BWRU5701937"/>
    <n v="40"/>
    <s v="Север "/>
    <m/>
    <d v="2022-06-19T00:00:00"/>
    <m/>
    <x v="2"/>
    <s v="Прохорова"/>
    <x v="5"/>
    <x v="0"/>
    <n v="9"/>
  </r>
  <r>
    <x v="4"/>
    <d v="2022-06-10T00:00:00"/>
    <s v="BWRU5703014"/>
    <n v="40"/>
    <s v="Север "/>
    <m/>
    <d v="2022-06-19T00:00:00"/>
    <m/>
    <x v="2"/>
    <s v="Прохорова"/>
    <x v="5"/>
    <x v="0"/>
    <n v="9"/>
  </r>
  <r>
    <x v="14"/>
    <d v="2022-06-10T00:00:00"/>
    <s v="TGHU9677453"/>
    <n v="40"/>
    <s v="ГОЛД Чехов "/>
    <d v="1899-12-30T15:00:00"/>
    <d v="2022-06-19T00:00:00"/>
    <m/>
    <x v="2"/>
    <s v="Прохорова"/>
    <x v="5"/>
    <x v="0"/>
    <n v="9"/>
  </r>
  <r>
    <x v="14"/>
    <d v="2022-06-10T00:00:00"/>
    <s v="BWRU5703098"/>
    <n v="40"/>
    <s v="Север"/>
    <d v="1899-12-30T10:00:00"/>
    <d v="2022-06-13T00:00:00"/>
    <m/>
    <x v="2"/>
    <s v="Прохорова"/>
    <x v="5"/>
    <x v="0"/>
    <n v="3"/>
  </r>
  <r>
    <x v="10"/>
    <d v="2022-06-10T00:00:00"/>
    <s v="HLTU8380282"/>
    <n v="40"/>
    <s v="ГОЛД Чехов "/>
    <d v="1899-12-30T11:00:00"/>
    <d v="2022-06-13T00:00:00"/>
    <m/>
    <x v="2"/>
    <s v="Прохорова"/>
    <x v="5"/>
    <x v="0"/>
    <n v="3"/>
  </r>
  <r>
    <x v="10"/>
    <d v="2022-06-10T00:00:00"/>
    <s v="BWRU5700150"/>
    <n v="40"/>
    <s v="Север "/>
    <d v="1899-12-30T10:00:00"/>
    <d v="2022-06-19T00:00:00"/>
    <m/>
    <x v="2"/>
    <s v="Прохорова"/>
    <x v="5"/>
    <x v="0"/>
    <n v="9"/>
  </r>
  <r>
    <x v="20"/>
    <d v="2022-06-10T00:00:00"/>
    <s v="HNKU6218006"/>
    <n v="40"/>
    <s v="Си бокс "/>
    <d v="1899-12-30T14:00:00"/>
    <d v="2022-06-19T00:00:00"/>
    <m/>
    <x v="2"/>
    <s v="Прохорова"/>
    <x v="5"/>
    <x v="0"/>
    <n v="9"/>
  </r>
  <r>
    <x v="8"/>
    <d v="2022-06-11T00:00:00"/>
    <s v="TGHU8047280"/>
    <n v="40"/>
    <s v="Си бокс "/>
    <d v="1899-12-30T09:00:00"/>
    <d v="2022-06-19T00:00:00"/>
    <m/>
    <x v="2"/>
    <s v="Прохорова"/>
    <x v="5"/>
    <x v="0"/>
    <n v="8"/>
  </r>
  <r>
    <x v="4"/>
    <d v="2022-06-14T00:00:00"/>
    <s v="HNKU6218074"/>
    <n v="40"/>
    <s v="Си бокс "/>
    <m/>
    <d v="2022-06-19T00:00:00"/>
    <m/>
    <x v="2"/>
    <s v="Прохорова"/>
    <x v="5"/>
    <x v="0"/>
    <n v="5"/>
  </r>
  <r>
    <x v="4"/>
    <d v="2022-06-14T00:00:00"/>
    <s v="TXGU7077450_x0009_"/>
    <n v="40"/>
    <s v="МК Домодедово"/>
    <m/>
    <d v="2022-06-17T00:00:00"/>
    <m/>
    <x v="2"/>
    <s v="Прохорова"/>
    <x v="5"/>
    <x v="0"/>
    <n v="3"/>
  </r>
  <r>
    <x v="4"/>
    <d v="2022-06-14T00:00:00"/>
    <s v="TXGU7066097"/>
    <n v="40"/>
    <s v="МК Домодедово"/>
    <m/>
    <d v="2022-06-17T00:00:00"/>
    <m/>
    <x v="2"/>
    <s v="Прохорова"/>
    <x v="5"/>
    <x v="0"/>
    <n v="3"/>
  </r>
  <r>
    <x v="10"/>
    <d v="2022-06-14T00:00:00"/>
    <s v="CICU2322070"/>
    <n v="40"/>
    <s v="МК Домодедово"/>
    <d v="1899-12-30T09:00:00"/>
    <d v="2022-06-17T00:00:00"/>
    <m/>
    <x v="2"/>
    <s v="Прохорова"/>
    <x v="5"/>
    <x v="0"/>
    <n v="3"/>
  </r>
  <r>
    <x v="14"/>
    <d v="2022-06-14T00:00:00"/>
    <s v="NWRU6006280"/>
    <n v="40"/>
    <s v="МК Домодедово"/>
    <d v="1899-12-30T15:00:00"/>
    <d v="2022-06-17T00:00:00"/>
    <m/>
    <x v="2"/>
    <s v="Прохорова"/>
    <x v="5"/>
    <x v="0"/>
    <n v="3"/>
  </r>
  <r>
    <x v="1"/>
    <d v="2022-06-14T00:00:00"/>
    <s v="TXGU7082478"/>
    <n v="40"/>
    <s v="МК Домодедово"/>
    <d v="1899-12-30T01:00:00"/>
    <d v="2022-06-17T00:00:00"/>
    <m/>
    <x v="2"/>
    <s v="Прохорова"/>
    <x v="5"/>
    <x v="0"/>
    <n v="3"/>
  </r>
  <r>
    <x v="1"/>
    <d v="2022-06-14T00:00:00"/>
    <s v="CICU1764231"/>
    <n v="40"/>
    <s v="НКТ Подольск "/>
    <d v="1899-12-30T21:00:00"/>
    <d v="2022-06-19T00:00:00"/>
    <m/>
    <x v="0"/>
    <s v="Прохорова"/>
    <x v="5"/>
    <x v="0"/>
    <n v="5"/>
  </r>
  <r>
    <x v="14"/>
    <d v="2022-06-15T00:00:00"/>
    <s v="CICU1766126"/>
    <n v="40"/>
    <s v="НКТ Подольск "/>
    <d v="1899-12-30T10:00:00"/>
    <d v="2022-06-19T00:00:00"/>
    <m/>
    <x v="0"/>
    <s v="Прохорова"/>
    <x v="5"/>
    <x v="0"/>
    <n v="4"/>
  </r>
  <r>
    <x v="5"/>
    <d v="2022-06-15T00:00:00"/>
    <s v="WNGU5077408"/>
    <n v="40"/>
    <s v="РТК Видное "/>
    <d v="1899-12-30T10:00:00"/>
    <d v="2022-06-19T00:00:00"/>
    <m/>
    <x v="1"/>
    <s v="Прохорова"/>
    <x v="5"/>
    <x v="0"/>
    <n v="4"/>
  </r>
  <r>
    <x v="4"/>
    <d v="2022-06-15T00:00:00"/>
    <s v="GESU5175454"/>
    <n v="40"/>
    <s v="РТК Видное "/>
    <m/>
    <d v="2022-06-19T00:00:00"/>
    <m/>
    <x v="1"/>
    <s v="Прохорова"/>
    <x v="5"/>
    <x v="0"/>
    <n v="4"/>
  </r>
  <r>
    <x v="4"/>
    <d v="2022-06-15T00:00:00"/>
    <s v="WNGU5077347"/>
    <n v="40"/>
    <s v="РТК Видное"/>
    <m/>
    <d v="2022-06-19T00:00:00"/>
    <m/>
    <x v="1"/>
    <s v="Прохорова"/>
    <x v="5"/>
    <x v="0"/>
    <n v="4"/>
  </r>
  <r>
    <x v="1"/>
    <d v="2022-06-15T00:00:00"/>
    <s v="ABMU0433763"/>
    <n v="40"/>
    <s v="Практика "/>
    <d v="1899-12-30T21:00:00"/>
    <d v="2022-06-19T00:00:00"/>
    <m/>
    <x v="1"/>
    <s v="Прохорова"/>
    <x v="5"/>
    <x v="0"/>
    <n v="4"/>
  </r>
  <r>
    <x v="10"/>
    <d v="2022-06-15T00:00:00"/>
    <s v="KSBU0047250"/>
    <n v="40"/>
    <s v="Толбино "/>
    <d v="1899-12-30T10:00:00"/>
    <d v="2022-06-20T00:00:00"/>
    <m/>
    <x v="2"/>
    <s v="Прохорова"/>
    <x v="5"/>
    <x v="0"/>
    <n v="5"/>
  </r>
  <r>
    <x v="22"/>
    <d v="2022-06-16T00:00:00"/>
    <s v="CICU2645474"/>
    <n v="40"/>
    <s v="Север "/>
    <m/>
    <d v="2022-06-21T00:00:00"/>
    <m/>
    <x v="2"/>
    <s v="Прохорова"/>
    <x v="5"/>
    <x v="0"/>
    <n v="5"/>
  </r>
  <r>
    <x v="1"/>
    <d v="2022-06-16T00:00:00"/>
    <s v="RXTU4504706"/>
    <n v="40"/>
    <s v="ГОЛД Чехов "/>
    <d v="1899-12-30T01:00:00"/>
    <d v="2022-06-21T00:00:00"/>
    <m/>
    <x v="2"/>
    <s v="Прохорова"/>
    <x v="5"/>
    <x v="0"/>
    <n v="5"/>
  </r>
  <r>
    <x v="14"/>
    <d v="2022-06-16T00:00:00"/>
    <s v="ABMU0434688"/>
    <n v="40"/>
    <s v="Практика "/>
    <d v="1899-12-30T15:00:00"/>
    <d v="2022-06-19T00:00:00"/>
    <m/>
    <x v="1"/>
    <s v="Прохорова"/>
    <x v="5"/>
    <x v="0"/>
    <n v="3"/>
  </r>
  <r>
    <x v="4"/>
    <d v="2022-06-16T00:00:00"/>
    <s v="WSCU8004354"/>
    <n v="40"/>
    <s v="Практика "/>
    <m/>
    <d v="2022-06-19T00:00:00"/>
    <m/>
    <x v="1"/>
    <s v="Прохорова"/>
    <x v="5"/>
    <x v="0"/>
    <n v="3"/>
  </r>
  <r>
    <x v="10"/>
    <d v="2022-06-16T00:00:00"/>
    <s v="ZCSU8431426"/>
    <n v="40"/>
    <s v="Практика "/>
    <d v="1899-12-30T15:00:00"/>
    <d v="2022-06-19T00:00:00"/>
    <m/>
    <x v="1"/>
    <s v="Прохорова"/>
    <x v="5"/>
    <x v="0"/>
    <n v="3"/>
  </r>
  <r>
    <x v="4"/>
    <d v="2022-06-16T00:00:00"/>
    <s v="UETU5102687   "/>
    <n v="40"/>
    <s v="Практика "/>
    <m/>
    <d v="2022-06-19T00:00:00"/>
    <m/>
    <x v="1"/>
    <s v="Прохорова"/>
    <x v="5"/>
    <x v="0"/>
    <n v="3"/>
  </r>
  <r>
    <x v="4"/>
    <d v="2022-06-16T00:00:00"/>
    <s v="CBHU8175183        "/>
    <n v="40"/>
    <s v="Практика "/>
    <m/>
    <d v="2022-06-22T00:00:00"/>
    <m/>
    <x v="1"/>
    <s v="Прохорова"/>
    <x v="5"/>
    <x v="0"/>
    <n v="6"/>
  </r>
  <r>
    <x v="1"/>
    <d v="2022-06-16T00:00:00"/>
    <s v="ABMU0434100"/>
    <n v="40"/>
    <s v="Практика "/>
    <d v="1899-12-30T21:00:00"/>
    <d v="2022-06-22T00:00:00"/>
    <m/>
    <x v="1"/>
    <s v="Прохорова"/>
    <x v="5"/>
    <x v="0"/>
    <n v="6"/>
  </r>
  <r>
    <x v="1"/>
    <d v="2022-06-16T00:00:00"/>
    <s v="CAIU8035664"/>
    <n v="40"/>
    <s v="Практика "/>
    <d v="1899-12-30T21:00:00"/>
    <d v="2022-06-22T00:00:00"/>
    <m/>
    <x v="1"/>
    <s v="Прохорова"/>
    <x v="5"/>
    <x v="0"/>
    <n v="6"/>
  </r>
  <r>
    <x v="13"/>
    <d v="2022-06-16T00:00:00"/>
    <s v="ABMU0434137"/>
    <n v="40"/>
    <s v="Практика "/>
    <d v="1899-12-30T12:00:00"/>
    <d v="2022-06-22T00:00:00"/>
    <m/>
    <x v="1"/>
    <s v="Прохорова"/>
    <x v="5"/>
    <x v="0"/>
    <n v="6"/>
  </r>
  <r>
    <x v="20"/>
    <d v="2022-06-16T00:00:00"/>
    <s v="ABMU0433779"/>
    <n v="40"/>
    <s v="Практика "/>
    <d v="1899-12-30T14:00:00"/>
    <d v="2022-06-19T00:00:00"/>
    <m/>
    <x v="1"/>
    <s v="Прохорова"/>
    <x v="5"/>
    <x v="0"/>
    <n v="3"/>
  </r>
  <r>
    <x v="10"/>
    <d v="2022-06-17T00:00:00"/>
    <s v="HTXU9002227"/>
    <n v="40"/>
    <s v="Практика"/>
    <d v="1899-12-30T11:00:00"/>
    <d v="2022-06-22T00:00:00"/>
    <m/>
    <x v="1"/>
    <s v="Прохорова"/>
    <x v="5"/>
    <x v="0"/>
    <n v="5"/>
  </r>
  <r>
    <x v="4"/>
    <d v="2022-06-17T00:00:00"/>
    <s v="MCCU3017487_x0009_"/>
    <n v="40"/>
    <s v="Практика"/>
    <m/>
    <d v="2022-06-22T00:00:00"/>
    <m/>
    <x v="1"/>
    <s v="Прохорова"/>
    <x v="5"/>
    <x v="0"/>
    <n v="5"/>
  </r>
  <r>
    <x v="4"/>
    <d v="2022-06-17T00:00:00"/>
    <s v="ABMU0434564"/>
    <n v="40"/>
    <s v="Практика"/>
    <m/>
    <d v="2022-06-22T00:00:00"/>
    <m/>
    <x v="1"/>
    <s v="Прохорова"/>
    <x v="5"/>
    <x v="0"/>
    <n v="5"/>
  </r>
  <r>
    <x v="20"/>
    <d v="2022-06-17T00:00:00"/>
    <s v="RGHU4124638"/>
    <n v="40"/>
    <s v="Тетрис "/>
    <d v="1899-12-30T14:00:00"/>
    <d v="2022-06-21T00:00:00"/>
    <m/>
    <x v="2"/>
    <s v="Прохорова"/>
    <x v="5"/>
    <x v="0"/>
    <n v="4"/>
  </r>
  <r>
    <x v="14"/>
    <d v="2022-06-17T00:00:00"/>
    <s v="COIU7355770"/>
    <n v="40"/>
    <s v="Тетрис "/>
    <d v="1899-12-30T10:00:00"/>
    <d v="2022-06-21T00:00:00"/>
    <m/>
    <x v="2"/>
    <s v="Прохорова"/>
    <x v="5"/>
    <x v="0"/>
    <n v="4"/>
  </r>
  <r>
    <x v="6"/>
    <d v="2022-06-18T00:00:00"/>
    <s v="WSCU7568318"/>
    <n v="40"/>
    <s v="РТК Видное "/>
    <d v="1899-12-30T09:00:00"/>
    <d v="2022-06-22T00:00:00"/>
    <m/>
    <x v="1"/>
    <s v="Прохорова"/>
    <x v="5"/>
    <x v="0"/>
    <n v="4"/>
  </r>
  <r>
    <x v="5"/>
    <d v="2022-06-18T00:00:00"/>
    <s v="MAGU5446535"/>
    <n v="40"/>
    <s v="ГОЛД Чехов "/>
    <d v="1899-12-30T10:00:00"/>
    <d v="2022-06-21T00:00:00"/>
    <m/>
    <x v="2"/>
    <s v="Прохорова"/>
    <x v="5"/>
    <x v="0"/>
    <n v="3"/>
  </r>
  <r>
    <x v="1"/>
    <d v="2022-06-17T00:00:00"/>
    <s v="XSLU1515576"/>
    <n v="40"/>
    <s v="Толбино "/>
    <d v="1899-12-30T01:00:00"/>
    <d v="2022-06-21T00:00:00"/>
    <m/>
    <x v="2"/>
    <s v="Прохорова"/>
    <x v="5"/>
    <x v="0"/>
    <n v="4"/>
  </r>
  <r>
    <x v="14"/>
    <d v="2022-06-20T00:00:00"/>
    <s v="XHCU5058417"/>
    <n v="40"/>
    <s v="МК Домодедово"/>
    <d v="1899-12-30T10:00:00"/>
    <d v="2022-06-23T00:00:00"/>
    <m/>
    <x v="2"/>
    <s v="Прохорова"/>
    <x v="5"/>
    <x v="0"/>
    <n v="3"/>
  </r>
  <r>
    <x v="4"/>
    <d v="2022-06-20T00:00:00"/>
    <s v="XHCU5216148"/>
    <n v="40"/>
    <s v="ГОЛД Чехов "/>
    <m/>
    <d v="2022-06-23T00:00:00"/>
    <m/>
    <x v="2"/>
    <s v="Прохорова"/>
    <x v="5"/>
    <x v="0"/>
    <n v="3"/>
  </r>
  <r>
    <x v="4"/>
    <d v="2022-06-20T00:00:00"/>
    <s v="GAWU5025200"/>
    <n v="40"/>
    <s v="ГОЛД Чехов "/>
    <m/>
    <d v="2022-06-23T00:00:00"/>
    <m/>
    <x v="2"/>
    <s v="Прохорова"/>
    <x v="5"/>
    <x v="0"/>
    <n v="3"/>
  </r>
  <r>
    <x v="22"/>
    <d v="2022-06-20T00:00:00"/>
    <s v="SRWU2001496"/>
    <n v="40"/>
    <s v="Останкино "/>
    <m/>
    <d v="2022-06-23T00:00:00"/>
    <m/>
    <x v="2"/>
    <s v="Прохорова"/>
    <x v="5"/>
    <x v="0"/>
    <n v="3"/>
  </r>
  <r>
    <x v="11"/>
    <d v="2022-06-20T00:00:00"/>
    <s v="GAWU5007932"/>
    <n v="40"/>
    <s v="ГОЛД Чехов "/>
    <d v="1899-12-30T15:00:00"/>
    <d v="2022-06-23T00:00:00"/>
    <m/>
    <x v="2"/>
    <s v="Прохорова"/>
    <x v="5"/>
    <x v="0"/>
    <n v="3"/>
  </r>
  <r>
    <x v="1"/>
    <d v="2022-06-20T00:00:00"/>
    <s v="SUZU4011308"/>
    <n v="40"/>
    <s v="Си бокс "/>
    <d v="1899-12-30T21:00:00"/>
    <d v="2022-06-26T00:00:00"/>
    <m/>
    <x v="0"/>
    <s v="Прохорова"/>
    <x v="5"/>
    <x v="0"/>
    <n v="6"/>
  </r>
  <r>
    <x v="1"/>
    <d v="2022-06-20T00:00:00"/>
    <s v="HBBU8002508"/>
    <n v="40"/>
    <s v="Си бокс "/>
    <d v="1899-12-30T21:00:00"/>
    <d v="2022-06-26T00:00:00"/>
    <m/>
    <x v="0"/>
    <s v="Прохорова"/>
    <x v="5"/>
    <x v="0"/>
    <n v="6"/>
  </r>
  <r>
    <x v="1"/>
    <d v="2022-06-20T00:00:00"/>
    <s v="TISU5131374"/>
    <n v="40"/>
    <s v="Си бокс "/>
    <d v="1899-12-30T01:00:00"/>
    <d v="2022-06-26T00:00:00"/>
    <m/>
    <x v="0"/>
    <s v="Прохорова"/>
    <x v="5"/>
    <x v="0"/>
    <n v="6"/>
  </r>
  <r>
    <x v="14"/>
    <d v="2022-06-21T00:00:00"/>
    <s v="COIU4110584"/>
    <n v="40"/>
    <s v="Си бокс "/>
    <d v="1899-12-30T10:00:00"/>
    <d v="2022-06-26T00:00:00"/>
    <m/>
    <x v="0"/>
    <s v="Прохорова"/>
    <x v="5"/>
    <x v="0"/>
    <n v="5"/>
  </r>
  <r>
    <x v="22"/>
    <d v="2022-06-21T00:00:00"/>
    <s v="TOSU4101296"/>
    <n v="40"/>
    <s v="Си бокс "/>
    <m/>
    <d v="2022-06-26T00:00:00"/>
    <m/>
    <x v="0"/>
    <s v="Прохорова"/>
    <x v="5"/>
    <x v="0"/>
    <n v="5"/>
  </r>
  <r>
    <x v="22"/>
    <d v="2022-06-21T00:00:00"/>
    <s v="TISU4115105"/>
    <n v="40"/>
    <s v="Си бокс "/>
    <m/>
    <d v="2022-06-26T00:00:00"/>
    <m/>
    <x v="0"/>
    <s v="Прохорова"/>
    <x v="5"/>
    <x v="0"/>
    <n v="5"/>
  </r>
  <r>
    <x v="4"/>
    <d v="2022-06-21T00:00:00"/>
    <s v="HBBU8004080"/>
    <n v="40"/>
    <s v="Си бокс "/>
    <m/>
    <d v="2022-06-26T00:00:00"/>
    <m/>
    <x v="0"/>
    <s v="Прохорова"/>
    <x v="5"/>
    <x v="0"/>
    <n v="5"/>
  </r>
  <r>
    <x v="4"/>
    <d v="2022-06-21T00:00:00"/>
    <s v="RGHU5132181"/>
    <n v="40"/>
    <s v="Си бокс "/>
    <m/>
    <d v="2022-06-26T00:00:00"/>
    <m/>
    <x v="0"/>
    <s v="Прохорова"/>
    <x v="5"/>
    <x v="0"/>
    <n v="5"/>
  </r>
  <r>
    <x v="4"/>
    <d v="2022-06-21T00:00:00"/>
    <s v="COIU4107580"/>
    <n v="40"/>
    <s v="Си бокс "/>
    <m/>
    <d v="2022-06-26T00:00:00"/>
    <m/>
    <x v="0"/>
    <s v="Прохорова"/>
    <x v="5"/>
    <x v="0"/>
    <n v="5"/>
  </r>
  <r>
    <x v="10"/>
    <d v="2022-06-21T00:00:00"/>
    <s v="CICU2258201"/>
    <n v="40"/>
    <s v="МК Домодедово"/>
    <d v="1899-12-30T14:00:00"/>
    <d v="2022-06-24T00:00:00"/>
    <m/>
    <x v="2"/>
    <s v="Прохорова"/>
    <x v="5"/>
    <x v="0"/>
    <n v="3"/>
  </r>
  <r>
    <x v="1"/>
    <d v="2022-06-21T00:00:00"/>
    <s v="CTEU2106698"/>
    <n v="40"/>
    <s v="МК Домодедово"/>
    <d v="1899-12-30T21:00:00"/>
    <d v="2022-06-26T00:00:00"/>
    <m/>
    <x v="2"/>
    <s v="Прохорова"/>
    <x v="5"/>
    <x v="0"/>
    <n v="5"/>
  </r>
  <r>
    <x v="1"/>
    <d v="2022-06-21T00:00:00"/>
    <s v="CBHU8433225"/>
    <n v="40"/>
    <s v="Практика "/>
    <d v="1899-12-30T23:50:00"/>
    <d v="2022-06-26T00:00:00"/>
    <m/>
    <x v="1"/>
    <s v="Прохорова"/>
    <x v="5"/>
    <x v="0"/>
    <n v="5"/>
  </r>
  <r>
    <x v="14"/>
    <d v="2022-06-22T00:00:00"/>
    <s v="CICU3025190"/>
    <n v="40"/>
    <s v="Практика "/>
    <d v="1899-12-30T10:00:00"/>
    <d v="2022-06-26T00:00:00"/>
    <m/>
    <x v="1"/>
    <s v="Прохорова"/>
    <x v="5"/>
    <x v="0"/>
    <n v="4"/>
  </r>
  <r>
    <x v="14"/>
    <d v="2022-06-22T00:00:00"/>
    <s v="ABMU0434374"/>
    <n v="40"/>
    <s v="Практика"/>
    <d v="1899-12-30T15:00:00"/>
    <d v="2022-06-26T00:00:00"/>
    <m/>
    <x v="1"/>
    <s v="Прохорова"/>
    <x v="5"/>
    <x v="0"/>
    <n v="4"/>
  </r>
  <r>
    <x v="1"/>
    <d v="2022-06-22T00:00:00"/>
    <s v="ABMU0434179"/>
    <n v="40"/>
    <s v="Практика "/>
    <d v="1899-12-30T21:00:00"/>
    <d v="2022-06-26T00:00:00"/>
    <m/>
    <x v="1"/>
    <s v="Прохорова"/>
    <x v="5"/>
    <x v="0"/>
    <n v="4"/>
  </r>
  <r>
    <x v="11"/>
    <d v="2022-06-22T00:00:00"/>
    <s v="ABMU0434034"/>
    <n v="40"/>
    <s v="Практика "/>
    <d v="1899-12-30T12:00:00"/>
    <d v="2022-06-26T00:00:00"/>
    <m/>
    <x v="1"/>
    <s v="Прохорова"/>
    <x v="5"/>
    <x v="0"/>
    <n v="4"/>
  </r>
  <r>
    <x v="4"/>
    <d v="2022-06-22T00:00:00"/>
    <s v="HTXU9002720"/>
    <n v="40"/>
    <s v="Практика "/>
    <m/>
    <d v="2022-06-26T00:00:00"/>
    <m/>
    <x v="1"/>
    <s v="Прохорова"/>
    <x v="5"/>
    <x v="0"/>
    <n v="4"/>
  </r>
  <r>
    <x v="1"/>
    <d v="2022-06-22T00:00:00"/>
    <s v="TXGU7160694"/>
    <n v="40"/>
    <s v="МК Домодедово"/>
    <d v="1899-12-30T13:00:00"/>
    <d v="2022-06-24T00:00:00"/>
    <m/>
    <x v="2"/>
    <s v="Прохорова"/>
    <x v="5"/>
    <x v="0"/>
    <n v="2"/>
  </r>
  <r>
    <x v="14"/>
    <d v="2022-06-23T00:00:00"/>
    <s v="CICU2914059"/>
    <n v="40"/>
    <s v="МК Домодедово"/>
    <d v="1899-12-30T10:00:00"/>
    <d v="2022-06-24T00:00:00"/>
    <m/>
    <x v="2"/>
    <s v="Прохорова"/>
    <x v="5"/>
    <x v="0"/>
    <n v="1"/>
  </r>
  <r>
    <x v="10"/>
    <d v="2022-06-23T00:00:00"/>
    <s v="CICU2855167"/>
    <n v="40"/>
    <s v="МК Домодедово"/>
    <d v="1899-12-30T10:00:00"/>
    <d v="2022-06-24T00:00:00"/>
    <m/>
    <x v="2"/>
    <s v="Прохорова"/>
    <x v="5"/>
    <x v="0"/>
    <n v="1"/>
  </r>
  <r>
    <x v="4"/>
    <d v="2022-06-23T00:00:00"/>
    <s v="HNKU6203048"/>
    <n v="40"/>
    <s v="ГОЛД Чехов "/>
    <m/>
    <d v="2022-06-26T00:00:00"/>
    <m/>
    <x v="1"/>
    <s v="Прохорова"/>
    <x v="5"/>
    <x v="0"/>
    <n v="3"/>
  </r>
  <r>
    <x v="4"/>
    <d v="2022-06-23T00:00:00"/>
    <s v="HNKU6216826"/>
    <n v="40"/>
    <s v="ГОЛД Чехов "/>
    <m/>
    <d v="2022-06-26T00:00:00"/>
    <m/>
    <x v="1"/>
    <s v="Прохорова"/>
    <x v="5"/>
    <x v="0"/>
    <n v="3"/>
  </r>
  <r>
    <x v="1"/>
    <d v="2022-06-23T00:00:00"/>
    <s v="FWRU0211925"/>
    <n v="40"/>
    <s v="Практика "/>
    <d v="1899-12-30T21:00:00"/>
    <d v="2022-06-26T00:00:00"/>
    <m/>
    <x v="1"/>
    <s v="Прохорова"/>
    <x v="5"/>
    <x v="0"/>
    <n v="3"/>
  </r>
  <r>
    <x v="1"/>
    <d v="2022-06-23T00:00:00"/>
    <s v="NTCU2206469"/>
    <n v="40"/>
    <s v="Толбино "/>
    <d v="1899-12-30T01:00:00"/>
    <d v="2022-06-24T00:00:00"/>
    <m/>
    <x v="2"/>
    <s v="Прохорова"/>
    <x v="5"/>
    <x v="0"/>
    <n v="1"/>
  </r>
  <r>
    <x v="24"/>
    <d v="2022-06-24T00:00:00"/>
    <s v="CICU2854406"/>
    <n v="40"/>
    <s v="МК Домодедово"/>
    <d v="1899-12-30T10:00:00"/>
    <d v="2022-06-26T00:00:00"/>
    <m/>
    <x v="2"/>
    <s v="Прохорова"/>
    <x v="5"/>
    <x v="0"/>
    <n v="2"/>
  </r>
  <r>
    <x v="20"/>
    <d v="2022-06-24T00:00:00"/>
    <s v="SERU1002119"/>
    <n v="40"/>
    <s v="Толбино "/>
    <d v="1899-12-30T14:00:00"/>
    <d v="2022-06-26T00:00:00"/>
    <m/>
    <x v="2"/>
    <s v="Прохорова"/>
    <x v="5"/>
    <x v="0"/>
    <n v="2"/>
  </r>
  <r>
    <x v="1"/>
    <d v="2022-06-24T00:00:00"/>
    <s v="NIPU6006914"/>
    <n v="40"/>
    <s v="Толбино "/>
    <d v="1899-12-30T13:00:00"/>
    <d v="2022-06-26T00:00:00"/>
    <m/>
    <x v="2"/>
    <s v="Прохорова"/>
    <x v="5"/>
    <x v="0"/>
    <n v="2"/>
  </r>
  <r>
    <x v="1"/>
    <d v="2022-06-24T00:00:00"/>
    <s v="LYGU6080135"/>
    <n v="40"/>
    <s v="Восток-Сервис"/>
    <d v="1899-12-30T21:00:00"/>
    <d v="2022-06-26T00:00:00"/>
    <m/>
    <x v="2"/>
    <s v="Прохорова"/>
    <x v="5"/>
    <x v="0"/>
    <n v="2"/>
  </r>
  <r>
    <x v="22"/>
    <d v="2022-06-24T00:00:00"/>
    <s v="CICU2216063"/>
    <n v="40"/>
    <s v="МК Домодедово"/>
    <m/>
    <d v="2022-06-26T00:00:00"/>
    <m/>
    <x v="2"/>
    <s v="Прохорова"/>
    <x v="5"/>
    <x v="0"/>
    <n v="2"/>
  </r>
  <r>
    <x v="4"/>
    <d v="2022-06-24T00:00:00"/>
    <s v="CICU2540637"/>
    <n v="40"/>
    <s v="РТК Видное"/>
    <m/>
    <d v="2022-06-29T00:00:00"/>
    <m/>
    <x v="1"/>
    <s v="Прохорова"/>
    <x v="5"/>
    <x v="0"/>
    <n v="5"/>
  </r>
  <r>
    <x v="4"/>
    <d v="2022-06-24T00:00:00"/>
    <s v="HPCU4231301_x0009_"/>
    <n v="40"/>
    <s v="РТК Видное "/>
    <m/>
    <d v="2022-06-29T00:00:00"/>
    <m/>
    <x v="1"/>
    <s v="Прохорова"/>
    <x v="5"/>
    <x v="0"/>
    <n v="5"/>
  </r>
  <r>
    <x v="4"/>
    <d v="2022-06-24T00:00:00"/>
    <s v="CICU2540452"/>
    <n v="40"/>
    <s v="РТК Видное "/>
    <m/>
    <d v="2022-06-29T00:00:00"/>
    <m/>
    <x v="1"/>
    <s v="Прохорова"/>
    <x v="5"/>
    <x v="0"/>
    <n v="5"/>
  </r>
  <r>
    <x v="14"/>
    <d v="2022-06-24T00:00:00"/>
    <s v="CICU2540489"/>
    <n v="40"/>
    <s v="РТК Видное "/>
    <d v="1899-12-30T10:00:00"/>
    <d v="2022-06-29T00:00:00"/>
    <m/>
    <x v="1"/>
    <s v="Прохорова"/>
    <x v="5"/>
    <x v="0"/>
    <n v="5"/>
  </r>
  <r>
    <x v="24"/>
    <d v="2022-06-25T00:00:00"/>
    <s v="CICU2540513"/>
    <n v="40"/>
    <s v="РТК Видное "/>
    <m/>
    <d v="2022-06-29T00:00:00"/>
    <m/>
    <x v="1"/>
    <s v="Прохорова"/>
    <x v="5"/>
    <x v="0"/>
    <n v="4"/>
  </r>
  <r>
    <x v="10"/>
    <d v="2022-06-25T00:00:00"/>
    <s v="FLSU6003216"/>
    <n v="40"/>
    <s v="МК Домодедово"/>
    <m/>
    <d v="2022-06-29T00:00:00"/>
    <m/>
    <x v="1"/>
    <s v="Прохорова"/>
    <x v="5"/>
    <x v="0"/>
    <n v="4"/>
  </r>
  <r>
    <x v="10"/>
    <d v="2022-06-27T00:00:00"/>
    <s v="HPCU4123436"/>
    <n v="40"/>
    <s v="МК Домодедово"/>
    <d v="1899-12-30T15:00:00"/>
    <d v="2022-06-29T00:00:00"/>
    <m/>
    <x v="1"/>
    <s v="Прохорова"/>
    <x v="5"/>
    <x v="0"/>
    <n v="2"/>
  </r>
  <r>
    <x v="4"/>
    <d v="2022-06-27T00:00:00"/>
    <s v="XHCU5271187"/>
    <n v="40"/>
    <s v="Останкино "/>
    <m/>
    <d v="2022-06-29T00:00:00"/>
    <m/>
    <x v="1"/>
    <s v="Прохорова"/>
    <x v="5"/>
    <x v="0"/>
    <n v="2"/>
  </r>
  <r>
    <x v="4"/>
    <d v="2022-06-27T00:00:00"/>
    <s v="MCCU3014786"/>
    <n v="40"/>
    <s v="Останкино "/>
    <m/>
    <d v="2022-06-29T00:00:00"/>
    <m/>
    <x v="1"/>
    <s v="Прохорова"/>
    <x v="5"/>
    <x v="0"/>
    <n v="2"/>
  </r>
  <r>
    <x v="22"/>
    <d v="2022-06-27T00:00:00"/>
    <s v="HPCU4177480"/>
    <n v="40"/>
    <s v="Островцы "/>
    <m/>
    <d v="2022-07-01T00:00:00"/>
    <m/>
    <x v="2"/>
    <s v="Прохорова"/>
    <x v="5"/>
    <x v="0"/>
    <n v="4"/>
  </r>
  <r>
    <x v="14"/>
    <d v="2022-06-27T00:00:00"/>
    <s v="HPCU4175390"/>
    <n v="40"/>
    <s v="Островцы "/>
    <d v="1899-12-30T10:00:00"/>
    <d v="2022-06-28T00:00:00"/>
    <m/>
    <x v="2"/>
    <s v="Прохорова"/>
    <x v="5"/>
    <x v="0"/>
    <n v="1"/>
  </r>
  <r>
    <x v="20"/>
    <d v="2022-06-27T00:00:00"/>
    <s v="CDYU1000545"/>
    <n v="40"/>
    <s v="Толбино "/>
    <d v="1899-12-30T14:00:00"/>
    <d v="2022-06-28T00:00:00"/>
    <m/>
    <x v="2"/>
    <s v="Прохорова"/>
    <x v="5"/>
    <x v="0"/>
    <n v="1"/>
  </r>
  <r>
    <x v="1"/>
    <d v="2022-06-27T00:00:00"/>
    <s v="CAWU4000143"/>
    <n v="40"/>
    <s v="Технопарк "/>
    <d v="1899-12-30T21:00:00"/>
    <d v="2022-06-28T00:00:00"/>
    <m/>
    <x v="2"/>
    <s v="Прохорова"/>
    <x v="5"/>
    <x v="0"/>
    <n v="1"/>
  </r>
  <r>
    <x v="1"/>
    <d v="2022-06-27T00:00:00"/>
    <s v="CICU1970947"/>
    <n v="40"/>
    <s v="Технопарк "/>
    <d v="1899-12-30T21:00:00"/>
    <d v="2022-06-28T00:00:00"/>
    <m/>
    <x v="2"/>
    <s v="Прохорова"/>
    <x v="5"/>
    <x v="0"/>
    <n v="1"/>
  </r>
  <r>
    <x v="11"/>
    <d v="2022-06-27T00:00:00"/>
    <s v="CDYU1002208"/>
    <n v="40"/>
    <s v="Толбино "/>
    <d v="1899-12-30T16:00:00"/>
    <d v="2022-06-28T00:00:00"/>
    <m/>
    <x v="2"/>
    <s v="Прохорова"/>
    <x v="5"/>
    <x v="0"/>
    <n v="1"/>
  </r>
  <r>
    <x v="10"/>
    <d v="2022-06-28T00:00:00"/>
    <s v="WSCU7862641"/>
    <n v="40"/>
    <s v="Технопарк "/>
    <d v="1899-12-30T09:00:00"/>
    <d v="2022-07-01T00:00:00"/>
    <m/>
    <x v="2"/>
    <s v="Прохорова"/>
    <x v="5"/>
    <x v="0"/>
    <n v="3"/>
  </r>
  <r>
    <x v="10"/>
    <d v="2022-06-28T00:00:00"/>
    <s v="HPCU4177345"/>
    <n v="40"/>
    <s v="Островцы "/>
    <d v="1899-12-30T09:00:00"/>
    <d v="2022-07-01T00:00:00"/>
    <m/>
    <x v="2"/>
    <s v="Прохорова"/>
    <x v="5"/>
    <x v="0"/>
    <n v="3"/>
  </r>
  <r>
    <x v="22"/>
    <d v="2022-06-28T00:00:00"/>
    <s v="HNKU6047095"/>
    <n v="40"/>
    <s v="ГОЛД Внуково"/>
    <s v=" "/>
    <d v="2022-07-01T00:00:00"/>
    <m/>
    <x v="2"/>
    <s v="Прохорова"/>
    <x v="5"/>
    <x v="0"/>
    <n v="3"/>
  </r>
  <r>
    <x v="22"/>
    <d v="2022-06-28T00:00:00"/>
    <s v="HNKU6137183"/>
    <n v="40"/>
    <s v="ГОЛД Внуково"/>
    <s v=" "/>
    <d v="2022-07-01T00:00:00"/>
    <m/>
    <x v="2"/>
    <s v="Прохорова"/>
    <x v="5"/>
    <x v="0"/>
    <n v="3"/>
  </r>
  <r>
    <x v="22"/>
    <d v="2022-06-28T00:00:00"/>
    <s v="HNKU6105020"/>
    <n v="40"/>
    <s v="ГОЛД Внуково"/>
    <s v=" "/>
    <d v="2022-07-12T00:00:00"/>
    <m/>
    <x v="2"/>
    <s v="Прохорова"/>
    <x v="5"/>
    <x v="0"/>
    <n v="14"/>
  </r>
  <r>
    <x v="4"/>
    <d v="2022-06-28T00:00:00"/>
    <s v="CICU2216084"/>
    <n v="40"/>
    <s v="Останкино "/>
    <m/>
    <d v="2022-07-01T00:00:00"/>
    <m/>
    <x v="2"/>
    <s v="Прохорова"/>
    <x v="5"/>
    <x v="0"/>
    <n v="3"/>
  </r>
  <r>
    <x v="4"/>
    <d v="2022-06-29T00:00:00"/>
    <s v="ABMU0434158"/>
    <n v="40"/>
    <s v="ПРАКТИКА "/>
    <m/>
    <d v="2022-07-03T00:00:00"/>
    <m/>
    <x v="1"/>
    <s v="Прохорова"/>
    <x v="5"/>
    <x v="0"/>
    <n v="4"/>
  </r>
  <r>
    <x v="4"/>
    <d v="2022-06-29T00:00:00"/>
    <s v="ABMU0434707"/>
    <n v="40"/>
    <s v="ПРАКТИКА "/>
    <m/>
    <d v="2022-07-03T00:00:00"/>
    <m/>
    <x v="1"/>
    <s v="Прохорова"/>
    <x v="5"/>
    <x v="0"/>
    <n v="4"/>
  </r>
  <r>
    <x v="4"/>
    <d v="2022-06-29T00:00:00"/>
    <s v="ABMU0434190"/>
    <n v="40"/>
    <s v="ПРАКТИКА "/>
    <m/>
    <d v="2022-07-03T00:00:00"/>
    <m/>
    <x v="1"/>
    <s v="Прохорова"/>
    <x v="5"/>
    <x v="0"/>
    <n v="4"/>
  </r>
  <r>
    <x v="10"/>
    <d v="2022-06-29T00:00:00"/>
    <s v="NTCU2205436"/>
    <n v="40"/>
    <s v="Островцы"/>
    <d v="1899-12-30T12:00:00"/>
    <d v="2022-07-01T00:00:00"/>
    <m/>
    <x v="2"/>
    <s v="Прохорова"/>
    <x v="5"/>
    <x v="0"/>
    <n v="2"/>
  </r>
  <r>
    <x v="10"/>
    <d v="2022-06-29T00:00:00"/>
    <s v="KSBU0048920"/>
    <n v="40"/>
    <s v="Островцы"/>
    <d v="1899-12-30T15:00:00"/>
    <d v="2022-07-01T00:00:00"/>
    <m/>
    <x v="2"/>
    <s v="Прохорова"/>
    <x v="5"/>
    <x v="0"/>
    <n v="2"/>
  </r>
  <r>
    <x v="14"/>
    <d v="2022-06-29T00:00:00"/>
    <s v="NEPU4510030"/>
    <n v="40"/>
    <s v="МК Домодедово"/>
    <d v="1899-12-30T10:00:00"/>
    <d v="2022-07-01T00:00:00"/>
    <m/>
    <x v="2"/>
    <s v="Прохорова"/>
    <x v="5"/>
    <x v="0"/>
    <n v="2"/>
  </r>
  <r>
    <x v="14"/>
    <d v="2022-06-29T00:00:00"/>
    <s v="KSBU0041099"/>
    <n v="40"/>
    <s v="МК Домодедово"/>
    <d v="1899-12-30T15:00:00"/>
    <d v="2022-07-01T00:00:00"/>
    <m/>
    <x v="2"/>
    <s v="Прохорова"/>
    <x v="5"/>
    <x v="0"/>
    <n v="2"/>
  </r>
  <r>
    <x v="11"/>
    <d v="2022-06-29T00:00:00"/>
    <s v="CICU3029621"/>
    <n v="40"/>
    <s v="Островцы"/>
    <d v="1899-12-30T14:00:00"/>
    <d v="2022-07-04T00:00:00"/>
    <m/>
    <x v="2"/>
    <s v="Прохорова"/>
    <x v="5"/>
    <x v="0"/>
    <n v="5"/>
  </r>
  <r>
    <x v="4"/>
    <d v="2022-06-30T00:00:00"/>
    <s v="ABMU0434559"/>
    <n v="40"/>
    <s v="Практика "/>
    <m/>
    <d v="2022-07-03T00:00:00"/>
    <m/>
    <x v="1"/>
    <s v="Прохорова"/>
    <x v="5"/>
    <x v="0"/>
    <n v="3"/>
  </r>
  <r>
    <x v="4"/>
    <d v="2022-06-30T00:00:00"/>
    <s v="ABMU0434230"/>
    <n v="40"/>
    <s v="Практика "/>
    <m/>
    <d v="2022-07-03T00:00:00"/>
    <m/>
    <x v="1"/>
    <s v="Прохорова"/>
    <x v="5"/>
    <x v="0"/>
    <n v="3"/>
  </r>
  <r>
    <x v="4"/>
    <d v="2022-06-30T00:00:00"/>
    <s v="KSBU0047158"/>
    <n v="40"/>
    <s v="Толбино "/>
    <m/>
    <d v="2022-07-07T00:00:00"/>
    <m/>
    <x v="2"/>
    <s v="Прохорова"/>
    <x v="5"/>
    <x v="0"/>
    <n v="7"/>
  </r>
  <r>
    <x v="22"/>
    <d v="2022-06-30T00:00:00"/>
    <s v="CICU3029072"/>
    <n v="40"/>
    <s v="Островцы"/>
    <m/>
    <d v="2022-07-07T00:00:00"/>
    <m/>
    <x v="2"/>
    <s v="Прохорова"/>
    <x v="5"/>
    <x v="0"/>
    <n v="7"/>
  </r>
  <r>
    <x v="22"/>
    <d v="2022-06-30T00:00:00"/>
    <s v="CICU3029920"/>
    <n v="40"/>
    <s v="Островцы"/>
    <m/>
    <d v="2022-07-04T00:00:00"/>
    <m/>
    <x v="2"/>
    <s v="Прохорова"/>
    <x v="5"/>
    <x v="0"/>
    <n v="4"/>
  </r>
  <r>
    <x v="14"/>
    <d v="2022-06-30T00:00:00"/>
    <s v="HNKU6202381"/>
    <n v="40"/>
    <s v="Толбино "/>
    <d v="1899-12-30T15:00:00"/>
    <d v="2022-07-04T00:00:00"/>
    <m/>
    <x v="2"/>
    <s v="Прохорова"/>
    <x v="5"/>
    <x v="0"/>
    <n v="4"/>
  </r>
  <r>
    <x v="13"/>
    <d v="2022-07-01T00:00:00"/>
    <s v="SEGU4937420  "/>
    <n v="40"/>
    <s v="Кунцево-2"/>
    <d v="1899-12-30T12:00:00"/>
    <d v="2022-07-09T00:00:00"/>
    <m/>
    <x v="2"/>
    <s v="Прохорова"/>
    <x v="6"/>
    <x v="0"/>
    <n v="8"/>
  </r>
  <r>
    <x v="10"/>
    <d v="2022-07-01T00:00:00"/>
    <s v="TXGU7079983"/>
    <n v="40"/>
    <s v="МК Домодедово"/>
    <d v="1899-12-30T11:00:00"/>
    <d v="2022-07-07T00:00:00"/>
    <m/>
    <x v="2"/>
    <s v="Прохорова"/>
    <x v="6"/>
    <x v="0"/>
    <n v="6"/>
  </r>
  <r>
    <x v="10"/>
    <d v="2022-07-01T00:00:00"/>
    <s v="TKRU4086835"/>
    <n v="40"/>
    <s v="ТК с колес "/>
    <d v="1899-12-30T11:00:00"/>
    <d v="2022-07-07T00:00:00"/>
    <m/>
    <x v="2"/>
    <s v="Прохорова"/>
    <x v="6"/>
    <x v="0"/>
    <n v="6"/>
  </r>
  <r>
    <x v="1"/>
    <d v="2022-07-01T00:00:00"/>
    <s v="CICU2483990"/>
    <n v="40"/>
    <s v="МК Домодедово"/>
    <d v="1899-12-30T09:00:00"/>
    <d v="2022-07-07T00:00:00"/>
    <m/>
    <x v="2"/>
    <s v="Прохорова"/>
    <x v="6"/>
    <x v="0"/>
    <n v="6"/>
  </r>
  <r>
    <x v="1"/>
    <d v="2022-07-01T00:00:00"/>
    <s v="TCLU9533251"/>
    <n v="40"/>
    <s v="Островцы "/>
    <d v="1899-12-30T21:00:00"/>
    <d v="2022-07-07T00:00:00"/>
    <m/>
    <x v="2"/>
    <s v="Прохорова"/>
    <x v="6"/>
    <x v="0"/>
    <n v="6"/>
  </r>
  <r>
    <x v="11"/>
    <d v="2022-07-01T00:00:00"/>
    <s v="SRWU2000313"/>
    <n v="40"/>
    <s v="Толбино "/>
    <d v="1899-12-30T15:00:00"/>
    <d v="2022-07-09T00:00:00"/>
    <m/>
    <x v="2"/>
    <s v="Прохорова"/>
    <x v="6"/>
    <x v="0"/>
    <n v="8"/>
  </r>
  <r>
    <x v="14"/>
    <d v="2022-07-01T00:00:00"/>
    <s v="SRWU2004216"/>
    <n v="40"/>
    <s v="Толбино "/>
    <d v="1899-12-30T15:00:00"/>
    <d v="2022-07-09T00:00:00"/>
    <m/>
    <x v="2"/>
    <s v="Прохорова"/>
    <x v="6"/>
    <x v="0"/>
    <n v="8"/>
  </r>
  <r>
    <x v="22"/>
    <d v="2022-07-01T00:00:00"/>
    <s v="HHXU3091563"/>
    <n v="40"/>
    <s v="ГОЛД Чехов "/>
    <m/>
    <d v="2022-07-09T00:00:00"/>
    <m/>
    <x v="2"/>
    <s v="Прохорова"/>
    <x v="6"/>
    <x v="0"/>
    <n v="8"/>
  </r>
  <r>
    <x v="4"/>
    <d v="2022-07-01T00:00:00"/>
    <s v="NFDU3504551"/>
    <n v="40"/>
    <s v="МК Домодедово"/>
    <m/>
    <d v="2022-07-03T00:00:00"/>
    <m/>
    <x v="1"/>
    <s v="Прохорова"/>
    <x v="6"/>
    <x v="0"/>
    <n v="2"/>
  </r>
  <r>
    <x v="4"/>
    <d v="2022-07-01T00:00:00"/>
    <s v="FLSU6003197"/>
    <n v="40"/>
    <s v="МК Домодедово"/>
    <m/>
    <d v="2022-07-03T00:00:00"/>
    <m/>
    <x v="1"/>
    <s v="Прохорова"/>
    <x v="6"/>
    <x v="0"/>
    <n v="2"/>
  </r>
  <r>
    <x v="1"/>
    <d v="2022-07-04T00:00:00"/>
    <s v="RZDU5264345"/>
    <n v="40"/>
    <s v="Кунцево-2"/>
    <d v="1899-12-30T13:00:00"/>
    <d v="2022-07-09T00:00:00"/>
    <m/>
    <x v="2"/>
    <s v="Прохорова"/>
    <x v="6"/>
    <x v="0"/>
    <n v="5"/>
  </r>
  <r>
    <x v="1"/>
    <d v="2022-07-04T00:00:00"/>
    <s v="COIU7351380"/>
    <n v="40"/>
    <s v="Тетрис "/>
    <d v="1899-12-30T21:00:00"/>
    <d v="2022-07-09T00:00:00"/>
    <m/>
    <x v="2"/>
    <s v="Прохорова"/>
    <x v="6"/>
    <x v="0"/>
    <n v="5"/>
  </r>
  <r>
    <x v="1"/>
    <d v="2022-07-04T00:00:00"/>
    <s v="TKRU4464787"/>
    <n v="40"/>
    <s v="с колес "/>
    <d v="1899-12-30T21:00:00"/>
    <d v="2022-07-09T00:00:00"/>
    <m/>
    <x v="2"/>
    <s v="Прохорова"/>
    <x v="6"/>
    <x v="0"/>
    <n v="5"/>
  </r>
  <r>
    <x v="11"/>
    <d v="2022-07-04T00:00:00"/>
    <s v="TKRU4556190"/>
    <n v="40"/>
    <s v="Кунцево-2"/>
    <d v="1899-12-30T08:00:00"/>
    <d v="2022-07-09T00:00:00"/>
    <m/>
    <x v="2"/>
    <s v="Прохорова"/>
    <x v="6"/>
    <x v="0"/>
    <n v="5"/>
  </r>
  <r>
    <x v="14"/>
    <d v="2022-07-04T00:00:00"/>
    <s v="MCCU3038237"/>
    <n v="40"/>
    <s v="Тетрис"/>
    <d v="1899-12-30T15:00:00"/>
    <d v="2022-07-09T00:00:00"/>
    <m/>
    <x v="2"/>
    <s v="Прохорова"/>
    <x v="6"/>
    <x v="0"/>
    <n v="5"/>
  </r>
  <r>
    <x v="4"/>
    <d v="2022-07-04T00:00:00"/>
    <s v="TISU5139544"/>
    <n v="40"/>
    <s v="Тетрис"/>
    <m/>
    <d v="2022-07-09T00:00:00"/>
    <m/>
    <x v="2"/>
    <s v="Прохорова"/>
    <x v="6"/>
    <x v="0"/>
    <n v="5"/>
  </r>
  <r>
    <x v="4"/>
    <d v="2022-07-04T00:00:00"/>
    <s v="COIU7355831"/>
    <n v="40"/>
    <s v="Тетрис"/>
    <m/>
    <d v="2022-07-09T00:00:00"/>
    <m/>
    <x v="2"/>
    <s v="Прохорова"/>
    <x v="6"/>
    <x v="0"/>
    <n v="5"/>
  </r>
  <r>
    <x v="4"/>
    <d v="2022-07-04T00:00:00"/>
    <s v="SLPU5023950"/>
    <n v="40"/>
    <s v="Тетрис"/>
    <m/>
    <d v="2022-07-09T00:00:00"/>
    <m/>
    <x v="2"/>
    <s v="Прохорова"/>
    <x v="6"/>
    <x v="0"/>
    <n v="5"/>
  </r>
  <r>
    <x v="22"/>
    <d v="2022-07-05T00:00:00"/>
    <s v="TKRU4466687  "/>
    <n v="40"/>
    <s v="Кунцево-2"/>
    <m/>
    <d v="2022-07-09T00:00:00"/>
    <m/>
    <x v="2"/>
    <s v="Прохорова"/>
    <x v="6"/>
    <x v="0"/>
    <n v="4"/>
  </r>
  <r>
    <x v="22"/>
    <d v="2022-07-05T00:00:00"/>
    <s v="CICU3025776"/>
    <n v="40"/>
    <s v="Толбино "/>
    <m/>
    <d v="2022-07-09T00:00:00"/>
    <m/>
    <x v="2"/>
    <s v="Прохорова"/>
    <x v="6"/>
    <x v="0"/>
    <n v="4"/>
  </r>
  <r>
    <x v="4"/>
    <d v="2022-07-05T00:00:00"/>
    <s v="CICU3025605"/>
    <n v="40"/>
    <s v="Толбино "/>
    <m/>
    <d v="2022-07-09T00:00:00"/>
    <m/>
    <x v="2"/>
    <s v="Прохорова"/>
    <x v="6"/>
    <x v="0"/>
    <n v="4"/>
  </r>
  <r>
    <x v="1"/>
    <d v="2022-07-05T00:00:00"/>
    <s v="TKRU4016503"/>
    <n v="40"/>
    <s v="с колес "/>
    <d v="1899-12-30T09:00:00"/>
    <d v="2022-07-09T00:00:00"/>
    <m/>
    <x v="2"/>
    <s v="Прохорова"/>
    <x v="6"/>
    <x v="0"/>
    <n v="4"/>
  </r>
  <r>
    <x v="1"/>
    <d v="2022-07-05T00:00:00"/>
    <s v="CICU2960687"/>
    <n v="40"/>
    <s v="МК Домодедово"/>
    <d v="1899-12-30T21:00:00"/>
    <d v="2022-07-09T00:00:00"/>
    <m/>
    <x v="2"/>
    <s v="Прохорова"/>
    <x v="6"/>
    <x v="0"/>
    <n v="4"/>
  </r>
  <r>
    <x v="1"/>
    <d v="2022-07-05T00:00:00"/>
    <s v="TKRU4413692"/>
    <n v="40"/>
    <s v="с колес "/>
    <d v="1899-12-30T21:00:00"/>
    <d v="2022-07-09T00:00:00"/>
    <m/>
    <x v="2"/>
    <s v="Прохорова"/>
    <x v="6"/>
    <x v="0"/>
    <n v="4"/>
  </r>
  <r>
    <x v="11"/>
    <d v="2022-07-05T00:00:00"/>
    <s v="TKRU4300377"/>
    <n v="40"/>
    <s v="с колес "/>
    <d v="1899-12-30T15:00:00"/>
    <d v="2022-07-09T00:00:00"/>
    <m/>
    <x v="2"/>
    <s v="Прохорова"/>
    <x v="6"/>
    <x v="0"/>
    <n v="4"/>
  </r>
  <r>
    <x v="20"/>
    <d v="2022-07-06T00:00:00"/>
    <s v="CICU2855697"/>
    <n v="40"/>
    <s v="МК Домодедово"/>
    <d v="1899-12-30T14:00:00"/>
    <d v="2022-07-09T00:00:00"/>
    <m/>
    <x v="2"/>
    <s v="Прохорова"/>
    <x v="6"/>
    <x v="0"/>
    <n v="3"/>
  </r>
  <r>
    <x v="1"/>
    <d v="2022-07-06T00:00:00"/>
    <s v="CICU2132070 "/>
    <n v="40"/>
    <s v="МК Домодедово"/>
    <d v="1899-12-30T23:00:00"/>
    <d v="2022-07-11T00:00:00"/>
    <m/>
    <x v="2"/>
    <s v="Прохорова"/>
    <x v="6"/>
    <x v="0"/>
    <n v="5"/>
  </r>
  <r>
    <x v="1"/>
    <d v="2022-07-06T00:00:00"/>
    <s v="CICU2217239"/>
    <n v="40"/>
    <s v="МК Домодедово"/>
    <d v="1899-12-30T21:00:00"/>
    <d v="2022-07-11T00:00:00"/>
    <m/>
    <x v="2"/>
    <s v="Прохорова"/>
    <x v="6"/>
    <x v="0"/>
    <n v="5"/>
  </r>
  <r>
    <x v="22"/>
    <d v="2022-07-06T00:00:00"/>
    <s v="CICU2259888"/>
    <n v="40"/>
    <s v="МК Домодедово"/>
    <m/>
    <d v="2022-07-11T00:00:00"/>
    <m/>
    <x v="2"/>
    <s v="Прохорова"/>
    <x v="6"/>
    <x v="0"/>
    <n v="5"/>
  </r>
  <r>
    <x v="14"/>
    <d v="2022-07-06T00:00:00"/>
    <s v="CICU2857283"/>
    <n v="40"/>
    <s v="МК Домодедово"/>
    <d v="1899-12-30T15:00:00"/>
    <d v="2022-07-11T00:00:00"/>
    <m/>
    <x v="2"/>
    <s v="Прохорова"/>
    <x v="6"/>
    <x v="0"/>
    <n v="5"/>
  </r>
  <r>
    <x v="14"/>
    <d v="2022-07-06T00:00:00"/>
    <s v="CICU2952526"/>
    <n v="40"/>
    <s v="МК Домодедово"/>
    <d v="1899-12-30T10:00:00"/>
    <d v="2022-07-09T00:00:00"/>
    <m/>
    <x v="2"/>
    <s v="Прохорова"/>
    <x v="6"/>
    <x v="0"/>
    <n v="3"/>
  </r>
  <r>
    <x v="4"/>
    <d v="2022-07-06T00:00:00"/>
    <s v="CTEU2115302"/>
    <n v="40"/>
    <s v="МК Домодедово"/>
    <m/>
    <d v="2022-07-09T00:00:00"/>
    <m/>
    <x v="2"/>
    <s v="Прохорова"/>
    <x v="6"/>
    <x v="0"/>
    <n v="3"/>
  </r>
  <r>
    <x v="4"/>
    <d v="2022-07-06T00:00:00"/>
    <s v="CICU2954386"/>
    <n v="40"/>
    <s v="МК Домодедово"/>
    <m/>
    <d v="2022-07-09T00:00:00"/>
    <m/>
    <x v="2"/>
    <s v="Прохорова"/>
    <x v="6"/>
    <x v="0"/>
    <n v="3"/>
  </r>
  <r>
    <x v="4"/>
    <d v="2022-07-06T00:00:00"/>
    <s v="TDLU5204305"/>
    <n v="40"/>
    <s v="МК Домодедово"/>
    <m/>
    <d v="2022-07-11T00:00:00"/>
    <m/>
    <x v="2"/>
    <s v="Прохорова"/>
    <x v="6"/>
    <x v="0"/>
    <n v="5"/>
  </r>
  <r>
    <x v="4"/>
    <d v="2022-07-06T00:00:00"/>
    <s v="CICU2913495"/>
    <n v="40"/>
    <s v="МК Домодедово"/>
    <m/>
    <d v="2022-07-09T00:00:00"/>
    <m/>
    <x v="2"/>
    <s v="Прохорова"/>
    <x v="6"/>
    <x v="0"/>
    <n v="3"/>
  </r>
  <r>
    <x v="10"/>
    <d v="2022-07-06T00:00:00"/>
    <s v="CICU2956476"/>
    <n v="40"/>
    <s v="МК Домодедово"/>
    <d v="1899-12-30T09:00:00"/>
    <d v="2022-07-09T00:00:00"/>
    <m/>
    <x v="2"/>
    <s v="Прохорова"/>
    <x v="6"/>
    <x v="0"/>
    <n v="3"/>
  </r>
  <r>
    <x v="10"/>
    <d v="2022-07-06T00:00:00"/>
    <s v="CICU2954452"/>
    <n v="40"/>
    <s v="МК Домодедово"/>
    <d v="1899-12-30T10:00:00"/>
    <d v="2022-07-09T00:00:00"/>
    <m/>
    <x v="2"/>
    <s v="Прохорова"/>
    <x v="6"/>
    <x v="0"/>
    <n v="3"/>
  </r>
  <r>
    <x v="10"/>
    <d v="2022-07-06T00:00:00"/>
    <s v="CICU2220633"/>
    <n v="40"/>
    <s v="МК Домодедово"/>
    <d v="1899-12-30T11:00:00"/>
    <d v="2022-07-09T00:00:00"/>
    <m/>
    <x v="2"/>
    <s v="Прохорова"/>
    <x v="6"/>
    <x v="0"/>
    <n v="3"/>
  </r>
  <r>
    <x v="10"/>
    <d v="2022-07-06T00:00:00"/>
    <s v="CTEU2115220"/>
    <n v="40"/>
    <s v="МК Домодедово"/>
    <d v="1899-12-30T11:00:00"/>
    <d v="2022-07-09T00:00:00"/>
    <m/>
    <x v="2"/>
    <s v="Прохорова"/>
    <x v="6"/>
    <x v="0"/>
    <n v="3"/>
  </r>
  <r>
    <x v="1"/>
    <d v="2022-07-07T00:00:00"/>
    <s v="CICU3024487"/>
    <n v="40"/>
    <s v="Островцы"/>
    <d v="1899-12-30T13:00:00"/>
    <d v="2022-07-11T00:00:00"/>
    <m/>
    <x v="2"/>
    <s v="Прохорова"/>
    <x v="6"/>
    <x v="0"/>
    <n v="4"/>
  </r>
  <r>
    <x v="1"/>
    <d v="2022-07-07T00:00:00"/>
    <s v="CICU3152317  "/>
    <n v="40"/>
    <s v="Островцы"/>
    <d v="1899-12-30T21:00:00"/>
    <d v="2022-07-12T00:00:00"/>
    <m/>
    <x v="2"/>
    <s v="Прохорова"/>
    <x v="6"/>
    <x v="0"/>
    <n v="5"/>
  </r>
  <r>
    <x v="1"/>
    <d v="2022-07-07T00:00:00"/>
    <s v="CICU3024300"/>
    <n v="40"/>
    <s v="Островцы "/>
    <d v="1899-12-30T21:00:00"/>
    <d v="2022-07-12T00:00:00"/>
    <m/>
    <x v="2"/>
    <s v="Прохорова"/>
    <x v="6"/>
    <x v="0"/>
    <n v="5"/>
  </r>
  <r>
    <x v="1"/>
    <d v="2022-07-07T00:00:00"/>
    <s v="HHXU3092127"/>
    <n v="40"/>
    <s v="МК Домодедово"/>
    <d v="1899-12-30T01:00:00"/>
    <d v="2022-07-12T00:00:00"/>
    <m/>
    <x v="2"/>
    <s v="Прохорова"/>
    <x v="6"/>
    <x v="0"/>
    <n v="5"/>
  </r>
  <r>
    <x v="4"/>
    <d v="2022-07-07T00:00:00"/>
    <s v="CICU2259492"/>
    <n v="40"/>
    <s v="Останкино "/>
    <m/>
    <d v="2022-07-11T00:00:00"/>
    <m/>
    <x v="2"/>
    <s v="Прохорова"/>
    <x v="6"/>
    <x v="0"/>
    <n v="4"/>
  </r>
  <r>
    <x v="4"/>
    <d v="2022-07-07T00:00:00"/>
    <s v="CICU2259337"/>
    <n v="40"/>
    <s v="Останкино "/>
    <m/>
    <d v="2022-07-12T00:00:00"/>
    <m/>
    <x v="2"/>
    <s v="Прохорова"/>
    <x v="6"/>
    <x v="0"/>
    <n v="5"/>
  </r>
  <r>
    <x v="4"/>
    <d v="2022-07-07T00:00:00"/>
    <s v="CICU2258644"/>
    <n v="40"/>
    <s v="Останкино "/>
    <m/>
    <d v="2022-07-11T00:00:00"/>
    <m/>
    <x v="2"/>
    <s v="Прохорова"/>
    <x v="6"/>
    <x v="0"/>
    <n v="4"/>
  </r>
  <r>
    <x v="4"/>
    <d v="2022-07-07T00:00:00"/>
    <s v="CICU2216572"/>
    <n v="40"/>
    <s v="Останкино "/>
    <m/>
    <d v="2022-07-12T00:00:00"/>
    <m/>
    <x v="2"/>
    <s v="Прохорова"/>
    <x v="6"/>
    <x v="0"/>
    <n v="5"/>
  </r>
  <r>
    <x v="22"/>
    <d v="2022-07-07T00:00:00"/>
    <s v="TCKU9309115"/>
    <n v="40"/>
    <s v="Технопарк"/>
    <m/>
    <d v="2022-07-12T00:00:00"/>
    <m/>
    <x v="2"/>
    <s v="Прохорова"/>
    <x v="6"/>
    <x v="0"/>
    <n v="5"/>
  </r>
  <r>
    <x v="10"/>
    <d v="2022-07-08T00:00:00"/>
    <s v="COIU7359101"/>
    <n v="40"/>
    <s v="МК Домодедово"/>
    <d v="1899-12-30T10:30:00"/>
    <d v="2022-07-12T00:00:00"/>
    <m/>
    <x v="2"/>
    <s v="Прохорова"/>
    <x v="6"/>
    <x v="0"/>
    <n v="4"/>
  </r>
  <r>
    <x v="1"/>
    <d v="2022-07-08T00:00:00"/>
    <s v="CICU2231319"/>
    <n v="40"/>
    <s v="МК Домодедово"/>
    <d v="1899-12-30T13:00:00"/>
    <d v="2022-07-12T00:00:00"/>
    <m/>
    <x v="2"/>
    <s v="Прохорова"/>
    <x v="6"/>
    <x v="0"/>
    <n v="4"/>
  </r>
  <r>
    <x v="1"/>
    <d v="2022-07-08T00:00:00"/>
    <s v="TKRU4601513"/>
    <n v="40"/>
    <s v="Электроугли "/>
    <d v="1899-12-30T21:00:00"/>
    <d v="2022-07-12T00:00:00"/>
    <m/>
    <x v="2"/>
    <s v="Прохорова"/>
    <x v="6"/>
    <x v="0"/>
    <n v="4"/>
  </r>
  <r>
    <x v="1"/>
    <d v="2022-07-08T00:00:00"/>
    <s v="HHXU3118915"/>
    <n v="40"/>
    <s v="МК Домодедово"/>
    <d v="1899-12-30T14:00:00"/>
    <d v="2022-07-12T00:00:00"/>
    <m/>
    <x v="2"/>
    <s v="Прохорова"/>
    <x v="6"/>
    <x v="0"/>
    <n v="4"/>
  </r>
  <r>
    <x v="1"/>
    <d v="2022-07-08T00:00:00"/>
    <s v="TKRU4567764"/>
    <n v="40"/>
    <s v="с колес "/>
    <d v="1899-12-30T01:00:00"/>
    <d v="2022-07-12T00:00:00"/>
    <m/>
    <x v="2"/>
    <s v="Прохорова"/>
    <x v="6"/>
    <x v="0"/>
    <n v="4"/>
  </r>
  <r>
    <x v="22"/>
    <d v="2022-07-08T00:00:00"/>
    <s v="HHXU3118767"/>
    <n v="40"/>
    <s v="МК Домодедово"/>
    <s v=" "/>
    <d v="2022-07-13T00:00:00"/>
    <m/>
    <x v="2"/>
    <s v="Прохорова"/>
    <x v="6"/>
    <x v="0"/>
    <n v="5"/>
  </r>
  <r>
    <x v="14"/>
    <d v="2022-07-08T00:00:00"/>
    <s v="CHSU8063892"/>
    <n v="40"/>
    <s v="МК Домодедово"/>
    <d v="1899-12-30T10:00:00"/>
    <d v="2022-07-12T00:00:00"/>
    <m/>
    <x v="2"/>
    <s v="Прохорова"/>
    <x v="6"/>
    <x v="0"/>
    <n v="4"/>
  </r>
  <r>
    <x v="4"/>
    <d v="2022-07-08T00:00:00"/>
    <s v="CICU2314054"/>
    <n v="40"/>
    <s v="МК Домодедово"/>
    <m/>
    <d v="2022-07-12T00:00:00"/>
    <m/>
    <x v="2"/>
    <s v="Прохорова"/>
    <x v="6"/>
    <x v="0"/>
    <n v="4"/>
  </r>
  <r>
    <x v="4"/>
    <d v="2022-07-08T00:00:00"/>
    <s v="NWRU6009695"/>
    <n v="40"/>
    <s v="МК Домодедово"/>
    <m/>
    <d v="2022-07-12T00:00:00"/>
    <m/>
    <x v="2"/>
    <s v="Прохорова"/>
    <x v="6"/>
    <x v="0"/>
    <n v="4"/>
  </r>
  <r>
    <x v="20"/>
    <d v="2022-07-11T00:00:00"/>
    <s v="SRWU2004350"/>
    <n v="40"/>
    <s v="Толбино"/>
    <d v="1899-12-30T14:00:00"/>
    <d v="2022-07-13T00:00:00"/>
    <m/>
    <x v="2"/>
    <s v="Прохорова"/>
    <x v="6"/>
    <x v="0"/>
    <n v="2"/>
  </r>
  <r>
    <x v="22"/>
    <d v="2022-07-11T00:00:00"/>
    <s v="CICU2829717"/>
    <n v="40"/>
    <s v="Толбино"/>
    <m/>
    <d v="2022-07-16T00:00:00"/>
    <m/>
    <x v="2"/>
    <s v="Прохорова"/>
    <x v="6"/>
    <x v="0"/>
    <n v="5"/>
  </r>
  <r>
    <x v="4"/>
    <d v="2022-07-11T00:00:00"/>
    <s v="HNKU6082460"/>
    <n v="40"/>
    <s v="ГОЛД Чехов "/>
    <m/>
    <d v="2022-07-13T00:00:00"/>
    <m/>
    <x v="2"/>
    <s v="Прохорова"/>
    <x v="6"/>
    <x v="0"/>
    <n v="2"/>
  </r>
  <r>
    <x v="4"/>
    <d v="2022-07-11T00:00:00"/>
    <s v="HNKU6229274"/>
    <n v="40"/>
    <s v="ГОЛД Чехов "/>
    <m/>
    <d v="2022-07-13T00:00:00"/>
    <m/>
    <x v="2"/>
    <s v="Прохорова"/>
    <x v="6"/>
    <x v="0"/>
    <n v="2"/>
  </r>
  <r>
    <x v="4"/>
    <d v="2022-07-11T00:00:00"/>
    <s v="HNKU6054896"/>
    <n v="40"/>
    <s v="ГОЛД Чехов "/>
    <m/>
    <d v="2022-07-13T00:00:00"/>
    <m/>
    <x v="2"/>
    <s v="Прохорова"/>
    <x v="6"/>
    <x v="0"/>
    <n v="2"/>
  </r>
  <r>
    <x v="1"/>
    <d v="2022-07-11T00:00:00"/>
    <s v="CICU1933990"/>
    <n v="40"/>
    <s v="Бутово"/>
    <d v="1899-12-30T13:00:00"/>
    <d v="2022-07-13T00:00:00"/>
    <m/>
    <x v="2"/>
    <s v="Прохорова"/>
    <x v="6"/>
    <x v="0"/>
    <n v="2"/>
  </r>
  <r>
    <x v="1"/>
    <d v="2022-07-11T00:00:00"/>
    <s v="GLDU7144530"/>
    <n v="40"/>
    <s v="Толбино"/>
    <d v="1899-12-30T21:00:00"/>
    <d v="2022-07-16T00:00:00"/>
    <m/>
    <x v="2"/>
    <s v="Прохорова"/>
    <x v="6"/>
    <x v="0"/>
    <n v="5"/>
  </r>
  <r>
    <x v="1"/>
    <d v="2022-07-11T00:00:00"/>
    <s v="TKRU4298310"/>
    <n v="40"/>
    <s v="Купавна "/>
    <d v="1899-12-30T01:00:00"/>
    <d v="2022-07-16T00:00:00"/>
    <m/>
    <x v="2"/>
    <s v="Прохорова"/>
    <x v="6"/>
    <x v="0"/>
    <n v="5"/>
  </r>
  <r>
    <x v="11"/>
    <d v="2022-07-11T00:00:00"/>
    <s v="NEPU4531243"/>
    <n v="40"/>
    <s v="МК Домодедово"/>
    <d v="1899-12-30T15:00:00"/>
    <d v="2022-07-13T00:00:00"/>
    <m/>
    <x v="2"/>
    <s v="Прохорова"/>
    <x v="6"/>
    <x v="0"/>
    <n v="2"/>
  </r>
  <r>
    <x v="6"/>
    <d v="2022-07-12T00:00:00"/>
    <s v="TXGU7159728"/>
    <n v="40"/>
    <s v="МК Домодедово"/>
    <d v="1899-12-30T09:00:00"/>
    <d v="2022-07-16T00:00:00"/>
    <m/>
    <x v="2"/>
    <s v="Прохорова"/>
    <x v="6"/>
    <x v="0"/>
    <n v="4"/>
  </r>
  <r>
    <x v="14"/>
    <d v="2022-07-12T00:00:00"/>
    <s v="CCLU7226624"/>
    <n v="40"/>
    <s v="Толбино "/>
    <d v="1899-12-30T15:00:00"/>
    <d v="2022-07-16T00:00:00"/>
    <m/>
    <x v="2"/>
    <s v="Прохорова"/>
    <x v="6"/>
    <x v="0"/>
    <n v="4"/>
  </r>
  <r>
    <x v="22"/>
    <d v="2022-07-12T00:00:00"/>
    <s v="CLHU8743107"/>
    <n v="40"/>
    <s v="Толбино "/>
    <m/>
    <d v="2022-07-16T00:00:00"/>
    <m/>
    <x v="2"/>
    <s v="Прохорова"/>
    <x v="6"/>
    <x v="0"/>
    <n v="4"/>
  </r>
  <r>
    <x v="4"/>
    <d v="2022-07-12T00:00:00"/>
    <s v="BMOU4914813"/>
    <n v="40"/>
    <s v="ГОЛД Чехов "/>
    <m/>
    <d v="2022-07-16T00:00:00"/>
    <m/>
    <x v="2"/>
    <s v="Прохорова"/>
    <x v="6"/>
    <x v="0"/>
    <n v="4"/>
  </r>
  <r>
    <x v="10"/>
    <d v="2022-07-12T00:00:00"/>
    <s v="TXGU7159266"/>
    <n v="40"/>
    <s v="МК Домодедово"/>
    <d v="1899-12-30T11:00:00"/>
    <d v="2022-07-16T00:00:00"/>
    <m/>
    <x v="2"/>
    <s v="Прохорова"/>
    <x v="6"/>
    <x v="0"/>
    <n v="4"/>
  </r>
  <r>
    <x v="1"/>
    <d v="2022-07-12T00:00:00"/>
    <s v="MSJU0001077"/>
    <n v="40"/>
    <s v="Островцы "/>
    <d v="1899-12-30T23:00:00"/>
    <d v="2022-07-16T00:00:00"/>
    <m/>
    <x v="2"/>
    <s v="Прохорова"/>
    <x v="6"/>
    <x v="0"/>
    <n v="4"/>
  </r>
  <r>
    <x v="14"/>
    <d v="2022-07-13T00:00:00"/>
    <s v="TDGU7010713"/>
    <n v="40"/>
    <s v="Бутово "/>
    <d v="1899-12-30T15:00:00"/>
    <d v="2022-07-17T00:00:00"/>
    <m/>
    <x v="2"/>
    <s v="Прохорова"/>
    <x v="6"/>
    <x v="0"/>
    <n v="4"/>
  </r>
  <r>
    <x v="22"/>
    <d v="2022-07-13T00:00:00"/>
    <s v="CICU3025781"/>
    <n v="40"/>
    <s v="Толбино "/>
    <m/>
    <d v="2022-07-17T00:00:00"/>
    <m/>
    <x v="2"/>
    <s v="Прохорова"/>
    <x v="6"/>
    <x v="0"/>
    <n v="4"/>
  </r>
  <r>
    <x v="4"/>
    <d v="2022-07-13T00:00:00"/>
    <s v="TDGU7012017"/>
    <n v="40"/>
    <s v="Бутово"/>
    <m/>
    <d v="2022-07-17T00:00:00"/>
    <m/>
    <x v="2"/>
    <s v="Прохорова"/>
    <x v="6"/>
    <x v="0"/>
    <n v="4"/>
  </r>
  <r>
    <x v="4"/>
    <d v="2022-07-13T00:00:00"/>
    <s v="TDGU7010462"/>
    <n v="40"/>
    <s v="Бутово"/>
    <m/>
    <d v="2022-07-18T00:00:00"/>
    <m/>
    <x v="2"/>
    <s v="Прохорова"/>
    <x v="6"/>
    <x v="0"/>
    <n v="5"/>
  </r>
  <r>
    <x v="4"/>
    <d v="2022-07-13T00:00:00"/>
    <s v="TDGU7012336"/>
    <n v="40"/>
    <s v="Бутово"/>
    <m/>
    <d v="2022-07-18T00:00:00"/>
    <m/>
    <x v="2"/>
    <s v="Прохорова"/>
    <x v="6"/>
    <x v="0"/>
    <n v="5"/>
  </r>
  <r>
    <x v="1"/>
    <d v="2022-07-13T00:00:00"/>
    <s v="SWFU8917868"/>
    <n v="40"/>
    <s v="Восток-Сервис"/>
    <d v="1899-12-30T23:00:00"/>
    <d v="2022-07-17T00:00:00"/>
    <m/>
    <x v="2"/>
    <s v="Прохорова"/>
    <x v="6"/>
    <x v="0"/>
    <n v="4"/>
  </r>
  <r>
    <x v="1"/>
    <d v="2022-07-13T00:00:00"/>
    <s v="HLTU7007248"/>
    <n v="40"/>
    <s v="Восток-Сервис"/>
    <d v="1899-12-30T21:00:00"/>
    <d v="2022-07-17T00:00:00"/>
    <m/>
    <x v="2"/>
    <s v="Прохорова"/>
    <x v="6"/>
    <x v="0"/>
    <n v="4"/>
  </r>
  <r>
    <x v="14"/>
    <d v="2022-07-14T00:00:00"/>
    <s v="SEGU6799660"/>
    <n v="40"/>
    <s v="Восток-Сервис"/>
    <d v="1899-12-30T10:00:00"/>
    <d v="2022-07-17T00:00:00"/>
    <m/>
    <x v="2"/>
    <s v="Прохорова"/>
    <x v="6"/>
    <x v="0"/>
    <n v="3"/>
  </r>
  <r>
    <x v="14"/>
    <d v="2022-07-14T00:00:00"/>
    <s v="SEGU5774170"/>
    <n v="40"/>
    <s v="Восток-Сервис"/>
    <d v="1899-12-30T15:00:00"/>
    <d v="2022-07-18T00:00:00"/>
    <m/>
    <x v="2"/>
    <s v="Прохорова"/>
    <x v="6"/>
    <x v="0"/>
    <n v="4"/>
  </r>
  <r>
    <x v="5"/>
    <d v="2022-07-14T00:00:00"/>
    <s v="SEGU6792049"/>
    <n v="40"/>
    <s v="НКТ ПОДОЛЬСК"/>
    <d v="1899-12-30T10:00:00"/>
    <d v="2022-07-17T00:00:00"/>
    <m/>
    <x v="2"/>
    <s v="Прохорова"/>
    <x v="6"/>
    <x v="0"/>
    <n v="3"/>
  </r>
  <r>
    <x v="22"/>
    <d v="2022-07-14T00:00:00"/>
    <s v="SEGU6789087"/>
    <n v="40"/>
    <s v="Восток-Сервис"/>
    <m/>
    <d v="2022-07-18T00:00:00"/>
    <m/>
    <x v="2"/>
    <s v="Прохорова"/>
    <x v="6"/>
    <x v="0"/>
    <n v="4"/>
  </r>
  <r>
    <x v="1"/>
    <d v="2022-07-14T00:00:00"/>
    <s v="NTCU2201554"/>
    <n v="40"/>
    <s v="Островцы "/>
    <d v="1899-12-30T21:00:00"/>
    <d v="2022-07-18T00:00:00"/>
    <m/>
    <x v="2"/>
    <s v="Прохорова"/>
    <x v="6"/>
    <x v="0"/>
    <n v="4"/>
  </r>
  <r>
    <x v="1"/>
    <d v="2022-07-14T00:00:00"/>
    <s v="MZWU2141550"/>
    <n v="40"/>
    <s v="Островцы"/>
    <d v="1899-12-30T01:00:00"/>
    <d v="2022-07-18T00:00:00"/>
    <m/>
    <x v="2"/>
    <s v="Прохорова"/>
    <x v="6"/>
    <x v="0"/>
    <n v="4"/>
  </r>
  <r>
    <x v="1"/>
    <d v="2022-07-14T00:00:00"/>
    <s v="SEKU4089793"/>
    <n v="40"/>
    <s v="Восток-Сервис"/>
    <d v="1899-12-30T01:00:00"/>
    <d v="2022-07-18T00:00:00"/>
    <m/>
    <x v="2"/>
    <s v="Прохорова"/>
    <x v="6"/>
    <x v="0"/>
    <n v="4"/>
  </r>
  <r>
    <x v="10"/>
    <d v="2022-07-15T00:00:00"/>
    <s v="MZWU2141415"/>
    <n v="40"/>
    <s v="Островцы"/>
    <d v="1899-12-30T15:00:00"/>
    <d v="2022-07-18T00:00:00"/>
    <m/>
    <x v="2"/>
    <s v="Прохорова"/>
    <x v="6"/>
    <x v="0"/>
    <n v="3"/>
  </r>
  <r>
    <x v="14"/>
    <d v="2022-07-15T00:00:00"/>
    <s v="HPCU4162200"/>
    <n v="40"/>
    <s v="Тетрис "/>
    <d v="1899-12-30T10:00:00"/>
    <d v="2022-07-18T00:00:00"/>
    <m/>
    <x v="2"/>
    <s v="Прохорова"/>
    <x v="6"/>
    <x v="0"/>
    <n v="3"/>
  </r>
  <r>
    <x v="1"/>
    <d v="2022-07-15T00:00:00"/>
    <s v="LYGU1027288"/>
    <n v="40"/>
    <s v="Островцы "/>
    <d v="1899-12-30T01:00:00"/>
    <d v="2022-07-20T00:00:00"/>
    <m/>
    <x v="2"/>
    <s v="Прохорова"/>
    <x v="6"/>
    <x v="0"/>
    <n v="5"/>
  </r>
  <r>
    <x v="1"/>
    <d v="2022-07-15T00:00:00"/>
    <s v="OOLU5641051"/>
    <n v="40"/>
    <s v="Островцы"/>
    <d v="1899-12-30T01:00:00"/>
    <d v="2022-07-20T00:00:00"/>
    <m/>
    <x v="2"/>
    <s v="Прохорова"/>
    <x v="6"/>
    <x v="0"/>
    <n v="5"/>
  </r>
  <r>
    <x v="4"/>
    <d v="2022-07-15T00:00:00"/>
    <s v="RZDU5230849"/>
    <n v="40"/>
    <s v="с колес "/>
    <d v="1899-12-30T17:00:00"/>
    <d v="2022-07-18T00:00:00"/>
    <m/>
    <x v="2"/>
    <s v="Прохорова"/>
    <x v="6"/>
    <x v="0"/>
    <n v="3"/>
  </r>
  <r>
    <x v="4"/>
    <d v="2022-07-18T00:00:00"/>
    <s v="XHCU5433924"/>
    <n v="40"/>
    <s v="Толбино "/>
    <m/>
    <d v="2022-07-20T00:00:00"/>
    <m/>
    <x v="2"/>
    <s v="Прохорова"/>
    <x v="6"/>
    <x v="0"/>
    <n v="2"/>
  </r>
  <r>
    <x v="4"/>
    <d v="2022-07-18T00:00:00"/>
    <s v="CKLU4111821"/>
    <n v="40"/>
    <s v="Толбино "/>
    <m/>
    <d v="2022-07-20T00:00:00"/>
    <m/>
    <x v="2"/>
    <s v="Прохорова"/>
    <x v="6"/>
    <x v="0"/>
    <n v="2"/>
  </r>
  <r>
    <x v="4"/>
    <d v="2022-07-18T00:00:00"/>
    <s v="MZWU2136569"/>
    <n v="40"/>
    <s v="Толбино "/>
    <m/>
    <d v="2022-07-20T00:00:00"/>
    <m/>
    <x v="2"/>
    <s v="Прохорова"/>
    <x v="6"/>
    <x v="0"/>
    <n v="2"/>
  </r>
  <r>
    <x v="25"/>
    <d v="2022-07-18T00:00:00"/>
    <s v="RZDU5229703"/>
    <n v="40"/>
    <s v="Кунцево-2"/>
    <m/>
    <d v="2022-07-22T00:00:00"/>
    <m/>
    <x v="2"/>
    <s v="Прохорова"/>
    <x v="6"/>
    <x v="0"/>
    <n v="4"/>
  </r>
  <r>
    <x v="22"/>
    <d v="2022-07-18T00:00:00"/>
    <s v="MCCU3044369"/>
    <n v="40"/>
    <s v="Технопарк"/>
    <m/>
    <d v="2022-07-22T00:00:00"/>
    <m/>
    <x v="2"/>
    <s v="Прохорова"/>
    <x v="6"/>
    <x v="0"/>
    <n v="4"/>
  </r>
  <r>
    <x v="1"/>
    <d v="2022-07-18T00:00:00"/>
    <s v="FWRU0210600"/>
    <n v="40"/>
    <s v="Технопарк"/>
    <d v="1899-12-30T21:00:00"/>
    <d v="2022-07-22T00:00:00"/>
    <m/>
    <x v="2"/>
    <s v="Прохорова"/>
    <x v="6"/>
    <x v="0"/>
    <n v="4"/>
  </r>
  <r>
    <x v="1"/>
    <d v="2022-07-18T00:00:00"/>
    <s v="TXGU7157448"/>
    <n v="40"/>
    <s v="МК Домодедово"/>
    <d v="1899-12-30T21:00:00"/>
    <d v="2022-07-22T00:00:00"/>
    <m/>
    <x v="2"/>
    <s v="Прохорова"/>
    <x v="6"/>
    <x v="0"/>
    <n v="4"/>
  </r>
  <r>
    <x v="1"/>
    <d v="2022-07-18T00:00:00"/>
    <s v="NWRU6015846"/>
    <n v="40"/>
    <s v="МК Домодедово"/>
    <d v="1899-12-30T01:00:00"/>
    <d v="2022-07-22T00:00:00"/>
    <m/>
    <x v="2"/>
    <s v="Прохорова"/>
    <x v="6"/>
    <x v="0"/>
    <n v="4"/>
  </r>
  <r>
    <x v="1"/>
    <d v="2022-07-18T00:00:00"/>
    <s v="NWRU6000907"/>
    <n v="40"/>
    <s v="МК Домодедово"/>
    <d v="1899-12-30T01:00:00"/>
    <d v="2022-07-22T00:00:00"/>
    <m/>
    <x v="2"/>
    <s v="Прохорова"/>
    <x v="6"/>
    <x v="0"/>
    <n v="4"/>
  </r>
  <r>
    <x v="1"/>
    <d v="2022-07-19T00:00:00"/>
    <s v="GHMU8882372"/>
    <n v="40"/>
    <s v="ГОЛД Внуково"/>
    <d v="1899-12-30T21:00:00"/>
    <d v="2022-07-22T00:00:00"/>
    <m/>
    <x v="2"/>
    <s v="Прохорова"/>
    <x v="6"/>
    <x v="0"/>
    <n v="3"/>
  </r>
  <r>
    <x v="1"/>
    <d v="2022-07-19T00:00:00"/>
    <s v="TXGU7167488"/>
    <n v="40"/>
    <s v="МК Домодедово"/>
    <d v="1899-12-30T01:00:00"/>
    <d v="2022-07-22T00:00:00"/>
    <m/>
    <x v="2"/>
    <s v="Прохорова"/>
    <x v="6"/>
    <x v="0"/>
    <n v="3"/>
  </r>
  <r>
    <x v="1"/>
    <d v="2022-07-19T00:00:00"/>
    <s v="TGHU6165849"/>
    <n v="40"/>
    <s v="Восток-Сервис"/>
    <d v="1899-12-30T01:00:00"/>
    <d v="2022-07-22T00:00:00"/>
    <m/>
    <x v="2"/>
    <s v="Прохорова"/>
    <x v="6"/>
    <x v="0"/>
    <n v="3"/>
  </r>
  <r>
    <x v="4"/>
    <d v="2022-07-19T00:00:00"/>
    <s v="SUZU4029117"/>
    <n v="40"/>
    <s v="ГОЛД Внуково"/>
    <m/>
    <d v="2022-07-22T00:00:00"/>
    <m/>
    <x v="2"/>
    <s v="Прохорова"/>
    <x v="6"/>
    <x v="0"/>
    <n v="3"/>
  </r>
  <r>
    <x v="4"/>
    <d v="2022-07-19T00:00:00"/>
    <s v="HPCU4112663"/>
    <n v="40"/>
    <s v="ГОЛД Внуково"/>
    <m/>
    <d v="2022-07-22T00:00:00"/>
    <m/>
    <x v="2"/>
    <s v="Прохорова"/>
    <x v="6"/>
    <x v="0"/>
    <n v="3"/>
  </r>
  <r>
    <x v="11"/>
    <d v="2022-07-19T00:00:00"/>
    <s v="CAWU4003646"/>
    <n v="40"/>
    <s v="Технопарк"/>
    <d v="1899-12-30T15:00:00"/>
    <d v="2022-07-22T00:00:00"/>
    <m/>
    <x v="2"/>
    <s v="Прохорова"/>
    <x v="6"/>
    <x v="0"/>
    <n v="3"/>
  </r>
  <r>
    <x v="1"/>
    <d v="2022-07-20T00:00:00"/>
    <s v="XFVU2931166"/>
    <n v="20"/>
    <s v="Восток-Сервис"/>
    <d v="1899-12-30T08:00:00"/>
    <d v="2022-07-23T00:00:00"/>
    <m/>
    <x v="2"/>
    <s v="Прохорова"/>
    <x v="6"/>
    <x v="0"/>
    <n v="3"/>
  </r>
  <r>
    <x v="1"/>
    <d v="2022-07-20T00:00:00"/>
    <s v="RKSU3588466"/>
    <n v="40"/>
    <s v="Толбино "/>
    <d v="1899-12-30T21:00:00"/>
    <d v="2022-07-23T00:00:00"/>
    <m/>
    <x v="2"/>
    <s v="Прохорова"/>
    <x v="6"/>
    <x v="0"/>
    <n v="3"/>
  </r>
  <r>
    <x v="1"/>
    <d v="2022-07-20T00:00:00"/>
    <s v="SWFU9900582"/>
    <n v="40"/>
    <s v="Кунцево-2"/>
    <d v="1899-12-30T01:00:00"/>
    <d v="2022-07-23T00:00:00"/>
    <m/>
    <x v="2"/>
    <s v="Прохорова"/>
    <x v="6"/>
    <x v="0"/>
    <n v="3"/>
  </r>
  <r>
    <x v="20"/>
    <d v="2022-07-20T00:00:00"/>
    <s v="XFVU8958694"/>
    <n v="40"/>
    <s v="Восток-Сервис"/>
    <d v="1899-12-30T11:00:00"/>
    <d v="2022-07-22T00:00:00"/>
    <m/>
    <x v="2"/>
    <s v="Прохорова"/>
    <x v="6"/>
    <x v="0"/>
    <n v="2"/>
  </r>
  <r>
    <x v="22"/>
    <d v="2022-07-20T00:00:00"/>
    <s v="HDMU6445823"/>
    <n v="40"/>
    <s v="Север"/>
    <m/>
    <d v="2022-07-23T00:00:00"/>
    <m/>
    <x v="2"/>
    <s v="Прохорова"/>
    <x v="6"/>
    <x v="0"/>
    <n v="3"/>
  </r>
  <r>
    <x v="4"/>
    <d v="2022-07-20T00:00:00"/>
    <s v="RXTU4501950"/>
    <n v="40"/>
    <s v="ГОЛД Чехов "/>
    <m/>
    <d v="2022-07-23T00:00:00"/>
    <m/>
    <x v="2"/>
    <s v="Прохорова"/>
    <x v="6"/>
    <x v="0"/>
    <n v="3"/>
  </r>
  <r>
    <x v="4"/>
    <d v="2022-07-21T00:00:00"/>
    <s v="TKRU4025526"/>
    <n v="40"/>
    <s v="Ворсино"/>
    <m/>
    <d v="2022-07-23T00:00:00"/>
    <m/>
    <x v="2"/>
    <s v="Прохорова"/>
    <x v="6"/>
    <x v="0"/>
    <n v="2"/>
  </r>
  <r>
    <x v="10"/>
    <d v="2022-07-21T00:00:00"/>
    <s v="LYGU7021625"/>
    <n v="40"/>
    <s v="Кунцево-2"/>
    <d v="1899-12-30T11:00:00"/>
    <d v="2022-07-23T00:00:00"/>
    <m/>
    <x v="2"/>
    <s v="Прохорова"/>
    <x v="6"/>
    <x v="0"/>
    <n v="2"/>
  </r>
  <r>
    <x v="22"/>
    <d v="2022-07-21T00:00:00"/>
    <s v="TKRU4355410"/>
    <n v="40"/>
    <s v="Ворсино"/>
    <m/>
    <d v="2022-07-23T00:00:00"/>
    <m/>
    <x v="2"/>
    <s v="Прохорова"/>
    <x v="6"/>
    <x v="0"/>
    <n v="2"/>
  </r>
  <r>
    <x v="1"/>
    <d v="2022-07-21T00:00:00"/>
    <s v="GLRU3334373"/>
    <n v="40"/>
    <s v="Технопарк "/>
    <d v="1899-12-30T21:00:00"/>
    <d v="2022-07-23T00:00:00"/>
    <m/>
    <x v="2"/>
    <s v="Прохорова"/>
    <x v="6"/>
    <x v="0"/>
    <n v="2"/>
  </r>
  <r>
    <x v="5"/>
    <d v="2022-07-21T00:00:00"/>
    <s v="SWFU8912110"/>
    <n v="40"/>
    <s v="Кунцево-2"/>
    <d v="1899-12-30T14:00:00"/>
    <d v="2022-07-23T00:00:00"/>
    <m/>
    <x v="2"/>
    <s v="Прохорова"/>
    <x v="6"/>
    <x v="0"/>
    <n v="2"/>
  </r>
  <r>
    <x v="13"/>
    <d v="2022-07-22T00:00:00"/>
    <s v="GLRU7777451"/>
    <n v="40"/>
    <s v="Технопарк "/>
    <d v="1899-12-30T12:00:00"/>
    <d v="2022-07-25T00:00:00"/>
    <m/>
    <x v="2"/>
    <s v="Прохорова"/>
    <x v="6"/>
    <x v="0"/>
    <n v="3"/>
  </r>
  <r>
    <x v="1"/>
    <d v="2022-07-22T00:00:00"/>
    <s v="GLRU3333633"/>
    <n v="40"/>
    <s v="Технопарк "/>
    <d v="1899-12-30T21:00:00"/>
    <d v="2022-07-25T00:00:00"/>
    <m/>
    <x v="2"/>
    <s v="Прохорова"/>
    <x v="6"/>
    <x v="0"/>
    <n v="3"/>
  </r>
  <r>
    <x v="1"/>
    <d v="2022-07-22T00:00:00"/>
    <s v="CICU2216398"/>
    <n v="40"/>
    <s v="Останкино "/>
    <d v="1899-12-30T01:00:00"/>
    <d v="2022-07-25T00:00:00"/>
    <m/>
    <x v="2"/>
    <s v="Прохорова"/>
    <x v="6"/>
    <x v="0"/>
    <n v="3"/>
  </r>
  <r>
    <x v="1"/>
    <d v="2022-07-22T00:00:00"/>
    <s v="CICU2258217"/>
    <n v="40"/>
    <s v="Останкино "/>
    <d v="1899-12-30T01:00:00"/>
    <d v="2022-07-25T00:00:00"/>
    <m/>
    <x v="2"/>
    <s v="Прохорова"/>
    <x v="6"/>
    <x v="0"/>
    <n v="3"/>
  </r>
  <r>
    <x v="14"/>
    <d v="2022-07-22T00:00:00"/>
    <s v="GLRU3333886"/>
    <n v="40"/>
    <s v="Технопарк "/>
    <d v="1899-12-30T15:00:00"/>
    <d v="2022-07-25T00:00:00"/>
    <m/>
    <x v="2"/>
    <s v="Прохорова"/>
    <x v="6"/>
    <x v="0"/>
    <n v="3"/>
  </r>
  <r>
    <x v="22"/>
    <d v="2022-07-22T00:00:00"/>
    <s v="BWRU5702640"/>
    <n v="40"/>
    <s v="СЕВЕР"/>
    <m/>
    <d v="2022-07-25T00:00:00"/>
    <m/>
    <x v="2"/>
    <s v="Прохорова"/>
    <x v="6"/>
    <x v="0"/>
    <n v="3"/>
  </r>
  <r>
    <x v="22"/>
    <d v="2022-07-22T00:00:00"/>
    <s v="BWRU5702189"/>
    <n v="40"/>
    <s v="СЕВЕР"/>
    <m/>
    <d v="2022-07-25T00:00:00"/>
    <m/>
    <x v="2"/>
    <s v="Прохорова"/>
    <x v="6"/>
    <x v="0"/>
    <n v="3"/>
  </r>
  <r>
    <x v="10"/>
    <d v="2022-07-22T00:00:00"/>
    <s v="SEGU5989033"/>
    <n v="40"/>
    <s v="ГОЛД Чехов "/>
    <d v="1899-12-30T15:00:00"/>
    <d v="2022-07-25T00:00:00"/>
    <m/>
    <x v="2"/>
    <s v="Прохорова"/>
    <x v="6"/>
    <x v="0"/>
    <n v="3"/>
  </r>
  <r>
    <x v="4"/>
    <d v="2022-07-22T00:00:00"/>
    <s v="SUZU4028656"/>
    <n v="40"/>
    <s v="ГОЛД Чехов "/>
    <m/>
    <d v="2022-07-25T00:00:00"/>
    <m/>
    <x v="2"/>
    <s v="Прохорова"/>
    <x v="6"/>
    <x v="0"/>
    <n v="3"/>
  </r>
  <r>
    <x v="24"/>
    <d v="2022-07-24T00:00:00"/>
    <s v="HNKU5116036"/>
    <n v="40"/>
    <s v="Останкино "/>
    <d v="1899-12-30T14:00:00"/>
    <d v="2022-07-27T00:00:00"/>
    <m/>
    <x v="2"/>
    <s v="Прохорова"/>
    <x v="6"/>
    <x v="0"/>
    <n v="3"/>
  </r>
  <r>
    <x v="24"/>
    <d v="2022-07-24T00:00:00"/>
    <s v="COIU4118306"/>
    <n v="40"/>
    <s v="Тетрис "/>
    <d v="1899-12-30T08:00:00"/>
    <d v="2022-07-27T00:00:00"/>
    <m/>
    <x v="2"/>
    <s v="Прохорова"/>
    <x v="6"/>
    <x v="0"/>
    <n v="3"/>
  </r>
  <r>
    <x v="10"/>
    <d v="2022-07-25T00:00:00"/>
    <s v="RZDU5219670"/>
    <n v="40"/>
    <s v="с колес "/>
    <d v="1899-12-30T09:00:00"/>
    <d v="2022-07-27T00:00:00"/>
    <m/>
    <x v="2"/>
    <s v="Прохорова"/>
    <x v="6"/>
    <x v="0"/>
    <n v="2"/>
  </r>
  <r>
    <x v="1"/>
    <d v="2022-07-25T00:00:00"/>
    <s v="TKRU4085654"/>
    <n v="40"/>
    <s v="Кунцево-2"/>
    <d v="1899-12-30T13:00:00"/>
    <d v="2022-07-27T00:00:00"/>
    <m/>
    <x v="2"/>
    <s v="Прохорова"/>
    <x v="6"/>
    <x v="0"/>
    <n v="2"/>
  </r>
  <r>
    <x v="1"/>
    <d v="2022-07-25T00:00:00"/>
    <s v="MZWU2121321"/>
    <n v="40"/>
    <s v="с колес "/>
    <d v="1899-12-30T01:00:00"/>
    <d v="2022-07-27T00:00:00"/>
    <m/>
    <x v="2"/>
    <s v="Прохорова"/>
    <x v="6"/>
    <x v="0"/>
    <n v="2"/>
  </r>
  <r>
    <x v="1"/>
    <d v="2022-07-25T00:00:00"/>
    <s v="NEPU4539270"/>
    <n v="40"/>
    <s v="МК Домодедово"/>
    <d v="1899-12-30T01:00:00"/>
    <d v="2022-07-27T00:00:00"/>
    <m/>
    <x v="2"/>
    <s v="Прохорова"/>
    <x v="6"/>
    <x v="0"/>
    <n v="2"/>
  </r>
  <r>
    <x v="22"/>
    <d v="2022-07-25T00:00:00"/>
    <s v="BWRU5702912"/>
    <n v="40"/>
    <s v="Север"/>
    <m/>
    <d v="2022-07-29T00:00:00"/>
    <m/>
    <x v="2"/>
    <s v="Прохорова"/>
    <x v="6"/>
    <x v="0"/>
    <n v="4"/>
  </r>
  <r>
    <x v="4"/>
    <d v="2022-07-25T00:00:00"/>
    <s v="HPCU4099767"/>
    <n v="40"/>
    <s v="Север"/>
    <m/>
    <d v="2022-07-27T00:00:00"/>
    <m/>
    <x v="2"/>
    <s v="Прохорова"/>
    <x v="6"/>
    <x v="0"/>
    <n v="2"/>
  </r>
  <r>
    <x v="4"/>
    <d v="2022-07-25T00:00:00"/>
    <s v="WIKU5222900"/>
    <n v="40"/>
    <s v="Север"/>
    <m/>
    <d v="2022-07-27T00:00:00"/>
    <m/>
    <x v="2"/>
    <s v="Прохорова"/>
    <x v="6"/>
    <x v="0"/>
    <n v="2"/>
  </r>
  <r>
    <x v="4"/>
    <d v="2022-07-25T00:00:00"/>
    <s v="TKRU4391551"/>
    <n v="40"/>
    <s v="Кунцево-2"/>
    <m/>
    <d v="2022-07-27T00:00:00"/>
    <m/>
    <x v="2"/>
    <s v="Прохорова"/>
    <x v="6"/>
    <x v="0"/>
    <n v="2"/>
  </r>
  <r>
    <x v="14"/>
    <d v="2022-07-26T00:00:00"/>
    <s v="HNKU5134744"/>
    <n v="40"/>
    <s v="Восток-Сервис"/>
    <d v="1899-12-30T10:00:00"/>
    <d v="2022-07-29T00:00:00"/>
    <m/>
    <x v="2"/>
    <s v="Прохорова"/>
    <x v="6"/>
    <x v="0"/>
    <n v="3"/>
  </r>
  <r>
    <x v="14"/>
    <d v="2022-07-26T00:00:00"/>
    <s v="HNKU5141770"/>
    <n v="40"/>
    <s v="Восток-Сервис"/>
    <d v="1899-12-30T15:00:00"/>
    <d v="2022-07-29T00:00:00"/>
    <m/>
    <x v="2"/>
    <s v="Прохорова"/>
    <x v="6"/>
    <x v="0"/>
    <n v="3"/>
  </r>
  <r>
    <x v="11"/>
    <d v="2022-07-26T00:00:00"/>
    <s v="TKRU4237464"/>
    <n v="40"/>
    <s v="Купавна"/>
    <d v="1899-12-30T12:00:00"/>
    <d v="2022-07-29T00:00:00"/>
    <m/>
    <x v="2"/>
    <s v="Прохорова"/>
    <x v="6"/>
    <x v="0"/>
    <n v="3"/>
  </r>
  <r>
    <x v="1"/>
    <d v="2022-07-26T00:00:00"/>
    <s v="TKRU4280619"/>
    <n v="40"/>
    <s v="Кунцево-2"/>
    <d v="1899-12-30T21:00:00"/>
    <d v="2022-07-29T00:00:00"/>
    <m/>
    <x v="2"/>
    <s v="Прохорова"/>
    <x v="6"/>
    <x v="0"/>
    <n v="3"/>
  </r>
  <r>
    <x v="1"/>
    <d v="2022-07-26T00:00:00"/>
    <s v="TKRU4373624"/>
    <n v="40"/>
    <s v="Кунцево-2"/>
    <d v="1899-12-30T01:00:00"/>
    <d v="2022-07-29T00:00:00"/>
    <m/>
    <x v="2"/>
    <s v="Прохорова"/>
    <x v="6"/>
    <x v="0"/>
    <n v="3"/>
  </r>
  <r>
    <x v="4"/>
    <d v="2022-07-26T00:00:00"/>
    <s v="TDLU7001441"/>
    <n v="40"/>
    <s v="ГОЛД Чехов "/>
    <m/>
    <d v="2022-07-29T00:00:00"/>
    <m/>
    <x v="2"/>
    <s v="Прохорова"/>
    <x v="6"/>
    <x v="0"/>
    <n v="3"/>
  </r>
  <r>
    <x v="4"/>
    <d v="2022-07-26T00:00:00"/>
    <s v="SEGU6026423"/>
    <n v="40"/>
    <s v="ГОЛД Чехов "/>
    <m/>
    <d v="2022-07-29T00:00:00"/>
    <m/>
    <x v="2"/>
    <s v="Прохорова"/>
    <x v="6"/>
    <x v="0"/>
    <n v="3"/>
  </r>
  <r>
    <x v="1"/>
    <d v="2022-07-27T00:00:00"/>
    <s v="GAWU5002442"/>
    <n v="40"/>
    <s v="ГОЛД Внуково"/>
    <d v="1899-12-30T21:00:00"/>
    <d v="2022-07-29T00:00:00"/>
    <m/>
    <x v="2"/>
    <s v="Прохорова"/>
    <x v="6"/>
    <x v="0"/>
    <n v="2"/>
  </r>
  <r>
    <x v="1"/>
    <d v="2022-07-27T00:00:00"/>
    <s v="GAWU5019770"/>
    <n v="40"/>
    <s v="ГОЛД Внуково"/>
    <d v="1899-12-30T21:00:00"/>
    <d v="2022-07-29T00:00:00"/>
    <m/>
    <x v="2"/>
    <s v="Прохорова"/>
    <x v="6"/>
    <x v="0"/>
    <n v="2"/>
  </r>
  <r>
    <x v="1"/>
    <d v="2022-07-27T00:00:00"/>
    <s v="NPTU4506822"/>
    <n v="40"/>
    <s v="МК Домодедово"/>
    <d v="1899-12-30T21:00:00"/>
    <d v="2022-07-29T00:00:00"/>
    <m/>
    <x v="2"/>
    <s v="Прохорова"/>
    <x v="6"/>
    <x v="0"/>
    <n v="2"/>
  </r>
  <r>
    <x v="4"/>
    <d v="2022-07-27T00:00:00"/>
    <s v="MCCU3016407"/>
    <n v="40"/>
    <s v="ГОЛД Внуково"/>
    <m/>
    <d v="2022-07-29T00:00:00"/>
    <m/>
    <x v="2"/>
    <s v="Прохорова"/>
    <x v="6"/>
    <x v="0"/>
    <n v="2"/>
  </r>
  <r>
    <x v="4"/>
    <d v="2022-07-27T00:00:00"/>
    <s v="GAWU5004091"/>
    <n v="40"/>
    <s v="ГОЛД Внуково"/>
    <m/>
    <d v="2022-07-29T00:00:00"/>
    <m/>
    <x v="2"/>
    <s v="Прохорова"/>
    <x v="6"/>
    <x v="0"/>
    <n v="2"/>
  </r>
  <r>
    <x v="22"/>
    <d v="2022-07-27T00:00:00"/>
    <s v="XHCU5215373"/>
    <n v="40"/>
    <s v="ГОЛД Внуково"/>
    <m/>
    <m/>
    <m/>
    <x v="2"/>
    <s v="Прохорова"/>
    <x v="6"/>
    <x v="0"/>
    <n v="63"/>
  </r>
  <r>
    <x v="5"/>
    <d v="2022-07-27T00:00:00"/>
    <s v="TKRU4330258"/>
    <n v="40"/>
    <s v="Кунцево-2"/>
    <d v="1899-12-30T13:00:00"/>
    <d v="2022-07-29T00:00:00"/>
    <m/>
    <x v="2"/>
    <s v="Прохорова"/>
    <x v="6"/>
    <x v="0"/>
    <n v="2"/>
  </r>
  <r>
    <x v="11"/>
    <d v="2022-07-27T00:00:00"/>
    <s v="RKSU9420103"/>
    <n v="40"/>
    <s v="Толбино "/>
    <d v="1899-12-30T14:00:00"/>
    <d v="2022-07-29T00:00:00"/>
    <m/>
    <x v="2"/>
    <s v="Прохорова"/>
    <x v="6"/>
    <x v="0"/>
    <n v="2"/>
  </r>
  <r>
    <x v="14"/>
    <d v="2022-07-27T00:00:00"/>
    <s v="TKRU4526641"/>
    <n v="40"/>
    <s v="Кунцево-2"/>
    <d v="1899-12-30T10:00:00"/>
    <d v="2022-07-29T00:00:00"/>
    <m/>
    <x v="2"/>
    <s v="Прохорова"/>
    <x v="6"/>
    <x v="0"/>
    <n v="2"/>
  </r>
  <r>
    <x v="10"/>
    <d v="2022-07-28T00:00:00"/>
    <s v="NEPU4534448"/>
    <n v="40"/>
    <s v="МК Домодедово"/>
    <d v="1899-12-30T09:00:00"/>
    <d v="2022-07-29T00:00:00"/>
    <m/>
    <x v="2"/>
    <s v="Прохорова"/>
    <x v="6"/>
    <x v="0"/>
    <n v="1"/>
  </r>
  <r>
    <x v="10"/>
    <d v="2022-07-28T00:00:00"/>
    <s v="CICU2875501 "/>
    <n v="40"/>
    <s v="РТК Видное "/>
    <d v="1899-12-30T09:00:00"/>
    <m/>
    <m/>
    <x v="2"/>
    <s v="Прохорова"/>
    <x v="6"/>
    <x v="0"/>
    <n v="62"/>
  </r>
  <r>
    <x v="10"/>
    <d v="2022-07-28T00:00:00"/>
    <s v="RZDU5264303"/>
    <n v="40"/>
    <s v="Кунцево-2"/>
    <d v="1899-12-30T11:00:00"/>
    <m/>
    <m/>
    <x v="2"/>
    <s v="Прохорова"/>
    <x v="6"/>
    <x v="0"/>
    <n v="62"/>
  </r>
  <r>
    <x v="1"/>
    <d v="2022-07-28T00:00:00"/>
    <s v="KSBU0046660"/>
    <n v="40"/>
    <s v="МК Домодедово"/>
    <d v="1899-12-30T01:00:00"/>
    <m/>
    <m/>
    <x v="2"/>
    <s v="Прохорова"/>
    <x v="6"/>
    <x v="0"/>
    <n v="62"/>
  </r>
  <r>
    <x v="14"/>
    <d v="2022-07-28T00:00:00"/>
    <s v="NEPU4535090"/>
    <n v="40"/>
    <s v="МК Домодедово"/>
    <d v="1899-12-30T10:00:00"/>
    <m/>
    <m/>
    <x v="2"/>
    <s v="Прохорова"/>
    <x v="6"/>
    <x v="0"/>
    <n v="62"/>
  </r>
  <r>
    <x v="14"/>
    <d v="2022-07-28T00:00:00"/>
    <s v="NEPU4509872"/>
    <n v="40"/>
    <s v="МК Домодедово"/>
    <d v="1899-12-30T15:00:00"/>
    <m/>
    <m/>
    <x v="2"/>
    <s v="Прохорова"/>
    <x v="6"/>
    <x v="0"/>
    <n v="62"/>
  </r>
  <r>
    <x v="4"/>
    <d v="2022-07-28T00:00:00"/>
    <s v="TKRU4112620"/>
    <n v="40"/>
    <s v="Купавна"/>
    <d v="1899-12-30T16:00:00"/>
    <m/>
    <m/>
    <x v="2"/>
    <s v="Прохорова"/>
    <x v="6"/>
    <x v="0"/>
    <n v="62"/>
  </r>
  <r>
    <x v="4"/>
    <d v="2022-07-28T00:00:00"/>
    <s v="MCCU3016367"/>
    <n v="40"/>
    <s v="ГОЛД Чехов "/>
    <m/>
    <m/>
    <m/>
    <x v="2"/>
    <s v="Прохорова"/>
    <x v="6"/>
    <x v="0"/>
    <n v="62"/>
  </r>
  <r>
    <x v="4"/>
    <d v="2022-07-29T00:00:00"/>
    <s v="TKRU4363230"/>
    <n v="40"/>
    <s v="Кунцево-2"/>
    <m/>
    <m/>
    <m/>
    <x v="2"/>
    <s v="Прохорова"/>
    <x v="6"/>
    <x v="0"/>
    <n v="61"/>
  </r>
  <r>
    <x v="4"/>
    <d v="2022-07-29T00:00:00"/>
    <s v="TKRU4481439"/>
    <n v="40"/>
    <s v="Кунцево-2"/>
    <m/>
    <m/>
    <m/>
    <x v="2"/>
    <s v="Прохорова"/>
    <x v="6"/>
    <x v="0"/>
    <n v="61"/>
  </r>
  <r>
    <x v="4"/>
    <d v="2022-07-29T00:00:00"/>
    <s v="TBJU7256242"/>
    <n v="40"/>
    <s v="Восток-Сервис"/>
    <m/>
    <m/>
    <m/>
    <x v="2"/>
    <s v="Прохорова"/>
    <x v="6"/>
    <x v="0"/>
    <n v="61"/>
  </r>
  <r>
    <x v="14"/>
    <d v="2022-07-29T00:00:00"/>
    <s v="TKRU4580679"/>
    <n v="40"/>
    <s v="Кунцево-2"/>
    <d v="1899-12-30T10:00:00"/>
    <m/>
    <m/>
    <x v="2"/>
    <s v="Прохорова"/>
    <x v="6"/>
    <x v="0"/>
    <n v="61"/>
  </r>
  <r>
    <x v="5"/>
    <d v="2022-07-29T00:00:00"/>
    <s v="TKRU4236088"/>
    <n v="40"/>
    <s v="Кунцево-2"/>
    <d v="1899-12-30T10:00:00"/>
    <m/>
    <m/>
    <x v="2"/>
    <s v="Прохорова"/>
    <x v="6"/>
    <x v="0"/>
    <n v="61"/>
  </r>
  <r>
    <x v="11"/>
    <d v="2022-07-29T00:00:00"/>
    <s v="TKRU4542093"/>
    <n v="40"/>
    <s v="Кунцево-2"/>
    <d v="1899-12-30T15:00:00"/>
    <m/>
    <m/>
    <x v="2"/>
    <s v="Прохорова"/>
    <x v="6"/>
    <x v="0"/>
    <n v="61"/>
  </r>
  <r>
    <x v="22"/>
    <d v="2022-07-29T00:00:00"/>
    <s v="HPCU4099448"/>
    <n v="40"/>
    <s v="СЕВЕР"/>
    <m/>
    <m/>
    <m/>
    <x v="2"/>
    <s v="Прохорова"/>
    <x v="6"/>
    <x v="0"/>
    <n v="61"/>
  </r>
  <r>
    <x v="11"/>
    <d v="2022-08-29T00:00:00"/>
    <s v="TKRU4458249"/>
    <n v="40"/>
    <s v="с колес"/>
    <d v="1899-12-30T12:00:00"/>
    <m/>
    <m/>
    <x v="2"/>
    <s v="Прохорова"/>
    <x v="7"/>
    <x v="0"/>
    <n v="30"/>
  </r>
  <r>
    <x v="5"/>
    <d v="2022-07-30T00:00:00"/>
    <s v="CICU1765644"/>
    <n v="40"/>
    <s v="НКТ ПОДОЛЬСК"/>
    <d v="1899-12-30T10:00:00"/>
    <m/>
    <m/>
    <x v="2"/>
    <s v="Прохорова"/>
    <x v="6"/>
    <x v="0"/>
    <n v="60"/>
  </r>
  <r>
    <x v="5"/>
    <d v="2022-07-30T00:00:00"/>
    <s v="GHMU8888811"/>
    <n v="40"/>
    <s v="РЕф терминал"/>
    <d v="1899-12-30T13:00:00"/>
    <m/>
    <m/>
    <x v="2"/>
    <s v="Прохорова"/>
    <x v="6"/>
    <x v="0"/>
    <n v="60"/>
  </r>
  <r>
    <x v="14"/>
    <d v="2022-08-01T00:00:00"/>
    <s v="TBJU7561668"/>
    <n v="40"/>
    <s v="Восток-Сервис"/>
    <d v="1899-12-30T15:00:00"/>
    <m/>
    <m/>
    <x v="2"/>
    <s v="Прохорова"/>
    <x v="7"/>
    <x v="0"/>
    <n v="58"/>
  </r>
  <r>
    <x v="4"/>
    <d v="2022-08-01T00:00:00"/>
    <s v="MZWU2103293"/>
    <n v="40"/>
    <s v="Реф терминал"/>
    <d v="1899-12-30T00:00:00"/>
    <m/>
    <m/>
    <x v="2"/>
    <s v="Прохорова"/>
    <x v="7"/>
    <x v="0"/>
    <n v="58"/>
  </r>
  <r>
    <x v="4"/>
    <d v="2022-08-01T00:00:00"/>
    <s v="HDFU5223695"/>
    <n v="40"/>
    <s v="МК Домодедово"/>
    <d v="1899-12-30T00:00:00"/>
    <m/>
    <m/>
    <x v="2"/>
    <s v="Прохорова"/>
    <x v="7"/>
    <x v="0"/>
    <n v="58"/>
  </r>
  <r>
    <x v="11"/>
    <d v="2022-08-01T00:00:00"/>
    <s v="TKRU4593779"/>
    <n v="40"/>
    <s v="Кунцево-2"/>
    <d v="1899-12-30T15:00:00"/>
    <m/>
    <m/>
    <x v="2"/>
    <s v="Прохорова"/>
    <x v="7"/>
    <x v="0"/>
    <n v="58"/>
  </r>
  <r>
    <x v="20"/>
    <d v="2022-08-02T00:00:00"/>
    <s v="CICU9542375"/>
    <n v="40"/>
    <s v="МК Домодедово"/>
    <d v="1899-12-30T14:00:00"/>
    <m/>
    <m/>
    <x v="2"/>
    <s v="Прохорова"/>
    <x v="7"/>
    <x v="0"/>
    <n v="57"/>
  </r>
  <r>
    <x v="0"/>
    <d v="2022-08-02T00:00:00"/>
    <s v="MSJU0001396"/>
    <n v="40"/>
    <s v="МК Домодедово"/>
    <d v="1899-12-30T10:00:00"/>
    <m/>
    <m/>
    <x v="2"/>
    <s v="Прохорова"/>
    <x v="7"/>
    <x v="0"/>
    <n v="57"/>
  </r>
  <r>
    <x v="0"/>
    <d v="2022-08-02T00:00:00"/>
    <s v="CIPU5186209"/>
    <n v="40"/>
    <s v="МК Домодедово"/>
    <d v="1899-12-30T09:00:00"/>
    <m/>
    <m/>
    <x v="2"/>
    <s v="Прохорова"/>
    <x v="7"/>
    <x v="0"/>
    <n v="57"/>
  </r>
  <r>
    <x v="4"/>
    <d v="2022-08-02T00:00:00"/>
    <s v="HPCU4300911"/>
    <n v="40"/>
    <s v="МК Домодедово"/>
    <m/>
    <m/>
    <m/>
    <x v="2"/>
    <s v="Прохорова"/>
    <x v="7"/>
    <x v="0"/>
    <n v="57"/>
  </r>
  <r>
    <x v="4"/>
    <d v="2022-08-02T00:00:00"/>
    <s v="HYJU1021440"/>
    <n v="40"/>
    <s v="МК Домодедово"/>
    <m/>
    <m/>
    <m/>
    <x v="2"/>
    <s v="Прохорова"/>
    <x v="7"/>
    <x v="0"/>
    <n v="57"/>
  </r>
  <r>
    <x v="4"/>
    <d v="2022-08-02T00:00:00"/>
    <s v="EYTU4001465"/>
    <n v="40"/>
    <s v="Кунцево-2"/>
    <m/>
    <m/>
    <m/>
    <x v="2"/>
    <s v="Прохорова"/>
    <x v="7"/>
    <x v="0"/>
    <n v="57"/>
  </r>
  <r>
    <x v="11"/>
    <d v="2022-08-02T00:00:00"/>
    <s v="CICU2134772"/>
    <n v="40"/>
    <s v="Толбино"/>
    <d v="1899-12-30T12:00:00"/>
    <m/>
    <m/>
    <x v="2"/>
    <s v="Прохорова"/>
    <x v="7"/>
    <x v="0"/>
    <n v="57"/>
  </r>
  <r>
    <x v="1"/>
    <d v="2022-08-02T00:00:00"/>
    <s v="CICU2038655"/>
    <n v="40"/>
    <s v="Толбино"/>
    <d v="1899-12-30T01:00:00"/>
    <m/>
    <m/>
    <x v="2"/>
    <s v="Прохорова"/>
    <x v="7"/>
    <x v="0"/>
    <n v="57"/>
  </r>
  <r>
    <x v="22"/>
    <d v="2022-08-03T00:00:00"/>
    <s v="MZWU2127778"/>
    <n v="40"/>
    <s v="Север"/>
    <m/>
    <m/>
    <m/>
    <x v="2"/>
    <s v="Прохорова"/>
    <x v="7"/>
    <x v="0"/>
    <n v="56"/>
  </r>
  <r>
    <x v="4"/>
    <d v="2022-08-03T00:00:00"/>
    <s v="HPCU4469060"/>
    <n v="40"/>
    <s v="Север"/>
    <m/>
    <m/>
    <m/>
    <x v="2"/>
    <s v="Прохорова"/>
    <x v="7"/>
    <x v="0"/>
    <n v="56"/>
  </r>
  <r>
    <x v="4"/>
    <d v="2022-08-03T00:00:00"/>
    <s v="BWRU5701840"/>
    <n v="40"/>
    <s v="Север"/>
    <m/>
    <m/>
    <m/>
    <x v="2"/>
    <s v="Прохорова"/>
    <x v="7"/>
    <x v="0"/>
    <n v="56"/>
  </r>
  <r>
    <x v="0"/>
    <d v="2022-08-03T00:00:00"/>
    <s v="TEMU6521640"/>
    <n v="40"/>
    <s v="технопарк"/>
    <m/>
    <m/>
    <m/>
    <x v="2"/>
    <s v="Прохорова"/>
    <x v="7"/>
    <x v="0"/>
    <n v="56"/>
  </r>
  <r>
    <x v="26"/>
    <d v="2022-01-11T00:00:00"/>
    <s v="XAGU6028443"/>
    <n v="40"/>
    <s v="Белый Раст "/>
    <d v="1899-12-30T10:00:00"/>
    <d v="2022-01-16T00:00:00"/>
    <s v="Белый раст"/>
    <x v="0"/>
    <s v="Пуряева"/>
    <x v="0"/>
    <x v="0"/>
    <n v="5"/>
  </r>
  <r>
    <x v="26"/>
    <d v="2022-01-11T00:00:00"/>
    <s v="CICU2106641"/>
    <n v="40"/>
    <s v="Белый Раст "/>
    <d v="1899-12-30T10:00:00"/>
    <d v="2022-01-16T00:00:00"/>
    <s v="Белый раст"/>
    <x v="0"/>
    <s v="Пуряева"/>
    <x v="0"/>
    <x v="0"/>
    <n v="5"/>
  </r>
  <r>
    <x v="27"/>
    <d v="2022-01-11T00:00:00"/>
    <s v="XAGU6029239"/>
    <n v="40"/>
    <s v="Белый Раст "/>
    <d v="1899-12-30T09:00:00"/>
    <d v="2022-01-16T00:00:00"/>
    <s v="Белый раст"/>
    <x v="0"/>
    <s v="Пуряева"/>
    <x v="0"/>
    <x v="0"/>
    <n v="5"/>
  </r>
  <r>
    <x v="28"/>
    <d v="2022-01-11T00:00:00"/>
    <s v="XAGU6031719"/>
    <n v="40"/>
    <s v="Белый Раст "/>
    <d v="1899-12-30T14:00:00"/>
    <d v="2022-01-16T00:00:00"/>
    <s v="Белый раст"/>
    <x v="0"/>
    <s v="Пуряева"/>
    <x v="0"/>
    <x v="0"/>
    <n v="5"/>
  </r>
  <r>
    <x v="29"/>
    <d v="2022-01-12T00:00:00"/>
    <s v="HNKU5139005"/>
    <n v="40"/>
    <s v="ГОЛД Конт"/>
    <d v="1899-12-30T10:00:00"/>
    <d v="2022-01-19T00:00:00"/>
    <s v="Белый раст"/>
    <x v="1"/>
    <s v="Пуряева"/>
    <x v="0"/>
    <x v="0"/>
    <n v="7"/>
  </r>
  <r>
    <x v="30"/>
    <d v="2022-01-12T00:00:00"/>
    <s v="TGHU8288539"/>
    <n v="40"/>
    <s v="Север "/>
    <d v="1899-12-30T13:00:00"/>
    <d v="2022-01-19T00:00:00"/>
    <s v="Белый раст"/>
    <x v="1"/>
    <s v="Пуряева"/>
    <x v="0"/>
    <x v="0"/>
    <n v="7"/>
  </r>
  <r>
    <x v="28"/>
    <d v="2022-01-12T00:00:00"/>
    <s v="TCLU8193352"/>
    <n v="40"/>
    <s v="Север "/>
    <d v="1899-12-30T14:00:00"/>
    <d v="2022-01-19T00:00:00"/>
    <s v="Белый раст"/>
    <x v="1"/>
    <s v="Пуряева"/>
    <x v="0"/>
    <x v="0"/>
    <n v="7"/>
  </r>
  <r>
    <x v="28"/>
    <d v="2022-01-14T00:00:00"/>
    <s v="XAGU6042101"/>
    <n v="40"/>
    <s v="Белый Раст "/>
    <d v="1899-12-30T09:00:00"/>
    <d v="2022-01-16T00:00:00"/>
    <s v="Белый раст"/>
    <x v="0"/>
    <s v="Пуряева"/>
    <x v="0"/>
    <x v="0"/>
    <n v="2"/>
  </r>
  <r>
    <x v="30"/>
    <d v="2022-01-14T00:00:00"/>
    <s v="XAGU6042061"/>
    <n v="40"/>
    <s v="Белый Раст "/>
    <d v="1899-12-30T13:00:00"/>
    <d v="2022-01-16T00:00:00"/>
    <s v="Белый раст"/>
    <x v="0"/>
    <s v="Пуряева"/>
    <x v="0"/>
    <x v="0"/>
    <n v="2"/>
  </r>
  <r>
    <x v="28"/>
    <d v="2022-01-14T00:00:00"/>
    <s v="XAGU6018790"/>
    <n v="40"/>
    <s v="Белый Раст "/>
    <d v="1899-12-30T14:00:00"/>
    <d v="2022-01-16T00:00:00"/>
    <s v="Белый раст"/>
    <x v="0"/>
    <s v="Пуряева"/>
    <x v="0"/>
    <x v="0"/>
    <n v="2"/>
  </r>
  <r>
    <x v="27"/>
    <d v="2022-01-16T00:00:00"/>
    <s v="TKRU4284337"/>
    <n v="40"/>
    <s v="Купавна "/>
    <d v="1899-12-30T09:00:00"/>
    <d v="2022-01-18T00:00:00"/>
    <s v="Электроугли"/>
    <x v="2"/>
    <s v="Пуряева"/>
    <x v="0"/>
    <x v="0"/>
    <n v="2"/>
  </r>
  <r>
    <x v="31"/>
    <d v="2022-01-17T00:00:00"/>
    <s v="RZDU5270517"/>
    <n v="40"/>
    <s v="Купавна "/>
    <d v="1899-12-30T08:00:00"/>
    <d v="2022-01-20T00:00:00"/>
    <s v="Электроугли"/>
    <x v="2"/>
    <s v="Пуряева"/>
    <x v="0"/>
    <x v="0"/>
    <n v="3"/>
  </r>
  <r>
    <x v="26"/>
    <d v="2022-01-17T00:00:00"/>
    <s v="RZDU5214637"/>
    <n v="40"/>
    <s v="Кунцево-2"/>
    <d v="1899-12-30T10:00:00"/>
    <d v="2022-01-20T00:00:00"/>
    <s v="Электроугли"/>
    <x v="2"/>
    <s v="Пуряева"/>
    <x v="0"/>
    <x v="0"/>
    <n v="3"/>
  </r>
  <r>
    <x v="32"/>
    <d v="2022-01-18T00:00:00"/>
    <s v="TKRU4370970"/>
    <n v="40"/>
    <s v="Электроугли "/>
    <m/>
    <d v="2022-01-20T00:00:00"/>
    <s v="Электроугли"/>
    <x v="2"/>
    <s v="Пуряева"/>
    <x v="0"/>
    <x v="0"/>
    <n v="2"/>
  </r>
  <r>
    <x v="30"/>
    <d v="2022-01-18T00:00:00"/>
    <s v="TKRU4310035"/>
    <n v="40"/>
    <s v="Электроугли "/>
    <d v="1899-12-30T13:00:00"/>
    <d v="2022-01-20T00:00:00"/>
    <s v="Электроугли"/>
    <x v="2"/>
    <s v="Пуряева"/>
    <x v="0"/>
    <x v="0"/>
    <n v="2"/>
  </r>
  <r>
    <x v="28"/>
    <d v="2022-01-18T00:00:00"/>
    <s v="TKRU4560245 "/>
    <n v="40"/>
    <s v="Электроугли "/>
    <d v="1899-12-30T09:00:00"/>
    <d v="2022-01-20T00:00:00"/>
    <s v="Электроугли"/>
    <x v="2"/>
    <s v="Пуряева"/>
    <x v="0"/>
    <x v="0"/>
    <n v="2"/>
  </r>
  <r>
    <x v="33"/>
    <d v="2022-01-19T00:00:00"/>
    <s v="MXSU9609933"/>
    <n v="40"/>
    <s v="Белый Раст "/>
    <m/>
    <d v="2022-01-23T00:00:00"/>
    <s v="Белый раст"/>
    <x v="0"/>
    <s v="Пуряева"/>
    <x v="0"/>
    <x v="0"/>
    <n v="4"/>
  </r>
  <r>
    <x v="33"/>
    <d v="2022-01-19T00:00:00"/>
    <s v="TGHU8953691"/>
    <n v="40"/>
    <s v="Белый Раст "/>
    <m/>
    <d v="2022-01-23T00:00:00"/>
    <s v="Белый раст"/>
    <x v="0"/>
    <s v="Пуряева"/>
    <x v="0"/>
    <x v="0"/>
    <n v="4"/>
  </r>
  <r>
    <x v="28"/>
    <d v="2022-01-19T00:00:00"/>
    <s v="XAGU6044608"/>
    <n v="40"/>
    <s v="Белый Раст "/>
    <d v="1899-12-30T09:00:00"/>
    <d v="2022-01-23T00:00:00"/>
    <s v="Белый раст"/>
    <x v="0"/>
    <s v="Пуряева"/>
    <x v="0"/>
    <x v="0"/>
    <n v="4"/>
  </r>
  <r>
    <x v="28"/>
    <d v="2022-01-19T00:00:00"/>
    <s v="HNKU6022749"/>
    <n v="40"/>
    <s v="РТК Видное "/>
    <d v="1899-12-30T14:00:00"/>
    <d v="2022-01-23T00:00:00"/>
    <s v="Белый раст"/>
    <x v="0"/>
    <s v="Пуряева"/>
    <x v="0"/>
    <x v="0"/>
    <n v="4"/>
  </r>
  <r>
    <x v="34"/>
    <d v="2022-01-20T00:00:00"/>
    <s v="CICU2106554"/>
    <n v="40"/>
    <s v="Белый Раст "/>
    <d v="1899-12-30T03:00:00"/>
    <d v="2022-01-23T00:00:00"/>
    <s v="Белый раст"/>
    <x v="0"/>
    <s v="Пуряева"/>
    <x v="0"/>
    <x v="0"/>
    <n v="3"/>
  </r>
  <r>
    <x v="31"/>
    <d v="2022-01-20T00:00:00"/>
    <s v="FCIU8519029"/>
    <n v="40"/>
    <s v="Технопарк "/>
    <d v="1899-12-30T10:00:00"/>
    <d v="2022-01-23T00:00:00"/>
    <s v="Белый раст"/>
    <x v="0"/>
    <s v="Пуряева"/>
    <x v="0"/>
    <x v="0"/>
    <n v="3"/>
  </r>
  <r>
    <x v="33"/>
    <d v="2022-01-20T00:00:00"/>
    <s v="GESU5841674"/>
    <n v="40"/>
    <s v="Технопарк "/>
    <m/>
    <d v="2022-01-23T00:00:00"/>
    <s v="Белый раст"/>
    <x v="0"/>
    <s v="Пуряева"/>
    <x v="0"/>
    <x v="0"/>
    <n v="3"/>
  </r>
  <r>
    <x v="26"/>
    <d v="2022-01-20T00:00:00"/>
    <s v="CICU2106507"/>
    <n v="40"/>
    <s v="Белый Раст "/>
    <d v="1899-12-30T13:00:00"/>
    <d v="2022-01-23T00:00:00"/>
    <s v="Белый раст"/>
    <x v="0"/>
    <s v="Пуряева"/>
    <x v="0"/>
    <x v="0"/>
    <n v="3"/>
  </r>
  <r>
    <x v="26"/>
    <d v="2022-01-20T00:00:00"/>
    <s v="XAGU6028037"/>
    <n v="40"/>
    <s v="Белый Раст "/>
    <d v="1899-12-30T10:00:00"/>
    <d v="2022-01-23T00:00:00"/>
    <s v="Белый раст"/>
    <x v="0"/>
    <s v="Пуряева"/>
    <x v="0"/>
    <x v="0"/>
    <n v="3"/>
  </r>
  <r>
    <x v="28"/>
    <d v="2022-01-20T00:00:00"/>
    <s v="CICU2106488"/>
    <n v="40"/>
    <s v="Белый Раст "/>
    <d v="1899-12-30T14:00:00"/>
    <d v="2022-01-23T00:00:00"/>
    <s v="Белый раст"/>
    <x v="0"/>
    <s v="Пуряева"/>
    <x v="0"/>
    <x v="0"/>
    <n v="3"/>
  </r>
  <r>
    <x v="35"/>
    <d v="2022-01-20T00:00:00"/>
    <s v="CMAU1720777"/>
    <n v="20"/>
    <s v="МК Домодедово"/>
    <d v="1899-12-30T14:00:00"/>
    <d v="2022-01-26T00:00:00"/>
    <s v="Силикатная"/>
    <x v="3"/>
    <s v="Пуряева"/>
    <x v="0"/>
    <x v="0"/>
    <n v="6"/>
  </r>
  <r>
    <x v="32"/>
    <d v="2022-01-21T00:00:00"/>
    <s v="CARU9638627"/>
    <n v="40"/>
    <s v="РТК Видное "/>
    <m/>
    <d v="2022-01-23T00:00:00"/>
    <s v="Белый раст"/>
    <x v="0"/>
    <s v="Пуряева"/>
    <x v="0"/>
    <x v="0"/>
    <n v="2"/>
  </r>
  <r>
    <x v="27"/>
    <d v="2022-01-21T00:00:00"/>
    <s v="HNKU6016160"/>
    <n v="40"/>
    <s v="ГОЛД Конт"/>
    <d v="1899-12-30T10:00:00"/>
    <d v="2022-01-23T00:00:00"/>
    <s v="Белый раст"/>
    <x v="0"/>
    <s v="Пуряева"/>
    <x v="0"/>
    <x v="0"/>
    <n v="2"/>
  </r>
  <r>
    <x v="28"/>
    <d v="2022-01-21T00:00:00"/>
    <s v="MXSU8079696"/>
    <n v="40"/>
    <s v="Тетрис "/>
    <d v="1899-12-30T14:00:00"/>
    <d v="2022-01-23T00:00:00"/>
    <s v="Белый раст"/>
    <x v="0"/>
    <s v="Пуряева"/>
    <x v="0"/>
    <x v="0"/>
    <n v="2"/>
  </r>
  <r>
    <x v="28"/>
    <d v="2022-01-21T00:00:00"/>
    <s v="XAGU6044070"/>
    <n v="40"/>
    <s v="Белый Раст "/>
    <d v="1899-12-30T09:00:00"/>
    <d v="2022-01-23T00:00:00"/>
    <s v="Белый раст"/>
    <x v="0"/>
    <s v="Пуряева"/>
    <x v="0"/>
    <x v="0"/>
    <n v="2"/>
  </r>
  <r>
    <x v="36"/>
    <d v="2022-01-21T00:00:00"/>
    <s v="CICU2106889"/>
    <n v="40"/>
    <s v="Белый Раст "/>
    <d v="1899-12-30T10:00:00"/>
    <d v="2022-01-23T00:00:00"/>
    <s v="Белый раст"/>
    <x v="0"/>
    <s v="Пуряева"/>
    <x v="0"/>
    <x v="0"/>
    <n v="2"/>
  </r>
  <r>
    <x v="37"/>
    <d v="2022-01-21T00:00:00"/>
    <s v="MGTU2160074"/>
    <n v="40"/>
    <s v="РТК Видное "/>
    <d v="1899-12-30T09:00:00"/>
    <d v="2022-01-23T00:00:00"/>
    <s v="Белый раст"/>
    <x v="0"/>
    <s v="Пуряева"/>
    <x v="0"/>
    <x v="0"/>
    <n v="2"/>
  </r>
  <r>
    <x v="38"/>
    <d v="2022-01-21T00:00:00"/>
    <s v="CICU2106940"/>
    <n v="40"/>
    <s v="Белый Раст "/>
    <m/>
    <d v="2022-01-27T00:00:00"/>
    <s v="Белый раст"/>
    <x v="0"/>
    <s v="Пуряева"/>
    <x v="0"/>
    <x v="0"/>
    <n v="6"/>
  </r>
  <r>
    <x v="33"/>
    <d v="2022-01-22T00:00:00"/>
    <s v="HPCU4135165"/>
    <n v="40"/>
    <s v="Север "/>
    <d v="1899-12-30T11:00:00"/>
    <d v="2022-01-25T00:00:00"/>
    <s v="Купавна"/>
    <x v="1"/>
    <s v="Пуряева"/>
    <x v="0"/>
    <x v="0"/>
    <n v="3"/>
  </r>
  <r>
    <x v="39"/>
    <d v="2022-01-23T00:00:00"/>
    <s v="SEGU4708358"/>
    <n v="40"/>
    <s v="Север "/>
    <d v="1899-12-30T09:00:00"/>
    <d v="2022-01-26T00:00:00"/>
    <s v="Купавна"/>
    <x v="1"/>
    <s v="Пуряева"/>
    <x v="0"/>
    <x v="0"/>
    <n v="3"/>
  </r>
  <r>
    <x v="33"/>
    <d v="2022-01-24T00:00:00"/>
    <s v="GESU6892357"/>
    <n v="40"/>
    <s v="Север "/>
    <m/>
    <d v="2022-01-26T00:00:00"/>
    <s v="Купавна"/>
    <x v="1"/>
    <s v="Пуряева"/>
    <x v="0"/>
    <x v="0"/>
    <n v="2"/>
  </r>
  <r>
    <x v="26"/>
    <d v="2022-01-24T00:00:00"/>
    <s v="BTNU4000334"/>
    <n v="40"/>
    <s v="Тетрис"/>
    <d v="1899-12-30T10:00:00"/>
    <d v="2022-01-26T00:00:00"/>
    <s v="Купавна"/>
    <x v="1"/>
    <s v="Пуряева"/>
    <x v="0"/>
    <x v="0"/>
    <n v="2"/>
  </r>
  <r>
    <x v="28"/>
    <d v="2022-01-24T00:00:00"/>
    <s v="SUZU4030566"/>
    <n v="40"/>
    <s v="Тетрис"/>
    <d v="1899-12-30T09:00:00"/>
    <d v="2022-01-26T00:00:00"/>
    <s v="Купавна"/>
    <x v="1"/>
    <s v="Пуряева"/>
    <x v="0"/>
    <x v="0"/>
    <n v="2"/>
  </r>
  <r>
    <x v="28"/>
    <d v="2022-01-24T00:00:00"/>
    <s v="TDRU5743361"/>
    <n v="40"/>
    <s v="ГОЛД Конт"/>
    <d v="1899-12-30T08:00:00"/>
    <d v="2022-01-26T00:00:00"/>
    <s v="Купавна"/>
    <x v="1"/>
    <s v="Пуряева"/>
    <x v="0"/>
    <x v="0"/>
    <n v="2"/>
  </r>
  <r>
    <x v="37"/>
    <d v="2022-01-25T00:00:00"/>
    <s v="FTIU7829167"/>
    <n v="40"/>
    <s v="ГОЛД Конт"/>
    <d v="1899-12-30T09:00:00"/>
    <d v="2022-01-26T00:00:00"/>
    <s v="Купавна"/>
    <x v="1"/>
    <s v="Пуряева"/>
    <x v="0"/>
    <x v="0"/>
    <n v="1"/>
  </r>
  <r>
    <x v="27"/>
    <d v="2022-01-26T00:00:00"/>
    <s v="WSCU8637481"/>
    <n v="40"/>
    <s v="ГОЛД Конт"/>
    <s v="до 20:00"/>
    <d v="2022-02-01T00:00:00"/>
    <s v="Купавна"/>
    <x v="1"/>
    <s v="Пуряева"/>
    <x v="0"/>
    <x v="0"/>
    <n v="6"/>
  </r>
  <r>
    <x v="36"/>
    <d v="2022-01-26T00:00:00"/>
    <s v="WSCU9251955"/>
    <n v="40"/>
    <s v="Север "/>
    <d v="1899-12-30T08:00:00"/>
    <d v="2022-02-01T00:00:00"/>
    <s v="Купавна"/>
    <x v="1"/>
    <s v="Пуряева"/>
    <x v="0"/>
    <x v="0"/>
    <n v="6"/>
  </r>
  <r>
    <x v="36"/>
    <d v="2022-01-26T00:00:00"/>
    <s v="CRSU9267627"/>
    <n v="40"/>
    <s v="Север "/>
    <d v="1899-12-30T10:00:00"/>
    <d v="2022-02-01T00:00:00"/>
    <s v="Купавна"/>
    <x v="1"/>
    <s v="Пуряева"/>
    <x v="0"/>
    <x v="0"/>
    <n v="6"/>
  </r>
  <r>
    <x v="36"/>
    <d v="2022-01-26T00:00:00"/>
    <s v="FCIU8500281"/>
    <n v="40"/>
    <s v="Север "/>
    <d v="1899-12-30T12:00:00"/>
    <d v="2022-02-01T00:00:00"/>
    <s v="Купавна"/>
    <x v="1"/>
    <s v="Пуряева"/>
    <x v="0"/>
    <x v="0"/>
    <n v="6"/>
  </r>
  <r>
    <x v="33"/>
    <d v="2022-01-26T00:00:00"/>
    <s v="NWRU6005848"/>
    <n v="40"/>
    <s v="Тетрис"/>
    <m/>
    <d v="2022-02-01T00:00:00"/>
    <s v="Купавна"/>
    <x v="1"/>
    <s v="Пуряева"/>
    <x v="0"/>
    <x v="0"/>
    <n v="6"/>
  </r>
  <r>
    <x v="33"/>
    <d v="2022-01-26T00:00:00"/>
    <s v="XHCU5294599"/>
    <n v="40"/>
    <s v="Тетрис"/>
    <m/>
    <d v="2022-02-01T00:00:00"/>
    <s v="Купавна"/>
    <x v="1"/>
    <s v="Пуряева"/>
    <x v="0"/>
    <x v="0"/>
    <n v="6"/>
  </r>
  <r>
    <x v="28"/>
    <d v="2022-01-26T00:00:00"/>
    <s v="TKRU4470476"/>
    <n v="40"/>
    <s v="Купавна "/>
    <d v="1899-12-30T16:30:00"/>
    <d v="2022-01-30T00:00:00"/>
    <s v="Электроугли"/>
    <x v="2"/>
    <s v="Пуряева"/>
    <x v="0"/>
    <x v="0"/>
    <n v="4"/>
  </r>
  <r>
    <x v="28"/>
    <d v="2022-01-26T00:00:00"/>
    <s v="TKRU4360587"/>
    <n v="40"/>
    <s v="Купавна"/>
    <d v="1899-12-30T09:00:00"/>
    <d v="2022-01-30T00:00:00"/>
    <s v="Электроугли"/>
    <x v="2"/>
    <s v="Пуряева"/>
    <x v="0"/>
    <x v="0"/>
    <n v="4"/>
  </r>
  <r>
    <x v="29"/>
    <d v="2022-01-27T00:00:00"/>
    <s v="RZDU5246589"/>
    <n v="40"/>
    <s v="Тучково"/>
    <d v="1899-12-30T14:00:00"/>
    <d v="2022-01-30T00:00:00"/>
    <s v="Электроугли"/>
    <x v="2"/>
    <s v="Пуряева"/>
    <x v="0"/>
    <x v="0"/>
    <n v="3"/>
  </r>
  <r>
    <x v="40"/>
    <d v="2022-01-27T00:00:00"/>
    <s v="TKRU4429831"/>
    <n v="40"/>
    <s v="Купавна"/>
    <d v="1899-12-30T13:00:00"/>
    <d v="2022-01-30T00:00:00"/>
    <s v="Электроугли"/>
    <x v="2"/>
    <s v="Пуряева"/>
    <x v="0"/>
    <x v="0"/>
    <n v="3"/>
  </r>
  <r>
    <x v="28"/>
    <d v="2022-01-27T00:00:00"/>
    <s v="TKRU4261835"/>
    <n v="40"/>
    <s v="Купавна"/>
    <d v="1899-12-30T09:00:00"/>
    <d v="2022-01-30T00:00:00"/>
    <s v="Электроугли"/>
    <x v="2"/>
    <s v="Пуряева"/>
    <x v="0"/>
    <x v="0"/>
    <n v="3"/>
  </r>
  <r>
    <x v="28"/>
    <d v="2022-01-27T00:00:00"/>
    <s v="TKRU4359288"/>
    <n v="40"/>
    <s v="Купавна "/>
    <d v="1899-12-30T14:00:00"/>
    <d v="2022-01-30T00:00:00"/>
    <s v="Электроугли"/>
    <x v="2"/>
    <s v="Пуряева"/>
    <x v="0"/>
    <x v="0"/>
    <n v="3"/>
  </r>
  <r>
    <x v="38"/>
    <d v="2022-01-27T00:00:00"/>
    <s v="XHCU5237346"/>
    <n v="40"/>
    <s v="Север "/>
    <m/>
    <d v="2022-01-30T00:00:00"/>
    <s v="Электроугли"/>
    <x v="2"/>
    <s v="Пуряева"/>
    <x v="0"/>
    <x v="0"/>
    <n v="3"/>
  </r>
  <r>
    <x v="33"/>
    <d v="2022-01-28T00:00:00"/>
    <s v="HPCU4135205"/>
    <n v="40"/>
    <s v="Тетрис "/>
    <m/>
    <d v="2022-02-01T00:00:00"/>
    <s v="Купавна"/>
    <x v="1"/>
    <s v="Пуряева"/>
    <x v="0"/>
    <x v="0"/>
    <n v="4"/>
  </r>
  <r>
    <x v="29"/>
    <d v="2022-01-28T00:00:00"/>
    <s v="TKRU4395557"/>
    <n v="40"/>
    <s v="Тучково "/>
    <d v="1899-12-30T10:00:00"/>
    <d v="2022-02-02T00:00:00"/>
    <s v="Электроугли"/>
    <x v="2"/>
    <s v="Пуряева"/>
    <x v="0"/>
    <x v="0"/>
    <n v="5"/>
  </r>
  <r>
    <x v="37"/>
    <d v="2022-01-28T00:00:00"/>
    <s v="TCNU6987643"/>
    <n v="40"/>
    <s v="МК Домодедово"/>
    <d v="1899-12-30T08:00:00"/>
    <d v="2022-02-02T00:00:00"/>
    <s v="Электроугли"/>
    <x v="2"/>
    <s v="Пуряева"/>
    <x v="0"/>
    <x v="0"/>
    <n v="5"/>
  </r>
  <r>
    <x v="33"/>
    <d v="2022-01-29T00:00:00"/>
    <s v="TWLU1340071 "/>
    <n v="40"/>
    <s v="МК Домодедово"/>
    <m/>
    <d v="2022-02-06T00:00:00"/>
    <s v="Белый раст"/>
    <x v="0"/>
    <s v="Пуряева"/>
    <x v="0"/>
    <x v="0"/>
    <n v="8"/>
  </r>
  <r>
    <x v="27"/>
    <d v="2022-01-29T00:00:00"/>
    <s v="RXTU4501203"/>
    <n v="40"/>
    <s v="МК Домодедово"/>
    <d v="1899-12-30T20:00:00"/>
    <d v="2022-02-01T00:00:00"/>
    <s v="Белый раст"/>
    <x v="0"/>
    <s v="Пуряева"/>
    <x v="0"/>
    <x v="0"/>
    <n v="3"/>
  </r>
  <r>
    <x v="38"/>
    <d v="2022-01-29T00:00:00"/>
    <s v="TDLU5202391"/>
    <n v="40"/>
    <s v="Бутово "/>
    <m/>
    <d v="2022-02-02T00:00:00"/>
    <s v="Электроугли"/>
    <x v="2"/>
    <s v="Пуряева"/>
    <x v="0"/>
    <x v="0"/>
    <n v="4"/>
  </r>
  <r>
    <x v="32"/>
    <d v="2022-01-29T00:00:00"/>
    <s v="CAIU9682979"/>
    <n v="40"/>
    <s v="Бутово "/>
    <m/>
    <d v="2022-02-02T00:00:00"/>
    <s v="Электроугли"/>
    <x v="2"/>
    <s v="Пуряева"/>
    <x v="0"/>
    <x v="0"/>
    <n v="4"/>
  </r>
  <r>
    <x v="28"/>
    <d v="2022-01-29T00:00:00"/>
    <s v="PCIU8299731"/>
    <n v="40"/>
    <s v="Тетрис "/>
    <d v="1899-12-30T14:00:00"/>
    <d v="2022-02-01T00:00:00"/>
    <s v="Купавна"/>
    <x v="1"/>
    <s v="Пуряева"/>
    <x v="0"/>
    <x v="0"/>
    <n v="3"/>
  </r>
  <r>
    <x v="33"/>
    <d v="2022-01-29T00:00:00"/>
    <s v="CICU2645556"/>
    <n v="40"/>
    <s v="Тетрис "/>
    <m/>
    <d v="2022-02-01T00:00:00"/>
    <s v="Купавна"/>
    <x v="1"/>
    <s v="Пуряева"/>
    <x v="0"/>
    <x v="0"/>
    <n v="3"/>
  </r>
  <r>
    <x v="33"/>
    <d v="2022-01-29T00:00:00"/>
    <s v="NWRU6000846"/>
    <n v="40"/>
    <s v="Тетрис "/>
    <m/>
    <d v="2022-02-04T00:00:00"/>
    <s v="Купавна"/>
    <x v="1"/>
    <s v="Пуряева"/>
    <x v="0"/>
    <x v="0"/>
    <n v="6"/>
  </r>
  <r>
    <x v="31"/>
    <d v="2022-01-31T00:00:00"/>
    <s v="TDLU6210998"/>
    <n v="40"/>
    <s v="Тетрис "/>
    <d v="1899-12-30T08:00:00"/>
    <d v="2022-02-04T00:00:00"/>
    <s v="Купавна"/>
    <x v="1"/>
    <s v="Пуряева"/>
    <x v="0"/>
    <x v="0"/>
    <n v="4"/>
  </r>
  <r>
    <x v="28"/>
    <d v="2022-01-31T00:00:00"/>
    <s v="NWRU6008066"/>
    <n v="40"/>
    <s v="Толбино "/>
    <d v="1899-12-30T09:00:00"/>
    <d v="2022-02-04T00:00:00"/>
    <s v="Купавна"/>
    <x v="1"/>
    <s v="Пуряева"/>
    <x v="0"/>
    <x v="0"/>
    <n v="4"/>
  </r>
  <r>
    <x v="33"/>
    <d v="2022-02-01T00:00:00"/>
    <s v="CICU2645237"/>
    <n v="40"/>
    <s v="Тетрис "/>
    <m/>
    <d v="2022-02-04T00:00:00"/>
    <s v="Купавна"/>
    <x v="1"/>
    <s v="Пуряева"/>
    <x v="1"/>
    <x v="0"/>
    <n v="3"/>
  </r>
  <r>
    <x v="30"/>
    <d v="2022-02-01T00:00:00"/>
    <s v="TKRU4104796"/>
    <n v="40"/>
    <s v="Электроугли "/>
    <d v="1899-12-30T13:00:00"/>
    <d v="2022-02-07T00:00:00"/>
    <s v="Электроугли"/>
    <x v="2"/>
    <s v="Пуряева"/>
    <x v="1"/>
    <x v="0"/>
    <n v="6"/>
  </r>
  <r>
    <x v="36"/>
    <d v="2022-02-01T00:00:00"/>
    <s v="TKRU4051361"/>
    <n v="40"/>
    <s v="Электроугли "/>
    <d v="1899-12-30T10:00:00"/>
    <d v="2022-02-07T00:00:00"/>
    <s v="Электроугли"/>
    <x v="2"/>
    <s v="Пуряева"/>
    <x v="1"/>
    <x v="0"/>
    <n v="6"/>
  </r>
  <r>
    <x v="36"/>
    <d v="2022-02-01T00:00:00"/>
    <s v="RZDU5260479"/>
    <n v="40"/>
    <s v="Электроугли "/>
    <d v="1899-12-30T08:00:00"/>
    <d v="2022-02-07T00:00:00"/>
    <s v="Электроугли"/>
    <x v="2"/>
    <s v="Пуряева"/>
    <x v="1"/>
    <x v="0"/>
    <n v="6"/>
  </r>
  <r>
    <x v="38"/>
    <d v="2022-02-01T00:00:00"/>
    <s v="HMCU9017160"/>
    <n v="40"/>
    <s v="Бутово "/>
    <m/>
    <d v="2022-02-07T00:00:00"/>
    <s v="Электроугли"/>
    <x v="2"/>
    <s v="Пуряева"/>
    <x v="1"/>
    <x v="0"/>
    <n v="6"/>
  </r>
  <r>
    <x v="13"/>
    <d v="2022-02-22T00:00:00"/>
    <s v="SEGU4411755"/>
    <n v="40"/>
    <s v="МК Домодедово"/>
    <d v="1899-12-30T09:00:00"/>
    <d v="2022-02-24T00:00:00"/>
    <m/>
    <x v="1"/>
    <s v="Прохорова"/>
    <x v="1"/>
    <x v="0"/>
    <n v="2"/>
  </r>
  <r>
    <x v="33"/>
    <d v="2022-02-02T00:00:00"/>
    <s v="NWRU6007497"/>
    <n v="40"/>
    <s v="ТЕТРИС "/>
    <s v=" "/>
    <d v="2022-02-06T00:00:00"/>
    <s v="Белый раст"/>
    <x v="0"/>
    <s v="Пуряева"/>
    <x v="1"/>
    <x v="0"/>
    <n v="4"/>
  </r>
  <r>
    <x v="35"/>
    <d v="2022-02-02T00:00:00"/>
    <s v="GESU5306220"/>
    <n v="40"/>
    <s v="Тетрис "/>
    <d v="1899-12-30T14:00:00"/>
    <d v="2022-02-06T00:00:00"/>
    <s v="Белый раст"/>
    <x v="0"/>
    <s v="Пуряева"/>
    <x v="1"/>
    <x v="0"/>
    <n v="4"/>
  </r>
  <r>
    <x v="28"/>
    <d v="2022-02-02T00:00:00"/>
    <s v="TDLU6211628"/>
    <n v="40"/>
    <s v="Тетрис "/>
    <d v="1899-12-30T09:00:00"/>
    <d v="2022-02-06T00:00:00"/>
    <s v="Белый раст"/>
    <x v="0"/>
    <s v="Пуряева"/>
    <x v="1"/>
    <x v="0"/>
    <n v="4"/>
  </r>
  <r>
    <x v="27"/>
    <d v="2022-02-03T00:00:00"/>
    <s v="GESU6487930"/>
    <n v="40"/>
    <s v="Север "/>
    <d v="1899-12-30T12:00:00"/>
    <d v="2022-02-07T00:00:00"/>
    <s v="Купавна"/>
    <x v="1"/>
    <s v="Пуряева"/>
    <x v="1"/>
    <x v="0"/>
    <n v="4"/>
  </r>
  <r>
    <x v="27"/>
    <d v="2022-02-03T00:00:00"/>
    <s v="SEGU4520550"/>
    <n v="40"/>
    <s v="Север "/>
    <d v="1899-12-30T09:00:00"/>
    <d v="2022-02-07T00:00:00"/>
    <s v="Купавна"/>
    <x v="1"/>
    <s v="Пуряева"/>
    <x v="1"/>
    <x v="0"/>
    <n v="4"/>
  </r>
  <r>
    <x v="31"/>
    <d v="2022-02-02T00:00:00"/>
    <s v=" CRSU9251050"/>
    <n v="40"/>
    <s v="Север "/>
    <d v="1899-12-30T10:00:00"/>
    <d v="2022-02-07T00:00:00"/>
    <s v="Купавна"/>
    <x v="1"/>
    <s v="Пуряева"/>
    <x v="1"/>
    <x v="0"/>
    <n v="5"/>
  </r>
  <r>
    <x v="33"/>
    <d v="2022-02-03T00:00:00"/>
    <s v="MCCU3013579"/>
    <n v="40"/>
    <s v="Тетрис"/>
    <m/>
    <d v="2022-02-06T00:00:00"/>
    <s v="Белый раст"/>
    <x v="0"/>
    <s v="Пуряева"/>
    <x v="1"/>
    <x v="0"/>
    <n v="3"/>
  </r>
  <r>
    <x v="31"/>
    <d v="2022-02-04T00:00:00"/>
    <s v="CICU2128893"/>
    <n v="40"/>
    <s v="тетрис "/>
    <d v="1899-12-30T10:00:00"/>
    <d v="2022-02-06T00:00:00"/>
    <s v="Белый раст"/>
    <x v="0"/>
    <s v="Пуряева"/>
    <x v="1"/>
    <x v="0"/>
    <n v="2"/>
  </r>
  <r>
    <x v="41"/>
    <d v="2022-02-04T00:00:00"/>
    <s v="INKU6584177"/>
    <n v="40"/>
    <s v="тетрис "/>
    <d v="1899-12-30T13:00:00"/>
    <d v="2022-02-06T00:00:00"/>
    <s v="Белый раст"/>
    <x v="0"/>
    <s v="Пуряева"/>
    <x v="1"/>
    <x v="0"/>
    <n v="2"/>
  </r>
  <r>
    <x v="28"/>
    <d v="2022-02-04T00:00:00"/>
    <s v="XHCU5212918"/>
    <n v="40"/>
    <s v="тетрис "/>
    <d v="1899-12-30T14:00:00"/>
    <d v="2022-02-06T00:00:00"/>
    <s v="Белый раст"/>
    <x v="0"/>
    <s v="Пуряева"/>
    <x v="1"/>
    <x v="0"/>
    <n v="2"/>
  </r>
  <r>
    <x v="28"/>
    <d v="2022-02-04T00:00:00"/>
    <s v="CICU2177429"/>
    <n v="40"/>
    <s v="тетрис "/>
    <d v="1899-12-30T15:00:00"/>
    <d v="2022-02-06T00:00:00"/>
    <s v="Белый раст"/>
    <x v="0"/>
    <s v="Пуряева"/>
    <x v="1"/>
    <x v="0"/>
    <n v="2"/>
  </r>
  <r>
    <x v="33"/>
    <d v="2022-02-04T00:00:00"/>
    <s v="HDMU6558012"/>
    <n v="40"/>
    <s v="Голд"/>
    <m/>
    <d v="2022-02-09T00:00:00"/>
    <s v="Купавна"/>
    <x v="1"/>
    <s v="Пуряева"/>
    <x v="1"/>
    <x v="0"/>
    <n v="5"/>
  </r>
  <r>
    <x v="36"/>
    <d v="2022-02-05T00:00:00"/>
    <s v="XINU8215177"/>
    <n v="40"/>
    <s v="Север "/>
    <d v="1899-12-30T08:00:00"/>
    <d v="2022-02-09T00:00:00"/>
    <s v="Купавна"/>
    <x v="1"/>
    <s v="Пуряева"/>
    <x v="1"/>
    <x v="0"/>
    <n v="4"/>
  </r>
  <r>
    <x v="36"/>
    <d v="2022-02-05T00:00:00"/>
    <s v="HJMU1918077"/>
    <n v="40"/>
    <s v="Север "/>
    <d v="1899-12-30T10:00:00"/>
    <d v="2022-02-09T00:00:00"/>
    <s v="Купавна"/>
    <x v="1"/>
    <s v="Пуряева"/>
    <x v="1"/>
    <x v="0"/>
    <n v="4"/>
  </r>
  <r>
    <x v="38"/>
    <d v="2022-02-05T00:00:00"/>
    <s v="CLHU8325787"/>
    <n v="40"/>
    <s v="ГОЛД"/>
    <m/>
    <d v="2022-02-09T00:00:00"/>
    <s v="Купавна"/>
    <x v="1"/>
    <s v="Пуряева"/>
    <x v="1"/>
    <x v="0"/>
    <n v="4"/>
  </r>
  <r>
    <x v="33"/>
    <d v="2022-02-05T00:00:00"/>
    <s v="FCIU8521005"/>
    <n v="40"/>
    <s v="Тетрис "/>
    <m/>
    <d v="2022-02-10T00:00:00"/>
    <s v="Белый раст"/>
    <x v="0"/>
    <s v="Пуряева"/>
    <x v="1"/>
    <x v="0"/>
    <n v="5"/>
  </r>
  <r>
    <x v="38"/>
    <d v="2022-02-05T00:00:00"/>
    <s v="CICU2128785"/>
    <n v="40"/>
    <s v="Тетрис "/>
    <m/>
    <d v="2022-02-10T00:00:00"/>
    <s v="Белый раст"/>
    <x v="0"/>
    <s v="Пуряева"/>
    <x v="1"/>
    <x v="0"/>
    <n v="5"/>
  </r>
  <r>
    <x v="38"/>
    <d v="2022-02-05T00:00:00"/>
    <s v="CICU2187010"/>
    <n v="40"/>
    <s v="Тетрис "/>
    <m/>
    <d v="2022-02-10T00:00:00"/>
    <s v="Белый раст"/>
    <x v="0"/>
    <s v="Пуряева"/>
    <x v="1"/>
    <x v="0"/>
    <n v="5"/>
  </r>
  <r>
    <x v="42"/>
    <d v="2022-02-07T00:00:00"/>
    <s v="CICU2186478"/>
    <n v="40"/>
    <s v="Тетрис "/>
    <d v="1899-12-30T13:00:00"/>
    <d v="2022-02-10T00:00:00"/>
    <s v="Белый раст"/>
    <x v="0"/>
    <s v="Пуряева"/>
    <x v="1"/>
    <x v="0"/>
    <n v="3"/>
  </r>
  <r>
    <x v="27"/>
    <d v="2022-02-07T00:00:00"/>
    <s v="CICU2187453"/>
    <n v="40"/>
    <s v="Тетрис "/>
    <d v="1899-12-30T08:00:00"/>
    <d v="2022-02-10T00:00:00"/>
    <s v="Белый раст"/>
    <x v="0"/>
    <s v="Пуряева"/>
    <x v="1"/>
    <x v="0"/>
    <n v="3"/>
  </r>
  <r>
    <x v="34"/>
    <d v="2022-02-08T00:00:00"/>
    <s v="TEMU2658402"/>
    <n v="20"/>
    <m/>
    <d v="1899-12-30T02:00:00"/>
    <d v="2022-02-14T00:00:00"/>
    <s v="Силикатная"/>
    <x v="3"/>
    <s v="Пуряева"/>
    <x v="1"/>
    <x v="0"/>
    <n v="6"/>
  </r>
  <r>
    <x v="29"/>
    <d v="2022-02-08T00:00:00"/>
    <s v="MOTU0024028"/>
    <n v="40"/>
    <s v="Север "/>
    <d v="1899-12-30T10:00:00"/>
    <d v="2022-02-11T00:00:00"/>
    <s v="Электроугли"/>
    <x v="2"/>
    <s v="Пуряева"/>
    <x v="1"/>
    <x v="0"/>
    <n v="3"/>
  </r>
  <r>
    <x v="33"/>
    <d v="2022-02-08T00:00:00"/>
    <s v="GAWU5017226"/>
    <n v="40"/>
    <s v="Север "/>
    <m/>
    <d v="2022-02-17T00:00:00"/>
    <s v="Электроугли"/>
    <x v="2"/>
    <s v="Пуряева"/>
    <x v="1"/>
    <x v="0"/>
    <n v="9"/>
  </r>
  <r>
    <x v="38"/>
    <d v="2022-02-08T00:00:00"/>
    <s v="LPRU0001108"/>
    <n v="40"/>
    <s v="Север "/>
    <m/>
    <d v="2022-02-11T00:00:00"/>
    <s v="Электроугли"/>
    <x v="2"/>
    <s v="Пуряева"/>
    <x v="1"/>
    <x v="0"/>
    <n v="3"/>
  </r>
  <r>
    <x v="43"/>
    <d v="2022-02-08T00:00:00"/>
    <s v="GESU5906836"/>
    <n v="40"/>
    <s v="СЕВЕР "/>
    <d v="1899-12-30T12:00:00"/>
    <d v="2022-02-13T00:00:00"/>
    <s v="Купавна"/>
    <x v="1"/>
    <s v="Пуряева"/>
    <x v="1"/>
    <x v="0"/>
    <n v="5"/>
  </r>
  <r>
    <x v="28"/>
    <d v="2022-02-08T00:00:00"/>
    <s v="GESU5824810"/>
    <n v="40"/>
    <s v="ГОЛД "/>
    <d v="1899-12-30T14:00:00"/>
    <d v="2022-02-13T00:00:00"/>
    <s v="Купавна"/>
    <x v="1"/>
    <s v="Пуряева"/>
    <x v="1"/>
    <x v="0"/>
    <n v="5"/>
  </r>
  <r>
    <x v="33"/>
    <d v="2022-02-09T00:00:00"/>
    <s v="WSCU7774875"/>
    <n v="40"/>
    <s v="РТК Видное "/>
    <m/>
    <d v="2022-02-15T00:00:00"/>
    <s v="Белый раст"/>
    <x v="0"/>
    <s v="Пуряева"/>
    <x v="1"/>
    <x v="0"/>
    <n v="6"/>
  </r>
  <r>
    <x v="38"/>
    <d v="2022-02-09T00:00:00"/>
    <s v="RZDU5247749 "/>
    <n v="40"/>
    <s v="Электроугли "/>
    <m/>
    <d v="2022-02-17T00:00:00"/>
    <s v="Электроугли"/>
    <x v="2"/>
    <s v="Пуряева"/>
    <x v="1"/>
    <x v="0"/>
    <n v="8"/>
  </r>
  <r>
    <x v="44"/>
    <d v="2022-02-10T00:00:00"/>
    <s v=" GAWU5017416"/>
    <n v="40"/>
    <s v="Север "/>
    <d v="1899-12-30T09:00:00"/>
    <d v="2022-02-15T00:00:00"/>
    <s v="Белый раст"/>
    <x v="0"/>
    <s v="Пуряева"/>
    <x v="1"/>
    <x v="0"/>
    <n v="5"/>
  </r>
  <r>
    <x v="27"/>
    <d v="2022-02-10T00:00:00"/>
    <s v="CAIU8009177"/>
    <n v="40"/>
    <s v="Север "/>
    <d v="1899-12-30T09:00:00"/>
    <d v="2022-02-13T00:00:00"/>
    <s v="Купавна"/>
    <x v="1"/>
    <s v="Пуряева"/>
    <x v="1"/>
    <x v="0"/>
    <n v="3"/>
  </r>
  <r>
    <x v="33"/>
    <d v="2022-02-10T00:00:00"/>
    <s v="CICU2174878"/>
    <n v="40"/>
    <s v="Север "/>
    <m/>
    <d v="2022-02-17T00:00:00"/>
    <s v="Электроугли"/>
    <x v="2"/>
    <s v="Пуряева"/>
    <x v="1"/>
    <x v="0"/>
    <n v="7"/>
  </r>
  <r>
    <x v="38"/>
    <d v="2022-02-10T00:00:00"/>
    <s v="RXTU4500676"/>
    <n v="40"/>
    <s v="Бутово "/>
    <m/>
    <d v="2022-02-17T00:00:00"/>
    <s v="Электроугли"/>
    <x v="2"/>
    <s v="Пуряева"/>
    <x v="1"/>
    <x v="0"/>
    <n v="7"/>
  </r>
  <r>
    <x v="33"/>
    <d v="2022-02-11T00:00:00"/>
    <s v="SEKU6247100 "/>
    <n v="40"/>
    <s v="МК Домодедово"/>
    <m/>
    <d v="2022-02-22T00:00:00"/>
    <s v="Электроугли"/>
    <x v="2"/>
    <s v="Пуряева"/>
    <x v="1"/>
    <x v="0"/>
    <n v="11"/>
  </r>
  <r>
    <x v="30"/>
    <d v="2022-02-11T00:00:00"/>
    <s v="CAIU7893170"/>
    <n v="40"/>
    <s v="Север "/>
    <d v="1899-12-30T09:00:00"/>
    <d v="2022-02-14T00:00:00"/>
    <s v="Силикатная"/>
    <x v="3"/>
    <s v="Пуряева"/>
    <x v="1"/>
    <x v="0"/>
    <n v="3"/>
  </r>
  <r>
    <x v="30"/>
    <d v="2022-02-11T00:00:00"/>
    <s v="XHCU5293463"/>
    <n v="40"/>
    <s v="Тетрис "/>
    <d v="1899-12-30T13:00:00"/>
    <d v="2022-02-15T00:00:00"/>
    <s v="Белый раст"/>
    <x v="0"/>
    <s v="Пуряева"/>
    <x v="1"/>
    <x v="0"/>
    <n v="4"/>
  </r>
  <r>
    <x v="28"/>
    <d v="2022-02-11T00:00:00"/>
    <s v="ABMU0433830"/>
    <n v="40"/>
    <s v="Тетрис "/>
    <d v="1899-12-30T15:00:00"/>
    <d v="2022-02-17T00:00:00"/>
    <s v="Купавна"/>
    <x v="1"/>
    <s v="Пуряева"/>
    <x v="1"/>
    <x v="0"/>
    <n v="6"/>
  </r>
  <r>
    <x v="28"/>
    <d v="2022-02-11T00:00:00"/>
    <s v="HJMU1914786"/>
    <n v="40"/>
    <s v="Север "/>
    <d v="1899-12-30T09:00:00"/>
    <d v="2022-02-17T00:00:00"/>
    <s v="Купавна"/>
    <x v="1"/>
    <s v="Пуряева"/>
    <x v="1"/>
    <x v="0"/>
    <n v="6"/>
  </r>
  <r>
    <x v="28"/>
    <d v="2022-02-12T00:00:00"/>
    <s v="CICU2066641"/>
    <n v="40"/>
    <s v="Тетрис "/>
    <d v="1899-12-30T12:00:00"/>
    <d v="2022-02-17T00:00:00"/>
    <s v="Купавна"/>
    <x v="1"/>
    <s v="Пуряева"/>
    <x v="1"/>
    <x v="0"/>
    <n v="5"/>
  </r>
  <r>
    <x v="26"/>
    <d v="2022-02-14T00:00:00"/>
    <s v="CAXU4998204"/>
    <n v="40"/>
    <s v="Север "/>
    <d v="1899-12-30T10:00:00"/>
    <d v="2022-02-15T00:00:00"/>
    <s v="Белый раст"/>
    <x v="0"/>
    <s v="Пуряева"/>
    <x v="1"/>
    <x v="0"/>
    <n v="1"/>
  </r>
  <r>
    <x v="28"/>
    <d v="2022-02-14T00:00:00"/>
    <s v="TRLU7323321"/>
    <n v="40"/>
    <s v="РТК Видное "/>
    <d v="1899-12-30T14:00:00"/>
    <d v="2022-02-20T00:00:00"/>
    <s v="Белый раст"/>
    <x v="0"/>
    <s v="Пуряева"/>
    <x v="1"/>
    <x v="0"/>
    <n v="6"/>
  </r>
  <r>
    <x v="28"/>
    <d v="2022-02-15T00:00:00"/>
    <s v="TGHU9868948"/>
    <n v="40"/>
    <s v="Меридиан "/>
    <d v="1899-12-30T14:00:00"/>
    <d v="2022-02-17T00:00:00"/>
    <s v="Силикатная"/>
    <x v="3"/>
    <s v="Пуряева"/>
    <x v="1"/>
    <x v="0"/>
    <n v="2"/>
  </r>
  <r>
    <x v="42"/>
    <d v="2022-02-15T00:00:00"/>
    <s v="XINU8126341"/>
    <n v="40"/>
    <s v="МК Домодедово"/>
    <d v="1899-12-30T13:00:00"/>
    <d v="2022-02-22T00:00:00"/>
    <s v="Купавна"/>
    <x v="1"/>
    <s v="Пуряева"/>
    <x v="1"/>
    <x v="0"/>
    <n v="7"/>
  </r>
  <r>
    <x v="45"/>
    <d v="2022-02-15T00:00:00"/>
    <s v="SEGU4636577"/>
    <n v="40"/>
    <s v="Север "/>
    <d v="1899-12-30T08:30:00"/>
    <d v="2022-02-22T00:00:00"/>
    <s v="Купавна"/>
    <x v="1"/>
    <s v="Пуряева"/>
    <x v="1"/>
    <x v="0"/>
    <n v="7"/>
  </r>
  <r>
    <x v="27"/>
    <d v="2022-02-16T00:00:00"/>
    <s v="RXTU4500510"/>
    <n v="40"/>
    <s v="МК Домодедово"/>
    <d v="1899-12-30T09:00:00"/>
    <d v="2022-02-22T00:00:00"/>
    <s v="Электроугли"/>
    <x v="2"/>
    <s v="Пуряева"/>
    <x v="1"/>
    <x v="0"/>
    <n v="6"/>
  </r>
  <r>
    <x v="30"/>
    <d v="2022-02-16T00:00:00"/>
    <s v="MZWU2108588"/>
    <n v="40"/>
    <s v="Толбино "/>
    <d v="1899-12-30T13:00:00"/>
    <d v="2022-02-22T00:00:00"/>
    <s v="Электроугли"/>
    <x v="2"/>
    <s v="Пуряева"/>
    <x v="1"/>
    <x v="0"/>
    <n v="6"/>
  </r>
  <r>
    <x v="33"/>
    <d v="2022-02-16T00:00:00"/>
    <s v="TKRU4133367 "/>
    <n v="40"/>
    <s v="с колес "/>
    <d v="1899-12-30T15:00:00"/>
    <d v="2022-02-22T00:00:00"/>
    <s v="Электроугли"/>
    <x v="2"/>
    <s v="Пуряева"/>
    <x v="1"/>
    <x v="0"/>
    <n v="6"/>
  </r>
  <r>
    <x v="28"/>
    <d v="2022-02-16T00:00:00"/>
    <s v="NPTU4502745"/>
    <n v="40"/>
    <s v="МК Домодедово"/>
    <d v="1899-12-30T14:00:00"/>
    <d v="2022-02-22T00:00:00"/>
    <s v="Электроугли"/>
    <x v="2"/>
    <s v="Пуряева"/>
    <x v="1"/>
    <x v="0"/>
    <n v="6"/>
  </r>
  <r>
    <x v="34"/>
    <d v="2022-02-17T00:00:00"/>
    <s v="SUDU1446906"/>
    <n v="20"/>
    <s v="Меридиан "/>
    <d v="1899-12-30T02:00:00"/>
    <d v="2022-02-20T00:00:00"/>
    <s v="Силикатная"/>
    <x v="3"/>
    <s v="Пуряева"/>
    <x v="1"/>
    <x v="0"/>
    <n v="3"/>
  </r>
  <r>
    <x v="28"/>
    <d v="2022-02-18T00:00:00"/>
    <s v="CLHU8861178"/>
    <n v="40"/>
    <s v="РТК Видное "/>
    <d v="1899-12-30T09:00:00"/>
    <d v="2022-02-20T00:00:00"/>
    <s v="Белый раст"/>
    <x v="0"/>
    <s v="Пуряева"/>
    <x v="1"/>
    <x v="0"/>
    <n v="2"/>
  </r>
  <r>
    <x v="28"/>
    <d v="2022-02-18T00:00:00"/>
    <s v="HPCU4139181"/>
    <n v="40"/>
    <s v="РТК Видное "/>
    <d v="1899-12-30T13:00:00"/>
    <d v="2022-02-20T00:00:00"/>
    <s v="Белый раст"/>
    <x v="0"/>
    <s v="Пуряева"/>
    <x v="1"/>
    <x v="0"/>
    <n v="2"/>
  </r>
  <r>
    <x v="28"/>
    <d v="2022-02-18T00:00:00"/>
    <s v="XHCU5389903"/>
    <n v="40"/>
    <s v="РТК Видное "/>
    <d v="1899-12-30T10:00:00"/>
    <d v="2022-02-20T00:00:00"/>
    <s v="Белый раст"/>
    <x v="0"/>
    <s v="Пуряева"/>
    <x v="1"/>
    <x v="0"/>
    <n v="2"/>
  </r>
  <r>
    <x v="26"/>
    <d v="2022-02-18T00:00:00"/>
    <s v="CICU2178317"/>
    <n v="40"/>
    <s v="Тетрис  "/>
    <d v="1899-12-30T10:00:00"/>
    <d v="2022-02-20T00:00:00"/>
    <s v="Белый раст"/>
    <x v="0"/>
    <s v="Пуряева"/>
    <x v="1"/>
    <x v="0"/>
    <n v="2"/>
  </r>
  <r>
    <x v="30"/>
    <d v="2022-02-18T00:00:00"/>
    <s v="FLSU6010724"/>
    <n v="40"/>
    <s v="Тетрис "/>
    <d v="1899-12-30T13:00:00"/>
    <d v="2022-02-20T00:00:00"/>
    <s v="Белый раст"/>
    <x v="0"/>
    <s v="Пуряева"/>
    <x v="1"/>
    <x v="0"/>
    <n v="2"/>
  </r>
  <r>
    <x v="27"/>
    <d v="2022-02-19T00:00:00"/>
    <s v="TCNU9663313"/>
    <n v="40"/>
    <s v="Север "/>
    <d v="1899-12-30T12:00:00"/>
    <d v="2022-02-22T00:00:00"/>
    <s v="Купавна"/>
    <x v="1"/>
    <s v="Пуряева"/>
    <x v="1"/>
    <x v="0"/>
    <n v="3"/>
  </r>
  <r>
    <x v="33"/>
    <d v="2022-02-19T00:00:00"/>
    <s v="TDRU8255669"/>
    <n v="40"/>
    <s v="Север "/>
    <d v="1899-12-30T09:00:00"/>
    <d v="2022-02-22T00:00:00"/>
    <s v="Купавна"/>
    <x v="1"/>
    <s v="Пуряева"/>
    <x v="1"/>
    <x v="0"/>
    <n v="3"/>
  </r>
  <r>
    <x v="30"/>
    <d v="2022-02-21T00:00:00"/>
    <s v="MXSU9609527"/>
    <n v="40"/>
    <s v="Белый Раст "/>
    <d v="1899-12-30T13:00:00"/>
    <d v="2022-02-28T00:00:00"/>
    <s v="Белый раст"/>
    <x v="0"/>
    <s v="Пуряева"/>
    <x v="1"/>
    <x v="0"/>
    <n v="7"/>
  </r>
  <r>
    <x v="28"/>
    <d v="2022-02-21T00:00:00"/>
    <s v="TCLU1724647"/>
    <n v="40"/>
    <s v="ТСФ"/>
    <d v="1899-12-30T09:00:00"/>
    <d v="2022-02-25T00:00:00"/>
    <s v="Силикатная"/>
    <x v="3"/>
    <s v="Пуряева"/>
    <x v="1"/>
    <x v="0"/>
    <n v="4"/>
  </r>
  <r>
    <x v="26"/>
    <d v="2022-02-21T00:00:00"/>
    <s v="CAIU8602156"/>
    <n v="40"/>
    <s v="ТСФ"/>
    <d v="1899-12-30T10:00:00"/>
    <d v="2022-02-28T00:00:00"/>
    <s v="Силикатная"/>
    <x v="3"/>
    <s v="Пуряева"/>
    <x v="1"/>
    <x v="0"/>
    <n v="7"/>
  </r>
  <r>
    <x v="33"/>
    <d v="2022-02-21T00:00:00"/>
    <s v="SEGU4316803"/>
    <n v="40"/>
    <s v="МК Домодедово"/>
    <m/>
    <d v="2022-02-27T00:00:00"/>
    <s v="Купавна"/>
    <x v="1"/>
    <s v="Пуряева"/>
    <x v="1"/>
    <x v="0"/>
    <n v="6"/>
  </r>
  <r>
    <x v="33"/>
    <d v="2022-02-22T00:00:00"/>
    <s v="TCKU9067080"/>
    <n v="40"/>
    <s v="МК Домодедово"/>
    <m/>
    <d v="2022-02-24T00:00:00"/>
    <s v="Купавна"/>
    <x v="1"/>
    <s v="Пуряева"/>
    <x v="1"/>
    <x v="0"/>
    <n v="2"/>
  </r>
  <r>
    <x v="30"/>
    <d v="2022-02-22T00:00:00"/>
    <s v="GESU6712455"/>
    <n v="40"/>
    <s v="МК Домодедово"/>
    <d v="1899-12-30T13:00:00"/>
    <d v="2022-02-24T00:00:00"/>
    <s v="Купавна"/>
    <x v="1"/>
    <s v="Пуряева"/>
    <x v="1"/>
    <x v="0"/>
    <n v="2"/>
  </r>
  <r>
    <x v="33"/>
    <d v="2022-02-22T00:00:00"/>
    <s v="CKIU8791419"/>
    <n v="40"/>
    <s v="РТК Видное "/>
    <m/>
    <d v="2022-03-03T00:00:00"/>
    <s v="Электроугли"/>
    <x v="2"/>
    <s v="Пуряева"/>
    <x v="1"/>
    <x v="0"/>
    <n v="9"/>
  </r>
  <r>
    <x v="34"/>
    <d v="2022-02-24T00:00:00"/>
    <s v="CMAU1941490"/>
    <n v="20"/>
    <m/>
    <d v="1899-12-30T02:00:00"/>
    <d v="2022-02-28T00:00:00"/>
    <s v="Силикатная"/>
    <x v="3"/>
    <s v="Пуряева"/>
    <x v="1"/>
    <x v="0"/>
    <n v="4"/>
  </r>
  <r>
    <x v="33"/>
    <d v="2022-02-24T00:00:00"/>
    <s v="GESU6515559"/>
    <n v="40"/>
    <s v="Север"/>
    <m/>
    <d v="2022-02-27T00:00:00"/>
    <s v="Купавна"/>
    <x v="1"/>
    <s v="Пуряева"/>
    <x v="1"/>
    <x v="0"/>
    <n v="3"/>
  </r>
  <r>
    <x v="27"/>
    <d v="2022-02-24T00:00:00"/>
    <s v="CBHU8499979"/>
    <n v="40"/>
    <s v="Север "/>
    <d v="1899-12-30T10:00:00"/>
    <d v="2022-02-27T00:00:00"/>
    <s v="Белый раст"/>
    <x v="0"/>
    <s v="Пуряева"/>
    <x v="1"/>
    <x v="0"/>
    <n v="3"/>
  </r>
  <r>
    <x v="27"/>
    <d v="2022-02-24T00:00:00"/>
    <s v="MCCU3062104"/>
    <n v="40"/>
    <s v="Север "/>
    <d v="1899-12-30T14:00:00"/>
    <d v="2022-02-27T00:00:00"/>
    <s v="Белый раст"/>
    <x v="0"/>
    <s v="Пуряева"/>
    <x v="1"/>
    <x v="0"/>
    <n v="3"/>
  </r>
  <r>
    <x v="28"/>
    <d v="2022-02-24T00:00:00"/>
    <s v="AXIU1446586"/>
    <n v="40"/>
    <s v="РТК Видное "/>
    <d v="1899-12-30T16:00:00"/>
    <d v="2022-02-27T00:00:00"/>
    <s v="Белый раст"/>
    <x v="0"/>
    <s v="Пуряева"/>
    <x v="1"/>
    <x v="0"/>
    <n v="3"/>
  </r>
  <r>
    <x v="28"/>
    <d v="2022-02-24T00:00:00"/>
    <s v="FSCU9628384"/>
    <n v="40"/>
    <s v="РТК Видное"/>
    <d v="1899-12-30T09:00:00"/>
    <d v="2022-02-27T00:00:00"/>
    <s v="Белый раст"/>
    <x v="0"/>
    <s v="Пуряева"/>
    <x v="1"/>
    <x v="0"/>
    <n v="3"/>
  </r>
  <r>
    <x v="46"/>
    <d v="2022-02-25T00:00:00"/>
    <s v="CIPU5186050"/>
    <n v="40"/>
    <s v="МК Домодедово"/>
    <d v="1899-12-30T09:00:00"/>
    <d v="2022-03-01T00:00:00"/>
    <s v="Купавна "/>
    <x v="1"/>
    <s v="Пуряева"/>
    <x v="1"/>
    <x v="0"/>
    <n v="4"/>
  </r>
  <r>
    <x v="31"/>
    <d v="2022-02-25T00:00:00"/>
    <s v="WSCU9267490"/>
    <n v="40"/>
    <s v="Север "/>
    <d v="1899-12-30T14:00:00"/>
    <d v="2022-03-01T00:00:00"/>
    <s v="Купавна "/>
    <x v="1"/>
    <s v="Пуряева"/>
    <x v="1"/>
    <x v="0"/>
    <n v="4"/>
  </r>
  <r>
    <x v="27"/>
    <d v="2022-02-25T00:00:00"/>
    <s v="TEMU6596844"/>
    <n v="40"/>
    <s v="Север "/>
    <d v="1899-12-30T09:00:00"/>
    <d v="2022-03-01T00:00:00"/>
    <s v="Купавна"/>
    <x v="1"/>
    <s v="Пуряева"/>
    <x v="1"/>
    <x v="0"/>
    <n v="4"/>
  </r>
  <r>
    <x v="33"/>
    <d v="2022-02-25T00:00:00"/>
    <s v="CIPU5187524"/>
    <n v="40"/>
    <s v="МК Домодедово"/>
    <s v=" "/>
    <d v="2022-03-01T00:00:00"/>
    <s v="Купавна"/>
    <x v="1"/>
    <s v="Пуряева"/>
    <x v="1"/>
    <x v="0"/>
    <n v="4"/>
  </r>
  <r>
    <x v="30"/>
    <d v="2022-02-25T00:00:00"/>
    <s v="CIPU5186066"/>
    <n v="40"/>
    <s v="МК Домодедово"/>
    <d v="1899-12-30T13:00:00"/>
    <d v="2022-03-01T00:00:00"/>
    <s v="Купавна"/>
    <x v="1"/>
    <s v="Пуряева"/>
    <x v="1"/>
    <x v="0"/>
    <n v="4"/>
  </r>
  <r>
    <x v="28"/>
    <d v="2022-02-25T00:00:00"/>
    <s v="MAGU5189550"/>
    <n v="40"/>
    <s v="Север "/>
    <d v="1899-12-30T15:00:00"/>
    <d v="2022-02-27T00:00:00"/>
    <s v="Белый раст"/>
    <x v="0"/>
    <s v="Пуряева"/>
    <x v="1"/>
    <x v="0"/>
    <n v="2"/>
  </r>
  <r>
    <x v="28"/>
    <d v="2022-02-25T00:00:00"/>
    <s v="MXSU9612541"/>
    <n v="40"/>
    <s v="Белый Раст "/>
    <d v="1899-12-30T11:00:00"/>
    <d v="2022-02-27T00:00:00"/>
    <s v="Белый раст"/>
    <x v="0"/>
    <s v="Пуряева"/>
    <x v="1"/>
    <x v="0"/>
    <n v="2"/>
  </r>
  <r>
    <x v="41"/>
    <d v="2022-02-27T00:00:00"/>
    <s v="MCCU3013460"/>
    <n v="40"/>
    <s v="Тетрис   "/>
    <d v="1899-12-30T13:00:00"/>
    <d v="2022-03-01T00:00:00"/>
    <s v="Белый раст"/>
    <x v="0"/>
    <s v="Пуряева"/>
    <x v="1"/>
    <x v="0"/>
    <n v="2"/>
  </r>
  <r>
    <x v="26"/>
    <d v="2022-02-28T00:00:00"/>
    <s v="HNKU5100873"/>
    <n v="40"/>
    <s v="Север "/>
    <d v="1899-12-30T10:00:00"/>
    <d v="2022-03-01T00:00:00"/>
    <s v="Белый раст"/>
    <x v="0"/>
    <s v="Пуряева"/>
    <x v="1"/>
    <x v="0"/>
    <n v="1"/>
  </r>
  <r>
    <x v="31"/>
    <d v="2022-02-28T00:00:00"/>
    <s v="INKU6695925"/>
    <n v="40"/>
    <s v="Север "/>
    <d v="1899-12-30T08:00:00"/>
    <d v="2022-03-01T00:00:00"/>
    <s v="Белый раст"/>
    <x v="0"/>
    <s v="Пуряева"/>
    <x v="1"/>
    <x v="0"/>
    <n v="1"/>
  </r>
  <r>
    <x v="28"/>
    <d v="2022-02-28T00:00:00"/>
    <s v="KNLU5077578"/>
    <n v="40"/>
    <s v="Север "/>
    <d v="1899-12-30T16:00:00"/>
    <d v="2022-03-01T00:00:00"/>
    <s v="Белый раст"/>
    <x v="0"/>
    <s v="Пуряева"/>
    <x v="1"/>
    <x v="0"/>
    <n v="1"/>
  </r>
  <r>
    <x v="33"/>
    <d v="2022-02-28T00:00:00"/>
    <s v="TCNU9326518 "/>
    <n v="40"/>
    <s v="Бутово"/>
    <m/>
    <d v="2022-03-08T00:00:00"/>
    <s v="Электроугли"/>
    <x v="2"/>
    <s v="Пуряева"/>
    <x v="1"/>
    <x v="0"/>
    <n v="8"/>
  </r>
  <r>
    <x v="33"/>
    <d v="2022-02-28T00:00:00"/>
    <s v="SICU9003785"/>
    <n v="40"/>
    <s v="Толбино "/>
    <m/>
    <d v="2022-03-08T00:00:00"/>
    <s v="Электроугли"/>
    <x v="2"/>
    <s v="Пуряева"/>
    <x v="1"/>
    <x v="0"/>
    <n v="8"/>
  </r>
  <r>
    <x v="30"/>
    <d v="2022-03-01T00:00:00"/>
    <s v="NWRU6008111"/>
    <n v="40"/>
    <s v="Толбино "/>
    <d v="1899-12-30T09:00:00"/>
    <d v="2022-03-08T00:00:00"/>
    <s v="Купавна "/>
    <x v="1"/>
    <s v="Пуряева"/>
    <x v="2"/>
    <x v="0"/>
    <n v="7"/>
  </r>
  <r>
    <x v="37"/>
    <d v="2022-03-01T00:00:00"/>
    <s v="THNU0000094"/>
    <n v="40"/>
    <s v="Толбино "/>
    <d v="1899-12-30T09:00:00"/>
    <d v="2022-03-05T00:00:00"/>
    <s v="Купавна "/>
    <x v="1"/>
    <s v="Пуряева"/>
    <x v="2"/>
    <x v="0"/>
    <n v="4"/>
  </r>
  <r>
    <x v="28"/>
    <d v="2022-03-01T00:00:00"/>
    <s v="CICU2183951"/>
    <n v="40"/>
    <s v="Толбино "/>
    <d v="1899-12-30T11:00:00"/>
    <d v="2022-03-05T00:00:00"/>
    <s v="Купавна "/>
    <x v="1"/>
    <s v="Пуряева"/>
    <x v="2"/>
    <x v="0"/>
    <n v="4"/>
  </r>
  <r>
    <x v="27"/>
    <d v="2022-03-01T00:00:00"/>
    <s v="SICU9003851"/>
    <n v="40"/>
    <s v="Толбино"/>
    <d v="1899-12-30T09:00:00"/>
    <d v="2022-03-05T00:00:00"/>
    <s v="Купавна "/>
    <x v="1"/>
    <s v="Пуряева"/>
    <x v="2"/>
    <x v="0"/>
    <n v="4"/>
  </r>
  <r>
    <x v="33"/>
    <d v="2022-03-01T00:00:00"/>
    <s v="TKRU4545169"/>
    <n v="40"/>
    <s v="Купавна"/>
    <m/>
    <d v="2022-03-08T00:00:00"/>
    <s v="Электроугли"/>
    <x v="2"/>
    <s v="Пуряева"/>
    <x v="2"/>
    <x v="0"/>
    <n v="7"/>
  </r>
  <r>
    <x v="33"/>
    <d v="2022-03-01T00:00:00"/>
    <s v="TKRU4469578"/>
    <n v="40"/>
    <s v="Купавна"/>
    <m/>
    <d v="2022-03-08T00:00:00"/>
    <s v="Электроугли"/>
    <x v="2"/>
    <s v="Пуряева"/>
    <x v="2"/>
    <x v="0"/>
    <n v="7"/>
  </r>
  <r>
    <x v="47"/>
    <d v="2022-03-01T00:00:00"/>
    <s v="FSCU9449286"/>
    <n v="40"/>
    <s v="РТК Видное"/>
    <d v="1899-12-30T20:00:00"/>
    <d v="2022-03-06T00:00:00"/>
    <s v="Белый раст"/>
    <x v="0"/>
    <s v="Пуряева"/>
    <x v="2"/>
    <x v="0"/>
    <n v="5"/>
  </r>
  <r>
    <x v="28"/>
    <d v="2022-03-02T00:00:00"/>
    <s v="TGHU8691570"/>
    <n v="40"/>
    <s v="Север "/>
    <d v="1899-12-30T14:00:00"/>
    <d v="2022-03-05T00:00:00"/>
    <s v="Купавна "/>
    <x v="1"/>
    <s v="Пуряева"/>
    <x v="2"/>
    <x v="0"/>
    <n v="3"/>
  </r>
  <r>
    <x v="33"/>
    <d v="2022-03-03T00:00:00"/>
    <s v="CICU2645643"/>
    <n v="40"/>
    <s v="Север "/>
    <d v="1899-12-30T09:00:00"/>
    <d v="2022-03-05T00:00:00"/>
    <s v="Купавна "/>
    <x v="1"/>
    <s v="Пуряева"/>
    <x v="2"/>
    <x v="0"/>
    <n v="2"/>
  </r>
  <r>
    <x v="30"/>
    <d v="2022-03-03T00:00:00"/>
    <s v="TEMU6923211"/>
    <n v="40"/>
    <s v="РТК Видное"/>
    <d v="1899-12-30T13:00:00"/>
    <d v="2022-03-06T00:00:00"/>
    <s v="Белый раст"/>
    <x v="0"/>
    <s v="Пуряева"/>
    <x v="2"/>
    <x v="0"/>
    <n v="3"/>
  </r>
  <r>
    <x v="27"/>
    <d v="2022-03-04T00:00:00"/>
    <s v="KKFU7644180"/>
    <n v="40"/>
    <s v="РТК Видное "/>
    <d v="1899-12-30T09:00:00"/>
    <d v="2022-03-06T00:00:00"/>
    <s v="Белый раст"/>
    <x v="0"/>
    <s v="Пуряева"/>
    <x v="2"/>
    <x v="0"/>
    <n v="2"/>
  </r>
  <r>
    <x v="48"/>
    <d v="2022-03-04T00:00:00"/>
    <s v="TDRU8210371"/>
    <n v="40"/>
    <s v="РТК Видное "/>
    <d v="1899-12-30T08:00:00"/>
    <d v="2022-03-06T00:00:00"/>
    <s v="Белый раст"/>
    <x v="0"/>
    <s v="Пуряева"/>
    <x v="2"/>
    <x v="0"/>
    <n v="2"/>
  </r>
  <r>
    <x v="28"/>
    <d v="2022-03-04T00:00:00"/>
    <s v="MSCU9727960"/>
    <n v="40"/>
    <s v="РТК Видное"/>
    <d v="1899-12-30T09:00:00"/>
    <d v="2022-03-06T00:00:00"/>
    <s v="Белый раст"/>
    <x v="0"/>
    <s v="Пуряева"/>
    <x v="2"/>
    <x v="0"/>
    <n v="2"/>
  </r>
  <r>
    <x v="28"/>
    <d v="2022-03-04T00:00:00"/>
    <s v="GATU8810901"/>
    <n v="40"/>
    <s v="РТК Видное "/>
    <d v="1899-12-30T16:00:00"/>
    <d v="2022-03-06T00:00:00"/>
    <s v="Белый раст"/>
    <x v="0"/>
    <s v="Пуряева"/>
    <x v="2"/>
    <x v="0"/>
    <n v="2"/>
  </r>
  <r>
    <x v="33"/>
    <d v="2022-03-04T00:00:00"/>
    <s v="SICU8002980"/>
    <n v="40"/>
    <s v="Тетрис "/>
    <m/>
    <d v="2022-03-13T00:00:00"/>
    <s v="Белый раст"/>
    <x v="0"/>
    <s v="Пуряева"/>
    <x v="2"/>
    <x v="0"/>
    <n v="9"/>
  </r>
  <r>
    <x v="33"/>
    <d v="2022-03-04T00:00:00"/>
    <s v="HNKU6068863"/>
    <n v="40"/>
    <s v="Тетрис "/>
    <m/>
    <d v="2022-03-13T00:00:00"/>
    <s v="Белый раст"/>
    <x v="0"/>
    <s v="Пуряева"/>
    <x v="2"/>
    <x v="0"/>
    <n v="9"/>
  </r>
  <r>
    <x v="28"/>
    <d v="2022-03-05T00:00:00"/>
    <s v="HNKU6095175"/>
    <n v="40"/>
    <s v="Тучково"/>
    <d v="1899-12-30T09:00:00"/>
    <d v="2022-03-13T00:00:00"/>
    <s v="Купавна "/>
    <x v="1"/>
    <s v="Пуряева"/>
    <x v="2"/>
    <x v="0"/>
    <n v="8"/>
  </r>
  <r>
    <x v="28"/>
    <d v="2022-03-05T00:00:00"/>
    <s v="HNKU6070958"/>
    <n v="40"/>
    <s v="Тучково"/>
    <d v="1899-12-30T13:00:00"/>
    <d v="2022-03-13T00:00:00"/>
    <s v="Купавна "/>
    <x v="1"/>
    <s v="Пуряева"/>
    <x v="2"/>
    <x v="0"/>
    <n v="8"/>
  </r>
  <r>
    <x v="27"/>
    <d v="2022-03-05T00:00:00"/>
    <s v="PCIU8596977"/>
    <n v="40"/>
    <s v="Тучково"/>
    <d v="1899-12-30T12:00:00"/>
    <d v="2022-03-13T00:00:00"/>
    <s v="Купавна "/>
    <x v="1"/>
    <s v="Пуряева"/>
    <x v="2"/>
    <x v="0"/>
    <n v="8"/>
  </r>
  <r>
    <x v="30"/>
    <d v="2022-03-05T00:00:00"/>
    <s v="HNKU6031210"/>
    <n v="40"/>
    <s v="Тучково"/>
    <d v="1899-12-30T14:00:00"/>
    <d v="2022-03-13T00:00:00"/>
    <s v="Купавна "/>
    <x v="1"/>
    <s v="Пуряева"/>
    <x v="2"/>
    <x v="0"/>
    <n v="8"/>
  </r>
  <r>
    <x v="27"/>
    <d v="2022-03-06T00:00:00"/>
    <s v="YMLU8123643"/>
    <n v="40"/>
    <s v="МК Домодедово"/>
    <d v="1899-12-30T14:00:00"/>
    <d v="2022-03-13T00:00:00"/>
    <s v="Купавна "/>
    <x v="1"/>
    <s v="Пуряева"/>
    <x v="2"/>
    <x v="0"/>
    <n v="7"/>
  </r>
  <r>
    <x v="28"/>
    <d v="2022-03-09T00:00:00"/>
    <s v="HNKU6167275"/>
    <n v="40"/>
    <s v="Останкино "/>
    <d v="1899-12-30T09:00:00"/>
    <d v="2022-03-15T00:00:00"/>
    <s v="Купавна "/>
    <x v="1"/>
    <s v="Пуряева"/>
    <x v="2"/>
    <x v="0"/>
    <n v="6"/>
  </r>
  <r>
    <x v="49"/>
    <d v="2022-03-09T00:00:00"/>
    <s v="PKEU2102470"/>
    <n v="40"/>
    <s v="Тетрис "/>
    <d v="1899-12-30T08:30:00"/>
    <d v="2022-03-15T00:00:00"/>
    <s v="Купавна "/>
    <x v="1"/>
    <s v="Пуряева"/>
    <x v="2"/>
    <x v="0"/>
    <n v="6"/>
  </r>
  <r>
    <x v="21"/>
    <d v="2022-04-19T00:00:00"/>
    <s v="WSDU4939511"/>
    <n v="40"/>
    <s v="Толбино "/>
    <d v="1899-12-30T16:00:00"/>
    <d v="2022-04-22T00:00:00"/>
    <m/>
    <x v="2"/>
    <s v="Прохорова"/>
    <x v="3"/>
    <x v="0"/>
    <n v="3"/>
  </r>
  <r>
    <x v="27"/>
    <d v="2022-03-10T00:00:00"/>
    <s v="HPCU4163249"/>
    <n v="40"/>
    <s v="РТК Видное "/>
    <d v="1899-12-30T09:00:00"/>
    <d v="2022-03-13T00:00:00"/>
    <s v="Белый раст"/>
    <x v="0"/>
    <s v="Пуряева"/>
    <x v="2"/>
    <x v="0"/>
    <n v="3"/>
  </r>
  <r>
    <x v="31"/>
    <d v="2022-03-10T00:00:00"/>
    <s v="HNKU6038339"/>
    <n v="40"/>
    <s v="Селятино"/>
    <d v="1899-12-30T16:00:00"/>
    <d v="2022-03-13T00:00:00"/>
    <s v="Белый раст"/>
    <x v="0"/>
    <s v="Пуряева"/>
    <x v="2"/>
    <x v="0"/>
    <n v="3"/>
  </r>
  <r>
    <x v="34"/>
    <d v="2022-03-10T00:00:00"/>
    <s v="ECMU9341094"/>
    <n v="40"/>
    <s v="РТК Видное "/>
    <d v="1899-12-30T02:00:00"/>
    <d v="2022-03-13T00:00:00"/>
    <s v="Белый раст"/>
    <x v="0"/>
    <s v="Пуряева"/>
    <x v="2"/>
    <x v="0"/>
    <n v="3"/>
  </r>
  <r>
    <x v="30"/>
    <d v="2022-03-10T00:00:00"/>
    <s v="FSCU6565549"/>
    <n v="40"/>
    <s v="РТК Видное "/>
    <d v="1899-12-30T13:00:00"/>
    <d v="2022-03-13T00:00:00"/>
    <s v="Белый раст"/>
    <x v="0"/>
    <s v="Пуряева"/>
    <x v="2"/>
    <x v="0"/>
    <n v="3"/>
  </r>
  <r>
    <x v="30"/>
    <d v="2022-03-11T00:00:00"/>
    <s v="ULCU5016736"/>
    <n v="40"/>
    <s v="Тетрис "/>
    <d v="1899-12-30T13:00:00"/>
    <d v="2022-03-15T00:00:00"/>
    <s v="Купавна "/>
    <x v="1"/>
    <s v="Пуряева"/>
    <x v="2"/>
    <x v="0"/>
    <n v="4"/>
  </r>
  <r>
    <x v="28"/>
    <d v="2022-03-11T00:00:00"/>
    <s v="CICU2218997"/>
    <n v="40"/>
    <s v="Тетрис "/>
    <d v="1899-12-30T15:00:00"/>
    <d v="2022-03-15T00:00:00"/>
    <s v="Купавна "/>
    <x v="1"/>
    <s v="Пуряева"/>
    <x v="2"/>
    <x v="0"/>
    <n v="4"/>
  </r>
  <r>
    <x v="28"/>
    <d v="2022-03-11T00:00:00"/>
    <s v="CICU2184500"/>
    <n v="40"/>
    <s v="Тетрис "/>
    <d v="1899-12-30T14:00:00"/>
    <d v="2022-03-15T00:00:00"/>
    <s v="Купавна "/>
    <x v="1"/>
    <s v="Пуряева"/>
    <x v="2"/>
    <x v="0"/>
    <n v="4"/>
  </r>
  <r>
    <x v="29"/>
    <d v="2022-03-14T00:00:00"/>
    <s v="KDCU5171422"/>
    <n v="40"/>
    <s v="Тетрис "/>
    <d v="1899-12-30T10:00:00"/>
    <d v="2022-03-18T00:00:00"/>
    <s v="Купавна "/>
    <x v="1"/>
    <s v="Пуряева"/>
    <x v="2"/>
    <x v="0"/>
    <n v="4"/>
  </r>
  <r>
    <x v="30"/>
    <d v="2022-03-14T00:00:00"/>
    <s v="CAIU8069290"/>
    <n v="40"/>
    <s v="Тетрис "/>
    <d v="1899-12-30T13:00:00"/>
    <d v="2022-03-18T00:00:00"/>
    <s v="Купавна "/>
    <x v="1"/>
    <s v="Пуряева"/>
    <x v="2"/>
    <x v="0"/>
    <n v="4"/>
  </r>
  <r>
    <x v="26"/>
    <d v="2022-03-14T00:00:00"/>
    <s v="HDMU6560072"/>
    <n v="40"/>
    <s v="Тетрис "/>
    <d v="1899-12-30T10:00:00"/>
    <d v="2022-03-18T00:00:00"/>
    <s v="Купавна "/>
    <x v="1"/>
    <s v="Пуряева"/>
    <x v="2"/>
    <x v="0"/>
    <n v="4"/>
  </r>
  <r>
    <x v="31"/>
    <d v="2022-03-14T00:00:00"/>
    <s v="CICU2130102"/>
    <n v="40"/>
    <s v="Тетрис "/>
    <d v="1899-12-30T12:00:00"/>
    <d v="2022-03-18T00:00:00"/>
    <s v="Купавна "/>
    <x v="1"/>
    <s v="Пуряева"/>
    <x v="2"/>
    <x v="0"/>
    <n v="4"/>
  </r>
  <r>
    <x v="31"/>
    <d v="2022-03-15T00:00:00"/>
    <s v="ECMU9049170"/>
    <n v="40"/>
    <s v="Бутово"/>
    <d v="1899-12-30T08:00:00"/>
    <d v="2022-03-18T00:00:00"/>
    <s v="Купавна "/>
    <x v="1"/>
    <s v="Пуряева"/>
    <x v="2"/>
    <x v="0"/>
    <n v="3"/>
  </r>
  <r>
    <x v="26"/>
    <d v="2022-03-15T00:00:00"/>
    <s v="WEDU8171825"/>
    <n v="40"/>
    <s v="Бутово"/>
    <d v="1899-12-30T10:00:00"/>
    <d v="2022-03-18T00:00:00"/>
    <s v="Купавна "/>
    <x v="1"/>
    <s v="Пуряева"/>
    <x v="2"/>
    <x v="0"/>
    <n v="3"/>
  </r>
  <r>
    <x v="14"/>
    <d v="2022-04-27T00:00:00"/>
    <s v="TDGU7010333"/>
    <n v="40"/>
    <s v="МК Домодедово"/>
    <d v="1899-12-30T10:00:00"/>
    <d v="2022-04-30T00:00:00"/>
    <m/>
    <x v="2"/>
    <s v="Прохорова"/>
    <x v="3"/>
    <x v="0"/>
    <n v="3"/>
  </r>
  <r>
    <x v="30"/>
    <d v="2022-03-16T00:00:00"/>
    <s v="TEMU6919459"/>
    <n v="40"/>
    <s v="Восток-Сервис"/>
    <d v="1899-12-30T13:00:00"/>
    <d v="2022-03-19T00:00:00"/>
    <s v="Электроугли"/>
    <x v="2"/>
    <s v="Пуряева"/>
    <x v="2"/>
    <x v="0"/>
    <n v="3"/>
  </r>
  <r>
    <x v="28"/>
    <d v="2022-03-16T00:00:00"/>
    <s v="XFVU8945296"/>
    <n v="40"/>
    <s v="Восток-Сервис"/>
    <d v="1899-12-30T09:00:00"/>
    <d v="2022-03-19T00:00:00"/>
    <s v="Электроугли"/>
    <x v="2"/>
    <s v="Пуряева"/>
    <x v="2"/>
    <x v="0"/>
    <n v="3"/>
  </r>
  <r>
    <x v="28"/>
    <d v="2022-03-17T00:00:00"/>
    <s v="OVLU2015207"/>
    <n v="40"/>
    <s v="МК Домодедово"/>
    <d v="1899-12-30T09:00:00"/>
    <d v="2022-03-19T00:00:00"/>
    <s v="Электроугли"/>
    <x v="2"/>
    <s v="Пуряева"/>
    <x v="2"/>
    <x v="0"/>
    <n v="2"/>
  </r>
  <r>
    <x v="27"/>
    <d v="2022-03-17T00:00:00"/>
    <s v="SJYU2034802"/>
    <n v="40"/>
    <s v="Восток-Сервис"/>
    <d v="1899-12-30T09:00:00"/>
    <d v="2022-03-19T00:00:00"/>
    <s v="Электроугли"/>
    <x v="2"/>
    <s v="Пуряева"/>
    <x v="2"/>
    <x v="0"/>
    <n v="2"/>
  </r>
  <r>
    <x v="30"/>
    <d v="2022-03-17T00:00:00"/>
    <s v="XFVU8943117"/>
    <n v="40"/>
    <s v="Восток-Сервис"/>
    <d v="1899-12-30T13:00:00"/>
    <d v="2022-03-19T00:00:00"/>
    <s v="Электроугли"/>
    <x v="2"/>
    <s v="Пуряева"/>
    <x v="2"/>
    <x v="0"/>
    <n v="2"/>
  </r>
  <r>
    <x v="50"/>
    <d v="2022-03-18T00:00:00"/>
    <s v="MZWU2116304"/>
    <n v="40"/>
    <s v="Толбино "/>
    <d v="1899-12-30T13:30:00"/>
    <d v="2022-03-23T00:00:00"/>
    <s v="Купавна "/>
    <x v="1"/>
    <s v="Пуряева"/>
    <x v="2"/>
    <x v="0"/>
    <n v="5"/>
  </r>
  <r>
    <x v="26"/>
    <d v="2022-03-18T00:00:00"/>
    <s v="NEPU4521292"/>
    <n v="40"/>
    <s v="МК Домодедово"/>
    <d v="1899-12-30T10:00:00"/>
    <d v="2022-03-22T00:00:00"/>
    <s v="Электроугли"/>
    <x v="2"/>
    <s v="Пуряева"/>
    <x v="2"/>
    <x v="0"/>
    <n v="4"/>
  </r>
  <r>
    <x v="30"/>
    <d v="2022-03-18T00:00:00"/>
    <s v="RZDU5202723  "/>
    <n v="40"/>
    <s v="с колес "/>
    <d v="1899-12-30T13:00:00"/>
    <d v="2022-03-22T00:00:00"/>
    <s v="Электроугли"/>
    <x v="2"/>
    <s v="Пуряева"/>
    <x v="2"/>
    <x v="0"/>
    <n v="4"/>
  </r>
  <r>
    <x v="29"/>
    <d v="2022-03-18T00:00:00"/>
    <s v="SEGU6513078"/>
    <n v="40"/>
    <s v="Восток-Сервис"/>
    <d v="1899-12-30T14:00:00"/>
    <d v="2022-03-22T00:00:00"/>
    <s v="Электроугли"/>
    <x v="2"/>
    <s v="Пуряева"/>
    <x v="2"/>
    <x v="0"/>
    <n v="4"/>
  </r>
  <r>
    <x v="28"/>
    <d v="2022-03-18T00:00:00"/>
    <s v="TKRU4303186"/>
    <n v="40"/>
    <s v="Купавна "/>
    <d v="1899-12-30T14:00:00"/>
    <d v="2022-03-24T00:00:00"/>
    <s v="Электроугли"/>
    <x v="2"/>
    <s v="Пуряева"/>
    <x v="2"/>
    <x v="0"/>
    <n v="6"/>
  </r>
  <r>
    <x v="50"/>
    <d v="2022-03-21T00:00:00"/>
    <s v="NEPU4510240"/>
    <n v="40"/>
    <s v="МК Домодедово"/>
    <d v="1899-12-30T13:30:00"/>
    <d v="2022-03-24T00:00:00"/>
    <s v="Электроугли"/>
    <x v="2"/>
    <s v="Пуряева"/>
    <x v="2"/>
    <x v="0"/>
    <n v="3"/>
  </r>
  <r>
    <x v="40"/>
    <d v="2022-03-21T00:00:00"/>
    <s v="NEPU4508156"/>
    <n v="40"/>
    <s v="МК Домодедово"/>
    <d v="1899-12-30T15:00:00"/>
    <d v="2022-03-24T00:00:00"/>
    <s v="Электроугли"/>
    <x v="2"/>
    <s v="Пуряева"/>
    <x v="2"/>
    <x v="0"/>
    <n v="3"/>
  </r>
  <r>
    <x v="27"/>
    <d v="2022-03-21T00:00:00"/>
    <s v="SUZU4028738"/>
    <n v="40"/>
    <s v="МК Домодедово"/>
    <d v="1899-12-30T08:00:00"/>
    <d v="2022-03-24T00:00:00"/>
    <s v="Электроугли"/>
    <x v="2"/>
    <s v="Пуряева"/>
    <x v="2"/>
    <x v="0"/>
    <n v="3"/>
  </r>
  <r>
    <x v="51"/>
    <d v="2022-03-21T00:00:00"/>
    <s v="NEPU4507083"/>
    <n v="40"/>
    <s v="МК Домодедово"/>
    <d v="1899-12-30T15:00:00"/>
    <d v="2022-03-24T00:00:00"/>
    <s v="Электроугли"/>
    <x v="2"/>
    <s v="Пуряева"/>
    <x v="2"/>
    <x v="0"/>
    <n v="3"/>
  </r>
  <r>
    <x v="51"/>
    <d v="2022-03-21T00:00:00"/>
    <s v="NEPU4507165"/>
    <n v="40"/>
    <s v="МК Домодедово"/>
    <d v="1899-12-30T17:00:00"/>
    <d v="2022-03-24T00:00:00"/>
    <s v="Электроугли"/>
    <x v="2"/>
    <s v="Пуряева"/>
    <x v="2"/>
    <x v="0"/>
    <n v="3"/>
  </r>
  <r>
    <x v="28"/>
    <d v="2022-03-21T00:00:00"/>
    <s v="NWRU6008810"/>
    <n v="40"/>
    <s v="Толбино "/>
    <d v="1899-12-30T14:00:00"/>
    <d v="2022-03-24T00:00:00"/>
    <s v="Электроугли"/>
    <x v="2"/>
    <s v="Пуряева"/>
    <x v="2"/>
    <x v="0"/>
    <n v="3"/>
  </r>
  <r>
    <x v="30"/>
    <d v="2022-03-21T00:00:00"/>
    <s v="NEPU5000750"/>
    <n v="40"/>
    <s v="МК Домодедово"/>
    <d v="1899-12-30T09:00:00"/>
    <d v="2022-03-24T00:00:00"/>
    <s v="Электроугли"/>
    <x v="2"/>
    <s v="Пуряева"/>
    <x v="2"/>
    <x v="0"/>
    <n v="3"/>
  </r>
  <r>
    <x v="31"/>
    <d v="2022-03-22T00:00:00"/>
    <s v="NEPU4513002"/>
    <n v="40"/>
    <s v="МК Домодедово"/>
    <d v="1899-12-30T08:00:00"/>
    <d v="2022-03-24T00:00:00"/>
    <s v="Электроугли"/>
    <x v="2"/>
    <s v="Пуряева"/>
    <x v="2"/>
    <x v="0"/>
    <n v="2"/>
  </r>
  <r>
    <x v="30"/>
    <d v="2022-03-22T00:00:00"/>
    <s v="NPTU4500320"/>
    <n v="40"/>
    <s v="МК Домодедово"/>
    <d v="1899-12-30T13:00:00"/>
    <d v="2022-03-24T00:00:00"/>
    <s v="Электроугли"/>
    <x v="2"/>
    <s v="Пуряева"/>
    <x v="2"/>
    <x v="0"/>
    <n v="2"/>
  </r>
  <r>
    <x v="33"/>
    <d v="2022-03-22T00:00:00"/>
    <s v="NEPU4519870"/>
    <n v="40"/>
    <s v="МК Домодедово"/>
    <m/>
    <d v="2022-03-24T00:00:00"/>
    <s v="Электроугли"/>
    <x v="2"/>
    <s v="Пуряева"/>
    <x v="2"/>
    <x v="0"/>
    <n v="2"/>
  </r>
  <r>
    <x v="34"/>
    <d v="2022-03-23T00:00:00"/>
    <s v="TRHU2624480"/>
    <n v="20"/>
    <m/>
    <d v="1899-12-30T02:00:00"/>
    <d v="2022-03-24T00:00:00"/>
    <s v="Силикатная "/>
    <x v="3"/>
    <s v="Пуряева"/>
    <x v="2"/>
    <x v="0"/>
    <n v="1"/>
  </r>
  <r>
    <x v="51"/>
    <d v="2022-03-23T00:00:00"/>
    <s v="GHMU8889612"/>
    <n v="40"/>
    <s v="РТК Видное "/>
    <d v="1899-12-30T09:00:00"/>
    <d v="2022-03-26T00:00:00"/>
    <s v="Электроугли"/>
    <x v="2"/>
    <s v="Пуряева"/>
    <x v="2"/>
    <x v="0"/>
    <n v="3"/>
  </r>
  <r>
    <x v="33"/>
    <d v="2022-03-23T00:00:00"/>
    <s v="MZWU2112063"/>
    <n v="40"/>
    <s v="ГОЛД Конт"/>
    <m/>
    <d v="2022-03-26T00:00:00"/>
    <s v="Электроугли"/>
    <x v="2"/>
    <s v="Пуряева"/>
    <x v="2"/>
    <x v="0"/>
    <n v="3"/>
  </r>
  <r>
    <x v="33"/>
    <d v="2022-03-23T00:00:00"/>
    <s v="GHMU8886038"/>
    <n v="40"/>
    <s v="РТК Видное "/>
    <m/>
    <d v="2022-03-26T00:00:00"/>
    <s v="Электроугли"/>
    <x v="2"/>
    <s v="Пуряева"/>
    <x v="2"/>
    <x v="0"/>
    <n v="3"/>
  </r>
  <r>
    <x v="40"/>
    <d v="2022-03-24T00:00:00"/>
    <s v="TKRU4486554 "/>
    <n v="40"/>
    <s v="с колес "/>
    <d v="1899-12-30T15:00:00"/>
    <d v="2022-03-26T00:00:00"/>
    <s v="Электроугли"/>
    <x v="2"/>
    <s v="Пуряева"/>
    <x v="2"/>
    <x v="0"/>
    <n v="2"/>
  </r>
  <r>
    <x v="28"/>
    <d v="2022-03-24T00:00:00"/>
    <s v="TKRU4048223"/>
    <n v="40"/>
    <s v="Купавна "/>
    <d v="1899-12-30T09:00:00"/>
    <d v="2022-03-26T00:00:00"/>
    <s v="Электроугли"/>
    <x v="2"/>
    <s v="Пуряева"/>
    <x v="2"/>
    <x v="0"/>
    <n v="2"/>
  </r>
  <r>
    <x v="31"/>
    <d v="2022-03-24T00:00:00"/>
    <s v="SICU9003532"/>
    <n v="40"/>
    <s v="Толбино "/>
    <d v="1899-12-30T10:00:00"/>
    <d v="2022-03-26T00:00:00"/>
    <s v="Электроугли"/>
    <x v="2"/>
    <s v="Пуряева"/>
    <x v="2"/>
    <x v="0"/>
    <n v="2"/>
  </r>
  <r>
    <x v="48"/>
    <d v="2022-03-24T00:00:00"/>
    <s v="TKRU0400275"/>
    <n v="40"/>
    <s v="Кунцево-2"/>
    <d v="1899-12-30T09:00:00"/>
    <d v="2022-03-26T00:00:00"/>
    <s v="Электроугли"/>
    <x v="2"/>
    <s v="Пуряева"/>
    <x v="2"/>
    <x v="0"/>
    <n v="2"/>
  </r>
  <r>
    <x v="33"/>
    <d v="2022-03-24T00:00:00"/>
    <s v="WIKU5245017"/>
    <n v="40"/>
    <s v="Тетрис "/>
    <d v="1899-12-30T09:00:00"/>
    <d v="2022-03-26T00:00:00"/>
    <s v="Электроугли"/>
    <x v="2"/>
    <s v="Пуряева"/>
    <x v="2"/>
    <x v="0"/>
    <n v="2"/>
  </r>
  <r>
    <x v="30"/>
    <d v="2022-03-25T00:00:00"/>
    <s v="TKRU4465720"/>
    <n v="40"/>
    <s v="с колес "/>
    <d v="1899-12-30T13:00:00"/>
    <d v="2022-03-29T00:00:00"/>
    <s v="Электроугли"/>
    <x v="2"/>
    <s v="Пуряева"/>
    <x v="2"/>
    <x v="0"/>
    <n v="4"/>
  </r>
  <r>
    <x v="27"/>
    <d v="2022-03-25T00:00:00"/>
    <s v="XINU8185555"/>
    <n v="40"/>
    <s v="ГОЛД "/>
    <d v="1899-12-30T12:00:00"/>
    <d v="2022-03-29T00:00:00"/>
    <s v="Электроугли"/>
    <x v="2"/>
    <s v="Пуряева"/>
    <x v="2"/>
    <x v="0"/>
    <n v="4"/>
  </r>
  <r>
    <x v="52"/>
    <d v="2022-03-25T00:00:00"/>
    <s v="NWRU6002598 "/>
    <n v="40"/>
    <s v="МК Домодедово"/>
    <m/>
    <d v="2022-03-29T00:00:00"/>
    <s v="Электроугли"/>
    <x v="2"/>
    <s v="Пуряева"/>
    <x v="2"/>
    <x v="0"/>
    <n v="4"/>
  </r>
  <r>
    <x v="52"/>
    <d v="2022-03-25T00:00:00"/>
    <s v="DFSU6191443"/>
    <n v="40"/>
    <s v="Кресты"/>
    <m/>
    <d v="2022-03-29T00:00:00"/>
    <s v="Электроугли"/>
    <x v="2"/>
    <s v="Пуряева"/>
    <x v="2"/>
    <x v="0"/>
    <n v="4"/>
  </r>
  <r>
    <x v="28"/>
    <d v="2022-03-25T00:00:00"/>
    <s v="ECMU9430627"/>
    <n v="40"/>
    <s v="РТК Видное "/>
    <d v="1899-12-30T14:00:00"/>
    <d v="2022-03-30T00:00:00"/>
    <s v="Белый раст"/>
    <x v="0"/>
    <s v="Пуряева"/>
    <x v="2"/>
    <x v="0"/>
    <n v="5"/>
  </r>
  <r>
    <x v="33"/>
    <d v="2022-03-25T00:00:00"/>
    <s v="HNKU6206330"/>
    <n v="40"/>
    <s v="Север"/>
    <m/>
    <d v="2022-03-30T00:00:00"/>
    <s v="Белый раст"/>
    <x v="0"/>
    <s v="Пуряева"/>
    <x v="2"/>
    <x v="0"/>
    <n v="5"/>
  </r>
  <r>
    <x v="33"/>
    <d v="2022-03-26T00:00:00"/>
    <s v="HNKU6147941"/>
    <n v="40"/>
    <s v="Север"/>
    <m/>
    <d v="2022-04-01T00:00:00"/>
    <s v="Белый раст"/>
    <x v="0"/>
    <s v="Пуряева"/>
    <x v="2"/>
    <x v="0"/>
    <n v="6"/>
  </r>
  <r>
    <x v="33"/>
    <d v="2022-03-26T00:00:00"/>
    <s v="FSCU6644714"/>
    <n v="40"/>
    <s v="Север"/>
    <m/>
    <d v="2022-04-01T00:00:00"/>
    <s v="Белый раст"/>
    <x v="0"/>
    <s v="Пуряева"/>
    <x v="2"/>
    <x v="0"/>
    <n v="6"/>
  </r>
  <r>
    <x v="29"/>
    <d v="2022-03-28T00:00:00"/>
    <s v="HPCU4288610"/>
    <n v="40"/>
    <s v=" Тетрис "/>
    <d v="1899-12-30T10:00:00"/>
    <d v="2022-03-30T00:00:00"/>
    <s v="Белый раст"/>
    <x v="0"/>
    <s v="Пуряева"/>
    <x v="2"/>
    <x v="0"/>
    <n v="2"/>
  </r>
  <r>
    <x v="30"/>
    <d v="2022-03-28T00:00:00"/>
    <s v="CICU2067041"/>
    <n v="40"/>
    <s v=" Тетрис "/>
    <d v="1899-12-30T13:00:00"/>
    <d v="2022-03-30T00:00:00"/>
    <s v="Белый раст"/>
    <x v="0"/>
    <s v="Пуряева"/>
    <x v="2"/>
    <x v="0"/>
    <n v="2"/>
  </r>
  <r>
    <x v="27"/>
    <d v="2022-03-28T00:00:00"/>
    <s v="NWRU6007898"/>
    <n v="40"/>
    <s v="Толбино "/>
    <d v="1899-12-30T12:00:00"/>
    <d v="2022-03-30T00:00:00"/>
    <s v="Электроугли"/>
    <x v="2"/>
    <s v="Пуряева"/>
    <x v="2"/>
    <x v="0"/>
    <n v="2"/>
  </r>
  <r>
    <x v="52"/>
    <d v="2022-03-28T00:00:00"/>
    <s v=" HNKU6167850"/>
    <n v="40"/>
    <s v="Тучково"/>
    <m/>
    <d v="2022-03-30T00:00:00"/>
    <s v="Электроугли"/>
    <x v="2"/>
    <s v="Пуряева"/>
    <x v="2"/>
    <x v="0"/>
    <n v="2"/>
  </r>
  <r>
    <x v="34"/>
    <d v="2022-03-28T00:00:00"/>
    <s v=" TKRU4429507"/>
    <n v="40"/>
    <s v="с колес "/>
    <d v="1899-12-30T02:00:00"/>
    <d v="2022-03-30T00:00:00"/>
    <s v="Электроугли"/>
    <x v="2"/>
    <s v="Пуряева"/>
    <x v="2"/>
    <x v="0"/>
    <n v="2"/>
  </r>
  <r>
    <x v="33"/>
    <d v="2022-03-29T00:00:00"/>
    <s v="XHCU5216106"/>
    <n v="40"/>
    <s v="Голд"/>
    <m/>
    <d v="2022-03-30T00:00:00"/>
    <s v="Электроугли"/>
    <x v="2"/>
    <s v="Пуряева"/>
    <x v="2"/>
    <x v="0"/>
    <n v="1"/>
  </r>
  <r>
    <x v="29"/>
    <d v="2022-03-29T00:00:00"/>
    <s v="SNBU8179648"/>
    <n v="40"/>
    <s v="Кунцево-2"/>
    <d v="1899-12-30T10:00:00"/>
    <d v="2022-03-30T00:00:00"/>
    <s v="Электроугли"/>
    <x v="2"/>
    <s v="Пуряева"/>
    <x v="2"/>
    <x v="0"/>
    <n v="1"/>
  </r>
  <r>
    <x v="33"/>
    <d v="2022-03-29T00:00:00"/>
    <s v="CARU9452226"/>
    <n v="40"/>
    <s v="Тетрис "/>
    <d v="1899-12-30T09:00:00"/>
    <d v="2022-03-30T00:00:00"/>
    <s v="Электроугли"/>
    <x v="2"/>
    <s v="Пуряева"/>
    <x v="2"/>
    <x v="0"/>
    <n v="1"/>
  </r>
  <r>
    <x v="28"/>
    <d v="2022-03-29T00:00:00"/>
    <s v="TDLU6210690"/>
    <n v="40"/>
    <s v="Толбино "/>
    <d v="1899-12-30T14:00:00"/>
    <d v="2022-03-30T00:00:00"/>
    <s v="Электроугли"/>
    <x v="2"/>
    <s v="Пуряева"/>
    <x v="2"/>
    <x v="0"/>
    <n v="1"/>
  </r>
  <r>
    <x v="53"/>
    <d v="2022-03-29T00:00:00"/>
    <s v="XHCU5369168"/>
    <n v="40"/>
    <s v="Голд"/>
    <m/>
    <d v="2022-04-03T00:00:00"/>
    <s v="Электроугли"/>
    <x v="2"/>
    <s v="Пуряева"/>
    <x v="2"/>
    <x v="0"/>
    <n v="5"/>
  </r>
  <r>
    <x v="51"/>
    <d v="2022-03-30T00:00:00"/>
    <s v="NWRU6006103"/>
    <n v="40"/>
    <s v="Толбино "/>
    <d v="1899-12-30T14:00:00"/>
    <d v="2022-04-03T00:00:00"/>
    <s v="Электроугли"/>
    <x v="2"/>
    <s v="Пуряева"/>
    <x v="2"/>
    <x v="0"/>
    <n v="4"/>
  </r>
  <r>
    <x v="51"/>
    <d v="2022-03-30T00:00:00"/>
    <s v="MZWU2122138"/>
    <n v="40"/>
    <s v="Технопарк "/>
    <d v="1899-12-30T09:00:00"/>
    <d v="2022-04-03T00:00:00"/>
    <s v="Электроугли"/>
    <x v="2"/>
    <s v="Пуряева"/>
    <x v="2"/>
    <x v="0"/>
    <n v="4"/>
  </r>
  <r>
    <x v="30"/>
    <d v="2022-03-30T00:00:00"/>
    <s v="TKRU4102319"/>
    <n v="40"/>
    <s v="с колес "/>
    <d v="1899-12-30T13:00:00"/>
    <d v="2022-04-03T00:00:00"/>
    <s v="Электроугли"/>
    <x v="2"/>
    <s v="Пуряева"/>
    <x v="2"/>
    <x v="0"/>
    <n v="4"/>
  </r>
  <r>
    <x v="33"/>
    <d v="2022-03-30T00:00:00"/>
    <s v="MZWU2110950"/>
    <n v="40"/>
    <s v="Технопарк "/>
    <d v="1899-12-30T10:00:00"/>
    <d v="2022-04-03T00:00:00"/>
    <s v="Электроугли"/>
    <x v="2"/>
    <s v="Пуряева"/>
    <x v="2"/>
    <x v="0"/>
    <n v="4"/>
  </r>
  <r>
    <x v="33"/>
    <d v="2022-03-30T00:00:00"/>
    <s v="TKRU4513583"/>
    <n v="40"/>
    <s v="Купавна "/>
    <m/>
    <d v="2022-04-03T00:00:00"/>
    <s v="Электроугли"/>
    <x v="2"/>
    <s v="Пуряева"/>
    <x v="2"/>
    <x v="0"/>
    <n v="4"/>
  </r>
  <r>
    <x v="27"/>
    <d v="2022-03-30T00:00:00"/>
    <s v="TEMU6019950"/>
    <n v="40"/>
    <s v="Технопарк "/>
    <d v="1899-12-30T10:00:00"/>
    <d v="2022-04-03T00:00:00"/>
    <s v="Электроугли"/>
    <x v="2"/>
    <s v="Пуряева"/>
    <x v="2"/>
    <x v="0"/>
    <n v="4"/>
  </r>
  <r>
    <x v="41"/>
    <d v="2022-03-31T00:00:00"/>
    <s v="NWRU6007706"/>
    <n v="40"/>
    <s v="Толбино "/>
    <d v="1899-12-30T10:00:00"/>
    <d v="2022-04-03T00:00:00"/>
    <s v="Электроугли"/>
    <x v="2"/>
    <s v="Пуряева"/>
    <x v="2"/>
    <x v="0"/>
    <n v="3"/>
  </r>
  <r>
    <x v="33"/>
    <d v="2022-03-31T00:00:00"/>
    <s v="TKRU4570290"/>
    <n v="40"/>
    <s v="Электроугли "/>
    <m/>
    <d v="2022-04-03T00:00:00"/>
    <s v="Электроугли"/>
    <x v="2"/>
    <s v="Пуряева"/>
    <x v="2"/>
    <x v="0"/>
    <n v="3"/>
  </r>
  <r>
    <x v="33"/>
    <d v="2022-03-31T00:00:00"/>
    <s v="TKRU4442216"/>
    <n v="40"/>
    <s v="Электроугли "/>
    <d v="1899-12-30T09:00:00"/>
    <d v="2022-04-03T00:00:00"/>
    <s v="Электроугли"/>
    <x v="2"/>
    <s v="Пуряева"/>
    <x v="2"/>
    <x v="0"/>
    <n v="3"/>
  </r>
  <r>
    <x v="30"/>
    <d v="2022-03-31T00:00:00"/>
    <s v="TKRU4238959"/>
    <n v="40"/>
    <s v="Электроугли "/>
    <d v="1899-12-30T13:00:00"/>
    <d v="2022-04-03T00:00:00"/>
    <s v="Электроугли"/>
    <x v="2"/>
    <s v="Пуряева"/>
    <x v="2"/>
    <x v="0"/>
    <n v="3"/>
  </r>
  <r>
    <x v="33"/>
    <d v="2022-03-29T00:00:00"/>
    <s v="EYTU4000047"/>
    <n v="40"/>
    <s v="Тетрис "/>
    <m/>
    <d v="2022-04-06T00:00:00"/>
    <s v="Электроугли"/>
    <x v="2"/>
    <s v="Пуряева"/>
    <x v="2"/>
    <x v="0"/>
    <n v="8"/>
  </r>
  <r>
    <x v="54"/>
    <d v="2022-04-01T00:00:00"/>
    <s v="TKRU4452111"/>
    <n v="40"/>
    <s v="Электроугли "/>
    <d v="1899-12-30T21:00:00"/>
    <d v="2022-04-06T00:00:00"/>
    <s v="Электроугли"/>
    <x v="2"/>
    <s v="Пуряева"/>
    <x v="3"/>
    <x v="0"/>
    <n v="5"/>
  </r>
  <r>
    <x v="27"/>
    <d v="2022-04-01T00:00:00"/>
    <s v="TDLU7015975"/>
    <n v="40"/>
    <s v="МК Домодедово"/>
    <d v="1899-12-30T09:00:00"/>
    <d v="2022-04-06T00:00:00"/>
    <s v="Электроугли"/>
    <x v="2"/>
    <s v="Пуряева"/>
    <x v="3"/>
    <x v="0"/>
    <n v="5"/>
  </r>
  <r>
    <x v="30"/>
    <d v="2022-04-01T00:00:00"/>
    <s v="RZDU5274066"/>
    <n v="40"/>
    <s v="Электроугли "/>
    <d v="1899-12-30T13:00:00"/>
    <d v="2022-04-06T00:00:00"/>
    <s v="Электроугли"/>
    <x v="2"/>
    <s v="Пуряева"/>
    <x v="3"/>
    <x v="0"/>
    <n v="5"/>
  </r>
  <r>
    <x v="40"/>
    <d v="2022-04-01T00:00:00"/>
    <s v="RKSU1320345"/>
    <n v="40"/>
    <s v="Толбино "/>
    <d v="1899-12-30T15:00:00"/>
    <d v="2022-04-06T00:00:00"/>
    <s v="Электроугли"/>
    <x v="2"/>
    <s v="Пуряева"/>
    <x v="3"/>
    <x v="0"/>
    <n v="5"/>
  </r>
  <r>
    <x v="33"/>
    <d v="2022-04-01T00:00:00"/>
    <s v="TKRU4051715"/>
    <n v="40"/>
    <s v="Электроугли "/>
    <m/>
    <d v="2022-04-06T00:00:00"/>
    <s v="Электроугли"/>
    <x v="2"/>
    <s v="Пуряева"/>
    <x v="3"/>
    <x v="0"/>
    <n v="5"/>
  </r>
  <r>
    <x v="52"/>
    <d v="2022-04-01T00:00:00"/>
    <s v="HNKU6026488"/>
    <n v="40"/>
    <s v="Глобус Останкино"/>
    <m/>
    <d v="2022-04-06T00:00:00"/>
    <s v="Электроугли"/>
    <x v="2"/>
    <s v="Пуряева"/>
    <x v="3"/>
    <x v="0"/>
    <n v="5"/>
  </r>
  <r>
    <x v="31"/>
    <d v="2022-04-01T00:00:00"/>
    <s v="DBXU2646894"/>
    <n v="40"/>
    <s v="МК Домодедово"/>
    <d v="1899-12-30T11:00:00"/>
    <d v="2022-04-06T00:00:00"/>
    <s v="Электроугли"/>
    <x v="2"/>
    <s v="Пуряева"/>
    <x v="3"/>
    <x v="0"/>
    <n v="5"/>
  </r>
  <r>
    <x v="54"/>
    <d v="2022-04-02T00:00:00"/>
    <s v="TKRU4005031"/>
    <n v="40"/>
    <s v="Купавна"/>
    <d v="1899-12-30T18:00:00"/>
    <d v="2022-04-06T00:00:00"/>
    <s v="Электроугли"/>
    <x v="2"/>
    <s v="Пуряева"/>
    <x v="3"/>
    <x v="0"/>
    <n v="4"/>
  </r>
  <r>
    <x v="54"/>
    <d v="2022-04-02T00:00:00"/>
    <s v="TKRU4296261"/>
    <n v="40"/>
    <s v="Купавна "/>
    <d v="1899-12-30T11:00:00"/>
    <d v="2022-04-06T00:00:00"/>
    <s v="Электроугли"/>
    <x v="2"/>
    <s v="Пуряева"/>
    <x v="3"/>
    <x v="0"/>
    <n v="4"/>
  </r>
  <r>
    <x v="33"/>
    <d v="2022-04-04T00:00:00"/>
    <s v="HPCU4149209"/>
    <n v="40"/>
    <s v="МК Домодедово"/>
    <m/>
    <d v="2022-04-06T00:00:00"/>
    <s v="Электроугли"/>
    <x v="2"/>
    <s v="Пуряева"/>
    <x v="3"/>
    <x v="0"/>
    <n v="2"/>
  </r>
  <r>
    <x v="27"/>
    <d v="2022-04-04T00:00:00"/>
    <s v="SRWU2000782 "/>
    <n v="40"/>
    <s v="Толбино "/>
    <d v="1899-12-30T15:00:00"/>
    <d v="2022-04-06T00:00:00"/>
    <s v="Электроугли"/>
    <x v="2"/>
    <s v="Пуряева"/>
    <x v="3"/>
    <x v="0"/>
    <n v="2"/>
  </r>
  <r>
    <x v="54"/>
    <d v="2022-04-04T00:00:00"/>
    <s v="SEGU4495355"/>
    <n v="40"/>
    <s v="МК Домодедово"/>
    <d v="1899-12-30T10:00:00"/>
    <d v="2022-04-07T00:00:00"/>
    <s v="Электроугли"/>
    <x v="2"/>
    <s v="Пуряева"/>
    <x v="3"/>
    <x v="0"/>
    <n v="3"/>
  </r>
  <r>
    <x v="54"/>
    <d v="2022-04-05T00:00:00"/>
    <s v="LYGU7005809"/>
    <n v="40"/>
    <s v="Восток-Сервис"/>
    <d v="1899-12-30T21:00:00"/>
    <d v="2022-04-07T00:00:00"/>
    <s v="Электроугли"/>
    <x v="2"/>
    <s v="Пуряева"/>
    <x v="3"/>
    <x v="0"/>
    <n v="2"/>
  </r>
  <r>
    <x v="31"/>
    <d v="2022-04-05T00:00:00"/>
    <s v="SEGU6717343"/>
    <n v="40"/>
    <s v="Восток-Сервис"/>
    <d v="1899-12-30T08:00:00"/>
    <d v="2022-04-07T00:00:00"/>
    <s v="Электроугли"/>
    <x v="2"/>
    <s v="Пуряева"/>
    <x v="3"/>
    <x v="0"/>
    <n v="2"/>
  </r>
  <r>
    <x v="27"/>
    <d v="2022-04-05T00:00:00"/>
    <s v="RXTU4501311"/>
    <n v="40"/>
    <s v="МК Домодедово"/>
    <d v="1899-12-30T16:00:00"/>
    <d v="2022-04-07T00:00:00"/>
    <s v="Электроугли"/>
    <x v="2"/>
    <s v="Пуряева"/>
    <x v="3"/>
    <x v="0"/>
    <n v="2"/>
  </r>
  <r>
    <x v="30"/>
    <d v="2022-04-05T00:00:00"/>
    <s v="NWRU6005642"/>
    <n v="40"/>
    <s v="Толбино "/>
    <d v="1899-12-30T13:00:00"/>
    <d v="2022-04-07T00:00:00"/>
    <s v="Электроугли"/>
    <x v="2"/>
    <s v="Пуряева"/>
    <x v="3"/>
    <x v="0"/>
    <n v="2"/>
  </r>
  <r>
    <x v="29"/>
    <d v="2022-04-05T00:00:00"/>
    <s v="GATU8406675"/>
    <n v="40"/>
    <s v="Толбино "/>
    <d v="1899-12-30T10:00:00"/>
    <d v="2022-04-07T00:00:00"/>
    <s v="Электроугли"/>
    <x v="2"/>
    <s v="Пуряева"/>
    <x v="3"/>
    <x v="0"/>
    <n v="2"/>
  </r>
  <r>
    <x v="33"/>
    <d v="2022-04-05T00:00:00"/>
    <s v="HPCU4290109"/>
    <n v="40"/>
    <s v="МК Домодедово"/>
    <m/>
    <d v="2022-04-07T00:00:00"/>
    <s v="Электроугли"/>
    <x v="2"/>
    <s v="Пуряева"/>
    <x v="3"/>
    <x v="0"/>
    <n v="2"/>
  </r>
  <r>
    <x v="32"/>
    <d v="2022-04-05T00:00:00"/>
    <s v="NWRU6007033"/>
    <n v="40"/>
    <s v="Толбино "/>
    <m/>
    <d v="2022-04-07T00:00:00"/>
    <s v="Электроугли"/>
    <x v="2"/>
    <s v="Пуряева"/>
    <x v="3"/>
    <x v="0"/>
    <n v="2"/>
  </r>
  <r>
    <x v="54"/>
    <d v="2022-04-06T00:00:00"/>
    <s v="TKRU4301624"/>
    <n v="40"/>
    <s v="Купавна "/>
    <d v="1899-12-30T23:00:00"/>
    <d v="2022-04-07T00:00:00"/>
    <s v="Электроугли"/>
    <x v="2"/>
    <s v="Пуряева"/>
    <x v="3"/>
    <x v="0"/>
    <n v="1"/>
  </r>
  <r>
    <x v="55"/>
    <d v="2022-04-06T00:00:00"/>
    <s v="CAWU4002470"/>
    <n v="40"/>
    <s v="Технопарк"/>
    <d v="1899-12-30T10:00:00"/>
    <d v="2022-04-07T00:00:00"/>
    <s v="Электроугли"/>
    <x v="2"/>
    <s v="Пуряева"/>
    <x v="3"/>
    <x v="0"/>
    <n v="1"/>
  </r>
  <r>
    <x v="30"/>
    <d v="2022-04-06T00:00:00"/>
    <s v="LYGU1044080"/>
    <n v="40"/>
    <s v="Толбино "/>
    <d v="1899-12-30T13:00:00"/>
    <d v="2022-04-07T00:00:00"/>
    <s v="Электроугли"/>
    <x v="2"/>
    <s v="Пуряева"/>
    <x v="3"/>
    <x v="0"/>
    <n v="1"/>
  </r>
  <r>
    <x v="52"/>
    <d v="2022-04-06T00:00:00"/>
    <s v="MZWU2122061"/>
    <n v="40"/>
    <s v="Шереметьево"/>
    <m/>
    <d v="2022-04-07T00:00:00"/>
    <s v="Электроугли"/>
    <x v="2"/>
    <s v="Пуряева"/>
    <x v="3"/>
    <x v="0"/>
    <n v="1"/>
  </r>
  <r>
    <x v="54"/>
    <d v="2022-04-07T00:00:00"/>
    <s v="TKRU4429087"/>
    <n v="40"/>
    <s v="Купавна "/>
    <d v="1899-12-30T17:00:00"/>
    <d v="2022-04-10T00:00:00"/>
    <s v="Электроугли"/>
    <x v="2"/>
    <s v="Пуряева"/>
    <x v="3"/>
    <x v="0"/>
    <n v="3"/>
  </r>
  <r>
    <x v="33"/>
    <d v="2022-04-07T00:00:00"/>
    <s v="TKRU4510199 "/>
    <n v="40"/>
    <s v="с колес "/>
    <d v="1899-12-30T14:00:00"/>
    <d v="2022-04-10T00:00:00"/>
    <s v="Электроугли"/>
    <x v="2"/>
    <s v="Пуряева"/>
    <x v="3"/>
    <x v="0"/>
    <n v="3"/>
  </r>
  <r>
    <x v="30"/>
    <d v="2022-04-07T00:00:00"/>
    <s v="RKSU4793995"/>
    <n v="40"/>
    <s v="Толбино "/>
    <d v="1899-12-30T13:00:00"/>
    <d v="2022-04-10T00:00:00"/>
    <s v="Электроугли"/>
    <x v="2"/>
    <s v="Пуряева"/>
    <x v="3"/>
    <x v="0"/>
    <n v="3"/>
  </r>
  <r>
    <x v="54"/>
    <d v="2022-04-08T00:00:00"/>
    <s v="TKRU4264710"/>
    <n v="40"/>
    <s v="Купавна "/>
    <d v="1899-12-30T00:00:00"/>
    <d v="2022-04-10T00:00:00"/>
    <s v="Электроугли"/>
    <x v="2"/>
    <s v="Пуряева"/>
    <x v="3"/>
    <x v="0"/>
    <n v="2"/>
  </r>
  <r>
    <x v="33"/>
    <d v="2022-04-08T00:00:00"/>
    <s v="GAWU5019379"/>
    <n v="40"/>
    <s v="Голд"/>
    <m/>
    <d v="2022-04-10T00:00:00"/>
    <s v="Электроугли"/>
    <x v="2"/>
    <s v="Пуряева"/>
    <x v="3"/>
    <x v="0"/>
    <n v="2"/>
  </r>
  <r>
    <x v="27"/>
    <d v="2022-04-08T00:00:00"/>
    <s v="NWRU6007141"/>
    <n v="40"/>
    <s v="Толбино "/>
    <d v="1899-12-30T14:00:00"/>
    <d v="2022-04-12T00:00:00"/>
    <s v="Электроугли"/>
    <x v="2"/>
    <s v="Пуряева"/>
    <x v="3"/>
    <x v="0"/>
    <n v="4"/>
  </r>
  <r>
    <x v="52"/>
    <d v="2022-04-08T00:00:00"/>
    <s v="MCCU3059380"/>
    <n v="40"/>
    <s v="Бутово"/>
    <m/>
    <d v="2022-04-10T00:00:00"/>
    <s v="Электроугли"/>
    <x v="2"/>
    <s v="Пуряева"/>
    <x v="3"/>
    <x v="0"/>
    <n v="2"/>
  </r>
  <r>
    <x v="54"/>
    <d v="2022-04-09T00:00:00"/>
    <s v="TKRU4467235"/>
    <n v="40"/>
    <s v="Купавна"/>
    <d v="1899-12-30T01:00:00"/>
    <d v="2022-04-12T00:00:00"/>
    <s v="Электроугли"/>
    <x v="2"/>
    <s v="Пуряева"/>
    <x v="3"/>
    <x v="0"/>
    <n v="3"/>
  </r>
  <r>
    <x v="33"/>
    <d v="2022-04-09T00:00:00"/>
    <s v="TKRU4004061"/>
    <n v="40"/>
    <s v="Кунцево-2"/>
    <d v="1899-12-30T11:00:00"/>
    <d v="2022-04-12T00:00:00"/>
    <s v="Электроугли"/>
    <x v="2"/>
    <s v="Пуряева"/>
    <x v="3"/>
    <x v="0"/>
    <n v="3"/>
  </r>
  <r>
    <x v="54"/>
    <d v="2022-04-10T00:00:00"/>
    <s v="TKRU4102957"/>
    <n v="40"/>
    <s v="Купавна"/>
    <d v="1899-12-30T23:59:00"/>
    <d v="2022-04-13T00:00:00"/>
    <s v="Электроугли"/>
    <x v="2"/>
    <s v="Пуряева"/>
    <x v="3"/>
    <x v="0"/>
    <n v="3"/>
  </r>
  <r>
    <x v="54"/>
    <d v="2022-04-11T00:00:00"/>
    <s v="NWRU6000039"/>
    <n v="40"/>
    <s v="Толбино "/>
    <d v="1899-12-30T18:00:00"/>
    <d v="2022-04-13T00:00:00"/>
    <s v="Электроугли"/>
    <x v="2"/>
    <s v="Пуряева"/>
    <x v="3"/>
    <x v="0"/>
    <n v="2"/>
  </r>
  <r>
    <x v="34"/>
    <d v="2022-04-11T00:00:00"/>
    <s v="HPCU7000158"/>
    <n v="40"/>
    <s v="Бутово"/>
    <d v="1899-12-30T02:00:00"/>
    <d v="2022-04-13T00:00:00"/>
    <s v="Электроугли"/>
    <x v="2"/>
    <s v="Пуряева"/>
    <x v="3"/>
    <x v="0"/>
    <n v="2"/>
  </r>
  <r>
    <x v="49"/>
    <d v="2022-04-12T00:00:00"/>
    <s v="ABGU2200174"/>
    <n v="40"/>
    <s v="Шереметьево"/>
    <d v="1899-12-30T09:00:00"/>
    <d v="2022-04-13T00:00:00"/>
    <s v="Электроугли"/>
    <x v="2"/>
    <s v="Пуряева"/>
    <x v="3"/>
    <x v="0"/>
    <n v="1"/>
  </r>
  <r>
    <x v="30"/>
    <d v="2022-04-12T00:00:00"/>
    <s v="WSDU4931439"/>
    <n v="40"/>
    <s v="Толбино "/>
    <d v="1899-12-30T13:00:00"/>
    <d v="2022-04-13T00:00:00"/>
    <s v="Электроугли"/>
    <x v="2"/>
    <s v="Пуряева"/>
    <x v="3"/>
    <x v="0"/>
    <n v="1"/>
  </r>
  <r>
    <x v="28"/>
    <d v="2022-04-12T00:00:00"/>
    <s v="HPCU4164461"/>
    <n v="40"/>
    <s v="МК Домодедово"/>
    <d v="1899-12-30T09:00:00"/>
    <d v="2022-04-13T00:00:00"/>
    <s v="Электроугли"/>
    <x v="2"/>
    <s v="Пуряева"/>
    <x v="3"/>
    <x v="0"/>
    <n v="1"/>
  </r>
  <r>
    <x v="53"/>
    <d v="2022-04-12T00:00:00"/>
    <s v="TDLU7019100"/>
    <n v="40"/>
    <s v="Тетрис "/>
    <m/>
    <d v="2022-04-13T00:00:00"/>
    <s v="Электроугли"/>
    <x v="2"/>
    <s v="Пуряева"/>
    <x v="3"/>
    <x v="0"/>
    <n v="1"/>
  </r>
  <r>
    <x v="54"/>
    <d v="2022-04-12T00:00:00"/>
    <s v="SNBU8180063"/>
    <n v="40"/>
    <s v="Толбино "/>
    <d v="1899-12-30T13:00:00"/>
    <d v="2022-04-13T00:00:00"/>
    <s v="Электроугли"/>
    <x v="2"/>
    <s v="Пуряева"/>
    <x v="3"/>
    <x v="0"/>
    <n v="1"/>
  </r>
  <r>
    <x v="27"/>
    <d v="2022-04-13T00:00:00"/>
    <s v="XHCU5266180"/>
    <n v="40"/>
    <s v="МК Домодедово"/>
    <d v="1899-12-30T09:00:00"/>
    <d v="2022-04-15T00:00:00"/>
    <s v="Электроугли"/>
    <x v="2"/>
    <s v="Пуряева"/>
    <x v="3"/>
    <x v="0"/>
    <n v="2"/>
  </r>
  <r>
    <x v="31"/>
    <d v="2022-04-13T00:00:00"/>
    <s v="TDRU9322648"/>
    <n v="40"/>
    <s v="МК Домодедово"/>
    <d v="1899-12-30T16:00:00"/>
    <d v="2022-04-15T00:00:00"/>
    <s v="Электроугли"/>
    <x v="2"/>
    <s v="Пуряева"/>
    <x v="3"/>
    <x v="0"/>
    <n v="2"/>
  </r>
  <r>
    <x v="33"/>
    <d v="2022-04-13T00:00:00"/>
    <s v="XHCU5266323"/>
    <n v="40"/>
    <s v="МК Домодедово"/>
    <m/>
    <d v="2022-04-15T00:00:00"/>
    <s v="Электроугли"/>
    <x v="2"/>
    <s v="Пуряева"/>
    <x v="3"/>
    <x v="0"/>
    <n v="2"/>
  </r>
  <r>
    <x v="33"/>
    <d v="2022-04-13T00:00:00"/>
    <s v="DCVU2110714"/>
    <n v="40"/>
    <s v="Север"/>
    <m/>
    <d v="2022-04-15T00:00:00"/>
    <s v="Электроугли"/>
    <x v="2"/>
    <s v="Пуряева"/>
    <x v="3"/>
    <x v="0"/>
    <n v="2"/>
  </r>
  <r>
    <x v="52"/>
    <d v="2022-04-13T00:00:00"/>
    <s v="HPCU4135397"/>
    <n v="40"/>
    <s v="МК Домодедово"/>
    <m/>
    <d v="2022-04-15T00:00:00"/>
    <s v="Электроугли"/>
    <x v="2"/>
    <s v="Пуряева"/>
    <x v="3"/>
    <x v="0"/>
    <n v="2"/>
  </r>
  <r>
    <x v="54"/>
    <d v="2022-04-13T00:00:00"/>
    <s v="OVLU2107140"/>
    <n v="40"/>
    <s v="Мир контейнеров"/>
    <d v="1899-12-30T22:00:00"/>
    <d v="2022-04-15T00:00:00"/>
    <s v="Электроугли"/>
    <x v="2"/>
    <s v="Пуряева"/>
    <x v="3"/>
    <x v="0"/>
    <n v="2"/>
  </r>
  <r>
    <x v="54"/>
    <d v="2022-04-14T00:00:00"/>
    <s v="DCVU0000723"/>
    <n v="40"/>
    <s v="Север "/>
    <d v="1899-12-30T11:00:00"/>
    <d v="2022-04-15T00:00:00"/>
    <s v="Электроугли"/>
    <x v="2"/>
    <s v="Пуряева"/>
    <x v="3"/>
    <x v="0"/>
    <n v="1"/>
  </r>
  <r>
    <x v="30"/>
    <d v="2022-04-14T00:00:00"/>
    <s v="HPCU4135972"/>
    <n v="40"/>
    <s v="МК Домодедово"/>
    <d v="1899-12-30T13:00:00"/>
    <d v="2022-04-15T00:00:00"/>
    <s v="Электроугли"/>
    <x v="2"/>
    <s v="Пуряева"/>
    <x v="3"/>
    <x v="0"/>
    <n v="1"/>
  </r>
  <r>
    <x v="28"/>
    <d v="2022-04-14T00:00:00"/>
    <s v="HPCU4135381"/>
    <n v="40"/>
    <s v="МК Домодедово"/>
    <d v="1899-12-30T14:00:00"/>
    <d v="2022-04-17T00:00:00"/>
    <s v="Электроугли"/>
    <x v="2"/>
    <s v="Пуряева"/>
    <x v="3"/>
    <x v="0"/>
    <n v="3"/>
  </r>
  <r>
    <x v="33"/>
    <d v="2022-04-14T00:00:00"/>
    <s v="TDLU7027298"/>
    <n v="40"/>
    <s v="МК Домодедово"/>
    <m/>
    <d v="2022-04-17T00:00:00"/>
    <s v="Электроугли"/>
    <x v="2"/>
    <s v="Пуряева"/>
    <x v="3"/>
    <x v="0"/>
    <n v="3"/>
  </r>
  <r>
    <x v="52"/>
    <d v="2022-04-14T00:00:00"/>
    <s v="OOLU8307069"/>
    <n v="40"/>
    <s v="Голд "/>
    <m/>
    <d v="2022-04-17T00:00:00"/>
    <s v="Электроугли"/>
    <x v="2"/>
    <s v="Пуряева"/>
    <x v="3"/>
    <x v="0"/>
    <n v="3"/>
  </r>
  <r>
    <x v="28"/>
    <d v="2022-04-15T00:00:00"/>
    <s v="TKRU4053636     "/>
    <n v="40"/>
    <s v="с колес "/>
    <d v="1899-12-30T17:00:00"/>
    <d v="2022-04-17T00:00:00"/>
    <s v="Электроугли"/>
    <x v="2"/>
    <s v="Пуряева"/>
    <x v="3"/>
    <x v="0"/>
    <n v="2"/>
  </r>
  <r>
    <x v="30"/>
    <d v="2022-04-15T00:00:00"/>
    <s v="TKRU4300340"/>
    <n v="40"/>
    <s v="Электроугли "/>
    <d v="1899-12-30T13:00:00"/>
    <d v="2022-04-17T00:00:00"/>
    <s v="Электроугли"/>
    <x v="2"/>
    <s v="Пуряева"/>
    <x v="3"/>
    <x v="0"/>
    <n v="2"/>
  </r>
  <r>
    <x v="54"/>
    <d v="2022-04-15T00:00:00"/>
    <s v="TKRU4304808"/>
    <n v="40"/>
    <s v="Купавна "/>
    <d v="1899-12-30T06:00:00"/>
    <d v="2022-04-17T00:00:00"/>
    <s v="Электроугли"/>
    <x v="2"/>
    <s v="Пуряева"/>
    <x v="3"/>
    <x v="0"/>
    <n v="2"/>
  </r>
  <r>
    <x v="54"/>
    <d v="2022-04-15T00:00:00"/>
    <s v="MZWU2125667"/>
    <n v="40"/>
    <s v="Север "/>
    <d v="1899-12-30T14:00:00"/>
    <d v="2022-04-17T00:00:00"/>
    <s v="Электроугли"/>
    <x v="2"/>
    <s v="Пуряева"/>
    <x v="3"/>
    <x v="0"/>
    <n v="2"/>
  </r>
  <r>
    <x v="42"/>
    <d v="2022-04-15T00:00:00"/>
    <s v="RZDU5203252"/>
    <n v="40"/>
    <s v="Электроугли "/>
    <d v="1899-12-30T10:00:00"/>
    <d v="2022-04-17T00:00:00"/>
    <s v="Электроугли"/>
    <x v="2"/>
    <s v="Пуряева"/>
    <x v="3"/>
    <x v="0"/>
    <n v="2"/>
  </r>
  <r>
    <x v="6"/>
    <d v="2022-06-17T00:00:00"/>
    <s v="COIU7351266"/>
    <n v="40"/>
    <s v="Тетрис "/>
    <d v="1899-12-30T09:00:00"/>
    <d v="2022-06-21T00:00:00"/>
    <m/>
    <x v="2"/>
    <s v="Прохорова"/>
    <x v="5"/>
    <x v="0"/>
    <n v="4"/>
  </r>
  <r>
    <x v="33"/>
    <d v="2022-04-16T00:00:00"/>
    <s v="RZDU5267072"/>
    <n v="40"/>
    <s v="Кунцево-2"/>
    <m/>
    <d v="2022-04-20T00:00:00"/>
    <s v="Электроугли"/>
    <x v="2"/>
    <s v="Пуряева"/>
    <x v="3"/>
    <x v="0"/>
    <n v="4"/>
  </r>
  <r>
    <x v="54"/>
    <d v="2022-04-16T00:00:00"/>
    <s v="TDPU4577593"/>
    <n v="40"/>
    <s v="Тетрис "/>
    <d v="1899-12-30T04:00:00"/>
    <d v="2022-04-17T00:00:00"/>
    <s v="Электроугли"/>
    <x v="2"/>
    <s v="Пуряева"/>
    <x v="3"/>
    <x v="0"/>
    <n v="1"/>
  </r>
  <r>
    <x v="27"/>
    <d v="2022-04-17T00:00:00"/>
    <s v="SICU9003912"/>
    <n v="40"/>
    <s v="Тетрис "/>
    <d v="1899-12-30T13:00:00"/>
    <d v="2022-04-20T00:00:00"/>
    <s v="Электроугли"/>
    <x v="2"/>
    <s v="Пуряева"/>
    <x v="3"/>
    <x v="0"/>
    <n v="3"/>
  </r>
  <r>
    <x v="54"/>
    <d v="2022-04-18T00:00:00"/>
    <s v="XHCU5388614"/>
    <n v="40"/>
    <s v="Тетрис "/>
    <d v="1899-12-30T03:00:00"/>
    <d v="2022-04-20T00:00:00"/>
    <s v="Электроугли"/>
    <x v="2"/>
    <s v="Пуряева"/>
    <x v="3"/>
    <x v="0"/>
    <n v="2"/>
  </r>
  <r>
    <x v="27"/>
    <d v="2022-04-18T00:00:00"/>
    <s v="TKRU4476005"/>
    <n v="40"/>
    <s v="Кунцево-2"/>
    <d v="1899-12-30T09:00:00"/>
    <d v="2022-04-20T00:00:00"/>
    <s v="Электроугли"/>
    <x v="2"/>
    <s v="Пуряева"/>
    <x v="3"/>
    <x v="0"/>
    <n v="2"/>
  </r>
  <r>
    <x v="26"/>
    <d v="2022-04-18T00:00:00"/>
    <s v="TKRU4003297"/>
    <n v="40"/>
    <s v="Ворсино "/>
    <d v="1899-12-30T10:00:00"/>
    <d v="2022-04-20T00:00:00"/>
    <s v="Электроугли"/>
    <x v="2"/>
    <s v="Пуряева"/>
    <x v="3"/>
    <x v="0"/>
    <n v="2"/>
  </r>
  <r>
    <x v="30"/>
    <d v="2022-04-18T00:00:00"/>
    <s v="TKRU4230958"/>
    <n v="40"/>
    <s v="Кунцево-2"/>
    <d v="1899-12-30T13:00:00"/>
    <d v="2022-04-20T00:00:00"/>
    <s v="Электроугли"/>
    <x v="2"/>
    <s v="Пуряева"/>
    <x v="3"/>
    <x v="0"/>
    <n v="2"/>
  </r>
  <r>
    <x v="29"/>
    <d v="2022-04-18T00:00:00"/>
    <s v="TKRU4502660"/>
    <n v="40"/>
    <s v="Кунцево-2"/>
    <d v="1899-12-30T10:00:00"/>
    <d v="2022-04-20T00:00:00"/>
    <s v="Электроугли"/>
    <x v="2"/>
    <s v="Пуряева"/>
    <x v="3"/>
    <x v="0"/>
    <n v="2"/>
  </r>
  <r>
    <x v="30"/>
    <d v="2022-04-19T00:00:00"/>
    <s v="HNKU6191501"/>
    <n v="40"/>
    <s v="Глобус Останкино"/>
    <d v="1899-12-30T09:00:00"/>
    <d v="2022-04-20T00:00:00"/>
    <s v="Электроугли"/>
    <x v="2"/>
    <s v="Пуряева"/>
    <x v="3"/>
    <x v="0"/>
    <n v="1"/>
  </r>
  <r>
    <x v="30"/>
    <d v="2022-04-19T00:00:00"/>
    <s v="HNKU6047161"/>
    <n v="40"/>
    <s v="Глобус Останкино"/>
    <d v="1899-12-30T11:00:00"/>
    <d v="2022-04-20T00:00:00"/>
    <s v="Электроугли"/>
    <x v="2"/>
    <s v="Пуряева"/>
    <x v="3"/>
    <x v="0"/>
    <n v="1"/>
  </r>
  <r>
    <x v="42"/>
    <d v="2022-04-19T00:00:00"/>
    <s v="TKRU4381018"/>
    <n v="40"/>
    <s v="Электроугли "/>
    <d v="1899-12-30T10:00:00"/>
    <d v="2022-04-20T00:00:00"/>
    <s v="Электроугли"/>
    <x v="2"/>
    <s v="Пуряева"/>
    <x v="3"/>
    <x v="0"/>
    <n v="1"/>
  </r>
  <r>
    <x v="33"/>
    <d v="2022-04-19T00:00:00"/>
    <s v="GLDU7508329"/>
    <n v="40"/>
    <s v="Тетрис "/>
    <m/>
    <d v="2022-04-22T00:00:00"/>
    <s v="Электроугли"/>
    <x v="2"/>
    <s v="Пуряева"/>
    <x v="3"/>
    <x v="0"/>
    <n v="3"/>
  </r>
  <r>
    <x v="37"/>
    <d v="2022-04-19T00:00:00"/>
    <s v="HNKU5141419"/>
    <n v="40"/>
    <s v="Тетрис "/>
    <d v="1899-12-30T09:00:00"/>
    <d v="2022-04-22T00:00:00"/>
    <s v="Электроугли"/>
    <x v="2"/>
    <s v="Пуряева"/>
    <x v="3"/>
    <x v="0"/>
    <n v="3"/>
  </r>
  <r>
    <x v="54"/>
    <d v="2022-04-20T00:00:00"/>
    <s v="TEMU8872520"/>
    <n v="40"/>
    <s v="Электроугли "/>
    <d v="1899-12-30T01:00:00"/>
    <d v="2022-04-22T00:00:00"/>
    <s v="Электроугли"/>
    <x v="2"/>
    <s v="Пуряева"/>
    <x v="3"/>
    <x v="0"/>
    <n v="2"/>
  </r>
  <r>
    <x v="28"/>
    <d v="2022-04-20T00:00:00"/>
    <s v="SSKU1300195"/>
    <n v="40"/>
    <s v="Толбино "/>
    <d v="1899-12-30T09:00:00"/>
    <d v="2022-04-22T00:00:00"/>
    <s v="Электроугли"/>
    <x v="2"/>
    <s v="Пуряева"/>
    <x v="3"/>
    <x v="0"/>
    <n v="2"/>
  </r>
  <r>
    <x v="26"/>
    <d v="2022-04-20T00:00:00"/>
    <s v="SSKU1301648"/>
    <n v="40"/>
    <s v="Толбино "/>
    <d v="1899-12-30T10:00:00"/>
    <d v="2022-04-22T00:00:00"/>
    <s v="Электроугли"/>
    <x v="2"/>
    <s v="Пуряева"/>
    <x v="3"/>
    <x v="0"/>
    <n v="2"/>
  </r>
  <r>
    <x v="48"/>
    <d v="2022-04-20T00:00:00"/>
    <s v="MZWU2134530"/>
    <n v="40"/>
    <s v="Север"/>
    <d v="1899-12-30T08:00:00"/>
    <d v="2022-04-22T00:00:00"/>
    <s v="Электроугли"/>
    <x v="2"/>
    <s v="Пуряева"/>
    <x v="3"/>
    <x v="0"/>
    <n v="2"/>
  </r>
  <r>
    <x v="30"/>
    <d v="2022-04-20T00:00:00"/>
    <s v="DCVU2110210"/>
    <n v="40"/>
    <s v="Север"/>
    <d v="1899-12-30T13:00:00"/>
    <d v="2022-04-22T00:00:00"/>
    <s v="Электроугли"/>
    <x v="2"/>
    <s v="Пуряева"/>
    <x v="3"/>
    <x v="0"/>
    <n v="2"/>
  </r>
  <r>
    <x v="52"/>
    <d v="2022-04-20T00:00:00"/>
    <s v="CAIU9687939"/>
    <n v="40"/>
    <s v="МК Домодедово"/>
    <m/>
    <d v="2022-04-22T00:00:00"/>
    <s v="Электроугли"/>
    <x v="2"/>
    <s v="Пуряева"/>
    <x v="3"/>
    <x v="0"/>
    <n v="2"/>
  </r>
  <r>
    <x v="54"/>
    <d v="2022-04-21T00:00:00"/>
    <s v="CDYU1002390"/>
    <n v="40"/>
    <s v="Толбино "/>
    <d v="1899-12-30T15:00:00"/>
    <d v="2022-04-22T00:00:00"/>
    <s v="Электроугли"/>
    <x v="2"/>
    <s v="Пуряева"/>
    <x v="3"/>
    <x v="0"/>
    <n v="1"/>
  </r>
  <r>
    <x v="33"/>
    <d v="2022-04-21T00:00:00"/>
    <s v="GAWU5013241"/>
    <n v="40"/>
    <s v="ГОЛД Внуково"/>
    <m/>
    <d v="2022-04-22T00:00:00"/>
    <s v="Электроугли"/>
    <x v="2"/>
    <s v="Пуряева"/>
    <x v="3"/>
    <x v="0"/>
    <n v="1"/>
  </r>
  <r>
    <x v="28"/>
    <d v="2022-04-21T00:00:00"/>
    <s v="SSKU1300317"/>
    <n v="40"/>
    <s v="Толбино "/>
    <d v="1899-12-30T09:00:00"/>
    <d v="2022-04-22T00:00:00"/>
    <s v="Электроугли"/>
    <x v="2"/>
    <s v="Пуряева"/>
    <x v="3"/>
    <x v="0"/>
    <n v="1"/>
  </r>
  <r>
    <x v="30"/>
    <d v="2022-04-21T00:00:00"/>
    <s v="CDYU1002492"/>
    <n v="40"/>
    <s v="Толбино "/>
    <d v="1899-12-30T13:00:00"/>
    <d v="2022-04-22T00:00:00"/>
    <s v="Электроугли"/>
    <x v="2"/>
    <s v="Пуряева"/>
    <x v="3"/>
    <x v="0"/>
    <n v="1"/>
  </r>
  <r>
    <x v="54"/>
    <d v="2022-04-22T00:00:00"/>
    <s v="TKRU4141188"/>
    <n v="40"/>
    <s v="Электроугли "/>
    <d v="1899-12-30T06:00:00"/>
    <d v="2022-04-25T00:00:00"/>
    <s v="Электроугли"/>
    <x v="2"/>
    <s v="Пуряева"/>
    <x v="3"/>
    <x v="0"/>
    <n v="3"/>
  </r>
  <r>
    <x v="37"/>
    <d v="2022-04-22T00:00:00"/>
    <s v="TGHU6505276"/>
    <n v="40"/>
    <s v="Тетрис "/>
    <d v="1899-12-30T09:00:00"/>
    <d v="2022-04-25T00:00:00"/>
    <s v="Электроугли"/>
    <x v="2"/>
    <s v="Пуряева"/>
    <x v="3"/>
    <x v="0"/>
    <n v="3"/>
  </r>
  <r>
    <x v="43"/>
    <d v="2022-04-22T00:00:00"/>
    <s v="PGTU9147251"/>
    <n v="40"/>
    <s v="Тетрис "/>
    <d v="1899-12-30T12:00:00"/>
    <d v="2022-04-25T00:00:00"/>
    <s v="Электроугли"/>
    <x v="2"/>
    <s v="Пуряева"/>
    <x v="3"/>
    <x v="0"/>
    <n v="3"/>
  </r>
  <r>
    <x v="33"/>
    <d v="2022-04-22T00:00:00"/>
    <s v="HNKU6200840"/>
    <n v="40"/>
    <s v="Север "/>
    <m/>
    <d v="2022-04-25T00:00:00"/>
    <s v="Электроугли"/>
    <x v="2"/>
    <s v="Пуряева"/>
    <x v="3"/>
    <x v="0"/>
    <n v="3"/>
  </r>
  <r>
    <x v="28"/>
    <d v="2022-04-22T00:00:00"/>
    <s v="LGEU0799750"/>
    <n v="40"/>
    <s v="ГОЛД "/>
    <d v="1899-12-30T14:00:00"/>
    <d v="2022-04-25T00:00:00"/>
    <s v="Электроугли"/>
    <x v="2"/>
    <s v="Пуряева"/>
    <x v="3"/>
    <x v="0"/>
    <n v="3"/>
  </r>
  <r>
    <x v="54"/>
    <d v="2022-04-23T00:00:00"/>
    <s v="SSKU1300908"/>
    <n v="40"/>
    <s v="Толбино "/>
    <d v="1899-12-30T03:00:00"/>
    <d v="2022-04-25T00:00:00"/>
    <s v="Электроугли"/>
    <x v="2"/>
    <s v="Пуряева"/>
    <x v="3"/>
    <x v="0"/>
    <n v="2"/>
  </r>
  <r>
    <x v="54"/>
    <d v="2022-04-23T00:00:00"/>
    <s v="TKRU4016397"/>
    <n v="40"/>
    <s v="Электроугли "/>
    <d v="1899-12-30T14:00:00"/>
    <d v="2022-04-25T00:00:00"/>
    <s v="Электроугли"/>
    <x v="2"/>
    <s v="Пуряева"/>
    <x v="3"/>
    <x v="0"/>
    <n v="2"/>
  </r>
  <r>
    <x v="27"/>
    <d v="2022-04-23T00:00:00"/>
    <s v="SSKU1302475"/>
    <n v="40"/>
    <s v="Толбино "/>
    <d v="1899-12-30T14:00:00"/>
    <d v="2022-04-25T00:00:00"/>
    <s v="Электроугли"/>
    <x v="2"/>
    <s v="Пуряева"/>
    <x v="3"/>
    <x v="0"/>
    <n v="2"/>
  </r>
  <r>
    <x v="32"/>
    <d v="2022-04-23T00:00:00"/>
    <s v="HNKU6025075"/>
    <n v="40"/>
    <s v="Толбино "/>
    <m/>
    <d v="2022-04-25T00:00:00"/>
    <s v="Электроугли"/>
    <x v="2"/>
    <s v="Пуряева"/>
    <x v="3"/>
    <x v="0"/>
    <n v="2"/>
  </r>
  <r>
    <x v="32"/>
    <d v="2022-04-23T00:00:00"/>
    <s v="CDYU1001921"/>
    <n v="40"/>
    <s v="Толбино "/>
    <m/>
    <d v="2022-04-25T00:00:00"/>
    <s v="Электроугли"/>
    <x v="2"/>
    <s v="Пуряева"/>
    <x v="3"/>
    <x v="0"/>
    <n v="2"/>
  </r>
  <r>
    <x v="54"/>
    <d v="2022-04-25T00:00:00"/>
    <s v="CBHU8277755"/>
    <n v="40"/>
    <s v="Тетрис "/>
    <d v="1899-12-30T18:00:00"/>
    <d v="2022-04-27T00:00:00"/>
    <s v="Электроугли"/>
    <x v="2"/>
    <s v="Пуряева"/>
    <x v="3"/>
    <x v="0"/>
    <n v="2"/>
  </r>
  <r>
    <x v="31"/>
    <d v="2022-04-25T00:00:00"/>
    <s v="HNKU6156455"/>
    <n v="40"/>
    <s v="Толбино "/>
    <d v="1899-12-30T10:00:00"/>
    <d v="2022-04-27T00:00:00"/>
    <s v="Электроугли"/>
    <x v="2"/>
    <s v="Пуряева"/>
    <x v="3"/>
    <x v="0"/>
    <n v="2"/>
  </r>
  <r>
    <x v="40"/>
    <d v="2022-04-25T00:00:00"/>
    <s v="SSKU1300214"/>
    <n v="40"/>
    <s v="Толбино "/>
    <d v="1899-12-30T15:00:00"/>
    <d v="2022-04-27T00:00:00"/>
    <s v="Электроугли"/>
    <x v="2"/>
    <s v="Пуряева"/>
    <x v="3"/>
    <x v="0"/>
    <n v="2"/>
  </r>
  <r>
    <x v="30"/>
    <d v="2022-04-26T00:00:00"/>
    <s v="HDHU6002361"/>
    <n v="40"/>
    <s v="Толбино "/>
    <d v="1899-12-30T13:00:00"/>
    <d v="2022-04-27T00:00:00"/>
    <s v="Электроугли"/>
    <x v="2"/>
    <s v="Пуряева"/>
    <x v="3"/>
    <x v="0"/>
    <n v="1"/>
  </r>
  <r>
    <x v="29"/>
    <d v="2022-04-26T00:00:00"/>
    <s v="TDGU7011957"/>
    <n v="40"/>
    <s v="Бутово"/>
    <d v="1899-12-30T10:00:00"/>
    <d v="2022-04-27T00:00:00"/>
    <s v="Электроугли"/>
    <x v="2"/>
    <s v="Пуряева"/>
    <x v="3"/>
    <x v="0"/>
    <n v="1"/>
  </r>
  <r>
    <x v="31"/>
    <d v="2022-04-26T00:00:00"/>
    <s v="TDGU7010755"/>
    <n v="40"/>
    <s v="Бутово"/>
    <d v="1899-12-30T08:00:00"/>
    <d v="2022-04-27T00:00:00"/>
    <s v="Электроугли"/>
    <x v="2"/>
    <s v="Пуряева"/>
    <x v="3"/>
    <x v="0"/>
    <n v="1"/>
  </r>
  <r>
    <x v="54"/>
    <d v="2022-04-26T00:00:00"/>
    <s v="TDGU7011263"/>
    <n v="40"/>
    <s v="Бутово"/>
    <d v="1899-12-30T21:00:00"/>
    <d v="2022-04-30T00:00:00"/>
    <s v="Электроугли"/>
    <x v="2"/>
    <s v="Пуряева"/>
    <x v="3"/>
    <x v="0"/>
    <n v="4"/>
  </r>
  <r>
    <x v="54"/>
    <d v="2022-04-27T00:00:00"/>
    <s v="TDGU7011197"/>
    <n v="40"/>
    <s v="РТК Видное "/>
    <d v="1899-12-30T17:00:00"/>
    <d v="2022-04-30T00:00:00"/>
    <s v="Электроугли"/>
    <x v="2"/>
    <s v="Пуряева"/>
    <x v="3"/>
    <x v="0"/>
    <n v="3"/>
  </r>
  <r>
    <x v="28"/>
    <d v="2022-04-27T00:00:00"/>
    <s v="CICU2579599"/>
    <n v="40"/>
    <s v="Толбино "/>
    <d v="1899-12-30T13:00:00"/>
    <d v="2022-04-30T00:00:00"/>
    <s v="Электроугли"/>
    <x v="2"/>
    <s v="Пуряева"/>
    <x v="3"/>
    <x v="0"/>
    <n v="3"/>
  </r>
  <r>
    <x v="33"/>
    <d v="2022-04-27T00:00:00"/>
    <s v="TDGU7012296"/>
    <n v="40"/>
    <s v="РТК Видное "/>
    <m/>
    <d v="2022-04-30T00:00:00"/>
    <s v="Электроугли"/>
    <x v="2"/>
    <s v="Пуряева"/>
    <x v="3"/>
    <x v="0"/>
    <n v="3"/>
  </r>
  <r>
    <x v="33"/>
    <d v="2022-04-27T00:00:00"/>
    <s v="TDGU7012059"/>
    <n v="40"/>
    <s v="МК Домодедово"/>
    <m/>
    <d v="2022-04-30T00:00:00"/>
    <s v="Электроугли"/>
    <x v="2"/>
    <s v="Пуряева"/>
    <x v="3"/>
    <x v="0"/>
    <n v="3"/>
  </r>
  <r>
    <x v="30"/>
    <d v="2022-04-27T00:00:00"/>
    <s v="TCNU9275180"/>
    <n v="40"/>
    <s v="Толбино "/>
    <d v="1899-12-30T13:00:00"/>
    <d v="2022-04-30T00:00:00"/>
    <s v="Электроугли"/>
    <x v="2"/>
    <s v="Пуряева"/>
    <x v="3"/>
    <x v="0"/>
    <n v="3"/>
  </r>
  <r>
    <x v="54"/>
    <d v="2022-04-28T00:00:00"/>
    <s v="TKRU4044254"/>
    <n v="40"/>
    <s v="Купавна "/>
    <d v="1899-12-30T02:00:00"/>
    <d v="2022-04-30T00:00:00"/>
    <s v="Электроугли"/>
    <x v="2"/>
    <s v="Пуряева"/>
    <x v="3"/>
    <x v="0"/>
    <n v="2"/>
  </r>
  <r>
    <x v="26"/>
    <d v="2022-04-28T00:00:00"/>
    <s v="TDGU7011026"/>
    <n v="40"/>
    <s v="РТК Видное "/>
    <d v="1899-12-30T10:00:00"/>
    <d v="2022-05-02T00:00:00"/>
    <s v="Электроугли"/>
    <x v="2"/>
    <s v="Пуряева"/>
    <x v="3"/>
    <x v="0"/>
    <n v="4"/>
  </r>
  <r>
    <x v="27"/>
    <d v="2022-04-28T00:00:00"/>
    <s v="TDGU7011582"/>
    <n v="40"/>
    <s v="РТК Видное "/>
    <d v="1899-12-30T12:00:00"/>
    <d v="2022-05-02T00:00:00"/>
    <s v="Электроугли"/>
    <x v="2"/>
    <s v="Пуряева"/>
    <x v="3"/>
    <x v="0"/>
    <n v="4"/>
  </r>
  <r>
    <x v="56"/>
    <d v="2022-04-28T00:00:00"/>
    <s v="CICU2581976"/>
    <n v="40"/>
    <s v="Толбино "/>
    <d v="1899-12-30T09:00:00"/>
    <d v="2022-05-02T00:00:00"/>
    <s v="Электроугли"/>
    <x v="2"/>
    <s v="Пуряева"/>
    <x v="3"/>
    <x v="0"/>
    <n v="4"/>
  </r>
  <r>
    <x v="30"/>
    <d v="2022-04-28T00:00:00"/>
    <s v="TDGU7011108"/>
    <n v="40"/>
    <s v="РТК Видное"/>
    <d v="1899-12-30T13:00:00"/>
    <d v="2022-05-02T00:00:00"/>
    <s v="Электроугли"/>
    <x v="2"/>
    <s v="Пуряева"/>
    <x v="3"/>
    <x v="0"/>
    <n v="4"/>
  </r>
  <r>
    <x v="54"/>
    <d v="2022-04-29T00:00:00"/>
    <s v="SSKU1301503"/>
    <n v="40"/>
    <s v="Толбино "/>
    <d v="1899-12-30T05:00:00"/>
    <d v="2022-05-02T00:00:00"/>
    <s v="Электроугли"/>
    <x v="2"/>
    <s v="Пуряева"/>
    <x v="3"/>
    <x v="0"/>
    <n v="3"/>
  </r>
  <r>
    <x v="34"/>
    <d v="2022-04-29T00:00:00"/>
    <s v="CICU2582020"/>
    <n v="40"/>
    <s v="Толбино "/>
    <d v="1899-12-30T02:00:00"/>
    <d v="2022-05-02T00:00:00"/>
    <s v="Электроугли"/>
    <x v="2"/>
    <s v="Пуряева"/>
    <x v="3"/>
    <x v="0"/>
    <n v="3"/>
  </r>
  <r>
    <x v="33"/>
    <d v="2022-04-29T00:00:00"/>
    <s v="CICU2581425"/>
    <n v="40"/>
    <s v="Толбино "/>
    <m/>
    <d v="2022-05-02T00:00:00"/>
    <s v="Электроугли"/>
    <x v="2"/>
    <s v="Пуряева"/>
    <x v="3"/>
    <x v="0"/>
    <n v="3"/>
  </r>
  <r>
    <x v="41"/>
    <d v="2022-04-29T00:00:00"/>
    <s v="TGHU6453927"/>
    <n v="40"/>
    <s v="ГОЛД"/>
    <d v="1899-12-30T09:00:00"/>
    <d v="2022-05-02T00:00:00"/>
    <s v="Электроугли"/>
    <x v="2"/>
    <s v="Пуряева"/>
    <x v="3"/>
    <x v="0"/>
    <n v="3"/>
  </r>
  <r>
    <x v="27"/>
    <d v="2022-04-29T00:00:00"/>
    <s v="MCCU3060288"/>
    <n v="40"/>
    <s v="ГОЛД"/>
    <d v="1899-12-30T11:00:00"/>
    <d v="2022-05-02T00:00:00"/>
    <s v="Электроугли"/>
    <x v="2"/>
    <s v="Пуряева"/>
    <x v="3"/>
    <x v="0"/>
    <n v="3"/>
  </r>
  <r>
    <x v="30"/>
    <d v="2022-04-29T00:00:00"/>
    <s v="SSKU1301205"/>
    <n v="40"/>
    <s v="Толбино "/>
    <d v="1899-12-30T13:00:00"/>
    <d v="2022-05-02T00:00:00"/>
    <s v="Электроугли"/>
    <x v="2"/>
    <s v="Пуряева"/>
    <x v="3"/>
    <x v="0"/>
    <n v="3"/>
  </r>
  <r>
    <x v="31"/>
    <d v="2022-04-29T00:00:00"/>
    <s v="TEMU6295711"/>
    <n v="40"/>
    <s v="ГОЛД"/>
    <d v="1899-12-30T10:00:00"/>
    <d v="2022-05-02T00:00:00"/>
    <s v="Электроугли"/>
    <x v="2"/>
    <s v="Пуряева"/>
    <x v="3"/>
    <x v="0"/>
    <n v="3"/>
  </r>
  <r>
    <x v="46"/>
    <d v="2022-04-29T00:00:00"/>
    <s v="XHCU5423124"/>
    <n v="40"/>
    <s v="ГОЛД"/>
    <d v="1899-12-30T09:00:00"/>
    <d v="2022-05-02T00:00:00"/>
    <s v="Электроугли"/>
    <x v="2"/>
    <s v="Пуряева"/>
    <x v="3"/>
    <x v="0"/>
    <n v="3"/>
  </r>
  <r>
    <x v="28"/>
    <d v="2022-04-29T00:00:00"/>
    <s v="SSKU1300106"/>
    <n v="40"/>
    <s v="Толбино "/>
    <d v="1899-12-30T14:00:00"/>
    <d v="2022-05-02T00:00:00"/>
    <s v="Электроугли"/>
    <x v="2"/>
    <s v="Пуряева"/>
    <x v="3"/>
    <x v="0"/>
    <n v="3"/>
  </r>
  <r>
    <x v="54"/>
    <d v="2022-04-30T00:00:00"/>
    <s v="CICU2581467"/>
    <n v="40"/>
    <s v="Толбино "/>
    <d v="1899-12-30T01:00:00"/>
    <d v="2022-05-02T00:00:00"/>
    <s v="Электроугли"/>
    <x v="2"/>
    <s v="Пуряева"/>
    <x v="3"/>
    <x v="0"/>
    <n v="2"/>
  </r>
  <r>
    <x v="32"/>
    <d v="2022-04-30T00:00:00"/>
    <s v="SSKU1300066"/>
    <n v="40"/>
    <s v="Толбино "/>
    <m/>
    <d v="2022-05-02T00:00:00"/>
    <s v="Электроугли"/>
    <x v="2"/>
    <s v="Пуряева"/>
    <x v="3"/>
    <x v="0"/>
    <n v="2"/>
  </r>
  <r>
    <x v="27"/>
    <d v="2022-04-30T00:00:00"/>
    <s v="SSKU1301165"/>
    <n v="40"/>
    <s v="Толбино "/>
    <d v="1899-12-30T09:00:00"/>
    <d v="2022-05-05T00:00:00"/>
    <s v="Электроугли"/>
    <x v="2"/>
    <s v="Пуряева"/>
    <x v="3"/>
    <x v="0"/>
    <n v="5"/>
  </r>
  <r>
    <x v="32"/>
    <d v="2022-04-30T00:00:00"/>
    <s v="SSKU1300810"/>
    <n v="40"/>
    <s v="Толбино "/>
    <m/>
    <d v="2022-05-05T00:00:00"/>
    <s v="Электроугли"/>
    <x v="2"/>
    <s v="Пуряева"/>
    <x v="3"/>
    <x v="0"/>
    <n v="5"/>
  </r>
  <r>
    <x v="54"/>
    <d v="2022-05-01T00:00:00"/>
    <s v="TKRU4490410"/>
    <n v="40"/>
    <s v="Кунцево-2"/>
    <d v="1899-12-30T06:00:00"/>
    <d v="2022-05-05T00:00:00"/>
    <s v="Электроугли"/>
    <x v="2"/>
    <s v="Пуряева"/>
    <x v="4"/>
    <x v="0"/>
    <n v="4"/>
  </r>
  <r>
    <x v="54"/>
    <d v="2022-05-01T00:00:00"/>
    <s v="SSKU1300549"/>
    <n v="40"/>
    <s v="Толбино "/>
    <d v="1899-12-30T17:00:00"/>
    <d v="2022-05-05T00:00:00"/>
    <s v="Электроугли"/>
    <x v="2"/>
    <s v="Пуряева"/>
    <x v="4"/>
    <x v="0"/>
    <n v="4"/>
  </r>
  <r>
    <x v="54"/>
    <d v="2022-05-05T00:00:00"/>
    <s v="SSKU1301442"/>
    <n v="40"/>
    <s v="Толбино "/>
    <d v="1899-12-30T15:00:00"/>
    <d v="2022-05-07T00:00:00"/>
    <s v="Электроугли"/>
    <x v="2"/>
    <s v="Пуряева"/>
    <x v="4"/>
    <x v="0"/>
    <n v="2"/>
  </r>
  <r>
    <x v="54"/>
    <d v="2022-05-05T00:00:00"/>
    <s v="NTCU2204888"/>
    <n v="40"/>
    <s v="Север "/>
    <d v="1899-12-30T11:00:00"/>
    <d v="2022-05-07T00:00:00"/>
    <s v="Электроугли"/>
    <x v="2"/>
    <s v="Пуряева"/>
    <x v="4"/>
    <x v="0"/>
    <n v="2"/>
  </r>
  <r>
    <x v="57"/>
    <d v="2022-05-05T00:00:00"/>
    <s v="TGHU8959982"/>
    <n v="40"/>
    <s v="ГОЛД Внуково"/>
    <d v="1899-12-30T09:00:00"/>
    <d v="2022-05-07T00:00:00"/>
    <s v="Электроугли"/>
    <x v="2"/>
    <s v="Пуряева"/>
    <x v="4"/>
    <x v="0"/>
    <n v="2"/>
  </r>
  <r>
    <x v="54"/>
    <d v="2022-05-06T00:00:00"/>
    <s v="DCVU0000750"/>
    <n v="40"/>
    <s v="Север "/>
    <d v="1899-12-30T13:00:00"/>
    <d v="2022-05-10T00:00:00"/>
    <s v="Электроугли"/>
    <x v="2"/>
    <s v="Пуряева"/>
    <x v="4"/>
    <x v="0"/>
    <n v="4"/>
  </r>
  <r>
    <x v="30"/>
    <d v="2022-05-06T00:00:00"/>
    <s v="SSKU1302217"/>
    <n v="40"/>
    <s v="Толбино "/>
    <d v="1899-12-30T13:00:00"/>
    <d v="2022-05-07T00:00:00"/>
    <s v="Электроугли"/>
    <x v="2"/>
    <s v="Пуряева"/>
    <x v="4"/>
    <x v="0"/>
    <n v="1"/>
  </r>
  <r>
    <x v="54"/>
    <d v="2022-05-07T00:00:00"/>
    <s v="DCVU2110988"/>
    <n v="40"/>
    <s v="Север "/>
    <d v="1899-12-30T04:00:00"/>
    <d v="2022-05-14T00:00:00"/>
    <s v="Электроугли"/>
    <x v="2"/>
    <s v="Пуряева"/>
    <x v="4"/>
    <x v="0"/>
    <n v="7"/>
  </r>
  <r>
    <x v="54"/>
    <d v="2022-05-08T00:00:00"/>
    <s v="TDLU7027209"/>
    <n v="40"/>
    <s v="МК Домодедово"/>
    <d v="1899-12-30T15:00:00"/>
    <d v="2022-05-13T00:00:00"/>
    <s v="Электроугли"/>
    <x v="2"/>
    <s v="Пуряева"/>
    <x v="4"/>
    <x v="0"/>
    <n v="5"/>
  </r>
  <r>
    <x v="54"/>
    <d v="2022-05-11T00:00:00"/>
    <s v="TCNU5807963"/>
    <n v="40"/>
    <s v="МК Домодедово"/>
    <d v="1899-12-30T20:00:00"/>
    <d v="2022-05-13T00:00:00"/>
    <s v="Электроугли"/>
    <x v="2"/>
    <s v="Пуряева"/>
    <x v="4"/>
    <x v="0"/>
    <n v="2"/>
  </r>
  <r>
    <x v="57"/>
    <d v="2022-05-11T00:00:00"/>
    <s v="KSBU0029339"/>
    <n v="40"/>
    <s v="Останкино "/>
    <d v="1899-12-30T14:00:00"/>
    <d v="2022-05-13T00:00:00"/>
    <s v="Электроугли"/>
    <x v="2"/>
    <s v="Пуряева"/>
    <x v="4"/>
    <x v="0"/>
    <n v="2"/>
  </r>
  <r>
    <x v="42"/>
    <d v="2022-05-11T00:00:00"/>
    <s v="SRWU2003842"/>
    <n v="40"/>
    <s v="Толбино "/>
    <d v="1899-12-30T09:00:00"/>
    <d v="2022-05-13T00:00:00"/>
    <s v="Электроугли"/>
    <x v="2"/>
    <s v="Пуряева"/>
    <x v="4"/>
    <x v="0"/>
    <n v="2"/>
  </r>
  <r>
    <x v="43"/>
    <d v="2022-05-11T00:00:00"/>
    <s v="CDYU1002635"/>
    <n v="40"/>
    <s v="Толбино "/>
    <d v="1899-12-30T10:00:00"/>
    <d v="2022-05-13T00:00:00"/>
    <s v="Электроугли"/>
    <x v="2"/>
    <s v="Пуряева"/>
    <x v="4"/>
    <x v="0"/>
    <n v="2"/>
  </r>
  <r>
    <x v="54"/>
    <d v="2022-05-12T00:00:00"/>
    <s v="SEGU6303390"/>
    <n v="40"/>
    <s v="Электроугли "/>
    <d v="1899-12-30T09:00:00"/>
    <d v="2022-05-13T00:00:00"/>
    <s v="Электроугли"/>
    <x v="2"/>
    <s v="Пуряева"/>
    <x v="4"/>
    <x v="0"/>
    <n v="1"/>
  </r>
  <r>
    <x v="54"/>
    <d v="2022-05-12T00:00:00"/>
    <s v="APHU7061220"/>
    <n v="40"/>
    <s v="Север "/>
    <d v="1899-12-30T11:00:00"/>
    <d v="2022-05-14T00:00:00"/>
    <s v="Электроугли"/>
    <x v="2"/>
    <s v="Пуряева"/>
    <x v="4"/>
    <x v="0"/>
    <n v="2"/>
  </r>
  <r>
    <x v="58"/>
    <d v="2022-05-12T00:00:00"/>
    <s v="TDGU7010138"/>
    <n v="40"/>
    <s v="РТК Видное "/>
    <d v="1899-12-30T10:00:00"/>
    <d v="2022-05-14T00:00:00"/>
    <s v="Электроугли"/>
    <x v="2"/>
    <s v="Пуряева"/>
    <x v="4"/>
    <x v="0"/>
    <n v="2"/>
  </r>
  <r>
    <x v="4"/>
    <d v="2022-07-21T00:00:00"/>
    <s v="TKRU4333112"/>
    <n v="40"/>
    <s v="Ворсино"/>
    <m/>
    <d v="2022-07-23T00:00:00"/>
    <m/>
    <x v="2"/>
    <s v="Прохорова"/>
    <x v="6"/>
    <x v="0"/>
    <n v="2"/>
  </r>
  <r>
    <x v="52"/>
    <d v="2022-05-13T00:00:00"/>
    <s v="TCNU9094290"/>
    <n v="40"/>
    <s v="Электроугли "/>
    <m/>
    <d v="2022-05-14T00:00:00"/>
    <s v="Электроугли"/>
    <x v="2"/>
    <s v="Пуряева"/>
    <x v="4"/>
    <x v="0"/>
    <n v="1"/>
  </r>
  <r>
    <x v="33"/>
    <d v="2022-05-13T00:00:00"/>
    <s v="UETU5533283"/>
    <n v="40"/>
    <s v="Электроугли "/>
    <m/>
    <d v="2022-05-14T00:00:00"/>
    <s v="Электроугли"/>
    <x v="2"/>
    <s v="Пуряева"/>
    <x v="4"/>
    <x v="0"/>
    <n v="1"/>
  </r>
  <r>
    <x v="33"/>
    <d v="2022-05-13T00:00:00"/>
    <s v="TCKU6332657"/>
    <n v="40"/>
    <s v="Электроугли "/>
    <m/>
    <d v="2022-05-14T00:00:00"/>
    <s v="Электроугли"/>
    <x v="2"/>
    <s v="Пуряева"/>
    <x v="4"/>
    <x v="0"/>
    <n v="1"/>
  </r>
  <r>
    <x v="59"/>
    <d v="2022-05-13T00:00:00"/>
    <s v="BMOU4104577"/>
    <n v="40"/>
    <s v="Электроугли "/>
    <d v="1899-12-30T09:00:00"/>
    <d v="2022-05-14T00:00:00"/>
    <s v="Электроугли"/>
    <x v="2"/>
    <s v="Пуряева"/>
    <x v="4"/>
    <x v="0"/>
    <n v="1"/>
  </r>
  <r>
    <x v="49"/>
    <d v="2022-05-13T00:00:00"/>
    <s v="CMAU6904170"/>
    <n v="40"/>
    <s v="Электроугли "/>
    <d v="1899-12-30T13:00:00"/>
    <d v="2022-05-14T00:00:00"/>
    <s v="Электроугли"/>
    <x v="2"/>
    <s v="Пуряева"/>
    <x v="4"/>
    <x v="0"/>
    <n v="1"/>
  </r>
  <r>
    <x v="57"/>
    <d v="2022-05-13T00:00:00"/>
    <s v="FFAU1675172"/>
    <n v="40"/>
    <s v="Электроугли "/>
    <d v="1899-12-30T09:00:00"/>
    <d v="2022-05-14T00:00:00"/>
    <s v="Электроугли"/>
    <x v="2"/>
    <s v="Пуряева"/>
    <x v="4"/>
    <x v="0"/>
    <n v="1"/>
  </r>
  <r>
    <x v="30"/>
    <d v="2022-05-13T00:00:00"/>
    <s v="TGBU5242949"/>
    <n v="40"/>
    <s v="Электроугли "/>
    <d v="1899-12-30T13:00:00"/>
    <d v="2022-05-14T00:00:00"/>
    <s v="Электроугли"/>
    <x v="2"/>
    <s v="Пуряева"/>
    <x v="4"/>
    <x v="0"/>
    <n v="1"/>
  </r>
  <r>
    <x v="58"/>
    <d v="2022-05-13T00:00:00"/>
    <s v="CMAU8996664"/>
    <n v="40"/>
    <s v="Электроугли "/>
    <d v="1899-12-30T10:00:00"/>
    <d v="2022-05-14T00:00:00"/>
    <s v="Электроугли"/>
    <x v="2"/>
    <s v="Пуряева"/>
    <x v="4"/>
    <x v="0"/>
    <n v="1"/>
  </r>
  <r>
    <x v="54"/>
    <d v="2022-05-14T00:00:00"/>
    <s v="BWRU5704094"/>
    <n v="40"/>
    <s v="Север "/>
    <d v="1899-12-30T20:00:00"/>
    <d v="2022-05-17T00:00:00"/>
    <s v="Купавна"/>
    <x v="1"/>
    <s v="Пуряева"/>
    <x v="4"/>
    <x v="0"/>
    <n v="3"/>
  </r>
  <r>
    <x v="54"/>
    <d v="2022-05-15T00:00:00"/>
    <s v="TBJU7474917"/>
    <n v="40"/>
    <s v="Тетрис "/>
    <d v="1899-12-30T20:00:00"/>
    <d v="2022-05-17T00:00:00"/>
    <s v="Электроугли"/>
    <x v="2"/>
    <s v="Пуряева"/>
    <x v="4"/>
    <x v="0"/>
    <n v="2"/>
  </r>
  <r>
    <x v="31"/>
    <d v="2022-05-16T00:00:00"/>
    <s v="LYGU4070734"/>
    <n v="40"/>
    <s v="Толбино "/>
    <d v="1899-12-30T08:00:00"/>
    <d v="2022-05-17T00:00:00"/>
    <s v="Электроугли"/>
    <x v="2"/>
    <s v="Пуряева"/>
    <x v="4"/>
    <x v="0"/>
    <n v="1"/>
  </r>
  <r>
    <x v="40"/>
    <d v="2022-05-16T00:00:00"/>
    <s v="FPMU5591430"/>
    <n v="40"/>
    <s v="Толбино "/>
    <d v="1899-12-30T15:00:00"/>
    <d v="2022-05-17T00:00:00"/>
    <s v="Электроугли"/>
    <x v="2"/>
    <s v="Пуряева"/>
    <x v="4"/>
    <x v="0"/>
    <n v="1"/>
  </r>
  <r>
    <x v="54"/>
    <d v="2022-05-16T00:00:00"/>
    <s v="TRHU5617123"/>
    <n v="40"/>
    <s v="Электроугли "/>
    <d v="1899-12-30T23:00:00"/>
    <d v="2022-05-17T00:00:00"/>
    <s v="Электроугли"/>
    <x v="2"/>
    <s v="Пуряева"/>
    <x v="4"/>
    <x v="0"/>
    <n v="1"/>
  </r>
  <r>
    <x v="30"/>
    <d v="2022-05-17T00:00:00"/>
    <s v="TDGU7011725"/>
    <n v="40"/>
    <s v="МК Домодедово"/>
    <d v="1899-12-30T13:00:00"/>
    <d v="2022-05-21T00:00:00"/>
    <s v="Электроугли"/>
    <x v="2"/>
    <s v="Пуряева"/>
    <x v="4"/>
    <x v="0"/>
    <n v="4"/>
  </r>
  <r>
    <x v="54"/>
    <d v="2022-05-17T00:00:00"/>
    <s v="CMAU6651621"/>
    <n v="40"/>
    <s v="Электроугли "/>
    <d v="1899-12-30T22:00:00"/>
    <d v="2022-05-21T00:00:00"/>
    <s v="Электроугли"/>
    <x v="2"/>
    <s v="Пуряева"/>
    <x v="4"/>
    <x v="0"/>
    <n v="4"/>
  </r>
  <r>
    <x v="33"/>
    <d v="2022-05-17T00:00:00"/>
    <s v="TDGU7010210"/>
    <n v="40"/>
    <s v="МК Домодедово"/>
    <s v=" "/>
    <d v="2022-05-21T00:00:00"/>
    <s v="Электроугли"/>
    <x v="2"/>
    <s v="Пуряева"/>
    <x v="4"/>
    <x v="0"/>
    <n v="4"/>
  </r>
  <r>
    <x v="38"/>
    <d v="2022-05-17T00:00:00"/>
    <s v="TCNU5203990"/>
    <n v="40"/>
    <s v="Электроугли "/>
    <m/>
    <d v="2022-05-21T00:00:00"/>
    <s v="Электроугли"/>
    <x v="2"/>
    <s v="Пуряева"/>
    <x v="4"/>
    <x v="0"/>
    <n v="4"/>
  </r>
  <r>
    <x v="57"/>
    <d v="2022-05-18T00:00:00"/>
    <s v="TDGU7011812"/>
    <n v="40"/>
    <s v="МК Домодедово"/>
    <d v="1899-12-30T15:00:00"/>
    <d v="2022-05-21T00:00:00"/>
    <s v="Электроугли"/>
    <x v="2"/>
    <s v="Пуряева"/>
    <x v="4"/>
    <x v="0"/>
    <n v="3"/>
  </r>
  <r>
    <x v="33"/>
    <d v="2022-05-18T00:00:00"/>
    <s v=" TLLU7581752"/>
    <n v="40"/>
    <s v="Электроугли "/>
    <m/>
    <d v="2022-05-21T00:00:00"/>
    <s v="Электроугли"/>
    <x v="2"/>
    <s v="Пуряева"/>
    <x v="4"/>
    <x v="0"/>
    <n v="3"/>
  </r>
  <r>
    <x v="59"/>
    <d v="2022-05-18T00:00:00"/>
    <s v="CMAU4609134"/>
    <n v="40"/>
    <s v="Электроугли "/>
    <d v="1899-12-30T12:00:00"/>
    <d v="2022-05-21T00:00:00"/>
    <s v="Электроугли"/>
    <x v="2"/>
    <s v="Пуряева"/>
    <x v="4"/>
    <x v="0"/>
    <n v="3"/>
  </r>
  <r>
    <x v="29"/>
    <d v="2022-05-18T00:00:00"/>
    <s v="CMAU8882553"/>
    <n v="40"/>
    <s v="Электроугли "/>
    <d v="1899-12-30T10:00:00"/>
    <d v="2022-05-21T00:00:00"/>
    <s v="Электроугли"/>
    <x v="2"/>
    <s v="Пуряева"/>
    <x v="4"/>
    <x v="0"/>
    <n v="3"/>
  </r>
  <r>
    <x v="30"/>
    <d v="2022-05-18T00:00:00"/>
    <s v="CAIU8275135"/>
    <n v="40"/>
    <s v="Электроугли "/>
    <d v="1899-12-30T13:00:00"/>
    <d v="2022-05-21T00:00:00"/>
    <s v="Электроугли"/>
    <x v="2"/>
    <s v="Пуряева"/>
    <x v="4"/>
    <x v="0"/>
    <n v="3"/>
  </r>
  <r>
    <x v="54"/>
    <d v="2022-05-19T00:00:00"/>
    <s v="CMAU7929912"/>
    <n v="40"/>
    <s v="Электроугли "/>
    <d v="1899-12-30T06:00:00"/>
    <d v="2022-05-21T00:00:00"/>
    <s v="Электроугли"/>
    <x v="2"/>
    <s v="Пуряева"/>
    <x v="4"/>
    <x v="0"/>
    <n v="2"/>
  </r>
  <r>
    <x v="30"/>
    <d v="2022-05-19T00:00:00"/>
    <s v="CICU2990125"/>
    <n v="40"/>
    <s v="МК Домодедово"/>
    <d v="1899-12-30T13:00:00"/>
    <d v="2022-05-21T00:00:00"/>
    <s v="Электроугли"/>
    <x v="2"/>
    <s v="Пуряева"/>
    <x v="4"/>
    <x v="0"/>
    <n v="2"/>
  </r>
  <r>
    <x v="58"/>
    <d v="2022-05-19T00:00:00"/>
    <s v="CICU2990130"/>
    <n v="40"/>
    <s v="МК Домодедово"/>
    <d v="1899-12-30T10:00:00"/>
    <d v="2022-05-23T00:00:00"/>
    <s v="Электроугли"/>
    <x v="2"/>
    <s v="Пуряева"/>
    <x v="4"/>
    <x v="0"/>
    <n v="4"/>
  </r>
  <r>
    <x v="59"/>
    <d v="2022-05-19T00:00:00"/>
    <s v="CMAU5289781"/>
    <n v="40"/>
    <s v="Электроугли "/>
    <d v="1899-12-30T09:00:00"/>
    <d v="2022-05-23T00:00:00"/>
    <s v="Электроугли"/>
    <x v="2"/>
    <s v="Пуряева"/>
    <x v="4"/>
    <x v="0"/>
    <n v="4"/>
  </r>
  <r>
    <x v="48"/>
    <d v="2022-05-19T00:00:00"/>
    <s v="TRHU5714360"/>
    <n v="40"/>
    <s v="Электроугли "/>
    <d v="1899-12-30T08:00:00"/>
    <d v="2022-05-23T00:00:00"/>
    <s v="Электроугли"/>
    <x v="2"/>
    <s v="Пуряева"/>
    <x v="4"/>
    <x v="0"/>
    <n v="4"/>
  </r>
  <r>
    <x v="57"/>
    <d v="2022-05-19T00:00:00"/>
    <s v="CICU2990594"/>
    <n v="40"/>
    <s v="МК Домодедово"/>
    <d v="1899-12-30T14:00:00"/>
    <d v="2022-05-23T00:00:00"/>
    <s v="Электроугли"/>
    <x v="2"/>
    <s v="Пуряева"/>
    <x v="4"/>
    <x v="0"/>
    <n v="4"/>
  </r>
  <r>
    <x v="33"/>
    <d v="2022-05-19T00:00:00"/>
    <s v="TRLU7277720"/>
    <n v="40"/>
    <s v="Электроугли "/>
    <m/>
    <d v="2022-05-23T00:00:00"/>
    <s v="Электроугли"/>
    <x v="2"/>
    <s v="Пуряева"/>
    <x v="4"/>
    <x v="0"/>
    <n v="4"/>
  </r>
  <r>
    <x v="33"/>
    <d v="2022-05-19T00:00:00"/>
    <s v="CMAU6103850"/>
    <n v="40"/>
    <s v="Электроугли "/>
    <m/>
    <d v="2022-05-23T00:00:00"/>
    <s v="Электроугли"/>
    <x v="2"/>
    <s v="Пуряева"/>
    <x v="4"/>
    <x v="0"/>
    <n v="4"/>
  </r>
  <r>
    <x v="34"/>
    <d v="2022-05-19T00:00:00"/>
    <s v="CDYU1001304"/>
    <n v="40"/>
    <s v="Толбино "/>
    <d v="1899-12-30T02:00:00"/>
    <d v="2022-05-23T00:00:00"/>
    <s v="Электроугли"/>
    <x v="2"/>
    <s v="Пуряева"/>
    <x v="4"/>
    <x v="0"/>
    <n v="4"/>
  </r>
  <r>
    <x v="43"/>
    <d v="2022-05-20T00:00:00"/>
    <s v="AMFU8667020"/>
    <n v="40"/>
    <s v="РТК Видное "/>
    <d v="1899-12-30T09:00:00"/>
    <d v="2022-05-21T00:00:00"/>
    <s v="Белый раст"/>
    <x v="0"/>
    <s v="Пуряева"/>
    <x v="4"/>
    <x v="0"/>
    <n v="1"/>
  </r>
  <r>
    <x v="54"/>
    <d v="2022-05-20T00:00:00"/>
    <s v="SEGU5378585"/>
    <n v="40"/>
    <s v="Электроугли "/>
    <d v="1899-12-30T13:00:00"/>
    <d v="2022-05-23T00:00:00"/>
    <s v="Электроугли"/>
    <x v="2"/>
    <s v="Пуряева"/>
    <x v="4"/>
    <x v="0"/>
    <n v="3"/>
  </r>
  <r>
    <x v="54"/>
    <d v="2022-05-20T00:00:00"/>
    <s v="CAIU9380080"/>
    <n v="40"/>
    <s v="Электроугли "/>
    <d v="1899-12-30T20:00:00"/>
    <d v="2022-05-23T00:00:00"/>
    <s v="Электроугли"/>
    <x v="2"/>
    <s v="Пуряева"/>
    <x v="4"/>
    <x v="0"/>
    <n v="3"/>
  </r>
  <r>
    <x v="33"/>
    <d v="2022-05-20T00:00:00"/>
    <s v="CMAU4757527"/>
    <n v="40"/>
    <s v="Электроугли "/>
    <m/>
    <d v="2022-05-23T00:00:00"/>
    <s v="Электроугли"/>
    <x v="2"/>
    <s v="Пуряева"/>
    <x v="4"/>
    <x v="0"/>
    <n v="3"/>
  </r>
  <r>
    <x v="46"/>
    <d v="2022-05-20T00:00:00"/>
    <s v="CAAU6337868"/>
    <n v="40"/>
    <s v="Электроугли "/>
    <d v="1899-12-30T09:00:00"/>
    <d v="2022-05-23T00:00:00"/>
    <s v="Электроугли"/>
    <x v="2"/>
    <s v="Пуряева"/>
    <x v="4"/>
    <x v="0"/>
    <n v="3"/>
  </r>
  <r>
    <x v="30"/>
    <d v="2022-05-20T00:00:00"/>
    <s v="CMAU6179053"/>
    <n v="40"/>
    <s v="Электроугли "/>
    <d v="1899-12-30T09:00:00"/>
    <d v="2022-05-23T00:00:00"/>
    <s v="Электроугли"/>
    <x v="2"/>
    <s v="Пуряева"/>
    <x v="4"/>
    <x v="0"/>
    <n v="3"/>
  </r>
  <r>
    <x v="30"/>
    <d v="2022-05-20T00:00:00"/>
    <s v="TRLU7289700"/>
    <n v="40"/>
    <s v="Электроугли "/>
    <d v="1899-12-30T13:00:00"/>
    <d v="2022-05-23T00:00:00"/>
    <s v="Электроугли"/>
    <x v="2"/>
    <s v="Пуряева"/>
    <x v="4"/>
    <x v="0"/>
    <n v="3"/>
  </r>
  <r>
    <x v="57"/>
    <d v="2022-05-20T00:00:00"/>
    <s v="DCVU0004288"/>
    <n v="40"/>
    <s v="Север "/>
    <d v="1899-12-30T15:00:00"/>
    <d v="2022-05-23T00:00:00"/>
    <s v="Электроугли"/>
    <x v="2"/>
    <s v="Пуряева"/>
    <x v="4"/>
    <x v="0"/>
    <n v="3"/>
  </r>
  <r>
    <x v="54"/>
    <d v="2022-05-21T00:00:00"/>
    <s v="DCVU0004035"/>
    <n v="40"/>
    <s v="Север "/>
    <d v="1899-12-30T05:00:00"/>
    <d v="2022-05-23T00:00:00"/>
    <s v="Электроугли"/>
    <x v="2"/>
    <s v="Пуряева"/>
    <x v="4"/>
    <x v="0"/>
    <n v="2"/>
  </r>
  <r>
    <x v="54"/>
    <d v="2022-05-23T00:00:00"/>
    <s v="TGHU8965645"/>
    <n v="40"/>
    <s v="Тетрис "/>
    <d v="1899-12-30T13:00:00"/>
    <d v="2022-05-25T00:00:00"/>
    <s v="Электроугли"/>
    <x v="2"/>
    <s v="Пуряева"/>
    <x v="4"/>
    <x v="0"/>
    <n v="2"/>
  </r>
  <r>
    <x v="54"/>
    <d v="2022-05-24T00:00:00"/>
    <s v="NEPU4523490"/>
    <n v="40"/>
    <s v="МК Домодедово"/>
    <d v="1899-12-30T18:00:00"/>
    <d v="2022-05-27T00:00:00"/>
    <s v="Электроугли"/>
    <x v="2"/>
    <s v="Пуряева"/>
    <x v="4"/>
    <x v="0"/>
    <n v="3"/>
  </r>
  <r>
    <x v="30"/>
    <d v="2022-05-24T00:00:00"/>
    <s v="NEPU4524394"/>
    <n v="40"/>
    <s v="МК Домодедово"/>
    <d v="1899-12-30T13:00:00"/>
    <d v="2022-05-27T00:00:00"/>
    <s v="Электроугли"/>
    <x v="2"/>
    <s v="Пуряева"/>
    <x v="4"/>
    <x v="0"/>
    <n v="3"/>
  </r>
  <r>
    <x v="57"/>
    <d v="2022-05-24T00:00:00"/>
    <s v="NEPU5000848"/>
    <n v="40"/>
    <s v="МК Домодедово"/>
    <d v="1899-12-30T14:00:00"/>
    <d v="2022-05-27T00:00:00"/>
    <s v="Электроугли"/>
    <x v="2"/>
    <s v="Пуряева"/>
    <x v="4"/>
    <x v="0"/>
    <n v="3"/>
  </r>
  <r>
    <x v="33"/>
    <d v="2022-05-24T00:00:00"/>
    <s v="NEPU4523269"/>
    <n v="40"/>
    <s v="МК Домодедово"/>
    <m/>
    <d v="2022-05-30T00:00:00"/>
    <s v="Электроугли"/>
    <x v="2"/>
    <s v="Пуряева"/>
    <x v="4"/>
    <x v="0"/>
    <n v="6"/>
  </r>
  <r>
    <x v="33"/>
    <d v="2022-05-24T00:00:00"/>
    <s v="GESU6394190"/>
    <n v="40"/>
    <s v="МК Домодедово"/>
    <m/>
    <d v="2022-05-27T00:00:00"/>
    <s v="Электроугли"/>
    <x v="2"/>
    <s v="Пуряева"/>
    <x v="4"/>
    <x v="0"/>
    <n v="3"/>
  </r>
  <r>
    <x v="52"/>
    <d v="2022-05-24T00:00:00"/>
    <s v="SEKU6246720"/>
    <n v="40"/>
    <s v="МК Домодедово"/>
    <m/>
    <d v="2022-05-27T00:00:00"/>
    <s v="Электроугли"/>
    <x v="2"/>
    <s v="Пуряева"/>
    <x v="4"/>
    <x v="0"/>
    <n v="3"/>
  </r>
  <r>
    <x v="54"/>
    <d v="2022-05-25T00:00:00"/>
    <s v="TDRU4238236"/>
    <n v="40"/>
    <s v="Останкино "/>
    <d v="1899-12-30T14:00:00"/>
    <d v="2022-05-27T00:00:00"/>
    <s v="Электроугли"/>
    <x v="2"/>
    <s v="Пуряева"/>
    <x v="4"/>
    <x v="0"/>
    <n v="2"/>
  </r>
  <r>
    <x v="33"/>
    <d v="2022-05-25T00:00:00"/>
    <s v="MCCU3071770"/>
    <n v="40"/>
    <s v="Технопарк "/>
    <m/>
    <d v="2022-05-27T00:00:00"/>
    <s v="Электроугли"/>
    <x v="2"/>
    <s v="Пуряева"/>
    <x v="4"/>
    <x v="0"/>
    <n v="2"/>
  </r>
  <r>
    <x v="33"/>
    <d v="2022-05-25T00:00:00"/>
    <s v="MZWU2123983"/>
    <n v="40"/>
    <s v="Технопарк "/>
    <m/>
    <d v="2022-05-27T00:00:00"/>
    <s v="Электроугли"/>
    <x v="2"/>
    <s v="Пуряева"/>
    <x v="4"/>
    <x v="0"/>
    <n v="2"/>
  </r>
  <r>
    <x v="29"/>
    <d v="2022-05-25T00:00:00"/>
    <s v="XLNU2101174"/>
    <n v="40"/>
    <s v="Останкино "/>
    <d v="1899-12-30T10:00:00"/>
    <d v="2022-05-27T00:00:00"/>
    <s v="Электроугли"/>
    <x v="2"/>
    <s v="Пуряева"/>
    <x v="4"/>
    <x v="0"/>
    <n v="2"/>
  </r>
  <r>
    <x v="59"/>
    <d v="2022-05-25T00:00:00"/>
    <s v="MZWU2127736"/>
    <n v="40"/>
    <s v="Тетрис "/>
    <d v="1899-12-30T09:00:00"/>
    <d v="2022-05-27T00:00:00"/>
    <s v="Электроугли"/>
    <x v="2"/>
    <s v="Пуряева"/>
    <x v="4"/>
    <x v="0"/>
    <n v="2"/>
  </r>
  <r>
    <x v="38"/>
    <d v="2022-05-26T00:00:00"/>
    <s v="TCNU5705262"/>
    <n v="40"/>
    <s v="МК Домодедово"/>
    <m/>
    <d v="2022-05-27T00:00:00"/>
    <s v="Электроугли"/>
    <x v="2"/>
    <s v="Пуряева"/>
    <x v="4"/>
    <x v="0"/>
    <n v="1"/>
  </r>
  <r>
    <x v="57"/>
    <d v="2022-05-26T00:00:00"/>
    <s v="WIKU5219656"/>
    <n v="40"/>
    <s v="МК Домодедово"/>
    <d v="1899-12-30T14:00:00"/>
    <d v="2022-05-27T00:00:00"/>
    <s v="Электроугли"/>
    <x v="2"/>
    <s v="Пуряева"/>
    <x v="4"/>
    <x v="0"/>
    <n v="1"/>
  </r>
  <r>
    <x v="54"/>
    <d v="2022-05-27T00:00:00"/>
    <s v="NEPU4516552"/>
    <n v="40"/>
    <s v="МК Домодедово"/>
    <d v="1899-12-30T20:00:00"/>
    <d v="2022-05-30T00:00:00"/>
    <s v="Электроугли"/>
    <x v="2"/>
    <s v="Пуряева"/>
    <x v="4"/>
    <x v="0"/>
    <n v="3"/>
  </r>
  <r>
    <x v="31"/>
    <d v="2022-05-27T00:00:00"/>
    <s v="NEPU4515807"/>
    <n v="40"/>
    <s v="МК Домодедово"/>
    <d v="1899-12-30T10:00:00"/>
    <d v="2022-05-30T00:00:00"/>
    <s v="Электроугли"/>
    <x v="2"/>
    <s v="Пуряева"/>
    <x v="4"/>
    <x v="0"/>
    <n v="3"/>
  </r>
  <r>
    <x v="33"/>
    <d v="2022-05-27T00:00:00"/>
    <s v="SEGU6975250"/>
    <n v="40"/>
    <s v="МК Домодедово"/>
    <s v=" "/>
    <d v="2022-05-30T00:00:00"/>
    <s v="Электроугли"/>
    <x v="2"/>
    <s v="Пуряева"/>
    <x v="4"/>
    <x v="0"/>
    <n v="3"/>
  </r>
  <r>
    <x v="30"/>
    <d v="2022-05-27T00:00:00"/>
    <s v="MSCU9833365 "/>
    <n v="40"/>
    <s v="РТК Видное "/>
    <d v="1899-12-30T13:00:00"/>
    <d v="2022-05-30T00:00:00"/>
    <s v="Электроугли"/>
    <x v="2"/>
    <s v="Пуряева"/>
    <x v="4"/>
    <x v="0"/>
    <n v="3"/>
  </r>
  <r>
    <x v="57"/>
    <d v="2022-05-27T00:00:00"/>
    <s v="NPTU4600886"/>
    <n v="40"/>
    <s v="МК Домодедово"/>
    <d v="1899-12-30T09:00:00"/>
    <d v="2022-05-30T00:00:00"/>
    <s v="Электроугли"/>
    <x v="2"/>
    <s v="Пуряева"/>
    <x v="4"/>
    <x v="0"/>
    <n v="3"/>
  </r>
  <r>
    <x v="54"/>
    <d v="2022-05-28T00:00:00"/>
    <s v="BWRU5703009"/>
    <n v="40"/>
    <s v="Север "/>
    <d v="1899-12-30T14:00:00"/>
    <d v="2022-05-30T00:00:00"/>
    <s v="Электроугли"/>
    <x v="2"/>
    <s v="Пуряева"/>
    <x v="4"/>
    <x v="0"/>
    <n v="2"/>
  </r>
  <r>
    <x v="33"/>
    <d v="2022-05-28T00:00:00"/>
    <s v="HYJU1003030"/>
    <n v="40"/>
    <s v="ГОЛД Внуково"/>
    <m/>
    <d v="2022-05-30T00:00:00"/>
    <s v="Электроугли"/>
    <x v="2"/>
    <s v="Пуряева"/>
    <x v="4"/>
    <x v="0"/>
    <n v="2"/>
  </r>
  <r>
    <x v="59"/>
    <d v="2022-05-29T00:00:00"/>
    <s v="NVSU8883401"/>
    <n v="40"/>
    <s v="Островцы"/>
    <d v="1899-12-30T14:00:00"/>
    <d v="2022-06-01T00:00:00"/>
    <s v="Электроугли"/>
    <x v="2"/>
    <s v="Пуряева"/>
    <x v="4"/>
    <x v="0"/>
    <n v="3"/>
  </r>
  <r>
    <x v="41"/>
    <d v="2022-05-29T00:00:00"/>
    <s v="HNKU6003733"/>
    <n v="40"/>
    <s v="Островцы"/>
    <d v="1899-12-30T11:30:00"/>
    <d v="2022-06-01T00:00:00"/>
    <s v="Электроугли"/>
    <x v="2"/>
    <s v="Пуряева"/>
    <x v="4"/>
    <x v="0"/>
    <n v="3"/>
  </r>
  <r>
    <x v="54"/>
    <d v="2022-05-30T00:00:00"/>
    <s v="TXGU7065819"/>
    <n v="40"/>
    <s v="МК Домодедово"/>
    <d v="1899-12-30T23:59:00"/>
    <d v="2022-06-01T00:00:00"/>
    <s v="Электроугли"/>
    <x v="2"/>
    <s v="Пуряева"/>
    <x v="4"/>
    <x v="0"/>
    <n v="2"/>
  </r>
  <r>
    <x v="33"/>
    <d v="2022-05-30T00:00:00"/>
    <s v="CCLU6923413"/>
    <n v="40"/>
    <s v="Ворсино "/>
    <m/>
    <d v="2022-06-01T00:00:00"/>
    <s v="Электроугли"/>
    <x v="2"/>
    <s v="Пуряева"/>
    <x v="4"/>
    <x v="0"/>
    <n v="2"/>
  </r>
  <r>
    <x v="58"/>
    <d v="2022-05-30T00:00:00"/>
    <s v="TXGU7084296"/>
    <n v="40"/>
    <s v="МК Домодедово"/>
    <d v="1899-12-30T10:00:00"/>
    <d v="2022-06-03T00:00:00"/>
    <s v="Электроугли"/>
    <x v="2"/>
    <s v="Пуряева"/>
    <x v="4"/>
    <x v="0"/>
    <n v="4"/>
  </r>
  <r>
    <x v="33"/>
    <d v="2022-05-30T00:00:00"/>
    <s v="HNKU6141115"/>
    <n v="40"/>
    <s v="ГОЛД Чехов "/>
    <m/>
    <d v="2022-06-03T00:00:00"/>
    <s v="Купавна"/>
    <x v="1"/>
    <s v="Пуряева"/>
    <x v="4"/>
    <x v="0"/>
    <n v="4"/>
  </r>
  <r>
    <x v="54"/>
    <d v="2022-05-31T00:00:00"/>
    <s v="HNKU6092788"/>
    <n v="40"/>
    <s v="Островцы "/>
    <d v="1899-12-30T17:00:00"/>
    <d v="2022-06-03T00:00:00"/>
    <s v="Электроугли"/>
    <x v="2"/>
    <s v="Пуряева"/>
    <x v="4"/>
    <x v="0"/>
    <n v="3"/>
  </r>
  <r>
    <x v="54"/>
    <d v="2022-06-01T00:00:00"/>
    <s v="TKRU4506500"/>
    <n v="40"/>
    <s v="с колес "/>
    <d v="1899-12-30T09:00:00"/>
    <d v="2022-06-03T00:00:00"/>
    <s v="Электроугли"/>
    <x v="2"/>
    <s v="Пуряева"/>
    <x v="5"/>
    <x v="0"/>
    <n v="2"/>
  </r>
  <r>
    <x v="54"/>
    <d v="2022-06-01T00:00:00"/>
    <s v="DCVU2110289"/>
    <n v="40"/>
    <s v="Север "/>
    <d v="1899-12-30T11:00:00"/>
    <d v="2022-06-03T00:00:00"/>
    <s v="Электроугли"/>
    <x v="2"/>
    <s v="Пуряева"/>
    <x v="5"/>
    <x v="0"/>
    <n v="2"/>
  </r>
  <r>
    <x v="54"/>
    <d v="2022-06-01T00:00:00"/>
    <s v="MZWU2127628"/>
    <n v="40"/>
    <s v="Тетрис "/>
    <d v="1899-12-30T13:00:00"/>
    <d v="2022-06-03T00:00:00"/>
    <s v="Электроугли"/>
    <x v="2"/>
    <s v="Пуряева"/>
    <x v="5"/>
    <x v="0"/>
    <n v="2"/>
  </r>
  <r>
    <x v="30"/>
    <d v="2022-06-01T00:00:00"/>
    <s v="MZWU2125939"/>
    <n v="40"/>
    <s v="Тетрис "/>
    <d v="1899-12-30T10:00:00"/>
    <d v="2022-06-03T00:00:00"/>
    <s v="Электроугли"/>
    <x v="2"/>
    <s v="Пуряева"/>
    <x v="5"/>
    <x v="0"/>
    <n v="2"/>
  </r>
  <r>
    <x v="33"/>
    <d v="2022-06-01T00:00:00"/>
    <s v="DCVU2110062"/>
    <n v="40"/>
    <s v="Север "/>
    <m/>
    <d v="2022-06-03T00:00:00"/>
    <s v="Электроугли"/>
    <x v="2"/>
    <s v="Пуряева"/>
    <x v="5"/>
    <x v="0"/>
    <n v="2"/>
  </r>
  <r>
    <x v="37"/>
    <d v="2022-02-11T00:00:00"/>
    <s v="CAIU7961444"/>
    <n v="40"/>
    <s v="Меридиан "/>
    <d v="1899-12-30T09:00:00"/>
    <d v="2022-02-14T00:00:00"/>
    <s v="Силикатная"/>
    <x v="3"/>
    <s v="Пуряева"/>
    <x v="1"/>
    <x v="0"/>
    <n v="3"/>
  </r>
  <r>
    <x v="54"/>
    <d v="2022-06-02T00:00:00"/>
    <s v="MCCU3013455"/>
    <n v="40"/>
    <s v="МК Домодедово"/>
    <d v="1899-12-30T00:00:00"/>
    <d v="2022-06-03T00:00:00"/>
    <s v="Электроугли"/>
    <x v="2"/>
    <s v="Пуряева"/>
    <x v="5"/>
    <x v="0"/>
    <n v="1"/>
  </r>
  <r>
    <x v="54"/>
    <d v="2022-06-02T00:00:00"/>
    <s v="DCVU2110078"/>
    <n v="40"/>
    <s v="СЕВЕР "/>
    <d v="1899-12-30T08:00:00"/>
    <d v="2022-06-03T00:00:00"/>
    <s v="Электроугли"/>
    <x v="2"/>
    <s v="Пуряева"/>
    <x v="5"/>
    <x v="0"/>
    <n v="1"/>
  </r>
  <r>
    <x v="33"/>
    <d v="2022-06-02T00:00:00"/>
    <s v="FLSU6010576"/>
    <n v="40"/>
    <s v="МК Домодедово"/>
    <m/>
    <d v="2022-06-08T00:00:00"/>
    <s v="Электроугли"/>
    <x v="2"/>
    <s v="Пуряева"/>
    <x v="5"/>
    <x v="0"/>
    <n v="6"/>
  </r>
  <r>
    <x v="33"/>
    <d v="2022-06-02T00:00:00"/>
    <s v="HPCU4288631"/>
    <n v="40"/>
    <s v="МК Домодедово"/>
    <m/>
    <d v="2022-06-03T00:00:00"/>
    <s v="Электроугли"/>
    <x v="2"/>
    <s v="Пуряева"/>
    <x v="5"/>
    <x v="0"/>
    <n v="1"/>
  </r>
  <r>
    <x v="49"/>
    <d v="2022-06-02T00:00:00"/>
    <s v="FLSU6010365"/>
    <n v="40"/>
    <s v="МК Домодедово"/>
    <d v="1899-12-30T08:10:00"/>
    <d v="2022-06-03T00:00:00"/>
    <s v="Электроугли"/>
    <x v="2"/>
    <s v="Пуряева"/>
    <x v="5"/>
    <x v="0"/>
    <n v="1"/>
  </r>
  <r>
    <x v="30"/>
    <d v="2022-06-02T00:00:00"/>
    <s v="CICU2066929"/>
    <n v="40"/>
    <s v="МК Домодедово"/>
    <d v="1899-12-30T10:00:00"/>
    <d v="2022-06-03T00:00:00"/>
    <s v="Электроугли"/>
    <x v="2"/>
    <s v="Пуряева"/>
    <x v="5"/>
    <x v="0"/>
    <n v="1"/>
  </r>
  <r>
    <x v="30"/>
    <d v="2022-06-02T00:00:00"/>
    <s v="NFDU3504058"/>
    <n v="40"/>
    <s v="МК Домодедово"/>
    <d v="1899-12-30T13:00:00"/>
    <d v="2022-06-03T00:00:00"/>
    <s v="Электроугли"/>
    <x v="2"/>
    <s v="Пуряева"/>
    <x v="5"/>
    <x v="0"/>
    <n v="1"/>
  </r>
  <r>
    <x v="57"/>
    <d v="2022-06-02T00:00:00"/>
    <s v="HNKU5124509 "/>
    <n v="40"/>
    <s v="МК Домодедово"/>
    <d v="1899-12-30T15:00:00"/>
    <d v="2022-06-05T00:00:00"/>
    <s v="Электроугли"/>
    <x v="2"/>
    <s v="Пуряева"/>
    <x v="5"/>
    <x v="0"/>
    <n v="3"/>
  </r>
  <r>
    <x v="29"/>
    <d v="2022-06-03T00:00:00"/>
    <s v="DCVU2110165"/>
    <n v="40"/>
    <s v="СЕВЕР "/>
    <d v="1899-12-30T08:00:00"/>
    <d v="2022-06-08T00:00:00"/>
    <s v="Электроугли"/>
    <x v="2"/>
    <s v="Пуряева"/>
    <x v="5"/>
    <x v="0"/>
    <n v="5"/>
  </r>
  <r>
    <x v="54"/>
    <d v="2022-06-03T00:00:00"/>
    <s v="FLSU6004423"/>
    <n v="40"/>
    <s v="МК Домодедово"/>
    <d v="1899-12-30T00:00:00"/>
    <d v="2022-06-05T00:00:00"/>
    <s v="Электроугли"/>
    <x v="2"/>
    <s v="Пуряева"/>
    <x v="5"/>
    <x v="0"/>
    <n v="2"/>
  </r>
  <r>
    <x v="32"/>
    <d v="2022-06-03T00:00:00"/>
    <s v="NFDU3503196"/>
    <n v="40"/>
    <s v="МК Домодедово"/>
    <m/>
    <d v="2022-06-05T00:00:00"/>
    <s v="Электроугли"/>
    <x v="2"/>
    <s v="Пуряева"/>
    <x v="5"/>
    <x v="0"/>
    <n v="2"/>
  </r>
  <r>
    <x v="32"/>
    <d v="2022-06-03T00:00:00"/>
    <s v="NFDU3503534"/>
    <n v="40"/>
    <s v="МК Домодедово"/>
    <m/>
    <d v="2022-06-05T00:00:00"/>
    <s v="Электроугли"/>
    <x v="2"/>
    <s v="Пуряева"/>
    <x v="5"/>
    <x v="0"/>
    <n v="2"/>
  </r>
  <r>
    <x v="30"/>
    <d v="2022-06-03T00:00:00"/>
    <s v="RXTU4515300"/>
    <n v="40"/>
    <s v="МК Домодедово"/>
    <d v="1899-12-30T13:00:00"/>
    <d v="2022-06-05T00:00:00"/>
    <s v="Электроугли"/>
    <x v="2"/>
    <s v="Пуряева"/>
    <x v="5"/>
    <x v="0"/>
    <n v="2"/>
  </r>
  <r>
    <x v="33"/>
    <d v="2022-06-03T00:00:00"/>
    <s v="TBJU7676498"/>
    <n v="40"/>
    <s v="Тетрис "/>
    <m/>
    <d v="2022-06-05T00:00:00"/>
    <s v="Электроугли"/>
    <x v="2"/>
    <s v="Пуряева"/>
    <x v="5"/>
    <x v="0"/>
    <n v="2"/>
  </r>
  <r>
    <x v="52"/>
    <d v="2022-06-03T00:00:00"/>
    <s v="TBJU7305373"/>
    <n v="40"/>
    <s v="Тетрис "/>
    <m/>
    <d v="2022-06-05T00:00:00"/>
    <s v="Электроугли"/>
    <x v="2"/>
    <s v="Пуряева"/>
    <x v="5"/>
    <x v="0"/>
    <n v="2"/>
  </r>
  <r>
    <x v="54"/>
    <d v="2022-06-04T00:00:00"/>
    <s v="NFDU3505692"/>
    <n v="40"/>
    <s v="МК Домодедово"/>
    <d v="1899-12-30T04:00:00"/>
    <d v="2022-06-05T00:00:00"/>
    <s v="Электроугли"/>
    <x v="2"/>
    <s v="Пуряева"/>
    <x v="5"/>
    <x v="0"/>
    <n v="1"/>
  </r>
  <r>
    <x v="33"/>
    <d v="2022-06-06T00:00:00"/>
    <s v="TXGU7082328"/>
    <n v="40"/>
    <s v="МК Домодедово"/>
    <m/>
    <d v="2022-06-08T00:00:00"/>
    <s v="Электроугли"/>
    <x v="2"/>
    <s v="Пуряева"/>
    <x v="5"/>
    <x v="0"/>
    <n v="2"/>
  </r>
  <r>
    <x v="52"/>
    <d v="2022-06-06T00:00:00"/>
    <s v="HJMU1921527"/>
    <n v="40"/>
    <s v="МК Домодедово"/>
    <m/>
    <d v="2022-06-10T00:00:00"/>
    <s v="Электроугли"/>
    <x v="2"/>
    <s v="Пуряева"/>
    <x v="5"/>
    <x v="0"/>
    <n v="4"/>
  </r>
  <r>
    <x v="41"/>
    <d v="2022-06-06T00:00:00"/>
    <s v="NFDU3504525"/>
    <n v="40"/>
    <s v="Практика "/>
    <d v="1899-12-30T08:00:00"/>
    <d v="2022-06-08T00:00:00"/>
    <s v="Электроугли"/>
    <x v="2"/>
    <s v="Пуряева"/>
    <x v="5"/>
    <x v="0"/>
    <n v="2"/>
  </r>
  <r>
    <x v="30"/>
    <d v="2022-06-07T00:00:00"/>
    <s v="HNKU6214037"/>
    <n v="40"/>
    <s v="Островцы "/>
    <d v="1899-12-30T13:00:00"/>
    <d v="2022-06-10T00:00:00"/>
    <s v="Электроугли"/>
    <x v="2"/>
    <s v="Пуряева"/>
    <x v="5"/>
    <x v="0"/>
    <n v="3"/>
  </r>
  <r>
    <x v="32"/>
    <d v="2022-06-07T00:00:00"/>
    <s v="SRWU2002506"/>
    <n v="40"/>
    <s v="Толбино "/>
    <m/>
    <d v="2022-06-10T00:00:00"/>
    <s v="Электроугли"/>
    <x v="2"/>
    <s v="Пуряева"/>
    <x v="5"/>
    <x v="0"/>
    <n v="3"/>
  </r>
  <r>
    <x v="60"/>
    <d v="2022-06-08T00:00:00"/>
    <s v="TRLU5587942"/>
    <n v="40"/>
    <s v="Островцы "/>
    <d v="1899-12-30T02:00:00"/>
    <d v="2022-06-10T00:00:00"/>
    <s v="Электроугли"/>
    <x v="2"/>
    <s v="Пуряева"/>
    <x v="5"/>
    <x v="0"/>
    <n v="2"/>
  </r>
  <r>
    <x v="38"/>
    <d v="2022-06-08T00:00:00"/>
    <s v="SERU1000923"/>
    <n v="40"/>
    <s v="МК Домодедово"/>
    <m/>
    <d v="2022-06-10T00:00:00"/>
    <s v="Электроугли"/>
    <x v="2"/>
    <s v="Пуряева"/>
    <x v="5"/>
    <x v="0"/>
    <n v="2"/>
  </r>
  <r>
    <x v="33"/>
    <d v="2022-06-08T00:00:00"/>
    <s v="CICU2270357"/>
    <n v="40"/>
    <s v="МК Домодедово"/>
    <m/>
    <d v="2022-06-10T00:00:00"/>
    <s v="Электроугли"/>
    <x v="2"/>
    <s v="Пуряева"/>
    <x v="5"/>
    <x v="0"/>
    <n v="2"/>
  </r>
  <r>
    <x v="33"/>
    <d v="2022-06-08T00:00:00"/>
    <s v="HYJU1004606"/>
    <n v="40"/>
    <s v="МК Домодедово"/>
    <m/>
    <d v="2022-06-10T00:00:00"/>
    <s v="Электроугли"/>
    <x v="2"/>
    <s v="Пуряева"/>
    <x v="5"/>
    <x v="0"/>
    <n v="2"/>
  </r>
  <r>
    <x v="33"/>
    <d v="2022-06-08T00:00:00"/>
    <s v="CICU2270887"/>
    <n v="40"/>
    <s v="МК Домодедово"/>
    <m/>
    <d v="2022-06-10T00:00:00"/>
    <s v="Электроугли"/>
    <x v="2"/>
    <s v="Пуряева"/>
    <x v="5"/>
    <x v="0"/>
    <n v="2"/>
  </r>
  <r>
    <x v="30"/>
    <d v="2022-06-08T00:00:00"/>
    <s v="CICU2313952"/>
    <n v="40"/>
    <s v="МК Домодедово"/>
    <d v="1899-12-30T13:00:00"/>
    <d v="2022-06-10T00:00:00"/>
    <s v="Электроугли"/>
    <x v="2"/>
    <s v="Пуряева"/>
    <x v="5"/>
    <x v="0"/>
    <n v="2"/>
  </r>
  <r>
    <x v="54"/>
    <d v="2022-06-09T00:00:00"/>
    <s v="TKRU4503245"/>
    <n v="40"/>
    <s v="Кунцево-2"/>
    <d v="1899-12-30T17:00:00"/>
    <d v="2022-06-13T00:00:00"/>
    <s v="Электроугли"/>
    <x v="2"/>
    <s v="Пуряева"/>
    <x v="5"/>
    <x v="0"/>
    <n v="4"/>
  </r>
  <r>
    <x v="54"/>
    <d v="2022-06-09T00:00:00"/>
    <s v="RZDU5209158"/>
    <n v="40"/>
    <s v="Кунцево-2"/>
    <d v="1899-12-30T17:00:00"/>
    <d v="2022-06-13T00:00:00"/>
    <s v="Электроугли"/>
    <x v="2"/>
    <s v="Пуряева"/>
    <x v="5"/>
    <x v="0"/>
    <n v="4"/>
  </r>
  <r>
    <x v="48"/>
    <d v="2022-06-09T00:00:00"/>
    <s v="XHCU5435249"/>
    <n v="40"/>
    <s v="ГОЛД Чехов "/>
    <d v="1899-12-30T08:00:00"/>
    <d v="2022-06-13T00:00:00"/>
    <s v="Электроугли"/>
    <x v="2"/>
    <s v="Пуряева"/>
    <x v="5"/>
    <x v="0"/>
    <n v="4"/>
  </r>
  <r>
    <x v="27"/>
    <d v="2022-06-09T00:00:00"/>
    <s v="XHCU5434767"/>
    <n v="40"/>
    <s v="ГОЛД Чехов "/>
    <d v="1899-12-30T14:00:00"/>
    <d v="2022-06-13T00:00:00"/>
    <s v="Электроугли"/>
    <x v="2"/>
    <s v="Пуряева"/>
    <x v="5"/>
    <x v="0"/>
    <n v="4"/>
  </r>
  <r>
    <x v="33"/>
    <d v="2022-06-09T00:00:00"/>
    <s v="MCCU3003210"/>
    <n v="40"/>
    <s v="ГОЛД Чехов "/>
    <m/>
    <d v="2022-06-13T00:00:00"/>
    <s v="Электроугли"/>
    <x v="2"/>
    <s v="Пуряева"/>
    <x v="5"/>
    <x v="0"/>
    <n v="4"/>
  </r>
  <r>
    <x v="33"/>
    <d v="2022-06-09T00:00:00"/>
    <s v="GAWU5005420"/>
    <n v="40"/>
    <s v="ГОЛД Чехов "/>
    <m/>
    <d v="2022-06-19T00:00:00"/>
    <s v="Электроугли"/>
    <x v="2"/>
    <s v="Пуряева"/>
    <x v="5"/>
    <x v="0"/>
    <n v="10"/>
  </r>
  <r>
    <x v="32"/>
    <d v="2022-06-09T00:00:00"/>
    <s v="SUZU4029550"/>
    <n v="40"/>
    <s v="ГОЛД Чехов "/>
    <m/>
    <d v="2022-06-13T00:00:00"/>
    <s v="Электроугли"/>
    <x v="2"/>
    <s v="Пуряева"/>
    <x v="5"/>
    <x v="0"/>
    <n v="4"/>
  </r>
  <r>
    <x v="30"/>
    <d v="2022-06-09T00:00:00"/>
    <s v="XHCU5370019"/>
    <n v="40"/>
    <s v="ГОЛД Чехов "/>
    <d v="1899-12-30T13:00:00"/>
    <d v="2022-06-13T00:00:00"/>
    <s v="Электроугли"/>
    <x v="2"/>
    <s v="Пуряева"/>
    <x v="5"/>
    <x v="0"/>
    <n v="4"/>
  </r>
  <r>
    <x v="54"/>
    <d v="2022-06-10T00:00:00"/>
    <s v="BWRU5703312"/>
    <n v="40"/>
    <s v="Север"/>
    <d v="1899-12-30T16:00:00"/>
    <d v="2022-06-19T00:00:00"/>
    <s v="Электроугли"/>
    <x v="2"/>
    <s v="Пуряева"/>
    <x v="5"/>
    <x v="0"/>
    <n v="9"/>
  </r>
  <r>
    <x v="27"/>
    <d v="2022-06-10T00:00:00"/>
    <s v="ZCSU8429901"/>
    <n v="40"/>
    <s v="ГОЛД Чехов "/>
    <d v="1899-12-30T16:00:00"/>
    <d v="2022-06-19T00:00:00"/>
    <s v="Электроугли"/>
    <x v="2"/>
    <s v="Пуряева"/>
    <x v="5"/>
    <x v="0"/>
    <n v="9"/>
  </r>
  <r>
    <x v="49"/>
    <d v="2022-06-10T00:00:00"/>
    <s v="TDLU1001845"/>
    <n v="40"/>
    <s v="ГОЛД Чехов "/>
    <d v="1899-12-30T13:00:00"/>
    <d v="2022-06-19T00:00:00"/>
    <s v="Электроугли"/>
    <x v="2"/>
    <s v="Пуряева"/>
    <x v="5"/>
    <x v="0"/>
    <n v="9"/>
  </r>
  <r>
    <x v="57"/>
    <d v="2022-06-10T00:00:00"/>
    <s v="CXDU1816690"/>
    <n v="40"/>
    <s v="ГОЛД Чехов "/>
    <d v="1899-12-30T12:00:00"/>
    <d v="2022-06-13T00:00:00"/>
    <s v="Электроугли"/>
    <x v="2"/>
    <s v="Пуряева"/>
    <x v="5"/>
    <x v="0"/>
    <n v="3"/>
  </r>
  <r>
    <x v="32"/>
    <d v="2022-06-10T00:00:00"/>
    <s v="TDLU3000196"/>
    <n v="40"/>
    <s v="ГОЛД Чехов "/>
    <m/>
    <d v="2022-06-19T00:00:00"/>
    <s v="Электроугли"/>
    <x v="2"/>
    <s v="Пуряева"/>
    <x v="5"/>
    <x v="0"/>
    <n v="9"/>
  </r>
  <r>
    <x v="32"/>
    <d v="2022-06-10T00:00:00"/>
    <s v="OHBU8383090"/>
    <n v="40"/>
    <s v="ГОЛД Чехов "/>
    <m/>
    <d v="2022-06-13T00:00:00"/>
    <s v="Электроугли"/>
    <x v="2"/>
    <s v="Пуряева"/>
    <x v="5"/>
    <x v="0"/>
    <n v="3"/>
  </r>
  <r>
    <x v="33"/>
    <d v="2022-06-10T00:00:00"/>
    <s v="HNKU6109155"/>
    <n v="40"/>
    <s v="ГОЛД Внуково"/>
    <m/>
    <d v="2022-06-13T00:00:00"/>
    <s v="Электроугли"/>
    <x v="2"/>
    <s v="Пуряева"/>
    <x v="5"/>
    <x v="0"/>
    <n v="3"/>
  </r>
  <r>
    <x v="30"/>
    <d v="2022-06-10T00:00:00"/>
    <s v="BWRU5701520"/>
    <n v="40"/>
    <s v="Север "/>
    <d v="1899-12-30T13:00:00"/>
    <d v="2022-06-19T00:00:00"/>
    <s v="Электроугли"/>
    <x v="2"/>
    <s v="Пуряева"/>
    <x v="5"/>
    <x v="0"/>
    <n v="9"/>
  </r>
  <r>
    <x v="27"/>
    <d v="2022-06-11T00:00:00"/>
    <s v="HNKU6046910"/>
    <n v="40"/>
    <s v="Си бокс"/>
    <d v="1899-12-30T14:00:00"/>
    <d v="2022-06-19T00:00:00"/>
    <s v="Электроугли"/>
    <x v="2"/>
    <s v="Пуряева"/>
    <x v="5"/>
    <x v="0"/>
    <n v="8"/>
  </r>
  <r>
    <x v="33"/>
    <d v="2022-06-11T00:00:00"/>
    <s v="SEGU5987690"/>
    <n v="40"/>
    <s v="РТК Видное "/>
    <m/>
    <d v="2022-06-19T00:00:00"/>
    <s v="Купавна"/>
    <x v="1"/>
    <s v="Пуряева"/>
    <x v="5"/>
    <x v="0"/>
    <n v="8"/>
  </r>
  <r>
    <x v="27"/>
    <d v="2022-06-12T00:00:00"/>
    <s v="TCKU9479169"/>
    <n v="40"/>
    <s v="СИ бокс "/>
    <d v="1899-12-30T12:00:00"/>
    <d v="2022-06-19T00:00:00"/>
    <s v="Электроугли"/>
    <x v="2"/>
    <s v="Пуряева"/>
    <x v="5"/>
    <x v="0"/>
    <n v="7"/>
  </r>
  <r>
    <x v="27"/>
    <d v="2022-06-13T00:00:00"/>
    <s v="GESU5976978"/>
    <n v="40"/>
    <s v="Си бокс"/>
    <d v="1899-12-30T12:00:00"/>
    <d v="2022-06-17T00:00:00"/>
    <s v="Электроугли"/>
    <x v="2"/>
    <s v="Пуряева"/>
    <x v="5"/>
    <x v="0"/>
    <n v="4"/>
  </r>
  <r>
    <x v="54"/>
    <d v="2022-06-14T00:00:00"/>
    <s v="CHSU8003147"/>
    <n v="40"/>
    <s v="МК Домодедово"/>
    <d v="1899-12-30T09:00:00"/>
    <d v="2022-06-17T00:00:00"/>
    <s v="Электроугли"/>
    <x v="2"/>
    <s v="Пуряева"/>
    <x v="5"/>
    <x v="0"/>
    <n v="3"/>
  </r>
  <r>
    <x v="54"/>
    <d v="2022-06-14T00:00:00"/>
    <s v="NWRU6015620"/>
    <n v="40"/>
    <s v="МК Домодедово"/>
    <d v="1899-12-30T18:00:00"/>
    <d v="2022-06-17T00:00:00"/>
    <s v="Электроугли"/>
    <x v="2"/>
    <s v="Пуряева"/>
    <x v="5"/>
    <x v="0"/>
    <n v="3"/>
  </r>
  <r>
    <x v="26"/>
    <d v="2022-06-14T00:00:00"/>
    <s v="MSKU8066885"/>
    <n v="40"/>
    <s v="Си бокс"/>
    <d v="1899-12-30T10:00:00"/>
    <d v="2022-06-17T00:00:00"/>
    <s v="Электроугли"/>
    <x v="2"/>
    <s v="Пуряева"/>
    <x v="5"/>
    <x v="0"/>
    <n v="3"/>
  </r>
  <r>
    <x v="57"/>
    <d v="2022-06-14T00:00:00"/>
    <s v="LCUU8463833"/>
    <n v="40"/>
    <s v="Си бокс "/>
    <d v="1899-12-30T15:00:00"/>
    <d v="2022-06-17T00:00:00"/>
    <s v="Электроугли"/>
    <x v="2"/>
    <s v="Пуряева"/>
    <x v="5"/>
    <x v="0"/>
    <n v="3"/>
  </r>
  <r>
    <x v="37"/>
    <d v="2022-06-14T00:00:00"/>
    <s v="CICU2579217"/>
    <n v="40"/>
    <s v="МК Домодедово"/>
    <d v="1899-12-30T09:00:00"/>
    <d v="2022-06-17T00:00:00"/>
    <s v="Электроугли"/>
    <x v="2"/>
    <s v="Пуряева"/>
    <x v="5"/>
    <x v="0"/>
    <n v="3"/>
  </r>
  <r>
    <x v="26"/>
    <d v="2022-06-15T00:00:00"/>
    <s v="CICU1762687"/>
    <n v="40"/>
    <s v="НКТ Подольск "/>
    <d v="1899-12-30T10:00:00"/>
    <d v="2022-06-19T00:00:00"/>
    <s v="Белый раст"/>
    <x v="0"/>
    <s v="Пуряева"/>
    <x v="5"/>
    <x v="0"/>
    <n v="4"/>
  </r>
  <r>
    <x v="33"/>
    <d v="2022-06-15T00:00:00"/>
    <s v="TGHU8827991"/>
    <n v="40"/>
    <s v="ГОЛД Чехов "/>
    <m/>
    <d v="2022-06-17T00:00:00"/>
    <s v="Электроугли"/>
    <x v="2"/>
    <s v="Пуряева"/>
    <x v="5"/>
    <x v="0"/>
    <n v="2"/>
  </r>
  <r>
    <x v="41"/>
    <d v="2022-06-15T00:00:00"/>
    <s v="WIKU5222686"/>
    <n v="40"/>
    <s v="Север "/>
    <d v="1899-12-30T08:00:00"/>
    <d v="2022-06-17T00:00:00"/>
    <s v="Электроугли"/>
    <x v="2"/>
    <s v="Пуряева"/>
    <x v="5"/>
    <x v="0"/>
    <n v="2"/>
  </r>
  <r>
    <x v="30"/>
    <d v="2022-06-15T00:00:00"/>
    <s v="CICU2332356"/>
    <n v="40"/>
    <s v="Толбино "/>
    <d v="1899-12-30T13:00:00"/>
    <d v="2022-06-17T00:00:00"/>
    <s v="Электроугли"/>
    <x v="2"/>
    <s v="Пуряева"/>
    <x v="5"/>
    <x v="0"/>
    <n v="2"/>
  </r>
  <r>
    <x v="54"/>
    <d v="2022-06-16T00:00:00"/>
    <s v="DRYU9054042"/>
    <n v="40"/>
    <s v="Север "/>
    <d v="1899-12-30T06:00:00"/>
    <d v="2022-06-21T00:00:00"/>
    <s v="Электроугли"/>
    <x v="2"/>
    <s v="Пуряева"/>
    <x v="5"/>
    <x v="0"/>
    <n v="5"/>
  </r>
  <r>
    <x v="57"/>
    <d v="2022-06-16T00:00:00"/>
    <s v="WSDU4941545"/>
    <n v="40"/>
    <s v="Север "/>
    <d v="1899-12-30T09:00:00"/>
    <d v="2022-06-21T00:00:00"/>
    <s v="Электроугли"/>
    <x v="2"/>
    <s v="Пуряева"/>
    <x v="5"/>
    <x v="0"/>
    <n v="5"/>
  </r>
  <r>
    <x v="33"/>
    <d v="2022-06-16T00:00:00"/>
    <s v="BWRU5705172"/>
    <n v="40"/>
    <s v="Север "/>
    <m/>
    <d v="2022-06-21T00:00:00"/>
    <s v="Электроугли"/>
    <x v="2"/>
    <s v="Пуряева"/>
    <x v="5"/>
    <x v="0"/>
    <n v="5"/>
  </r>
  <r>
    <x v="33"/>
    <d v="2022-06-16T00:00:00"/>
    <s v="CICU2645448"/>
    <n v="40"/>
    <s v="Север "/>
    <m/>
    <d v="2022-06-21T00:00:00"/>
    <s v="Электроугли"/>
    <x v="2"/>
    <s v="Пуряева"/>
    <x v="5"/>
    <x v="0"/>
    <n v="5"/>
  </r>
  <r>
    <x v="33"/>
    <d v="2022-06-16T00:00:00"/>
    <s v="TGHU8816620"/>
    <n v="40"/>
    <s v="Север "/>
    <m/>
    <d v="2022-06-21T00:00:00"/>
    <s v="Электроугли"/>
    <x v="2"/>
    <s v="Пуряева"/>
    <x v="5"/>
    <x v="0"/>
    <n v="5"/>
  </r>
  <r>
    <x v="30"/>
    <d v="2022-06-16T00:00:00"/>
    <s v="WSCU9735604"/>
    <n v="40"/>
    <s v="Север "/>
    <d v="1899-12-30T13:00:00"/>
    <d v="2022-06-21T00:00:00"/>
    <s v="Электроугли"/>
    <x v="2"/>
    <s v="Пуряева"/>
    <x v="5"/>
    <x v="0"/>
    <n v="5"/>
  </r>
  <r>
    <x v="57"/>
    <d v="2022-06-16T00:00:00"/>
    <s v="ABMU0434420"/>
    <n v="40"/>
    <s v="Практика "/>
    <d v="1899-12-30T14:00:00"/>
    <d v="2022-06-19T00:00:00"/>
    <s v="Купавна"/>
    <x v="1"/>
    <s v="Пуряева"/>
    <x v="5"/>
    <x v="0"/>
    <n v="3"/>
  </r>
  <r>
    <x v="54"/>
    <d v="2022-06-17T00:00:00"/>
    <s v="HTXU9002314"/>
    <n v="40"/>
    <s v="Практика"/>
    <d v="1899-12-30T07:00:00"/>
    <d v="2022-06-19T00:00:00"/>
    <s v="Купавна"/>
    <x v="1"/>
    <s v="Пуряева"/>
    <x v="5"/>
    <x v="0"/>
    <n v="2"/>
  </r>
  <r>
    <x v="37"/>
    <d v="2022-06-17T00:00:00"/>
    <s v="ABMU0434522"/>
    <n v="40"/>
    <s v="Практика "/>
    <d v="1899-12-30T10:00:00"/>
    <d v="2022-06-19T00:00:00"/>
    <s v="Купавна"/>
    <x v="1"/>
    <s v="Пуряева"/>
    <x v="5"/>
    <x v="0"/>
    <n v="2"/>
  </r>
  <r>
    <x v="32"/>
    <d v="2022-06-17T00:00:00"/>
    <s v="OOLU9017779"/>
    <n v="40"/>
    <s v="РТК Видное "/>
    <m/>
    <d v="2022-06-22T00:00:00"/>
    <s v="Купавна"/>
    <x v="1"/>
    <s v="Пуряева"/>
    <x v="5"/>
    <x v="0"/>
    <n v="5"/>
  </r>
  <r>
    <x v="32"/>
    <d v="2022-06-17T00:00:00"/>
    <s v="SEGU5995289"/>
    <n v="40"/>
    <s v="РТК Видное "/>
    <m/>
    <d v="2022-06-19T00:00:00"/>
    <s v="Купавна"/>
    <x v="1"/>
    <s v="Пуряева"/>
    <x v="5"/>
    <x v="0"/>
    <n v="2"/>
  </r>
  <r>
    <x v="31"/>
    <d v="2022-06-17T00:00:00"/>
    <s v="ABMU0434728"/>
    <n v="40"/>
    <s v="Практика "/>
    <d v="1899-12-30T10:00:00"/>
    <d v="2022-06-19T00:00:00"/>
    <s v="Купавна"/>
    <x v="1"/>
    <s v="Пуряева"/>
    <x v="5"/>
    <x v="0"/>
    <n v="2"/>
  </r>
  <r>
    <x v="40"/>
    <d v="2022-06-17T00:00:00"/>
    <s v="TGHU8891877"/>
    <n v="40"/>
    <s v="Практика "/>
    <d v="1899-12-30T12:00:00"/>
    <d v="2022-06-19T00:00:00"/>
    <s v="Купавна"/>
    <x v="1"/>
    <s v="Пуряева"/>
    <x v="5"/>
    <x v="0"/>
    <n v="2"/>
  </r>
  <r>
    <x v="54"/>
    <d v="2022-06-18T00:00:00"/>
    <s v="WSCU7521877"/>
    <n v="40"/>
    <s v="РТК Видное "/>
    <d v="1899-12-30T05:00:00"/>
    <d v="2022-06-22T00:00:00"/>
    <s v="Купавна"/>
    <x v="1"/>
    <s v="Пуряева"/>
    <x v="5"/>
    <x v="0"/>
    <n v="4"/>
  </r>
  <r>
    <x v="57"/>
    <d v="2022-06-17T00:00:00"/>
    <s v="SRWU2003415"/>
    <n v="40"/>
    <s v="Толбино "/>
    <d v="1899-12-30T14:00:00"/>
    <d v="2022-06-21T00:00:00"/>
    <s v="Электроугли"/>
    <x v="2"/>
    <s v="Пуряева"/>
    <x v="5"/>
    <x v="0"/>
    <n v="4"/>
  </r>
  <r>
    <x v="30"/>
    <d v="2022-06-17T00:00:00"/>
    <s v="COIU7355488"/>
    <n v="40"/>
    <s v="Тетрис  "/>
    <d v="1899-12-30T13:00:00"/>
    <d v="2022-06-21T00:00:00"/>
    <s v="Электроугли"/>
    <x v="2"/>
    <s v="Пуряева"/>
    <x v="5"/>
    <x v="0"/>
    <n v="4"/>
  </r>
  <r>
    <x v="61"/>
    <d v="2022-06-18T00:00:00"/>
    <s v="HNKU6082455"/>
    <n v="40"/>
    <s v="ГОЛД Внуково"/>
    <m/>
    <d v="2022-06-21T00:00:00"/>
    <s v="Электроугли"/>
    <x v="2"/>
    <s v="Пуряева"/>
    <x v="5"/>
    <x v="0"/>
    <n v="3"/>
  </r>
  <r>
    <x v="61"/>
    <d v="2022-06-18T00:00:00"/>
    <s v="HNKU6207845"/>
    <n v="40"/>
    <s v="ГОЛД Внуково"/>
    <m/>
    <d v="2022-06-24T00:00:00"/>
    <s v="Купавна"/>
    <x v="2"/>
    <s v="Пуряева"/>
    <x v="5"/>
    <x v="0"/>
    <n v="6"/>
  </r>
  <r>
    <x v="61"/>
    <d v="2022-06-18T00:00:00"/>
    <s v="PCIU8261823"/>
    <n v="40"/>
    <s v="ГОЛД Внуково"/>
    <m/>
    <d v="2022-06-20T00:00:00"/>
    <s v="Электроугли"/>
    <x v="2"/>
    <s v="Пуряева"/>
    <x v="5"/>
    <x v="0"/>
    <n v="2"/>
  </r>
  <r>
    <x v="61"/>
    <d v="2022-06-18T00:00:00"/>
    <s v="HNKU6144449"/>
    <n v="40"/>
    <s v="ГОЛД Внуково"/>
    <m/>
    <d v="2022-06-20T00:00:00"/>
    <s v="Электроугли"/>
    <x v="2"/>
    <s v="Пуряева"/>
    <x v="5"/>
    <x v="0"/>
    <n v="2"/>
  </r>
  <r>
    <x v="33"/>
    <d v="2022-06-18T00:00:00"/>
    <s v="FLSU6010792"/>
    <n v="40"/>
    <s v="МК Домодедово"/>
    <m/>
    <d v="2022-06-21T00:00:00"/>
    <s v="Электроугли"/>
    <x v="2"/>
    <s v="Пуряева"/>
    <x v="5"/>
    <x v="0"/>
    <n v="3"/>
  </r>
  <r>
    <x v="61"/>
    <d v="2022-06-19T00:00:00"/>
    <s v="RZDU5218761"/>
    <n v="40"/>
    <s v="Ворсино"/>
    <m/>
    <d v="2022-06-21T00:00:00"/>
    <s v="Электроугли"/>
    <x v="2"/>
    <s v="Пуряева"/>
    <x v="5"/>
    <x v="0"/>
    <n v="2"/>
  </r>
  <r>
    <x v="61"/>
    <d v="2022-06-20T00:00:00"/>
    <s v="TKRU4239960"/>
    <n v="40"/>
    <s v="Кунцево-2"/>
    <m/>
    <d v="2022-06-22T00:00:00"/>
    <s v="Электроугли"/>
    <x v="2"/>
    <s v="Пуряева"/>
    <x v="5"/>
    <x v="0"/>
    <n v="2"/>
  </r>
  <r>
    <x v="27"/>
    <d v="2022-06-20T00:00:00"/>
    <s v="HNKU6042637"/>
    <n v="40"/>
    <s v="ГОЛД Внуково"/>
    <d v="1899-12-30T08:00:00"/>
    <d v="2022-06-22T00:00:00"/>
    <s v="Электроугли"/>
    <x v="2"/>
    <s v="Пуряева"/>
    <x v="5"/>
    <x v="0"/>
    <n v="2"/>
  </r>
  <r>
    <x v="33"/>
    <d v="2022-06-20T00:00:00"/>
    <s v="FLSU6011886"/>
    <n v="40"/>
    <s v="МК Домодедово"/>
    <m/>
    <d v="2022-06-22T00:00:00"/>
    <s v="Электроугли"/>
    <x v="2"/>
    <s v="Пуряева"/>
    <x v="5"/>
    <x v="0"/>
    <n v="2"/>
  </r>
  <r>
    <x v="54"/>
    <d v="2022-06-20T00:00:00"/>
    <s v="RXTU4521956"/>
    <n v="40"/>
    <s v="МК Домодедово"/>
    <d v="1899-12-30T08:00:00"/>
    <d v="2022-06-22T00:00:00"/>
    <s v="Электроугли"/>
    <x v="2"/>
    <s v="Пуряева"/>
    <x v="5"/>
    <x v="0"/>
    <n v="2"/>
  </r>
  <r>
    <x v="54"/>
    <d v="2022-06-21T00:00:00"/>
    <s v="YXEU1801715"/>
    <n v="40"/>
    <s v="Си бокс "/>
    <d v="1899-12-30T22:00:00"/>
    <d v="2022-06-26T00:00:00"/>
    <s v="Белый раст"/>
    <x v="0"/>
    <s v="Пуряева"/>
    <x v="5"/>
    <x v="0"/>
    <n v="5"/>
  </r>
  <r>
    <x v="54"/>
    <d v="2022-06-22T00:00:00"/>
    <s v="YXEU1801269"/>
    <n v="40"/>
    <s v="Си бокс "/>
    <d v="1899-12-30T00:00:00"/>
    <d v="2022-06-26T00:00:00"/>
    <s v="Белый раст"/>
    <x v="0"/>
    <s v="Пуряева"/>
    <x v="5"/>
    <x v="0"/>
    <n v="4"/>
  </r>
  <r>
    <x v="32"/>
    <d v="2022-06-21T00:00:00"/>
    <s v="HBBU8002684"/>
    <n v="40"/>
    <s v="Си бокс "/>
    <m/>
    <d v="2022-06-26T00:00:00"/>
    <s v="Белый раст"/>
    <x v="0"/>
    <s v="Пуряева"/>
    <x v="5"/>
    <x v="0"/>
    <n v="5"/>
  </r>
  <r>
    <x v="31"/>
    <d v="2022-06-21T00:00:00"/>
    <s v="COIU4115288"/>
    <n v="40"/>
    <s v="Си бокс "/>
    <d v="1899-12-30T08:00:00"/>
    <d v="2022-06-26T00:00:00"/>
    <s v="Белый раст"/>
    <x v="0"/>
    <s v="Пуряева"/>
    <x v="5"/>
    <x v="0"/>
    <n v="5"/>
  </r>
  <r>
    <x v="30"/>
    <d v="2022-06-21T00:00:00"/>
    <s v="YXEU1801103"/>
    <n v="40"/>
    <s v="Си бокс "/>
    <d v="1899-12-30T13:00:00"/>
    <d v="2022-06-26T00:00:00"/>
    <s v="Белый раст"/>
    <x v="0"/>
    <s v="Пуряева"/>
    <x v="5"/>
    <x v="0"/>
    <n v="5"/>
  </r>
  <r>
    <x v="51"/>
    <d v="2022-06-21T00:00:00"/>
    <s v="FLSU6009359"/>
    <n v="40"/>
    <s v="Си бокс "/>
    <d v="1899-12-30T16:00:00"/>
    <d v="2022-06-26T00:00:00"/>
    <s v="Белый раст"/>
    <x v="0"/>
    <s v="Пуряева"/>
    <x v="5"/>
    <x v="0"/>
    <n v="5"/>
  </r>
  <r>
    <x v="61"/>
    <d v="2022-06-21T00:00:00"/>
    <s v="CICU2216335"/>
    <n v="40"/>
    <s v="Тетрис "/>
    <m/>
    <d v="2022-06-24T00:00:00"/>
    <s v="Электроугли"/>
    <x v="2"/>
    <s v="Пуряева"/>
    <x v="5"/>
    <x v="0"/>
    <n v="3"/>
  </r>
  <r>
    <x v="54"/>
    <d v="2022-04-19T00:00:00"/>
    <s v="DCVU0001761"/>
    <n v="40"/>
    <s v="Север"/>
    <d v="1899-12-30T14:00:00"/>
    <d v="2022-04-22T00:00:00"/>
    <s v="Электроугли"/>
    <x v="2"/>
    <s v="Пуряева"/>
    <x v="3"/>
    <x v="0"/>
    <n v="3"/>
  </r>
  <r>
    <x v="26"/>
    <d v="2022-06-22T00:00:00"/>
    <s v="ABMU0434224"/>
    <n v="40"/>
    <s v="Практика "/>
    <d v="1899-12-30T10:00:00"/>
    <d v="2022-06-26T00:00:00"/>
    <s v="Купавна"/>
    <x v="1"/>
    <s v="Пуряева"/>
    <x v="5"/>
    <x v="0"/>
    <n v="4"/>
  </r>
  <r>
    <x v="54"/>
    <d v="2022-06-23T00:00:00"/>
    <s v="CICU2306315"/>
    <n v="40"/>
    <s v="Практика "/>
    <d v="1899-12-30T22:00:00"/>
    <d v="2022-06-26T00:00:00"/>
    <s v="Купавна"/>
    <x v="1"/>
    <s v="Пуряева"/>
    <x v="5"/>
    <x v="0"/>
    <n v="3"/>
  </r>
  <r>
    <x v="27"/>
    <d v="2022-06-23T00:00:00"/>
    <s v="HNKU6152974"/>
    <n v="40"/>
    <s v="ГОЛД Чехов "/>
    <d v="1899-12-30T10:00:00"/>
    <d v="2022-06-26T00:00:00"/>
    <s v="Купавна"/>
    <x v="1"/>
    <s v="Пуряева"/>
    <x v="5"/>
    <x v="0"/>
    <n v="3"/>
  </r>
  <r>
    <x v="29"/>
    <d v="2022-06-23T00:00:00"/>
    <s v="HNKU5109762"/>
    <n v="40"/>
    <s v="ГОЛД Чехов "/>
    <d v="1899-12-30T10:00:00"/>
    <d v="2022-06-26T00:00:00"/>
    <s v="Купавна"/>
    <x v="1"/>
    <s v="Пуряева"/>
    <x v="5"/>
    <x v="0"/>
    <n v="3"/>
  </r>
  <r>
    <x v="31"/>
    <d v="2022-06-23T00:00:00"/>
    <s v="HNKU6188154"/>
    <n v="40"/>
    <s v="ГОЛД Чехов "/>
    <d v="1899-12-30T14:00:00"/>
    <d v="2022-06-26T00:00:00"/>
    <s v="Купавна"/>
    <x v="1"/>
    <s v="Пуряева"/>
    <x v="5"/>
    <x v="0"/>
    <n v="3"/>
  </r>
  <r>
    <x v="30"/>
    <d v="2022-06-23T00:00:00"/>
    <s v="LYGU4025334"/>
    <n v="40"/>
    <s v="ГОЛД Чехов "/>
    <d v="1899-12-30T13:00:00"/>
    <d v="2022-06-26T00:00:00"/>
    <s v="Купавна"/>
    <x v="1"/>
    <s v="Пуряева"/>
    <x v="5"/>
    <x v="0"/>
    <n v="3"/>
  </r>
  <r>
    <x v="57"/>
    <d v="2022-06-23T00:00:00"/>
    <s v="FLSU6002689"/>
    <n v="40"/>
    <s v="МК Домодедово"/>
    <d v="1899-12-30T14:00:00"/>
    <d v="2022-06-24T00:00:00"/>
    <s v="Электроугли"/>
    <x v="2"/>
    <s v="Пуряева"/>
    <x v="5"/>
    <x v="0"/>
    <n v="1"/>
  </r>
  <r>
    <x v="54"/>
    <d v="2022-06-24T00:00:00"/>
    <s v="WNGU5053535"/>
    <n v="40"/>
    <s v="РТК Видное "/>
    <d v="1899-12-30T21:00:00"/>
    <d v="2022-06-29T00:00:00"/>
    <s v="Купавна"/>
    <x v="1"/>
    <s v="Пуряева"/>
    <x v="5"/>
    <x v="0"/>
    <n v="5"/>
  </r>
  <r>
    <x v="30"/>
    <d v="2022-06-24T00:00:00"/>
    <s v="HPCU4231370"/>
    <n v="40"/>
    <s v="РТК Видное"/>
    <d v="1899-12-30T13:00:00"/>
    <d v="2022-06-29T00:00:00"/>
    <s v="Купавна"/>
    <x v="1"/>
    <s v="Пуряева"/>
    <x v="5"/>
    <x v="0"/>
    <n v="5"/>
  </r>
  <r>
    <x v="60"/>
    <d v="2022-06-24T00:00:00"/>
    <s v="CICU2216166"/>
    <n v="40"/>
    <s v="МК Домодедово"/>
    <d v="1899-12-30T02:00:00"/>
    <d v="2022-06-28T00:00:00"/>
    <s v="Электроугли"/>
    <x v="2"/>
    <s v="Пуряева"/>
    <x v="5"/>
    <x v="0"/>
    <n v="4"/>
  </r>
  <r>
    <x v="57"/>
    <d v="2022-06-24T00:00:00"/>
    <s v="CICU2219360"/>
    <n v="40"/>
    <s v="МК Домодедово"/>
    <d v="1899-12-30T14:00:00"/>
    <d v="2022-06-26T00:00:00"/>
    <s v="Электроугли"/>
    <x v="2"/>
    <s v="Пуряева"/>
    <x v="5"/>
    <x v="0"/>
    <n v="2"/>
  </r>
  <r>
    <x v="27"/>
    <d v="2022-06-24T00:00:00"/>
    <s v="SRWU2003930"/>
    <n v="40"/>
    <s v="Толбино "/>
    <d v="1899-12-30T14:00:00"/>
    <d v="2022-06-28T00:00:00"/>
    <s v="Электроугли"/>
    <x v="2"/>
    <s v="Пуряева"/>
    <x v="5"/>
    <x v="0"/>
    <n v="4"/>
  </r>
  <r>
    <x v="33"/>
    <d v="2022-06-25T00:00:00"/>
    <s v="GAWU5011906"/>
    <n v="40"/>
    <s v="ГОЛД Чехов "/>
    <m/>
    <d v="2022-06-28T00:00:00"/>
    <s v="Электроугли"/>
    <x v="2"/>
    <s v="Пуряева"/>
    <x v="5"/>
    <x v="0"/>
    <n v="3"/>
  </r>
  <r>
    <x v="33"/>
    <d v="2022-06-25T00:00:00"/>
    <s v="SRWU2004880"/>
    <n v="40"/>
    <s v="Толбино "/>
    <m/>
    <d v="2022-06-28T00:00:00"/>
    <s v="Электроугли"/>
    <x v="2"/>
    <s v="Пуряева"/>
    <x v="5"/>
    <x v="0"/>
    <n v="3"/>
  </r>
  <r>
    <x v="33"/>
    <d v="2022-06-25T00:00:00"/>
    <s v="CDYU1000925"/>
    <n v="40"/>
    <s v="Толбино "/>
    <m/>
    <d v="2022-06-28T00:00:00"/>
    <s v="Электроугли"/>
    <x v="2"/>
    <s v="Пуряева"/>
    <x v="5"/>
    <x v="0"/>
    <n v="3"/>
  </r>
  <r>
    <x v="33"/>
    <d v="2022-06-25T00:00:00"/>
    <s v="WSCU7852509"/>
    <n v="40"/>
    <s v="Толбино "/>
    <m/>
    <d v="2022-06-28T00:00:00"/>
    <s v="Электроугли"/>
    <x v="2"/>
    <s v="Пуряева"/>
    <x v="5"/>
    <x v="0"/>
    <n v="3"/>
  </r>
  <r>
    <x v="27"/>
    <d v="2022-06-26T00:00:00"/>
    <s v="RXTU4501538"/>
    <n v="40"/>
    <s v="МК Домодедово"/>
    <d v="1899-12-30T14:00:00"/>
    <d v="2022-06-29T00:00:00"/>
    <s v="Купавна"/>
    <x v="1"/>
    <s v="Пуряева"/>
    <x v="5"/>
    <x v="0"/>
    <n v="3"/>
  </r>
  <r>
    <x v="54"/>
    <d v="2022-06-26T00:00:00"/>
    <s v="HPCU4153528"/>
    <n v="40"/>
    <s v="МК Домодедово"/>
    <d v="1899-12-30T21:00:00"/>
    <d v="2022-06-29T00:00:00"/>
    <s v="Купавна"/>
    <x v="1"/>
    <s v="Пуряева"/>
    <x v="5"/>
    <x v="0"/>
    <n v="3"/>
  </r>
  <r>
    <x v="51"/>
    <d v="2022-06-27T00:00:00"/>
    <s v="HPCU4152748"/>
    <n v="40"/>
    <s v="МК Домодедово"/>
    <d v="1899-12-30T16:00:00"/>
    <d v="2022-06-29T00:00:00"/>
    <s v="Купавна"/>
    <x v="1"/>
    <s v="Пуряева"/>
    <x v="5"/>
    <x v="0"/>
    <n v="2"/>
  </r>
  <r>
    <x v="49"/>
    <d v="2022-06-28T00:00:00"/>
    <s v="CCLU6691489"/>
    <n v="40"/>
    <s v="Практика "/>
    <d v="1899-12-30T09:00:00"/>
    <d v="2022-06-29T00:00:00"/>
    <s v="Купавна"/>
    <x v="1"/>
    <s v="Пуряева"/>
    <x v="5"/>
    <x v="0"/>
    <n v="1"/>
  </r>
  <r>
    <x v="30"/>
    <d v="2022-06-28T00:00:00"/>
    <s v="ABMU0434332"/>
    <n v="40"/>
    <s v="Практика "/>
    <d v="1899-12-30T13:00:00"/>
    <d v="2022-06-29T00:00:00"/>
    <s v="Купавна"/>
    <x v="1"/>
    <s v="Пуряева"/>
    <x v="5"/>
    <x v="0"/>
    <n v="1"/>
  </r>
  <r>
    <x v="33"/>
    <d v="2022-06-28T00:00:00"/>
    <s v="XHCU5401444"/>
    <n v="40"/>
    <s v="Бутово"/>
    <m/>
    <d v="2022-07-04T00:00:00"/>
    <s v="Электроугли"/>
    <x v="2"/>
    <s v="Пуряева"/>
    <x v="5"/>
    <x v="0"/>
    <n v="6"/>
  </r>
  <r>
    <x v="33"/>
    <d v="2022-06-28T00:00:00"/>
    <s v="HBBU8004060"/>
    <n v="40"/>
    <s v="Тетрис"/>
    <m/>
    <d v="2022-07-01T00:00:00"/>
    <s v="Электроугли"/>
    <x v="2"/>
    <s v="Пуряева"/>
    <x v="5"/>
    <x v="0"/>
    <n v="3"/>
  </r>
  <r>
    <x v="61"/>
    <d v="2022-06-28T00:00:00"/>
    <s v="CICU2262407"/>
    <n v="40"/>
    <s v="ГОЛД Чехов "/>
    <m/>
    <d v="2022-07-14T00:00:00"/>
    <s v="Ворсино"/>
    <x v="2"/>
    <s v="Пуряева"/>
    <x v="5"/>
    <x v="0"/>
    <n v="16"/>
  </r>
  <r>
    <x v="54"/>
    <d v="2022-06-29T00:00:00"/>
    <s v="NEPU5002630"/>
    <n v="40"/>
    <s v="МК Домодедово"/>
    <d v="1899-12-30T05:00:00"/>
    <d v="2022-07-01T00:00:00"/>
    <s v="Электроугли"/>
    <x v="2"/>
    <s v="Пуряева"/>
    <x v="5"/>
    <x v="0"/>
    <n v="2"/>
  </r>
  <r>
    <x v="33"/>
    <d v="2022-06-29T00:00:00"/>
    <s v="NEPU4529101"/>
    <n v="40"/>
    <s v="МК Домодедово"/>
    <m/>
    <d v="2022-07-04T00:00:00"/>
    <s v="Электроугли"/>
    <x v="2"/>
    <s v="Пуряева"/>
    <x v="5"/>
    <x v="0"/>
    <n v="5"/>
  </r>
  <r>
    <x v="57"/>
    <d v="2022-06-29T00:00:00"/>
    <s v="KSBU0047327"/>
    <n v="40"/>
    <s v="МК Домодедово"/>
    <d v="1899-12-30T14:00:00"/>
    <d v="2022-07-01T00:00:00"/>
    <s v="Электроугли"/>
    <x v="2"/>
    <s v="Пуряева"/>
    <x v="5"/>
    <x v="0"/>
    <n v="2"/>
  </r>
  <r>
    <x v="49"/>
    <d v="2022-06-29T00:00:00"/>
    <s v="NEPU4515263"/>
    <n v="40"/>
    <s v="МК Домодедово"/>
    <d v="1899-12-30T08:10:00"/>
    <d v="2022-07-01T00:00:00"/>
    <s v="Электроугли"/>
    <x v="2"/>
    <s v="Пуряева"/>
    <x v="5"/>
    <x v="0"/>
    <n v="2"/>
  </r>
  <r>
    <x v="30"/>
    <d v="2022-06-29T00:00:00"/>
    <s v="NEPU4601905"/>
    <n v="40"/>
    <s v="МК Домодедово"/>
    <d v="1899-12-30T13:00:00"/>
    <d v="2022-07-01T00:00:00"/>
    <s v="Электроугли"/>
    <x v="2"/>
    <s v="Пуряева"/>
    <x v="5"/>
    <x v="0"/>
    <n v="2"/>
  </r>
  <r>
    <x v="30"/>
    <d v="2022-06-30T00:00:00"/>
    <s v="KSBU0047179"/>
    <n v="40"/>
    <s v="Толбино "/>
    <d v="1899-12-30T13:00:00"/>
    <d v="2022-07-04T00:00:00"/>
    <s v="Электроугли"/>
    <x v="2"/>
    <s v="Пуряева"/>
    <x v="5"/>
    <x v="0"/>
    <n v="4"/>
  </r>
  <r>
    <x v="33"/>
    <d v="2022-06-30T00:00:00"/>
    <s v="TKRU4481892"/>
    <n v="40"/>
    <s v="Электроугли "/>
    <s v=" "/>
    <d v="2022-07-04T00:00:00"/>
    <s v="Электроугли"/>
    <x v="2"/>
    <s v="Пуряева"/>
    <x v="5"/>
    <x v="0"/>
    <n v="4"/>
  </r>
  <r>
    <x v="26"/>
    <d v="2022-06-30T00:00:00"/>
    <s v="ABMU0434250"/>
    <n v="40"/>
    <s v="Практика"/>
    <d v="1899-12-30T10:00:00"/>
    <d v="2022-07-03T00:00:00"/>
    <s v="Купавна"/>
    <x v="1"/>
    <s v="Пуряева"/>
    <x v="5"/>
    <x v="0"/>
    <n v="3"/>
  </r>
  <r>
    <x v="54"/>
    <d v="2022-06-30T00:00:00"/>
    <s v="ABMU0434184"/>
    <n v="40"/>
    <s v="Практика "/>
    <d v="1899-12-30T18:00:00"/>
    <d v="2022-07-03T00:00:00"/>
    <s v="Купавна"/>
    <x v="1"/>
    <s v="Пуряева"/>
    <x v="5"/>
    <x v="0"/>
    <n v="3"/>
  </r>
  <r>
    <x v="30"/>
    <d v="2022-07-01T00:00:00"/>
    <s v="TKRU4501350"/>
    <n v="40"/>
    <s v="с колес "/>
    <d v="1899-12-30T13:00:00"/>
    <d v="2022-07-07T00:00:00"/>
    <s v="Электроугли"/>
    <x v="2"/>
    <s v="Пуряева"/>
    <x v="6"/>
    <x v="0"/>
    <n v="6"/>
  </r>
  <r>
    <x v="31"/>
    <d v="2022-07-01T00:00:00"/>
    <s v="CDYU1000036"/>
    <n v="40"/>
    <s v="Толбино "/>
    <d v="1899-12-30T10:00:00"/>
    <d v="2022-07-07T00:00:00"/>
    <s v="Электроугли"/>
    <x v="2"/>
    <s v="Пуряева"/>
    <x v="6"/>
    <x v="0"/>
    <n v="6"/>
  </r>
  <r>
    <x v="51"/>
    <d v="2022-07-01T00:00:00"/>
    <s v="JSCU5123628"/>
    <n v="40"/>
    <s v="Толбино "/>
    <d v="1899-12-30T16:00:00"/>
    <d v="2022-07-07T00:00:00"/>
    <s v="Электроугли"/>
    <x v="2"/>
    <s v="Пуряева"/>
    <x v="6"/>
    <x v="0"/>
    <n v="6"/>
  </r>
  <r>
    <x v="46"/>
    <d v="2022-07-01T00:00:00"/>
    <s v="TKRU4391280"/>
    <n v="40"/>
    <s v="Купавна "/>
    <d v="1899-12-30T09:00:00"/>
    <d v="2022-07-07T00:00:00"/>
    <s v="Электроугли"/>
    <x v="2"/>
    <s v="Пуряева"/>
    <x v="6"/>
    <x v="0"/>
    <n v="6"/>
  </r>
  <r>
    <x v="28"/>
    <d v="2022-07-01T00:00:00"/>
    <s v="CICU2484451"/>
    <n v="40"/>
    <s v="МК Домодедово"/>
    <d v="1899-12-30T11:00:00"/>
    <d v="2022-07-07T00:00:00"/>
    <s v="Электроугли"/>
    <x v="2"/>
    <s v="Пуряева"/>
    <x v="6"/>
    <x v="0"/>
    <n v="6"/>
  </r>
  <r>
    <x v="28"/>
    <d v="2022-07-01T00:00:00"/>
    <s v="TDLU6211485"/>
    <n v="40"/>
    <s v="Толбино "/>
    <d v="1899-12-30T15:00:00"/>
    <d v="2022-07-07T00:00:00"/>
    <s v="Электроугли"/>
    <x v="2"/>
    <s v="Пуряева"/>
    <x v="6"/>
    <x v="0"/>
    <n v="6"/>
  </r>
  <r>
    <x v="48"/>
    <d v="2022-07-01T00:00:00"/>
    <s v="XHCU5294480"/>
    <n v="40"/>
    <s v="МК Домодедово"/>
    <d v="1899-12-30T08:00:00"/>
    <d v="2022-07-07T00:00:00"/>
    <s v="Электроугли"/>
    <x v="2"/>
    <s v="Пуряева"/>
    <x v="6"/>
    <x v="0"/>
    <n v="6"/>
  </r>
  <r>
    <x v="27"/>
    <d v="2022-07-01T00:00:00"/>
    <s v="HPCU4303891"/>
    <n v="40"/>
    <s v="МК Домодедово"/>
    <d v="1899-12-30T09:00:00"/>
    <d v="2022-07-03T00:00:00"/>
    <s v="Купавна"/>
    <x v="1"/>
    <s v="Пуряева"/>
    <x v="6"/>
    <x v="0"/>
    <n v="2"/>
  </r>
  <r>
    <x v="61"/>
    <d v="2022-07-02T00:00:00"/>
    <s v="CICU3029473"/>
    <n v="40"/>
    <s v="Островцы"/>
    <m/>
    <d v="2022-07-07T00:00:00"/>
    <s v="Электроугли"/>
    <x v="2"/>
    <s v="Пуряева"/>
    <x v="6"/>
    <x v="0"/>
    <n v="5"/>
  </r>
  <r>
    <x v="61"/>
    <d v="2022-07-02T00:00:00"/>
    <s v="CICU2993401"/>
    <n v="40"/>
    <s v="Островцы"/>
    <m/>
    <d v="2022-07-07T00:00:00"/>
    <s v="Электроугли"/>
    <x v="2"/>
    <s v="Пуряева"/>
    <x v="6"/>
    <x v="0"/>
    <n v="5"/>
  </r>
  <r>
    <x v="61"/>
    <d v="2022-07-03T00:00:00"/>
    <s v="XHCU5293360"/>
    <n v="40"/>
    <s v="МК Домодедово"/>
    <m/>
    <d v="2022-07-07T00:00:00"/>
    <s v="Электроугли"/>
    <x v="2"/>
    <s v="Пуряева"/>
    <x v="6"/>
    <x v="0"/>
    <n v="4"/>
  </r>
  <r>
    <x v="61"/>
    <d v="2022-07-03T00:00:00"/>
    <s v="TXGU7166964"/>
    <n v="40"/>
    <s v="МК Домодедово"/>
    <m/>
    <d v="2022-07-07T00:00:00"/>
    <s v="Электроугли"/>
    <x v="2"/>
    <s v="Пуряева"/>
    <x v="6"/>
    <x v="0"/>
    <n v="4"/>
  </r>
  <r>
    <x v="33"/>
    <d v="2022-07-02T00:00:00"/>
    <s v="CICU2993382"/>
    <n v="40"/>
    <s v="Островцы "/>
    <m/>
    <d v="2022-07-07T00:00:00"/>
    <s v="Электроугли"/>
    <x v="2"/>
    <s v="Пуряева"/>
    <x v="6"/>
    <x v="0"/>
    <n v="5"/>
  </r>
  <r>
    <x v="27"/>
    <d v="2022-07-02T00:00:00"/>
    <s v="HPCU4133917"/>
    <n v="40"/>
    <s v="МК Домодедово"/>
    <d v="1899-12-30T15:00:00"/>
    <d v="2022-07-10T00:00:00"/>
    <s v="Купавна"/>
    <x v="1"/>
    <s v="Пуряева"/>
    <x v="6"/>
    <x v="0"/>
    <n v="8"/>
  </r>
  <r>
    <x v="54"/>
    <d v="2022-07-02T00:00:00"/>
    <s v="CICU3025354"/>
    <n v="40"/>
    <s v="Островцы "/>
    <d v="1899-12-30T11:00:00"/>
    <d v="2022-07-07T00:00:00"/>
    <s v="Электроугли"/>
    <x v="2"/>
    <s v="Пуряева"/>
    <x v="6"/>
    <x v="0"/>
    <n v="5"/>
  </r>
  <r>
    <x v="54"/>
    <d v="2022-07-03T00:00:00"/>
    <s v="NWRU6008425"/>
    <n v="40"/>
    <s v="МК Домодедово"/>
    <d v="1899-12-30T14:00:00"/>
    <d v="2022-07-09T00:00:00"/>
    <s v="Электроугли"/>
    <x v="2"/>
    <s v="Пуряева"/>
    <x v="6"/>
    <x v="0"/>
    <n v="6"/>
  </r>
  <r>
    <x v="54"/>
    <d v="2022-07-04T00:00:00"/>
    <s v="CICU2888010"/>
    <n v="40"/>
    <s v="Островцы "/>
    <d v="1899-12-30T11:00:00"/>
    <d v="2022-07-09T00:00:00"/>
    <s v="Электроугли"/>
    <x v="2"/>
    <s v="Пуряева"/>
    <x v="6"/>
    <x v="0"/>
    <n v="5"/>
  </r>
  <r>
    <x v="33"/>
    <d v="2022-07-04T00:00:00"/>
    <s v="CAWU4000328"/>
    <n v="40"/>
    <s v="Кунцево-2"/>
    <m/>
    <d v="2022-07-09T00:00:00"/>
    <s v="Электроугли"/>
    <x v="2"/>
    <s v="Пуряева"/>
    <x v="6"/>
    <x v="0"/>
    <n v="5"/>
  </r>
  <r>
    <x v="28"/>
    <d v="2022-07-04T00:00:00"/>
    <s v="TKRU4374955"/>
    <n v="40"/>
    <s v="Кунцево-2"/>
    <d v="1899-12-30T14:00:00"/>
    <d v="2022-07-09T00:00:00"/>
    <s v="Электроугли"/>
    <x v="2"/>
    <s v="Пуряева"/>
    <x v="6"/>
    <x v="0"/>
    <n v="5"/>
  </r>
  <r>
    <x v="49"/>
    <d v="2022-07-04T00:00:00"/>
    <s v="TKRU4603769"/>
    <n v="40"/>
    <s v="Электроугли "/>
    <d v="1899-12-30T09:00:00"/>
    <d v="2022-07-09T00:00:00"/>
    <s v="Электроугли"/>
    <x v="2"/>
    <s v="Пуряева"/>
    <x v="6"/>
    <x v="0"/>
    <n v="5"/>
  </r>
  <r>
    <x v="54"/>
    <d v="2022-05-26T00:00:00"/>
    <s v="HNKU5137110"/>
    <n v="40"/>
    <s v="МК Домодедово"/>
    <d v="1899-12-30T10:00:00"/>
    <d v="2022-05-27T00:00:00"/>
    <s v="Электроугли"/>
    <x v="2"/>
    <s v="Пуряева"/>
    <x v="4"/>
    <x v="0"/>
    <n v="1"/>
  </r>
  <r>
    <x v="30"/>
    <d v="2022-05-26T00:00:00"/>
    <s v="TBJU7479647"/>
    <n v="40"/>
    <s v="МК Домодедово"/>
    <d v="1899-12-30T13:00:00"/>
    <d v="2022-05-30T00:00:00"/>
    <s v="Электроугли"/>
    <x v="2"/>
    <s v="Пуряева"/>
    <x v="4"/>
    <x v="0"/>
    <n v="4"/>
  </r>
  <r>
    <x v="31"/>
    <d v="2022-07-05T00:00:00"/>
    <s v="TKRU4369183"/>
    <n v="40"/>
    <s v="Ворсино"/>
    <d v="1899-12-30T08:00:00"/>
    <d v="2022-07-10T00:00:00"/>
    <s v="Электроугли"/>
    <x v="2"/>
    <s v="Пуряева"/>
    <x v="6"/>
    <x v="0"/>
    <n v="5"/>
  </r>
  <r>
    <x v="51"/>
    <d v="2022-07-05T00:00:00"/>
    <s v="RZDU5220007"/>
    <n v="40"/>
    <s v="Кунцево-2"/>
    <d v="1899-12-30T13:00:00"/>
    <d v="2022-07-10T00:00:00"/>
    <s v="Электроугли"/>
    <x v="2"/>
    <s v="Пуряева"/>
    <x v="6"/>
    <x v="0"/>
    <n v="5"/>
  </r>
  <r>
    <x v="30"/>
    <d v="2022-07-05T00:00:00"/>
    <s v="CICU3025816"/>
    <n v="40"/>
    <s v="Толбино "/>
    <d v="1899-12-30T13:00:00"/>
    <d v="2022-07-10T00:00:00"/>
    <s v="Электроугли"/>
    <x v="2"/>
    <s v="Пуряева"/>
    <x v="6"/>
    <x v="0"/>
    <n v="5"/>
  </r>
  <r>
    <x v="27"/>
    <d v="2022-07-05T00:00:00"/>
    <s v="CICU3152430"/>
    <n v="40"/>
    <s v="Толбино "/>
    <d v="1899-12-30T15:00:00"/>
    <d v="2022-07-10T00:00:00"/>
    <s v="Электроугли"/>
    <x v="2"/>
    <s v="Пуряева"/>
    <x v="6"/>
    <x v="0"/>
    <n v="5"/>
  </r>
  <r>
    <x v="33"/>
    <d v="2022-07-05T00:00:00"/>
    <s v="TKRU4010716"/>
    <n v="40"/>
    <s v="Электроугли "/>
    <s v=" "/>
    <d v="2022-07-10T00:00:00"/>
    <s v="Электроугли"/>
    <x v="2"/>
    <s v="Пуряева"/>
    <x v="6"/>
    <x v="0"/>
    <n v="5"/>
  </r>
  <r>
    <x v="54"/>
    <d v="2022-07-06T00:00:00"/>
    <s v="EYTU4000983"/>
    <n v="40"/>
    <s v="СЕВЕР "/>
    <d v="1899-12-30T09:00:00"/>
    <d v="2022-07-10T00:00:00"/>
    <s v="Электроугли"/>
    <x v="2"/>
    <s v="Пуряева"/>
    <x v="6"/>
    <x v="0"/>
    <n v="4"/>
  </r>
  <r>
    <x v="49"/>
    <d v="2022-07-06T00:00:00"/>
    <s v="CICU2913509"/>
    <n v="40"/>
    <s v="МК Домодедово"/>
    <d v="1899-12-30T08:10:00"/>
    <d v="2022-07-10T00:00:00"/>
    <s v="Электроугли"/>
    <x v="2"/>
    <s v="Пуряева"/>
    <x v="6"/>
    <x v="0"/>
    <n v="4"/>
  </r>
  <r>
    <x v="41"/>
    <d v="2022-07-06T00:00:00"/>
    <s v="EYTU4001043"/>
    <n v="40"/>
    <s v="СЕВЕР "/>
    <d v="1899-12-30T09:00:00"/>
    <d v="2022-07-10T00:00:00"/>
    <s v="Электроугли"/>
    <x v="2"/>
    <s v="Пуряева"/>
    <x v="6"/>
    <x v="0"/>
    <n v="4"/>
  </r>
  <r>
    <x v="28"/>
    <d v="2022-07-06T00:00:00"/>
    <s v="CTEU2114348"/>
    <n v="40"/>
    <s v="МК Домодедово"/>
    <d v="1899-12-30T14:00:00"/>
    <d v="2022-07-10T00:00:00"/>
    <s v="Электроугли"/>
    <x v="2"/>
    <s v="Пуряева"/>
    <x v="6"/>
    <x v="0"/>
    <n v="4"/>
  </r>
  <r>
    <x v="33"/>
    <d v="2022-07-06T00:00:00"/>
    <s v="CICU2219139"/>
    <n v="40"/>
    <s v="МК Домодедово"/>
    <m/>
    <d v="2022-07-11T00:00:00"/>
    <s v="Электроугли"/>
    <x v="2"/>
    <s v="Пуряева"/>
    <x v="6"/>
    <x v="0"/>
    <n v="5"/>
  </r>
  <r>
    <x v="33"/>
    <d v="2022-07-06T00:00:00"/>
    <s v="CICU2953219"/>
    <n v="40"/>
    <s v="МК Домодедово"/>
    <m/>
    <d v="2022-07-11T00:00:00"/>
    <s v="Электроугли"/>
    <x v="2"/>
    <s v="Пуряева"/>
    <x v="6"/>
    <x v="0"/>
    <n v="5"/>
  </r>
  <r>
    <x v="54"/>
    <d v="2022-07-07T00:00:00"/>
    <s v="XINU8235867"/>
    <n v="40"/>
    <s v="Технопарк "/>
    <d v="1899-12-30T20:00:00"/>
    <d v="2022-07-12T00:00:00"/>
    <s v="Электроугли"/>
    <x v="2"/>
    <s v="Пуряева"/>
    <x v="6"/>
    <x v="0"/>
    <n v="5"/>
  </r>
  <r>
    <x v="33"/>
    <d v="2022-07-07T00:00:00"/>
    <s v="NTCU2221519"/>
    <n v="40"/>
    <s v="Север"/>
    <m/>
    <d v="2022-07-12T00:00:00"/>
    <s v="Электроугли"/>
    <x v="2"/>
    <s v="Пуряева"/>
    <x v="6"/>
    <x v="0"/>
    <n v="5"/>
  </r>
  <r>
    <x v="33"/>
    <d v="2022-07-07T00:00:00"/>
    <s v="TKRU4049195"/>
    <n v="40"/>
    <s v="Электроугли "/>
    <m/>
    <d v="2022-07-11T00:00:00"/>
    <s v="Электроугли"/>
    <x v="2"/>
    <s v="Пуряева"/>
    <x v="6"/>
    <x v="0"/>
    <n v="4"/>
  </r>
  <r>
    <x v="48"/>
    <d v="2022-07-07T00:00:00"/>
    <s v="TGHU8996137"/>
    <n v="40"/>
    <s v="Бутово"/>
    <d v="1899-12-30T08:00:00"/>
    <d v="2022-07-11T00:00:00"/>
    <s v="Электроугли"/>
    <x v="2"/>
    <s v="Пуряева"/>
    <x v="6"/>
    <x v="0"/>
    <n v="4"/>
  </r>
  <r>
    <x v="32"/>
    <d v="2022-07-07T00:00:00"/>
    <s v="CICU3024297"/>
    <n v="40"/>
    <s v="Островцы"/>
    <m/>
    <d v="2022-07-11T00:00:00"/>
    <s v="Электроугли"/>
    <x v="2"/>
    <s v="Пуряева"/>
    <x v="6"/>
    <x v="0"/>
    <n v="4"/>
  </r>
  <r>
    <x v="30"/>
    <d v="2022-07-07T00:00:00"/>
    <s v="CICU3024260"/>
    <n v="40"/>
    <s v="Островцы "/>
    <d v="1899-12-30T13:00:00"/>
    <d v="2022-07-11T00:00:00"/>
    <s v="Электроугли"/>
    <x v="2"/>
    <s v="Пуряева"/>
    <x v="6"/>
    <x v="0"/>
    <n v="4"/>
  </r>
  <r>
    <x v="34"/>
    <d v="2022-07-08T00:00:00"/>
    <s v="CICU9542288"/>
    <n v="40"/>
    <s v="МК Домодедово"/>
    <d v="1899-12-30T02:00:00"/>
    <d v="2022-07-12T00:00:00"/>
    <s v="Электроугли"/>
    <x v="2"/>
    <s v="Пуряева"/>
    <x v="6"/>
    <x v="0"/>
    <n v="4"/>
  </r>
  <r>
    <x v="40"/>
    <d v="2022-07-08T00:00:00"/>
    <s v="CTEU2105768"/>
    <n v="40"/>
    <s v="МК Домодедово"/>
    <d v="1899-12-30T12:00:00"/>
    <d v="2022-07-12T00:00:00"/>
    <s v="Электроугли"/>
    <x v="2"/>
    <s v="Пуряева"/>
    <x v="6"/>
    <x v="0"/>
    <n v="4"/>
  </r>
  <r>
    <x v="27"/>
    <d v="2022-07-08T00:00:00"/>
    <s v="HPCU4300980"/>
    <n v="40"/>
    <s v="МК Домодедово"/>
    <d v="1899-12-30T14:00:00"/>
    <d v="2022-07-13T00:00:00"/>
    <s v="Электроугли"/>
    <x v="2"/>
    <s v="Пуряева"/>
    <x v="6"/>
    <x v="0"/>
    <n v="5"/>
  </r>
  <r>
    <x v="54"/>
    <d v="2022-07-09T00:00:00"/>
    <s v="CRSU9179043"/>
    <n v="40"/>
    <s v="МК Домодедово"/>
    <d v="1899-12-30T06:00:00"/>
    <d v="2022-07-13T00:00:00"/>
    <s v="Электроугли"/>
    <x v="2"/>
    <s v="Пуряева"/>
    <x v="6"/>
    <x v="0"/>
    <n v="4"/>
  </r>
  <r>
    <x v="33"/>
    <d v="2022-07-09T00:00:00"/>
    <s v="MCCU3002933"/>
    <n v="40"/>
    <s v="Бутово"/>
    <m/>
    <d v="2022-07-13T00:00:00"/>
    <s v="Электроугли"/>
    <x v="2"/>
    <s v="Пуряева"/>
    <x v="6"/>
    <x v="0"/>
    <n v="4"/>
  </r>
  <r>
    <x v="54"/>
    <d v="2022-07-10T00:00:00"/>
    <s v="KSBU0004691"/>
    <n v="40"/>
    <s v="Толбино "/>
    <d v="1899-12-30T17:00:00"/>
    <d v="2022-07-13T00:00:00"/>
    <s v="Электроугли"/>
    <x v="2"/>
    <s v="Пуряева"/>
    <x v="6"/>
    <x v="0"/>
    <n v="3"/>
  </r>
  <r>
    <x v="61"/>
    <d v="2022-07-11T00:00:00"/>
    <s v="TKRU4500436"/>
    <n v="40"/>
    <s v="Кунцево-2"/>
    <m/>
    <d v="2022-07-14T00:00:00"/>
    <s v="Ворсино"/>
    <x v="2"/>
    <s v="Пуряева"/>
    <x v="6"/>
    <x v="0"/>
    <n v="3"/>
  </r>
  <r>
    <x v="33"/>
    <d v="2022-07-11T00:00:00"/>
    <s v="WSCU9476798"/>
    <n v="40"/>
    <s v="Бутово"/>
    <m/>
    <d v="2022-07-16T00:00:00"/>
    <s v="Электроугли"/>
    <x v="2"/>
    <s v="Пуряева"/>
    <x v="6"/>
    <x v="0"/>
    <n v="5"/>
  </r>
  <r>
    <x v="33"/>
    <d v="2022-07-11T00:00:00"/>
    <s v="SEKU5567860"/>
    <n v="40"/>
    <s v="Толбино"/>
    <m/>
    <d v="2022-07-13T00:00:00"/>
    <s v="Электроугли"/>
    <x v="2"/>
    <s v="Пуряева"/>
    <x v="6"/>
    <x v="0"/>
    <n v="2"/>
  </r>
  <r>
    <x v="54"/>
    <d v="2022-07-12T00:00:00"/>
    <s v="TXGU7158151"/>
    <n v="40"/>
    <s v="МК Домодедово"/>
    <d v="1899-12-30T07:00:00"/>
    <d v="2022-07-16T00:00:00"/>
    <s v="Электроугли"/>
    <x v="2"/>
    <s v="Пуряева"/>
    <x v="6"/>
    <x v="0"/>
    <n v="4"/>
  </r>
  <r>
    <x v="51"/>
    <d v="2022-07-12T00:00:00"/>
    <s v="SMCU7013335"/>
    <n v="40"/>
    <s v="Толбино "/>
    <d v="1899-12-30T13:00:00"/>
    <d v="2022-07-16T00:00:00"/>
    <s v="Электроугли"/>
    <x v="2"/>
    <s v="Пуряева"/>
    <x v="6"/>
    <x v="0"/>
    <n v="4"/>
  </r>
  <r>
    <x v="30"/>
    <d v="2022-07-12T00:00:00"/>
    <s v="TDLU6221816"/>
    <n v="40"/>
    <s v="ГОЛД Чехов "/>
    <d v="1899-12-30T13:00:00"/>
    <d v="2022-07-16T00:00:00"/>
    <s v="Электроугли"/>
    <x v="2"/>
    <s v="Пуряева"/>
    <x v="6"/>
    <x v="0"/>
    <n v="4"/>
  </r>
  <r>
    <x v="54"/>
    <d v="2022-07-13T00:00:00"/>
    <s v="ZCSU8573230"/>
    <n v="40"/>
    <s v="Север"/>
    <d v="1899-12-30T02:00:00"/>
    <d v="2022-07-16T00:00:00"/>
    <s v="Электроугли"/>
    <x v="2"/>
    <s v="Пуряева"/>
    <x v="6"/>
    <x v="0"/>
    <n v="3"/>
  </r>
  <r>
    <x v="27"/>
    <d v="2022-07-13T00:00:00"/>
    <s v="MZMU2136213"/>
    <n v="40"/>
    <s v="Толбино "/>
    <d v="1899-12-30T15:00:00"/>
    <d v="2022-07-17T00:00:00"/>
    <s v="Электроугли"/>
    <x v="2"/>
    <s v="Пуряева"/>
    <x v="6"/>
    <x v="0"/>
    <n v="4"/>
  </r>
  <r>
    <x v="30"/>
    <d v="2022-07-13T00:00:00"/>
    <s v="CICU1372713"/>
    <n v="40"/>
    <s v="Восток-Сервис"/>
    <d v="1899-12-30T13:00:00"/>
    <d v="2022-07-17T00:00:00"/>
    <s v="Электроугли"/>
    <x v="2"/>
    <s v="Пуряева"/>
    <x v="6"/>
    <x v="0"/>
    <n v="4"/>
  </r>
  <r>
    <x v="31"/>
    <d v="2022-07-13T00:00:00"/>
    <s v="HNKU5138668"/>
    <n v="40"/>
    <s v="Островцы"/>
    <d v="1899-12-30T08:00:00"/>
    <d v="2022-07-17T00:00:00"/>
    <s v="Электроугли"/>
    <x v="2"/>
    <s v="Пуряева"/>
    <x v="6"/>
    <x v="0"/>
    <n v="4"/>
  </r>
  <r>
    <x v="27"/>
    <d v="2022-07-13T00:00:00"/>
    <s v="TKRU4501540"/>
    <n v="40"/>
    <m/>
    <d v="1899-12-30T09:00:00"/>
    <d v="2022-07-19T00:00:00"/>
    <s v="Дудинка"/>
    <x v="4"/>
    <s v="Пуряева"/>
    <x v="6"/>
    <x v="0"/>
    <n v="6"/>
  </r>
  <r>
    <x v="27"/>
    <d v="2022-07-13T00:00:00"/>
    <s v="TKRU4602649"/>
    <n v="40"/>
    <m/>
    <d v="1899-12-30T14:00:00"/>
    <d v="2022-07-19T00:00:00"/>
    <s v="Дудинка"/>
    <x v="4"/>
    <s v="Пуряева"/>
    <x v="6"/>
    <x v="0"/>
    <n v="6"/>
  </r>
  <r>
    <x v="31"/>
    <d v="2022-07-14T00:00:00"/>
    <s v="SEGU5705986"/>
    <n v="40"/>
    <s v="Восток-Сервис"/>
    <d v="1899-12-30T10:00:00"/>
    <d v="2022-07-17T00:00:00"/>
    <s v="Электроугли"/>
    <x v="2"/>
    <s v="Пуряева"/>
    <x v="6"/>
    <x v="0"/>
    <n v="3"/>
  </r>
  <r>
    <x v="29"/>
    <d v="2022-07-14T00:00:00"/>
    <s v="SEGU6221780"/>
    <n v="40"/>
    <s v="Восток-Сервис"/>
    <d v="1899-12-30T10:00:00"/>
    <d v="2022-07-18T00:00:00"/>
    <s v="Электроугли"/>
    <x v="2"/>
    <s v="Пуряева"/>
    <x v="6"/>
    <x v="0"/>
    <n v="4"/>
  </r>
  <r>
    <x v="54"/>
    <d v="2022-07-15T00:00:00"/>
    <s v="BWRU5702070"/>
    <n v="40"/>
    <s v="СЕВЕР"/>
    <d v="1899-12-30T03:00:00"/>
    <d v="2022-07-18T00:00:00"/>
    <s v="Электроугли"/>
    <x v="2"/>
    <s v="Пуряева"/>
    <x v="6"/>
    <x v="0"/>
    <n v="3"/>
  </r>
  <r>
    <x v="54"/>
    <d v="2022-07-15T00:00:00"/>
    <s v="BWRU5707318"/>
    <n v="40"/>
    <s v="СЕВЕР"/>
    <d v="1899-12-30T11:00:00"/>
    <d v="2022-07-18T00:00:00"/>
    <s v="Электроугли"/>
    <x v="2"/>
    <s v="Пуряева"/>
    <x v="6"/>
    <x v="0"/>
    <n v="3"/>
  </r>
  <r>
    <x v="33"/>
    <d v="2022-07-15T00:00:00"/>
    <s v="GAWU5004912"/>
    <n v="40"/>
    <s v="ГОЛД Внуково"/>
    <m/>
    <d v="2022-07-21T00:00:00"/>
    <s v="Электроугли"/>
    <x v="2"/>
    <s v="Пуряева"/>
    <x v="6"/>
    <x v="0"/>
    <n v="6"/>
  </r>
  <r>
    <x v="33"/>
    <d v="2022-07-15T00:00:00"/>
    <s v="TKRU3382067"/>
    <n v="20"/>
    <s v="Купавна"/>
    <m/>
    <d v="2022-07-18T00:00:00"/>
    <s v="Электроугли"/>
    <x v="2"/>
    <s v="Пуряева"/>
    <x v="6"/>
    <x v="0"/>
    <n v="3"/>
  </r>
  <r>
    <x v="27"/>
    <d v="2022-07-15T00:00:00"/>
    <s v="SWFU9904377"/>
    <n v="40"/>
    <s v="Восток-Сервис"/>
    <d v="1899-12-30T14:00:00"/>
    <d v="2022-07-21T00:00:00"/>
    <s v="Электроугли"/>
    <x v="2"/>
    <s v="Пуряева"/>
    <x v="6"/>
    <x v="0"/>
    <n v="6"/>
  </r>
  <r>
    <x v="46"/>
    <d v="2022-07-15T00:00:00"/>
    <s v="SWFU9908433"/>
    <n v="40"/>
    <s v="НКТ Подольск"/>
    <d v="1899-12-30T09:00:00"/>
    <d v="2022-07-18T00:00:00"/>
    <s v="Электроугли"/>
    <x v="2"/>
    <s v="Пуряева"/>
    <x v="6"/>
    <x v="0"/>
    <n v="3"/>
  </r>
  <r>
    <x v="30"/>
    <d v="2022-07-15T00:00:00"/>
    <s v="SWFU6002574"/>
    <n v="40"/>
    <s v="Восток-Сервис"/>
    <d v="1899-12-30T15:00:00"/>
    <d v="2022-07-18T00:00:00"/>
    <s v="Электроугли"/>
    <x v="2"/>
    <s v="Пуряева"/>
    <x v="6"/>
    <x v="0"/>
    <n v="3"/>
  </r>
  <r>
    <x v="30"/>
    <d v="2022-07-15T00:00:00"/>
    <s v="YXEU1800128"/>
    <n v="40"/>
    <s v="Тетрис"/>
    <d v="1899-12-30T12:00:00"/>
    <d v="2022-07-18T00:00:00"/>
    <s v="Электроугли"/>
    <x v="2"/>
    <s v="Пуряева"/>
    <x v="6"/>
    <x v="0"/>
    <n v="3"/>
  </r>
  <r>
    <x v="33"/>
    <d v="2022-07-16T00:00:00"/>
    <s v="SEKU5557672"/>
    <n v="40"/>
    <s v="Кунцево-2"/>
    <m/>
    <d v="2022-07-21T00:00:00"/>
    <s v="Электроугли"/>
    <x v="2"/>
    <s v="Пуряева"/>
    <x v="6"/>
    <x v="0"/>
    <n v="5"/>
  </r>
  <r>
    <x v="54"/>
    <d v="2022-07-17T00:00:00"/>
    <s v="RKSU6396549"/>
    <n v="40"/>
    <s v="Толбино "/>
    <d v="1899-12-30T08:00:00"/>
    <d v="2022-07-21T00:00:00"/>
    <s v="Электроугли"/>
    <x v="2"/>
    <s v="Пуряева"/>
    <x v="6"/>
    <x v="0"/>
    <n v="4"/>
  </r>
  <r>
    <x v="33"/>
    <d v="2022-07-18T00:00:00"/>
    <s v="CRSU9172100"/>
    <n v="40"/>
    <s v="Кунцево-2"/>
    <m/>
    <d v="2022-07-21T00:00:00"/>
    <s v="Электроугли"/>
    <x v="2"/>
    <s v="Пуряева"/>
    <x v="6"/>
    <x v="0"/>
    <n v="3"/>
  </r>
  <r>
    <x v="29"/>
    <d v="2022-07-18T00:00:00"/>
    <s v="RZDU5272675"/>
    <n v="40"/>
    <s v="Кунцево-2"/>
    <d v="1899-12-30T10:00:00"/>
    <d v="2022-07-21T00:00:00"/>
    <s v="Электроугли"/>
    <x v="2"/>
    <s v="Пуряева"/>
    <x v="6"/>
    <x v="0"/>
    <n v="3"/>
  </r>
  <r>
    <x v="54"/>
    <d v="2022-07-19T00:00:00"/>
    <s v="OOLU8290650"/>
    <n v="40"/>
    <s v="Технопарк "/>
    <d v="1899-12-30T17:00:00"/>
    <d v="2022-07-22T00:00:00"/>
    <s v="Электроугли"/>
    <x v="2"/>
    <s v="Пуряева"/>
    <x v="6"/>
    <x v="0"/>
    <n v="3"/>
  </r>
  <r>
    <x v="44"/>
    <d v="2022-07-19T00:00:00"/>
    <s v="LGEU8181753"/>
    <n v="40"/>
    <s v="Север "/>
    <m/>
    <d v="2022-07-22T00:00:00"/>
    <s v="Электроугли"/>
    <x v="2"/>
    <s v="Пуряева"/>
    <x v="6"/>
    <x v="0"/>
    <n v="3"/>
  </r>
  <r>
    <x v="30"/>
    <d v="2022-07-19T00:00:00"/>
    <s v="LYGU7031367"/>
    <n v="40"/>
    <s v="РТК Видное "/>
    <d v="1899-12-30T13:00:00"/>
    <d v="2022-07-22T00:00:00"/>
    <s v="Электроугли"/>
    <x v="2"/>
    <s v="Пуряева"/>
    <x v="6"/>
    <x v="0"/>
    <n v="3"/>
  </r>
  <r>
    <x v="62"/>
    <d v="2022-07-19T00:00:00"/>
    <s v="TDLU7023707"/>
    <n v="40"/>
    <s v="ГОЛД Чехов "/>
    <m/>
    <d v="2022-07-22T00:00:00"/>
    <s v="Электроугли"/>
    <x v="2"/>
    <s v="Пуряева"/>
    <x v="6"/>
    <x v="0"/>
    <n v="3"/>
  </r>
  <r>
    <x v="62"/>
    <d v="2022-07-19T00:00:00"/>
    <s v="TDLU7006021"/>
    <n v="40"/>
    <s v="ГОЛД Чехов "/>
    <m/>
    <d v="2022-07-22T00:00:00"/>
    <s v="Электроугли"/>
    <x v="2"/>
    <s v="Пуряева"/>
    <x v="6"/>
    <x v="0"/>
    <n v="3"/>
  </r>
  <r>
    <x v="42"/>
    <d v="2022-07-20T00:00:00"/>
    <s v="LYGU6088619"/>
    <n v="40"/>
    <s v="Восток-Сервис"/>
    <d v="1899-12-30T13:00:00"/>
    <d v="2022-07-23T00:00:00"/>
    <s v="Электроугли"/>
    <x v="2"/>
    <s v="Пуряева"/>
    <x v="6"/>
    <x v="0"/>
    <n v="3"/>
  </r>
  <r>
    <x v="33"/>
    <d v="2022-07-20T00:00:00"/>
    <s v="TKRU4228056"/>
    <n v="40"/>
    <s v="Кунцево-2"/>
    <m/>
    <d v="2022-07-22T00:00:00"/>
    <s v="Электроугли"/>
    <x v="2"/>
    <s v="Пуряева"/>
    <x v="6"/>
    <x v="0"/>
    <n v="2"/>
  </r>
  <r>
    <x v="54"/>
    <d v="2022-07-21T00:00:00"/>
    <s v="PRGU9751365"/>
    <n v="40"/>
    <s v="Север "/>
    <d v="1899-12-30T07:00:00"/>
    <d v="2022-07-23T00:00:00"/>
    <s v="Электроугли"/>
    <x v="2"/>
    <s v="Пуряева"/>
    <x v="6"/>
    <x v="0"/>
    <n v="2"/>
  </r>
  <r>
    <x v="30"/>
    <d v="2022-07-21T00:00:00"/>
    <s v="SWFU8922798"/>
    <n v="40"/>
    <s v="Кунцево-2"/>
    <d v="1899-12-30T13:00:00"/>
    <d v="2022-07-23T00:00:00"/>
    <s v="Электроугли"/>
    <x v="2"/>
    <s v="Пуряева"/>
    <x v="6"/>
    <x v="0"/>
    <n v="2"/>
  </r>
  <r>
    <x v="28"/>
    <d v="2022-07-21T00:00:00"/>
    <s v="SWFU8905846"/>
    <n v="40"/>
    <s v="Кунцево-2"/>
    <d v="1899-12-30T09:00:00"/>
    <d v="2022-07-23T00:00:00"/>
    <s v="Электроугли"/>
    <x v="2"/>
    <s v="Пуряева"/>
    <x v="6"/>
    <x v="0"/>
    <n v="2"/>
  </r>
  <r>
    <x v="48"/>
    <d v="2022-07-21T00:00:00"/>
    <s v="TWDU7002504"/>
    <n v="40"/>
    <s v="Восток-Сервис"/>
    <d v="1899-12-30T08:00:00"/>
    <d v="2022-07-23T00:00:00"/>
    <s v="Электроугли"/>
    <x v="2"/>
    <s v="Пуряева"/>
    <x v="6"/>
    <x v="0"/>
    <n v="2"/>
  </r>
  <r>
    <x v="29"/>
    <d v="2022-07-21T00:00:00"/>
    <s v="HLTU7005060"/>
    <n v="40"/>
    <s v="Кунцево-2"/>
    <d v="1899-12-30T10:00:00"/>
    <d v="2022-07-23T00:00:00"/>
    <s v="Электроугли"/>
    <x v="2"/>
    <s v="Пуряева"/>
    <x v="6"/>
    <x v="0"/>
    <n v="2"/>
  </r>
  <r>
    <x v="33"/>
    <d v="2022-07-21T00:00:00"/>
    <s v="SWFU8905867"/>
    <n v="40"/>
    <s v="Кунцево-2"/>
    <m/>
    <d v="2022-07-25T00:00:00"/>
    <s v="Электроугли"/>
    <x v="2"/>
    <s v="Пуряева"/>
    <x v="6"/>
    <x v="0"/>
    <n v="4"/>
  </r>
  <r>
    <x v="33"/>
    <d v="2022-07-21T00:00:00"/>
    <s v="SWFU9900216"/>
    <n v="40"/>
    <s v="Кунцево-2"/>
    <m/>
    <d v="2022-07-23T00:00:00"/>
    <s v="Электроугли"/>
    <x v="2"/>
    <s v="Пуряева"/>
    <x v="6"/>
    <x v="0"/>
    <n v="2"/>
  </r>
  <r>
    <x v="33"/>
    <d v="2022-07-21T00:00:00"/>
    <s v="SEKU4321872"/>
    <n v="40"/>
    <s v="Кунцево-2"/>
    <m/>
    <d v="2022-07-25T00:00:00"/>
    <s v="Электроугли"/>
    <x v="2"/>
    <s v="Пуряева"/>
    <x v="6"/>
    <x v="0"/>
    <n v="4"/>
  </r>
  <r>
    <x v="54"/>
    <d v="2022-07-22T00:00:00"/>
    <s v="BWRU5701855"/>
    <n v="40"/>
    <s v="Север"/>
    <d v="1899-12-30T03:00:00"/>
    <d v="2022-07-25T00:00:00"/>
    <s v="Электроугли"/>
    <x v="2"/>
    <s v="Пуряева"/>
    <x v="6"/>
    <x v="0"/>
    <n v="3"/>
  </r>
  <r>
    <x v="33"/>
    <d v="2022-07-22T00:00:00"/>
    <s v="TDLU7003681"/>
    <n v="40"/>
    <s v="ГОЛД Внуково"/>
    <m/>
    <d v="2022-07-25T00:00:00"/>
    <s v="Электроугли"/>
    <x v="2"/>
    <s v="Пуряева"/>
    <x v="6"/>
    <x v="0"/>
    <n v="3"/>
  </r>
  <r>
    <x v="34"/>
    <d v="2022-07-22T00:00:00"/>
    <s v="TKRU3194970"/>
    <n v="20"/>
    <s v="Электроугли "/>
    <d v="1899-12-30T02:00:00"/>
    <d v="2022-07-25T00:00:00"/>
    <s v="Электроугли"/>
    <x v="2"/>
    <s v="Пуряева"/>
    <x v="6"/>
    <x v="0"/>
    <n v="3"/>
  </r>
  <r>
    <x v="30"/>
    <d v="2022-07-22T00:00:00"/>
    <s v="CICU2354083"/>
    <n v="40"/>
    <s v="ГОЛД Чехов "/>
    <d v="1899-12-30T13:00:00"/>
    <d v="2022-07-25T00:00:00"/>
    <s v="Электроугли"/>
    <x v="2"/>
    <s v="Пуряева"/>
    <x v="6"/>
    <x v="0"/>
    <n v="3"/>
  </r>
  <r>
    <x v="27"/>
    <d v="2022-07-22T00:00:00"/>
    <s v="GLDU7421532"/>
    <n v="40"/>
    <s v="ГОЛД Чехов "/>
    <d v="1899-12-30T09:00:00"/>
    <d v="2022-07-25T00:00:00"/>
    <s v="Электроугли"/>
    <x v="2"/>
    <s v="Пуряева"/>
    <x v="6"/>
    <x v="0"/>
    <n v="3"/>
  </r>
  <r>
    <x v="54"/>
    <d v="2022-07-23T00:00:00"/>
    <s v="SWFU8900269"/>
    <n v="40"/>
    <s v="НКТ Подольск "/>
    <d v="1899-12-30T22:00:00"/>
    <d v="2022-07-25T00:00:00"/>
    <s v="Электроугли"/>
    <x v="2"/>
    <s v="Пуряева"/>
    <x v="6"/>
    <x v="0"/>
    <n v="2"/>
  </r>
  <r>
    <x v="54"/>
    <d v="2022-07-24T00:00:00"/>
    <s v="COIU7359251"/>
    <n v="40"/>
    <s v="с колес"/>
    <d v="1899-12-30T23:00:00"/>
    <d v="2022-07-28T00:00:00"/>
    <s v="Электроугли"/>
    <x v="2"/>
    <s v="Пуряева"/>
    <x v="6"/>
    <x v="0"/>
    <n v="4"/>
  </r>
  <r>
    <x v="33"/>
    <d v="2022-07-24T00:00:00"/>
    <s v="TKRU4010526"/>
    <n v="40"/>
    <s v="Кунцево-2"/>
    <m/>
    <d v="2022-07-28T00:00:00"/>
    <s v="Электроугли"/>
    <x v="2"/>
    <s v="Пуряева"/>
    <x v="6"/>
    <x v="0"/>
    <n v="4"/>
  </r>
  <r>
    <x v="40"/>
    <d v="2022-07-25T00:00:00"/>
    <s v="TLLU8299316"/>
    <n v="40"/>
    <s v="Бутово"/>
    <d v="1899-12-30T15:00:00"/>
    <d v="2022-07-28T00:00:00"/>
    <s v="Электроугли"/>
    <x v="2"/>
    <s v="Пуряева"/>
    <x v="6"/>
    <x v="0"/>
    <n v="3"/>
  </r>
  <r>
    <x v="28"/>
    <d v="2022-07-25T00:00:00"/>
    <s v="DFSU6678998"/>
    <n v="40"/>
    <s v="Кунцево-2"/>
    <d v="1899-12-30T14:00:00"/>
    <d v="2022-07-28T00:00:00"/>
    <s v="Электроугли"/>
    <x v="2"/>
    <s v="Пуряева"/>
    <x v="6"/>
    <x v="0"/>
    <n v="3"/>
  </r>
  <r>
    <x v="30"/>
    <d v="2022-07-26T00:00:00"/>
    <s v="NEPU4530186"/>
    <n v="40"/>
    <s v="МК Домодедово"/>
    <d v="1899-12-30T13:00:00"/>
    <d v="2022-07-29T00:00:00"/>
    <s v="Электроугли"/>
    <x v="2"/>
    <s v="Пуряева"/>
    <x v="6"/>
    <x v="0"/>
    <n v="3"/>
  </r>
  <r>
    <x v="28"/>
    <d v="2022-07-26T00:00:00"/>
    <s v="TKRU4101610"/>
    <n v="40"/>
    <s v="Кунцево-2"/>
    <d v="1899-12-30T09:00:00"/>
    <d v="2022-07-29T00:00:00"/>
    <s v="Электроугли"/>
    <x v="2"/>
    <s v="Пуряева"/>
    <x v="6"/>
    <x v="0"/>
    <n v="3"/>
  </r>
  <r>
    <x v="54"/>
    <d v="2022-07-26T00:00:00"/>
    <s v="WIKU5222705"/>
    <n v="40"/>
    <s v="Север"/>
    <d v="1899-12-30T09:00:00"/>
    <d v="2022-07-28T00:00:00"/>
    <s v="Электроугли"/>
    <x v="2"/>
    <s v="Пуряева"/>
    <x v="6"/>
    <x v="0"/>
    <n v="2"/>
  </r>
  <r>
    <x v="54"/>
    <d v="2022-07-27T00:00:00"/>
    <s v="BWRU5704509"/>
    <n v="40"/>
    <s v="Север"/>
    <d v="1899-12-30T12:00:00"/>
    <d v="2022-07-29T00:00:00"/>
    <s v="Электроугли"/>
    <x v="2"/>
    <s v="Пуряева"/>
    <x v="6"/>
    <x v="0"/>
    <n v="2"/>
  </r>
  <r>
    <x v="54"/>
    <d v="2022-07-28T00:00:00"/>
    <s v="NEPU4534685"/>
    <n v="40"/>
    <s v="МК Домодедово"/>
    <d v="1899-12-30T20:00:00"/>
    <d v="2022-07-29T00:00:00"/>
    <s v="Электроугли"/>
    <x v="2"/>
    <s v="Пуряева"/>
    <x v="6"/>
    <x v="0"/>
    <n v="1"/>
  </r>
  <r>
    <x v="27"/>
    <d v="2022-07-28T00:00:00"/>
    <s v="CICU2875760"/>
    <n v="40"/>
    <s v="РТК Видное "/>
    <d v="1899-12-30T12:00:00"/>
    <d v="2022-07-29T00:00:00"/>
    <s v="Электроугли"/>
    <x v="2"/>
    <s v="Пуряева"/>
    <x v="6"/>
    <x v="0"/>
    <n v="1"/>
  </r>
  <r>
    <x v="30"/>
    <d v="2022-07-28T00:00:00"/>
    <s v="TDLU7006931"/>
    <n v="40"/>
    <s v="ГОЛД Чехов "/>
    <d v="1899-12-30T13:00:00"/>
    <d v="2022-08-03T00:00:00"/>
    <s v="Электроугли"/>
    <x v="2"/>
    <s v="Пуряева"/>
    <x v="6"/>
    <x v="0"/>
    <n v="6"/>
  </r>
  <r>
    <x v="34"/>
    <d v="2022-07-29T00:00:00"/>
    <s v="TKRU3409912"/>
    <n v="20"/>
    <s v="Кунцево-2"/>
    <d v="1899-12-30T02:00:00"/>
    <d v="2022-08-03T00:00:00"/>
    <s v="Электроугли"/>
    <x v="2"/>
    <s v="Пуряева"/>
    <x v="6"/>
    <x v="0"/>
    <n v="5"/>
  </r>
  <r>
    <x v="31"/>
    <d v="2022-07-29T00:00:00"/>
    <s v="TKRU4389106"/>
    <n v="40"/>
    <s v="Кунцево-2"/>
    <d v="1899-12-30T13:00:00"/>
    <d v="2022-08-08T00:00:00"/>
    <s v="Электроугли"/>
    <x v="2"/>
    <s v="Пуряева"/>
    <x v="6"/>
    <x v="0"/>
    <n v="10"/>
  </r>
  <r>
    <x v="46"/>
    <d v="2022-07-29T00:00:00"/>
    <s v="TKRU4610259"/>
    <n v="40"/>
    <s v="Кунцево-2"/>
    <d v="1899-12-30T09:00:00"/>
    <m/>
    <s v="Электроугли"/>
    <x v="2"/>
    <s v="Пуряева"/>
    <x v="6"/>
    <x v="0"/>
    <n v="61"/>
  </r>
  <r>
    <x v="30"/>
    <d v="2022-07-29T00:00:00"/>
    <s v="TKRU4541970"/>
    <n v="40"/>
    <s v="Кунцево-2"/>
    <d v="1899-12-30T13:00:00"/>
    <d v="2022-08-08T00:00:00"/>
    <s v="Электроугли"/>
    <x v="2"/>
    <s v="Пуряева"/>
    <x v="6"/>
    <x v="0"/>
    <n v="10"/>
  </r>
  <r>
    <x v="40"/>
    <d v="2022-07-29T00:00:00"/>
    <s v="TKRU4604111"/>
    <n v="40"/>
    <s v="Кунцево-2"/>
    <d v="1899-12-30T15:00:00"/>
    <d v="2022-08-08T00:00:00"/>
    <s v="Электроугли"/>
    <x v="2"/>
    <s v="Пуряева"/>
    <x v="6"/>
    <x v="0"/>
    <n v="10"/>
  </r>
  <r>
    <x v="28"/>
    <d v="2022-07-29T00:00:00"/>
    <s v="RZDU5230509"/>
    <n v="40"/>
    <s v="с колес"/>
    <d v="1899-12-30T09:00:00"/>
    <d v="2022-08-03T00:00:00"/>
    <s v="Электроугли"/>
    <x v="2"/>
    <s v="Пуряева"/>
    <x v="6"/>
    <x v="0"/>
    <n v="5"/>
  </r>
  <r>
    <x v="33"/>
    <d v="2022-07-29T00:00:00"/>
    <s v="WJSU5020308"/>
    <n v="40"/>
    <s v="Чехов"/>
    <m/>
    <d v="2022-08-08T00:00:00"/>
    <s v="Электроугли"/>
    <x v="2"/>
    <s v="Пуряева"/>
    <x v="6"/>
    <x v="0"/>
    <n v="10"/>
  </r>
  <r>
    <x v="33"/>
    <d v="2022-07-29T00:00:00"/>
    <s v="TKRU4573010"/>
    <n v="40"/>
    <s v="Кунцево-2"/>
    <m/>
    <d v="2022-08-08T00:00:00"/>
    <s v="Электроугли"/>
    <x v="2"/>
    <s v="Пуряева"/>
    <x v="6"/>
    <x v="0"/>
    <n v="10"/>
  </r>
  <r>
    <x v="33"/>
    <d v="2022-07-29T00:00:00"/>
    <s v="RZDU5206056"/>
    <n v="40"/>
    <s v="Кунцево-2"/>
    <m/>
    <d v="2022-08-08T00:00:00"/>
    <s v="Электроугли"/>
    <x v="2"/>
    <s v="Пуряева"/>
    <x v="6"/>
    <x v="0"/>
    <n v="10"/>
  </r>
  <r>
    <x v="33"/>
    <d v="2022-07-29T00:00:00"/>
    <s v="TBJU7331670"/>
    <n v="40"/>
    <s v="Восток-Сервис"/>
    <m/>
    <d v="2022-08-08T00:00:00"/>
    <s v="Электроугли"/>
    <x v="2"/>
    <s v="Пуряева"/>
    <x v="6"/>
    <x v="0"/>
    <n v="10"/>
  </r>
  <r>
    <x v="54"/>
    <d v="2022-07-30T00:00:00"/>
    <s v="TBJU7557415"/>
    <n v="40"/>
    <s v="Восток-Сервис"/>
    <d v="1899-12-30T13:00:00"/>
    <d v="2022-08-16T00:00:00"/>
    <s v="Электроугли"/>
    <x v="2"/>
    <s v="Пуряева"/>
    <x v="6"/>
    <x v="0"/>
    <n v="17"/>
  </r>
  <r>
    <x v="63"/>
    <d v="2022-07-31T00:00:00"/>
    <s v="TKRU4398812"/>
    <n v="40"/>
    <s v="Кунцево-2"/>
    <d v="1899-12-30T08:00:00"/>
    <d v="2022-08-02T00:00:00"/>
    <s v="Электроугли"/>
    <x v="2"/>
    <s v="Пуряева"/>
    <x v="6"/>
    <x v="0"/>
    <n v="2"/>
  </r>
  <r>
    <x v="54"/>
    <d v="2022-07-31T00:00:00"/>
    <s v="TKRU4355338"/>
    <n v="40"/>
    <s v="Кунцево-2"/>
    <d v="1899-12-30T12:00:00"/>
    <d v="2022-08-16T00:00:00"/>
    <s v="Электроугли"/>
    <x v="2"/>
    <s v="Пуряева"/>
    <x v="6"/>
    <x v="0"/>
    <n v="16"/>
  </r>
  <r>
    <x v="1"/>
    <d v="2022-09-01T00:00:00"/>
    <s v="MSKU9437738"/>
    <n v="40"/>
    <s v="РТК Видное"/>
    <s v="21-00"/>
    <d v="2022-09-05T00:00:00"/>
    <s v="Электроугли"/>
    <x v="2"/>
    <s v="Прохорова"/>
    <x v="8"/>
    <x v="0"/>
    <n v="4"/>
  </r>
  <r>
    <x v="1"/>
    <d v="2022-09-01T00:00:00"/>
    <s v="TGHU6603842"/>
    <n v="40"/>
    <s v="РТК Видное"/>
    <s v="21-00"/>
    <d v="2022-09-05T00:00:00"/>
    <s v="Электроугли"/>
    <x v="2"/>
    <s v="Прохорова"/>
    <x v="8"/>
    <x v="0"/>
    <n v="4"/>
  </r>
  <r>
    <x v="10"/>
    <d v="2022-09-01T00:00:00"/>
    <s v="HJMU1572847"/>
    <n v="40"/>
    <s v="РТК Видное"/>
    <s v="15-00"/>
    <d v="2022-09-04T00:00:00"/>
    <s v="Электроугли"/>
    <x v="2"/>
    <s v="Прохорова"/>
    <x v="8"/>
    <x v="0"/>
    <n v="3"/>
  </r>
  <r>
    <x v="4"/>
    <d v="2022-09-01T00:00:00"/>
    <s v="YMLU8455463"/>
    <n v="40"/>
    <s v="РТК Видное"/>
    <m/>
    <d v="2022-09-05T00:00:00"/>
    <s v="Электроугли"/>
    <x v="2"/>
    <s v="Прохорова"/>
    <x v="8"/>
    <x v="0"/>
    <n v="4"/>
  </r>
  <r>
    <x v="4"/>
    <d v="2022-09-01T00:00:00"/>
    <s v="CCLU6900151"/>
    <n v="40"/>
    <s v="РТК Видное"/>
    <m/>
    <d v="2022-09-05T00:00:00"/>
    <s v="Электроугли"/>
    <x v="2"/>
    <s v="Прохорова"/>
    <x v="8"/>
    <x v="0"/>
    <n v="4"/>
  </r>
  <r>
    <x v="4"/>
    <d v="2022-09-01T00:00:00"/>
    <s v="ECMU9335229"/>
    <n v="40"/>
    <s v="РТК Видное"/>
    <m/>
    <d v="2022-09-04T00:00:00"/>
    <s v="Электроугли"/>
    <x v="2"/>
    <s v="Прохорова"/>
    <x v="8"/>
    <x v="0"/>
    <n v="3"/>
  </r>
  <r>
    <x v="4"/>
    <d v="2022-09-01T00:00:00"/>
    <s v="CICU2960455"/>
    <n v="40"/>
    <s v="МирКонтейнеров"/>
    <m/>
    <d v="2022-09-05T00:00:00"/>
    <s v="Электроугли"/>
    <x v="2"/>
    <s v="Прохорова"/>
    <x v="8"/>
    <x v="0"/>
    <n v="4"/>
  </r>
  <r>
    <x v="14"/>
    <d v="2022-09-01T00:00:00"/>
    <s v="DRYU9027181"/>
    <n v="40"/>
    <s v="РТК Видное"/>
    <s v="10-00"/>
    <d v="2022-09-04T00:00:00"/>
    <s v="Электроугли"/>
    <x v="2"/>
    <s v="Прохорова"/>
    <x v="8"/>
    <x v="0"/>
    <n v="3"/>
  </r>
  <r>
    <x v="14"/>
    <d v="2022-09-01T00:00:00"/>
    <s v="TGHU9039870"/>
    <n v="40"/>
    <s v="РТК Видное"/>
    <s v="15-00"/>
    <d v="2022-09-05T00:00:00"/>
    <s v="Электроугли"/>
    <x v="2"/>
    <s v="Прохорова"/>
    <x v="8"/>
    <x v="0"/>
    <n v="4"/>
  </r>
  <r>
    <x v="5"/>
    <d v="2022-09-01T00:00:00"/>
    <s v="TGHU9549093"/>
    <n v="40"/>
    <s v="РТК Видное"/>
    <s v="10-00"/>
    <d v="2022-09-07T00:00:00"/>
    <s v="Электроугли"/>
    <x v="2"/>
    <s v="Прохорова"/>
    <x v="8"/>
    <x v="0"/>
    <n v="6"/>
  </r>
  <r>
    <x v="5"/>
    <d v="2022-09-01T00:00:00"/>
    <s v="TCKU9863404 "/>
    <n v="40"/>
    <s v="РТК Видное"/>
    <s v="14-00"/>
    <d v="2022-09-05T00:00:00"/>
    <s v="Электроугли"/>
    <x v="2"/>
    <s v="Прохорова"/>
    <x v="8"/>
    <x v="0"/>
    <n v="4"/>
  </r>
  <r>
    <x v="22"/>
    <d v="2022-09-02T00:00:00"/>
    <s v="CICU2947113"/>
    <n v="40"/>
    <s v="МК Домодедово"/>
    <m/>
    <m/>
    <s v="Электроугли"/>
    <x v="2"/>
    <s v="Прохорова"/>
    <x v="8"/>
    <x v="0"/>
    <n v="26"/>
  </r>
  <r>
    <x v="10"/>
    <d v="2022-09-02T00:00:00"/>
    <s v="CICU2951643"/>
    <n v="40"/>
    <s v="МК Домодедово"/>
    <s v="10-00"/>
    <d v="2022-09-07T00:00:00"/>
    <s v="Электроугли"/>
    <x v="2"/>
    <s v="Прохорова"/>
    <x v="8"/>
    <x v="0"/>
    <n v="5"/>
  </r>
  <r>
    <x v="10"/>
    <d v="2022-09-02T00:00:00"/>
    <s v="CICU2944027"/>
    <n v="40"/>
    <s v="МК Домодедово"/>
    <s v="10-00"/>
    <d v="2022-09-07T00:00:00"/>
    <s v="Электроугли"/>
    <x v="2"/>
    <s v="Прохорова"/>
    <x v="8"/>
    <x v="0"/>
    <n v="5"/>
  </r>
  <r>
    <x v="1"/>
    <d v="2022-09-02T00:00:00"/>
    <s v="RYEU0001712"/>
    <n v="40"/>
    <s v="мк Домодедово"/>
    <s v="21-00"/>
    <d v="2022-09-07T00:00:00"/>
    <s v="Электроугли"/>
    <x v="2"/>
    <s v="Прохорова"/>
    <x v="8"/>
    <x v="0"/>
    <n v="5"/>
  </r>
  <r>
    <x v="1"/>
    <d v="2022-09-02T00:00:00"/>
    <s v="CICU2945126"/>
    <n v="40"/>
    <s v="мк Домодедово"/>
    <s v="21-00"/>
    <d v="2022-09-07T00:00:00"/>
    <s v="Электроугли"/>
    <x v="2"/>
    <s v="Прохорова"/>
    <x v="8"/>
    <x v="0"/>
    <n v="5"/>
  </r>
  <r>
    <x v="1"/>
    <d v="2022-09-02T00:00:00"/>
    <s v="CICU8570135"/>
    <n v="40"/>
    <s v="ЭУ"/>
    <s v="01-00"/>
    <d v="2022-09-07T00:00:00"/>
    <s v="Электроугли"/>
    <x v="2"/>
    <s v="Прохорова"/>
    <x v="8"/>
    <x v="0"/>
    <n v="5"/>
  </r>
  <r>
    <x v="4"/>
    <d v="2022-09-02T00:00:00"/>
    <s v="CTEU2114190"/>
    <n v="40"/>
    <s v="МК Домодедово"/>
    <m/>
    <d v="2022-09-07T00:00:00"/>
    <s v="Электроугли"/>
    <x v="2"/>
    <s v="Прохорова"/>
    <x v="8"/>
    <x v="0"/>
    <n v="5"/>
  </r>
  <r>
    <x v="4"/>
    <d v="2022-09-02T00:00:00"/>
    <s v="RYEU0000212"/>
    <n v="40"/>
    <s v="МК Домодедово"/>
    <m/>
    <d v="2022-09-05T00:00:00"/>
    <s v="Электроугли"/>
    <x v="2"/>
    <s v="Прохорова"/>
    <x v="8"/>
    <x v="0"/>
    <n v="3"/>
  </r>
  <r>
    <x v="14"/>
    <d v="2022-09-02T00:00:00"/>
    <s v="CICU3143059 "/>
    <n v="40"/>
    <s v="МК Домодедово"/>
    <s v="12-00"/>
    <d v="2022-09-05T00:00:00"/>
    <s v="Электроугли"/>
    <x v="2"/>
    <s v="Прохорова"/>
    <x v="8"/>
    <x v="0"/>
    <n v="3"/>
  </r>
  <r>
    <x v="5"/>
    <d v="2022-09-03T00:00:00"/>
    <s v="CICU2857133"/>
    <n v="40"/>
    <s v="МК Домодедово"/>
    <s v="10-00"/>
    <d v="2022-09-07T00:00:00"/>
    <s v="Электроугли"/>
    <x v="2"/>
    <s v="Прохорова"/>
    <x v="8"/>
    <x v="0"/>
    <n v="4"/>
  </r>
  <r>
    <x v="10"/>
    <d v="2022-09-05T00:00:00"/>
    <s v="CTEU2108089"/>
    <n v="40"/>
    <s v="МК Домодедово"/>
    <s v="10-30"/>
    <m/>
    <s v="Электроугли"/>
    <x v="2"/>
    <s v="Прохорова"/>
    <x v="8"/>
    <x v="0"/>
    <n v="23"/>
  </r>
  <r>
    <x v="14"/>
    <d v="2022-09-05T00:00:00"/>
    <s v="CICU2946647"/>
    <n v="40"/>
    <s v="МК Домодедово"/>
    <s v="12-00"/>
    <d v="2022-09-08T00:00:00"/>
    <s v="Электроугли"/>
    <x v="2"/>
    <s v="Прохорова"/>
    <x v="8"/>
    <x v="0"/>
    <n v="3"/>
  </r>
  <r>
    <x v="64"/>
    <d v="2022-09-05T00:00:00"/>
    <s v="COIU4118332"/>
    <n v="40"/>
    <s v="кунцево"/>
    <s v="21-00"/>
    <m/>
    <s v="Электроугли"/>
    <x v="2"/>
    <s v="Прохорова"/>
    <x v="8"/>
    <x v="0"/>
    <n v="23"/>
  </r>
  <r>
    <x v="1"/>
    <d v="2022-09-06T00:00:00"/>
    <s v="LYGU7021271"/>
    <n v="40"/>
    <s v="ЭУ"/>
    <s v="21-00"/>
    <m/>
    <s v="Электроугли"/>
    <x v="2"/>
    <s v="Прохорова"/>
    <x v="8"/>
    <x v="0"/>
    <n v="22"/>
  </r>
  <r>
    <x v="1"/>
    <d v="2022-09-06T00:00:00"/>
    <s v="CICU3142303"/>
    <n v="40"/>
    <s v="МК Домодедово"/>
    <s v="21-00"/>
    <m/>
    <s v="Электроугли"/>
    <x v="2"/>
    <s v="Прохорова"/>
    <x v="8"/>
    <x v="0"/>
    <n v="22"/>
  </r>
  <r>
    <x v="1"/>
    <d v="2022-09-06T00:00:00"/>
    <s v="GESU6844111"/>
    <n v="40"/>
    <s v="Электроугли"/>
    <s v="01-00"/>
    <m/>
    <s v="Электроугли"/>
    <x v="2"/>
    <s v="Прохорова"/>
    <x v="8"/>
    <x v="0"/>
    <n v="22"/>
  </r>
  <r>
    <x v="14"/>
    <d v="2022-09-07T00:00:00"/>
    <s v="CICU2951047"/>
    <n v="40"/>
    <s v="МК Домодедово"/>
    <s v="10-00"/>
    <m/>
    <s v="Электроугли"/>
    <x v="2"/>
    <s v="Прохорова"/>
    <x v="8"/>
    <x v="0"/>
    <n v="21"/>
  </r>
  <r>
    <x v="14"/>
    <d v="2022-09-07T00:00:00"/>
    <s v="CICU3141499"/>
    <n v="40"/>
    <s v="МК Домодедово"/>
    <s v="15-00"/>
    <m/>
    <s v="Электроугли"/>
    <x v="2"/>
    <s v="Прохорова"/>
    <x v="8"/>
    <x v="0"/>
    <n v="21"/>
  </r>
  <r>
    <x v="5"/>
    <d v="2022-09-07T00:00:00"/>
    <s v="GKRU5001439"/>
    <n v="40"/>
    <s v="Кунцево"/>
    <s v="14-00"/>
    <m/>
    <s v="Электроугли"/>
    <x v="2"/>
    <s v="Прохорова"/>
    <x v="8"/>
    <x v="0"/>
    <n v="21"/>
  </r>
  <r>
    <x v="1"/>
    <d v="2022-09-07T00:00:00"/>
    <s v="HPCU4134847"/>
    <n v="40"/>
    <s v="Электроугли"/>
    <s v="21-00"/>
    <m/>
    <s v="Электроугли"/>
    <x v="2"/>
    <s v="Прохорова"/>
    <x v="8"/>
    <x v="0"/>
    <n v="21"/>
  </r>
  <r>
    <x v="1"/>
    <d v="2022-09-07T00:00:00"/>
    <s v="TKRU4203377"/>
    <n v="40"/>
    <s v="с колес"/>
    <s v="21-00"/>
    <m/>
    <s v="Электроугли"/>
    <x v="2"/>
    <s v="Прохорова"/>
    <x v="8"/>
    <x v="0"/>
    <n v="21"/>
  </r>
  <r>
    <x v="10"/>
    <d v="2022-09-07T00:00:00"/>
    <s v="CICU3512178"/>
    <n v="40"/>
    <s v="Кунцево"/>
    <s v="13-00"/>
    <m/>
    <s v="Электроугли"/>
    <x v="2"/>
    <s v="Прохорова"/>
    <x v="8"/>
    <x v="0"/>
    <n v="21"/>
  </r>
  <r>
    <x v="22"/>
    <d v="2022-09-07T00:00:00"/>
    <s v="XHCU6001720"/>
    <n v="40"/>
    <s v="кунцево"/>
    <m/>
    <m/>
    <s v="Электроугли"/>
    <x v="2"/>
    <s v="Прохорова"/>
    <x v="8"/>
    <x v="0"/>
    <n v="21"/>
  </r>
  <r>
    <x v="1"/>
    <d v="2022-09-07T00:00:00"/>
    <s v="CICU9534030"/>
    <n v="40"/>
    <s v="кунцево"/>
    <s v="01-00"/>
    <m/>
    <s v="Электроугли"/>
    <x v="2"/>
    <s v="Прохорова"/>
    <x v="8"/>
    <x v="0"/>
    <n v="21"/>
  </r>
  <r>
    <x v="1"/>
    <d v="2022-09-07T00:00:00"/>
    <s v="CICU3405098"/>
    <n v="40"/>
    <s v="МК Домодедово"/>
    <s v="01-00"/>
    <m/>
    <s v="Электроугли"/>
    <x v="2"/>
    <s v="Прохорова"/>
    <x v="8"/>
    <x v="0"/>
    <n v="21"/>
  </r>
  <r>
    <x v="22"/>
    <d v="2022-09-08T00:00:00"/>
    <s v="SJLU4191158"/>
    <n v="40"/>
    <s v="Сибокс"/>
    <m/>
    <m/>
    <s v="Электроугли"/>
    <x v="2"/>
    <s v="Прохорова"/>
    <x v="8"/>
    <x v="0"/>
    <n v="20"/>
  </r>
  <r>
    <x v="1"/>
    <d v="2022-09-08T00:00:00"/>
    <s v="CTEU2108371"/>
    <n v="40"/>
    <s v="МК Домодедово"/>
    <s v="01-00"/>
    <m/>
    <s v="Электроугли"/>
    <x v="2"/>
    <s v="Прохорова"/>
    <x v="8"/>
    <x v="0"/>
    <n v="20"/>
  </r>
  <r>
    <x v="14"/>
    <d v="2022-09-09T00:00:00"/>
    <s v="CICU3405945"/>
    <n v="40"/>
    <s v="МК Домодедово"/>
    <s v="12-00"/>
    <m/>
    <s v="Электроугли"/>
    <x v="2"/>
    <s v="Прохорова"/>
    <x v="8"/>
    <x v="0"/>
    <n v="19"/>
  </r>
  <r>
    <x v="10"/>
    <d v="2022-09-09T00:00:00"/>
    <s v="CICU3401024"/>
    <n v="40"/>
    <s v="МК Домодедово"/>
    <s v="15-00"/>
    <m/>
    <s v="Электроугли"/>
    <x v="2"/>
    <s v="Прохорова"/>
    <x v="8"/>
    <x v="0"/>
    <n v="19"/>
  </r>
  <r>
    <x v="22"/>
    <d v="2022-09-09T00:00:00"/>
    <s v="CICU2853035"/>
    <n v="40"/>
    <s v="МК Домодедово"/>
    <m/>
    <m/>
    <s v="Электроугли"/>
    <x v="2"/>
    <s v="Прохорова"/>
    <x v="8"/>
    <x v="0"/>
    <n v="19"/>
  </r>
  <r>
    <x v="5"/>
    <d v="2022-09-09T00:00:00"/>
    <s v="CTEU2110403"/>
    <n v="40"/>
    <s v="МК Домодедово"/>
    <s v="15-00"/>
    <m/>
    <s v="Электроугли"/>
    <x v="2"/>
    <s v="Прохорова"/>
    <x v="8"/>
    <x v="0"/>
    <n v="19"/>
  </r>
  <r>
    <x v="1"/>
    <d v="2022-09-09T00:00:00"/>
    <s v="TKRU4540172"/>
    <n v="40"/>
    <s v="с колес"/>
    <s v="21-00"/>
    <m/>
    <s v="Электроугли"/>
    <x v="2"/>
    <s v="Прохорова"/>
    <x v="8"/>
    <x v="0"/>
    <n v="19"/>
  </r>
  <r>
    <x v="1"/>
    <d v="2022-09-09T00:00:00"/>
    <s v="TKRU4233197"/>
    <n v="40"/>
    <s v="с колес"/>
    <s v="21-00"/>
    <m/>
    <s v="Электроугли"/>
    <x v="2"/>
    <s v="Прохорова"/>
    <x v="8"/>
    <x v="0"/>
    <n v="19"/>
  </r>
  <r>
    <x v="0"/>
    <d v="2022-09-09T00:00:00"/>
    <s v="CICU3397120"/>
    <n v="40"/>
    <s v="МК Домодедово"/>
    <s v="16-00"/>
    <m/>
    <s v="Электроугли"/>
    <x v="2"/>
    <s v="Прохорова"/>
    <x v="8"/>
    <x v="0"/>
    <n v="19"/>
  </r>
  <r>
    <x v="4"/>
    <d v="2022-09-09T00:00:00"/>
    <s v="CICU3396632"/>
    <n v="40"/>
    <s v="МК Домодедово"/>
    <m/>
    <m/>
    <s v="Электроугли"/>
    <x v="2"/>
    <s v="Прохорова"/>
    <x v="8"/>
    <x v="0"/>
    <n v="19"/>
  </r>
  <r>
    <x v="4"/>
    <d v="2022-09-09T00:00:00"/>
    <s v="CICU3401050"/>
    <n v="40"/>
    <s v="МК Домодедово"/>
    <m/>
    <m/>
    <s v="Электроугли"/>
    <x v="2"/>
    <s v="Прохорова"/>
    <x v="8"/>
    <x v="0"/>
    <n v="19"/>
  </r>
  <r>
    <x v="5"/>
    <d v="2022-09-10T00:00:00"/>
    <s v="CICU2952887"/>
    <n v="40"/>
    <s v="МК Домодедово"/>
    <s v="10-00"/>
    <m/>
    <s v="Электроугли"/>
    <x v="2"/>
    <s v="Прохорова"/>
    <x v="8"/>
    <x v="0"/>
    <n v="18"/>
  </r>
  <r>
    <x v="14"/>
    <d v="2022-09-12T00:00:00"/>
    <s v="CICU3143341"/>
    <n v="40"/>
    <s v="МК Домодедово"/>
    <s v="15-00"/>
    <m/>
    <s v="Электроугли"/>
    <x v="2"/>
    <s v="Прохорова"/>
    <x v="8"/>
    <x v="0"/>
    <n v="16"/>
  </r>
  <r>
    <x v="6"/>
    <d v="2022-09-12T00:00:00"/>
    <s v="CICU2943479"/>
    <n v="40"/>
    <s v="МК Домодедово"/>
    <s v="09-00"/>
    <m/>
    <s v="Электроугли"/>
    <x v="2"/>
    <s v="Прохорова"/>
    <x v="8"/>
    <x v="0"/>
    <n v="16"/>
  </r>
  <r>
    <x v="4"/>
    <d v="2022-09-12T00:00:00"/>
    <s v="CICU2855043"/>
    <n v="40"/>
    <s v="МК Домодедово"/>
    <m/>
    <m/>
    <s v="Электроугли"/>
    <x v="2"/>
    <s v="Прохорова"/>
    <x v="8"/>
    <x v="0"/>
    <n v="16"/>
  </r>
  <r>
    <x v="4"/>
    <d v="2022-09-12T00:00:00"/>
    <s v="CICU2857431"/>
    <n v="40"/>
    <s v="МК Домодедово"/>
    <m/>
    <m/>
    <s v="Электроугли"/>
    <x v="2"/>
    <s v="Прохорова"/>
    <x v="8"/>
    <x v="0"/>
    <n v="16"/>
  </r>
  <r>
    <x v="22"/>
    <d v="2022-09-12T00:00:00"/>
    <s v="CICU2224583"/>
    <n v="40"/>
    <s v="МК Домодедово"/>
    <m/>
    <m/>
    <s v="Электроугли"/>
    <x v="2"/>
    <s v="Прохорова"/>
    <x v="8"/>
    <x v="0"/>
    <n v="16"/>
  </r>
  <r>
    <x v="14"/>
    <d v="2022-09-13T00:00:00"/>
    <s v="заявка"/>
    <n v="40"/>
    <s v="МК Домодедово"/>
    <s v="15-00"/>
    <m/>
    <s v="Электроугли"/>
    <x v="2"/>
    <s v="Прохорова"/>
    <x v="8"/>
    <x v="0"/>
    <n v="15"/>
  </r>
  <r>
    <x v="10"/>
    <d v="2022-09-13T00:00:00"/>
    <s v="заявка"/>
    <n v="40"/>
    <s v="МК Домодедово"/>
    <s v="15-00"/>
    <m/>
    <s v="Электроугли"/>
    <x v="2"/>
    <s v="Прохорова"/>
    <x v="8"/>
    <x v="0"/>
    <n v="15"/>
  </r>
  <r>
    <x v="22"/>
    <d v="2022-09-13T00:00:00"/>
    <s v="CICU2941774"/>
    <n v="40"/>
    <s v="МК Домодедово"/>
    <m/>
    <m/>
    <s v="Электроугли"/>
    <x v="2"/>
    <s v="Прохорова"/>
    <x v="8"/>
    <x v="0"/>
    <n v="15"/>
  </r>
  <r>
    <x v="5"/>
    <d v="2022-09-13T00:00:00"/>
    <s v="заявка"/>
    <n v="40"/>
    <s v="МК Домодедово"/>
    <s v="10-00"/>
    <m/>
    <s v="Электроугли"/>
    <x v="2"/>
    <s v="Прохорова"/>
    <x v="8"/>
    <x v="0"/>
    <n v="15"/>
  </r>
  <r>
    <x v="14"/>
    <d v="2022-09-14T00:00:00"/>
    <s v="заявка"/>
    <n v="40"/>
    <m/>
    <s v="10-00"/>
    <m/>
    <s v="Электроугли"/>
    <x v="2"/>
    <s v="Прохорова"/>
    <x v="8"/>
    <x v="0"/>
    <n v="14"/>
  </r>
  <r>
    <x v="14"/>
    <d v="2022-09-14T00:00:00"/>
    <s v="заявка"/>
    <n v="40"/>
    <m/>
    <s v="15-00"/>
    <m/>
    <s v="Электроугли"/>
    <x v="2"/>
    <s v="Прохорова"/>
    <x v="8"/>
    <x v="0"/>
    <n v="14"/>
  </r>
  <r>
    <x v="27"/>
    <d v="2022-08-01T00:00:00"/>
    <s v="RZDU5212085"/>
    <n v="40"/>
    <s v="Кунцево"/>
    <s v="09-00"/>
    <d v="2022-08-06T00:00:00"/>
    <s v="Электроугли"/>
    <x v="2"/>
    <s v="Пуряева"/>
    <x v="7"/>
    <x v="0"/>
    <n v="5"/>
  </r>
  <r>
    <x v="31"/>
    <d v="2022-08-01T00:00:00"/>
    <s v="TKRU4428291"/>
    <n v="40"/>
    <s v="Кунцево "/>
    <s v="10-00"/>
    <d v="2022-08-06T00:00:00"/>
    <s v="Электроугли"/>
    <x v="2"/>
    <s v="Пуряева"/>
    <x v="7"/>
    <x v="0"/>
    <n v="5"/>
  </r>
  <r>
    <x v="30"/>
    <d v="2022-08-01T00:00:00"/>
    <s v="TKRU4477450"/>
    <n v="40"/>
    <s v="Кунцево "/>
    <s v="13-00"/>
    <d v="2022-08-06T00:00:00"/>
    <s v="Электроугли"/>
    <x v="2"/>
    <s v="Пуряева"/>
    <x v="7"/>
    <x v="0"/>
    <n v="5"/>
  </r>
  <r>
    <x v="54"/>
    <d v="2022-08-02T00:00:00"/>
    <s v="WIKU5259767"/>
    <n v="40"/>
    <s v="Останкино "/>
    <s v="23-00"/>
    <d v="2022-08-07T00:00:00"/>
    <s v="Электроугли"/>
    <x v="2"/>
    <s v="Пуряева"/>
    <x v="7"/>
    <x v="0"/>
    <n v="5"/>
  </r>
  <r>
    <x v="62"/>
    <d v="2022-08-02T00:00:00"/>
    <s v="WSCU9579775"/>
    <n v="40"/>
    <s v="Голд ЧЕхов "/>
    <m/>
    <m/>
    <s v="Электроугли"/>
    <x v="2"/>
    <s v="Пуряева"/>
    <x v="7"/>
    <x v="0"/>
    <n v="57"/>
  </r>
  <r>
    <x v="62"/>
    <d v="2022-08-02T00:00:00"/>
    <s v="PCIU8099076"/>
    <n v="40"/>
    <s v="Голд ЧЕхов "/>
    <m/>
    <m/>
    <s v="Электроугли"/>
    <x v="2"/>
    <s v="Пуряева"/>
    <x v="7"/>
    <x v="0"/>
    <n v="57"/>
  </r>
  <r>
    <x v="62"/>
    <d v="2022-08-02T00:00:00"/>
    <s v="CICU2324366"/>
    <n v="40"/>
    <s v="Голд ЧЕхов "/>
    <m/>
    <m/>
    <s v="Электроугли"/>
    <x v="2"/>
    <s v="Пуряева"/>
    <x v="7"/>
    <x v="0"/>
    <n v="57"/>
  </r>
  <r>
    <x v="62"/>
    <d v="2022-08-02T00:00:00"/>
    <s v="HPCU4075359"/>
    <n v="40"/>
    <s v="Голд ЧЕхов "/>
    <m/>
    <m/>
    <s v="Электроугли"/>
    <x v="2"/>
    <s v="Пуряева"/>
    <x v="7"/>
    <x v="0"/>
    <n v="57"/>
  </r>
  <r>
    <x v="62"/>
    <d v="2022-08-02T00:00:00"/>
    <s v="HDMU6554594"/>
    <n v="40"/>
    <s v="Голд ЧЕхов "/>
    <m/>
    <m/>
    <s v="Электроугли"/>
    <x v="2"/>
    <s v="Пуряева"/>
    <x v="7"/>
    <x v="0"/>
    <n v="57"/>
  </r>
  <r>
    <x v="54"/>
    <d v="2022-08-03T00:00:00"/>
    <s v="RXTU4506885"/>
    <n v="40"/>
    <s v="Чехов"/>
    <s v="12-00"/>
    <d v="2022-08-07T00:00:00"/>
    <s v="Электроугли"/>
    <x v="2"/>
    <s v="Пуряева"/>
    <x v="7"/>
    <x v="0"/>
    <n v="4"/>
  </r>
  <r>
    <x v="30"/>
    <d v="2022-08-03T00:00:00"/>
    <s v="EYTU4001444"/>
    <n v="40"/>
    <s v="Кунцево"/>
    <s v="13-00"/>
    <d v="2022-08-07T00:00:00"/>
    <s v="Электроугли"/>
    <x v="2"/>
    <s v="Пуряева"/>
    <x v="7"/>
    <x v="0"/>
    <n v="4"/>
  </r>
  <r>
    <x v="54"/>
    <d v="2022-08-04T00:00:00"/>
    <s v="CICU2328525"/>
    <n v="40"/>
    <s v="МК Домодедово"/>
    <s v="13-00"/>
    <d v="2022-08-08T00:00:00"/>
    <s v="Электроугли"/>
    <x v="2"/>
    <s v="Пуряева"/>
    <x v="7"/>
    <x v="0"/>
    <n v="4"/>
  </r>
  <r>
    <x v="27"/>
    <d v="2022-08-04T00:00:00"/>
    <s v="CICU1968723"/>
    <n v="40"/>
    <s v="Технопарк "/>
    <s v="14-00"/>
    <d v="2022-08-08T00:00:00"/>
    <s v="Электроугли"/>
    <x v="2"/>
    <s v="Пуряева"/>
    <x v="7"/>
    <x v="0"/>
    <n v="4"/>
  </r>
  <r>
    <x v="34"/>
    <d v="2022-08-04T00:00:00"/>
    <s v="TKRU3510281"/>
    <n v="20"/>
    <s v="Купавна"/>
    <s v="02-00"/>
    <d v="2022-08-10T00:00:00"/>
    <s v="Электроугли"/>
    <x v="2"/>
    <s v="Пуряева"/>
    <x v="7"/>
    <x v="0"/>
    <n v="6"/>
  </r>
  <r>
    <x v="54"/>
    <d v="2022-08-05T00:00:00"/>
    <s v="HNKU6108061"/>
    <n v="40"/>
    <s v="Останкино "/>
    <s v="01-00"/>
    <d v="2022-08-10T00:00:00"/>
    <s v="Электроугли"/>
    <x v="2"/>
    <s v="Пуряева"/>
    <x v="7"/>
    <x v="0"/>
    <n v="5"/>
  </r>
  <r>
    <x v="48"/>
    <d v="2022-08-05T00:00:00"/>
    <s v="RZDU5271766"/>
    <n v="40"/>
    <s v="с колес"/>
    <s v="08-00"/>
    <d v="2022-08-10T00:00:00"/>
    <s v="Электроугли"/>
    <x v="2"/>
    <s v="Пуряева"/>
    <x v="7"/>
    <x v="0"/>
    <n v="5"/>
  </r>
  <r>
    <x v="49"/>
    <d v="2022-08-05T00:00:00"/>
    <s v="XHCU5471729"/>
    <n v="40"/>
    <s v="Технопарк "/>
    <s v="13-00"/>
    <d v="2022-08-10T00:00:00"/>
    <s v="Электроугли"/>
    <x v="2"/>
    <s v="Пуряева"/>
    <x v="7"/>
    <x v="0"/>
    <n v="5"/>
  </r>
  <r>
    <x v="30"/>
    <d v="2022-08-05T00:00:00"/>
    <s v="CDYU1000838"/>
    <n v="40"/>
    <s v="кунцево"/>
    <s v="13-00"/>
    <d v="2022-08-10T00:00:00"/>
    <s v="Электроугли"/>
    <x v="2"/>
    <s v="Пуряева"/>
    <x v="7"/>
    <x v="0"/>
    <n v="5"/>
  </r>
  <r>
    <x v="62"/>
    <d v="2022-08-05T00:00:00"/>
    <s v="SWFU8915778"/>
    <n v="40"/>
    <s v="кунцево"/>
    <m/>
    <m/>
    <s v="Электроугли"/>
    <x v="2"/>
    <s v="Пуряева"/>
    <x v="7"/>
    <x v="0"/>
    <n v="54"/>
  </r>
  <r>
    <x v="62"/>
    <d v="2022-08-05T00:00:00"/>
    <s v="SWFU8927491"/>
    <n v="40"/>
    <s v="кунцево"/>
    <m/>
    <m/>
    <s v="Электроугли"/>
    <x v="2"/>
    <s v="Пуряева"/>
    <x v="7"/>
    <x v="0"/>
    <n v="54"/>
  </r>
  <r>
    <x v="54"/>
    <d v="2022-08-06T00:00:00"/>
    <s v="РЦ Северная Звезда "/>
    <n v="40"/>
    <s v="север"/>
    <s v="06-00"/>
    <d v="2022-08-10T00:00:00"/>
    <s v="Электроугли"/>
    <x v="2"/>
    <s v="Пуряева"/>
    <x v="7"/>
    <x v="0"/>
    <n v="4"/>
  </r>
  <r>
    <x v="62"/>
    <d v="2022-08-06T00:00:00"/>
    <s v="SWFU8926303"/>
    <n v="40"/>
    <s v="кунцево"/>
    <m/>
    <m/>
    <s v="Электроугли"/>
    <x v="2"/>
    <s v="Пуряева"/>
    <x v="7"/>
    <x v="0"/>
    <n v="53"/>
  </r>
  <r>
    <x v="54"/>
    <d v="2022-08-07T00:00:00"/>
    <s v="JHBU2023872"/>
    <n v="40"/>
    <s v="МК Домодедово"/>
    <s v="20-00"/>
    <d v="2022-08-10T00:00:00"/>
    <s v="Электроугли"/>
    <x v="2"/>
    <s v="Пуряева"/>
    <x v="7"/>
    <x v="0"/>
    <n v="3"/>
  </r>
  <r>
    <x v="27"/>
    <d v="2022-08-08T00:00:00"/>
    <s v="MZWU2127464"/>
    <n v="40"/>
    <s v="МК Домодедово"/>
    <s v="09-00"/>
    <d v="2022-08-10T00:00:00"/>
    <s v="Электроугли"/>
    <x v="2"/>
    <s v="Пуряева"/>
    <x v="7"/>
    <x v="0"/>
    <n v="2"/>
  </r>
  <r>
    <x v="27"/>
    <d v="2022-08-08T00:00:00"/>
    <s v=" LYGU3573159"/>
    <n v="40"/>
    <s v="МК Домодедово"/>
    <s v="09-00"/>
    <d v="2022-08-10T00:00:00"/>
    <s v="Электроугли"/>
    <x v="2"/>
    <s v="Пуряева"/>
    <x v="7"/>
    <x v="0"/>
    <n v="2"/>
  </r>
  <r>
    <x v="41"/>
    <d v="2022-08-08T00:00:00"/>
    <s v="CICU2953538"/>
    <n v="40"/>
    <s v="МК Домодедово"/>
    <s v="08-00"/>
    <d v="2022-08-10T00:00:00"/>
    <s v="Электроугли"/>
    <x v="2"/>
    <s v="Пуряева"/>
    <x v="7"/>
    <x v="0"/>
    <n v="2"/>
  </r>
  <r>
    <x v="62"/>
    <d v="2022-08-08T00:00:00"/>
    <s v="CICU2913427"/>
    <n v="40"/>
    <s v="МК Домодедово"/>
    <m/>
    <m/>
    <s v="Электроугли"/>
    <x v="2"/>
    <s v="Пуряева"/>
    <x v="7"/>
    <x v="0"/>
    <n v="51"/>
  </r>
  <r>
    <x v="62"/>
    <d v="2022-08-08T00:00:00"/>
    <s v="CICU2955103"/>
    <n v="40"/>
    <s v="МК Домодедово"/>
    <m/>
    <m/>
    <s v="Электроугли"/>
    <x v="2"/>
    <s v="Пуряева"/>
    <x v="7"/>
    <x v="0"/>
    <n v="51"/>
  </r>
  <r>
    <x v="62"/>
    <d v="2022-08-08T00:00:00"/>
    <s v="CICU2957739"/>
    <n v="40"/>
    <s v="МК Домодедово"/>
    <m/>
    <m/>
    <s v="Электроугли"/>
    <x v="2"/>
    <s v="Пуряева"/>
    <x v="7"/>
    <x v="0"/>
    <n v="51"/>
  </r>
  <r>
    <x v="62"/>
    <d v="2022-08-08T00:00:00"/>
    <s v="CICU2913920"/>
    <n v="40"/>
    <s v="МК Домодедово"/>
    <m/>
    <m/>
    <s v="Электроугли"/>
    <x v="2"/>
    <s v="Пуряева"/>
    <x v="7"/>
    <x v="0"/>
    <n v="51"/>
  </r>
  <r>
    <x v="62"/>
    <d v="2022-08-08T00:00:00"/>
    <s v="CTEU2114862"/>
    <n v="40"/>
    <s v="МК Домодедово"/>
    <m/>
    <m/>
    <s v="Электроугли"/>
    <x v="2"/>
    <s v="Пуряева"/>
    <x v="7"/>
    <x v="0"/>
    <n v="51"/>
  </r>
  <r>
    <x v="54"/>
    <d v="2022-08-09T00:00:00"/>
    <s v="CTEU2114883"/>
    <n v="40"/>
    <s v="МК Домодедово"/>
    <s v="10-00"/>
    <d v="2022-08-14T00:00:00"/>
    <s v="Электроугли"/>
    <x v="2"/>
    <s v="Пуряева"/>
    <x v="7"/>
    <x v="0"/>
    <n v="5"/>
  </r>
  <r>
    <x v="30"/>
    <d v="2022-08-09T00:00:00"/>
    <s v="CICU2218240"/>
    <n v="40"/>
    <s v="мк Домодедово"/>
    <s v="13-00"/>
    <d v="2022-08-14T00:00:00"/>
    <s v="Электроугли"/>
    <x v="2"/>
    <s v="Пуряева"/>
    <x v="7"/>
    <x v="0"/>
    <n v="5"/>
  </r>
  <r>
    <x v="62"/>
    <d v="2022-08-09T00:00:00"/>
    <s v="HNKU6157913"/>
    <n v="40"/>
    <s v="Голд ЧЕхов "/>
    <m/>
    <m/>
    <s v="Электроугли"/>
    <x v="2"/>
    <s v="Пуряева"/>
    <x v="7"/>
    <x v="0"/>
    <n v="50"/>
  </r>
  <r>
    <x v="62"/>
    <d v="2022-08-09T00:00:00"/>
    <s v="HNKU6202490"/>
    <n v="40"/>
    <s v="Голд ЧЕхов "/>
    <m/>
    <m/>
    <s v="Электроугли"/>
    <x v="2"/>
    <s v="Пуряева"/>
    <x v="7"/>
    <x v="0"/>
    <n v="50"/>
  </r>
  <r>
    <x v="62"/>
    <d v="2022-08-09T00:00:00"/>
    <s v="WIKU5255761"/>
    <n v="40"/>
    <s v="Голд ЧЕхов "/>
    <m/>
    <m/>
    <s v="Электроугли"/>
    <x v="2"/>
    <s v="Пуряева"/>
    <x v="7"/>
    <x v="0"/>
    <n v="50"/>
  </r>
  <r>
    <x v="54"/>
    <d v="2022-08-10T00:00:00"/>
    <s v="CICU2854920"/>
    <n v="40"/>
    <s v="мк Домодедово"/>
    <s v="23-00"/>
    <d v="2022-08-15T00:00:00"/>
    <s v="Электроугли"/>
    <x v="2"/>
    <s v="Пуряева"/>
    <x v="7"/>
    <x v="0"/>
    <n v="5"/>
  </r>
  <r>
    <x v="33"/>
    <d v="2022-08-10T00:00:00"/>
    <s v="GLRU5550089"/>
    <n v="40"/>
    <s v="Технопарк"/>
    <m/>
    <d v="2022-08-17T00:00:00"/>
    <s v="Электроугли"/>
    <x v="2"/>
    <s v="Пуряева"/>
    <x v="7"/>
    <x v="0"/>
    <n v="7"/>
  </r>
  <r>
    <x v="33"/>
    <d v="2022-08-10T00:00:00"/>
    <s v="GESU5801368"/>
    <n v="40"/>
    <s v="СИБОКС"/>
    <m/>
    <d v="2022-08-15T00:00:00"/>
    <s v="Электроугли"/>
    <x v="2"/>
    <s v="Пуряева"/>
    <x v="7"/>
    <x v="0"/>
    <n v="5"/>
  </r>
  <r>
    <x v="33"/>
    <d v="2022-08-10T00:00:00"/>
    <s v="SVWU0724556"/>
    <n v="40"/>
    <s v="СИБОКС"/>
    <m/>
    <d v="2022-08-16T00:00:00"/>
    <s v="Электроугли"/>
    <x v="2"/>
    <s v="Пуряева"/>
    <x v="7"/>
    <x v="0"/>
    <n v="6"/>
  </r>
  <r>
    <x v="54"/>
    <d v="2022-08-11T00:00:00"/>
    <s v="GLRU5550052"/>
    <n v="40"/>
    <s v="Технопарк "/>
    <s v="18-00"/>
    <d v="2022-08-16T00:00:00"/>
    <s v="Электроугли"/>
    <x v="2"/>
    <s v="Пуряева"/>
    <x v="7"/>
    <x v="0"/>
    <n v="5"/>
  </r>
  <r>
    <x v="30"/>
    <d v="2022-08-11T00:00:00"/>
    <s v="LPRU0002336"/>
    <n v="40"/>
    <s v="Бутово"/>
    <s v="13-00"/>
    <d v="2022-08-16T00:00:00"/>
    <s v="Электроугли"/>
    <x v="2"/>
    <s v="Пуряева"/>
    <x v="7"/>
    <x v="0"/>
    <n v="5"/>
  </r>
  <r>
    <x v="33"/>
    <d v="2022-08-11T00:00:00"/>
    <s v="CICU2912170"/>
    <n v="40"/>
    <s v="мк Домодедово"/>
    <m/>
    <d v="2022-08-16T00:00:00"/>
    <s v="Электроугли"/>
    <x v="2"/>
    <s v="Пуряева"/>
    <x v="7"/>
    <x v="0"/>
    <n v="5"/>
  </r>
  <r>
    <x v="54"/>
    <d v="2022-08-12T00:00:00"/>
    <s v="NEPU4533230"/>
    <n v="40"/>
    <s v="мк Домодедово"/>
    <s v="5-00"/>
    <d v="2022-08-16T00:00:00"/>
    <s v="Электроугли"/>
    <x v="2"/>
    <s v="Пуряева"/>
    <x v="7"/>
    <x v="0"/>
    <n v="4"/>
  </r>
  <r>
    <x v="54"/>
    <d v="2022-08-13T00:00:00"/>
    <s v="NEPU4528260"/>
    <n v="40"/>
    <s v="мк Домодедово"/>
    <s v="5-00"/>
    <d v="2022-08-16T00:00:00"/>
    <s v="Электроугли"/>
    <x v="2"/>
    <s v="Пуряева"/>
    <x v="7"/>
    <x v="0"/>
    <n v="3"/>
  </r>
  <r>
    <x v="54"/>
    <d v="2022-08-13T00:00:00"/>
    <s v="WSCU7513932"/>
    <n v="40"/>
    <s v="Бутово"/>
    <s v="14-00"/>
    <d v="2022-08-16T00:00:00"/>
    <s v="Электроугли"/>
    <x v="2"/>
    <s v="Пуряева"/>
    <x v="7"/>
    <x v="0"/>
    <n v="3"/>
  </r>
  <r>
    <x v="33"/>
    <d v="2022-08-15T00:00:00"/>
    <s v="TDLU6226150"/>
    <n v="40"/>
    <s v="ГОЛД ЧЕХОВ"/>
    <m/>
    <d v="2022-08-17T00:00:00"/>
    <s v="Электроугли"/>
    <x v="2"/>
    <s v="Пуряева"/>
    <x v="7"/>
    <x v="0"/>
    <n v="2"/>
  </r>
  <r>
    <x v="54"/>
    <d v="2022-08-16T00:00:00"/>
    <s v="PCIU8618572"/>
    <n v="40"/>
    <s v="Останкино "/>
    <s v="08-00"/>
    <d v="2022-08-18T00:00:00"/>
    <s v="Электроугли"/>
    <x v="2"/>
    <s v="Пуряева"/>
    <x v="7"/>
    <x v="0"/>
    <n v="2"/>
  </r>
  <r>
    <x v="54"/>
    <d v="2022-08-16T00:00:00"/>
    <s v="CICU3038726"/>
    <n v="40"/>
    <s v="Ртк видное "/>
    <s v="16-00"/>
    <d v="2022-08-18T00:00:00"/>
    <s v="Электроугли"/>
    <x v="2"/>
    <s v="Пуряева"/>
    <x v="7"/>
    <x v="0"/>
    <n v="2"/>
  </r>
  <r>
    <x v="31"/>
    <d v="2022-08-16T00:00:00"/>
    <s v="WJSU5014521"/>
    <n v="40"/>
    <s v="Южный"/>
    <s v="08-00"/>
    <d v="2022-08-18T00:00:00"/>
    <s v="Электроугли"/>
    <x v="2"/>
    <s v="Пуряева"/>
    <x v="7"/>
    <x v="0"/>
    <n v="2"/>
  </r>
  <r>
    <x v="33"/>
    <d v="2022-08-16T00:00:00"/>
    <s v="CICU3156689"/>
    <n v="40"/>
    <s v="РТК Видное"/>
    <m/>
    <d v="2022-08-18T00:00:00"/>
    <s v="Электроугли"/>
    <x v="2"/>
    <s v="Пуряева"/>
    <x v="7"/>
    <x v="0"/>
    <n v="2"/>
  </r>
  <r>
    <x v="33"/>
    <d v="2022-08-16T00:00:00"/>
    <s v="TDLU6224482"/>
    <n v="40"/>
    <s v="Голд Чехов"/>
    <m/>
    <d v="2022-08-18T00:00:00"/>
    <s v="Электроугли"/>
    <x v="2"/>
    <s v="Пуряева"/>
    <x v="7"/>
    <x v="0"/>
    <n v="2"/>
  </r>
  <r>
    <x v="30"/>
    <d v="2022-08-16T00:00:00"/>
    <s v="DFOU8030227"/>
    <n v="40"/>
    <s v="СИБОКС"/>
    <s v="10-00"/>
    <d v="2022-08-18T00:00:00"/>
    <s v="Электроугли"/>
    <x v="2"/>
    <s v="Пуряева"/>
    <x v="7"/>
    <x v="0"/>
    <n v="2"/>
  </r>
  <r>
    <x v="54"/>
    <d v="2022-08-17T00:00:00"/>
    <s v="ACTU4202585"/>
    <n v="40"/>
    <s v="ОСтанкино "/>
    <s v="09-00"/>
    <d v="2022-08-18T00:00:00"/>
    <s v="Электроугли"/>
    <x v="2"/>
    <s v="Пуряева"/>
    <x v="7"/>
    <x v="0"/>
    <n v="1"/>
  </r>
  <r>
    <x v="33"/>
    <d v="2022-08-17T00:00:00"/>
    <s v="WSCU7519714"/>
    <n v="40"/>
    <s v="технопарк "/>
    <m/>
    <d v="2022-08-18T00:00:00"/>
    <s v="Электроугли"/>
    <x v="2"/>
    <s v="Пуряева"/>
    <x v="7"/>
    <x v="0"/>
    <n v="1"/>
  </r>
  <r>
    <x v="30"/>
    <d v="2022-08-17T00:00:00"/>
    <s v="OOLU8359777"/>
    <n v="40"/>
    <s v="технопарк "/>
    <s v="13-00"/>
    <d v="2022-08-22T00:00:00"/>
    <s v="Электроугли"/>
    <x v="2"/>
    <s v="Пуряева"/>
    <x v="7"/>
    <x v="0"/>
    <n v="5"/>
  </r>
  <r>
    <x v="33"/>
    <d v="2022-08-18T00:00:00"/>
    <s v="FORU6661775"/>
    <n v="40"/>
    <s v="ГОЛД чехов"/>
    <m/>
    <d v="2022-08-22T00:00:00"/>
    <s v="Электроугли"/>
    <x v="2"/>
    <s v="Пуряева"/>
    <x v="7"/>
    <x v="0"/>
    <n v="4"/>
  </r>
  <r>
    <x v="27"/>
    <d v="2022-08-18T00:00:00"/>
    <s v="COIU4110460"/>
    <n v="40"/>
    <s v="тетрис"/>
    <s v="09-00"/>
    <d v="2022-08-22T00:00:00"/>
    <s v="Электроугли"/>
    <x v="2"/>
    <s v="Пуряева"/>
    <x v="7"/>
    <x v="0"/>
    <n v="4"/>
  </r>
  <r>
    <x v="65"/>
    <d v="2022-08-18T00:00:00"/>
    <s v="TISU5158708"/>
    <n v="40"/>
    <s v="Тетрис"/>
    <s v="08-00"/>
    <d v="2022-08-22T00:00:00"/>
    <s v="Электроугли"/>
    <x v="2"/>
    <s v="Пуряева"/>
    <x v="7"/>
    <x v="0"/>
    <n v="4"/>
  </r>
  <r>
    <x v="44"/>
    <d v="2022-08-18T00:00:00"/>
    <s v="SWFU9908217"/>
    <n v="40"/>
    <s v="ЭУ"/>
    <m/>
    <d v="2022-08-22T00:00:00"/>
    <s v="Электроугли"/>
    <x v="2"/>
    <s v="Пуряева"/>
    <x v="7"/>
    <x v="0"/>
    <n v="4"/>
  </r>
  <r>
    <x v="54"/>
    <d v="2022-08-19T00:00:00"/>
    <s v="COIU7357238"/>
    <n v="40"/>
    <s v="практика"/>
    <s v="20-00"/>
    <d v="2022-08-22T00:00:00"/>
    <s v="Электроугли"/>
    <x v="2"/>
    <s v="Пуряева"/>
    <x v="7"/>
    <x v="0"/>
    <n v="3"/>
  </r>
  <r>
    <x v="33"/>
    <d v="2022-08-19T00:00:00"/>
    <s v="SEGU5885065"/>
    <n v="40"/>
    <s v="технопарк"/>
    <m/>
    <m/>
    <s v="Ворсино"/>
    <x v="2"/>
    <s v="Пуряева"/>
    <x v="7"/>
    <x v="0"/>
    <n v="40"/>
  </r>
  <r>
    <x v="34"/>
    <d v="2022-08-19T00:00:00"/>
    <s v="SEGU6222600"/>
    <n v="40"/>
    <s v="ЭУ"/>
    <s v="02-00"/>
    <d v="2022-08-22T00:00:00"/>
    <s v="Электроугли"/>
    <x v="2"/>
    <s v="Пуряева"/>
    <x v="7"/>
    <x v="0"/>
    <n v="3"/>
  </r>
  <r>
    <x v="66"/>
    <d v="2022-08-19T00:00:00"/>
    <s v="RYEU0002365"/>
    <n v="40"/>
    <s v="МК Домодедово"/>
    <s v="13-00"/>
    <d v="2022-08-22T00:00:00"/>
    <s v="Электроугли"/>
    <x v="2"/>
    <s v="Пуряева"/>
    <x v="7"/>
    <x v="0"/>
    <n v="3"/>
  </r>
  <r>
    <x v="37"/>
    <d v="2022-08-19T00:00:00"/>
    <s v="OOLU8297968"/>
    <n v="40"/>
    <s v="технопарк "/>
    <s v="09-00"/>
    <d v="2022-08-22T00:00:00"/>
    <s v="Электроугли"/>
    <x v="2"/>
    <s v="Пуряева"/>
    <x v="7"/>
    <x v="0"/>
    <n v="3"/>
  </r>
  <r>
    <x v="31"/>
    <d v="2022-08-19T00:00:00"/>
    <s v="OOLU8252367"/>
    <n v="40"/>
    <s v="ГОЛД Чехов"/>
    <s v="14-00"/>
    <d v="2022-08-22T00:00:00"/>
    <s v="Электроугли"/>
    <x v="2"/>
    <s v="Пуряева"/>
    <x v="7"/>
    <x v="0"/>
    <n v="3"/>
  </r>
  <r>
    <x v="54"/>
    <d v="2022-08-20T00:00:00"/>
    <s v="NTCU2232869"/>
    <n v="40"/>
    <s v="Север"/>
    <s v="20-00"/>
    <d v="2022-08-22T00:00:00"/>
    <s v="Электроугли"/>
    <x v="2"/>
    <s v="Пуряева"/>
    <x v="7"/>
    <x v="0"/>
    <n v="2"/>
  </r>
  <r>
    <x v="54"/>
    <d v="2022-08-21T00:00:00"/>
    <s v="CICU2856651"/>
    <n v="40"/>
    <s v="МК Домодедово"/>
    <s v="17-00"/>
    <d v="2022-08-25T00:00:00"/>
    <s v="Электроугли"/>
    <x v="2"/>
    <s v="Пуряева"/>
    <x v="7"/>
    <x v="0"/>
    <n v="4"/>
  </r>
  <r>
    <x v="33"/>
    <d v="2022-08-22T00:00:00"/>
    <s v="CICU2959156"/>
    <n v="40"/>
    <s v="МК Домодедово"/>
    <m/>
    <d v="2022-08-25T00:00:00"/>
    <s v="Электроугли"/>
    <x v="2"/>
    <s v="Пуряева"/>
    <x v="7"/>
    <x v="0"/>
    <n v="3"/>
  </r>
  <r>
    <x v="54"/>
    <d v="2022-08-22T00:00:00"/>
    <s v="RZDU5220666"/>
    <n v="40"/>
    <s v="ЭУ"/>
    <s v="21-00"/>
    <d v="2022-08-26T00:00:00"/>
    <s v="Электроугли"/>
    <x v="2"/>
    <s v="Пуряева"/>
    <x v="7"/>
    <x v="0"/>
    <n v="4"/>
  </r>
  <r>
    <x v="30"/>
    <d v="2022-08-23T00:00:00"/>
    <s v="CAAU6554755"/>
    <n v="40"/>
    <s v="МК Домодедово"/>
    <s v="13-00"/>
    <d v="2022-08-26T00:00:00"/>
    <s v="Электроугли"/>
    <x v="2"/>
    <s v="Пуряева"/>
    <x v="7"/>
    <x v="0"/>
    <n v="3"/>
  </r>
  <r>
    <x v="62"/>
    <d v="2022-08-23T00:00:00"/>
    <s v="MRKU5488186"/>
    <n v="40"/>
    <s v="МК Домодедово"/>
    <m/>
    <m/>
    <s v="Электроугли"/>
    <x v="2"/>
    <s v="Пуряева"/>
    <x v="7"/>
    <x v="0"/>
    <n v="36"/>
  </r>
  <r>
    <x v="62"/>
    <d v="2022-08-23T00:00:00"/>
    <s v="MRSU5153307"/>
    <n v="40"/>
    <s v="МК Домодедово"/>
    <m/>
    <m/>
    <s v="Электроугли"/>
    <x v="2"/>
    <s v="Пуряева"/>
    <x v="7"/>
    <x v="0"/>
    <n v="36"/>
  </r>
  <r>
    <x v="62"/>
    <d v="2022-08-23T00:00:00"/>
    <s v="CICU2950919"/>
    <n v="40"/>
    <s v="МК Домодедово"/>
    <m/>
    <m/>
    <s v="Электроугли"/>
    <x v="2"/>
    <s v="Пуряева"/>
    <x v="7"/>
    <x v="0"/>
    <n v="36"/>
  </r>
  <r>
    <x v="62"/>
    <d v="2022-08-23T00:00:00"/>
    <s v="CICU2224731"/>
    <n v="40"/>
    <s v="МК Домодедово"/>
    <m/>
    <m/>
    <s v="Электроугли"/>
    <x v="2"/>
    <s v="Пуряева"/>
    <x v="7"/>
    <x v="0"/>
    <n v="36"/>
  </r>
  <r>
    <x v="62"/>
    <d v="2022-08-23T00:00:00"/>
    <s v="CICU2954869"/>
    <n v="40"/>
    <s v="МК Домодедово"/>
    <m/>
    <d v="2022-08-26T00:00:00"/>
    <s v="Электроугли"/>
    <x v="2"/>
    <s v="Пуряева"/>
    <x v="7"/>
    <x v="0"/>
    <n v="3"/>
  </r>
  <r>
    <x v="37"/>
    <d v="2022-08-24T00:00:00"/>
    <s v="YMLU8264195"/>
    <n v="40"/>
    <s v="МК Домодедово"/>
    <s v="09-00"/>
    <d v="2022-08-27T00:00:00"/>
    <s v="Электроугли"/>
    <x v="2"/>
    <s v="Пуряева"/>
    <x v="7"/>
    <x v="0"/>
    <n v="3"/>
  </r>
  <r>
    <x v="54"/>
    <d v="2022-08-24T00:00:00"/>
    <s v="HNKU6177273"/>
    <n v="40"/>
    <s v="МК Домодедово"/>
    <s v="02-00"/>
    <d v="2022-08-26T00:00:00"/>
    <s v="Электроугли"/>
    <x v="2"/>
    <s v="Пуряева"/>
    <x v="7"/>
    <x v="0"/>
    <n v="2"/>
  </r>
  <r>
    <x v="54"/>
    <d v="2022-08-24T00:00:00"/>
    <s v="TSYU0000649"/>
    <n v="40"/>
    <s v="ЭУ"/>
    <s v="23-00"/>
    <d v="2022-08-27T00:00:00"/>
    <s v="Электроугли"/>
    <x v="2"/>
    <s v="Пуряева"/>
    <x v="7"/>
    <x v="0"/>
    <n v="3"/>
  </r>
  <r>
    <x v="62"/>
    <d v="2022-08-24T00:00:00"/>
    <s v="CICU2897060"/>
    <n v="40"/>
    <s v="МК Домодедово"/>
    <m/>
    <m/>
    <s v="Электроугли"/>
    <x v="2"/>
    <s v="Пуряева"/>
    <x v="7"/>
    <x v="0"/>
    <n v="35"/>
  </r>
  <r>
    <x v="62"/>
    <d v="2022-08-24T00:00:00"/>
    <s v="CICU2956162"/>
    <n v="40"/>
    <s v="МК Домодедово"/>
    <m/>
    <m/>
    <s v="Электроугли"/>
    <x v="2"/>
    <s v="Пуряева"/>
    <x v="7"/>
    <x v="0"/>
    <n v="35"/>
  </r>
  <r>
    <x v="62"/>
    <d v="2022-08-24T00:00:00"/>
    <s v="CICU2222831"/>
    <n v="40"/>
    <s v="МК Домодедово"/>
    <m/>
    <m/>
    <s v="Электроугли"/>
    <x v="2"/>
    <s v="Пуряева"/>
    <x v="7"/>
    <x v="0"/>
    <n v="35"/>
  </r>
  <r>
    <x v="62"/>
    <d v="2022-08-24T00:00:00"/>
    <s v="CICU3145154"/>
    <n v="40"/>
    <s v="МК Домодедово"/>
    <m/>
    <m/>
    <s v="Электроугли"/>
    <x v="2"/>
    <s v="Пуряева"/>
    <x v="7"/>
    <x v="0"/>
    <n v="35"/>
  </r>
  <r>
    <x v="62"/>
    <d v="2022-08-24T00:00:00"/>
    <s v="CICU2850186"/>
    <n v="40"/>
    <s v="МК Домодедово"/>
    <m/>
    <m/>
    <s v="Электроугли"/>
    <x v="2"/>
    <s v="Пуряева"/>
    <x v="7"/>
    <x v="0"/>
    <n v="35"/>
  </r>
  <r>
    <x v="30"/>
    <d v="2022-08-25T00:00:00"/>
    <s v="HNKU5115744"/>
    <n v="40"/>
    <s v="МК Домодедово"/>
    <s v="10-00"/>
    <d v="2022-08-27T00:00:00"/>
    <s v="Электроугли"/>
    <x v="2"/>
    <s v="Пуряева"/>
    <x v="7"/>
    <x v="0"/>
    <n v="2"/>
  </r>
  <r>
    <x v="62"/>
    <d v="2022-08-26T00:00:00"/>
    <s v="CICU2222662"/>
    <n v="40"/>
    <s v="МК Домодедово"/>
    <m/>
    <m/>
    <s v="Купавна"/>
    <x v="2"/>
    <s v="Пуряева"/>
    <x v="7"/>
    <x v="0"/>
    <n v="33"/>
  </r>
  <r>
    <x v="54"/>
    <d v="2022-08-26T00:00:00"/>
    <s v="HNKU6166155"/>
    <n v="40"/>
    <s v="МК Домодедово"/>
    <s v="08-00"/>
    <d v="2022-08-29T00:00:00"/>
    <s v="Электроугли"/>
    <x v="2"/>
    <s v="Пуряева"/>
    <x v="7"/>
    <x v="0"/>
    <n v="3"/>
  </r>
  <r>
    <x v="62"/>
    <d v="2022-08-26T00:00:00"/>
    <s v="HDFU5220485"/>
    <n v="40"/>
    <s v="ГОЛД Чехов"/>
    <m/>
    <d v="2022-08-28T00:00:00"/>
    <s v="Электроугли"/>
    <x v="2"/>
    <s v="Пуряева"/>
    <x v="7"/>
    <x v="0"/>
    <n v="2"/>
  </r>
  <r>
    <x v="43"/>
    <d v="2022-08-26T00:00:00"/>
    <s v="CICU2956542"/>
    <n v="40"/>
    <s v="МК Домодедово"/>
    <s v="10-00"/>
    <d v="2022-08-28T00:00:00"/>
    <s v="Электроугли"/>
    <x v="2"/>
    <s v="Пуряева"/>
    <x v="7"/>
    <x v="0"/>
    <n v="2"/>
  </r>
  <r>
    <x v="43"/>
    <d v="2022-08-26T00:00:00"/>
    <s v="CARU5173516"/>
    <n v="40"/>
    <s v="ГОЛД Чехов"/>
    <s v="12-00"/>
    <d v="2022-08-28T00:00:00"/>
    <s v="Электроугли"/>
    <x v="2"/>
    <s v="Пуряева"/>
    <x v="7"/>
    <x v="0"/>
    <n v="2"/>
  </r>
  <r>
    <x v="41"/>
    <d v="2022-08-26T00:00:00"/>
    <s v="CTEU2106281"/>
    <n v="40"/>
    <s v="МК Домодедово"/>
    <s v="09-00"/>
    <d v="2022-08-28T00:00:00"/>
    <s v="Электроугли"/>
    <x v="2"/>
    <s v="Пуряева"/>
    <x v="7"/>
    <x v="0"/>
    <n v="2"/>
  </r>
  <r>
    <x v="27"/>
    <d v="2022-08-26T00:00:00"/>
    <s v="CICU2957066"/>
    <n v="40"/>
    <s v="МК Домодедово"/>
    <s v="09-00"/>
    <d v="2022-08-28T00:00:00"/>
    <s v="Электроугли"/>
    <x v="2"/>
    <s v="Пуряева"/>
    <x v="7"/>
    <x v="0"/>
    <n v="2"/>
  </r>
  <r>
    <x v="30"/>
    <d v="2022-08-26T00:00:00"/>
    <s v="CICU2956590"/>
    <n v="40"/>
    <s v="МК Домодедово"/>
    <s v="13-00"/>
    <d v="2022-08-31T00:00:00"/>
    <s v="Электроугли"/>
    <x v="2"/>
    <s v="Пуряева"/>
    <x v="7"/>
    <x v="0"/>
    <n v="5"/>
  </r>
  <r>
    <x v="54"/>
    <d v="2022-08-27T00:00:00"/>
    <s v="CICU2956630"/>
    <n v="40"/>
    <s v="с колес "/>
    <s v="00-00"/>
    <d v="2022-08-29T00:00:00"/>
    <s v="Электроугли"/>
    <x v="2"/>
    <s v="Пуряева"/>
    <x v="7"/>
    <x v="0"/>
    <n v="2"/>
  </r>
  <r>
    <x v="62"/>
    <d v="2022-08-27T00:00:00"/>
    <s v="CICU2953055"/>
    <n v="40"/>
    <s v="МК Домодедово"/>
    <m/>
    <m/>
    <s v="Электроугли"/>
    <x v="2"/>
    <s v="Пуряева"/>
    <x v="7"/>
    <x v="0"/>
    <n v="32"/>
  </r>
  <r>
    <x v="62"/>
    <d v="2022-08-27T00:00:00"/>
    <s v="CICU2957235"/>
    <n v="40"/>
    <s v="МК Домодедово"/>
    <m/>
    <m/>
    <s v="Электроугли"/>
    <x v="2"/>
    <s v="Пуряева"/>
    <x v="7"/>
    <x v="0"/>
    <n v="32"/>
  </r>
  <r>
    <x v="62"/>
    <d v="2022-08-27T00:00:00"/>
    <s v="CICU2221394"/>
    <n v="40"/>
    <s v="МК Домодедово"/>
    <m/>
    <m/>
    <s v="Электроугли"/>
    <x v="2"/>
    <s v="Пуряева"/>
    <x v="7"/>
    <x v="0"/>
    <n v="32"/>
  </r>
  <r>
    <x v="62"/>
    <d v="2022-08-27T00:00:00"/>
    <s v="CICU2913129"/>
    <n v="40"/>
    <s v="МК Домодедово"/>
    <m/>
    <m/>
    <s v="Купавна"/>
    <x v="2"/>
    <s v="Пуряева"/>
    <x v="7"/>
    <x v="0"/>
    <n v="32"/>
  </r>
  <r>
    <x v="62"/>
    <d v="2022-08-28T00:00:00"/>
    <s v="CICU2960007"/>
    <n v="40"/>
    <s v="МК Домодедово"/>
    <m/>
    <m/>
    <s v="Купавна"/>
    <x v="2"/>
    <s v="Пуряева"/>
    <x v="7"/>
    <x v="0"/>
    <n v="31"/>
  </r>
  <r>
    <x v="62"/>
    <d v="2022-08-28T00:00:00"/>
    <s v="CICU2957343"/>
    <n v="40"/>
    <s v="МК Домодедово"/>
    <m/>
    <m/>
    <s v="Купавна"/>
    <x v="2"/>
    <s v="Пуряева"/>
    <x v="7"/>
    <x v="0"/>
    <n v="31"/>
  </r>
  <r>
    <x v="62"/>
    <d v="2022-08-28T00:00:00"/>
    <s v="CICU2955485"/>
    <n v="40"/>
    <s v="МК Домодедово"/>
    <m/>
    <m/>
    <s v="Купавна"/>
    <x v="2"/>
    <s v="Пуряева"/>
    <x v="7"/>
    <x v="0"/>
    <n v="31"/>
  </r>
  <r>
    <x v="54"/>
    <d v="2022-08-28T00:00:00"/>
    <s v="CICU2578695"/>
    <n v="40"/>
    <s v="Островцы "/>
    <s v="05-00"/>
    <d v="2022-08-29T00:00:00"/>
    <s v="Электроугли"/>
    <x v="2"/>
    <s v="Пуряева"/>
    <x v="7"/>
    <x v="0"/>
    <n v="1"/>
  </r>
  <r>
    <x v="43"/>
    <d v="2022-08-29T00:00:00"/>
    <s v="GVCU5365185"/>
    <n v="40"/>
    <s v="Голд Чехов"/>
    <s v="10-00"/>
    <d v="2022-08-31T00:00:00"/>
    <s v="Электроугли"/>
    <x v="2"/>
    <s v="Пуряева"/>
    <x v="7"/>
    <x v="0"/>
    <n v="2"/>
  </r>
  <r>
    <x v="43"/>
    <d v="2022-08-29T00:00:00"/>
    <s v="SERU1000250"/>
    <n v="40"/>
    <s v="Голд Чехов"/>
    <s v="12-00"/>
    <d v="2022-08-31T00:00:00"/>
    <s v="Электроугли"/>
    <x v="2"/>
    <s v="Пуряева"/>
    <x v="7"/>
    <x v="0"/>
    <n v="2"/>
  </r>
  <r>
    <x v="30"/>
    <d v="2022-08-29T00:00:00"/>
    <s v="CTEU2114461"/>
    <n v="40"/>
    <s v="МК Домодедово"/>
    <s v="13-00"/>
    <d v="2022-08-31T00:00:00"/>
    <s v="Электроугли"/>
    <x v="2"/>
    <s v="Пуряева"/>
    <x v="7"/>
    <x v="0"/>
    <n v="2"/>
  </r>
  <r>
    <x v="54"/>
    <d v="2022-08-30T00:00:00"/>
    <s v="NEPU5001870"/>
    <n v="40"/>
    <s v="МК Домодедово"/>
    <s v="03-00"/>
    <d v="2022-08-31T00:00:00"/>
    <s v="Электроугли"/>
    <x v="2"/>
    <s v="Пуряева"/>
    <x v="7"/>
    <x v="0"/>
    <n v="1"/>
  </r>
  <r>
    <x v="43"/>
    <d v="2022-08-30T00:00:00"/>
    <s v="NEPU4536646"/>
    <n v="40"/>
    <s v="МК Домодедово"/>
    <s v="11-00"/>
    <d v="2022-09-03T00:00:00"/>
    <s v="Электроугли"/>
    <x v="2"/>
    <s v="Пуряева"/>
    <x v="7"/>
    <x v="0"/>
    <n v="4"/>
  </r>
  <r>
    <x v="33"/>
    <d v="2022-08-30T00:00:00"/>
    <s v="CICU2956711"/>
    <n v="40"/>
    <s v="МК Домодедово"/>
    <m/>
    <d v="2022-09-03T00:00:00"/>
    <s v="Электроугли"/>
    <x v="2"/>
    <s v="Пуряева"/>
    <x v="7"/>
    <x v="0"/>
    <n v="4"/>
  </r>
  <r>
    <x v="62"/>
    <d v="2022-08-30T00:00:00"/>
    <s v="NEPU5000283"/>
    <n v="40"/>
    <s v="МК Домодедово"/>
    <m/>
    <d v="2022-08-31T00:00:00"/>
    <s v="Электроугли"/>
    <x v="2"/>
    <s v="Пуряева"/>
    <x v="7"/>
    <x v="0"/>
    <n v="1"/>
  </r>
  <r>
    <x v="62"/>
    <d v="2022-08-30T00:00:00"/>
    <s v="NEPU4547213"/>
    <n v="40"/>
    <s v="МК Домодедово"/>
    <m/>
    <m/>
    <s v="Электроугли"/>
    <x v="2"/>
    <s v="Пуряева"/>
    <x v="7"/>
    <x v="0"/>
    <n v="29"/>
  </r>
  <r>
    <x v="62"/>
    <d v="2022-08-30T00:00:00"/>
    <s v="NPTU4502494"/>
    <n v="40"/>
    <s v="МК Домодедово"/>
    <m/>
    <m/>
    <s v="Электроугли"/>
    <x v="2"/>
    <s v="Пуряева"/>
    <x v="7"/>
    <x v="0"/>
    <n v="29"/>
  </r>
  <r>
    <x v="62"/>
    <d v="2022-08-30T00:00:00"/>
    <s v="NEPU4533288"/>
    <n v="40"/>
    <s v="МК Домодедово"/>
    <m/>
    <m/>
    <s v="Электроугли"/>
    <x v="2"/>
    <s v="Пуряева"/>
    <x v="7"/>
    <x v="0"/>
    <n v="29"/>
  </r>
  <r>
    <x v="62"/>
    <d v="2022-08-31T00:00:00"/>
    <s v="FLSU6009180"/>
    <n v="40"/>
    <s v="Голд Чeхов"/>
    <m/>
    <m/>
    <s v="Электроугли"/>
    <x v="2"/>
    <s v="Пуряева"/>
    <x v="7"/>
    <x v="0"/>
    <n v="28"/>
  </r>
  <r>
    <x v="62"/>
    <d v="2022-08-31T00:00:00"/>
    <s v="TDLU7007434"/>
    <n v="40"/>
    <s v="Голд Чeхов"/>
    <m/>
    <m/>
    <s v="Электроугли"/>
    <x v="2"/>
    <s v="Пуряева"/>
    <x v="7"/>
    <x v="0"/>
    <n v="28"/>
  </r>
  <r>
    <x v="62"/>
    <d v="2022-08-31T00:00:00"/>
    <s v="WXSU8201459"/>
    <n v="40"/>
    <s v="Голд Чeхов"/>
    <m/>
    <m/>
    <s v="Электроугли"/>
    <x v="2"/>
    <s v="Пуряева"/>
    <x v="7"/>
    <x v="0"/>
    <n v="28"/>
  </r>
  <r>
    <x v="62"/>
    <d v="2022-08-31T00:00:00"/>
    <s v="TDLU7010654"/>
    <n v="40"/>
    <s v="Голд Чeхов"/>
    <m/>
    <m/>
    <s v="Электроугли"/>
    <x v="2"/>
    <s v="Пуряева"/>
    <x v="7"/>
    <x v="0"/>
    <n v="28"/>
  </r>
  <r>
    <x v="62"/>
    <d v="2022-08-31T00:00:00"/>
    <s v="MAXU6249437"/>
    <n v="40"/>
    <s v="Голд Чeхов"/>
    <m/>
    <m/>
    <s v="Купавна"/>
    <x v="2"/>
    <s v="Пуряева"/>
    <x v="7"/>
    <x v="0"/>
    <n v="28"/>
  </r>
  <r>
    <x v="66"/>
    <d v="2022-08-31T00:00:00"/>
    <s v="CBXU7009429"/>
    <n v="40"/>
    <s v="РТК Видное"/>
    <s v="10-00"/>
    <d v="2022-09-04T00:00:00"/>
    <s v="Электроугли"/>
    <x v="2"/>
    <s v="Пуряева"/>
    <x v="7"/>
    <x v="0"/>
    <n v="4"/>
  </r>
  <r>
    <x v="54"/>
    <d v="2022-08-31T00:00:00"/>
    <s v="GVCU5095963"/>
    <n v="40"/>
    <s v="РТК Видное "/>
    <s v="18-00"/>
    <d v="2022-09-04T00:00:00"/>
    <s v="Электроугли"/>
    <x v="2"/>
    <s v="Пуряева"/>
    <x v="7"/>
    <x v="0"/>
    <n v="4"/>
  </r>
  <r>
    <x v="32"/>
    <d v="2022-08-31T00:00:00"/>
    <s v="FSCU9174804"/>
    <n v="40"/>
    <s v="Голд Чехов"/>
    <m/>
    <d v="2022-09-05T00:00:00"/>
    <s v="Электроугли"/>
    <x v="2"/>
    <s v="Пуряева"/>
    <x v="7"/>
    <x v="0"/>
    <n v="5"/>
  </r>
  <r>
    <x v="32"/>
    <d v="2022-08-31T00:00:00"/>
    <s v="TDLU6227603"/>
    <n v="40"/>
    <s v="Голд Чехов"/>
    <m/>
    <d v="2022-09-05T00:00:00"/>
    <s v="Электроугли"/>
    <x v="2"/>
    <s v="Пуряева"/>
    <x v="7"/>
    <x v="0"/>
    <n v="5"/>
  </r>
  <r>
    <x v="54"/>
    <d v="2022-09-01T00:00:00"/>
    <s v="TDRU8833406"/>
    <n v="40"/>
    <m/>
    <s v="21-00"/>
    <d v="2022-09-05T00:00:00"/>
    <s v="Электроугли"/>
    <x v="2"/>
    <s v="Пуряева"/>
    <x v="8"/>
    <x v="0"/>
    <n v="5"/>
  </r>
  <r>
    <x v="27"/>
    <d v="2022-09-01T00:00:00"/>
    <s v="FWWU5767328"/>
    <n v="40"/>
    <m/>
    <s v="09-00"/>
    <d v="2022-09-04T00:00:00"/>
    <s v="Электроугли"/>
    <x v="2"/>
    <s v="Пуряева"/>
    <x v="8"/>
    <x v="0"/>
    <n v="4"/>
  </r>
  <r>
    <x v="30"/>
    <d v="2022-09-01T00:00:00"/>
    <s v="INKU2467995"/>
    <n v="40"/>
    <m/>
    <s v="13-00"/>
    <d v="2022-09-04T00:00:00"/>
    <s v="Электроугли"/>
    <x v="2"/>
    <s v="Пуряева"/>
    <x v="8"/>
    <x v="0"/>
    <n v="4"/>
  </r>
  <r>
    <x v="54"/>
    <d v="2022-09-02T00:00:00"/>
    <s v="CICU2952254"/>
    <n v="40"/>
    <s v="МК Домодедово"/>
    <s v="00-00"/>
    <d v="2022-09-05T00:00:00"/>
    <s v="Электроугли"/>
    <x v="2"/>
    <s v="Пуряева"/>
    <x v="8"/>
    <x v="0"/>
    <n v="2"/>
  </r>
  <r>
    <x v="54"/>
    <d v="2022-09-02T00:00:00"/>
    <s v="SEKU4089622"/>
    <n v="40"/>
    <s v="ЭУ"/>
    <s v="16-00"/>
    <d v="2022-09-05T00:00:00"/>
    <s v="Электроугли"/>
    <x v="2"/>
    <s v="Пуряева"/>
    <x v="8"/>
    <x v="0"/>
    <n v="2"/>
  </r>
  <r>
    <x v="34"/>
    <d v="2022-09-02T00:00:00"/>
    <s v="CICU2959217"/>
    <n v="40"/>
    <s v="МК Домодедово"/>
    <s v="02-00"/>
    <d v="2022-09-05T00:00:00"/>
    <s v="Электроугли"/>
    <x v="2"/>
    <s v="Пуряева"/>
    <x v="8"/>
    <x v="0"/>
    <n v="3"/>
  </r>
  <r>
    <x v="37"/>
    <d v="2022-09-02T00:00:00"/>
    <s v="CICU2858145"/>
    <n v="40"/>
    <s v="МК Домодедово"/>
    <s v="09-00"/>
    <d v="2022-09-07T00:00:00"/>
    <s v="Электроугли"/>
    <x v="2"/>
    <s v="Пуряева"/>
    <x v="8"/>
    <x v="0"/>
    <n v="3"/>
  </r>
  <r>
    <x v="61"/>
    <d v="2022-09-03T00:00:00"/>
    <s v="FDCU0159477"/>
    <n v="40"/>
    <s v="Голд Чехов"/>
    <m/>
    <m/>
    <s v="Электроугли"/>
    <x v="2"/>
    <s v="Пуряева"/>
    <x v="8"/>
    <x v="0"/>
    <n v="2"/>
  </r>
  <r>
    <x v="61"/>
    <d v="2022-09-03T00:00:00"/>
    <s v="TDLU6237514"/>
    <n v="40"/>
    <s v="Голд Чехов"/>
    <m/>
    <m/>
    <s v="Электроугли"/>
    <x v="2"/>
    <s v="Пуряева"/>
    <x v="8"/>
    <x v="0"/>
    <n v="4"/>
  </r>
  <r>
    <x v="61"/>
    <d v="2022-09-03T00:00:00"/>
    <s v="OOLU8068010"/>
    <n v="40"/>
    <s v="Голд Чехов"/>
    <m/>
    <m/>
    <s v="Электроугли"/>
    <x v="2"/>
    <s v="Пуряева"/>
    <x v="8"/>
    <x v="0"/>
    <n v="25"/>
  </r>
  <r>
    <x v="61"/>
    <d v="2022-09-03T00:00:00"/>
    <s v="FORU6663525"/>
    <n v="40"/>
    <s v="Голд Чехов"/>
    <m/>
    <m/>
    <s v="Электроугли"/>
    <x v="2"/>
    <s v="Пуряева"/>
    <x v="8"/>
    <x v="0"/>
    <n v="25"/>
  </r>
  <r>
    <x v="54"/>
    <d v="2022-09-04T00:00:00"/>
    <s v="CICU3141457"/>
    <n v="40"/>
    <s v="МК Домодедово"/>
    <s v="01-00"/>
    <d v="2022-09-07T00:00:00"/>
    <s v="Электроугли"/>
    <x v="2"/>
    <s v="Пуряева"/>
    <x v="8"/>
    <x v="0"/>
    <n v="24"/>
  </r>
  <r>
    <x v="54"/>
    <d v="2022-09-05T00:00:00"/>
    <s v="TSYU0000741"/>
    <n v="40"/>
    <s v="ЭУ "/>
    <s v="22-00"/>
    <d v="2022-09-10T00:00:00"/>
    <s v="Электроугли"/>
    <x v="2"/>
    <s v="Пуряева"/>
    <x v="8"/>
    <x v="0"/>
    <n v="23"/>
  </r>
  <r>
    <x v="32"/>
    <d v="2022-09-05T00:00:00"/>
    <s v="TDLU6230870"/>
    <n v="40"/>
    <s v="Голд Чехов"/>
    <m/>
    <d v="2022-09-10T00:00:00"/>
    <s v="Электроугли"/>
    <x v="2"/>
    <s v="Пуряева"/>
    <x v="8"/>
    <x v="0"/>
    <n v="2"/>
  </r>
  <r>
    <x v="30"/>
    <d v="2022-09-05T00:00:00"/>
    <s v="TKRU4337988"/>
    <n v="40"/>
    <s v="Тучково"/>
    <s v="13-00"/>
    <d v="2022-09-10T00:00:00"/>
    <s v="Электроугли"/>
    <x v="2"/>
    <s v="Пуряева"/>
    <x v="8"/>
    <x v="0"/>
    <n v="5"/>
  </r>
  <r>
    <x v="54"/>
    <d v="2022-09-06T00:00:00"/>
    <s v="SWFU8914848"/>
    <n v="40"/>
    <s v="ЭУ"/>
    <s v="10-00"/>
    <d v="2022-09-10T00:00:00"/>
    <s v="Электроугли"/>
    <x v="2"/>
    <s v="Пуряева"/>
    <x v="8"/>
    <x v="0"/>
    <n v="4"/>
  </r>
  <r>
    <x v="31"/>
    <d v="2022-09-06T00:00:00"/>
    <s v="CICU3142284"/>
    <n v="40"/>
    <s v="МК Домодедово"/>
    <s v="10-00"/>
    <d v="2022-09-10T00:00:00"/>
    <s v="Электроугли"/>
    <x v="2"/>
    <s v="Пуряева"/>
    <x v="8"/>
    <x v="0"/>
    <n v="4"/>
  </r>
  <r>
    <x v="41"/>
    <d v="2022-09-06T00:00:00"/>
    <s v="CICU2945609"/>
    <n v="40"/>
    <s v="МК Домодедово"/>
    <s v="11-00"/>
    <d v="2022-09-10T00:00:00"/>
    <s v="Электроугли"/>
    <x v="2"/>
    <s v="Пуряева"/>
    <x v="8"/>
    <x v="0"/>
    <n v="4"/>
  </r>
  <r>
    <x v="42"/>
    <d v="2022-09-06T00:00:00"/>
    <s v="CICU2952151"/>
    <n v="40"/>
    <s v="МК Домодедово"/>
    <s v="13-00"/>
    <d v="2022-09-10T00:00:00"/>
    <s v="Электроугли"/>
    <x v="2"/>
    <s v="Пуряева"/>
    <x v="8"/>
    <x v="0"/>
    <n v="4"/>
  </r>
  <r>
    <x v="27"/>
    <d v="2022-09-06T00:00:00"/>
    <s v="RYEU0001570"/>
    <n v="40"/>
    <s v="МК Домодедово"/>
    <s v="10-00"/>
    <d v="2022-09-11T00:00:00"/>
    <s v="Электроугли"/>
    <x v="2"/>
    <s v="Пуряева"/>
    <x v="8"/>
    <x v="0"/>
    <n v="4"/>
  </r>
  <r>
    <x v="61"/>
    <d v="2022-09-06T00:00:00"/>
    <s v="NWRU6002010"/>
    <n v="40"/>
    <s v="МК Домодедово"/>
    <m/>
    <m/>
    <s v="Электроугли"/>
    <x v="2"/>
    <s v="Пуряева"/>
    <x v="8"/>
    <x v="0"/>
    <n v="4"/>
  </r>
  <r>
    <x v="61"/>
    <d v="2022-09-06T00:00:00"/>
    <s v="CICU2580692"/>
    <n v="40"/>
    <s v="МК Домодедово"/>
    <m/>
    <m/>
    <s v="Электроугли"/>
    <x v="2"/>
    <s v="Пуряева"/>
    <x v="8"/>
    <x v="0"/>
    <n v="5"/>
  </r>
  <r>
    <x v="61"/>
    <d v="2022-09-06T00:00:00"/>
    <s v="NWRU6000960"/>
    <n v="40"/>
    <s v="МК Домодедово"/>
    <m/>
    <m/>
    <s v="Электроугли"/>
    <x v="2"/>
    <s v="Пуряева"/>
    <x v="8"/>
    <x v="0"/>
    <n v="22"/>
  </r>
  <r>
    <x v="61"/>
    <d v="2022-09-06T00:00:00"/>
    <s v="NWRU6006525"/>
    <n v="40"/>
    <s v="МК Домодедово"/>
    <m/>
    <m/>
    <s v="Электроугли"/>
    <x v="2"/>
    <s v="Пуряева"/>
    <x v="8"/>
    <x v="0"/>
    <n v="22"/>
  </r>
  <r>
    <x v="61"/>
    <d v="2022-09-06T00:00:00"/>
    <s v="TXGU7158207"/>
    <n v="40"/>
    <s v="МК Домодедово"/>
    <m/>
    <m/>
    <s v="Электроугли"/>
    <x v="2"/>
    <s v="Пуряева"/>
    <x v="8"/>
    <x v="0"/>
    <n v="22"/>
  </r>
  <r>
    <x v="32"/>
    <d v="2022-09-06T00:00:00"/>
    <s v="TXGU7066380"/>
    <n v="40"/>
    <s v="МК Домодедово"/>
    <m/>
    <d v="2022-09-10T00:00:00"/>
    <s v="Электроугли"/>
    <x v="2"/>
    <s v="Пуряева"/>
    <x v="8"/>
    <x v="0"/>
    <n v="22"/>
  </r>
  <r>
    <x v="54"/>
    <d v="2022-09-07T00:00:00"/>
    <s v="CICU1797641"/>
    <n v="40"/>
    <s v="Останкино"/>
    <s v="16-00"/>
    <d v="2022-09-12T00:00:00"/>
    <s v="Электроугли"/>
    <x v="2"/>
    <s v="Пуряева"/>
    <x v="8"/>
    <x v="0"/>
    <n v="21"/>
  </r>
  <r>
    <x v="27"/>
    <d v="2022-09-07T00:00:00"/>
    <s v="CICU2952110"/>
    <n v="40"/>
    <s v="МК Домодедово"/>
    <s v="14-00"/>
    <d v="2022-09-12T00:00:00"/>
    <s v="Электроугли"/>
    <x v="2"/>
    <s v="Пуряева"/>
    <x v="8"/>
    <x v="0"/>
    <n v="3"/>
  </r>
  <r>
    <x v="27"/>
    <d v="2022-09-07T00:00:00"/>
    <s v="CICU2945384"/>
    <n v="40"/>
    <s v="МК Домодедово"/>
    <s v="14-00"/>
    <d v="2022-09-12T00:00:00"/>
    <s v="Электроугли"/>
    <x v="2"/>
    <s v="Пуряева"/>
    <x v="8"/>
    <x v="0"/>
    <n v="5"/>
  </r>
  <r>
    <x v="27"/>
    <d v="2022-09-07T00:00:00"/>
    <s v="CICU2911321"/>
    <n v="40"/>
    <s v="МК Домодедово"/>
    <s v="16-00"/>
    <d v="2022-09-12T00:00:00"/>
    <s v="Электроугли"/>
    <x v="2"/>
    <s v="Пуряева"/>
    <x v="8"/>
    <x v="0"/>
    <n v="5"/>
  </r>
  <r>
    <x v="32"/>
    <d v="2022-09-07T00:00:00"/>
    <s v="CICU3142582"/>
    <n v="40"/>
    <s v="МК Домодедово"/>
    <m/>
    <d v="2022-09-11T00:00:00"/>
    <s v="Электроугли"/>
    <x v="2"/>
    <s v="Пуряева"/>
    <x v="8"/>
    <x v="0"/>
    <n v="5"/>
  </r>
  <r>
    <x v="57"/>
    <d v="2022-09-07T00:00:00"/>
    <s v="DDDU5010343"/>
    <n v="40"/>
    <s v="Кунцево"/>
    <s v="14-00"/>
    <d v="2022-09-12T00:00:00"/>
    <s v="Электроугли"/>
    <x v="2"/>
    <s v="Пуряева"/>
    <x v="8"/>
    <x v="0"/>
    <n v="5"/>
  </r>
  <r>
    <x v="30"/>
    <d v="2022-09-07T00:00:00"/>
    <s v="FOHU2046607"/>
    <n v="40"/>
    <s v="ЭУ"/>
    <s v="13-00"/>
    <d v="2022-09-11T00:00:00"/>
    <s v="Электроугли"/>
    <x v="2"/>
    <s v="Пуряева"/>
    <x v="8"/>
    <x v="0"/>
    <n v="4"/>
  </r>
  <r>
    <x v="61"/>
    <d v="2022-09-07T00:00:00"/>
    <m/>
    <n v="40"/>
    <s v="Кунцево"/>
    <m/>
    <m/>
    <s v="Электроугли"/>
    <x v="2"/>
    <s v="Пуряева"/>
    <x v="8"/>
    <x v="0"/>
    <n v="5"/>
  </r>
  <r>
    <x v="67"/>
    <d v="2022-09-07T00:00:00"/>
    <s v="TKRU4139703"/>
    <n v="40"/>
    <m/>
    <s v="09-00"/>
    <m/>
    <m/>
    <x v="5"/>
    <s v="Пуряева"/>
    <x v="8"/>
    <x v="0"/>
    <n v="4"/>
  </r>
  <r>
    <x v="67"/>
    <d v="2022-09-07T00:00:00"/>
    <s v="TKRU4554263"/>
    <n v="40"/>
    <m/>
    <s v="09-00"/>
    <m/>
    <m/>
    <x v="5"/>
    <s v="Пуряева"/>
    <x v="8"/>
    <x v="0"/>
    <n v="21"/>
  </r>
  <r>
    <x v="67"/>
    <d v="2022-09-07T00:00:00"/>
    <s v="NPTU4506587"/>
    <n v="40"/>
    <m/>
    <s v="14-00"/>
    <m/>
    <m/>
    <x v="5"/>
    <s v="Пуряева"/>
    <x v="8"/>
    <x v="0"/>
    <n v="21"/>
  </r>
  <r>
    <x v="68"/>
    <d v="2022-09-08T00:00:00"/>
    <s v="CAIU3530876"/>
    <n v="20"/>
    <s v="Меридиан(Восток Сервис)"/>
    <s v="14-00"/>
    <d v="2022-09-12T00:00:00"/>
    <s v="Силикатная"/>
    <x v="6"/>
    <s v="Пуряева"/>
    <x v="8"/>
    <x v="0"/>
    <n v="20"/>
  </r>
  <r>
    <x v="29"/>
    <d v="2022-09-08T00:00:00"/>
    <s v="CICU3397710"/>
    <n v="40"/>
    <s v="МК Домодедово"/>
    <s v="10-00"/>
    <d v="2022-09-12T00:00:00"/>
    <s v="Электроугли"/>
    <x v="2"/>
    <s v="Пуряева"/>
    <x v="8"/>
    <x v="0"/>
    <n v="20"/>
  </r>
  <r>
    <x v="30"/>
    <d v="2022-09-08T00:00:00"/>
    <s v="CICU3398574"/>
    <n v="40"/>
    <s v="МК Домодедово"/>
    <s v="13-00"/>
    <d v="2022-09-12T00:00:00"/>
    <s v="Электроугли"/>
    <x v="2"/>
    <s v="Пуряева"/>
    <x v="8"/>
    <x v="0"/>
    <n v="4"/>
  </r>
  <r>
    <x v="54"/>
    <d v="2022-09-09T00:00:00"/>
    <s v="CTEU2107652"/>
    <n v="40"/>
    <s v="МК Домодедово"/>
    <s v="00-00"/>
    <d v="2022-09-12T00:00:00"/>
    <s v="Электроугли"/>
    <x v="2"/>
    <s v="Пуряева"/>
    <x v="8"/>
    <x v="0"/>
    <n v="3"/>
  </r>
  <r>
    <x v="44"/>
    <d v="2022-09-09T00:00:00"/>
    <s v="CICU2223925"/>
    <n v="40"/>
    <s v="МК Домодедово"/>
    <m/>
    <m/>
    <s v="Электроугли"/>
    <x v="2"/>
    <s v="Пуряева"/>
    <x v="8"/>
    <x v="0"/>
    <n v="3"/>
  </r>
  <r>
    <x v="37"/>
    <d v="2022-09-09T00:00:00"/>
    <s v="CICU3397006"/>
    <n v="40"/>
    <s v="МК Домодедово"/>
    <s v="09-00"/>
    <m/>
    <s v="Электроугли"/>
    <x v="2"/>
    <s v="Пуряева"/>
    <x v="8"/>
    <x v="0"/>
    <n v="3"/>
  </r>
  <r>
    <x v="28"/>
    <d v="2022-09-09T00:00:00"/>
    <s v="TDLU5211243"/>
    <n v="40"/>
    <s v="ГОЛД ВНуково"/>
    <s v="14-00"/>
    <d v="2022-09-12T00:00:00"/>
    <s v="Электроугли"/>
    <x v="2"/>
    <s v="Пуряева"/>
    <x v="8"/>
    <x v="0"/>
    <n v="19"/>
  </r>
  <r>
    <x v="31"/>
    <d v="2022-09-09T00:00:00"/>
    <s v="CICU3398321 "/>
    <n v="40"/>
    <s v="МК Домодедово"/>
    <s v="12-00"/>
    <m/>
    <s v="Электроугли"/>
    <x v="2"/>
    <s v="Пуряева"/>
    <x v="8"/>
    <x v="0"/>
    <n v="19"/>
  </r>
  <r>
    <x v="30"/>
    <d v="2022-09-09T00:00:00"/>
    <s v="CTEU2110980"/>
    <n v="40"/>
    <s v="МК Домодедово"/>
    <s v="13-00"/>
    <m/>
    <s v="Электроугли"/>
    <x v="2"/>
    <s v="Пуряева"/>
    <x v="8"/>
    <x v="0"/>
    <n v="3"/>
  </r>
  <r>
    <x v="54"/>
    <d v="2022-09-10T00:00:00"/>
    <s v="SWFU8915818"/>
    <n v="40"/>
    <s v="Электроугли"/>
    <s v="22-00"/>
    <m/>
    <s v="Электроугли"/>
    <x v="2"/>
    <s v="Пуряева"/>
    <x v="8"/>
    <x v="0"/>
    <n v="18"/>
  </r>
  <r>
    <x v="54"/>
    <d v="2022-09-11T00:00:00"/>
    <s v="CTEU2111077"/>
    <n v="40"/>
    <s v="МК Домодедово"/>
    <s v="00-00"/>
    <m/>
    <s v="Электроугли"/>
    <x v="2"/>
    <s v="Пуряева"/>
    <x v="8"/>
    <x v="0"/>
    <n v="17"/>
  </r>
  <r>
    <x v="61"/>
    <d v="2022-09-10T00:00:00"/>
    <s v="CTEU2107626"/>
    <n v="40"/>
    <s v="МК Домодедово"/>
    <m/>
    <m/>
    <s v="Электроугли"/>
    <x v="2"/>
    <s v="Пуряева"/>
    <x v="8"/>
    <x v="0"/>
    <n v="18"/>
  </r>
  <r>
    <x v="61"/>
    <d v="2022-09-10T00:00:00"/>
    <s v="CICU2858377"/>
    <n v="40"/>
    <s v="МК Домодедово"/>
    <m/>
    <m/>
    <s v="Электроугли"/>
    <x v="2"/>
    <s v="Пуряева"/>
    <x v="8"/>
    <x v="0"/>
    <n v="18"/>
  </r>
  <r>
    <x v="61"/>
    <d v="2022-09-10T00:00:00"/>
    <s v="CICU2950210"/>
    <n v="40"/>
    <s v="МК Домодедово"/>
    <m/>
    <m/>
    <s v="Электроугли"/>
    <x v="2"/>
    <s v="Пуряева"/>
    <x v="8"/>
    <x v="0"/>
    <n v="18"/>
  </r>
  <r>
    <x v="61"/>
    <d v="2022-09-10T00:00:00"/>
    <s v="CICU3144121"/>
    <n v="40"/>
    <s v="МК Домодедово"/>
    <m/>
    <m/>
    <s v="Электроугли"/>
    <x v="2"/>
    <s v="Пуряева"/>
    <x v="8"/>
    <x v="0"/>
    <n v="18"/>
  </r>
  <r>
    <x v="61"/>
    <d v="2022-09-10T00:00:00"/>
    <s v="CICU2948803"/>
    <n v="40"/>
    <s v="МК Домодедово"/>
    <m/>
    <m/>
    <s v="Электроугли"/>
    <x v="2"/>
    <s v="Пуряева"/>
    <x v="8"/>
    <x v="0"/>
    <n v="18"/>
  </r>
  <r>
    <x v="61"/>
    <d v="2022-09-10T00:00:00"/>
    <s v="CTEU2110492"/>
    <n v="40"/>
    <s v="МК Домодедово"/>
    <m/>
    <m/>
    <s v="Электроугли"/>
    <x v="2"/>
    <s v="Пуряева"/>
    <x v="8"/>
    <x v="0"/>
    <n v="18"/>
  </r>
  <r>
    <x v="35"/>
    <d v="2022-09-12T00:00:00"/>
    <s v="TKRU3511734"/>
    <n v="20"/>
    <s v="ЭУ"/>
    <s v="09-00"/>
    <m/>
    <s v="Электроугли"/>
    <x v="2"/>
    <s v="Пуряева"/>
    <x v="8"/>
    <x v="0"/>
    <n v="16"/>
  </r>
  <r>
    <x v="54"/>
    <d v="2022-09-13T00:00:00"/>
    <s v="есть"/>
    <n v="40"/>
    <s v="МК Домодедово"/>
    <s v="11-00"/>
    <m/>
    <s v="Электроугли"/>
    <x v="2"/>
    <s v="Пуряева"/>
    <x v="8"/>
    <x v="0"/>
    <n v="15"/>
  </r>
  <r>
    <x v="54"/>
    <d v="2022-09-13T00:00:00"/>
    <s v="есть"/>
    <n v="40"/>
    <s v="МК Домодедово"/>
    <s v="23-00"/>
    <m/>
    <s v="Электроугли"/>
    <x v="2"/>
    <s v="Пуряева"/>
    <x v="8"/>
    <x v="0"/>
    <n v="15"/>
  </r>
  <r>
    <x v="61"/>
    <d v="2022-09-13T00:00:00"/>
    <s v="CICU2856707"/>
    <n v="40"/>
    <s v="МК Домодедово"/>
    <m/>
    <m/>
    <s v="Электроугли"/>
    <x v="2"/>
    <s v="Пуряева"/>
    <x v="8"/>
    <x v="0"/>
    <n v="15"/>
  </r>
  <r>
    <x v="61"/>
    <d v="2022-09-13T00:00:00"/>
    <s v="CICU2955280"/>
    <n v="40"/>
    <s v="МК Домодедово"/>
    <m/>
    <m/>
    <s v="Электроугли"/>
    <x v="2"/>
    <s v="Пуряева"/>
    <x v="8"/>
    <x v="0"/>
    <n v="15"/>
  </r>
  <r>
    <x v="61"/>
    <d v="2022-09-13T00:00:00"/>
    <s v="CICU2856712"/>
    <n v="40"/>
    <s v="МК Домодедово"/>
    <m/>
    <m/>
    <s v="Электроугли"/>
    <x v="2"/>
    <s v="Пуряева"/>
    <x v="8"/>
    <x v="0"/>
    <n v="15"/>
  </r>
  <r>
    <x v="61"/>
    <d v="2022-09-13T00:00:00"/>
    <s v="CICU2856184"/>
    <n v="40"/>
    <s v="МК Домодедово"/>
    <m/>
    <m/>
    <s v="Электроугли"/>
    <x v="2"/>
    <s v="Пуряева"/>
    <x v="8"/>
    <x v="0"/>
    <n v="15"/>
  </r>
  <r>
    <x v="61"/>
    <d v="2022-09-13T00:00:00"/>
    <s v="CICU2948830"/>
    <n v="40"/>
    <s v="МК Домодедово"/>
    <m/>
    <m/>
    <s v="Электроугли"/>
    <x v="2"/>
    <s v="Пуряева"/>
    <x v="8"/>
    <x v="0"/>
    <n v="15"/>
  </r>
  <r>
    <x v="11"/>
    <d v="2022-08-01T00:00:00"/>
    <s v="TKRU4458249"/>
    <n v="40"/>
    <s v="с колес"/>
    <s v="12-00"/>
    <d v="2022-08-06T00:00:00"/>
    <s v="Электроугли"/>
    <x v="2"/>
    <s v="Прохорова"/>
    <x v="7"/>
    <x v="0"/>
    <n v="5"/>
  </r>
  <r>
    <x v="14"/>
    <d v="2022-08-01T00:00:00"/>
    <s v="TBJU7561668"/>
    <n v="40"/>
    <s v="Восток Сервис"/>
    <s v="15-00"/>
    <d v="2022-08-06T00:00:00"/>
    <s v="Электроугли"/>
    <x v="2"/>
    <s v="Прохорова"/>
    <x v="7"/>
    <x v="0"/>
    <n v="5"/>
  </r>
  <r>
    <x v="4"/>
    <d v="2022-08-01T00:00:00"/>
    <s v="MZWU2103293"/>
    <n v="40"/>
    <s v="Реф терминал"/>
    <d v="1899-12-30T00:00:00"/>
    <d v="2022-08-06T00:00:00"/>
    <s v="Электроугли"/>
    <x v="2"/>
    <s v="Прохорова"/>
    <x v="7"/>
    <x v="0"/>
    <n v="5"/>
  </r>
  <r>
    <x v="4"/>
    <d v="2022-08-01T00:00:00"/>
    <s v="HDFU5223695"/>
    <n v="40"/>
    <s v="МК Домодедово"/>
    <d v="1899-12-30T00:00:00"/>
    <d v="2022-08-06T00:00:00"/>
    <s v="Электроугли"/>
    <x v="2"/>
    <s v="Прохорова"/>
    <x v="7"/>
    <x v="0"/>
    <n v="5"/>
  </r>
  <r>
    <x v="11"/>
    <d v="2022-08-01T00:00:00"/>
    <s v="TKRU4593779"/>
    <n v="40"/>
    <s v="Кунцево"/>
    <s v="15-00"/>
    <d v="2022-08-06T00:00:00"/>
    <s v="Электроугли"/>
    <x v="2"/>
    <s v="Прохорова"/>
    <x v="7"/>
    <x v="0"/>
    <n v="5"/>
  </r>
  <r>
    <x v="20"/>
    <d v="2022-08-02T00:00:00"/>
    <s v="CICU9542375"/>
    <n v="40"/>
    <s v="МК Домодедово"/>
    <s v="14-00"/>
    <d v="2022-08-07T00:00:00"/>
    <s v="Электроугли"/>
    <x v="2"/>
    <s v="Прохорова"/>
    <x v="7"/>
    <x v="0"/>
    <n v="5"/>
  </r>
  <r>
    <x v="0"/>
    <d v="2022-08-02T00:00:00"/>
    <s v="MSJU0001396"/>
    <n v="40"/>
    <s v="МК Домодедово"/>
    <s v="10-00"/>
    <d v="2022-08-06T00:00:00"/>
    <s v="Электроугли"/>
    <x v="2"/>
    <s v="Прохорова"/>
    <x v="7"/>
    <x v="0"/>
    <n v="4"/>
  </r>
  <r>
    <x v="0"/>
    <d v="2022-08-02T00:00:00"/>
    <s v="CIPU5186209"/>
    <n v="40"/>
    <s v="МК Домодедово "/>
    <s v="09-00"/>
    <d v="2022-08-07T00:00:00"/>
    <s v="Электроугли"/>
    <x v="2"/>
    <s v="Прохорова"/>
    <x v="7"/>
    <x v="0"/>
    <n v="5"/>
  </r>
  <r>
    <x v="4"/>
    <d v="2022-08-02T00:00:00"/>
    <s v="HPCU4300911"/>
    <n v="40"/>
    <s v="МК Домодедово"/>
    <m/>
    <d v="2022-08-07T00:00:00"/>
    <s v="Электроугли"/>
    <x v="2"/>
    <s v="Прохорова"/>
    <x v="7"/>
    <x v="0"/>
    <n v="5"/>
  </r>
  <r>
    <x v="4"/>
    <d v="2022-08-02T00:00:00"/>
    <s v="HYJU1021440"/>
    <n v="40"/>
    <s v="МК Домодедово"/>
    <m/>
    <d v="2022-08-06T00:00:00"/>
    <s v="Электроугли"/>
    <x v="2"/>
    <s v="Прохорова"/>
    <x v="7"/>
    <x v="0"/>
    <n v="4"/>
  </r>
  <r>
    <x v="4"/>
    <d v="2022-08-02T00:00:00"/>
    <s v="EYTU4001465"/>
    <n v="40"/>
    <s v="Кунцево "/>
    <m/>
    <d v="2022-08-07T00:00:00"/>
    <s v="Электроугли"/>
    <x v="2"/>
    <s v="Прохорова"/>
    <x v="7"/>
    <x v="0"/>
    <n v="5"/>
  </r>
  <r>
    <x v="11"/>
    <d v="2022-08-02T00:00:00"/>
    <s v="CICU2134772"/>
    <n v="40"/>
    <s v="Толбино"/>
    <s v="12-00"/>
    <d v="2022-08-07T00:00:00"/>
    <s v="Электроугли"/>
    <x v="2"/>
    <s v="Прохорова"/>
    <x v="7"/>
    <x v="0"/>
    <n v="5"/>
  </r>
  <r>
    <x v="1"/>
    <d v="2022-08-02T00:00:00"/>
    <s v="CICU2038655"/>
    <n v="40"/>
    <s v="Толбино"/>
    <s v="01-00"/>
    <d v="2022-08-08T00:00:00"/>
    <s v="Электроугли"/>
    <x v="2"/>
    <s v="Прохорова"/>
    <x v="7"/>
    <x v="0"/>
    <n v="6"/>
  </r>
  <r>
    <x v="1"/>
    <d v="2022-08-09T00:00:00"/>
    <s v="TKRU3039361"/>
    <n v="20"/>
    <m/>
    <m/>
    <m/>
    <s v="Электроугли"/>
    <x v="2"/>
    <s v="Прохорова"/>
    <x v="7"/>
    <x v="0"/>
    <n v="50"/>
  </r>
  <r>
    <x v="22"/>
    <d v="2022-08-03T00:00:00"/>
    <s v="MZWU2127778"/>
    <n v="40"/>
    <s v="Север"/>
    <m/>
    <d v="2022-08-08T00:00:00"/>
    <s v="Электроугли"/>
    <x v="2"/>
    <s v="Прохорова"/>
    <x v="7"/>
    <x v="0"/>
    <n v="5"/>
  </r>
  <r>
    <x v="4"/>
    <d v="2022-08-03T00:00:00"/>
    <s v="HPCU4469060"/>
    <n v="40"/>
    <s v="Север"/>
    <m/>
    <d v="2022-08-07T00:00:00"/>
    <s v="Электроугли"/>
    <x v="2"/>
    <s v="Прохорова"/>
    <x v="7"/>
    <x v="0"/>
    <n v="4"/>
  </r>
  <r>
    <x v="4"/>
    <d v="2022-08-03T00:00:00"/>
    <s v="SUZU4013960"/>
    <n v="40"/>
    <s v="Север"/>
    <m/>
    <d v="2022-08-07T00:00:00"/>
    <s v="Электроугли"/>
    <x v="2"/>
    <s v="Прохорова"/>
    <x v="7"/>
    <x v="0"/>
    <n v="4"/>
  </r>
  <r>
    <x v="4"/>
    <d v="2022-08-03T00:00:00"/>
    <s v="BWRU5701840"/>
    <n v="40"/>
    <s v="Север"/>
    <m/>
    <d v="2022-08-07T00:00:00"/>
    <s v="Электроугли"/>
    <x v="2"/>
    <s v="Прохорова"/>
    <x v="7"/>
    <x v="0"/>
    <n v="4"/>
  </r>
  <r>
    <x v="0"/>
    <d v="2022-08-03T00:00:00"/>
    <s v="TEMU6521640"/>
    <n v="40"/>
    <s v="Технопарк"/>
    <m/>
    <d v="2022-08-07T00:00:00"/>
    <s v="Электроугли"/>
    <x v="2"/>
    <s v="Прохорова"/>
    <x v="7"/>
    <x v="0"/>
    <n v="4"/>
  </r>
  <r>
    <x v="1"/>
    <d v="2022-08-03T00:00:00"/>
    <s v="NEPU4529605"/>
    <n v="40"/>
    <s v="МК Домодедово"/>
    <s v="01-00"/>
    <d v="2022-08-08T00:00:00"/>
    <s v="Электроугли"/>
    <x v="2"/>
    <s v="Прохорова"/>
    <x v="7"/>
    <x v="0"/>
    <n v="5"/>
  </r>
  <r>
    <x v="14"/>
    <d v="2022-08-04T00:00:00"/>
    <s v="CICU1970994"/>
    <n v="40"/>
    <s v="Технопарк "/>
    <s v="15-00"/>
    <d v="2022-08-08T00:00:00"/>
    <s v="Электроугли"/>
    <x v="2"/>
    <s v="Прохорова"/>
    <x v="7"/>
    <x v="0"/>
    <n v="4"/>
  </r>
  <r>
    <x v="4"/>
    <d v="2022-08-04T00:00:00"/>
    <s v="LYGU4050260"/>
    <n v="40"/>
    <s v="Технопарк"/>
    <m/>
    <d v="2022-08-10T00:00:00"/>
    <s v="Электроугли"/>
    <x v="2"/>
    <s v="Прохорова"/>
    <x v="7"/>
    <x v="0"/>
    <n v="6"/>
  </r>
  <r>
    <x v="4"/>
    <d v="2022-08-04T00:00:00"/>
    <s v="LYGU4050152"/>
    <n v="40"/>
    <s v="Технопарк"/>
    <m/>
    <d v="2022-08-08T00:00:00"/>
    <s v="Электроугли"/>
    <x v="2"/>
    <s v="Прохорова"/>
    <x v="7"/>
    <x v="0"/>
    <n v="4"/>
  </r>
  <r>
    <x v="1"/>
    <d v="2022-08-04T00:00:00"/>
    <s v="LYGU4050234"/>
    <n v="40"/>
    <s v="Технопарк "/>
    <s v="01-00"/>
    <d v="2022-08-10T00:00:00"/>
    <s v="Электроугли"/>
    <x v="2"/>
    <s v="Прохорова"/>
    <x v="7"/>
    <x v="0"/>
    <n v="6"/>
  </r>
  <r>
    <x v="1"/>
    <d v="2022-08-04T00:00:00"/>
    <s v="SRWU2002527"/>
    <n v="40"/>
    <s v="Кунцево"/>
    <s v="02-00"/>
    <d v="2022-08-10T00:00:00"/>
    <s v="Электроугли"/>
    <x v="2"/>
    <s v="Прохорова"/>
    <x v="7"/>
    <x v="0"/>
    <n v="6"/>
  </r>
  <r>
    <x v="4"/>
    <d v="2022-08-05T00:00:00"/>
    <s v="CCLU7225947"/>
    <n v="40"/>
    <s v="Технопарк "/>
    <m/>
    <d v="2022-08-10T00:00:00"/>
    <s v="Электроугли"/>
    <x v="2"/>
    <s v="Прохорова"/>
    <x v="7"/>
    <x v="0"/>
    <n v="5"/>
  </r>
  <r>
    <x v="4"/>
    <d v="2022-08-05T00:00:00"/>
    <s v="OOLU8169519"/>
    <n v="40"/>
    <s v="Технопарк"/>
    <m/>
    <d v="2022-08-10T00:00:00"/>
    <s v="Электроугли"/>
    <x v="2"/>
    <s v="Прохорова"/>
    <x v="7"/>
    <x v="0"/>
    <n v="5"/>
  </r>
  <r>
    <x v="1"/>
    <d v="2022-08-05T00:00:00"/>
    <s v="OVLU1907805"/>
    <n v="40"/>
    <s v="Кунцево "/>
    <s v="21-00"/>
    <d v="2022-08-10T00:00:00"/>
    <s v="Электроугли"/>
    <x v="2"/>
    <s v="Прохорова"/>
    <x v="7"/>
    <x v="0"/>
    <n v="5"/>
  </r>
  <r>
    <x v="1"/>
    <d v="2022-08-05T00:00:00"/>
    <s v="OVLU2208715"/>
    <n v="40"/>
    <s v="Кунцево"/>
    <s v="01-00"/>
    <d v="2022-08-10T00:00:00"/>
    <s v="Электроугли"/>
    <x v="2"/>
    <s v="Прохорова"/>
    <x v="7"/>
    <x v="0"/>
    <n v="5"/>
  </r>
  <r>
    <x v="1"/>
    <d v="2022-08-05T00:00:00"/>
    <s v="TKRU4344360"/>
    <n v="40"/>
    <s v="Кунецево"/>
    <s v="01-00"/>
    <d v="2022-08-10T00:00:00"/>
    <s v="Электроугли"/>
    <x v="2"/>
    <s v="Прохорова"/>
    <x v="7"/>
    <x v="0"/>
    <n v="5"/>
  </r>
  <r>
    <x v="22"/>
    <d v="2022-08-05T00:00:00"/>
    <s v="OVLU1907600"/>
    <n v="40"/>
    <s v="Кунцево"/>
    <m/>
    <d v="2022-08-10T00:00:00"/>
    <s v="Электроугли"/>
    <x v="2"/>
    <s v="Прохорова"/>
    <x v="7"/>
    <x v="0"/>
    <n v="5"/>
  </r>
  <r>
    <x v="14"/>
    <d v="2022-08-08T00:00:00"/>
    <s v="OOLU8341079"/>
    <n v="40"/>
    <s v="МК Домодедово"/>
    <s v="10-00"/>
    <d v="2022-08-10T00:00:00"/>
    <s v="Электроугли"/>
    <x v="2"/>
    <s v="Прохорова"/>
    <x v="7"/>
    <x v="0"/>
    <n v="2"/>
  </r>
  <r>
    <x v="4"/>
    <d v="2022-08-08T00:00:00"/>
    <s v="CICU2231200"/>
    <n v="40"/>
    <s v="МК Домодедово"/>
    <m/>
    <d v="2022-08-10T00:00:00"/>
    <s v="Электроугли"/>
    <x v="2"/>
    <s v="Прохорова"/>
    <x v="7"/>
    <x v="0"/>
    <n v="2"/>
  </r>
  <r>
    <x v="4"/>
    <d v="2022-08-08T00:00:00"/>
    <s v="MZWU2113579"/>
    <n v="40"/>
    <s v="МК Домодедово"/>
    <m/>
    <d v="2022-08-14T00:00:00"/>
    <s v="Электроугли"/>
    <x v="2"/>
    <s v="Прохорова"/>
    <x v="7"/>
    <x v="0"/>
    <n v="6"/>
  </r>
  <r>
    <x v="1"/>
    <d v="2022-08-08T00:00:00"/>
    <s v="WEDU8455185"/>
    <n v="40"/>
    <s v="МК Домодедово"/>
    <s v="01-00"/>
    <d v="2022-08-10T00:00:00"/>
    <s v="Электроугли"/>
    <x v="2"/>
    <s v="Прохорова"/>
    <x v="7"/>
    <x v="0"/>
    <n v="2"/>
  </r>
  <r>
    <x v="10"/>
    <d v="2022-08-08T00:00:00"/>
    <s v="HNKU5138689"/>
    <n v="40"/>
    <s v="МК Домодедово"/>
    <s v="09-00"/>
    <d v="2022-08-10T00:00:00"/>
    <s v="Электроугли"/>
    <x v="2"/>
    <s v="Прохорова"/>
    <x v="7"/>
    <x v="0"/>
    <n v="2"/>
  </r>
  <r>
    <x v="20"/>
    <d v="2022-08-09T00:00:00"/>
    <s v="CICU2961019"/>
    <n v="40"/>
    <s v="Восток Сервис"/>
    <s v="14-00"/>
    <d v="2022-08-14T00:00:00"/>
    <s v="Электроугли"/>
    <x v="2"/>
    <s v="Прохорова"/>
    <x v="7"/>
    <x v="0"/>
    <n v="5"/>
  </r>
  <r>
    <x v="14"/>
    <d v="2022-08-09T00:00:00"/>
    <s v="SEKU5554441"/>
    <n v="40"/>
    <s v="Кунцево"/>
    <s v="10-00"/>
    <d v="2022-08-14T00:00:00"/>
    <s v="Электроугли"/>
    <x v="2"/>
    <s v="Прохорова"/>
    <x v="7"/>
    <x v="0"/>
    <n v="5"/>
  </r>
  <r>
    <x v="4"/>
    <d v="2022-08-09T00:00:00"/>
    <s v="CICU2953543"/>
    <n v="40"/>
    <s v="МК Домодедово"/>
    <m/>
    <d v="2022-08-14T00:00:00"/>
    <s v="Электроугли"/>
    <x v="2"/>
    <s v="Прохорова"/>
    <x v="7"/>
    <x v="0"/>
    <n v="5"/>
  </r>
  <r>
    <x v="1"/>
    <d v="2022-08-10T00:00:00"/>
    <s v="SEKU5568403"/>
    <n v="40"/>
    <s v="Толбино"/>
    <s v="12-00"/>
    <d v="2022-08-15T00:00:00"/>
    <s v="Электроугли"/>
    <x v="2"/>
    <s v="Прохорова"/>
    <x v="7"/>
    <x v="0"/>
    <n v="5"/>
  </r>
  <r>
    <x v="14"/>
    <d v="2022-08-10T00:00:00"/>
    <s v="WSCU9219233"/>
    <n v="40"/>
    <s v="СИБОКС"/>
    <s v="10-00"/>
    <d v="2022-08-15T00:00:00"/>
    <s v="Электроугли"/>
    <x v="2"/>
    <s v="Прохорова"/>
    <x v="7"/>
    <x v="0"/>
    <n v="5"/>
  </r>
  <r>
    <x v="14"/>
    <d v="2022-08-10T00:00:00"/>
    <s v="WJSU5023518"/>
    <n v="40"/>
    <s v="Южный"/>
    <s v="15-00"/>
    <d v="2022-08-15T00:00:00"/>
    <s v="Электроугли"/>
    <x v="2"/>
    <s v="Прохорова"/>
    <x v="7"/>
    <x v="0"/>
    <n v="5"/>
  </r>
  <r>
    <x v="0"/>
    <d v="2022-08-10T00:00:00"/>
    <s v="FSCU9174023"/>
    <n v="40"/>
    <s v="Южный "/>
    <s v="15-00"/>
    <d v="2022-08-15T00:00:00"/>
    <s v="Электроугли"/>
    <x v="2"/>
    <s v="Прохорова"/>
    <x v="7"/>
    <x v="0"/>
    <n v="5"/>
  </r>
  <r>
    <x v="4"/>
    <d v="2022-08-10T00:00:00"/>
    <s v="GLRU5550068"/>
    <n v="40"/>
    <s v="технопарк "/>
    <m/>
    <d v="2022-08-15T00:00:00"/>
    <s v="Электроугли"/>
    <x v="2"/>
    <s v="Прохорова"/>
    <x v="7"/>
    <x v="0"/>
    <n v="5"/>
  </r>
  <r>
    <x v="4"/>
    <d v="2022-08-10T00:00:00"/>
    <s v="GLRU5550643"/>
    <n v="40"/>
    <s v="технопарк "/>
    <m/>
    <d v="2022-08-15T00:00:00"/>
    <s v="Электроугли"/>
    <x v="2"/>
    <s v="Прохорова"/>
    <x v="7"/>
    <x v="0"/>
    <n v="5"/>
  </r>
  <r>
    <x v="4"/>
    <d v="2022-08-10T00:00:00"/>
    <s v="GLRU3333700"/>
    <n v="40"/>
    <s v="технопарк "/>
    <m/>
    <d v="2022-08-15T00:00:00"/>
    <s v="Электроугли"/>
    <x v="2"/>
    <s v="Прохорова"/>
    <x v="7"/>
    <x v="0"/>
    <n v="5"/>
  </r>
  <r>
    <x v="1"/>
    <d v="2022-08-10T00:00:00"/>
    <s v="CCLU6880780"/>
    <n v="40"/>
    <s v="СИБОКС"/>
    <s v="01-00"/>
    <d v="2022-08-15T00:00:00"/>
    <s v="Электроугли"/>
    <x v="2"/>
    <s v="Прохорова"/>
    <x v="7"/>
    <x v="0"/>
    <n v="5"/>
  </r>
  <r>
    <x v="4"/>
    <d v="2022-08-11T00:00:00"/>
    <s v="GLDU7612924"/>
    <n v="40"/>
    <s v="СИБОКС"/>
    <m/>
    <d v="2022-08-15T00:00:00"/>
    <s v="Электроугли"/>
    <x v="2"/>
    <s v="Прохорова"/>
    <x v="7"/>
    <x v="0"/>
    <n v="4"/>
  </r>
  <r>
    <x v="4"/>
    <d v="2022-08-11T00:00:00"/>
    <s v="WJSU5022131"/>
    <n v="40"/>
    <s v="СИБОКС"/>
    <m/>
    <d v="2022-08-15T00:00:00"/>
    <s v="Электроугли"/>
    <x v="2"/>
    <s v="Прохорова"/>
    <x v="7"/>
    <x v="0"/>
    <n v="4"/>
  </r>
  <r>
    <x v="20"/>
    <d v="2022-08-11T00:00:00"/>
    <s v="LPRU0000539"/>
    <n v="40"/>
    <s v="Бутово"/>
    <s v="14-00"/>
    <d v="2022-08-15T00:00:00"/>
    <s v="Электроугли"/>
    <x v="2"/>
    <s v="Прохорова"/>
    <x v="7"/>
    <x v="0"/>
    <n v="4"/>
  </r>
  <r>
    <x v="1"/>
    <d v="2022-08-11T00:00:00"/>
    <s v="LPRU0000586"/>
    <n v="40"/>
    <s v="Бутово"/>
    <s v="21-00"/>
    <d v="2022-08-15T00:00:00"/>
    <s v="Электроугли"/>
    <x v="2"/>
    <s v="Прохорова"/>
    <x v="7"/>
    <x v="0"/>
    <n v="4"/>
  </r>
  <r>
    <x v="1"/>
    <d v="2022-08-11T00:00:00"/>
    <s v="LPRU0000544"/>
    <n v="40"/>
    <s v="Бутово"/>
    <s v="21-00"/>
    <d v="2022-08-15T00:00:00"/>
    <s v="Электроугли"/>
    <x v="2"/>
    <s v="Прохорова"/>
    <x v="7"/>
    <x v="0"/>
    <n v="4"/>
  </r>
  <r>
    <x v="14"/>
    <d v="2022-08-12T00:00:00"/>
    <s v="NEPU4538700"/>
    <n v="40"/>
    <s v="МК Домодедово"/>
    <s v="10-00"/>
    <d v="2022-08-15T00:00:00"/>
    <s v="Электроугли"/>
    <x v="2"/>
    <s v="Прохорова"/>
    <x v="7"/>
    <x v="0"/>
    <n v="3"/>
  </r>
  <r>
    <x v="14"/>
    <d v="2022-08-12T00:00:00"/>
    <s v="CICU3161303"/>
    <n v="40"/>
    <s v="Практика"/>
    <s v="15-00"/>
    <d v="2022-08-15T00:00:00"/>
    <s v="Электроугли"/>
    <x v="2"/>
    <s v="Прохорова"/>
    <x v="7"/>
    <x v="0"/>
    <n v="3"/>
  </r>
  <r>
    <x v="4"/>
    <d v="2022-08-12T00:00:00"/>
    <s v="MEDU8020794"/>
    <n v="40"/>
    <s v="Практика"/>
    <m/>
    <d v="2022-08-15T00:00:00"/>
    <s v="Электроугли"/>
    <x v="2"/>
    <s v="Прохорова"/>
    <x v="7"/>
    <x v="0"/>
    <n v="3"/>
  </r>
  <r>
    <x v="4"/>
    <d v="2022-08-12T00:00:00"/>
    <s v="CICU3164642"/>
    <n v="40"/>
    <s v="Практика"/>
    <m/>
    <d v="2022-08-15T00:00:00"/>
    <s v="Электроугли"/>
    <x v="2"/>
    <s v="Прохорова"/>
    <x v="7"/>
    <x v="0"/>
    <n v="3"/>
  </r>
  <r>
    <x v="1"/>
    <d v="2022-08-12T00:00:00"/>
    <s v="CICU3161427"/>
    <n v="40"/>
    <s v="Практика"/>
    <s v="14-00"/>
    <d v="2022-08-15T00:00:00"/>
    <s v="Электроугли"/>
    <x v="2"/>
    <s v="Прохорова"/>
    <x v="7"/>
    <x v="0"/>
    <n v="3"/>
  </r>
  <r>
    <x v="1"/>
    <d v="2022-08-12T00:00:00"/>
    <s v="CICU3164576"/>
    <n v="40"/>
    <s v="Практика"/>
    <s v="21-00"/>
    <d v="2022-08-15T00:00:00"/>
    <s v="Электроугли"/>
    <x v="2"/>
    <s v="Прохорова"/>
    <x v="7"/>
    <x v="0"/>
    <n v="3"/>
  </r>
  <r>
    <x v="1"/>
    <d v="2022-08-12T00:00:00"/>
    <s v="COIU7352637"/>
    <n v="40"/>
    <s v="Тетрис"/>
    <s v="21-00"/>
    <d v="2022-08-15T00:00:00"/>
    <s v="Электроугли"/>
    <x v="2"/>
    <s v="Прохорова"/>
    <x v="7"/>
    <x v="0"/>
    <n v="3"/>
  </r>
  <r>
    <x v="5"/>
    <d v="2022-08-12T00:00:00"/>
    <s v="CICU3159604"/>
    <n v="40"/>
    <s v="Практика"/>
    <s v="10-00"/>
    <d v="2022-08-15T00:00:00"/>
    <s v="Электроугли"/>
    <x v="2"/>
    <s v="Прохорова"/>
    <x v="7"/>
    <x v="0"/>
    <n v="3"/>
  </r>
  <r>
    <x v="20"/>
    <d v="2022-08-12T00:00:00"/>
    <s v="CICU3159965"/>
    <n v="40"/>
    <s v="Практика"/>
    <s v="13-00"/>
    <d v="2022-08-15T00:00:00"/>
    <s v="Электроугли"/>
    <x v="2"/>
    <s v="Прохорова"/>
    <x v="7"/>
    <x v="0"/>
    <n v="3"/>
  </r>
  <r>
    <x v="24"/>
    <d v="2022-08-13T00:00:00"/>
    <s v="SEGU5139533"/>
    <n v="40"/>
    <s v="Практика"/>
    <s v="08-00"/>
    <d v="2022-08-17T00:00:00"/>
    <s v="Электроугли"/>
    <x v="2"/>
    <s v="Прохорова"/>
    <x v="7"/>
    <x v="0"/>
    <n v="4"/>
  </r>
  <r>
    <x v="5"/>
    <d v="2022-08-13T00:00:00"/>
    <s v="COIU5130250"/>
    <n v="40"/>
    <s v="Кунцево "/>
    <s v="10-00"/>
    <d v="2022-08-15T00:00:00"/>
    <s v="Электроугли"/>
    <x v="2"/>
    <s v="Прохорова"/>
    <x v="7"/>
    <x v="0"/>
    <n v="2"/>
  </r>
  <r>
    <x v="1"/>
    <d v="2022-08-14T00:00:00"/>
    <s v="SEGU5705461"/>
    <n v="40"/>
    <s v="Электроугли"/>
    <s v="10-00"/>
    <d v="2022-08-17T00:00:00"/>
    <s v="Электроугли"/>
    <x v="2"/>
    <s v="Прохорова"/>
    <x v="7"/>
    <x v="0"/>
    <n v="3"/>
  </r>
  <r>
    <x v="1"/>
    <d v="2022-08-14T00:00:00"/>
    <s v="CICU1371770"/>
    <n v="40"/>
    <s v="Электроугли"/>
    <s v="10-00"/>
    <d v="2022-08-17T00:00:00"/>
    <s v="Электроугли"/>
    <x v="2"/>
    <s v="Прохорова"/>
    <x v="7"/>
    <x v="0"/>
    <n v="3"/>
  </r>
  <r>
    <x v="6"/>
    <d v="2022-08-15T00:00:00"/>
    <s v="COIU4110244"/>
    <n v="40"/>
    <s v="Тетрис"/>
    <s v="09-00"/>
    <d v="2022-08-17T00:00:00"/>
    <s v="Электроугли"/>
    <x v="2"/>
    <s v="Прохорова"/>
    <x v="7"/>
    <x v="0"/>
    <n v="2"/>
  </r>
  <r>
    <x v="0"/>
    <d v="2022-08-15T00:00:00"/>
    <s v="WSCU9766971"/>
    <n v="40"/>
    <s v="Бутово"/>
    <s v="09-00"/>
    <d v="2022-08-17T00:00:00"/>
    <s v="Электроугли"/>
    <x v="2"/>
    <s v="Прохорова"/>
    <x v="7"/>
    <x v="0"/>
    <n v="2"/>
  </r>
  <r>
    <x v="0"/>
    <d v="2022-08-15T00:00:00"/>
    <s v="SICU8006223"/>
    <n v="40"/>
    <s v="Тетрис"/>
    <s v="10-00"/>
    <d v="2022-08-17T00:00:00"/>
    <s v="Электроугли"/>
    <x v="2"/>
    <s v="Прохорова"/>
    <x v="7"/>
    <x v="0"/>
    <n v="2"/>
  </r>
  <r>
    <x v="14"/>
    <d v="2022-08-15T00:00:00"/>
    <s v="SICU8002980"/>
    <n v="40"/>
    <s v="Тетрис "/>
    <s v="10-00"/>
    <d v="2022-08-17T00:00:00"/>
    <s v="Электроугли"/>
    <x v="2"/>
    <s v="Прохорова"/>
    <x v="7"/>
    <x v="0"/>
    <n v="2"/>
  </r>
  <r>
    <x v="14"/>
    <d v="2022-08-15T00:00:00"/>
    <s v="COIU4106223"/>
    <n v="40"/>
    <s v="Тетрис"/>
    <s v="15-00"/>
    <d v="2022-08-17T00:00:00"/>
    <s v="Электроугли"/>
    <x v="2"/>
    <s v="Прохорова"/>
    <x v="7"/>
    <x v="0"/>
    <n v="2"/>
  </r>
  <r>
    <x v="4"/>
    <d v="2022-08-15T00:00:00"/>
    <s v="TKRU4333405"/>
    <n v="40"/>
    <s v="Кунцево"/>
    <m/>
    <d v="2022-08-17T00:00:00"/>
    <s v="Электроугли"/>
    <x v="2"/>
    <s v="Прохорова"/>
    <x v="7"/>
    <x v="0"/>
    <n v="2"/>
  </r>
  <r>
    <x v="4"/>
    <d v="2022-08-15T00:00:00"/>
    <s v="KSBU0001183"/>
    <n v="40"/>
    <s v="Кунцево"/>
    <m/>
    <d v="2022-08-17T00:00:00"/>
    <s v="Электроугли"/>
    <x v="2"/>
    <s v="Прохорова"/>
    <x v="7"/>
    <x v="0"/>
    <n v="2"/>
  </r>
  <r>
    <x v="1"/>
    <d v="2022-08-15T00:00:00"/>
    <s v="TKRU4201414"/>
    <n v="40"/>
    <s v="с колес "/>
    <s v="21-00"/>
    <d v="2022-08-17T00:00:00"/>
    <s v="Электроугли"/>
    <x v="2"/>
    <s v="Прохорова"/>
    <x v="7"/>
    <x v="0"/>
    <n v="2"/>
  </r>
  <r>
    <x v="1"/>
    <d v="2022-08-15T00:00:00"/>
    <s v="SJLU4200389"/>
    <n v="40"/>
    <s v="СИБОКС"/>
    <s v="01-00"/>
    <d v="2022-08-17T00:00:00"/>
    <s v="Электроугли"/>
    <x v="2"/>
    <s v="Прохорова"/>
    <x v="7"/>
    <x v="0"/>
    <n v="2"/>
  </r>
  <r>
    <x v="22"/>
    <d v="2022-08-16T00:00:00"/>
    <s v="GAWU5019044"/>
    <n v="40"/>
    <s v="Голд Внуково"/>
    <m/>
    <d v="2022-08-18T00:00:00"/>
    <s v="Электроугли"/>
    <x v="2"/>
    <s v="Прохорова"/>
    <x v="7"/>
    <x v="0"/>
    <n v="2"/>
  </r>
  <r>
    <x v="4"/>
    <d v="2022-08-16T00:00:00"/>
    <s v="HNKU6119446"/>
    <n v="40"/>
    <s v="Останкино"/>
    <m/>
    <d v="2022-08-18T00:00:00"/>
    <s v="Электроугли"/>
    <x v="2"/>
    <s v="Прохорова"/>
    <x v="7"/>
    <x v="0"/>
    <n v="2"/>
  </r>
  <r>
    <x v="1"/>
    <d v="2022-08-16T00:00:00"/>
    <s v="CCLU7032064"/>
    <n v="40"/>
    <s v="сибокс "/>
    <s v="01-00"/>
    <d v="2022-08-18T00:00:00"/>
    <s v="Электроугли"/>
    <x v="2"/>
    <s v="Прохорова"/>
    <x v="7"/>
    <x v="0"/>
    <n v="2"/>
  </r>
  <r>
    <x v="5"/>
    <d v="2022-08-17T00:00:00"/>
    <s v="WEDU8063121"/>
    <n v="40"/>
    <s v="сибокс "/>
    <s v="12-00"/>
    <d v="2022-08-22T00:00:00"/>
    <s v="Электроугли"/>
    <x v="2"/>
    <s v="Прохорова"/>
    <x v="7"/>
    <x v="0"/>
    <n v="5"/>
  </r>
  <r>
    <x v="1"/>
    <d v="2022-08-17T00:00:00"/>
    <s v="OOLU8408700 "/>
    <n v="40"/>
    <s v="Технопарк"/>
    <s v="21-00"/>
    <d v="2022-08-22T00:00:00"/>
    <s v="Электроугли"/>
    <x v="2"/>
    <s v="Прохорова"/>
    <x v="7"/>
    <x v="0"/>
    <n v="5"/>
  </r>
  <r>
    <x v="1"/>
    <d v="2022-08-17T00:00:00"/>
    <s v="WIKU5238070"/>
    <n v="40"/>
    <s v="Останкино"/>
    <s v="21-00"/>
    <d v="2022-08-22T00:00:00"/>
    <s v="Электроугли"/>
    <x v="2"/>
    <s v="Прохорова"/>
    <x v="7"/>
    <x v="0"/>
    <n v="5"/>
  </r>
  <r>
    <x v="14"/>
    <d v="2022-08-17T00:00:00"/>
    <s v="OOLU8373986"/>
    <n v="40"/>
    <s v="Технопарк"/>
    <s v="10-00"/>
    <d v="2022-08-18T00:00:00"/>
    <s v="Электроугли"/>
    <x v="2"/>
    <s v="Прохорова"/>
    <x v="7"/>
    <x v="0"/>
    <n v="1"/>
  </r>
  <r>
    <x v="14"/>
    <d v="2022-08-17T00:00:00"/>
    <s v="HDMU6433885"/>
    <n v="40"/>
    <s v="технопарк"/>
    <s v="15-00"/>
    <d v="2022-08-18T00:00:00"/>
    <s v="Электроугли"/>
    <x v="2"/>
    <s v="Прохорова"/>
    <x v="7"/>
    <x v="0"/>
    <n v="1"/>
  </r>
  <r>
    <x v="4"/>
    <d v="2022-08-17T00:00:00"/>
    <s v="RGHU5132242"/>
    <n v="40"/>
    <s v="практика"/>
    <m/>
    <d v="2022-08-18T00:00:00"/>
    <s v="Электроугли"/>
    <x v="2"/>
    <s v="Прохорова"/>
    <x v="7"/>
    <x v="0"/>
    <n v="1"/>
  </r>
  <r>
    <x v="4"/>
    <d v="2022-08-17T00:00:00"/>
    <s v="TISU5135385"/>
    <n v="40"/>
    <s v="практика"/>
    <m/>
    <d v="2022-08-18T00:00:00"/>
    <s v="Электроугли"/>
    <x v="2"/>
    <s v="Прохорова"/>
    <x v="7"/>
    <x v="0"/>
    <n v="1"/>
  </r>
  <r>
    <x v="22"/>
    <d v="2022-08-17T00:00:00"/>
    <s v="EISU9035564"/>
    <n v="40"/>
    <s v="технопарк"/>
    <m/>
    <d v="2022-08-22T00:00:00"/>
    <s v="Электроугли"/>
    <x v="2"/>
    <s v="Прохорова"/>
    <x v="7"/>
    <x v="0"/>
    <n v="5"/>
  </r>
  <r>
    <x v="0"/>
    <d v="2022-08-18T00:00:00"/>
    <s v="SWFU9900052"/>
    <n v="40"/>
    <s v="ЭУ"/>
    <s v="15-00"/>
    <d v="2022-08-22T00:00:00"/>
    <s v="Электроугли"/>
    <x v="2"/>
    <s v="Прохорова"/>
    <x v="7"/>
    <x v="0"/>
    <n v="4"/>
  </r>
  <r>
    <x v="14"/>
    <d v="2022-08-18T00:00:00"/>
    <s v="SWFU8905384"/>
    <n v="40"/>
    <s v="рефтерминал"/>
    <s v="10-00"/>
    <d v="2022-08-22T00:00:00"/>
    <s v="Электроугли"/>
    <x v="2"/>
    <s v="Прохорова"/>
    <x v="7"/>
    <x v="0"/>
    <n v="4"/>
  </r>
  <r>
    <x v="14"/>
    <d v="2022-08-18T00:00:00"/>
    <s v="SWFU6002450"/>
    <n v="40"/>
    <s v="рефтерминал"/>
    <s v="15-00"/>
    <d v="2022-08-22T00:00:00"/>
    <s v="Электроугли"/>
    <x v="2"/>
    <s v="Прохорова"/>
    <x v="7"/>
    <x v="0"/>
    <n v="4"/>
  </r>
  <r>
    <x v="1"/>
    <d v="2022-08-18T00:00:00"/>
    <s v="SWFU8909559"/>
    <n v="40"/>
    <s v="ЭУ"/>
    <s v="21-00"/>
    <d v="2022-08-22T00:00:00"/>
    <s v="Электроугли"/>
    <x v="2"/>
    <s v="Прохорова"/>
    <x v="7"/>
    <x v="0"/>
    <n v="4"/>
  </r>
  <r>
    <x v="1"/>
    <d v="2022-08-18T00:00:00"/>
    <s v="COIU7356864"/>
    <n v="40"/>
    <s v="практика"/>
    <s v="21-00"/>
    <d v="2022-08-22T00:00:00"/>
    <s v="Электроугли"/>
    <x v="2"/>
    <s v="Прохорова"/>
    <x v="7"/>
    <x v="0"/>
    <n v="4"/>
  </r>
  <r>
    <x v="1"/>
    <d v="2022-08-18T00:00:00"/>
    <s v="TKRU0421724"/>
    <n v="40"/>
    <s v="с колес"/>
    <s v="01-00"/>
    <d v="2022-08-22T00:00:00"/>
    <s v="Электроугли"/>
    <x v="2"/>
    <s v="Прохорова"/>
    <x v="7"/>
    <x v="0"/>
    <n v="4"/>
  </r>
  <r>
    <x v="4"/>
    <d v="2022-08-18T00:00:00"/>
    <s v="RGHU5102715"/>
    <n v="40"/>
    <s v="тетрис"/>
    <m/>
    <d v="2022-08-22T00:00:00"/>
    <s v="Электроугли"/>
    <x v="2"/>
    <s v="Прохорова"/>
    <x v="7"/>
    <x v="0"/>
    <n v="4"/>
  </r>
  <r>
    <x v="4"/>
    <d v="2022-08-18T00:00:00"/>
    <s v="TISU5139652"/>
    <n v="40"/>
    <s v="тетрис"/>
    <m/>
    <d v="2022-08-22T00:00:00"/>
    <s v="Электроугли"/>
    <x v="2"/>
    <s v="Прохорова"/>
    <x v="7"/>
    <x v="0"/>
    <n v="4"/>
  </r>
  <r>
    <x v="22"/>
    <d v="2022-08-18T00:00:00"/>
    <s v="TEMU7619179"/>
    <n v="40"/>
    <s v="Восток сервис"/>
    <m/>
    <d v="2022-08-22T00:00:00"/>
    <s v="Электроугли"/>
    <x v="2"/>
    <s v="Прохорова"/>
    <x v="7"/>
    <x v="0"/>
    <n v="4"/>
  </r>
  <r>
    <x v="5"/>
    <d v="2022-08-18T00:00:00"/>
    <s v="COIU7356611"/>
    <n v="40"/>
    <s v="тетрис"/>
    <s v="11-00"/>
    <d v="2022-08-22T00:00:00"/>
    <s v="Электроугли"/>
    <x v="2"/>
    <s v="Прохорова"/>
    <x v="7"/>
    <x v="0"/>
    <n v="4"/>
  </r>
  <r>
    <x v="1"/>
    <d v="2022-08-19T00:00:00"/>
    <s v="TKRU4547367  "/>
    <n v="40"/>
    <s v="с колес"/>
    <s v="21-00"/>
    <d v="2022-08-22T00:00:00"/>
    <s v="Электроугли"/>
    <x v="2"/>
    <s v="Прохорова"/>
    <x v="7"/>
    <x v="0"/>
    <n v="3"/>
  </r>
  <r>
    <x v="1"/>
    <d v="2022-08-19T00:00:00"/>
    <s v="SWFU6004999"/>
    <n v="40"/>
    <s v="ЭУ"/>
    <s v="21-00"/>
    <d v="2022-08-22T00:00:00"/>
    <s v="Электроугли"/>
    <x v="2"/>
    <s v="Прохорова"/>
    <x v="7"/>
    <x v="0"/>
    <n v="3"/>
  </r>
  <r>
    <x v="4"/>
    <d v="2022-08-19T00:00:00"/>
    <s v="CICU2954072"/>
    <n v="40"/>
    <s v="МК Домодедово"/>
    <m/>
    <d v="2022-08-22T00:00:00"/>
    <s v="Электроугли"/>
    <x v="2"/>
    <s v="Прохорова"/>
    <x v="7"/>
    <x v="0"/>
    <n v="3"/>
  </r>
  <r>
    <x v="4"/>
    <d v="2022-08-19T00:00:00"/>
    <s v="CICU2958186"/>
    <n v="40"/>
    <s v="МК Домодедово"/>
    <m/>
    <d v="2022-08-22T00:00:00"/>
    <s v="Электроугли"/>
    <x v="2"/>
    <s v="Прохорова"/>
    <x v="7"/>
    <x v="0"/>
    <n v="3"/>
  </r>
  <r>
    <x v="22"/>
    <d v="2022-08-19T00:00:00"/>
    <s v="RGHU5102079"/>
    <n v="40"/>
    <s v="Практика"/>
    <m/>
    <d v="2022-08-26T00:00:00"/>
    <s v="Электроугли"/>
    <x v="2"/>
    <s v="Прохорова"/>
    <x v="7"/>
    <x v="0"/>
    <n v="7"/>
  </r>
  <r>
    <x v="0"/>
    <d v="2022-08-20T00:00:00"/>
    <s v="HLTU7006679"/>
    <n v="40"/>
    <s v="ЭУ"/>
    <s v="08-00"/>
    <d v="2022-08-22T00:00:00"/>
    <s v="Электроугли"/>
    <x v="2"/>
    <s v="Прохорова"/>
    <x v="7"/>
    <x v="0"/>
    <n v="2"/>
  </r>
  <r>
    <x v="5"/>
    <d v="2022-08-20T00:00:00"/>
    <s v="CICU2912776"/>
    <n v="40"/>
    <s v="МК Домодедово"/>
    <s v="10-00"/>
    <d v="2022-08-22T00:00:00"/>
    <s v="Электроугли"/>
    <x v="2"/>
    <s v="Прохорова"/>
    <x v="7"/>
    <x v="0"/>
    <n v="2"/>
  </r>
  <r>
    <x v="24"/>
    <d v="2022-08-21T00:00:00"/>
    <s v="SWFU9901357"/>
    <n v="40"/>
    <s v="ЭУ"/>
    <s v="08-00"/>
    <d v="2022-08-25T00:00:00"/>
    <s v="Электроугли"/>
    <x v="2"/>
    <s v="Прохорова"/>
    <x v="7"/>
    <x v="0"/>
    <n v="4"/>
  </r>
  <r>
    <x v="10"/>
    <d v="2022-08-22T00:00:00"/>
    <m/>
    <m/>
    <s v="отмена была "/>
    <s v="11-00"/>
    <m/>
    <s v="Электроугли"/>
    <x v="2"/>
    <s v="Прохорова"/>
    <x v="7"/>
    <x v="0"/>
    <n v="37"/>
  </r>
  <r>
    <x v="1"/>
    <d v="2022-08-22T00:00:00"/>
    <s v="CICU3398717"/>
    <n v="40"/>
    <s v="МК Домодедово"/>
    <s v="21-00"/>
    <d v="2022-08-25T00:00:00"/>
    <s v="Электроугли"/>
    <x v="2"/>
    <s v="Прохорова"/>
    <x v="7"/>
    <x v="0"/>
    <n v="3"/>
  </r>
  <r>
    <x v="1"/>
    <d v="2022-08-22T00:00:00"/>
    <s v="TKRU4566496"/>
    <n v="40"/>
    <s v="с колес "/>
    <s v="01-00"/>
    <d v="2022-08-25T00:00:00"/>
    <s v="Электроугли"/>
    <x v="2"/>
    <s v="Прохорова"/>
    <x v="7"/>
    <x v="0"/>
    <n v="3"/>
  </r>
  <r>
    <x v="1"/>
    <d v="2022-08-22T00:00:00"/>
    <s v="CICU2960389"/>
    <n v="40"/>
    <s v="МК Домодедово"/>
    <s v="14-00"/>
    <d v="2022-08-25T00:00:00"/>
    <s v="Электроугли"/>
    <x v="2"/>
    <s v="Прохорова"/>
    <x v="7"/>
    <x v="0"/>
    <n v="3"/>
  </r>
  <r>
    <x v="4"/>
    <d v="2022-08-22T00:00:00"/>
    <s v="CTEU2110872"/>
    <n v="40"/>
    <s v="МК Домодедово"/>
    <m/>
    <d v="2022-08-25T00:00:00"/>
    <s v="Электроугли"/>
    <x v="2"/>
    <s v="Прохорова"/>
    <x v="7"/>
    <x v="0"/>
    <n v="3"/>
  </r>
  <r>
    <x v="4"/>
    <d v="2022-08-22T00:00:00"/>
    <s v="CICU3396653"/>
    <n v="40"/>
    <s v="МК Домодедово"/>
    <m/>
    <d v="2022-08-25T00:00:00"/>
    <s v="Электроугли"/>
    <x v="2"/>
    <s v="Прохорова"/>
    <x v="7"/>
    <x v="0"/>
    <n v="3"/>
  </r>
  <r>
    <x v="14"/>
    <d v="2022-08-22T00:00:00"/>
    <s v="CICU2951263"/>
    <n v="40"/>
    <s v="МК Домодедово"/>
    <s v="15-00"/>
    <d v="2022-08-25T00:00:00"/>
    <s v="Электроугли"/>
    <x v="2"/>
    <s v="Прохорова"/>
    <x v="7"/>
    <x v="0"/>
    <n v="3"/>
  </r>
  <r>
    <x v="4"/>
    <d v="2022-08-23T00:00:00"/>
    <s v="CICU2959310"/>
    <n v="40"/>
    <s v="МК Домодедово"/>
    <m/>
    <d v="2022-08-26T00:00:00"/>
    <s v="Электроугли"/>
    <x v="2"/>
    <s v="Прохорова"/>
    <x v="7"/>
    <x v="0"/>
    <n v="3"/>
  </r>
  <r>
    <x v="4"/>
    <d v="2022-08-23T00:00:00"/>
    <s v="CICU2958740"/>
    <n v="40"/>
    <s v="МК Домодедово"/>
    <m/>
    <d v="2022-08-26T00:00:00"/>
    <s v="Электроугли"/>
    <x v="2"/>
    <s v="Прохорова"/>
    <x v="7"/>
    <x v="0"/>
    <n v="3"/>
  </r>
  <r>
    <x v="1"/>
    <d v="2022-08-23T00:00:00"/>
    <s v="CICU2850864"/>
    <n v="40"/>
    <s v="мк Домодедово"/>
    <s v="14-00"/>
    <d v="2022-08-26T00:00:00"/>
    <s v="Электроугли"/>
    <x v="2"/>
    <s v="Прохорова"/>
    <x v="7"/>
    <x v="0"/>
    <n v="3"/>
  </r>
  <r>
    <x v="22"/>
    <d v="2022-08-23T00:00:00"/>
    <s v="CICU3397454"/>
    <n v="40"/>
    <s v="МК Домодедово"/>
    <m/>
    <d v="2022-08-27T00:00:00"/>
    <s v="Электроугли"/>
    <x v="2"/>
    <s v="Прохорова"/>
    <x v="7"/>
    <x v="0"/>
    <n v="4"/>
  </r>
  <r>
    <x v="14"/>
    <d v="2022-08-23T00:00:00"/>
    <s v="CICU3398316"/>
    <n v="40"/>
    <s v="МК Домодедово"/>
    <s v="10-00"/>
    <d v="2022-08-26T00:00:00"/>
    <s v="Электроугли"/>
    <x v="2"/>
    <s v="Прохорова"/>
    <x v="7"/>
    <x v="0"/>
    <n v="3"/>
  </r>
  <r>
    <x v="14"/>
    <d v="2022-08-24T00:00:00"/>
    <s v="HPCU4299744"/>
    <n v="40"/>
    <s v="мк Домодедово"/>
    <s v="10-00"/>
    <d v="2022-08-26T00:00:00"/>
    <s v="Электроугли"/>
    <x v="2"/>
    <s v="Прохорова"/>
    <x v="7"/>
    <x v="0"/>
    <n v="2"/>
  </r>
  <r>
    <x v="14"/>
    <d v="2022-08-24T00:00:00"/>
    <s v="CICU2958437"/>
    <n v="40"/>
    <s v="МК Домодедово"/>
    <s v="15-00"/>
    <d v="2022-08-27T00:00:00"/>
    <s v="Электроугли"/>
    <x v="2"/>
    <s v="Прохорова"/>
    <x v="7"/>
    <x v="0"/>
    <n v="3"/>
  </r>
  <r>
    <x v="10"/>
    <d v="2022-08-24T00:00:00"/>
    <s v="CICU2944897"/>
    <n v="40"/>
    <s v="мк Домодедово"/>
    <s v="12-00"/>
    <d v="2022-08-27T00:00:00"/>
    <s v="Электроугли"/>
    <x v="2"/>
    <s v="Прохорова"/>
    <x v="7"/>
    <x v="0"/>
    <n v="3"/>
  </r>
  <r>
    <x v="0"/>
    <d v="2022-08-24T00:00:00"/>
    <s v="CICU2943550"/>
    <n v="40"/>
    <s v="мк Домодедово"/>
    <s v="11-00"/>
    <d v="2022-08-27T00:00:00"/>
    <s v="Электроугли"/>
    <x v="2"/>
    <s v="Прохорова"/>
    <x v="7"/>
    <x v="0"/>
    <n v="3"/>
  </r>
  <r>
    <x v="0"/>
    <d v="2022-08-24T00:00:00"/>
    <s v="CTEU2108140"/>
    <n v="40"/>
    <s v="мк Домодедово"/>
    <s v="14-00"/>
    <m/>
    <s v="Электроугли"/>
    <x v="2"/>
    <s v="Прохорова"/>
    <x v="7"/>
    <x v="0"/>
    <n v="35"/>
  </r>
  <r>
    <x v="1"/>
    <d v="2022-08-24T00:00:00"/>
    <s v="CICU2581343"/>
    <n v="40"/>
    <s v="мк Домодедово"/>
    <s v="21-00"/>
    <d v="2022-08-27T00:00:00"/>
    <s v="Электроугли"/>
    <x v="2"/>
    <s v="Прохорова"/>
    <x v="7"/>
    <x v="0"/>
    <n v="3"/>
  </r>
  <r>
    <x v="1"/>
    <d v="2022-08-24T00:00:00"/>
    <s v="TKRU4514912"/>
    <n v="40"/>
    <s v="с колес"/>
    <s v="15-00"/>
    <d v="2022-08-27T00:00:00"/>
    <s v="Электроугли"/>
    <x v="2"/>
    <s v="Прохорова"/>
    <x v="7"/>
    <x v="0"/>
    <n v="3"/>
  </r>
  <r>
    <x v="1"/>
    <d v="2022-08-24T00:00:00"/>
    <s v="HNKU6165924"/>
    <n v="40"/>
    <s v="мк Домодедово"/>
    <s v="01-00"/>
    <d v="2022-08-27T00:00:00"/>
    <s v="Электроугли"/>
    <x v="2"/>
    <s v="Прохорова"/>
    <x v="7"/>
    <x v="0"/>
    <n v="3"/>
  </r>
  <r>
    <x v="10"/>
    <d v="2022-08-24T00:00:00"/>
    <s v="GRTU4503537"/>
    <n v="40"/>
    <s v="мк Домодедово"/>
    <s v="14-00"/>
    <d v="2022-08-27T00:00:00"/>
    <s v="Электроугли"/>
    <x v="2"/>
    <s v="Прохорова"/>
    <x v="7"/>
    <x v="0"/>
    <n v="3"/>
  </r>
  <r>
    <x v="4"/>
    <d v="2022-08-24T00:00:00"/>
    <s v="CICU2855022"/>
    <n v="40"/>
    <s v="мк Домодедово"/>
    <m/>
    <d v="2022-08-27T00:00:00"/>
    <s v="Электроугли"/>
    <x v="2"/>
    <s v="Прохорова"/>
    <x v="7"/>
    <x v="0"/>
    <n v="3"/>
  </r>
  <r>
    <x v="4"/>
    <d v="2022-08-24T00:00:00"/>
    <s v="CICU2221497"/>
    <n v="40"/>
    <s v="мк Домодедово"/>
    <m/>
    <d v="2022-08-27T00:00:00"/>
    <s v="Электроугли"/>
    <x v="2"/>
    <s v="Прохорова"/>
    <x v="7"/>
    <x v="0"/>
    <n v="3"/>
  </r>
  <r>
    <x v="4"/>
    <d v="2022-08-24T00:00:00"/>
    <s v="CICU2956389"/>
    <n v="40"/>
    <s v="мк Домодедово"/>
    <m/>
    <d v="2022-08-27T00:00:00"/>
    <s v="Электроугли"/>
    <x v="2"/>
    <s v="Прохорова"/>
    <x v="7"/>
    <x v="0"/>
    <n v="3"/>
  </r>
  <r>
    <x v="22"/>
    <d v="2022-08-24T00:00:00"/>
    <s v="CICU2913160"/>
    <n v="40"/>
    <s v="мк Домодедово"/>
    <m/>
    <m/>
    <s v="Электроугли"/>
    <x v="2"/>
    <s v="Прохорова"/>
    <x v="7"/>
    <x v="0"/>
    <n v="35"/>
  </r>
  <r>
    <x v="69"/>
    <d v="2022-08-25T00:00:00"/>
    <s v="TCNU6557128"/>
    <n v="40"/>
    <s v="мк Домодедово"/>
    <s v="14-00"/>
    <d v="2022-08-29T00:00:00"/>
    <s v="Электроугли"/>
    <x v="2"/>
    <s v="Прохорова"/>
    <x v="7"/>
    <x v="0"/>
    <n v="4"/>
  </r>
  <r>
    <x v="1"/>
    <d v="2022-08-25T00:00:00"/>
    <s v="TKRU4142712"/>
    <n v="40"/>
    <s v="ЭУ"/>
    <s v="21-00"/>
    <d v="2022-08-29T00:00:00"/>
    <s v="Электроугли"/>
    <x v="2"/>
    <s v="Прохорова"/>
    <x v="7"/>
    <x v="0"/>
    <n v="4"/>
  </r>
  <r>
    <x v="1"/>
    <d v="2022-08-25T00:00:00"/>
    <s v="HNKU6136485"/>
    <n v="40"/>
    <s v="мк Домодедово"/>
    <s v="21-00"/>
    <d v="2022-08-29T00:00:00"/>
    <s v="Электроугли"/>
    <x v="2"/>
    <s v="Прохорова"/>
    <x v="7"/>
    <x v="0"/>
    <n v="4"/>
  </r>
  <r>
    <x v="14"/>
    <d v="2022-08-25T00:00:00"/>
    <s v="HNKU6144074"/>
    <n v="40"/>
    <s v="мк Домодедово"/>
    <s v="10-00"/>
    <d v="2022-08-29T00:00:00"/>
    <s v="Электроугли"/>
    <x v="2"/>
    <s v="Прохорова"/>
    <x v="7"/>
    <x v="0"/>
    <n v="4"/>
  </r>
  <r>
    <x v="14"/>
    <d v="2022-08-25T00:00:00"/>
    <s v="TKRU4412119"/>
    <n v="40"/>
    <s v="ЭУ"/>
    <s v="15-00"/>
    <d v="2022-08-29T00:00:00"/>
    <s v="Электроугли"/>
    <x v="2"/>
    <s v="Прохорова"/>
    <x v="7"/>
    <x v="0"/>
    <n v="4"/>
  </r>
  <r>
    <x v="5"/>
    <d v="2022-08-25T00:00:00"/>
    <s v="HNKU6170181"/>
    <n v="40"/>
    <s v="мк Домодедово"/>
    <s v="10-00"/>
    <d v="2022-08-29T00:00:00"/>
    <s v="Электроугли"/>
    <x v="2"/>
    <s v="Прохорова"/>
    <x v="7"/>
    <x v="0"/>
    <n v="4"/>
  </r>
  <r>
    <x v="4"/>
    <d v="2022-08-25T00:00:00"/>
    <s v="HNKU5105140"/>
    <n v="40"/>
    <s v="мк Домодедово"/>
    <m/>
    <d v="2022-08-29T00:00:00"/>
    <s v="Электроугли"/>
    <x v="2"/>
    <s v="Прохорова"/>
    <x v="7"/>
    <x v="0"/>
    <n v="4"/>
  </r>
  <r>
    <x v="4"/>
    <d v="2022-08-25T00:00:00"/>
    <s v="HNKU6171188"/>
    <n v="40"/>
    <s v="мк Домодедово"/>
    <m/>
    <d v="2022-08-29T00:00:00"/>
    <s v="Электроугли"/>
    <x v="2"/>
    <s v="Прохорова"/>
    <x v="7"/>
    <x v="0"/>
    <n v="4"/>
  </r>
  <r>
    <x v="22"/>
    <d v="2022-08-26T00:00:00"/>
    <s v="HNKU6244108"/>
    <n v="40"/>
    <s v="мк Домодедово"/>
    <m/>
    <d v="2022-08-31T00:00:00"/>
    <s v="Электроугли"/>
    <x v="2"/>
    <s v="Прохорова"/>
    <x v="7"/>
    <x v="0"/>
    <n v="5"/>
  </r>
  <r>
    <x v="1"/>
    <d v="2022-08-26T00:00:00"/>
    <s v="CICU2854427"/>
    <n v="40"/>
    <s v="мк Домодедово"/>
    <s v="13-00"/>
    <m/>
    <s v="Электроугли"/>
    <x v="2"/>
    <s v="Прохорова"/>
    <x v="7"/>
    <x v="0"/>
    <n v="33"/>
  </r>
  <r>
    <x v="1"/>
    <d v="2022-08-26T00:00:00"/>
    <s v="CICU2943545"/>
    <n v="40"/>
    <s v="мк Домодедово"/>
    <s v="01-00"/>
    <d v="2022-08-29T00:00:00"/>
    <s v="Электроугли"/>
    <x v="2"/>
    <s v="Прохорова"/>
    <x v="7"/>
    <x v="0"/>
    <n v="3"/>
  </r>
  <r>
    <x v="1"/>
    <d v="2022-08-26T00:00:00"/>
    <s v="CICU2951978"/>
    <n v="40"/>
    <s v="мк Домодедово"/>
    <s v="01-00"/>
    <d v="2022-08-29T00:00:00"/>
    <s v="Электроугли"/>
    <x v="2"/>
    <s v="Прохорова"/>
    <x v="7"/>
    <x v="0"/>
    <n v="3"/>
  </r>
  <r>
    <x v="10"/>
    <d v="2022-08-26T00:00:00"/>
    <s v="TKRU4516710"/>
    <n v="40"/>
    <s v="ЭУ"/>
    <s v="15-00"/>
    <d v="2022-08-28T00:00:00"/>
    <s v="Электроугли"/>
    <x v="2"/>
    <s v="Прохорова"/>
    <x v="7"/>
    <x v="0"/>
    <n v="2"/>
  </r>
  <r>
    <x v="14"/>
    <d v="2022-08-26T00:00:00"/>
    <s v="CICU2851768"/>
    <n v="40"/>
    <s v="мк Домодедово"/>
    <s v="12-00"/>
    <m/>
    <s v="Электроугли"/>
    <x v="2"/>
    <s v="Прохорова"/>
    <x v="7"/>
    <x v="0"/>
    <n v="33"/>
  </r>
  <r>
    <x v="5"/>
    <d v="2022-08-26T00:00:00"/>
    <s v="CICU2953034"/>
    <n v="40"/>
    <s v="мк Домодедово"/>
    <s v="11-00"/>
    <m/>
    <s v="Электроугли"/>
    <x v="2"/>
    <s v="Прохорова"/>
    <x v="7"/>
    <x v="0"/>
    <n v="33"/>
  </r>
  <r>
    <x v="4"/>
    <d v="2022-08-26T00:00:00"/>
    <s v="CICU2912204"/>
    <n v="40"/>
    <s v="мк Домодедово"/>
    <m/>
    <d v="2022-08-29T00:00:00"/>
    <s v="Электроугли"/>
    <x v="2"/>
    <s v="Прохорова"/>
    <x v="7"/>
    <x v="0"/>
    <n v="3"/>
  </r>
  <r>
    <x v="4"/>
    <d v="2022-08-26T00:00:00"/>
    <s v="HNKU6036001"/>
    <n v="40"/>
    <s v="мк Домодедово"/>
    <m/>
    <m/>
    <s v="Электроугли"/>
    <x v="2"/>
    <s v="Прохорова"/>
    <x v="7"/>
    <x v="0"/>
    <n v="33"/>
  </r>
  <r>
    <x v="4"/>
    <d v="2022-08-26T00:00:00"/>
    <s v="HNKU6083467"/>
    <n v="40"/>
    <s v="мк Домодедово"/>
    <m/>
    <m/>
    <s v="Электроугли"/>
    <x v="2"/>
    <s v="Прохорова"/>
    <x v="7"/>
    <x v="0"/>
    <n v="33"/>
  </r>
  <r>
    <x v="10"/>
    <d v="2022-08-29T00:00:00"/>
    <s v="CICU2954323"/>
    <n v="40"/>
    <s v="мк Домодедово"/>
    <s v="10-00"/>
    <d v="2022-08-31T00:00:00"/>
    <s v="Электроугли"/>
    <x v="2"/>
    <s v="Прохорова"/>
    <x v="7"/>
    <x v="0"/>
    <n v="2"/>
  </r>
  <r>
    <x v="10"/>
    <d v="2022-08-29T00:00:00"/>
    <s v="CICU2956157"/>
    <n v="40"/>
    <s v="мк Домодедово"/>
    <s v="09-00"/>
    <m/>
    <s v="Электроугли"/>
    <x v="2"/>
    <s v="Прохорова"/>
    <x v="7"/>
    <x v="0"/>
    <n v="30"/>
  </r>
  <r>
    <x v="1"/>
    <d v="2022-08-29T00:00:00"/>
    <s v="CICU2953292"/>
    <n v="40"/>
    <s v="мк Домодедово"/>
    <m/>
    <d v="2022-08-31T00:00:00"/>
    <s v="Электроугли"/>
    <x v="2"/>
    <s v="Прохорова"/>
    <x v="7"/>
    <x v="0"/>
    <n v="2"/>
  </r>
  <r>
    <x v="4"/>
    <d v="2022-08-29T00:00:00"/>
    <s v="CICU2912077"/>
    <n v="40"/>
    <s v="мк Домодедово"/>
    <m/>
    <d v="2022-08-31T00:00:00"/>
    <s v="Электроугли"/>
    <x v="2"/>
    <s v="Прохорова"/>
    <x v="7"/>
    <x v="0"/>
    <n v="2"/>
  </r>
  <r>
    <x v="4"/>
    <d v="2022-08-29T00:00:00"/>
    <s v="CICU2222739"/>
    <n v="40"/>
    <s v="мк Домодедово"/>
    <m/>
    <d v="2022-08-31T00:00:00"/>
    <s v="Электроугли"/>
    <x v="2"/>
    <s v="Прохорова"/>
    <x v="7"/>
    <x v="0"/>
    <n v="2"/>
  </r>
  <r>
    <x v="4"/>
    <d v="2022-08-29T00:00:00"/>
    <s v="CICU2955593"/>
    <n v="40"/>
    <s v="мк Домодедово"/>
    <m/>
    <d v="2022-08-31T00:00:00"/>
    <s v="Электроугли"/>
    <x v="2"/>
    <s v="Прохорова"/>
    <x v="7"/>
    <x v="0"/>
    <n v="2"/>
  </r>
  <r>
    <x v="10"/>
    <d v="2022-08-30T00:00:00"/>
    <s v="NPTU4502940"/>
    <n v="40"/>
    <s v="мк Домодедово"/>
    <s v="13-00"/>
    <d v="2022-09-03T00:00:00"/>
    <s v="Электроугли"/>
    <x v="2"/>
    <s v="Прохорова"/>
    <x v="7"/>
    <x v="0"/>
    <n v="4"/>
  </r>
  <r>
    <x v="14"/>
    <d v="2022-08-30T00:00:00"/>
    <s v="CICU2913113"/>
    <n v="40"/>
    <s v="мк Домодедово"/>
    <s v="12-00"/>
    <d v="2022-09-03T00:00:00"/>
    <s v="Электроугли"/>
    <x v="2"/>
    <s v="Прохорова"/>
    <x v="7"/>
    <x v="0"/>
    <n v="4"/>
  </r>
  <r>
    <x v="5"/>
    <d v="2022-08-30T00:00:00"/>
    <s v="CICU2184639"/>
    <n v="40"/>
    <s v="мк Домодедово"/>
    <s v="11-00"/>
    <d v="2022-09-03T00:00:00"/>
    <s v="Электроугли"/>
    <x v="2"/>
    <s v="Прохорова"/>
    <x v="7"/>
    <x v="0"/>
    <n v="4"/>
  </r>
  <r>
    <x v="1"/>
    <d v="2022-08-30T00:00:00"/>
    <s v="TCNU9915924"/>
    <n v="40"/>
    <s v="РТК Видное"/>
    <s v="21-00"/>
    <d v="2022-09-03T00:00:00"/>
    <s v="Электроугли"/>
    <x v="2"/>
    <s v="Прохорова"/>
    <x v="7"/>
    <x v="0"/>
    <n v="4"/>
  </r>
  <r>
    <x v="1"/>
    <d v="2022-08-30T00:00:00"/>
    <s v="TRIU9142884"/>
    <n v="40"/>
    <s v="РТК Видное"/>
    <s v="01-00"/>
    <d v="2022-09-03T00:00:00"/>
    <s v="Электроугли"/>
    <x v="2"/>
    <s v="Прохорова"/>
    <x v="7"/>
    <x v="0"/>
    <n v="4"/>
  </r>
  <r>
    <x v="4"/>
    <d v="2022-08-30T00:00:00"/>
    <s v="NEPU4536374"/>
    <n v="40"/>
    <s v="мк Домодедово"/>
    <m/>
    <d v="2022-09-03T00:00:00"/>
    <s v="Электроугли"/>
    <x v="2"/>
    <s v="Прохорова"/>
    <x v="7"/>
    <x v="0"/>
    <n v="4"/>
  </r>
  <r>
    <x v="4"/>
    <d v="2022-08-30T00:00:00"/>
    <s v="NEPU4534520"/>
    <n v="40"/>
    <s v="мк Домодедово"/>
    <m/>
    <d v="2022-08-31T00:00:00"/>
    <s v="Электроугли"/>
    <x v="2"/>
    <s v="Прохорова"/>
    <x v="7"/>
    <x v="0"/>
    <n v="1"/>
  </r>
  <r>
    <x v="4"/>
    <d v="2022-08-30T00:00:00"/>
    <s v="KLFU1801480"/>
    <n v="40"/>
    <s v="РТК ВИДНОЕ"/>
    <m/>
    <d v="2022-09-03T00:00:00"/>
    <s v="Электроугли"/>
    <x v="2"/>
    <s v="Прохорова"/>
    <x v="7"/>
    <x v="0"/>
    <n v="4"/>
  </r>
  <r>
    <x v="22"/>
    <d v="2022-08-30T00:00:00"/>
    <s v="NEPU4535640"/>
    <n v="40"/>
    <s v="мк Домодедово"/>
    <m/>
    <d v="2022-09-04T00:00:00"/>
    <s v="Электроугли"/>
    <x v="2"/>
    <s v="Прохорова"/>
    <x v="7"/>
    <x v="0"/>
    <n v="5"/>
  </r>
  <r>
    <x v="14"/>
    <d v="2022-08-31T00:00:00"/>
    <s v="CICU3387271"/>
    <n v="40"/>
    <s v="РТК Видное"/>
    <s v="12-00"/>
    <d v="2022-09-04T00:00:00"/>
    <s v="Электроугли"/>
    <x v="2"/>
    <s v="Прохорова"/>
    <x v="7"/>
    <x v="0"/>
    <n v="4"/>
  </r>
  <r>
    <x v="4"/>
    <d v="2022-08-31T00:00:00"/>
    <s v="CICU2631573"/>
    <n v="40"/>
    <s v="РТК Видное"/>
    <m/>
    <d v="2022-09-03T00:00:00"/>
    <s v="Электроугли"/>
    <x v="2"/>
    <s v="Прохорова"/>
    <x v="7"/>
    <x v="0"/>
    <n v="3"/>
  </r>
  <r>
    <x v="4"/>
    <d v="2022-08-31T00:00:00"/>
    <s v="CICU2631341"/>
    <n v="40"/>
    <s v="РТК Видное"/>
    <m/>
    <d v="2022-09-04T00:00:00"/>
    <s v="Электроугли"/>
    <x v="2"/>
    <s v="Прохорова"/>
    <x v="7"/>
    <x v="0"/>
    <n v="4"/>
  </r>
  <r>
    <x v="22"/>
    <d v="2022-08-31T00:00:00"/>
    <s v="TRLU6933588"/>
    <n v="40"/>
    <s v="РТК Видное"/>
    <m/>
    <d v="2022-09-07T00:00:00"/>
    <s v="Электроугли"/>
    <x v="2"/>
    <s v="Прохорова"/>
    <x v="7"/>
    <x v="0"/>
    <n v="7"/>
  </r>
  <r>
    <x v="1"/>
    <d v="2022-08-31T00:00:00"/>
    <s v="TLHU8034601"/>
    <n v="40"/>
    <s v="РТК Видное"/>
    <s v="15-00"/>
    <d v="2022-09-04T00:00:00"/>
    <s v="Электроугли"/>
    <x v="2"/>
    <s v="Прохорова"/>
    <x v="7"/>
    <x v="0"/>
    <n v="4"/>
  </r>
  <r>
    <x v="70"/>
    <d v="2022-08-01T00:00:00"/>
    <s v="TDLU6238660"/>
    <n v="40"/>
    <s v="МК Домодедово"/>
    <s v="09-00"/>
    <d v="2022-08-05T00:00:00"/>
    <s v="Электроугли"/>
    <x v="2"/>
    <s v="Прохорова"/>
    <x v="7"/>
    <x v="0"/>
    <n v="4"/>
  </r>
  <r>
    <x v="70"/>
    <d v="2022-08-01T00:00:00"/>
    <s v="TBJU7391290"/>
    <n v="40"/>
    <s v="Восток Сервис "/>
    <s v="14-00"/>
    <d v="2022-08-06T00:00:00"/>
    <s v="Электроугли"/>
    <x v="2"/>
    <s v="Прохорова"/>
    <x v="7"/>
    <x v="0"/>
    <n v="5"/>
  </r>
  <r>
    <x v="70"/>
    <d v="2022-08-01T00:00:00"/>
    <s v="TKRU4213009"/>
    <n v="40"/>
    <s v="Кунцево"/>
    <s v="14-00"/>
    <d v="2022-08-06T00:00:00"/>
    <s v="Электроугли"/>
    <x v="2"/>
    <s v="Прохорова"/>
    <x v="7"/>
    <x v="0"/>
    <n v="5"/>
  </r>
  <r>
    <x v="70"/>
    <d v="2022-08-02T00:00:00"/>
    <s v="HYJU1038041"/>
    <n v="40"/>
    <s v="МК Домодедово"/>
    <s v="14-00"/>
    <d v="2022-08-07T00:00:00"/>
    <s v="Электроугли"/>
    <x v="2"/>
    <s v="Прохорова"/>
    <x v="7"/>
    <x v="0"/>
    <n v="5"/>
  </r>
  <r>
    <x v="70"/>
    <d v="2022-08-02T00:00:00"/>
    <s v="LYGU3579162"/>
    <n v="40"/>
    <s v="МК Домодедово"/>
    <s v="09-00"/>
    <d v="2022-08-06T00:00:00"/>
    <s v="Электроугли"/>
    <x v="2"/>
    <s v="Прохорова"/>
    <x v="7"/>
    <x v="0"/>
    <n v="4"/>
  </r>
  <r>
    <x v="70"/>
    <d v="2022-08-02T00:00:00"/>
    <s v="TLLU7708940"/>
    <n v="40"/>
    <s v="МК Домодедово"/>
    <s v="14-00"/>
    <d v="2022-08-07T00:00:00"/>
    <s v="Электроугли"/>
    <x v="2"/>
    <s v="Прохорова"/>
    <x v="7"/>
    <x v="0"/>
    <n v="5"/>
  </r>
  <r>
    <x v="70"/>
    <d v="2022-08-03T00:00:00"/>
    <s v="CICU2199500"/>
    <n v="40"/>
    <s v="Чехов"/>
    <s v="09-00"/>
    <d v="2022-08-07T00:00:00"/>
    <s v="Электроугли"/>
    <x v="2"/>
    <s v="Прохорова"/>
    <x v="7"/>
    <x v="0"/>
    <n v="4"/>
  </r>
  <r>
    <x v="70"/>
    <d v="2022-08-03T00:00:00"/>
    <s v="TDLU7012765"/>
    <n v="40"/>
    <s v="Чехов"/>
    <s v="14-00"/>
    <d v="2022-08-07T00:00:00"/>
    <s v="Электроугли"/>
    <x v="2"/>
    <s v="Прохорова"/>
    <x v="7"/>
    <x v="0"/>
    <n v="4"/>
  </r>
  <r>
    <x v="70"/>
    <d v="2022-08-04T00:00:00"/>
    <s v="CICU2219627"/>
    <n v="40"/>
    <s v="МК Домодедово"/>
    <s v="18-00"/>
    <d v="2022-08-10T00:00:00"/>
    <s v="Электроугли"/>
    <x v="2"/>
    <s v="Прохорова"/>
    <x v="7"/>
    <x v="0"/>
    <n v="6"/>
  </r>
  <r>
    <x v="70"/>
    <d v="2022-08-04T00:00:00"/>
    <s v="CTEU2108031"/>
    <n v="40"/>
    <s v="МК Домодедово"/>
    <s v="09-00"/>
    <d v="2022-08-08T00:00:00"/>
    <s v="Электроугли"/>
    <x v="2"/>
    <s v="Прохорова"/>
    <x v="7"/>
    <x v="0"/>
    <n v="4"/>
  </r>
  <r>
    <x v="70"/>
    <d v="2022-08-04T00:00:00"/>
    <s v="GCSU6032222"/>
    <n v="40"/>
    <s v="Чехов"/>
    <s v="14-00"/>
    <d v="2022-08-08T00:00:00"/>
    <s v="Электроугли"/>
    <x v="2"/>
    <s v="Прохорова"/>
    <x v="7"/>
    <x v="0"/>
    <n v="4"/>
  </r>
  <r>
    <x v="70"/>
    <d v="2022-08-05T00:00:00"/>
    <s v="CICU2218425"/>
    <n v="40"/>
    <s v="МК Домодедово"/>
    <s v="09-00"/>
    <d v="2022-08-10T00:00:00"/>
    <s v="Электроугли"/>
    <x v="2"/>
    <s v="Прохорова"/>
    <x v="7"/>
    <x v="0"/>
    <n v="5"/>
  </r>
  <r>
    <x v="70"/>
    <d v="2022-08-05T00:00:00"/>
    <s v="CICU1968600"/>
    <n v="40"/>
    <s v="Технопарк"/>
    <s v="14-00"/>
    <d v="2022-08-10T00:00:00"/>
    <s v="Электроугли"/>
    <x v="2"/>
    <s v="Прохорова"/>
    <x v="7"/>
    <x v="0"/>
    <n v="5"/>
  </r>
  <r>
    <x v="70"/>
    <d v="2022-08-06T00:00:00"/>
    <s v="CICU2672762"/>
    <n v="40"/>
    <s v="МК Домодедово"/>
    <s v="09-00"/>
    <d v="2022-08-10T00:00:00"/>
    <s v="Электроугли"/>
    <x v="2"/>
    <s v="Прохорова"/>
    <x v="7"/>
    <x v="0"/>
    <n v="4"/>
  </r>
  <r>
    <x v="70"/>
    <d v="2022-08-06T00:00:00"/>
    <s v="CICU2087290"/>
    <n v="40"/>
    <s v="МК Домодедово"/>
    <s v="09-00"/>
    <d v="2022-08-10T00:00:00"/>
    <s v="Электроугли"/>
    <x v="2"/>
    <s v="Прохорова"/>
    <x v="7"/>
    <x v="0"/>
    <n v="4"/>
  </r>
  <r>
    <x v="70"/>
    <d v="2022-08-06T00:00:00"/>
    <s v="CICU2960856"/>
    <n v="40"/>
    <s v="с колес "/>
    <s v="14-00"/>
    <d v="2022-08-10T00:00:00"/>
    <s v="Электроугли"/>
    <x v="2"/>
    <s v="Прохорова"/>
    <x v="7"/>
    <x v="0"/>
    <n v="4"/>
  </r>
  <r>
    <x v="70"/>
    <d v="2022-08-08T00:00:00"/>
    <s v="CICU3039168"/>
    <n v="40"/>
    <s v="МК Домодедово"/>
    <s v="09-00"/>
    <d v="2022-08-10T00:00:00"/>
    <s v="Электроугли"/>
    <x v="2"/>
    <s v="Прохорова"/>
    <x v="7"/>
    <x v="0"/>
    <n v="2"/>
  </r>
  <r>
    <x v="70"/>
    <d v="2022-08-08T00:00:00"/>
    <s v="XLNU2100964"/>
    <n v="40"/>
    <s v="МК Домодедово"/>
    <s v="14-00"/>
    <d v="2022-08-10T00:00:00"/>
    <s v="Электроугли"/>
    <x v="2"/>
    <s v="Прохорова"/>
    <x v="7"/>
    <x v="0"/>
    <n v="2"/>
  </r>
  <r>
    <x v="70"/>
    <d v="2022-08-09T00:00:00"/>
    <s v="HDFU5223571"/>
    <n v="40"/>
    <s v="с колес "/>
    <s v="09-00"/>
    <d v="2022-08-13T00:00:00"/>
    <s v="Электроугли"/>
    <x v="2"/>
    <s v="Прохорова"/>
    <x v="7"/>
    <x v="0"/>
    <n v="4"/>
  </r>
  <r>
    <x v="70"/>
    <d v="2022-08-09T00:00:00"/>
    <s v="HYJU1019592"/>
    <n v="40"/>
    <s v="с колес "/>
    <s v="14-00"/>
    <d v="2022-08-13T00:00:00"/>
    <s v="Электроугли"/>
    <x v="2"/>
    <s v="Прохорова"/>
    <x v="7"/>
    <x v="0"/>
    <n v="4"/>
  </r>
  <r>
    <x v="70"/>
    <d v="2022-08-09T00:00:00"/>
    <s v="CICU2960542"/>
    <n v="40"/>
    <s v="МК Домодедово"/>
    <s v="18-00"/>
    <d v="2022-08-13T00:00:00"/>
    <s v="Электроугли"/>
    <x v="2"/>
    <s v="Прохорова"/>
    <x v="7"/>
    <x v="0"/>
    <n v="4"/>
  </r>
  <r>
    <x v="70"/>
    <d v="2022-08-10T00:00:00"/>
    <s v="TXGU7159836"/>
    <n v="40"/>
    <s v="с колес "/>
    <s v="09-00"/>
    <d v="2022-08-15T00:00:00"/>
    <s v="Электроугли"/>
    <x v="2"/>
    <s v="Прохорова"/>
    <x v="7"/>
    <x v="0"/>
    <n v="5"/>
  </r>
  <r>
    <x v="70"/>
    <d v="2022-08-10T00:00:00"/>
    <s v="CICU2953420"/>
    <n v="40"/>
    <s v="МК Домодедово"/>
    <s v="14-00"/>
    <d v="2022-08-15T00:00:00"/>
    <s v="Электроугли"/>
    <x v="2"/>
    <s v="Прохорова"/>
    <x v="7"/>
    <x v="0"/>
    <n v="5"/>
  </r>
  <r>
    <x v="70"/>
    <d v="2022-08-10T00:00:00"/>
    <s v="CICU2912631"/>
    <n v="40"/>
    <s v="МК Домодедово"/>
    <s v="14-00 "/>
    <d v="2022-08-15T00:00:00"/>
    <s v="Электроугли"/>
    <x v="2"/>
    <s v="Прохорова"/>
    <x v="7"/>
    <x v="0"/>
    <n v="5"/>
  </r>
  <r>
    <x v="70"/>
    <d v="2022-08-11T00:00:00"/>
    <s v="GLRU5550520"/>
    <n v="40"/>
    <s v="технопарк"/>
    <s v="09-00"/>
    <d v="2022-08-15T00:00:00"/>
    <s v="Электроугли"/>
    <x v="2"/>
    <s v="Прохорова"/>
    <x v="7"/>
    <x v="0"/>
    <n v="4"/>
  </r>
  <r>
    <x v="70"/>
    <d v="2022-08-11T00:00:00"/>
    <s v="GLRU5550176"/>
    <n v="40"/>
    <s v="технопарк"/>
    <s v="14-00"/>
    <d v="2022-08-15T00:00:00"/>
    <s v="Электроугли"/>
    <x v="2"/>
    <s v="Прохорова"/>
    <x v="7"/>
    <x v="0"/>
    <n v="4"/>
  </r>
  <r>
    <x v="70"/>
    <d v="2022-08-11T00:00:00"/>
    <s v="GLRU5550387"/>
    <n v="40"/>
    <s v="технопарк "/>
    <s v="14-00 "/>
    <d v="2022-08-15T00:00:00"/>
    <s v="Электроугли"/>
    <x v="2"/>
    <s v="Прохорова"/>
    <x v="7"/>
    <x v="0"/>
    <n v="4"/>
  </r>
  <r>
    <x v="70"/>
    <d v="2022-08-12T00:00:00"/>
    <s v="CICU3159517"/>
    <n v="40"/>
    <s v="практика"/>
    <s v="09-00"/>
    <d v="2022-08-15T00:00:00"/>
    <s v="Электроугли"/>
    <x v="2"/>
    <s v="Прохорова"/>
    <x v="7"/>
    <x v="0"/>
    <n v="3"/>
  </r>
  <r>
    <x v="70"/>
    <d v="2022-08-12T00:00:00"/>
    <s v="CICU3163630"/>
    <n v="40"/>
    <s v="практика"/>
    <s v="14-00"/>
    <d v="2022-08-15T00:00:00"/>
    <s v="Электроугли"/>
    <x v="2"/>
    <s v="Прохорова"/>
    <x v="7"/>
    <x v="0"/>
    <n v="3"/>
  </r>
  <r>
    <x v="70"/>
    <d v="2022-08-12T00:00:00"/>
    <s v="CICU3160380"/>
    <n v="40"/>
    <s v="практика"/>
    <s v="14-00"/>
    <d v="2022-08-15T00:00:00"/>
    <s v="Электроугли"/>
    <x v="2"/>
    <s v="Прохорова"/>
    <x v="7"/>
    <x v="0"/>
    <n v="3"/>
  </r>
  <r>
    <x v="70"/>
    <d v="2022-08-13T00:00:00"/>
    <s v="NEPU4541154"/>
    <n v="40"/>
    <s v="мк Домодедово"/>
    <s v="09-00"/>
    <d v="2022-08-15T00:00:00"/>
    <s v="Электроугли"/>
    <x v="2"/>
    <s v="Прохорова"/>
    <x v="7"/>
    <x v="0"/>
    <n v="2"/>
  </r>
  <r>
    <x v="70"/>
    <d v="2022-08-13T00:00:00"/>
    <s v="NEPU4543434"/>
    <n v="40"/>
    <s v="мк Домодедово"/>
    <s v="09-00"/>
    <d v="2022-08-15T00:00:00"/>
    <s v="Электроугли"/>
    <x v="2"/>
    <s v="Прохорова"/>
    <x v="7"/>
    <x v="0"/>
    <n v="2"/>
  </r>
  <r>
    <x v="70"/>
    <d v="2022-08-13T00:00:00"/>
    <s v="NEPU4546515"/>
    <n v="40"/>
    <s v="мк Домодедово"/>
    <s v="14-00"/>
    <d v="2022-08-17T00:00:00"/>
    <s v="Электроугли"/>
    <x v="2"/>
    <s v="Прохорова"/>
    <x v="7"/>
    <x v="0"/>
    <n v="4"/>
  </r>
  <r>
    <x v="70"/>
    <d v="2022-08-13T00:00:00"/>
    <s v="SEKU6246715"/>
    <n v="40"/>
    <s v="мк Домодедово"/>
    <s v="14-00"/>
    <d v="2022-08-17T00:00:00"/>
    <s v="Электроугли"/>
    <x v="2"/>
    <s v="Прохорова"/>
    <x v="7"/>
    <x v="0"/>
    <n v="4"/>
  </r>
  <r>
    <x v="70"/>
    <d v="2022-08-15T00:00:00"/>
    <s v="TDRU4084568"/>
    <n v="40"/>
    <s v="бутово"/>
    <s v="09-00"/>
    <d v="2022-08-17T00:00:00"/>
    <s v="Электроугли"/>
    <x v="2"/>
    <s v="Прохорова"/>
    <x v="7"/>
    <x v="0"/>
    <n v="2"/>
  </r>
  <r>
    <x v="70"/>
    <d v="2022-08-15T00:00:00"/>
    <s v="GESU4916887"/>
    <n v="40"/>
    <s v="бутово"/>
    <s v="14-00"/>
    <d v="2022-08-17T00:00:00"/>
    <s v="Электроугли"/>
    <x v="2"/>
    <s v="Прохорова"/>
    <x v="7"/>
    <x v="0"/>
    <n v="2"/>
  </r>
  <r>
    <x v="70"/>
    <d v="2022-08-15T00:00:00"/>
    <s v="FSCU9899030"/>
    <n v="40"/>
    <s v="бутово"/>
    <s v="14-00"/>
    <d v="2022-08-17T00:00:00"/>
    <s v="Электроугли"/>
    <x v="2"/>
    <s v="Прохорова"/>
    <x v="7"/>
    <x v="0"/>
    <n v="2"/>
  </r>
  <r>
    <x v="70"/>
    <d v="2022-08-16T00:00:00"/>
    <s v="LPRU0000971"/>
    <n v="40"/>
    <s v="Бутово"/>
    <s v="09-00"/>
    <d v="2022-08-18T00:00:00"/>
    <s v="Электроугли"/>
    <x v="2"/>
    <s v="Пуряева"/>
    <x v="7"/>
    <x v="0"/>
    <n v="2"/>
  </r>
  <r>
    <x v="70"/>
    <d v="2022-08-16T00:00:00"/>
    <s v="LPRU0000591"/>
    <n v="40"/>
    <s v="Бутово"/>
    <s v="14-00"/>
    <d v="2022-08-18T00:00:00"/>
    <s v="Электроугли"/>
    <x v="2"/>
    <s v="Пуряева"/>
    <x v="7"/>
    <x v="0"/>
    <n v="2"/>
  </r>
  <r>
    <x v="70"/>
    <d v="2022-08-16T00:00:00"/>
    <s v="WJSU5011667"/>
    <n v="40"/>
    <s v="Южный"/>
    <s v="14-00"/>
    <d v="2022-08-18T00:00:00"/>
    <s v="Электроугли"/>
    <x v="2"/>
    <s v="Пуряева"/>
    <x v="7"/>
    <x v="0"/>
    <n v="2"/>
  </r>
  <r>
    <x v="70"/>
    <d v="2022-08-17T00:00:00"/>
    <s v="FCIU8112645"/>
    <n v="40"/>
    <s v="Технопарк"/>
    <s v="09-00"/>
    <d v="2022-08-18T00:00:00"/>
    <s v="Электроугли"/>
    <x v="2"/>
    <s v="Пуряева"/>
    <x v="7"/>
    <x v="0"/>
    <n v="1"/>
  </r>
  <r>
    <x v="70"/>
    <d v="2022-08-17T00:00:00"/>
    <s v="GESU6625941"/>
    <n v="40"/>
    <s v="Технопарк"/>
    <s v="14-00"/>
    <d v="2022-08-18T00:00:00"/>
    <s v="Электроугли"/>
    <x v="2"/>
    <s v="Пуряева"/>
    <x v="7"/>
    <x v="0"/>
    <n v="1"/>
  </r>
  <r>
    <x v="70"/>
    <d v="2022-08-17T00:00:00"/>
    <s v="OOLU8416711"/>
    <n v="40"/>
    <s v="Технопарк"/>
    <s v="14-00"/>
    <d v="2022-08-18T00:00:00"/>
    <s v="Электроугли"/>
    <x v="2"/>
    <s v="Пуряева"/>
    <x v="7"/>
    <x v="0"/>
    <n v="1"/>
  </r>
  <r>
    <x v="70"/>
    <d v="2022-08-18T00:00:00"/>
    <s v="SEKU4089350"/>
    <n v="40"/>
    <s v="Реф"/>
    <s v="09-00"/>
    <d v="2022-08-22T00:00:00"/>
    <s v="Электроугли"/>
    <x v="2"/>
    <s v="Пуряева"/>
    <x v="7"/>
    <x v="0"/>
    <n v="4"/>
  </r>
  <r>
    <x v="70"/>
    <d v="2022-08-18T00:00:00"/>
    <s v="SWFU8903381"/>
    <n v="40"/>
    <s v="Реф"/>
    <s v="14-00"/>
    <d v="2022-08-22T00:00:00"/>
    <s v="Электроугли"/>
    <x v="2"/>
    <s v="Пуряева"/>
    <x v="7"/>
    <x v="0"/>
    <n v="4"/>
  </r>
  <r>
    <x v="70"/>
    <d v="2022-08-18T00:00:00"/>
    <s v="SEGU6784819"/>
    <n v="40"/>
    <s v="Реф"/>
    <s v="14-00"/>
    <d v="2022-08-22T00:00:00"/>
    <s v="Электроугли"/>
    <x v="2"/>
    <s v="Пуряева"/>
    <x v="7"/>
    <x v="0"/>
    <n v="4"/>
  </r>
  <r>
    <x v="70"/>
    <d v="2022-08-19T00:00:00"/>
    <s v="TISU5145038"/>
    <n v="40"/>
    <s v="Практика"/>
    <s v="09-00"/>
    <d v="2022-08-22T00:00:00"/>
    <s v="Электроугли"/>
    <x v="2"/>
    <s v="Пуряева"/>
    <x v="7"/>
    <x v="0"/>
    <n v="3"/>
  </r>
  <r>
    <x v="70"/>
    <d v="2022-08-19T00:00:00"/>
    <s v="TCNU5443521"/>
    <n v="40"/>
    <s v="мк Домодедово"/>
    <s v="14-00"/>
    <d v="2022-08-22T00:00:00"/>
    <s v="Электроугли"/>
    <x v="2"/>
    <s v="Пуряева"/>
    <x v="7"/>
    <x v="0"/>
    <n v="3"/>
  </r>
  <r>
    <x v="70"/>
    <d v="2022-08-19T00:00:00"/>
    <s v="CICU2580054"/>
    <n v="40"/>
    <s v="мк Домодедово"/>
    <s v="14-00"/>
    <d v="2022-08-22T00:00:00"/>
    <s v="Электроугли"/>
    <x v="2"/>
    <s v="Пуряева"/>
    <x v="7"/>
    <x v="0"/>
    <n v="3"/>
  </r>
  <r>
    <x v="70"/>
    <d v="2022-08-20T00:00:00"/>
    <s v="CICU2578680"/>
    <n v="40"/>
    <s v="мк Домодедово"/>
    <s v="09-00"/>
    <d v="2022-08-22T00:00:00"/>
    <s v="Электроугли"/>
    <x v="2"/>
    <s v="Пуряева"/>
    <x v="7"/>
    <x v="0"/>
    <n v="2"/>
  </r>
  <r>
    <x v="70"/>
    <d v="2022-08-20T00:00:00"/>
    <s v="CICU2145592"/>
    <n v="40"/>
    <s v="мк Домодедово"/>
    <s v="14-00"/>
    <d v="2022-08-22T00:00:00"/>
    <s v="Электроугли"/>
    <x v="2"/>
    <s v="Пуряева"/>
    <x v="7"/>
    <x v="0"/>
    <n v="2"/>
  </r>
  <r>
    <x v="70"/>
    <d v="2022-08-22T00:00:00"/>
    <s v="CICU2913176"/>
    <n v="40"/>
    <s v="мк Домодедово"/>
    <s v="09-00"/>
    <d v="2022-08-25T00:00:00"/>
    <s v="Электроугли"/>
    <x v="2"/>
    <s v="Пуряева"/>
    <x v="7"/>
    <x v="0"/>
    <n v="3"/>
  </r>
  <r>
    <x v="70"/>
    <d v="2022-08-22T00:00:00"/>
    <s v="CICU2950020"/>
    <n v="40"/>
    <s v="мк Домодедово"/>
    <s v="14-00"/>
    <d v="2022-08-25T00:00:00"/>
    <s v="Электроугли"/>
    <x v="2"/>
    <s v="Пуряева"/>
    <x v="7"/>
    <x v="0"/>
    <n v="3"/>
  </r>
  <r>
    <x v="70"/>
    <d v="2022-08-22T00:00:00"/>
    <s v="CICU2258515"/>
    <n v="40"/>
    <s v="мк Домодедово"/>
    <s v="14-00"/>
    <d v="2022-08-25T00:00:00"/>
    <s v="Электроугли"/>
    <x v="2"/>
    <s v="Пуряева"/>
    <x v="7"/>
    <x v="0"/>
    <n v="3"/>
  </r>
  <r>
    <x v="70"/>
    <d v="2022-08-23T00:00:00"/>
    <s v="CICU3398044"/>
    <n v="40"/>
    <s v="мк Домодедово"/>
    <s v="09-00"/>
    <d v="2022-08-26T00:00:00"/>
    <s v="Электроугли"/>
    <x v="2"/>
    <s v="Пуряева"/>
    <x v="7"/>
    <x v="0"/>
    <n v="3"/>
  </r>
  <r>
    <x v="70"/>
    <d v="2022-08-23T00:00:00"/>
    <s v="CICU3398039"/>
    <n v="40"/>
    <s v="мк Домодедово"/>
    <s v="14-00"/>
    <d v="2022-08-26T00:00:00"/>
    <s v="Электроугли"/>
    <x v="2"/>
    <s v="Пуряева"/>
    <x v="7"/>
    <x v="0"/>
    <n v="3"/>
  </r>
  <r>
    <x v="70"/>
    <d v="2022-08-23T00:00:00"/>
    <s v="CICU3398234"/>
    <n v="40"/>
    <s v="мк Домодедово"/>
    <s v="14-00"/>
    <d v="2022-08-26T00:00:00"/>
    <s v="Электроугли"/>
    <x v="2"/>
    <s v="Пуряева"/>
    <x v="7"/>
    <x v="0"/>
    <n v="3"/>
  </r>
  <r>
    <x v="70"/>
    <d v="2022-08-24T00:00:00"/>
    <s v="HNKU6185793"/>
    <n v="40"/>
    <s v="мк Домодедово"/>
    <s v="09-00"/>
    <d v="2022-08-26T00:00:00"/>
    <s v="Электроугли"/>
    <x v="2"/>
    <s v="Пуряева"/>
    <x v="7"/>
    <x v="0"/>
    <n v="2"/>
  </r>
  <r>
    <x v="70"/>
    <d v="2022-08-24T00:00:00"/>
    <s v="HNKU6136150"/>
    <n v="40"/>
    <s v="мк Домодедово"/>
    <s v="14-00"/>
    <d v="2022-08-27T00:00:00"/>
    <s v="Электроугли"/>
    <x v="2"/>
    <s v="Пуряева"/>
    <x v="7"/>
    <x v="0"/>
    <n v="3"/>
  </r>
  <r>
    <x v="70"/>
    <d v="2022-08-25T00:00:00"/>
    <s v="HNKU6071764"/>
    <n v="40"/>
    <s v="мк Домодедово"/>
    <s v="09-00"/>
    <d v="2022-08-27T00:00:00"/>
    <s v="Электроугли"/>
    <x v="2"/>
    <s v="Пуряева"/>
    <x v="7"/>
    <x v="0"/>
    <n v="2"/>
  </r>
  <r>
    <x v="70"/>
    <d v="2022-08-25T00:00:00"/>
    <s v="HNKU6196458"/>
    <n v="40"/>
    <s v="мк Домодедово"/>
    <s v="14-00"/>
    <d v="2022-08-28T00:00:00"/>
    <s v="Электроугли"/>
    <x v="2"/>
    <s v="Пуряева"/>
    <x v="7"/>
    <x v="0"/>
    <n v="3"/>
  </r>
  <r>
    <x v="70"/>
    <d v="2022-08-26T00:00:00"/>
    <s v="CICU2857175"/>
    <n v="40"/>
    <s v="мк Домодедово"/>
    <s v="14-00"/>
    <d v="2022-08-28T00:00:00"/>
    <s v="Электроугли"/>
    <x v="2"/>
    <s v="Пуряева"/>
    <x v="7"/>
    <x v="0"/>
    <n v="2"/>
  </r>
  <r>
    <x v="70"/>
    <d v="2022-08-29T00:00:00"/>
    <s v="CICU2856672"/>
    <n v="40"/>
    <s v="мк Домодедово"/>
    <s v="09-00"/>
    <d v="2022-08-31T00:00:00"/>
    <s v="Электроугли"/>
    <x v="2"/>
    <s v="Пуряева"/>
    <x v="7"/>
    <x v="0"/>
    <n v="2"/>
  </r>
  <r>
    <x v="70"/>
    <d v="2022-08-29T00:00:00"/>
    <s v="CICU2221250"/>
    <n v="40"/>
    <s v="мк Домодедово"/>
    <s v="14-00"/>
    <d v="2022-08-31T00:00:00"/>
    <s v="Электроугли"/>
    <x v="2"/>
    <s v="Пуряева"/>
    <x v="7"/>
    <x v="0"/>
    <n v="2"/>
  </r>
  <r>
    <x v="70"/>
    <d v="2022-08-30T00:00:00"/>
    <s v="NEPU4536733"/>
    <n v="40"/>
    <m/>
    <s v="09-00"/>
    <d v="2022-09-03T00:00:00"/>
    <s v="Электроугли"/>
    <x v="2"/>
    <s v="Пуряева"/>
    <x v="7"/>
    <x v="0"/>
    <n v="4"/>
  </r>
  <r>
    <x v="70"/>
    <d v="2022-08-30T00:00:00"/>
    <s v="CICU2959897"/>
    <n v="40"/>
    <m/>
    <s v="14-00"/>
    <d v="2022-09-03T00:00:00"/>
    <s v="Электроугли"/>
    <x v="2"/>
    <s v="Пуряева"/>
    <x v="7"/>
    <x v="0"/>
    <n v="4"/>
  </r>
  <r>
    <x v="70"/>
    <d v="2022-08-30T00:00:00"/>
    <s v="NEPU4537914"/>
    <n v="40"/>
    <m/>
    <s v="09-00"/>
    <d v="2022-09-03T00:00:00"/>
    <s v="Электроугли"/>
    <x v="2"/>
    <s v="Пуряева"/>
    <x v="7"/>
    <x v="0"/>
    <n v="4"/>
  </r>
  <r>
    <x v="70"/>
    <d v="2022-08-31T00:00:00"/>
    <s v="SEGU6218961"/>
    <n v="40"/>
    <m/>
    <s v="09-00"/>
    <d v="2022-09-04T00:00:00"/>
    <s v="Электроугли"/>
    <x v="2"/>
    <s v="Пуряева"/>
    <x v="7"/>
    <x v="0"/>
    <n v="4"/>
  </r>
  <r>
    <x v="70"/>
    <d v="2022-08-31T00:00:00"/>
    <s v="XHCU5293231"/>
    <n v="40"/>
    <m/>
    <s v="14-00"/>
    <d v="2022-09-04T00:00:00"/>
    <s v="Электроугли"/>
    <x v="2"/>
    <s v="Пуряева"/>
    <x v="7"/>
    <x v="0"/>
    <n v="4"/>
  </r>
  <r>
    <x v="70"/>
    <d v="2022-08-31T00:00:00"/>
    <s v="NYKU4169277"/>
    <n v="40"/>
    <m/>
    <s v="14-00"/>
    <d v="2022-09-04T00:00:00"/>
    <s v="Электроугли"/>
    <x v="2"/>
    <s v="Пуряева"/>
    <x v="7"/>
    <x v="0"/>
    <n v="4"/>
  </r>
  <r>
    <x v="70"/>
    <d v="2022-09-01T00:00:00"/>
    <s v="WNGU5010301"/>
    <n v="40"/>
    <m/>
    <s v="09-00"/>
    <d v="2022-09-04T00:00:00"/>
    <s v="Электроугли"/>
    <x v="2"/>
    <s v="Пуряева"/>
    <x v="8"/>
    <x v="0"/>
    <n v="3"/>
  </r>
  <r>
    <x v="70"/>
    <d v="2022-09-01T00:00:00"/>
    <s v="CRSU9344699"/>
    <n v="40"/>
    <m/>
    <s v="14-00"/>
    <d v="2022-09-04T00:00:00"/>
    <s v="Электроугли"/>
    <x v="2"/>
    <s v="Пуряева"/>
    <x v="8"/>
    <x v="0"/>
    <n v="3"/>
  </r>
  <r>
    <x v="70"/>
    <d v="2022-09-01T00:00:00"/>
    <s v="CAXU9989360"/>
    <n v="40"/>
    <m/>
    <s v="14-00"/>
    <d v="2022-09-04T00:00:00"/>
    <s v="Электроугли"/>
    <x v="2"/>
    <s v="Пуряева"/>
    <x v="8"/>
    <x v="0"/>
    <n v="3"/>
  </r>
  <r>
    <x v="70"/>
    <d v="2022-09-02T00:00:00"/>
    <s v="CICU2857200"/>
    <n v="40"/>
    <s v="мк Домодедово"/>
    <s v="09-00"/>
    <d v="2022-09-07T00:00:00"/>
    <s v="Электроугли"/>
    <x v="2"/>
    <s v="Прохорова"/>
    <x v="8"/>
    <x v="0"/>
    <n v="5"/>
  </r>
  <r>
    <x v="70"/>
    <d v="2022-09-02T00:00:00"/>
    <s v="CICU2954513"/>
    <n v="40"/>
    <s v="мк Домодедово"/>
    <s v="14-00"/>
    <d v="2022-09-05T00:00:00"/>
    <s v="Электроугли"/>
    <x v="2"/>
    <s v="Прохорова"/>
    <x v="8"/>
    <x v="0"/>
    <n v="3"/>
  </r>
  <r>
    <x v="70"/>
    <d v="2022-09-05T00:00:00"/>
    <s v="CICU2960100"/>
    <n v="40"/>
    <s v="мк Домодедово"/>
    <s v="09-00"/>
    <d v="2022-09-08T00:00:00"/>
    <s v="Электроугли"/>
    <x v="2"/>
    <s v="Пуряева"/>
    <x v="8"/>
    <x v="0"/>
    <n v="3"/>
  </r>
  <r>
    <x v="70"/>
    <d v="2022-09-05T00:00:00"/>
    <s v="CTEU2114712"/>
    <n v="40"/>
    <s v="мк Домодедово"/>
    <s v="14-00"/>
    <d v="2022-09-08T00:00:00"/>
    <s v="Электроугли"/>
    <x v="2"/>
    <s v="Пуряева"/>
    <x v="8"/>
    <x v="0"/>
    <n v="3"/>
  </r>
  <r>
    <x v="70"/>
    <d v="2022-09-06T00:00:00"/>
    <s v="CTEU2111225"/>
    <n v="40"/>
    <s v="мк Домодедово"/>
    <s v="09-00"/>
    <m/>
    <s v="Электроугли"/>
    <x v="2"/>
    <s v="Прохорова"/>
    <x v="8"/>
    <x v="0"/>
    <n v="22"/>
  </r>
  <r>
    <x v="70"/>
    <d v="2022-09-06T00:00:00"/>
    <s v="CICU2944140"/>
    <n v="40"/>
    <s v="с колес"/>
    <s v="14-00"/>
    <m/>
    <s v="Электроугли"/>
    <x v="2"/>
    <s v="Прохорова"/>
    <x v="8"/>
    <x v="0"/>
    <n v="22"/>
  </r>
  <r>
    <x v="70"/>
    <d v="2022-09-06T00:00:00"/>
    <s v="CICU3142350"/>
    <n v="40"/>
    <s v="мк Домодедово"/>
    <s v="14-00"/>
    <m/>
    <s v="Электроугли"/>
    <x v="2"/>
    <s v="Прохорова"/>
    <x v="8"/>
    <x v="0"/>
    <n v="22"/>
  </r>
  <r>
    <x v="70"/>
    <d v="2022-09-07T00:00:00"/>
    <s v="RZDU5220727"/>
    <n v="40"/>
    <s v="ЭУ"/>
    <s v="09-00"/>
    <m/>
    <s v="Электроугли"/>
    <x v="2"/>
    <s v="Пуряева"/>
    <x v="8"/>
    <x v="0"/>
    <n v="21"/>
  </r>
  <r>
    <x v="70"/>
    <d v="2022-09-07T00:00:00"/>
    <s v="TKRU4213354"/>
    <n v="40"/>
    <s v="Купавна"/>
    <s v="14-00"/>
    <m/>
    <s v="Электроугли"/>
    <x v="2"/>
    <s v="Пуряева"/>
    <x v="8"/>
    <x v="0"/>
    <n v="21"/>
  </r>
  <r>
    <x v="70"/>
    <d v="2022-09-07T00:00:00"/>
    <s v="SEKU5554740"/>
    <n v="40"/>
    <s v="Кунцево"/>
    <s v="14-00"/>
    <m/>
    <s v="Электроугли"/>
    <x v="2"/>
    <s v="Пуряева"/>
    <x v="8"/>
    <x v="0"/>
    <n v="21"/>
  </r>
  <r>
    <x v="70"/>
    <d v="2022-09-08T00:00:00"/>
    <s v="CICU3404419"/>
    <n v="40"/>
    <s v="мк Домодедово"/>
    <s v="09-00"/>
    <m/>
    <s v="Электроугли"/>
    <x v="2"/>
    <s v="Прохорова"/>
    <x v="8"/>
    <x v="0"/>
    <n v="20"/>
  </r>
  <r>
    <x v="70"/>
    <d v="2022-09-08T00:00:00"/>
    <s v="CICU3404424"/>
    <n v="40"/>
    <s v="мк Домодедово"/>
    <s v="14-00"/>
    <m/>
    <s v="Электроугли"/>
    <x v="2"/>
    <s v="Прохорова"/>
    <x v="8"/>
    <x v="0"/>
    <n v="20"/>
  </r>
  <r>
    <x v="70"/>
    <d v="2022-09-09T00:00:00"/>
    <s v="CICU3397264"/>
    <n v="40"/>
    <s v="мк Домодедово"/>
    <s v="09-00"/>
    <m/>
    <s v="Электроугли"/>
    <x v="2"/>
    <s v="Пуряева"/>
    <x v="8"/>
    <x v="0"/>
    <n v="19"/>
  </r>
  <r>
    <x v="70"/>
    <d v="2022-09-09T00:00:00"/>
    <s v="CICU3396381"/>
    <n v="40"/>
    <s v="мк Домодедово"/>
    <s v="14-00"/>
    <m/>
    <s v="Электроугли"/>
    <x v="2"/>
    <s v="Пуряева"/>
    <x v="8"/>
    <x v="0"/>
    <n v="19"/>
  </r>
  <r>
    <x v="70"/>
    <d v="2022-09-12T00:00:00"/>
    <s v="CICU2942488"/>
    <n v="40"/>
    <s v="мк Домодедово"/>
    <s v="09-00"/>
    <m/>
    <s v="Электроугли"/>
    <x v="2"/>
    <s v="Прохорова"/>
    <x v="8"/>
    <x v="0"/>
    <n v="16"/>
  </r>
  <r>
    <x v="70"/>
    <d v="2022-09-12T00:00:00"/>
    <s v="CICU3141797"/>
    <n v="40"/>
    <s v="мк Домодедово"/>
    <s v="14-00"/>
    <m/>
    <s v="Электроугли"/>
    <x v="2"/>
    <s v="Прохорова"/>
    <x v="8"/>
    <x v="0"/>
    <n v="16"/>
  </r>
  <r>
    <x v="70"/>
    <d v="2022-09-12T00:00:00"/>
    <s v="CICU2220680"/>
    <n v="40"/>
    <s v="мк Домодедово"/>
    <s v="14-00"/>
    <m/>
    <s v="Электроугли"/>
    <x v="2"/>
    <s v="Прохорова"/>
    <x v="8"/>
    <x v="0"/>
    <n v="16"/>
  </r>
  <r>
    <x v="70"/>
    <d v="2022-09-13T00:00:00"/>
    <m/>
    <n v="40"/>
    <s v="МК Домодедово"/>
    <s v="09-00"/>
    <m/>
    <s v="Электроугли"/>
    <x v="2"/>
    <s v="Пуряева"/>
    <x v="8"/>
    <x v="0"/>
    <n v="15"/>
  </r>
  <r>
    <x v="70"/>
    <d v="2022-09-13T00:00:00"/>
    <m/>
    <n v="40"/>
    <s v="МК Домодедово"/>
    <s v="14-00"/>
    <m/>
    <s v="Электроугли"/>
    <x v="2"/>
    <s v="Пуряева"/>
    <x v="8"/>
    <x v="0"/>
    <n v="15"/>
  </r>
  <r>
    <x v="70"/>
    <d v="2022-09-13T00:00:00"/>
    <m/>
    <n v="40"/>
    <s v="МК Домодедово"/>
    <s v="14-00"/>
    <m/>
    <s v="Электроугли"/>
    <x v="2"/>
    <s v="Пуряева"/>
    <x v="8"/>
    <x v="0"/>
    <n v="15"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  <r>
    <x v="71"/>
    <m/>
    <m/>
    <m/>
    <m/>
    <m/>
    <m/>
    <m/>
    <x v="5"/>
    <m/>
    <x v="9"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вход" cacheId="14" applyNumberFormats="0" applyBorderFormats="0" applyFontFormats="0" applyPatternFormats="0" applyAlignmentFormats="0" applyWidthHeightFormats="0" dataCaption="" updatedVersion="8" colGrandTotals="0" compact="0" compactData="0">
  <location ref="A52:C62" firstHeaderRow="1" firstDataRow="2" firstDataCol="1" rowPageCount="2" colPageCount="1"/>
  <pivotFields count="11">
    <pivotField name="Дата" compact="0" numFmtId="165" outline="0" multipleItemSelectionAllowed="1" showAll="0"/>
    <pivotField name="Состав" dataField="1" compact="0" outline="0" multipleItemSelectionAllowed="1" showAll="0"/>
    <pivotField name="Направление" axis="axisCol" compact="0" outline="0" multipleItemSelectionAllowed="1" showAll="0" sortType="ascending">
      <items count="4">
        <item x="1"/>
        <item x="0"/>
        <item x="2"/>
        <item t="default"/>
      </items>
    </pivotField>
    <pivotField name="Оператор" axis="axisPage" compact="0" outline="0" multipleItemSelectionAllowed="1" showAll="0">
      <items count="13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name="Тип" compact="0" outline="0" multipleItemSelectionAllowed="1" showAll="0"/>
    <pivotField name="Станция" compact="0" outline="0" multipleItemSelectionAllowed="1" showAll="0"/>
    <pivotField name="Тег" compact="0" outline="0" multipleItemSelectionAllowed="1" showAll="0"/>
    <pivotField name="Год" axis="axisPage" compact="0" outline="0" multipleItemSelectionAllowed="1" showAll="0">
      <items count="4">
        <item h="1" x="0"/>
        <item x="1"/>
        <item h="1" x="2"/>
        <item t="default"/>
      </items>
    </pivotField>
    <pivotField name="Месяц" axis="axisRow" compact="0" outline="0" multipleItemSelectionAllowed="1" showAll="0" sortType="ascending">
      <items count="12">
        <item x="1"/>
        <item x="2"/>
        <item x="3"/>
        <item x="4"/>
        <item x="5"/>
        <item x="6"/>
        <item x="7"/>
        <item x="8"/>
        <item h="1" x="9"/>
        <item h="1" x="0"/>
        <item h="1" x="10"/>
        <item t="default"/>
      </items>
    </pivotField>
    <pivotField name="День недели" compact="0" outline="0" multipleItemSelectionAllowed="1" showAll="0"/>
    <pivotField name="Неделя" compact="0" outline="0" multipleItemSelectionAllowed="1" showAl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2">
    <i>
      <x/>
    </i>
    <i>
      <x v="1"/>
    </i>
  </colItems>
  <pageFields count="2">
    <pageField fld="3" hier="0"/>
    <pageField fld="7" hier="0"/>
  </pageFields>
  <dataFields count="1">
    <dataField name="Составы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Лист6" cacheId="8" applyNumberFormats="0" applyBorderFormats="0" applyFontFormats="0" applyPatternFormats="0" applyAlignmentFormats="0" applyWidthHeightFormats="0" dataCaption="" updatedVersion="8" compact="0" compactData="0">
  <location ref="A5:H19" firstHeaderRow="1" firstDataRow="2" firstDataCol="2" rowPageCount="2" colPageCount="1"/>
  <pivotFields count="21">
    <pivotField name="Оператор" axis="axisRow" compact="0" outline="0" multipleItemSelectionAllowed="1" showAll="0" sortType="ascending">
      <items count="8">
        <item x="4"/>
        <item sd="0" x="1"/>
        <item x="5"/>
        <item sd="0" x="0"/>
        <item x="3"/>
        <item sd="0" x="2"/>
        <item x="6"/>
        <item t="default"/>
      </items>
    </pivotField>
    <pivotField name="Ст. отпр." axis="axisPage" compact="0" numFmtId="49" outline="0" multipleItemSelectionAllowed="1" showAll="0">
      <items count="10">
        <item x="0"/>
        <item x="1"/>
        <item x="2"/>
        <item x="3"/>
        <item h="1" x="4"/>
        <item h="1" x="5"/>
        <item h="1" x="6"/>
        <item h="1" x="7"/>
        <item h="1" x="8"/>
        <item t="default"/>
      </items>
    </pivotField>
    <pivotField name="Поезд" compact="0" outline="0" multipleItemSelectionAllowed="1" showAll="0"/>
    <pivotField name="Отмена" dataField="1" compact="0" outline="0" multipleItemSelectionAllowed="1" showAll="0"/>
    <pivotField name="Доп" dataField="1" compact="0" outline="0" multipleItemSelectionAllowed="1" showAll="0"/>
    <pivotField name="20" compact="0" outline="0" multipleItemSelectionAllowed="1" showAll="0"/>
    <pivotField name="40" compact="0" outline="0" multipleItemSelectionAllowed="1" showAll="0"/>
    <pivotField name="Отправление (план)" dataField="1" compact="0" numFmtId="164" outline="0" multipleItemSelectionAllowed="1" showAll="0"/>
    <pivotField name="Отправление (факт)" dataField="1" compact="0" numFmtId="164" outline="0" multipleItemSelectionAllowed="1" showAll="0"/>
    <pivotField name="Прибытие (мск)" compact="0" numFmtId="164" outline="0" multipleItemSelectionAllowed="1" showAll="0"/>
    <pivotField name="Прибытие (местное)" compact="0" outline="0" multipleItemSelectionAllowed="1" showAll="0"/>
    <pivotField name="Подача" compact="0" numFmtId="164" outline="0" multipleItemSelectionAllowed="1" showAll="0"/>
    <pivotField name="Выгрузка (начало)" compact="0" numFmtId="164" outline="0" multipleItemSelectionAllowed="1" showAll="0"/>
    <pivotField name="Выгрузка (окончание)" compact="0" numFmtId="164" outline="0" multipleItemSelectionAllowed="1" showAll="0"/>
    <pivotField name="Часовой пояс" compact="0" numFmtId="46" outline="0" multipleItemSelectionAllowed="1" showAll="0"/>
    <pivotField name="Отклонение от расписания по отправлению" dataField="1" compact="0" outline="0" multipleItemSelectionAllowed="1" showAll="0"/>
    <pivotField name="Время в пути" compact="0" outline="0" multipleItemSelectionAllowed="1" showAll="0"/>
    <pivotField name="TEU" compact="0" outline="0" multipleItemSelectionAllowed="1" showAll="0"/>
    <pivotField name="Неделя" compact="0" outline="0" multipleItemSelectionAllowed="1" showAll="0"/>
    <pivotField name="Месяц" axis="axisRow" compact="0" outline="0" multipleItemSelectionAllowed="1" showAll="0" sortType="ascending">
      <items count="12">
        <item x="0"/>
        <item x="2"/>
        <item x="3"/>
        <item x="4"/>
        <item x="5"/>
        <item x="6"/>
        <item x="7"/>
        <item x="8"/>
        <item h="1" x="9"/>
        <item h="1" x="1"/>
        <item h="1" x="10"/>
        <item t="default"/>
      </items>
    </pivotField>
    <pivotField name="Год" axis="axisPage" compact="0" outline="0" multipleItemSelectionAllowed="1" showAll="0">
      <items count="6">
        <item h="1" x="0"/>
        <item x="1"/>
        <item h="1" x="2"/>
        <item h="1" x="3"/>
        <item h="1" x="4"/>
        <item t="default"/>
      </items>
    </pivotField>
  </pivotFields>
  <rowFields count="2">
    <field x="0"/>
    <field x="19"/>
  </rowFields>
  <rowItems count="13">
    <i>
      <x v="1"/>
    </i>
    <i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4"/>
    </i>
    <i>
      <x v="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20" hier="0"/>
    <pageField fld="1" hier="0"/>
  </pageFields>
  <dataFields count="6">
    <dataField name="План" fld="7" subtotal="count" baseField="0"/>
    <dataField name="Факт" fld="8" subtotal="count" baseField="0"/>
    <dataField name="Доп" fld="4" subtotal="count" baseField="0"/>
    <dataField name="Отмена" fld="3" subtotal="count" baseField="0"/>
    <dataField name="AVG Задержка отпр." fld="15" subtotal="average" baseField="0"/>
    <dataField name="MAX Задержка отпр." fld="15" subtotal="max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 экспедир-е" cacheId="20" applyNumberFormats="0" applyBorderFormats="0" applyFontFormats="0" applyPatternFormats="0" applyAlignmentFormats="0" applyWidthHeightFormats="0" dataCaption="" updatedVersion="8" compact="0" compactData="0">
  <location ref="A18:B19" firstHeaderRow="1" firstDataRow="1" firstDataCol="1" rowPageCount="3" colPageCount="1"/>
  <pivotFields count="13">
    <pivotField name="Клиент" axis="axisPage" compact="0" outline="0" multipleItemSelectionAllowed="1" showAll="0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h="1" x="64"/>
        <item h="1" x="65"/>
        <item h="1" x="66"/>
        <item h="1" x="67"/>
        <item h="1" x="68"/>
        <item h="1" x="69"/>
        <item h="1" x="70"/>
        <item h="1" x="71"/>
        <item t="default"/>
      </items>
    </pivotField>
    <pivotField name="Дата погрузки" compact="0" numFmtId="165" outline="0" multipleItemSelectionAllowed="1" showAll="0"/>
    <pivotField name="Контейнер" dataField="1" compact="0" outline="0" multipleItemSelectionAllowed="1" showAll="0"/>
    <pivotField name="фут" compact="0" outline="0" multipleItemSelectionAllowed="1" showAll="0"/>
    <pivotField name="терминал постановки порожнего" compact="0" outline="0" multipleItemSelectionAllowed="1" showAll="0"/>
    <pivotField name="время подачи" compact="0" outline="0" multipleItemSelectionAllowed="1" showAll="0"/>
    <pivotField name="дата отправки КП" compact="0" numFmtId="165" outline="0" multipleItemSelectionAllowed="1" showAll="0"/>
    <pivotField name="станция отправки" compact="0" outline="0" multipleItemSelectionAllowed="1" showAll="0"/>
    <pivotField name="плательщик ЖД тариф" axis="axisPage" compact="0" outline="0" multipleItemSelectionAllowed="1" showAll="0">
      <items count="10">
        <item h="1" x="0"/>
        <item h="1" x="1"/>
        <item m="1" x="8"/>
        <item h="1" x="3"/>
        <item h="1" x="4"/>
        <item h="1" m="1" x="7"/>
        <item h="1" x="5"/>
        <item h="1" x="6"/>
        <item h="1" x="2"/>
        <item t="default"/>
      </items>
    </pivotField>
    <pivotField name="Менеджер" compact="0" outline="0" multipleItemSelectionAllowed="1" showAll="0"/>
    <pivotField name="Отчётный месяц" axis="axisRow" compact="0" numFmtId="3" outline="0" multipleItemSelectionAllowed="1" showAll="0" sortType="a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Отчётный год" axis="axisPage" compact="0" outline="0" multipleItemSelectionAllowed="1" showAll="0">
      <items count="3">
        <item x="0"/>
        <item h="1" x="1"/>
        <item t="default"/>
      </items>
    </pivotField>
    <pivotField name="Ожидание отправления" compact="0" numFmtId="3" outline="0" multipleItemSelectionAllowed="1" showAll="0"/>
  </pivotFields>
  <rowFields count="1">
    <field x="10"/>
  </rowFields>
  <rowItems count="1">
    <i t="grand">
      <x/>
    </i>
  </rowItems>
  <colItems count="1">
    <i/>
  </colItems>
  <pageFields count="3">
    <pageField fld="8" hier="0"/>
    <pageField fld="11" hier="0"/>
    <pageField fld="0" hier="0"/>
  </pageFields>
  <dataFields count="1">
    <dataField name="COUNTA контейнеры" fld="2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2A7FBD6-EFB4-492D-A38E-AFD4640740AB}" name="Таблица8" displayName="Таблица8" ref="A1:C39" totalsRowShown="0">
  <autoFilter ref="A1:C39" xr:uid="{82A7FBD6-EFB4-492D-A38E-AFD4640740AB}"/>
  <tableColumns count="3">
    <tableColumn id="1" xr3:uid="{5BCF965B-D944-4894-BF36-C71F556197A8}" name="Станция отправления" dataDxfId="32"/>
    <tableColumn id="2" xr3:uid="{0B6869F3-362A-4126-BF7B-65456B770D5F}" name="Направление"/>
    <tableColumn id="3" xr3:uid="{930091FB-D650-4FDA-A828-06F7BC1C67AD}" name="Нитка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479A48-8EE6-406D-8209-3B1AD22A73E9}" name="Таблица9" displayName="Таблица9" ref="A1:W412" totalsRowShown="0" headerRowDxfId="31" dataDxfId="30">
  <autoFilter ref="A1:W412" xr:uid="{08479A48-8EE6-406D-8209-3B1AD22A73E9}">
    <filterColumn colId="1">
      <filters>
        <filter val="ЭлектроУгли"/>
      </filters>
    </filterColumn>
  </autoFilter>
  <tableColumns count="23">
    <tableColumn id="1" xr3:uid="{3D0E587B-6573-4E07-9B5F-B791254DD24D}" name="Оператор" dataDxfId="29"/>
    <tableColumn id="2" xr3:uid="{39AFB053-53BE-4F67-9E44-8B110F855E62}" name="Ст. отпр." dataDxfId="28"/>
    <tableColumn id="3" xr3:uid="{D38A9FFC-9E20-40E1-B3D4-3BC4B3527554}" name="Поезд"/>
    <tableColumn id="4" xr3:uid="{57C61144-85CA-4EAA-8D68-13725E2D3283}" name="Отмена"/>
    <tableColumn id="5" xr3:uid="{734D87F5-2BB4-473C-A04A-803BCC6B165F}" name="Доп"/>
    <tableColumn id="6" xr3:uid="{9C0DC61A-93FB-417D-95BF-F08D84318BD9}" name="20"/>
    <tableColumn id="7" xr3:uid="{63EFB3C6-E6EB-4194-8D96-3C1A48696D83}" name="40"/>
    <tableColumn id="8" xr3:uid="{A65A1096-D727-4270-9074-074B25D707DE}" name="Отправление (план)"/>
    <tableColumn id="9" xr3:uid="{85570235-A64B-4848-B9A1-F7514A3341D4}" name="Отправление (факт)"/>
    <tableColumn id="10" xr3:uid="{5740C4F4-F894-4CCE-B35D-8A56F68362EA}" name="Прибытие (мск)"/>
    <tableColumn id="11" xr3:uid="{AF5F068B-8DB2-4B67-B1EF-5ADF1C0CC203}" name="Прибытие (местное)"/>
    <tableColumn id="12" xr3:uid="{1FE01D31-F126-4E30-BFDD-82816212C78F}" name="Подача"/>
    <tableColumn id="13" xr3:uid="{815B286D-15F1-4A19-ABB4-082487CA1C85}" name="Выгрузка (начало)"/>
    <tableColumn id="14" xr3:uid="{7FD763FE-3548-4AED-AC13-49D6334D127E}" name="Выгрузка (окончание)"/>
    <tableColumn id="15" xr3:uid="{9E265EE7-CD9A-4C88-840B-E836EACD248A}" name="Часовой пояс" dataDxfId="27"/>
    <tableColumn id="16" xr3:uid="{18D18601-12BB-428E-9897-86044BB4AF08}" name="Отклонение от расписания по отправлению" dataDxfId="26">
      <calculatedColumnFormula>IF(OR(D2="отмена",H2=0,H2&gt;TODAY()),"",IF(I2=0,TODAY()-H2,I2-H2))</calculatedColumnFormula>
    </tableColumn>
    <tableColumn id="17" xr3:uid="{925816EA-AE8F-41BF-BE78-FF4C04660626}" name="Время в пути" dataDxfId="25">
      <calculatedColumnFormula>IF(OR(D2="отмена",H2=0,H2&gt;TODAY(),I2=0),"",IF(J2=0,TODAY()-I2,J2-I2))</calculatedColumnFormula>
    </tableColumn>
    <tableColumn id="19" xr3:uid="{EF27AEAD-CEAC-4559-B2E1-EB96A59139AD}" name="TEU" dataDxfId="24">
      <calculatedColumnFormula>IF(AND(F2="",G2=""),"",F2+2*G2)</calculatedColumnFormula>
    </tableColumn>
    <tableColumn id="20" xr3:uid="{0F23C11C-3865-4F7D-8998-80298FF6AEEB}" name="Неделя" dataDxfId="23">
      <calculatedColumnFormula>IF(AND(E2="Доп",K2=""),WEEKNUM(I2,2),IF(K2="",WEEKNUM(H2,2),WEEKNUM(K2,2)))</calculatedColumnFormula>
    </tableColumn>
    <tableColumn id="21" xr3:uid="{04CE122E-B97B-4A7B-89F8-74EB1EDC2B3A}" name="Месяц" dataDxfId="22">
      <calculatedColumnFormula>IF(AND(E2="Доп",K2=""),MONTH(I2),IF(K2="",MONTH(H2),MONTH(K2)))</calculatedColumnFormula>
    </tableColumn>
    <tableColumn id="22" xr3:uid="{2BEA7B22-3D30-4676-A439-BB7C9F1F7CB9}" name="Год" dataDxfId="21">
      <calculatedColumnFormula>IF(AND(H2="",I2=""),"",IF(H2="",YEAR(I2),YEAR(H2)))</calculatedColumnFormula>
    </tableColumn>
    <tableColumn id="23" xr3:uid="{F5A20B81-F814-4268-9C5B-B91195670FE0}" name="Нитка"/>
    <tableColumn id="18" xr3:uid="{40D98F8C-7BCA-4D31-9E96-E115B7CA6755}" name="Разность" dataDxfId="20">
      <calculatedColumnFormula>Таблица9[[#This Row],[Время в пути]]-Таблица9[[#This Row],[Нитка]]</calculatedColumnFormula>
    </tableColumn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2:B1788" headerRowCount="0">
  <tableColumns count="1">
    <tableColumn id="1" xr3:uid="{00000000-0010-0000-0000-000001000000}" name="Column1"/>
  </tableColumns>
  <tableStyleInfo name="Отправили вагоны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C2:D1788" headerRowCount="0">
  <tableColumns count="2">
    <tableColumn id="1" xr3:uid="{00000000-0010-0000-0100-000001000000}" name="Column1"/>
    <tableColumn id="2" xr3:uid="{00000000-0010-0000-0100-000002000000}" name="Column2"/>
  </tableColumns>
  <tableStyleInfo name="Отправили вагоны-style 2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P2:V1788" headerRowCount="0">
  <tableColumns count="7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</tableColumns>
  <tableStyleInfo name="Отправили вагоны-style 3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L1172:O1200" headerRowCount="0">
  <tableColumns count="4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</tableColumns>
  <tableStyleInfo name="Отправили вагоны-style 4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B2:C1782" headerRowCount="0">
  <tableColumns count="2">
    <tableColumn id="1" xr3:uid="{00000000-0010-0000-0400-000001000000}" name="Column1"/>
    <tableColumn id="2" xr3:uid="{00000000-0010-0000-0400-000002000000}" name="Column2"/>
  </tableColumns>
  <tableStyleInfo name="Отправили вагоны (копия)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P2:V1782" headerRowCount="0">
  <tableColumns count="7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  <tableColumn id="5" xr3:uid="{00000000-0010-0000-0500-000005000000}" name="Column5"/>
    <tableColumn id="6" xr3:uid="{00000000-0010-0000-0500-000006000000}" name="Column6"/>
    <tableColumn id="7" xr3:uid="{00000000-0010-0000-0500-000007000000}" name="Column7"/>
  </tableColumns>
  <tableStyleInfo name="Отправили вагоны (копия)-style 2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L1168:O1196" headerRowCount="0">
  <tableColumns count="4">
    <tableColumn id="1" xr3:uid="{00000000-0010-0000-0600-000001000000}" name="Column1"/>
    <tableColumn id="2" xr3:uid="{00000000-0010-0000-0600-000002000000}" name="Column2"/>
    <tableColumn id="3" xr3:uid="{00000000-0010-0000-0600-000003000000}" name="Column3"/>
    <tableColumn id="4" xr3:uid="{00000000-0010-0000-0600-000004000000}" name="Column4"/>
  </tableColumns>
  <tableStyleInfo name="Отправили вагоны (копия)-style 3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41CC64C-9DE2-4F9A-AE09-D0CA1FFBDB51}" name="Таблица10" displayName="Таблица10" ref="A1:O2166" totalsRowShown="0" headerRowDxfId="19">
  <autoFilter ref="A1:O2166" xr:uid="{941CC64C-9DE2-4F9A-AE09-D0CA1FFBDB51}"/>
  <tableColumns count="15">
    <tableColumn id="1" xr3:uid="{4738B537-B294-45C1-82E9-97A3CECD76E2}" name="Клиент" dataDxfId="18"/>
    <tableColumn id="2" xr3:uid="{E2A3BC36-FFA3-439A-B7DE-5796E7983F46}" name="Дата погрузки" dataDxfId="17"/>
    <tableColumn id="3" xr3:uid="{91C9EDED-7795-4BC7-9B22-93ED8C6CE41A}" name="Контейнер" dataDxfId="16"/>
    <tableColumn id="4" xr3:uid="{40E71431-96F3-42E0-B966-7A433D2FD1CF}" name="фут" dataDxfId="15"/>
    <tableColumn id="5" xr3:uid="{344CC804-8E00-4CDA-B037-5AF0854476C4}" name="терминал постановки порожнего" dataDxfId="14"/>
    <tableColumn id="6" xr3:uid="{5838ED3A-BB1B-4F8F-88F6-1ED137C4C462}" name="время подачи" dataDxfId="13"/>
    <tableColumn id="7" xr3:uid="{513DC476-6F0D-4092-851E-A60A6A7CA361}" name="дата отправки КП" dataDxfId="12"/>
    <tableColumn id="8" xr3:uid="{6E856E85-CEA7-438E-B123-F298B47F1790}" name="станция отправки" dataDxfId="11"/>
    <tableColumn id="9" xr3:uid="{12BC3FCC-1723-4EE9-9EBE-0B134D3C613A}" name="плательщик ЖД тариф" dataDxfId="10"/>
    <tableColumn id="10" xr3:uid="{7C2EB147-6AC0-4121-B749-496F30323F7D}" name="Менеджер" dataDxfId="9"/>
    <tableColumn id="11" xr3:uid="{670014E7-AEFA-4395-88EA-8121834A69A6}" name="Отчётный месяц" dataDxfId="8">
      <calculatedColumnFormula>IF(B2="","",MONTH(B2))</calculatedColumnFormula>
    </tableColumn>
    <tableColumn id="12" xr3:uid="{948455A7-40C7-4BF9-BBD6-F54FE478FD5D}" name="Отчётный год" dataDxfId="7">
      <calculatedColumnFormula>IF(B2="","",YEAR(B2))</calculatedColumnFormula>
    </tableColumn>
    <tableColumn id="13" xr3:uid="{C382895D-59D8-4511-9B3C-24DE077D4AFE}" name="Ожидание отправления" dataDxfId="6">
      <calculatedColumnFormula>IF(B2&gt;TODAY(),"",IF(G2="",TODAY()-B2,G2-B2))</calculatedColumnFormula>
    </tableColumn>
    <tableColumn id="14" xr3:uid="{D80F88E3-8384-44FC-A9DE-8935A4F1CE04}" name="Месяц" dataDxfId="1">
      <calculatedColumnFormula>MONTH(Таблица10[[#This Row],[Дата погрузки]])</calculatedColumnFormula>
    </tableColumn>
    <tableColumn id="15" xr3:uid="{DD8A83AB-1C1D-4E2C-8E5A-B3323A024916}" name="Оператор" dataDxfId="0">
      <calculatedColumnFormula>Таблица10[[#This Row],[плательщик ЖД тариф]]</calculatedColumnFormula>
    </tableColumn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B838699-7B01-4E5D-B41D-83F9F92CF964}" name="Таблица11" displayName="Таблица11" ref="A1:F9" totalsRowShown="0" headerRowDxfId="5">
  <autoFilter ref="A1:F9" xr:uid="{CB838699-7B01-4E5D-B41D-83F9F92CF964}"/>
  <tableColumns count="6">
    <tableColumn id="1" xr3:uid="{6A08FE4E-0D3E-46F5-B825-6F6392B43D12}" name="Месяц" dataDxfId="4"/>
    <tableColumn id="2" xr3:uid="{09AD6884-A296-4B14-8E24-C31FC5109277}" name="Оборот" dataDxfId="3"/>
    <tableColumn id="3" xr3:uid="{D9417DA7-6731-40E6-A6AE-F78DCF232707}" name="Среднее"/>
    <tableColumn id="4" xr3:uid="{F4F36E07-1056-46DE-8A3D-F9958B368CF9}" name="Обработка"/>
    <tableColumn id="5" xr3:uid="{85167576-207D-4831-862A-C886957943CC}" name="ктк"/>
    <tableColumn id="6" xr3:uid="{F70BD97D-57EE-4737-80AD-83A66DFDEAA8}" name="проценты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FF0000"/>
      </a:accent2>
      <a:accent3>
        <a:srgbClr val="FBBC04"/>
      </a:accent3>
      <a:accent4>
        <a:srgbClr val="34A853"/>
      </a:accent4>
      <a:accent5>
        <a:srgbClr val="FF6D01"/>
      </a:accent5>
      <a:accent6>
        <a:srgbClr val="00FFFF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998"/>
  <sheetViews>
    <sheetView workbookViewId="0">
      <selection activeCell="G25" sqref="G25"/>
    </sheetView>
  </sheetViews>
  <sheetFormatPr defaultColWidth="12.6640625" defaultRowHeight="15.75" customHeight="1"/>
  <cols>
    <col min="1" max="1" width="25" customWidth="1"/>
    <col min="2" max="2" width="16.33203125" customWidth="1"/>
  </cols>
  <sheetData>
    <row r="1" spans="1:6">
      <c r="A1" s="1" t="s">
        <v>0</v>
      </c>
      <c r="B1" s="2" t="s">
        <v>1</v>
      </c>
      <c r="C1" s="2" t="s">
        <v>2</v>
      </c>
    </row>
    <row r="2" spans="1:6">
      <c r="A2" s="3" t="s">
        <v>3</v>
      </c>
      <c r="B2" s="4" t="s">
        <v>4</v>
      </c>
      <c r="C2" s="434">
        <v>4.3895833333333334</v>
      </c>
    </row>
    <row r="3" spans="1:6">
      <c r="A3" s="3" t="s">
        <v>5</v>
      </c>
      <c r="B3" s="4" t="s">
        <v>4</v>
      </c>
      <c r="C3" s="434">
        <v>4.3895833333333334</v>
      </c>
    </row>
    <row r="4" spans="1:6">
      <c r="A4" s="3" t="s">
        <v>6</v>
      </c>
      <c r="B4" s="4" t="s">
        <v>4</v>
      </c>
      <c r="C4" s="434">
        <v>4.3895833333333334</v>
      </c>
      <c r="F4" s="437">
        <v>4.3895833333333334</v>
      </c>
    </row>
    <row r="5" spans="1:6">
      <c r="A5" s="3" t="s">
        <v>7</v>
      </c>
      <c r="B5" s="4" t="s">
        <v>4</v>
      </c>
      <c r="C5" s="434">
        <v>4.3895833333333334</v>
      </c>
      <c r="F5" s="437">
        <v>4.3895833333333334</v>
      </c>
    </row>
    <row r="6" spans="1:6">
      <c r="A6" s="3" t="s">
        <v>8</v>
      </c>
      <c r="B6" s="4" t="s">
        <v>8</v>
      </c>
      <c r="C6" s="434">
        <v>5.5562499999999995</v>
      </c>
      <c r="F6" s="437">
        <v>4.3895833333333334</v>
      </c>
    </row>
    <row r="7" spans="1:6">
      <c r="A7" s="3" t="s">
        <v>9</v>
      </c>
      <c r="B7" s="4" t="s">
        <v>10</v>
      </c>
      <c r="C7" s="434">
        <v>1.75</v>
      </c>
      <c r="F7" s="437">
        <v>4.3895833333333334</v>
      </c>
    </row>
    <row r="8" spans="1:6">
      <c r="A8" s="3" t="s">
        <v>11</v>
      </c>
      <c r="B8" s="4" t="s">
        <v>10</v>
      </c>
      <c r="C8" s="434">
        <v>2.8333333333333335</v>
      </c>
      <c r="F8" s="437">
        <v>5.5562499999999995</v>
      </c>
    </row>
    <row r="9" spans="1:6">
      <c r="A9" s="3" t="s">
        <v>12</v>
      </c>
      <c r="B9" s="4" t="s">
        <v>10</v>
      </c>
      <c r="C9" s="5"/>
      <c r="F9" s="437">
        <v>1.75</v>
      </c>
    </row>
    <row r="10" spans="1:6">
      <c r="A10" s="6" t="s">
        <v>13</v>
      </c>
      <c r="B10" s="4" t="s">
        <v>14</v>
      </c>
      <c r="F10" s="437">
        <v>2.8333333333333335</v>
      </c>
    </row>
    <row r="11" spans="1:6">
      <c r="A11" s="6" t="s">
        <v>15</v>
      </c>
    </row>
    <row r="12" spans="1:6">
      <c r="A12" s="6" t="s">
        <v>16</v>
      </c>
    </row>
    <row r="13" spans="1:6">
      <c r="A13" s="6" t="s">
        <v>17</v>
      </c>
    </row>
    <row r="14" spans="1:6">
      <c r="A14" s="6" t="s">
        <v>18</v>
      </c>
      <c r="B14" s="4" t="s">
        <v>14</v>
      </c>
    </row>
    <row r="15" spans="1:6">
      <c r="A15" s="6" t="s">
        <v>19</v>
      </c>
      <c r="B15" s="4" t="s">
        <v>10</v>
      </c>
    </row>
    <row r="16" spans="1:6">
      <c r="A16" s="6" t="s">
        <v>20</v>
      </c>
    </row>
    <row r="17" spans="1:2">
      <c r="A17" s="6" t="s">
        <v>21</v>
      </c>
    </row>
    <row r="18" spans="1:2">
      <c r="A18" s="6" t="s">
        <v>22</v>
      </c>
      <c r="B18" s="4" t="s">
        <v>10</v>
      </c>
    </row>
    <row r="19" spans="1:2">
      <c r="A19" s="6" t="s">
        <v>23</v>
      </c>
      <c r="B19" s="4" t="s">
        <v>14</v>
      </c>
    </row>
    <row r="20" spans="1:2">
      <c r="A20" s="6" t="s">
        <v>24</v>
      </c>
    </row>
    <row r="21" spans="1:2">
      <c r="A21" s="6" t="s">
        <v>25</v>
      </c>
    </row>
    <row r="22" spans="1:2">
      <c r="A22" s="6" t="s">
        <v>26</v>
      </c>
    </row>
    <row r="23" spans="1:2">
      <c r="A23" s="6" t="s">
        <v>27</v>
      </c>
    </row>
    <row r="24" spans="1:2">
      <c r="A24" s="6" t="s">
        <v>28</v>
      </c>
    </row>
    <row r="25" spans="1:2">
      <c r="A25" s="6" t="s">
        <v>29</v>
      </c>
    </row>
    <row r="26" spans="1:2">
      <c r="A26" s="6" t="s">
        <v>30</v>
      </c>
    </row>
    <row r="27" spans="1:2">
      <c r="A27" s="6" t="s">
        <v>31</v>
      </c>
    </row>
    <row r="28" spans="1:2">
      <c r="A28" s="6" t="s">
        <v>32</v>
      </c>
      <c r="B28" s="4" t="s">
        <v>4</v>
      </c>
    </row>
    <row r="29" spans="1:2">
      <c r="A29" s="6" t="s">
        <v>33</v>
      </c>
    </row>
    <row r="30" spans="1:2">
      <c r="A30" s="6" t="s">
        <v>34</v>
      </c>
      <c r="B30" s="4" t="s">
        <v>10</v>
      </c>
    </row>
    <row r="31" spans="1:2">
      <c r="A31" s="6" t="s">
        <v>35</v>
      </c>
      <c r="B31" s="4" t="s">
        <v>14</v>
      </c>
    </row>
    <row r="32" spans="1:2">
      <c r="A32" s="6" t="s">
        <v>36</v>
      </c>
      <c r="B32" s="4" t="s">
        <v>10</v>
      </c>
    </row>
    <row r="33" spans="1:2">
      <c r="A33" s="6" t="s">
        <v>37</v>
      </c>
    </row>
    <row r="34" spans="1:2">
      <c r="A34" s="6" t="s">
        <v>38</v>
      </c>
    </row>
    <row r="35" spans="1:2">
      <c r="A35" s="6" t="s">
        <v>39</v>
      </c>
    </row>
    <row r="36" spans="1:2">
      <c r="A36" s="6" t="s">
        <v>40</v>
      </c>
    </row>
    <row r="37" spans="1:2">
      <c r="A37" s="6" t="s">
        <v>41</v>
      </c>
      <c r="B37" s="4" t="s">
        <v>14</v>
      </c>
    </row>
    <row r="38" spans="1:2">
      <c r="A38" s="6" t="s">
        <v>42</v>
      </c>
    </row>
    <row r="39" spans="1:2">
      <c r="A39" s="6" t="s">
        <v>43</v>
      </c>
      <c r="B39" s="4" t="s">
        <v>10</v>
      </c>
    </row>
    <row r="40" spans="1:2">
      <c r="A40" s="6"/>
    </row>
    <row r="41" spans="1:2">
      <c r="A41" s="6"/>
    </row>
    <row r="42" spans="1:2">
      <c r="A42" s="6"/>
    </row>
    <row r="43" spans="1:2">
      <c r="A43" s="6"/>
    </row>
    <row r="44" spans="1:2">
      <c r="A44" s="6"/>
    </row>
    <row r="45" spans="1:2">
      <c r="A45" s="6"/>
    </row>
    <row r="46" spans="1:2">
      <c r="A46" s="6"/>
    </row>
    <row r="47" spans="1:2">
      <c r="A47" s="6"/>
    </row>
    <row r="48" spans="1:2">
      <c r="A48" s="6"/>
    </row>
    <row r="49" spans="1:1">
      <c r="A49" s="6"/>
    </row>
    <row r="50" spans="1:1">
      <c r="A50" s="6"/>
    </row>
    <row r="51" spans="1:1">
      <c r="A51" s="6"/>
    </row>
    <row r="52" spans="1:1">
      <c r="A52" s="6"/>
    </row>
    <row r="53" spans="1:1">
      <c r="A53" s="6"/>
    </row>
    <row r="54" spans="1:1">
      <c r="A54" s="6"/>
    </row>
    <row r="55" spans="1:1">
      <c r="A55" s="6"/>
    </row>
    <row r="56" spans="1:1">
      <c r="A56" s="6"/>
    </row>
    <row r="57" spans="1:1">
      <c r="A57" s="6"/>
    </row>
    <row r="58" spans="1:1">
      <c r="A58" s="6"/>
    </row>
    <row r="59" spans="1:1">
      <c r="A59" s="6"/>
    </row>
    <row r="60" spans="1:1">
      <c r="A60" s="6"/>
    </row>
    <row r="61" spans="1:1">
      <c r="A61" s="6"/>
    </row>
    <row r="62" spans="1:1">
      <c r="A62" s="6"/>
    </row>
    <row r="63" spans="1:1">
      <c r="A63" s="6"/>
    </row>
    <row r="64" spans="1:1">
      <c r="A64" s="6"/>
    </row>
    <row r="65" spans="1:1">
      <c r="A65" s="6"/>
    </row>
    <row r="66" spans="1:1">
      <c r="A66" s="6"/>
    </row>
    <row r="67" spans="1:1">
      <c r="A67" s="6"/>
    </row>
    <row r="68" spans="1:1">
      <c r="A68" s="6"/>
    </row>
    <row r="69" spans="1:1">
      <c r="A69" s="6"/>
    </row>
    <row r="70" spans="1:1">
      <c r="A70" s="6"/>
    </row>
    <row r="71" spans="1:1">
      <c r="A71" s="6"/>
    </row>
    <row r="72" spans="1:1">
      <c r="A72" s="6"/>
    </row>
    <row r="73" spans="1:1">
      <c r="A73" s="6"/>
    </row>
    <row r="74" spans="1:1">
      <c r="A74" s="6"/>
    </row>
    <row r="75" spans="1:1">
      <c r="A75" s="6"/>
    </row>
    <row r="76" spans="1:1">
      <c r="A76" s="6"/>
    </row>
    <row r="77" spans="1:1">
      <c r="A77" s="6"/>
    </row>
    <row r="78" spans="1:1">
      <c r="A78" s="6"/>
    </row>
    <row r="79" spans="1:1">
      <c r="A79" s="6"/>
    </row>
    <row r="80" spans="1:1">
      <c r="A80" s="6"/>
    </row>
    <row r="81" spans="1:1">
      <c r="A81" s="6"/>
    </row>
    <row r="82" spans="1:1">
      <c r="A82" s="6"/>
    </row>
    <row r="83" spans="1:1">
      <c r="A83" s="6"/>
    </row>
    <row r="84" spans="1:1">
      <c r="A84" s="6"/>
    </row>
    <row r="85" spans="1:1">
      <c r="A85" s="6"/>
    </row>
    <row r="86" spans="1:1">
      <c r="A86" s="6"/>
    </row>
    <row r="87" spans="1:1">
      <c r="A87" s="6"/>
    </row>
    <row r="88" spans="1:1">
      <c r="A88" s="6"/>
    </row>
    <row r="89" spans="1:1">
      <c r="A89" s="6"/>
    </row>
    <row r="90" spans="1:1">
      <c r="A90" s="6"/>
    </row>
    <row r="91" spans="1:1">
      <c r="A91" s="6"/>
    </row>
    <row r="92" spans="1:1">
      <c r="A92" s="6"/>
    </row>
    <row r="93" spans="1:1">
      <c r="A93" s="6"/>
    </row>
    <row r="94" spans="1:1">
      <c r="A94" s="6"/>
    </row>
    <row r="95" spans="1:1">
      <c r="A95" s="6"/>
    </row>
    <row r="96" spans="1:1">
      <c r="A96" s="6"/>
    </row>
    <row r="97" spans="1:1">
      <c r="A97" s="6"/>
    </row>
    <row r="98" spans="1:1">
      <c r="A98" s="6"/>
    </row>
    <row r="99" spans="1:1">
      <c r="A99" s="6"/>
    </row>
    <row r="100" spans="1:1">
      <c r="A100" s="6"/>
    </row>
    <row r="101" spans="1:1">
      <c r="A101" s="6"/>
    </row>
    <row r="102" spans="1:1">
      <c r="A102" s="6"/>
    </row>
    <row r="103" spans="1:1">
      <c r="A103" s="6"/>
    </row>
    <row r="104" spans="1:1">
      <c r="A104" s="6"/>
    </row>
    <row r="105" spans="1:1">
      <c r="A105" s="6"/>
    </row>
    <row r="106" spans="1:1">
      <c r="A106" s="6"/>
    </row>
    <row r="107" spans="1:1">
      <c r="A107" s="6"/>
    </row>
    <row r="108" spans="1:1">
      <c r="A108" s="6"/>
    </row>
    <row r="109" spans="1:1">
      <c r="A109" s="6"/>
    </row>
    <row r="110" spans="1:1">
      <c r="A110" s="6"/>
    </row>
    <row r="111" spans="1:1">
      <c r="A111" s="6"/>
    </row>
    <row r="112" spans="1:1">
      <c r="A112" s="6"/>
    </row>
    <row r="113" spans="1:1">
      <c r="A113" s="6"/>
    </row>
    <row r="114" spans="1:1">
      <c r="A114" s="6"/>
    </row>
    <row r="115" spans="1:1">
      <c r="A115" s="6"/>
    </row>
    <row r="116" spans="1:1">
      <c r="A116" s="6"/>
    </row>
    <row r="117" spans="1:1">
      <c r="A117" s="6"/>
    </row>
    <row r="118" spans="1:1">
      <c r="A118" s="6"/>
    </row>
    <row r="119" spans="1:1">
      <c r="A119" s="6"/>
    </row>
    <row r="120" spans="1:1">
      <c r="A120" s="6"/>
    </row>
    <row r="121" spans="1:1">
      <c r="A121" s="6"/>
    </row>
    <row r="122" spans="1:1">
      <c r="A122" s="6"/>
    </row>
    <row r="123" spans="1:1">
      <c r="A123" s="6"/>
    </row>
    <row r="124" spans="1:1">
      <c r="A124" s="6"/>
    </row>
    <row r="125" spans="1:1">
      <c r="A125" s="6"/>
    </row>
    <row r="126" spans="1:1">
      <c r="A126" s="6"/>
    </row>
    <row r="127" spans="1:1">
      <c r="A127" s="6"/>
    </row>
    <row r="128" spans="1:1">
      <c r="A128" s="6"/>
    </row>
    <row r="129" spans="1:1">
      <c r="A129" s="6"/>
    </row>
    <row r="130" spans="1:1">
      <c r="A130" s="6"/>
    </row>
    <row r="131" spans="1:1">
      <c r="A131" s="6"/>
    </row>
    <row r="132" spans="1:1">
      <c r="A132" s="6"/>
    </row>
    <row r="133" spans="1:1">
      <c r="A133" s="6"/>
    </row>
    <row r="134" spans="1:1">
      <c r="A134" s="6"/>
    </row>
    <row r="135" spans="1:1">
      <c r="A135" s="6"/>
    </row>
    <row r="136" spans="1:1">
      <c r="A136" s="6"/>
    </row>
    <row r="137" spans="1:1">
      <c r="A137" s="6"/>
    </row>
    <row r="138" spans="1:1">
      <c r="A138" s="6"/>
    </row>
    <row r="139" spans="1:1">
      <c r="A139" s="6"/>
    </row>
    <row r="140" spans="1:1">
      <c r="A140" s="6"/>
    </row>
    <row r="141" spans="1:1">
      <c r="A141" s="6"/>
    </row>
    <row r="142" spans="1:1">
      <c r="A142" s="6"/>
    </row>
    <row r="143" spans="1:1">
      <c r="A143" s="6"/>
    </row>
    <row r="144" spans="1:1">
      <c r="A144" s="6"/>
    </row>
    <row r="145" spans="1:1">
      <c r="A145" s="6"/>
    </row>
    <row r="146" spans="1:1">
      <c r="A146" s="6"/>
    </row>
    <row r="147" spans="1:1">
      <c r="A147" s="6"/>
    </row>
    <row r="148" spans="1:1">
      <c r="A148" s="6"/>
    </row>
    <row r="149" spans="1:1">
      <c r="A149" s="6"/>
    </row>
    <row r="150" spans="1:1">
      <c r="A150" s="6"/>
    </row>
    <row r="151" spans="1:1">
      <c r="A151" s="6"/>
    </row>
    <row r="152" spans="1:1">
      <c r="A152" s="6"/>
    </row>
    <row r="153" spans="1:1">
      <c r="A153" s="6"/>
    </row>
    <row r="154" spans="1:1">
      <c r="A154" s="6"/>
    </row>
    <row r="155" spans="1:1">
      <c r="A155" s="6"/>
    </row>
    <row r="156" spans="1:1">
      <c r="A156" s="6"/>
    </row>
    <row r="157" spans="1:1">
      <c r="A157" s="6"/>
    </row>
    <row r="158" spans="1:1">
      <c r="A158" s="6"/>
    </row>
    <row r="159" spans="1:1">
      <c r="A159" s="6"/>
    </row>
    <row r="160" spans="1:1">
      <c r="A160" s="6"/>
    </row>
    <row r="161" spans="1:1">
      <c r="A161" s="6"/>
    </row>
    <row r="162" spans="1:1">
      <c r="A162" s="6"/>
    </row>
    <row r="163" spans="1:1">
      <c r="A163" s="6"/>
    </row>
    <row r="164" spans="1:1">
      <c r="A164" s="6"/>
    </row>
    <row r="165" spans="1:1">
      <c r="A165" s="6"/>
    </row>
    <row r="166" spans="1:1">
      <c r="A166" s="6"/>
    </row>
    <row r="167" spans="1:1">
      <c r="A167" s="6"/>
    </row>
    <row r="168" spans="1:1">
      <c r="A168" s="6"/>
    </row>
    <row r="169" spans="1:1">
      <c r="A169" s="6"/>
    </row>
    <row r="170" spans="1:1">
      <c r="A170" s="6"/>
    </row>
    <row r="171" spans="1:1">
      <c r="A171" s="6"/>
    </row>
    <row r="172" spans="1:1">
      <c r="A172" s="6"/>
    </row>
    <row r="173" spans="1:1">
      <c r="A173" s="6"/>
    </row>
    <row r="174" spans="1:1">
      <c r="A174" s="6"/>
    </row>
    <row r="175" spans="1:1">
      <c r="A175" s="6"/>
    </row>
    <row r="176" spans="1:1">
      <c r="A176" s="6"/>
    </row>
    <row r="177" spans="1:1">
      <c r="A177" s="6"/>
    </row>
    <row r="178" spans="1:1">
      <c r="A178" s="6"/>
    </row>
    <row r="179" spans="1:1">
      <c r="A179" s="6"/>
    </row>
    <row r="180" spans="1:1">
      <c r="A180" s="6"/>
    </row>
    <row r="181" spans="1:1">
      <c r="A181" s="6"/>
    </row>
    <row r="182" spans="1:1">
      <c r="A182" s="6"/>
    </row>
    <row r="183" spans="1:1">
      <c r="A183" s="6"/>
    </row>
    <row r="184" spans="1:1">
      <c r="A184" s="6"/>
    </row>
    <row r="185" spans="1:1">
      <c r="A185" s="6"/>
    </row>
    <row r="186" spans="1:1">
      <c r="A186" s="6"/>
    </row>
    <row r="187" spans="1:1">
      <c r="A187" s="6"/>
    </row>
    <row r="188" spans="1:1">
      <c r="A188" s="6"/>
    </row>
    <row r="189" spans="1:1">
      <c r="A189" s="6"/>
    </row>
    <row r="190" spans="1:1">
      <c r="A190" s="6"/>
    </row>
    <row r="191" spans="1:1">
      <c r="A191" s="6"/>
    </row>
    <row r="192" spans="1:1">
      <c r="A192" s="6"/>
    </row>
    <row r="193" spans="1:1">
      <c r="A193" s="6"/>
    </row>
    <row r="194" spans="1:1">
      <c r="A194" s="6"/>
    </row>
    <row r="195" spans="1:1">
      <c r="A195" s="6"/>
    </row>
    <row r="196" spans="1:1">
      <c r="A196" s="6"/>
    </row>
    <row r="197" spans="1:1">
      <c r="A197" s="6"/>
    </row>
    <row r="198" spans="1:1">
      <c r="A198" s="6"/>
    </row>
    <row r="199" spans="1:1">
      <c r="A199" s="6"/>
    </row>
    <row r="200" spans="1:1">
      <c r="A200" s="6"/>
    </row>
    <row r="201" spans="1:1">
      <c r="A201" s="6"/>
    </row>
    <row r="202" spans="1:1">
      <c r="A202" s="6"/>
    </row>
    <row r="203" spans="1:1">
      <c r="A203" s="6"/>
    </row>
    <row r="204" spans="1:1">
      <c r="A204" s="6"/>
    </row>
    <row r="205" spans="1:1">
      <c r="A205" s="6"/>
    </row>
    <row r="206" spans="1:1">
      <c r="A206" s="6"/>
    </row>
    <row r="207" spans="1:1">
      <c r="A207" s="6"/>
    </row>
    <row r="208" spans="1:1">
      <c r="A208" s="6"/>
    </row>
    <row r="209" spans="1:1">
      <c r="A209" s="6"/>
    </row>
    <row r="210" spans="1:1">
      <c r="A210" s="6"/>
    </row>
    <row r="211" spans="1:1">
      <c r="A211" s="6"/>
    </row>
    <row r="212" spans="1:1">
      <c r="A212" s="6"/>
    </row>
    <row r="213" spans="1:1">
      <c r="A213" s="6"/>
    </row>
    <row r="214" spans="1:1">
      <c r="A214" s="6"/>
    </row>
    <row r="215" spans="1:1">
      <c r="A215" s="6"/>
    </row>
    <row r="216" spans="1:1">
      <c r="A216" s="6"/>
    </row>
    <row r="217" spans="1:1">
      <c r="A217" s="6"/>
    </row>
    <row r="218" spans="1:1">
      <c r="A218" s="6"/>
    </row>
    <row r="219" spans="1:1">
      <c r="A219" s="6"/>
    </row>
    <row r="220" spans="1:1">
      <c r="A220" s="6"/>
    </row>
    <row r="221" spans="1:1">
      <c r="A221" s="6"/>
    </row>
    <row r="222" spans="1:1">
      <c r="A222" s="6"/>
    </row>
    <row r="223" spans="1:1">
      <c r="A223" s="6"/>
    </row>
    <row r="224" spans="1:1">
      <c r="A224" s="6"/>
    </row>
    <row r="225" spans="1:1">
      <c r="A225" s="6"/>
    </row>
    <row r="226" spans="1:1">
      <c r="A226" s="6"/>
    </row>
    <row r="227" spans="1:1">
      <c r="A227" s="6"/>
    </row>
    <row r="228" spans="1:1">
      <c r="A228" s="6"/>
    </row>
    <row r="229" spans="1:1">
      <c r="A229" s="6"/>
    </row>
    <row r="230" spans="1:1">
      <c r="A230" s="6"/>
    </row>
    <row r="231" spans="1:1">
      <c r="A231" s="6"/>
    </row>
    <row r="232" spans="1:1">
      <c r="A232" s="6"/>
    </row>
    <row r="233" spans="1:1">
      <c r="A233" s="6"/>
    </row>
    <row r="234" spans="1:1">
      <c r="A234" s="6"/>
    </row>
    <row r="235" spans="1:1">
      <c r="A235" s="6"/>
    </row>
    <row r="236" spans="1:1">
      <c r="A236" s="6"/>
    </row>
    <row r="237" spans="1:1">
      <c r="A237" s="6"/>
    </row>
    <row r="238" spans="1:1">
      <c r="A238" s="6"/>
    </row>
    <row r="239" spans="1:1">
      <c r="A239" s="6"/>
    </row>
    <row r="240" spans="1:1">
      <c r="A240" s="6"/>
    </row>
    <row r="241" spans="1:1">
      <c r="A241" s="6"/>
    </row>
    <row r="242" spans="1:1">
      <c r="A242" s="6"/>
    </row>
    <row r="243" spans="1:1">
      <c r="A243" s="6"/>
    </row>
    <row r="244" spans="1:1">
      <c r="A244" s="6"/>
    </row>
    <row r="245" spans="1:1">
      <c r="A245" s="6"/>
    </row>
    <row r="246" spans="1:1">
      <c r="A246" s="6"/>
    </row>
    <row r="247" spans="1:1">
      <c r="A247" s="6"/>
    </row>
    <row r="248" spans="1:1">
      <c r="A248" s="6"/>
    </row>
    <row r="249" spans="1:1">
      <c r="A249" s="6"/>
    </row>
    <row r="250" spans="1:1">
      <c r="A250" s="6"/>
    </row>
    <row r="251" spans="1:1">
      <c r="A251" s="6"/>
    </row>
    <row r="252" spans="1:1">
      <c r="A252" s="6"/>
    </row>
    <row r="253" spans="1:1">
      <c r="A253" s="6"/>
    </row>
    <row r="254" spans="1:1">
      <c r="A254" s="6"/>
    </row>
    <row r="255" spans="1:1">
      <c r="A255" s="6"/>
    </row>
    <row r="256" spans="1:1">
      <c r="A256" s="6"/>
    </row>
    <row r="257" spans="1:1">
      <c r="A257" s="6"/>
    </row>
    <row r="258" spans="1:1">
      <c r="A258" s="6"/>
    </row>
    <row r="259" spans="1:1">
      <c r="A259" s="6"/>
    </row>
    <row r="260" spans="1:1">
      <c r="A260" s="6"/>
    </row>
    <row r="261" spans="1:1">
      <c r="A261" s="6"/>
    </row>
    <row r="262" spans="1:1">
      <c r="A262" s="6"/>
    </row>
    <row r="263" spans="1:1">
      <c r="A263" s="6"/>
    </row>
    <row r="264" spans="1:1">
      <c r="A264" s="6"/>
    </row>
    <row r="265" spans="1:1">
      <c r="A265" s="6"/>
    </row>
    <row r="266" spans="1:1">
      <c r="A266" s="6"/>
    </row>
    <row r="267" spans="1:1">
      <c r="A267" s="6"/>
    </row>
    <row r="268" spans="1:1">
      <c r="A268" s="6"/>
    </row>
    <row r="269" spans="1:1">
      <c r="A269" s="6"/>
    </row>
    <row r="270" spans="1:1">
      <c r="A270" s="6"/>
    </row>
    <row r="271" spans="1:1">
      <c r="A271" s="6"/>
    </row>
    <row r="272" spans="1:1">
      <c r="A272" s="6"/>
    </row>
    <row r="273" spans="1:1">
      <c r="A273" s="6"/>
    </row>
    <row r="274" spans="1:1">
      <c r="A274" s="6"/>
    </row>
    <row r="275" spans="1:1">
      <c r="A275" s="6"/>
    </row>
    <row r="276" spans="1:1">
      <c r="A276" s="6"/>
    </row>
    <row r="277" spans="1:1">
      <c r="A277" s="6"/>
    </row>
    <row r="278" spans="1:1">
      <c r="A278" s="6"/>
    </row>
    <row r="279" spans="1:1">
      <c r="A279" s="6"/>
    </row>
    <row r="280" spans="1:1">
      <c r="A280" s="6"/>
    </row>
    <row r="281" spans="1:1">
      <c r="A281" s="6"/>
    </row>
    <row r="282" spans="1:1">
      <c r="A282" s="6"/>
    </row>
    <row r="283" spans="1:1">
      <c r="A283" s="6"/>
    </row>
    <row r="284" spans="1:1">
      <c r="A284" s="6"/>
    </row>
    <row r="285" spans="1:1">
      <c r="A285" s="6"/>
    </row>
    <row r="286" spans="1:1">
      <c r="A286" s="6"/>
    </row>
    <row r="287" spans="1:1">
      <c r="A287" s="6"/>
    </row>
    <row r="288" spans="1:1">
      <c r="A288" s="6"/>
    </row>
    <row r="289" spans="1:1">
      <c r="A289" s="6"/>
    </row>
    <row r="290" spans="1:1">
      <c r="A290" s="6"/>
    </row>
    <row r="291" spans="1:1">
      <c r="A291" s="6"/>
    </row>
    <row r="292" spans="1:1">
      <c r="A292" s="6"/>
    </row>
    <row r="293" spans="1:1">
      <c r="A293" s="6"/>
    </row>
    <row r="294" spans="1:1">
      <c r="A294" s="6"/>
    </row>
    <row r="295" spans="1:1">
      <c r="A295" s="6"/>
    </row>
    <row r="296" spans="1:1">
      <c r="A296" s="6"/>
    </row>
    <row r="297" spans="1:1">
      <c r="A297" s="6"/>
    </row>
    <row r="298" spans="1:1">
      <c r="A298" s="6"/>
    </row>
    <row r="299" spans="1:1">
      <c r="A299" s="6"/>
    </row>
    <row r="300" spans="1:1">
      <c r="A300" s="6"/>
    </row>
    <row r="301" spans="1:1">
      <c r="A301" s="6"/>
    </row>
    <row r="302" spans="1:1">
      <c r="A302" s="6"/>
    </row>
    <row r="303" spans="1:1">
      <c r="A303" s="6"/>
    </row>
    <row r="304" spans="1:1">
      <c r="A304" s="6"/>
    </row>
    <row r="305" spans="1:1">
      <c r="A305" s="6"/>
    </row>
    <row r="306" spans="1:1">
      <c r="A306" s="6"/>
    </row>
    <row r="307" spans="1:1">
      <c r="A307" s="6"/>
    </row>
    <row r="308" spans="1:1">
      <c r="A308" s="6"/>
    </row>
    <row r="309" spans="1:1">
      <c r="A309" s="6"/>
    </row>
    <row r="310" spans="1:1">
      <c r="A310" s="6"/>
    </row>
    <row r="311" spans="1:1">
      <c r="A311" s="6"/>
    </row>
    <row r="312" spans="1:1">
      <c r="A312" s="6"/>
    </row>
    <row r="313" spans="1:1">
      <c r="A313" s="6"/>
    </row>
    <row r="314" spans="1:1">
      <c r="A314" s="6"/>
    </row>
    <row r="315" spans="1:1">
      <c r="A315" s="6"/>
    </row>
    <row r="316" spans="1:1">
      <c r="A316" s="6"/>
    </row>
    <row r="317" spans="1:1">
      <c r="A317" s="6"/>
    </row>
    <row r="318" spans="1:1">
      <c r="A318" s="6"/>
    </row>
    <row r="319" spans="1:1">
      <c r="A319" s="6"/>
    </row>
    <row r="320" spans="1:1">
      <c r="A320" s="6"/>
    </row>
    <row r="321" spans="1:1">
      <c r="A321" s="6"/>
    </row>
    <row r="322" spans="1:1">
      <c r="A322" s="6"/>
    </row>
    <row r="323" spans="1:1">
      <c r="A323" s="6"/>
    </row>
    <row r="324" spans="1:1">
      <c r="A324" s="6"/>
    </row>
    <row r="325" spans="1:1">
      <c r="A325" s="6"/>
    </row>
    <row r="326" spans="1:1">
      <c r="A326" s="6"/>
    </row>
    <row r="327" spans="1:1">
      <c r="A327" s="6"/>
    </row>
    <row r="328" spans="1:1">
      <c r="A328" s="6"/>
    </row>
    <row r="329" spans="1:1">
      <c r="A329" s="6"/>
    </row>
    <row r="330" spans="1:1">
      <c r="A330" s="6"/>
    </row>
    <row r="331" spans="1:1">
      <c r="A331" s="6"/>
    </row>
    <row r="332" spans="1:1">
      <c r="A332" s="6"/>
    </row>
    <row r="333" spans="1:1">
      <c r="A333" s="6"/>
    </row>
    <row r="334" spans="1:1">
      <c r="A334" s="6"/>
    </row>
    <row r="335" spans="1:1">
      <c r="A335" s="6"/>
    </row>
    <row r="336" spans="1:1">
      <c r="A336" s="6"/>
    </row>
    <row r="337" spans="1:1">
      <c r="A337" s="6"/>
    </row>
    <row r="338" spans="1:1">
      <c r="A338" s="6"/>
    </row>
    <row r="339" spans="1:1">
      <c r="A339" s="6"/>
    </row>
    <row r="340" spans="1:1">
      <c r="A340" s="6"/>
    </row>
    <row r="341" spans="1:1">
      <c r="A341" s="6"/>
    </row>
    <row r="342" spans="1:1">
      <c r="A342" s="6"/>
    </row>
    <row r="343" spans="1:1">
      <c r="A343" s="6"/>
    </row>
    <row r="344" spans="1:1">
      <c r="A344" s="6"/>
    </row>
    <row r="345" spans="1:1">
      <c r="A345" s="6"/>
    </row>
    <row r="346" spans="1:1">
      <c r="A346" s="6"/>
    </row>
    <row r="347" spans="1:1">
      <c r="A347" s="6"/>
    </row>
    <row r="348" spans="1:1">
      <c r="A348" s="6"/>
    </row>
    <row r="349" spans="1:1">
      <c r="A349" s="6"/>
    </row>
    <row r="350" spans="1:1">
      <c r="A350" s="6"/>
    </row>
    <row r="351" spans="1:1">
      <c r="A351" s="6"/>
    </row>
    <row r="352" spans="1:1">
      <c r="A352" s="6"/>
    </row>
    <row r="353" spans="1:1">
      <c r="A353" s="6"/>
    </row>
    <row r="354" spans="1:1">
      <c r="A354" s="6"/>
    </row>
    <row r="355" spans="1:1">
      <c r="A355" s="6"/>
    </row>
    <row r="356" spans="1:1">
      <c r="A356" s="6"/>
    </row>
    <row r="357" spans="1:1">
      <c r="A357" s="6"/>
    </row>
    <row r="358" spans="1:1">
      <c r="A358" s="6"/>
    </row>
    <row r="359" spans="1:1">
      <c r="A359" s="6"/>
    </row>
    <row r="360" spans="1:1">
      <c r="A360" s="6"/>
    </row>
    <row r="361" spans="1:1">
      <c r="A361" s="6"/>
    </row>
    <row r="362" spans="1:1">
      <c r="A362" s="6"/>
    </row>
    <row r="363" spans="1:1">
      <c r="A363" s="6"/>
    </row>
    <row r="364" spans="1:1">
      <c r="A364" s="6"/>
    </row>
    <row r="365" spans="1:1">
      <c r="A365" s="6"/>
    </row>
    <row r="366" spans="1:1">
      <c r="A366" s="6"/>
    </row>
    <row r="367" spans="1:1">
      <c r="A367" s="6"/>
    </row>
    <row r="368" spans="1:1">
      <c r="A368" s="6"/>
    </row>
    <row r="369" spans="1:1">
      <c r="A369" s="6"/>
    </row>
    <row r="370" spans="1:1">
      <c r="A370" s="6"/>
    </row>
    <row r="371" spans="1:1">
      <c r="A371" s="6"/>
    </row>
    <row r="372" spans="1:1">
      <c r="A372" s="6"/>
    </row>
    <row r="373" spans="1:1">
      <c r="A373" s="6"/>
    </row>
    <row r="374" spans="1:1">
      <c r="A374" s="6"/>
    </row>
    <row r="375" spans="1:1">
      <c r="A375" s="6"/>
    </row>
    <row r="376" spans="1:1">
      <c r="A376" s="6"/>
    </row>
    <row r="377" spans="1:1">
      <c r="A377" s="6"/>
    </row>
    <row r="378" spans="1:1">
      <c r="A378" s="6"/>
    </row>
    <row r="379" spans="1:1">
      <c r="A379" s="6"/>
    </row>
    <row r="380" spans="1:1">
      <c r="A380" s="6"/>
    </row>
    <row r="381" spans="1:1">
      <c r="A381" s="6"/>
    </row>
    <row r="382" spans="1:1">
      <c r="A382" s="6"/>
    </row>
    <row r="383" spans="1:1">
      <c r="A383" s="6"/>
    </row>
    <row r="384" spans="1:1">
      <c r="A384" s="6"/>
    </row>
    <row r="385" spans="1:1">
      <c r="A385" s="6"/>
    </row>
    <row r="386" spans="1:1">
      <c r="A386" s="6"/>
    </row>
    <row r="387" spans="1:1">
      <c r="A387" s="6"/>
    </row>
    <row r="388" spans="1:1">
      <c r="A388" s="6"/>
    </row>
    <row r="389" spans="1:1">
      <c r="A389" s="6"/>
    </row>
    <row r="390" spans="1:1">
      <c r="A390" s="6"/>
    </row>
    <row r="391" spans="1:1">
      <c r="A391" s="6"/>
    </row>
    <row r="392" spans="1:1">
      <c r="A392" s="6"/>
    </row>
    <row r="393" spans="1:1">
      <c r="A393" s="6"/>
    </row>
    <row r="394" spans="1:1">
      <c r="A394" s="6"/>
    </row>
    <row r="395" spans="1:1">
      <c r="A395" s="6"/>
    </row>
    <row r="396" spans="1:1">
      <c r="A396" s="6"/>
    </row>
    <row r="397" spans="1:1">
      <c r="A397" s="6"/>
    </row>
    <row r="398" spans="1:1">
      <c r="A398" s="6"/>
    </row>
    <row r="399" spans="1:1">
      <c r="A399" s="6"/>
    </row>
    <row r="400" spans="1:1">
      <c r="A400" s="6"/>
    </row>
    <row r="401" spans="1:1">
      <c r="A401" s="6"/>
    </row>
    <row r="402" spans="1:1">
      <c r="A402" s="6"/>
    </row>
    <row r="403" spans="1:1">
      <c r="A403" s="6"/>
    </row>
    <row r="404" spans="1:1">
      <c r="A404" s="6"/>
    </row>
    <row r="405" spans="1:1">
      <c r="A405" s="6"/>
    </row>
    <row r="406" spans="1:1">
      <c r="A406" s="6"/>
    </row>
    <row r="407" spans="1:1">
      <c r="A407" s="6"/>
    </row>
    <row r="408" spans="1:1">
      <c r="A408" s="6"/>
    </row>
    <row r="409" spans="1:1">
      <c r="A409" s="6"/>
    </row>
    <row r="410" spans="1:1">
      <c r="A410" s="6"/>
    </row>
    <row r="411" spans="1:1">
      <c r="A411" s="6"/>
    </row>
    <row r="412" spans="1:1">
      <c r="A412" s="6"/>
    </row>
    <row r="413" spans="1:1">
      <c r="A413" s="6"/>
    </row>
    <row r="414" spans="1:1">
      <c r="A414" s="6"/>
    </row>
    <row r="415" spans="1:1">
      <c r="A415" s="6"/>
    </row>
    <row r="416" spans="1:1">
      <c r="A416" s="6"/>
    </row>
    <row r="417" spans="1:1">
      <c r="A417" s="6"/>
    </row>
    <row r="418" spans="1:1">
      <c r="A418" s="6"/>
    </row>
    <row r="419" spans="1:1">
      <c r="A419" s="6"/>
    </row>
    <row r="420" spans="1:1">
      <c r="A420" s="6"/>
    </row>
    <row r="421" spans="1:1">
      <c r="A421" s="6"/>
    </row>
    <row r="422" spans="1:1">
      <c r="A422" s="6"/>
    </row>
    <row r="423" spans="1:1">
      <c r="A423" s="6"/>
    </row>
    <row r="424" spans="1:1">
      <c r="A424" s="6"/>
    </row>
    <row r="425" spans="1:1">
      <c r="A425" s="6"/>
    </row>
    <row r="426" spans="1:1">
      <c r="A426" s="6"/>
    </row>
    <row r="427" spans="1:1">
      <c r="A427" s="6"/>
    </row>
    <row r="428" spans="1:1">
      <c r="A428" s="6"/>
    </row>
    <row r="429" spans="1:1">
      <c r="A429" s="6"/>
    </row>
    <row r="430" spans="1:1">
      <c r="A430" s="6"/>
    </row>
    <row r="431" spans="1:1">
      <c r="A431" s="6"/>
    </row>
    <row r="432" spans="1:1">
      <c r="A432" s="6"/>
    </row>
    <row r="433" spans="1:1">
      <c r="A433" s="6"/>
    </row>
    <row r="434" spans="1:1">
      <c r="A434" s="6"/>
    </row>
    <row r="435" spans="1:1">
      <c r="A435" s="6"/>
    </row>
    <row r="436" spans="1:1">
      <c r="A436" s="6"/>
    </row>
    <row r="437" spans="1:1">
      <c r="A437" s="6"/>
    </row>
    <row r="438" spans="1:1">
      <c r="A438" s="6"/>
    </row>
    <row r="439" spans="1:1">
      <c r="A439" s="6"/>
    </row>
    <row r="440" spans="1:1">
      <c r="A440" s="6"/>
    </row>
    <row r="441" spans="1:1">
      <c r="A441" s="6"/>
    </row>
    <row r="442" spans="1:1">
      <c r="A442" s="6"/>
    </row>
    <row r="443" spans="1:1">
      <c r="A443" s="6"/>
    </row>
    <row r="444" spans="1:1">
      <c r="A444" s="6"/>
    </row>
    <row r="445" spans="1:1">
      <c r="A445" s="6"/>
    </row>
    <row r="446" spans="1:1">
      <c r="A446" s="6"/>
    </row>
    <row r="447" spans="1:1">
      <c r="A447" s="6"/>
    </row>
    <row r="448" spans="1:1">
      <c r="A448" s="6"/>
    </row>
    <row r="449" spans="1:1">
      <c r="A449" s="6"/>
    </row>
    <row r="450" spans="1:1">
      <c r="A450" s="6"/>
    </row>
    <row r="451" spans="1:1">
      <c r="A451" s="6"/>
    </row>
    <row r="452" spans="1:1">
      <c r="A452" s="6"/>
    </row>
    <row r="453" spans="1:1">
      <c r="A453" s="6"/>
    </row>
    <row r="454" spans="1:1">
      <c r="A454" s="6"/>
    </row>
    <row r="455" spans="1:1">
      <c r="A455" s="6"/>
    </row>
    <row r="456" spans="1:1">
      <c r="A456" s="6"/>
    </row>
    <row r="457" spans="1:1">
      <c r="A457" s="6"/>
    </row>
    <row r="458" spans="1:1">
      <c r="A458" s="6"/>
    </row>
    <row r="459" spans="1:1">
      <c r="A459" s="6"/>
    </row>
    <row r="460" spans="1:1">
      <c r="A460" s="6"/>
    </row>
    <row r="461" spans="1:1">
      <c r="A461" s="6"/>
    </row>
    <row r="462" spans="1:1">
      <c r="A462" s="6"/>
    </row>
    <row r="463" spans="1:1">
      <c r="A463" s="6"/>
    </row>
    <row r="464" spans="1:1">
      <c r="A464" s="6"/>
    </row>
    <row r="465" spans="1:1">
      <c r="A465" s="6"/>
    </row>
    <row r="466" spans="1:1">
      <c r="A466" s="6"/>
    </row>
    <row r="467" spans="1:1">
      <c r="A467" s="6"/>
    </row>
    <row r="468" spans="1:1">
      <c r="A468" s="6"/>
    </row>
    <row r="469" spans="1:1">
      <c r="A469" s="6"/>
    </row>
    <row r="470" spans="1:1">
      <c r="A470" s="6"/>
    </row>
    <row r="471" spans="1:1">
      <c r="A471" s="6"/>
    </row>
    <row r="472" spans="1:1">
      <c r="A472" s="6"/>
    </row>
    <row r="473" spans="1:1">
      <c r="A473" s="6"/>
    </row>
    <row r="474" spans="1:1">
      <c r="A474" s="6"/>
    </row>
    <row r="475" spans="1:1">
      <c r="A475" s="6"/>
    </row>
    <row r="476" spans="1:1">
      <c r="A476" s="6"/>
    </row>
    <row r="477" spans="1:1">
      <c r="A477" s="6"/>
    </row>
    <row r="478" spans="1:1">
      <c r="A478" s="6"/>
    </row>
    <row r="479" spans="1:1">
      <c r="A479" s="6"/>
    </row>
    <row r="480" spans="1:1">
      <c r="A480" s="6"/>
    </row>
    <row r="481" spans="1:1">
      <c r="A481" s="6"/>
    </row>
    <row r="482" spans="1:1">
      <c r="A482" s="6"/>
    </row>
    <row r="483" spans="1:1">
      <c r="A483" s="6"/>
    </row>
    <row r="484" spans="1:1">
      <c r="A484" s="6"/>
    </row>
    <row r="485" spans="1:1">
      <c r="A485" s="6"/>
    </row>
    <row r="486" spans="1:1">
      <c r="A486" s="6"/>
    </row>
    <row r="487" spans="1:1">
      <c r="A487" s="6"/>
    </row>
    <row r="488" spans="1:1">
      <c r="A488" s="6"/>
    </row>
    <row r="489" spans="1:1">
      <c r="A489" s="6"/>
    </row>
    <row r="490" spans="1:1">
      <c r="A490" s="6"/>
    </row>
    <row r="491" spans="1:1">
      <c r="A491" s="6"/>
    </row>
    <row r="492" spans="1:1">
      <c r="A492" s="6"/>
    </row>
    <row r="493" spans="1:1">
      <c r="A493" s="6"/>
    </row>
    <row r="494" spans="1:1">
      <c r="A494" s="6"/>
    </row>
    <row r="495" spans="1:1">
      <c r="A495" s="6"/>
    </row>
    <row r="496" spans="1:1">
      <c r="A496" s="6"/>
    </row>
    <row r="497" spans="1:1">
      <c r="A497" s="6"/>
    </row>
    <row r="498" spans="1:1">
      <c r="A498" s="6"/>
    </row>
    <row r="499" spans="1:1">
      <c r="A499" s="6"/>
    </row>
    <row r="500" spans="1:1">
      <c r="A500" s="6"/>
    </row>
    <row r="501" spans="1:1">
      <c r="A501" s="6"/>
    </row>
    <row r="502" spans="1:1">
      <c r="A502" s="6"/>
    </row>
    <row r="503" spans="1:1">
      <c r="A503" s="6"/>
    </row>
    <row r="504" spans="1:1">
      <c r="A504" s="6"/>
    </row>
    <row r="505" spans="1:1">
      <c r="A505" s="6"/>
    </row>
    <row r="506" spans="1:1">
      <c r="A506" s="6"/>
    </row>
    <row r="507" spans="1:1">
      <c r="A507" s="6"/>
    </row>
    <row r="508" spans="1:1">
      <c r="A508" s="6"/>
    </row>
    <row r="509" spans="1:1">
      <c r="A509" s="6"/>
    </row>
    <row r="510" spans="1:1">
      <c r="A510" s="6"/>
    </row>
    <row r="511" spans="1:1">
      <c r="A511" s="6"/>
    </row>
    <row r="512" spans="1:1">
      <c r="A512" s="6"/>
    </row>
    <row r="513" spans="1:1">
      <c r="A513" s="6"/>
    </row>
    <row r="514" spans="1:1">
      <c r="A514" s="6"/>
    </row>
    <row r="515" spans="1:1">
      <c r="A515" s="6"/>
    </row>
    <row r="516" spans="1:1">
      <c r="A516" s="6"/>
    </row>
    <row r="517" spans="1:1">
      <c r="A517" s="6"/>
    </row>
    <row r="518" spans="1:1">
      <c r="A518" s="6"/>
    </row>
    <row r="519" spans="1:1">
      <c r="A519" s="6"/>
    </row>
    <row r="520" spans="1:1">
      <c r="A520" s="6"/>
    </row>
    <row r="521" spans="1:1">
      <c r="A521" s="6"/>
    </row>
    <row r="522" spans="1:1">
      <c r="A522" s="6"/>
    </row>
    <row r="523" spans="1:1">
      <c r="A523" s="6"/>
    </row>
    <row r="524" spans="1:1">
      <c r="A524" s="6"/>
    </row>
    <row r="525" spans="1:1">
      <c r="A525" s="6"/>
    </row>
    <row r="526" spans="1:1">
      <c r="A526" s="6"/>
    </row>
    <row r="527" spans="1:1">
      <c r="A527" s="6"/>
    </row>
    <row r="528" spans="1:1">
      <c r="A528" s="6"/>
    </row>
    <row r="529" spans="1:1">
      <c r="A529" s="6"/>
    </row>
    <row r="530" spans="1:1">
      <c r="A530" s="6"/>
    </row>
    <row r="531" spans="1:1">
      <c r="A531" s="6"/>
    </row>
    <row r="532" spans="1:1">
      <c r="A532" s="6"/>
    </row>
    <row r="533" spans="1:1">
      <c r="A533" s="6"/>
    </row>
    <row r="534" spans="1:1">
      <c r="A534" s="6"/>
    </row>
    <row r="535" spans="1:1">
      <c r="A535" s="6"/>
    </row>
    <row r="536" spans="1:1">
      <c r="A536" s="6"/>
    </row>
    <row r="537" spans="1:1">
      <c r="A537" s="6"/>
    </row>
    <row r="538" spans="1:1">
      <c r="A538" s="6"/>
    </row>
    <row r="539" spans="1:1">
      <c r="A539" s="6"/>
    </row>
    <row r="540" spans="1:1">
      <c r="A540" s="6"/>
    </row>
    <row r="541" spans="1:1">
      <c r="A541" s="6"/>
    </row>
    <row r="542" spans="1:1">
      <c r="A542" s="6"/>
    </row>
    <row r="543" spans="1:1">
      <c r="A543" s="6"/>
    </row>
    <row r="544" spans="1:1">
      <c r="A544" s="6"/>
    </row>
    <row r="545" spans="1:1">
      <c r="A545" s="6"/>
    </row>
    <row r="546" spans="1:1">
      <c r="A546" s="6"/>
    </row>
    <row r="547" spans="1:1">
      <c r="A547" s="6"/>
    </row>
    <row r="548" spans="1:1">
      <c r="A548" s="6"/>
    </row>
    <row r="549" spans="1:1">
      <c r="A549" s="6"/>
    </row>
    <row r="550" spans="1:1">
      <c r="A550" s="6"/>
    </row>
    <row r="551" spans="1:1">
      <c r="A551" s="6"/>
    </row>
    <row r="552" spans="1:1">
      <c r="A552" s="6"/>
    </row>
    <row r="553" spans="1:1">
      <c r="A553" s="6"/>
    </row>
    <row r="554" spans="1:1">
      <c r="A554" s="6"/>
    </row>
    <row r="555" spans="1:1">
      <c r="A555" s="6"/>
    </row>
    <row r="556" spans="1:1">
      <c r="A556" s="6"/>
    </row>
    <row r="557" spans="1:1">
      <c r="A557" s="6"/>
    </row>
    <row r="558" spans="1:1">
      <c r="A558" s="6"/>
    </row>
    <row r="559" spans="1:1">
      <c r="A559" s="6"/>
    </row>
    <row r="560" spans="1:1">
      <c r="A560" s="6"/>
    </row>
    <row r="561" spans="1:1">
      <c r="A561" s="6"/>
    </row>
    <row r="562" spans="1:1">
      <c r="A562" s="6"/>
    </row>
    <row r="563" spans="1:1">
      <c r="A563" s="6"/>
    </row>
    <row r="564" spans="1:1">
      <c r="A564" s="6"/>
    </row>
    <row r="565" spans="1:1">
      <c r="A565" s="6"/>
    </row>
    <row r="566" spans="1:1">
      <c r="A566" s="6"/>
    </row>
    <row r="567" spans="1:1">
      <c r="A567" s="6"/>
    </row>
    <row r="568" spans="1:1">
      <c r="A568" s="6"/>
    </row>
    <row r="569" spans="1:1">
      <c r="A569" s="6"/>
    </row>
    <row r="570" spans="1:1">
      <c r="A570" s="6"/>
    </row>
    <row r="571" spans="1:1">
      <c r="A571" s="6"/>
    </row>
    <row r="572" spans="1:1">
      <c r="A572" s="6"/>
    </row>
    <row r="573" spans="1:1">
      <c r="A573" s="6"/>
    </row>
    <row r="574" spans="1:1">
      <c r="A574" s="6"/>
    </row>
    <row r="575" spans="1:1">
      <c r="A575" s="6"/>
    </row>
    <row r="576" spans="1:1">
      <c r="A576" s="6"/>
    </row>
    <row r="577" spans="1:1">
      <c r="A577" s="6"/>
    </row>
    <row r="578" spans="1:1">
      <c r="A578" s="6"/>
    </row>
    <row r="579" spans="1:1">
      <c r="A579" s="6"/>
    </row>
    <row r="580" spans="1:1">
      <c r="A580" s="6"/>
    </row>
    <row r="581" spans="1:1">
      <c r="A581" s="6"/>
    </row>
    <row r="582" spans="1:1">
      <c r="A582" s="6"/>
    </row>
    <row r="583" spans="1:1">
      <c r="A583" s="6"/>
    </row>
    <row r="584" spans="1:1">
      <c r="A584" s="6"/>
    </row>
    <row r="585" spans="1:1">
      <c r="A585" s="6"/>
    </row>
    <row r="586" spans="1:1">
      <c r="A586" s="6"/>
    </row>
    <row r="587" spans="1:1">
      <c r="A587" s="6"/>
    </row>
    <row r="588" spans="1:1">
      <c r="A588" s="6"/>
    </row>
    <row r="589" spans="1:1">
      <c r="A589" s="6"/>
    </row>
    <row r="590" spans="1:1">
      <c r="A590" s="6"/>
    </row>
    <row r="591" spans="1:1">
      <c r="A591" s="6"/>
    </row>
    <row r="592" spans="1:1">
      <c r="A592" s="6"/>
    </row>
    <row r="593" spans="1:1">
      <c r="A593" s="6"/>
    </row>
    <row r="594" spans="1:1">
      <c r="A594" s="6"/>
    </row>
    <row r="595" spans="1:1">
      <c r="A595" s="6"/>
    </row>
    <row r="596" spans="1:1">
      <c r="A596" s="6"/>
    </row>
    <row r="597" spans="1:1">
      <c r="A597" s="6"/>
    </row>
    <row r="598" spans="1:1">
      <c r="A598" s="6"/>
    </row>
    <row r="599" spans="1:1">
      <c r="A599" s="6"/>
    </row>
    <row r="600" spans="1:1">
      <c r="A600" s="6"/>
    </row>
    <row r="601" spans="1:1">
      <c r="A601" s="6"/>
    </row>
    <row r="602" spans="1:1">
      <c r="A602" s="6"/>
    </row>
    <row r="603" spans="1:1">
      <c r="A603" s="6"/>
    </row>
    <row r="604" spans="1:1">
      <c r="A604" s="6"/>
    </row>
    <row r="605" spans="1:1">
      <c r="A605" s="6"/>
    </row>
    <row r="606" spans="1:1">
      <c r="A606" s="6"/>
    </row>
    <row r="607" spans="1:1">
      <c r="A607" s="6"/>
    </row>
    <row r="608" spans="1:1">
      <c r="A608" s="6"/>
    </row>
    <row r="609" spans="1:1">
      <c r="A609" s="6"/>
    </row>
    <row r="610" spans="1:1">
      <c r="A610" s="6"/>
    </row>
    <row r="611" spans="1:1">
      <c r="A611" s="6"/>
    </row>
    <row r="612" spans="1:1">
      <c r="A612" s="6"/>
    </row>
    <row r="613" spans="1:1">
      <c r="A613" s="6"/>
    </row>
    <row r="614" spans="1:1">
      <c r="A614" s="6"/>
    </row>
    <row r="615" spans="1:1">
      <c r="A615" s="6"/>
    </row>
    <row r="616" spans="1:1">
      <c r="A616" s="6"/>
    </row>
    <row r="617" spans="1:1">
      <c r="A617" s="6"/>
    </row>
    <row r="618" spans="1:1">
      <c r="A618" s="6"/>
    </row>
    <row r="619" spans="1:1">
      <c r="A619" s="6"/>
    </row>
    <row r="620" spans="1:1">
      <c r="A620" s="6"/>
    </row>
    <row r="621" spans="1:1">
      <c r="A621" s="6"/>
    </row>
    <row r="622" spans="1:1">
      <c r="A622" s="6"/>
    </row>
    <row r="623" spans="1:1">
      <c r="A623" s="6"/>
    </row>
    <row r="624" spans="1:1">
      <c r="A624" s="6"/>
    </row>
    <row r="625" spans="1:1">
      <c r="A625" s="6"/>
    </row>
    <row r="626" spans="1:1">
      <c r="A626" s="6"/>
    </row>
    <row r="627" spans="1:1">
      <c r="A627" s="6"/>
    </row>
    <row r="628" spans="1:1">
      <c r="A628" s="6"/>
    </row>
    <row r="629" spans="1:1">
      <c r="A629" s="6"/>
    </row>
    <row r="630" spans="1:1">
      <c r="A630" s="6"/>
    </row>
    <row r="631" spans="1:1">
      <c r="A631" s="6"/>
    </row>
    <row r="632" spans="1:1">
      <c r="A632" s="6"/>
    </row>
    <row r="633" spans="1:1">
      <c r="A633" s="6"/>
    </row>
    <row r="634" spans="1:1">
      <c r="A634" s="6"/>
    </row>
    <row r="635" spans="1:1">
      <c r="A635" s="6"/>
    </row>
    <row r="636" spans="1:1">
      <c r="A636" s="6"/>
    </row>
    <row r="637" spans="1:1">
      <c r="A637" s="6"/>
    </row>
    <row r="638" spans="1:1">
      <c r="A638" s="6"/>
    </row>
    <row r="639" spans="1:1">
      <c r="A639" s="6"/>
    </row>
    <row r="640" spans="1:1">
      <c r="A640" s="6"/>
    </row>
    <row r="641" spans="1:1">
      <c r="A641" s="6"/>
    </row>
    <row r="642" spans="1:1">
      <c r="A642" s="6"/>
    </row>
    <row r="643" spans="1:1">
      <c r="A643" s="6"/>
    </row>
    <row r="644" spans="1:1">
      <c r="A644" s="6"/>
    </row>
    <row r="645" spans="1:1">
      <c r="A645" s="6"/>
    </row>
    <row r="646" spans="1:1">
      <c r="A646" s="6"/>
    </row>
    <row r="647" spans="1:1">
      <c r="A647" s="6"/>
    </row>
    <row r="648" spans="1:1">
      <c r="A648" s="6"/>
    </row>
    <row r="649" spans="1:1">
      <c r="A649" s="6"/>
    </row>
    <row r="650" spans="1:1">
      <c r="A650" s="6"/>
    </row>
    <row r="651" spans="1:1">
      <c r="A651" s="6"/>
    </row>
    <row r="652" spans="1:1">
      <c r="A652" s="6"/>
    </row>
    <row r="653" spans="1:1">
      <c r="A653" s="6"/>
    </row>
    <row r="654" spans="1:1">
      <c r="A654" s="6"/>
    </row>
    <row r="655" spans="1:1">
      <c r="A655" s="6"/>
    </row>
    <row r="656" spans="1:1">
      <c r="A656" s="6"/>
    </row>
    <row r="657" spans="1:1">
      <c r="A657" s="6"/>
    </row>
    <row r="658" spans="1:1">
      <c r="A658" s="6"/>
    </row>
    <row r="659" spans="1:1">
      <c r="A659" s="6"/>
    </row>
    <row r="660" spans="1:1">
      <c r="A660" s="6"/>
    </row>
    <row r="661" spans="1:1">
      <c r="A661" s="6"/>
    </row>
    <row r="662" spans="1:1">
      <c r="A662" s="6"/>
    </row>
    <row r="663" spans="1:1">
      <c r="A663" s="6"/>
    </row>
    <row r="664" spans="1:1">
      <c r="A664" s="6"/>
    </row>
    <row r="665" spans="1:1">
      <c r="A665" s="6"/>
    </row>
    <row r="666" spans="1:1">
      <c r="A666" s="6"/>
    </row>
    <row r="667" spans="1:1">
      <c r="A667" s="6"/>
    </row>
    <row r="668" spans="1:1">
      <c r="A668" s="6"/>
    </row>
    <row r="669" spans="1:1">
      <c r="A669" s="6"/>
    </row>
    <row r="670" spans="1:1">
      <c r="A670" s="6"/>
    </row>
    <row r="671" spans="1:1">
      <c r="A671" s="6"/>
    </row>
    <row r="672" spans="1:1">
      <c r="A672" s="6"/>
    </row>
    <row r="673" spans="1:1">
      <c r="A673" s="6"/>
    </row>
    <row r="674" spans="1:1">
      <c r="A674" s="6"/>
    </row>
    <row r="675" spans="1:1">
      <c r="A675" s="6"/>
    </row>
    <row r="676" spans="1:1">
      <c r="A676" s="6"/>
    </row>
    <row r="677" spans="1:1">
      <c r="A677" s="6"/>
    </row>
    <row r="678" spans="1:1">
      <c r="A678" s="6"/>
    </row>
    <row r="679" spans="1:1">
      <c r="A679" s="6"/>
    </row>
    <row r="680" spans="1:1">
      <c r="A680" s="6"/>
    </row>
    <row r="681" spans="1:1">
      <c r="A681" s="6"/>
    </row>
    <row r="682" spans="1:1">
      <c r="A682" s="6"/>
    </row>
    <row r="683" spans="1:1">
      <c r="A683" s="6"/>
    </row>
    <row r="684" spans="1:1">
      <c r="A684" s="6"/>
    </row>
    <row r="685" spans="1:1">
      <c r="A685" s="6"/>
    </row>
    <row r="686" spans="1:1">
      <c r="A686" s="6"/>
    </row>
    <row r="687" spans="1:1">
      <c r="A687" s="6"/>
    </row>
    <row r="688" spans="1:1">
      <c r="A688" s="6"/>
    </row>
    <row r="689" spans="1:1">
      <c r="A689" s="6"/>
    </row>
    <row r="690" spans="1:1">
      <c r="A690" s="6"/>
    </row>
    <row r="691" spans="1:1">
      <c r="A691" s="6"/>
    </row>
    <row r="692" spans="1:1">
      <c r="A692" s="6"/>
    </row>
    <row r="693" spans="1:1">
      <c r="A693" s="6"/>
    </row>
    <row r="694" spans="1:1">
      <c r="A694" s="6"/>
    </row>
    <row r="695" spans="1:1">
      <c r="A695" s="6"/>
    </row>
    <row r="696" spans="1:1">
      <c r="A696" s="6"/>
    </row>
    <row r="697" spans="1:1">
      <c r="A697" s="6"/>
    </row>
    <row r="698" spans="1:1">
      <c r="A698" s="6"/>
    </row>
    <row r="699" spans="1:1">
      <c r="A699" s="6"/>
    </row>
    <row r="700" spans="1:1">
      <c r="A700" s="6"/>
    </row>
    <row r="701" spans="1:1">
      <c r="A701" s="6"/>
    </row>
    <row r="702" spans="1:1">
      <c r="A702" s="6"/>
    </row>
    <row r="703" spans="1:1">
      <c r="A703" s="6"/>
    </row>
    <row r="704" spans="1:1">
      <c r="A704" s="6"/>
    </row>
    <row r="705" spans="1:1">
      <c r="A705" s="6"/>
    </row>
    <row r="706" spans="1:1">
      <c r="A706" s="6"/>
    </row>
    <row r="707" spans="1:1">
      <c r="A707" s="6"/>
    </row>
    <row r="708" spans="1:1">
      <c r="A708" s="6"/>
    </row>
    <row r="709" spans="1:1">
      <c r="A709" s="6"/>
    </row>
    <row r="710" spans="1:1">
      <c r="A710" s="6"/>
    </row>
    <row r="711" spans="1:1">
      <c r="A711" s="6"/>
    </row>
    <row r="712" spans="1:1">
      <c r="A712" s="6"/>
    </row>
    <row r="713" spans="1:1">
      <c r="A713" s="6"/>
    </row>
    <row r="714" spans="1:1">
      <c r="A714" s="6"/>
    </row>
    <row r="715" spans="1:1">
      <c r="A715" s="6"/>
    </row>
    <row r="716" spans="1:1">
      <c r="A716" s="6"/>
    </row>
    <row r="717" spans="1:1">
      <c r="A717" s="6"/>
    </row>
    <row r="718" spans="1:1">
      <c r="A718" s="6"/>
    </row>
    <row r="719" spans="1:1">
      <c r="A719" s="6"/>
    </row>
    <row r="720" spans="1:1">
      <c r="A720" s="6"/>
    </row>
    <row r="721" spans="1:1">
      <c r="A721" s="6"/>
    </row>
    <row r="722" spans="1:1">
      <c r="A722" s="6"/>
    </row>
    <row r="723" spans="1:1">
      <c r="A723" s="6"/>
    </row>
    <row r="724" spans="1:1">
      <c r="A724" s="6"/>
    </row>
    <row r="725" spans="1:1">
      <c r="A725" s="6"/>
    </row>
    <row r="726" spans="1:1">
      <c r="A726" s="6"/>
    </row>
    <row r="727" spans="1:1">
      <c r="A727" s="6"/>
    </row>
    <row r="728" spans="1:1">
      <c r="A728" s="6"/>
    </row>
    <row r="729" spans="1:1">
      <c r="A729" s="6"/>
    </row>
    <row r="730" spans="1:1">
      <c r="A730" s="6"/>
    </row>
    <row r="731" spans="1:1">
      <c r="A731" s="6"/>
    </row>
    <row r="732" spans="1:1">
      <c r="A732" s="6"/>
    </row>
    <row r="733" spans="1:1">
      <c r="A733" s="6"/>
    </row>
    <row r="734" spans="1:1">
      <c r="A734" s="6"/>
    </row>
    <row r="735" spans="1:1">
      <c r="A735" s="6"/>
    </row>
    <row r="736" spans="1:1">
      <c r="A736" s="6"/>
    </row>
    <row r="737" spans="1:1">
      <c r="A737" s="6"/>
    </row>
    <row r="738" spans="1:1">
      <c r="A738" s="6"/>
    </row>
    <row r="739" spans="1:1">
      <c r="A739" s="6"/>
    </row>
    <row r="740" spans="1:1">
      <c r="A740" s="6"/>
    </row>
    <row r="741" spans="1:1">
      <c r="A741" s="6"/>
    </row>
    <row r="742" spans="1:1">
      <c r="A742" s="6"/>
    </row>
    <row r="743" spans="1:1">
      <c r="A743" s="6"/>
    </row>
    <row r="744" spans="1:1">
      <c r="A744" s="6"/>
    </row>
    <row r="745" spans="1:1">
      <c r="A745" s="6"/>
    </row>
    <row r="746" spans="1:1">
      <c r="A746" s="6"/>
    </row>
    <row r="747" spans="1:1">
      <c r="A747" s="6"/>
    </row>
    <row r="748" spans="1:1">
      <c r="A748" s="6"/>
    </row>
    <row r="749" spans="1:1">
      <c r="A749" s="6"/>
    </row>
    <row r="750" spans="1:1">
      <c r="A750" s="6"/>
    </row>
    <row r="751" spans="1:1">
      <c r="A751" s="6"/>
    </row>
    <row r="752" spans="1:1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  <row r="761" spans="1:1">
      <c r="A761" s="6"/>
    </row>
    <row r="762" spans="1:1">
      <c r="A762" s="6"/>
    </row>
    <row r="763" spans="1:1">
      <c r="A763" s="6"/>
    </row>
    <row r="764" spans="1:1">
      <c r="A764" s="6"/>
    </row>
    <row r="765" spans="1:1">
      <c r="A765" s="6"/>
    </row>
    <row r="766" spans="1:1">
      <c r="A766" s="6"/>
    </row>
    <row r="767" spans="1:1">
      <c r="A767" s="6"/>
    </row>
    <row r="768" spans="1:1">
      <c r="A768" s="6"/>
    </row>
    <row r="769" spans="1:1">
      <c r="A769" s="6"/>
    </row>
    <row r="770" spans="1:1">
      <c r="A770" s="6"/>
    </row>
    <row r="771" spans="1:1">
      <c r="A771" s="6"/>
    </row>
    <row r="772" spans="1:1">
      <c r="A772" s="6"/>
    </row>
    <row r="773" spans="1:1">
      <c r="A773" s="6"/>
    </row>
    <row r="774" spans="1:1">
      <c r="A774" s="6"/>
    </row>
    <row r="775" spans="1:1">
      <c r="A775" s="6"/>
    </row>
    <row r="776" spans="1:1">
      <c r="A776" s="6"/>
    </row>
    <row r="777" spans="1:1">
      <c r="A777" s="6"/>
    </row>
    <row r="778" spans="1:1">
      <c r="A778" s="6"/>
    </row>
    <row r="779" spans="1:1">
      <c r="A779" s="6"/>
    </row>
    <row r="780" spans="1:1">
      <c r="A780" s="6"/>
    </row>
    <row r="781" spans="1:1">
      <c r="A781" s="6"/>
    </row>
    <row r="782" spans="1:1">
      <c r="A782" s="6"/>
    </row>
    <row r="783" spans="1:1">
      <c r="A783" s="6"/>
    </row>
    <row r="784" spans="1:1">
      <c r="A784" s="6"/>
    </row>
    <row r="785" spans="1:1">
      <c r="A785" s="6"/>
    </row>
    <row r="786" spans="1:1">
      <c r="A786" s="6"/>
    </row>
    <row r="787" spans="1:1">
      <c r="A787" s="6"/>
    </row>
    <row r="788" spans="1:1">
      <c r="A788" s="6"/>
    </row>
    <row r="789" spans="1:1">
      <c r="A789" s="6"/>
    </row>
    <row r="790" spans="1:1">
      <c r="A790" s="6"/>
    </row>
    <row r="791" spans="1:1">
      <c r="A791" s="6"/>
    </row>
    <row r="792" spans="1:1">
      <c r="A792" s="6"/>
    </row>
    <row r="793" spans="1:1">
      <c r="A793" s="6"/>
    </row>
    <row r="794" spans="1:1">
      <c r="A794" s="6"/>
    </row>
    <row r="795" spans="1:1">
      <c r="A795" s="6"/>
    </row>
    <row r="796" spans="1:1">
      <c r="A796" s="6"/>
    </row>
    <row r="797" spans="1:1">
      <c r="A797" s="6"/>
    </row>
    <row r="798" spans="1:1">
      <c r="A798" s="6"/>
    </row>
    <row r="799" spans="1:1">
      <c r="A799" s="6"/>
    </row>
    <row r="800" spans="1:1">
      <c r="A800" s="6"/>
    </row>
    <row r="801" spans="1:1">
      <c r="A801" s="6"/>
    </row>
    <row r="802" spans="1:1">
      <c r="A802" s="6"/>
    </row>
    <row r="803" spans="1:1">
      <c r="A803" s="6"/>
    </row>
    <row r="804" spans="1:1">
      <c r="A804" s="6"/>
    </row>
    <row r="805" spans="1:1">
      <c r="A805" s="6"/>
    </row>
    <row r="806" spans="1:1">
      <c r="A806" s="6"/>
    </row>
    <row r="807" spans="1:1">
      <c r="A807" s="6"/>
    </row>
    <row r="808" spans="1:1">
      <c r="A808" s="6"/>
    </row>
    <row r="809" spans="1:1">
      <c r="A809" s="6"/>
    </row>
    <row r="810" spans="1:1">
      <c r="A810" s="6"/>
    </row>
    <row r="811" spans="1:1">
      <c r="A811" s="6"/>
    </row>
    <row r="812" spans="1:1">
      <c r="A812" s="6"/>
    </row>
    <row r="813" spans="1:1">
      <c r="A813" s="6"/>
    </row>
    <row r="814" spans="1:1">
      <c r="A814" s="6"/>
    </row>
    <row r="815" spans="1:1">
      <c r="A815" s="6"/>
    </row>
    <row r="816" spans="1:1">
      <c r="A816" s="6"/>
    </row>
    <row r="817" spans="1:1">
      <c r="A817" s="6"/>
    </row>
    <row r="818" spans="1:1">
      <c r="A818" s="6"/>
    </row>
    <row r="819" spans="1:1">
      <c r="A819" s="6"/>
    </row>
    <row r="820" spans="1:1">
      <c r="A820" s="6"/>
    </row>
    <row r="821" spans="1:1">
      <c r="A821" s="6"/>
    </row>
    <row r="822" spans="1:1">
      <c r="A822" s="6"/>
    </row>
    <row r="823" spans="1:1">
      <c r="A823" s="6"/>
    </row>
    <row r="824" spans="1:1">
      <c r="A824" s="6"/>
    </row>
    <row r="825" spans="1:1">
      <c r="A825" s="6"/>
    </row>
    <row r="826" spans="1:1">
      <c r="A826" s="6"/>
    </row>
    <row r="827" spans="1:1">
      <c r="A827" s="6"/>
    </row>
    <row r="828" spans="1:1">
      <c r="A828" s="6"/>
    </row>
    <row r="829" spans="1:1">
      <c r="A829" s="6"/>
    </row>
    <row r="830" spans="1:1">
      <c r="A830" s="6"/>
    </row>
    <row r="831" spans="1:1">
      <c r="A831" s="6"/>
    </row>
    <row r="832" spans="1:1">
      <c r="A832" s="6"/>
    </row>
    <row r="833" spans="1:1">
      <c r="A833" s="6"/>
    </row>
    <row r="834" spans="1:1">
      <c r="A834" s="6"/>
    </row>
    <row r="835" spans="1:1">
      <c r="A835" s="6"/>
    </row>
    <row r="836" spans="1:1">
      <c r="A836" s="6"/>
    </row>
    <row r="837" spans="1:1">
      <c r="A837" s="6"/>
    </row>
    <row r="838" spans="1:1">
      <c r="A838" s="6"/>
    </row>
    <row r="839" spans="1:1">
      <c r="A839" s="6"/>
    </row>
    <row r="840" spans="1:1">
      <c r="A840" s="6"/>
    </row>
    <row r="841" spans="1:1">
      <c r="A841" s="6"/>
    </row>
    <row r="842" spans="1:1">
      <c r="A842" s="6"/>
    </row>
    <row r="843" spans="1:1">
      <c r="A843" s="6"/>
    </row>
    <row r="844" spans="1:1">
      <c r="A844" s="6"/>
    </row>
    <row r="845" spans="1:1">
      <c r="A845" s="6"/>
    </row>
    <row r="846" spans="1:1">
      <c r="A846" s="6"/>
    </row>
    <row r="847" spans="1:1">
      <c r="A847" s="6"/>
    </row>
    <row r="848" spans="1:1">
      <c r="A848" s="6"/>
    </row>
    <row r="849" spans="1:1">
      <c r="A849" s="6"/>
    </row>
    <row r="850" spans="1:1">
      <c r="A850" s="6"/>
    </row>
    <row r="851" spans="1:1">
      <c r="A851" s="6"/>
    </row>
    <row r="852" spans="1:1">
      <c r="A852" s="6"/>
    </row>
    <row r="853" spans="1:1">
      <c r="A853" s="6"/>
    </row>
    <row r="854" spans="1:1">
      <c r="A854" s="6"/>
    </row>
    <row r="855" spans="1:1">
      <c r="A855" s="6"/>
    </row>
    <row r="856" spans="1:1">
      <c r="A856" s="6"/>
    </row>
    <row r="857" spans="1:1">
      <c r="A857" s="6"/>
    </row>
    <row r="858" spans="1:1">
      <c r="A858" s="6"/>
    </row>
    <row r="859" spans="1:1">
      <c r="A859" s="6"/>
    </row>
    <row r="860" spans="1:1">
      <c r="A860" s="6"/>
    </row>
    <row r="861" spans="1:1">
      <c r="A861" s="6"/>
    </row>
    <row r="862" spans="1:1">
      <c r="A862" s="6"/>
    </row>
    <row r="863" spans="1:1">
      <c r="A863" s="6"/>
    </row>
    <row r="864" spans="1:1">
      <c r="A864" s="6"/>
    </row>
    <row r="865" spans="1:1">
      <c r="A865" s="6"/>
    </row>
    <row r="866" spans="1:1">
      <c r="A866" s="6"/>
    </row>
    <row r="867" spans="1:1">
      <c r="A867" s="6"/>
    </row>
    <row r="868" spans="1:1">
      <c r="A868" s="6"/>
    </row>
    <row r="869" spans="1:1">
      <c r="A869" s="6"/>
    </row>
    <row r="870" spans="1:1">
      <c r="A870" s="6"/>
    </row>
    <row r="871" spans="1:1">
      <c r="A871" s="6"/>
    </row>
    <row r="872" spans="1:1">
      <c r="A872" s="6"/>
    </row>
    <row r="873" spans="1:1">
      <c r="A873" s="6"/>
    </row>
    <row r="874" spans="1:1">
      <c r="A874" s="6"/>
    </row>
    <row r="875" spans="1:1">
      <c r="A875" s="6"/>
    </row>
    <row r="876" spans="1:1">
      <c r="A876" s="6"/>
    </row>
    <row r="877" spans="1:1">
      <c r="A877" s="6"/>
    </row>
    <row r="878" spans="1:1">
      <c r="A878" s="6"/>
    </row>
    <row r="879" spans="1:1">
      <c r="A879" s="6"/>
    </row>
    <row r="880" spans="1:1">
      <c r="A880" s="6"/>
    </row>
    <row r="881" spans="1:1">
      <c r="A881" s="6"/>
    </row>
    <row r="882" spans="1:1">
      <c r="A882" s="6"/>
    </row>
    <row r="883" spans="1:1">
      <c r="A883" s="6"/>
    </row>
    <row r="884" spans="1:1">
      <c r="A884" s="6"/>
    </row>
    <row r="885" spans="1:1">
      <c r="A885" s="6"/>
    </row>
    <row r="886" spans="1:1">
      <c r="A886" s="6"/>
    </row>
    <row r="887" spans="1:1">
      <c r="A887" s="6"/>
    </row>
    <row r="888" spans="1:1">
      <c r="A888" s="6"/>
    </row>
    <row r="889" spans="1:1">
      <c r="A889" s="6"/>
    </row>
    <row r="890" spans="1:1">
      <c r="A890" s="6"/>
    </row>
    <row r="891" spans="1:1">
      <c r="A891" s="6"/>
    </row>
    <row r="892" spans="1:1">
      <c r="A892" s="6"/>
    </row>
    <row r="893" spans="1:1">
      <c r="A893" s="6"/>
    </row>
    <row r="894" spans="1:1">
      <c r="A894" s="6"/>
    </row>
    <row r="895" spans="1:1">
      <c r="A895" s="6"/>
    </row>
    <row r="896" spans="1:1">
      <c r="A896" s="6"/>
    </row>
    <row r="897" spans="1:1">
      <c r="A897" s="6"/>
    </row>
    <row r="898" spans="1:1">
      <c r="A898" s="6"/>
    </row>
    <row r="899" spans="1:1">
      <c r="A899" s="6"/>
    </row>
    <row r="900" spans="1:1">
      <c r="A900" s="6"/>
    </row>
    <row r="901" spans="1:1">
      <c r="A901" s="6"/>
    </row>
    <row r="902" spans="1:1">
      <c r="A902" s="6"/>
    </row>
    <row r="903" spans="1:1">
      <c r="A903" s="6"/>
    </row>
    <row r="904" spans="1:1">
      <c r="A904" s="6"/>
    </row>
    <row r="905" spans="1:1">
      <c r="A905" s="6"/>
    </row>
    <row r="906" spans="1:1">
      <c r="A906" s="6"/>
    </row>
    <row r="907" spans="1:1">
      <c r="A907" s="6"/>
    </row>
    <row r="908" spans="1:1">
      <c r="A908" s="6"/>
    </row>
    <row r="909" spans="1:1">
      <c r="A909" s="6"/>
    </row>
    <row r="910" spans="1:1">
      <c r="A910" s="6"/>
    </row>
    <row r="911" spans="1:1">
      <c r="A911" s="6"/>
    </row>
    <row r="912" spans="1:1">
      <c r="A912" s="6"/>
    </row>
    <row r="913" spans="1:1">
      <c r="A913" s="6"/>
    </row>
    <row r="914" spans="1:1">
      <c r="A914" s="6"/>
    </row>
    <row r="915" spans="1:1">
      <c r="A915" s="6"/>
    </row>
    <row r="916" spans="1:1">
      <c r="A916" s="6"/>
    </row>
    <row r="917" spans="1:1">
      <c r="A917" s="6"/>
    </row>
    <row r="918" spans="1:1">
      <c r="A918" s="6"/>
    </row>
    <row r="919" spans="1:1">
      <c r="A919" s="6"/>
    </row>
    <row r="920" spans="1:1">
      <c r="A920" s="6"/>
    </row>
    <row r="921" spans="1:1">
      <c r="A921" s="6"/>
    </row>
    <row r="922" spans="1:1">
      <c r="A922" s="6"/>
    </row>
    <row r="923" spans="1:1">
      <c r="A923" s="6"/>
    </row>
    <row r="924" spans="1:1">
      <c r="A924" s="6"/>
    </row>
    <row r="925" spans="1:1">
      <c r="A925" s="6"/>
    </row>
    <row r="926" spans="1:1">
      <c r="A926" s="6"/>
    </row>
    <row r="927" spans="1:1">
      <c r="A927" s="6"/>
    </row>
    <row r="928" spans="1:1">
      <c r="A928" s="6"/>
    </row>
    <row r="929" spans="1:1">
      <c r="A929" s="6"/>
    </row>
    <row r="930" spans="1:1">
      <c r="A930" s="6"/>
    </row>
    <row r="931" spans="1:1">
      <c r="A931" s="6"/>
    </row>
    <row r="932" spans="1:1">
      <c r="A932" s="6"/>
    </row>
    <row r="933" spans="1:1">
      <c r="A933" s="6"/>
    </row>
    <row r="934" spans="1:1">
      <c r="A934" s="6"/>
    </row>
    <row r="935" spans="1:1">
      <c r="A935" s="6"/>
    </row>
    <row r="936" spans="1:1">
      <c r="A936" s="6"/>
    </row>
    <row r="937" spans="1:1">
      <c r="A937" s="6"/>
    </row>
    <row r="938" spans="1:1">
      <c r="A938" s="6"/>
    </row>
    <row r="939" spans="1:1">
      <c r="A939" s="6"/>
    </row>
    <row r="940" spans="1:1">
      <c r="A940" s="6"/>
    </row>
    <row r="941" spans="1:1">
      <c r="A941" s="6"/>
    </row>
    <row r="942" spans="1:1">
      <c r="A942" s="6"/>
    </row>
    <row r="943" spans="1:1">
      <c r="A943" s="6"/>
    </row>
    <row r="944" spans="1:1">
      <c r="A944" s="6"/>
    </row>
    <row r="945" spans="1:1">
      <c r="A945" s="6"/>
    </row>
    <row r="946" spans="1:1">
      <c r="A946" s="6"/>
    </row>
    <row r="947" spans="1:1">
      <c r="A947" s="6"/>
    </row>
    <row r="948" spans="1:1">
      <c r="A948" s="6"/>
    </row>
    <row r="949" spans="1:1">
      <c r="A949" s="6"/>
    </row>
    <row r="950" spans="1:1">
      <c r="A950" s="6"/>
    </row>
    <row r="951" spans="1:1">
      <c r="A951" s="6"/>
    </row>
    <row r="952" spans="1:1">
      <c r="A952" s="6"/>
    </row>
    <row r="953" spans="1:1">
      <c r="A953" s="6"/>
    </row>
    <row r="954" spans="1:1">
      <c r="A954" s="6"/>
    </row>
    <row r="955" spans="1:1">
      <c r="A955" s="6"/>
    </row>
    <row r="956" spans="1:1">
      <c r="A956" s="6"/>
    </row>
    <row r="957" spans="1:1">
      <c r="A957" s="6"/>
    </row>
    <row r="958" spans="1:1">
      <c r="A958" s="6"/>
    </row>
    <row r="959" spans="1:1">
      <c r="A959" s="6"/>
    </row>
    <row r="960" spans="1:1">
      <c r="A960" s="6"/>
    </row>
    <row r="961" spans="1:1">
      <c r="A961" s="6"/>
    </row>
    <row r="962" spans="1:1">
      <c r="A962" s="6"/>
    </row>
    <row r="963" spans="1:1">
      <c r="A963" s="6"/>
    </row>
    <row r="964" spans="1:1">
      <c r="A964" s="6"/>
    </row>
    <row r="965" spans="1:1">
      <c r="A965" s="6"/>
    </row>
    <row r="966" spans="1:1">
      <c r="A966" s="6"/>
    </row>
    <row r="967" spans="1:1">
      <c r="A967" s="6"/>
    </row>
    <row r="968" spans="1:1">
      <c r="A968" s="6"/>
    </row>
    <row r="969" spans="1:1">
      <c r="A969" s="6"/>
    </row>
    <row r="970" spans="1:1">
      <c r="A970" s="6"/>
    </row>
    <row r="971" spans="1:1">
      <c r="A971" s="6"/>
    </row>
    <row r="972" spans="1:1">
      <c r="A972" s="6"/>
    </row>
    <row r="973" spans="1:1">
      <c r="A973" s="6"/>
    </row>
    <row r="974" spans="1:1">
      <c r="A974" s="6"/>
    </row>
    <row r="975" spans="1:1">
      <c r="A975" s="6"/>
    </row>
    <row r="976" spans="1:1">
      <c r="A976" s="6"/>
    </row>
    <row r="977" spans="1:1">
      <c r="A977" s="6"/>
    </row>
    <row r="978" spans="1:1">
      <c r="A978" s="6"/>
    </row>
    <row r="979" spans="1:1">
      <c r="A979" s="6"/>
    </row>
    <row r="980" spans="1:1">
      <c r="A980" s="6"/>
    </row>
    <row r="981" spans="1:1">
      <c r="A981" s="6"/>
    </row>
    <row r="982" spans="1:1">
      <c r="A982" s="6"/>
    </row>
    <row r="983" spans="1:1">
      <c r="A983" s="6"/>
    </row>
    <row r="984" spans="1:1">
      <c r="A984" s="6"/>
    </row>
    <row r="985" spans="1:1">
      <c r="A985" s="6"/>
    </row>
    <row r="986" spans="1:1">
      <c r="A986" s="6"/>
    </row>
    <row r="987" spans="1:1">
      <c r="A987" s="6"/>
    </row>
    <row r="988" spans="1:1">
      <c r="A988" s="6"/>
    </row>
    <row r="989" spans="1:1">
      <c r="A989" s="6"/>
    </row>
    <row r="990" spans="1:1">
      <c r="A990" s="6"/>
    </row>
    <row r="991" spans="1:1">
      <c r="A991" s="6"/>
    </row>
    <row r="992" spans="1:1">
      <c r="A992" s="6"/>
    </row>
    <row r="993" spans="1:1">
      <c r="A993" s="6"/>
    </row>
    <row r="994" spans="1:1">
      <c r="A994" s="6"/>
    </row>
    <row r="995" spans="1:1">
      <c r="A995" s="6"/>
    </row>
    <row r="996" spans="1:1">
      <c r="A996" s="6"/>
    </row>
    <row r="997" spans="1:1">
      <c r="A997" s="6"/>
    </row>
    <row r="998" spans="1:1">
      <c r="A998" s="6"/>
    </row>
  </sheetData>
  <customSheetViews>
    <customSheetView guid="{7CE15100-8ECD-4D9B-8DA5-D35B508638B0}" filter="1" showAutoFilter="1">
      <pageMargins left="0.7" right="0.7" top="0.75" bottom="0.75" header="0.3" footer="0.3"/>
      <autoFilter ref="A1:C39" xr:uid="{B84728F0-8E8C-47E9-85FD-E9707A69AF86}"/>
    </customSheetView>
  </customSheetView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62"/>
  <sheetViews>
    <sheetView showGridLines="0" workbookViewId="0"/>
  </sheetViews>
  <sheetFormatPr defaultColWidth="12.6640625" defaultRowHeight="15.75" customHeight="1"/>
  <cols>
    <col min="1" max="1" width="21.6640625" customWidth="1"/>
    <col min="2" max="2" width="29.44140625" customWidth="1"/>
    <col min="3" max="3" width="11.33203125" customWidth="1"/>
    <col min="4" max="5" width="8.33203125" customWidth="1"/>
    <col min="6" max="6" width="11.6640625" customWidth="1"/>
    <col min="7" max="8" width="7.44140625" customWidth="1"/>
    <col min="9" max="9" width="10.6640625" customWidth="1"/>
  </cols>
  <sheetData>
    <row r="1" spans="1:10" ht="13.2">
      <c r="A1" s="7" t="s">
        <v>44</v>
      </c>
    </row>
    <row r="2" spans="1:10" ht="13.2">
      <c r="A2" s="6" t="s">
        <v>45</v>
      </c>
      <c r="B2" s="4" t="s">
        <v>46</v>
      </c>
      <c r="C2" s="4"/>
    </row>
    <row r="3" spans="1:10" ht="13.2">
      <c r="A3" s="6" t="s">
        <v>7</v>
      </c>
      <c r="B3" s="4" t="s">
        <v>47</v>
      </c>
      <c r="C3" s="5">
        <v>-0.68302951389114241</v>
      </c>
    </row>
    <row r="4" spans="1:10" ht="13.2">
      <c r="A4" s="4"/>
      <c r="B4" s="4" t="s">
        <v>48</v>
      </c>
      <c r="C4" s="5">
        <v>1.4583333333284827</v>
      </c>
    </row>
    <row r="5" spans="1:10" ht="13.2">
      <c r="A5" s="4"/>
      <c r="B5" s="5" t="s">
        <v>49</v>
      </c>
      <c r="C5" s="5">
        <v>1.2129340277781613</v>
      </c>
    </row>
    <row r="6" spans="1:10" ht="13.2">
      <c r="A6" s="4"/>
      <c r="B6" s="4" t="s">
        <v>50</v>
      </c>
      <c r="C6" s="5">
        <v>0.16614583333375776</v>
      </c>
    </row>
    <row r="7" spans="1:10" ht="13.2">
      <c r="A7" s="4"/>
      <c r="B7" s="4" t="s">
        <v>51</v>
      </c>
      <c r="C7" s="5">
        <v>1.1815359477143776</v>
      </c>
    </row>
    <row r="9" spans="1:10" ht="13.2">
      <c r="A9" s="7" t="s">
        <v>52</v>
      </c>
    </row>
    <row r="10" spans="1:10" ht="13.2">
      <c r="A10" s="4"/>
      <c r="B10" s="4"/>
      <c r="C10" s="4" t="s">
        <v>53</v>
      </c>
      <c r="D10" s="4"/>
      <c r="E10" s="4"/>
      <c r="F10" s="4"/>
      <c r="G10" s="4"/>
      <c r="H10" s="4"/>
      <c r="I10" s="4"/>
      <c r="J10" s="4"/>
    </row>
    <row r="11" spans="1:10" ht="13.2">
      <c r="A11" s="6" t="s">
        <v>45</v>
      </c>
      <c r="B11" s="4" t="s">
        <v>46</v>
      </c>
      <c r="C11" s="4">
        <v>1</v>
      </c>
      <c r="D11" s="4">
        <v>2</v>
      </c>
      <c r="E11" s="4">
        <v>3</v>
      </c>
      <c r="F11" s="4">
        <v>4</v>
      </c>
      <c r="G11" s="4">
        <v>5</v>
      </c>
      <c r="H11" s="4">
        <v>6</v>
      </c>
      <c r="I11" s="4">
        <v>7</v>
      </c>
      <c r="J11" s="4">
        <v>8</v>
      </c>
    </row>
    <row r="12" spans="1:10" ht="13.2">
      <c r="A12" s="6" t="s">
        <v>7</v>
      </c>
      <c r="B12" s="4" t="s">
        <v>47</v>
      </c>
      <c r="C12" s="5">
        <v>-0.25156250000236469</v>
      </c>
      <c r="D12" s="5">
        <v>2.4504629629603492</v>
      </c>
      <c r="E12" s="5">
        <v>2.2697916666629681</v>
      </c>
      <c r="F12" s="5">
        <v>0.48628472221995861</v>
      </c>
      <c r="G12" s="5">
        <v>0.72777777777530273</v>
      </c>
      <c r="H12" s="5">
        <v>4.0491452990234114E-2</v>
      </c>
      <c r="I12" s="5">
        <v>1.8002136749810934E-2</v>
      </c>
      <c r="J12" s="5">
        <v>-0.68302951389114241</v>
      </c>
    </row>
    <row r="13" spans="1:10" ht="13.2">
      <c r="A13" s="4"/>
      <c r="B13" s="5" t="s">
        <v>48</v>
      </c>
      <c r="C13" s="5">
        <v>1.8138888888861402</v>
      </c>
      <c r="D13" s="5">
        <v>4.3423611111065838</v>
      </c>
      <c r="E13" s="5">
        <v>4.2840277777722804</v>
      </c>
      <c r="F13" s="5">
        <v>2.0243055555547471</v>
      </c>
      <c r="G13" s="5">
        <v>2.4187499999970896</v>
      </c>
      <c r="H13" s="5">
        <v>2.2590277777781012</v>
      </c>
      <c r="I13" s="5">
        <v>1.1006944444452529</v>
      </c>
      <c r="J13" s="5">
        <v>1.4583333333284827</v>
      </c>
    </row>
    <row r="14" spans="1:10" ht="13.2">
      <c r="A14" s="4"/>
      <c r="B14" s="4" t="s">
        <v>49</v>
      </c>
      <c r="C14" s="5">
        <v>0.12803819444458586</v>
      </c>
      <c r="D14" s="5">
        <v>0.6842592592586394</v>
      </c>
      <c r="E14" s="5">
        <v>0.80112847222450601</v>
      </c>
      <c r="F14" s="5">
        <v>0.69612268518382425</v>
      </c>
      <c r="G14" s="5">
        <v>0.80470085470170027</v>
      </c>
      <c r="H14" s="5">
        <v>0.66073717948609734</v>
      </c>
      <c r="I14" s="5">
        <v>0.72072649572730407</v>
      </c>
      <c r="J14" s="5">
        <v>1.2129340277781613</v>
      </c>
    </row>
    <row r="15" spans="1:10" ht="13.2">
      <c r="A15" s="4"/>
      <c r="B15" s="5" t="s">
        <v>50</v>
      </c>
      <c r="C15" s="5">
        <v>0.22803819444379769</v>
      </c>
      <c r="D15" s="5">
        <v>0.23958333333212067</v>
      </c>
      <c r="E15" s="5">
        <v>0.14548611111240461</v>
      </c>
      <c r="F15" s="5">
        <v>0.2115162037043774</v>
      </c>
      <c r="G15" s="5">
        <v>0.15737179487209338</v>
      </c>
      <c r="H15" s="5">
        <v>0.16462962962881042</v>
      </c>
      <c r="I15" s="5">
        <v>0.18758169934667154</v>
      </c>
      <c r="J15" s="5">
        <v>0.16614583333375776</v>
      </c>
    </row>
    <row r="16" spans="1:10" ht="13.2">
      <c r="A16" s="4"/>
      <c r="B16" s="4" t="s">
        <v>51</v>
      </c>
      <c r="C16" s="5">
        <v>0.44296875000145519</v>
      </c>
      <c r="D16" s="5">
        <v>0.48194444444864831</v>
      </c>
      <c r="E16" s="5">
        <v>0.36822916666915262</v>
      </c>
      <c r="F16" s="5">
        <v>0.4961226851889175</v>
      </c>
      <c r="G16" s="5">
        <v>0.4086004273519323</v>
      </c>
      <c r="H16" s="5">
        <v>0.53143518518724397</v>
      </c>
      <c r="I16" s="5">
        <v>0.50514705882532696</v>
      </c>
      <c r="J16" s="5">
        <v>1.1815359477143776</v>
      </c>
    </row>
    <row r="17" spans="1:10" ht="13.2">
      <c r="A17" s="4"/>
      <c r="B17" s="4" t="s">
        <v>54</v>
      </c>
      <c r="C17" s="4">
        <v>8</v>
      </c>
      <c r="D17" s="4">
        <v>9</v>
      </c>
      <c r="E17" s="4">
        <v>10</v>
      </c>
      <c r="F17" s="4">
        <v>12</v>
      </c>
      <c r="G17" s="4">
        <v>14</v>
      </c>
      <c r="H17" s="4">
        <v>13</v>
      </c>
      <c r="I17" s="4">
        <v>13</v>
      </c>
      <c r="J17" s="4">
        <v>16</v>
      </c>
    </row>
    <row r="18" spans="1:10" ht="13.2">
      <c r="A18" s="4"/>
      <c r="B18" s="4" t="s">
        <v>55</v>
      </c>
      <c r="C18" s="4">
        <v>8</v>
      </c>
      <c r="D18" s="4">
        <v>6</v>
      </c>
      <c r="E18" s="4">
        <v>8</v>
      </c>
      <c r="F18" s="4">
        <v>12</v>
      </c>
      <c r="G18" s="4">
        <v>13</v>
      </c>
      <c r="H18" s="4">
        <v>15</v>
      </c>
      <c r="I18" s="4">
        <v>17</v>
      </c>
      <c r="J18" s="4">
        <v>17</v>
      </c>
    </row>
    <row r="19" spans="1:10" ht="13.2">
      <c r="A19" s="4"/>
      <c r="B19" s="4" t="s">
        <v>56</v>
      </c>
      <c r="C19" s="4">
        <v>0</v>
      </c>
      <c r="D19" s="4">
        <v>3</v>
      </c>
      <c r="E19" s="4">
        <v>2</v>
      </c>
      <c r="F19" s="4">
        <v>0</v>
      </c>
      <c r="G19" s="4">
        <v>1</v>
      </c>
      <c r="H19" s="4">
        <v>0</v>
      </c>
      <c r="I19" s="4">
        <v>0</v>
      </c>
      <c r="J19" s="4">
        <v>0</v>
      </c>
    </row>
    <row r="20" spans="1:10" ht="13.2">
      <c r="A20" s="4"/>
      <c r="B20" s="4" t="s">
        <v>57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2</v>
      </c>
      <c r="I20" s="4">
        <v>4</v>
      </c>
      <c r="J20" s="4">
        <v>1</v>
      </c>
    </row>
    <row r="21" spans="1:10" ht="13.2">
      <c r="A21" s="7"/>
    </row>
    <row r="22" spans="1:10" ht="13.2">
      <c r="A22" s="7" t="s">
        <v>58</v>
      </c>
    </row>
    <row r="23" spans="1:10" ht="13.2">
      <c r="A23" s="4" t="s">
        <v>59</v>
      </c>
      <c r="B23" s="8" t="s">
        <v>60</v>
      </c>
      <c r="C23" s="4" t="s">
        <v>61</v>
      </c>
      <c r="D23" s="4" t="s">
        <v>62</v>
      </c>
      <c r="E23" s="4" t="s">
        <v>63</v>
      </c>
    </row>
    <row r="24" spans="1:10" ht="13.2">
      <c r="A24" s="4" t="s">
        <v>64</v>
      </c>
      <c r="B24" s="9">
        <v>44769.811805555553</v>
      </c>
      <c r="C24" s="10">
        <v>146</v>
      </c>
      <c r="D24" s="4">
        <v>2</v>
      </c>
      <c r="E24" s="4">
        <v>72</v>
      </c>
    </row>
    <row r="25" spans="1:10" ht="13.2">
      <c r="A25" s="4" t="s">
        <v>65</v>
      </c>
      <c r="B25" s="9">
        <v>44771.375</v>
      </c>
      <c r="C25" s="10">
        <v>147</v>
      </c>
      <c r="D25" s="4">
        <v>5</v>
      </c>
      <c r="E25" s="4">
        <v>71</v>
      </c>
    </row>
    <row r="26" spans="1:10" ht="13.2">
      <c r="A26" s="4" t="s">
        <v>66</v>
      </c>
      <c r="B26" s="9">
        <v>44776.166666666664</v>
      </c>
      <c r="C26" s="10">
        <v>122</v>
      </c>
      <c r="D26" s="4">
        <v>2</v>
      </c>
      <c r="E26" s="4">
        <v>60</v>
      </c>
    </row>
    <row r="27" spans="1:10" ht="13.2">
      <c r="A27" s="4" t="s">
        <v>67</v>
      </c>
      <c r="B27" s="9">
        <v>44778.066666666666</v>
      </c>
      <c r="C27" s="10">
        <v>130</v>
      </c>
      <c r="D27" s="4">
        <v>0</v>
      </c>
      <c r="E27" s="4">
        <v>65</v>
      </c>
    </row>
    <row r="28" spans="1:10" ht="13.2">
      <c r="A28" s="4" t="s">
        <v>68</v>
      </c>
      <c r="B28" s="9">
        <v>44779.333333333336</v>
      </c>
      <c r="C28" s="10">
        <v>146</v>
      </c>
      <c r="D28" s="4">
        <v>2</v>
      </c>
      <c r="E28" s="4">
        <v>72</v>
      </c>
      <c r="F28" s="5"/>
      <c r="G28" s="5"/>
      <c r="H28" s="5"/>
      <c r="I28" s="5"/>
      <c r="J28" s="5"/>
    </row>
    <row r="29" spans="1:10" ht="13.2">
      <c r="A29" s="4" t="s">
        <v>69</v>
      </c>
      <c r="B29" s="9">
        <v>44780.145833333336</v>
      </c>
      <c r="C29" s="10">
        <v>130</v>
      </c>
      <c r="D29" s="4">
        <v>2</v>
      </c>
      <c r="E29" s="4">
        <v>64</v>
      </c>
    </row>
    <row r="30" spans="1:10" ht="13.2">
      <c r="A30" s="4" t="s">
        <v>70</v>
      </c>
      <c r="B30" s="9">
        <v>44781.945138888892</v>
      </c>
      <c r="C30" s="10">
        <v>150</v>
      </c>
      <c r="D30" s="4">
        <v>4</v>
      </c>
      <c r="E30" s="4">
        <v>73</v>
      </c>
    </row>
    <row r="31" spans="1:10" ht="13.2">
      <c r="A31" s="4" t="s">
        <v>71</v>
      </c>
      <c r="B31" s="9">
        <v>44783.813888888886</v>
      </c>
      <c r="C31" s="10">
        <v>123</v>
      </c>
      <c r="D31" s="4">
        <v>1</v>
      </c>
      <c r="E31" s="4">
        <v>61</v>
      </c>
    </row>
    <row r="32" spans="1:10" ht="13.2">
      <c r="A32" s="4" t="s">
        <v>72</v>
      </c>
      <c r="B32" s="9">
        <v>44787.127083333333</v>
      </c>
      <c r="C32" s="10">
        <v>138</v>
      </c>
      <c r="D32" s="4">
        <v>0</v>
      </c>
      <c r="E32" s="4">
        <v>69</v>
      </c>
    </row>
    <row r="33" spans="1:5" ht="13.2">
      <c r="A33" s="4" t="s">
        <v>73</v>
      </c>
      <c r="B33" s="9">
        <v>44788.097222222219</v>
      </c>
      <c r="C33" s="10">
        <v>135</v>
      </c>
      <c r="D33" s="4">
        <v>1</v>
      </c>
      <c r="E33" s="4">
        <v>67</v>
      </c>
    </row>
    <row r="34" spans="1:5" ht="13.2">
      <c r="A34" s="4" t="s">
        <v>74</v>
      </c>
      <c r="B34" s="9">
        <v>44788.978472222225</v>
      </c>
      <c r="C34" s="10">
        <v>140</v>
      </c>
      <c r="D34" s="4">
        <v>0</v>
      </c>
      <c r="E34" s="4">
        <v>70</v>
      </c>
    </row>
    <row r="35" spans="1:5" ht="13.2">
      <c r="A35" s="4" t="s">
        <v>75</v>
      </c>
      <c r="B35" s="9">
        <v>44790.527777777781</v>
      </c>
      <c r="C35" s="10">
        <v>124</v>
      </c>
      <c r="D35" s="4">
        <v>0</v>
      </c>
      <c r="E35" s="4">
        <v>62</v>
      </c>
    </row>
    <row r="36" spans="1:5" ht="13.2">
      <c r="A36" s="4" t="s">
        <v>76</v>
      </c>
      <c r="B36" s="9">
        <v>44791.750694444447</v>
      </c>
      <c r="C36" s="10">
        <v>136</v>
      </c>
      <c r="D36" s="4">
        <v>4</v>
      </c>
      <c r="E36" s="4">
        <v>66</v>
      </c>
    </row>
    <row r="37" spans="1:5" ht="13.2">
      <c r="A37" s="4" t="s">
        <v>77</v>
      </c>
      <c r="B37" s="9">
        <v>44795.140277777777</v>
      </c>
      <c r="C37" s="10">
        <v>138</v>
      </c>
      <c r="D37" s="4">
        <v>2</v>
      </c>
      <c r="E37" s="4">
        <v>68</v>
      </c>
    </row>
    <row r="38" spans="1:5" ht="13.2">
      <c r="A38" s="4" t="s">
        <v>78</v>
      </c>
      <c r="B38" s="9">
        <v>44798.020833333336</v>
      </c>
      <c r="C38" s="10">
        <v>141</v>
      </c>
      <c r="D38" s="4">
        <v>1</v>
      </c>
      <c r="E38" s="4">
        <v>70</v>
      </c>
    </row>
    <row r="39" spans="1:5" ht="13.2">
      <c r="A39" s="4" t="s">
        <v>79</v>
      </c>
      <c r="B39" s="9">
        <v>44799.625</v>
      </c>
      <c r="C39" s="10">
        <v>143</v>
      </c>
      <c r="D39" s="4">
        <v>1</v>
      </c>
      <c r="E39" s="4">
        <v>71</v>
      </c>
    </row>
    <row r="40" spans="1:5" ht="13.2">
      <c r="A40" s="4" t="s">
        <v>80</v>
      </c>
      <c r="B40" s="9">
        <v>44799.625</v>
      </c>
      <c r="C40" s="10">
        <v>133</v>
      </c>
      <c r="D40" s="4">
        <v>3</v>
      </c>
      <c r="E40" s="4">
        <v>65</v>
      </c>
    </row>
    <row r="41" spans="1:5" ht="13.2">
      <c r="A41" s="7"/>
    </row>
    <row r="42" spans="1:5" ht="13.2">
      <c r="A42" s="7" t="s">
        <v>81</v>
      </c>
    </row>
    <row r="43" spans="1:5" ht="13.2">
      <c r="A43" s="4" t="s">
        <v>82</v>
      </c>
      <c r="B43" s="4"/>
      <c r="C43" s="4" t="s">
        <v>1</v>
      </c>
      <c r="D43" s="4"/>
    </row>
    <row r="44" spans="1:5" ht="13.2">
      <c r="A44" s="4" t="s">
        <v>83</v>
      </c>
      <c r="B44" s="4" t="s">
        <v>84</v>
      </c>
      <c r="C44" s="4" t="s">
        <v>85</v>
      </c>
      <c r="D44" s="4" t="s">
        <v>86</v>
      </c>
    </row>
    <row r="45" spans="1:5" ht="13.2">
      <c r="A45" s="4" t="s">
        <v>87</v>
      </c>
      <c r="B45" s="4" t="s">
        <v>4</v>
      </c>
      <c r="C45" s="4">
        <v>16</v>
      </c>
      <c r="D45" s="4"/>
    </row>
    <row r="46" spans="1:5" ht="13.2">
      <c r="A46" s="4" t="s">
        <v>88</v>
      </c>
      <c r="B46" s="4"/>
      <c r="C46" s="4"/>
      <c r="D46" s="4">
        <v>16</v>
      </c>
    </row>
    <row r="47" spans="1:5" ht="13.2">
      <c r="A47" s="4" t="s">
        <v>89</v>
      </c>
      <c r="B47" s="4" t="s">
        <v>14</v>
      </c>
      <c r="C47" s="4"/>
      <c r="D47" s="4">
        <v>1</v>
      </c>
    </row>
    <row r="49" spans="1:3" ht="15.75" customHeight="1">
      <c r="A49" s="423" t="s">
        <v>92</v>
      </c>
      <c r="B49" s="422" t="s">
        <v>99</v>
      </c>
    </row>
    <row r="50" spans="1:3" ht="15.75" customHeight="1">
      <c r="A50" s="423" t="s">
        <v>114</v>
      </c>
      <c r="B50" s="424">
        <v>2022</v>
      </c>
    </row>
    <row r="51" spans="1:3" ht="13.2">
      <c r="A51" s="7" t="s">
        <v>90</v>
      </c>
    </row>
    <row r="52" spans="1:3" ht="13.2">
      <c r="A52" s="419" t="s">
        <v>82</v>
      </c>
      <c r="B52" s="419" t="s">
        <v>1</v>
      </c>
      <c r="C52" s="425"/>
    </row>
    <row r="53" spans="1:3" ht="13.2">
      <c r="A53" s="419" t="s">
        <v>53</v>
      </c>
      <c r="B53" s="426" t="s">
        <v>85</v>
      </c>
      <c r="C53" s="427" t="s">
        <v>86</v>
      </c>
    </row>
    <row r="54" spans="1:3" ht="13.2">
      <c r="A54" s="426">
        <v>1</v>
      </c>
      <c r="B54" s="449">
        <v>12</v>
      </c>
      <c r="C54" s="451">
        <v>11</v>
      </c>
    </row>
    <row r="55" spans="1:3" ht="13.2">
      <c r="A55" s="428">
        <v>2</v>
      </c>
      <c r="B55" s="452">
        <v>7</v>
      </c>
      <c r="C55" s="454">
        <v>10</v>
      </c>
    </row>
    <row r="56" spans="1:3" ht="13.2">
      <c r="A56" s="428">
        <v>3</v>
      </c>
      <c r="B56" s="452">
        <v>11</v>
      </c>
      <c r="C56" s="454">
        <v>17</v>
      </c>
    </row>
    <row r="57" spans="1:3" ht="13.2">
      <c r="A57" s="428">
        <v>4</v>
      </c>
      <c r="B57" s="452">
        <v>17</v>
      </c>
      <c r="C57" s="454">
        <v>17</v>
      </c>
    </row>
    <row r="58" spans="1:3" ht="13.2">
      <c r="A58" s="428">
        <v>5</v>
      </c>
      <c r="B58" s="452">
        <v>15</v>
      </c>
      <c r="C58" s="454">
        <v>18</v>
      </c>
    </row>
    <row r="59" spans="1:3" ht="13.2">
      <c r="A59" s="428">
        <v>6</v>
      </c>
      <c r="B59" s="452">
        <v>18</v>
      </c>
      <c r="C59" s="454">
        <v>14</v>
      </c>
    </row>
    <row r="60" spans="1:3" ht="13.2">
      <c r="A60" s="428">
        <v>7</v>
      </c>
      <c r="B60" s="452">
        <v>17</v>
      </c>
      <c r="C60" s="454">
        <v>18</v>
      </c>
    </row>
    <row r="61" spans="1:3" ht="13.2">
      <c r="A61" s="428">
        <v>8</v>
      </c>
      <c r="B61" s="452">
        <v>16</v>
      </c>
      <c r="C61" s="454">
        <v>17</v>
      </c>
    </row>
    <row r="62" spans="1:3" ht="13.2">
      <c r="A62" s="429" t="s">
        <v>3810</v>
      </c>
      <c r="B62" s="455">
        <v>113</v>
      </c>
      <c r="C62" s="457">
        <v>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1000"/>
  <sheetViews>
    <sheetView workbookViewId="0"/>
  </sheetViews>
  <sheetFormatPr defaultColWidth="12.6640625" defaultRowHeight="15.75" customHeight="1"/>
  <cols>
    <col min="1" max="1" width="22.109375" customWidth="1"/>
    <col min="2" max="2" width="6" customWidth="1"/>
    <col min="3" max="3" width="5" customWidth="1"/>
    <col min="4" max="4" width="4.77734375" customWidth="1"/>
    <col min="5" max="5" width="4" customWidth="1"/>
    <col min="6" max="6" width="7" customWidth="1"/>
    <col min="7" max="7" width="6" customWidth="1"/>
    <col min="8" max="8" width="16.88671875" customWidth="1"/>
    <col min="9" max="9" width="17" customWidth="1"/>
    <col min="10" max="10" width="20.88671875" customWidth="1"/>
    <col min="11" max="11" width="21" customWidth="1"/>
  </cols>
  <sheetData>
    <row r="1" spans="1:8">
      <c r="B1" s="10"/>
    </row>
    <row r="2" spans="1:8">
      <c r="A2" s="423" t="s">
        <v>114</v>
      </c>
      <c r="B2" s="424">
        <v>2022</v>
      </c>
    </row>
    <row r="3" spans="1:8">
      <c r="A3" s="423" t="s">
        <v>45</v>
      </c>
      <c r="B3" s="422" t="s">
        <v>3811</v>
      </c>
    </row>
    <row r="4" spans="1:8"/>
    <row r="5" spans="1:8">
      <c r="A5" s="426"/>
      <c r="B5" s="430"/>
      <c r="C5" s="419" t="s">
        <v>3812</v>
      </c>
      <c r="D5" s="430"/>
      <c r="E5" s="430"/>
      <c r="F5" s="430"/>
      <c r="G5" s="430"/>
      <c r="H5" s="425"/>
    </row>
    <row r="6" spans="1:8">
      <c r="A6" s="419" t="s">
        <v>92</v>
      </c>
      <c r="B6" s="419" t="s">
        <v>53</v>
      </c>
      <c r="C6" s="426" t="s">
        <v>93</v>
      </c>
      <c r="D6" s="431" t="s">
        <v>94</v>
      </c>
      <c r="E6" s="431" t="s">
        <v>95</v>
      </c>
      <c r="F6" s="431" t="s">
        <v>96</v>
      </c>
      <c r="G6" s="431" t="s">
        <v>97</v>
      </c>
      <c r="H6" s="427" t="s">
        <v>98</v>
      </c>
    </row>
    <row r="7" spans="1:8">
      <c r="A7" s="426" t="s">
        <v>117</v>
      </c>
      <c r="B7" s="430"/>
      <c r="C7" s="449">
        <v>73</v>
      </c>
      <c r="D7" s="450">
        <v>55</v>
      </c>
      <c r="E7" s="450"/>
      <c r="F7" s="450">
        <v>17</v>
      </c>
      <c r="G7" s="450">
        <v>2.0394469246034923</v>
      </c>
      <c r="H7" s="451">
        <v>41.881944444444443</v>
      </c>
    </row>
    <row r="8" spans="1:8">
      <c r="A8" s="426" t="s">
        <v>115</v>
      </c>
      <c r="B8" s="430"/>
      <c r="C8" s="449">
        <v>51</v>
      </c>
      <c r="D8" s="450">
        <v>36</v>
      </c>
      <c r="E8" s="450"/>
      <c r="F8" s="450">
        <v>15</v>
      </c>
      <c r="G8" s="450">
        <v>1.1110918209873801</v>
      </c>
      <c r="H8" s="451">
        <v>3.0298611111111109</v>
      </c>
    </row>
    <row r="9" spans="1:8">
      <c r="A9" s="426" t="s">
        <v>99</v>
      </c>
      <c r="B9" s="426">
        <v>1</v>
      </c>
      <c r="C9" s="449">
        <v>8</v>
      </c>
      <c r="D9" s="450">
        <v>8</v>
      </c>
      <c r="E9" s="450"/>
      <c r="F9" s="450"/>
      <c r="G9" s="450">
        <v>-0.25156250000173813</v>
      </c>
      <c r="H9" s="451">
        <v>1.8138888888888891</v>
      </c>
    </row>
    <row r="10" spans="1:8">
      <c r="A10" s="432"/>
      <c r="B10" s="428">
        <v>2</v>
      </c>
      <c r="C10" s="452">
        <v>9</v>
      </c>
      <c r="D10" s="453">
        <v>6</v>
      </c>
      <c r="E10" s="453"/>
      <c r="F10" s="453">
        <v>3</v>
      </c>
      <c r="G10" s="453">
        <v>2.4504629629630976</v>
      </c>
      <c r="H10" s="454">
        <v>4.3423611111111109</v>
      </c>
    </row>
    <row r="11" spans="1:8">
      <c r="A11" s="432"/>
      <c r="B11" s="428">
        <v>3</v>
      </c>
      <c r="C11" s="452">
        <v>10</v>
      </c>
      <c r="D11" s="453">
        <v>8</v>
      </c>
      <c r="E11" s="453"/>
      <c r="F11" s="453">
        <v>2</v>
      </c>
      <c r="G11" s="453">
        <v>2.2697916666660198</v>
      </c>
      <c r="H11" s="454">
        <v>4.2840277777777782</v>
      </c>
    </row>
    <row r="12" spans="1:8">
      <c r="A12" s="432"/>
      <c r="B12" s="428">
        <v>4</v>
      </c>
      <c r="C12" s="452">
        <v>12</v>
      </c>
      <c r="D12" s="453">
        <v>12</v>
      </c>
      <c r="E12" s="453"/>
      <c r="F12" s="453"/>
      <c r="G12" s="453">
        <v>0.486284722221279</v>
      </c>
      <c r="H12" s="454">
        <v>2.0243055555555554</v>
      </c>
    </row>
    <row r="13" spans="1:8">
      <c r="A13" s="432"/>
      <c r="B13" s="428">
        <v>5</v>
      </c>
      <c r="C13" s="452">
        <v>14</v>
      </c>
      <c r="D13" s="453">
        <v>13</v>
      </c>
      <c r="E13" s="453"/>
      <c r="F13" s="453">
        <v>1</v>
      </c>
      <c r="G13" s="453">
        <v>0.72777777777705643</v>
      </c>
      <c r="H13" s="454">
        <v>2.4187500000000002</v>
      </c>
    </row>
    <row r="14" spans="1:8">
      <c r="A14" s="432"/>
      <c r="B14" s="428">
        <v>6</v>
      </c>
      <c r="C14" s="452">
        <v>13</v>
      </c>
      <c r="D14" s="453">
        <v>15</v>
      </c>
      <c r="E14" s="453">
        <v>2</v>
      </c>
      <c r="F14" s="453"/>
      <c r="G14" s="453">
        <v>4.0491452990806281E-2</v>
      </c>
      <c r="H14" s="454">
        <v>2.2590277777777779</v>
      </c>
    </row>
    <row r="15" spans="1:8">
      <c r="A15" s="432"/>
      <c r="B15" s="428">
        <v>7</v>
      </c>
      <c r="C15" s="452">
        <v>13</v>
      </c>
      <c r="D15" s="453">
        <v>17</v>
      </c>
      <c r="E15" s="453">
        <v>4</v>
      </c>
      <c r="F15" s="453"/>
      <c r="G15" s="453">
        <v>1.8002136751676587E-2</v>
      </c>
      <c r="H15" s="454">
        <v>1.1006944444444444</v>
      </c>
    </row>
    <row r="16" spans="1:8">
      <c r="A16" s="432"/>
      <c r="B16" s="428">
        <v>8</v>
      </c>
      <c r="C16" s="452">
        <v>16</v>
      </c>
      <c r="D16" s="453">
        <v>17</v>
      </c>
      <c r="E16" s="453">
        <v>2</v>
      </c>
      <c r="F16" s="453"/>
      <c r="G16" s="453">
        <v>-0.6830295138898691</v>
      </c>
      <c r="H16" s="454">
        <v>1.4583333333333333</v>
      </c>
    </row>
    <row r="17" spans="1:8">
      <c r="A17" s="426" t="s">
        <v>3813</v>
      </c>
      <c r="B17" s="430"/>
      <c r="C17" s="449">
        <v>95</v>
      </c>
      <c r="D17" s="450">
        <v>96</v>
      </c>
      <c r="E17" s="450">
        <v>8</v>
      </c>
      <c r="F17" s="450">
        <v>6</v>
      </c>
      <c r="G17" s="450">
        <v>0.40423689138499186</v>
      </c>
      <c r="H17" s="451">
        <v>4.3423611111111109</v>
      </c>
    </row>
    <row r="18" spans="1:8">
      <c r="A18" s="426" t="s">
        <v>118</v>
      </c>
      <c r="B18" s="430"/>
      <c r="C18" s="449">
        <v>67</v>
      </c>
      <c r="D18" s="450">
        <v>61</v>
      </c>
      <c r="E18" s="450">
        <v>3</v>
      </c>
      <c r="F18" s="450">
        <v>8</v>
      </c>
      <c r="G18" s="450">
        <v>1.0080626177020919</v>
      </c>
      <c r="H18" s="451">
        <v>28.370138888888889</v>
      </c>
    </row>
    <row r="19" spans="1:8">
      <c r="A19" s="429" t="s">
        <v>3810</v>
      </c>
      <c r="B19" s="433"/>
      <c r="C19" s="455">
        <v>286</v>
      </c>
      <c r="D19" s="456">
        <v>248</v>
      </c>
      <c r="E19" s="456">
        <v>11</v>
      </c>
      <c r="F19" s="456">
        <v>46</v>
      </c>
      <c r="G19" s="456">
        <v>1.0402546296292867</v>
      </c>
      <c r="H19" s="457">
        <v>41.881944444444443</v>
      </c>
    </row>
    <row r="20" spans="1:8">
      <c r="B20" s="10"/>
    </row>
    <row r="21" spans="1:8">
      <c r="B21" s="10"/>
    </row>
    <row r="22" spans="1:8">
      <c r="B22" s="10"/>
    </row>
    <row r="23" spans="1:8">
      <c r="B23" s="10"/>
    </row>
    <row r="24" spans="1:8">
      <c r="B24" s="10"/>
    </row>
    <row r="25" spans="1:8">
      <c r="B25" s="10"/>
    </row>
    <row r="26" spans="1:8">
      <c r="B26" s="10"/>
    </row>
    <row r="27" spans="1:8">
      <c r="B27" s="10"/>
    </row>
    <row r="28" spans="1:8">
      <c r="B28" s="10"/>
    </row>
    <row r="29" spans="1:8">
      <c r="B29" s="10"/>
    </row>
    <row r="30" spans="1:8">
      <c r="B30" s="10"/>
    </row>
    <row r="31" spans="1:8">
      <c r="B31" s="10"/>
    </row>
    <row r="32" spans="1:8">
      <c r="B32" s="10"/>
    </row>
    <row r="33" spans="2:2">
      <c r="B33" s="10"/>
    </row>
    <row r="34" spans="2:2">
      <c r="B34" s="10"/>
    </row>
    <row r="35" spans="2:2">
      <c r="B35" s="10"/>
    </row>
    <row r="36" spans="2:2">
      <c r="B36" s="10"/>
    </row>
    <row r="37" spans="2:2">
      <c r="B37" s="10"/>
    </row>
    <row r="38" spans="2:2">
      <c r="B38" s="10"/>
    </row>
    <row r="39" spans="2:2">
      <c r="B39" s="10"/>
    </row>
    <row r="40" spans="2:2">
      <c r="B40" s="10"/>
    </row>
    <row r="41" spans="2:2">
      <c r="B41" s="10"/>
    </row>
    <row r="42" spans="2:2">
      <c r="B42" s="10"/>
    </row>
    <row r="43" spans="2:2">
      <c r="B43" s="10"/>
    </row>
    <row r="44" spans="2:2">
      <c r="B44" s="10"/>
    </row>
    <row r="45" spans="2:2">
      <c r="B45" s="10"/>
    </row>
    <row r="46" spans="2:2">
      <c r="B46" s="10"/>
    </row>
    <row r="47" spans="2:2">
      <c r="B47" s="10"/>
    </row>
    <row r="48" spans="2:2">
      <c r="B48" s="10"/>
    </row>
    <row r="49" spans="2:2">
      <c r="B49" s="10"/>
    </row>
    <row r="50" spans="2:2">
      <c r="B50" s="10"/>
    </row>
    <row r="51" spans="2:2">
      <c r="B51" s="10"/>
    </row>
    <row r="52" spans="2:2">
      <c r="B52" s="10"/>
    </row>
    <row r="53" spans="2:2">
      <c r="B53" s="10"/>
    </row>
    <row r="54" spans="2:2">
      <c r="B54" s="10"/>
    </row>
    <row r="55" spans="2:2">
      <c r="B55" s="10"/>
    </row>
    <row r="56" spans="2:2">
      <c r="B56" s="10"/>
    </row>
    <row r="57" spans="2:2">
      <c r="B57" s="10"/>
    </row>
    <row r="58" spans="2:2">
      <c r="B58" s="10"/>
    </row>
    <row r="59" spans="2:2">
      <c r="B59" s="10"/>
    </row>
    <row r="60" spans="2:2">
      <c r="B60" s="10"/>
    </row>
    <row r="61" spans="2:2">
      <c r="B61" s="10"/>
    </row>
    <row r="62" spans="2:2">
      <c r="B62" s="10"/>
    </row>
    <row r="63" spans="2:2">
      <c r="B63" s="10"/>
    </row>
    <row r="64" spans="2:2">
      <c r="B64" s="10"/>
    </row>
    <row r="65" spans="2:2">
      <c r="B65" s="10"/>
    </row>
    <row r="66" spans="2:2">
      <c r="B66" s="10"/>
    </row>
    <row r="67" spans="2:2">
      <c r="B67" s="10"/>
    </row>
    <row r="68" spans="2:2">
      <c r="B68" s="10"/>
    </row>
    <row r="69" spans="2:2">
      <c r="B69" s="10"/>
    </row>
    <row r="70" spans="2:2">
      <c r="B70" s="10"/>
    </row>
    <row r="71" spans="2:2">
      <c r="B71" s="10"/>
    </row>
    <row r="72" spans="2:2">
      <c r="B72" s="10"/>
    </row>
    <row r="73" spans="2:2">
      <c r="B73" s="10"/>
    </row>
    <row r="74" spans="2:2">
      <c r="B74" s="10"/>
    </row>
    <row r="75" spans="2:2">
      <c r="B75" s="10"/>
    </row>
    <row r="76" spans="2:2">
      <c r="B76" s="10"/>
    </row>
    <row r="77" spans="2:2">
      <c r="B77" s="10"/>
    </row>
    <row r="78" spans="2:2">
      <c r="B78" s="10"/>
    </row>
    <row r="79" spans="2:2">
      <c r="B79" s="10"/>
    </row>
    <row r="80" spans="2:2">
      <c r="B80" s="10"/>
    </row>
    <row r="81" spans="2:2">
      <c r="B81" s="10"/>
    </row>
    <row r="82" spans="2:2">
      <c r="B82" s="10"/>
    </row>
    <row r="83" spans="2:2">
      <c r="B83" s="10"/>
    </row>
    <row r="84" spans="2:2">
      <c r="B84" s="10"/>
    </row>
    <row r="85" spans="2:2">
      <c r="B85" s="10"/>
    </row>
    <row r="86" spans="2:2">
      <c r="B86" s="10"/>
    </row>
    <row r="87" spans="2:2">
      <c r="B87" s="10"/>
    </row>
    <row r="88" spans="2:2">
      <c r="B88" s="10"/>
    </row>
    <row r="89" spans="2:2">
      <c r="B89" s="10"/>
    </row>
    <row r="90" spans="2:2">
      <c r="B90" s="10"/>
    </row>
    <row r="91" spans="2:2">
      <c r="B91" s="10"/>
    </row>
    <row r="92" spans="2:2">
      <c r="B92" s="10"/>
    </row>
    <row r="93" spans="2:2">
      <c r="B93" s="10"/>
    </row>
    <row r="94" spans="2:2">
      <c r="B94" s="10"/>
    </row>
    <row r="95" spans="2:2">
      <c r="B95" s="10"/>
    </row>
    <row r="96" spans="2:2">
      <c r="B96" s="10"/>
    </row>
    <row r="97" spans="2:2">
      <c r="B97" s="10"/>
    </row>
    <row r="98" spans="2:2">
      <c r="B98" s="10"/>
    </row>
    <row r="99" spans="2:2">
      <c r="B99" s="10"/>
    </row>
    <row r="100" spans="2:2">
      <c r="B100" s="10"/>
    </row>
    <row r="101" spans="2:2">
      <c r="B101" s="10"/>
    </row>
    <row r="102" spans="2:2">
      <c r="B102" s="10"/>
    </row>
    <row r="103" spans="2:2">
      <c r="B103" s="10"/>
    </row>
    <row r="104" spans="2:2">
      <c r="B104" s="10"/>
    </row>
    <row r="105" spans="2:2">
      <c r="B105" s="10"/>
    </row>
    <row r="106" spans="2:2">
      <c r="B106" s="10"/>
    </row>
    <row r="107" spans="2:2">
      <c r="B107" s="10"/>
    </row>
    <row r="108" spans="2:2">
      <c r="B108" s="10"/>
    </row>
    <row r="109" spans="2:2">
      <c r="B109" s="10"/>
    </row>
    <row r="110" spans="2:2">
      <c r="B110" s="10"/>
    </row>
    <row r="111" spans="2:2">
      <c r="B111" s="10"/>
    </row>
    <row r="112" spans="2:2">
      <c r="B112" s="10"/>
    </row>
    <row r="113" spans="2:2">
      <c r="B113" s="10"/>
    </row>
    <row r="114" spans="2:2">
      <c r="B114" s="10"/>
    </row>
    <row r="115" spans="2:2">
      <c r="B115" s="10"/>
    </row>
    <row r="116" spans="2:2">
      <c r="B116" s="10"/>
    </row>
    <row r="117" spans="2:2">
      <c r="B117" s="10"/>
    </row>
    <row r="118" spans="2:2">
      <c r="B118" s="10"/>
    </row>
    <row r="119" spans="2:2">
      <c r="B119" s="10"/>
    </row>
    <row r="120" spans="2:2">
      <c r="B120" s="10"/>
    </row>
    <row r="121" spans="2:2">
      <c r="B121" s="10"/>
    </row>
    <row r="122" spans="2:2">
      <c r="B122" s="10"/>
    </row>
    <row r="123" spans="2:2">
      <c r="B123" s="10"/>
    </row>
    <row r="124" spans="2:2">
      <c r="B124" s="10"/>
    </row>
    <row r="125" spans="2:2">
      <c r="B125" s="10"/>
    </row>
    <row r="126" spans="2:2">
      <c r="B126" s="10"/>
    </row>
    <row r="127" spans="2:2">
      <c r="B127" s="10"/>
    </row>
    <row r="128" spans="2:2">
      <c r="B128" s="10"/>
    </row>
    <row r="129" spans="2:2">
      <c r="B129" s="10"/>
    </row>
    <row r="130" spans="2:2">
      <c r="B130" s="10"/>
    </row>
    <row r="131" spans="2:2">
      <c r="B131" s="10"/>
    </row>
    <row r="132" spans="2:2">
      <c r="B132" s="10"/>
    </row>
    <row r="133" spans="2:2">
      <c r="B133" s="10"/>
    </row>
    <row r="134" spans="2:2">
      <c r="B134" s="10"/>
    </row>
    <row r="135" spans="2:2">
      <c r="B135" s="10"/>
    </row>
    <row r="136" spans="2:2">
      <c r="B136" s="10"/>
    </row>
    <row r="137" spans="2:2">
      <c r="B137" s="10"/>
    </row>
    <row r="138" spans="2:2">
      <c r="B138" s="10"/>
    </row>
    <row r="139" spans="2:2">
      <c r="B139" s="10"/>
    </row>
    <row r="140" spans="2:2">
      <c r="B140" s="10"/>
    </row>
    <row r="141" spans="2:2">
      <c r="B141" s="10"/>
    </row>
    <row r="142" spans="2:2">
      <c r="B142" s="10"/>
    </row>
    <row r="143" spans="2:2">
      <c r="B143" s="10"/>
    </row>
    <row r="144" spans="2:2">
      <c r="B144" s="10"/>
    </row>
    <row r="145" spans="2:2">
      <c r="B145" s="10"/>
    </row>
    <row r="146" spans="2:2">
      <c r="B146" s="10"/>
    </row>
    <row r="147" spans="2:2">
      <c r="B147" s="10"/>
    </row>
    <row r="148" spans="2:2">
      <c r="B148" s="10"/>
    </row>
    <row r="149" spans="2:2">
      <c r="B149" s="10"/>
    </row>
    <row r="150" spans="2:2">
      <c r="B150" s="10"/>
    </row>
    <row r="151" spans="2:2">
      <c r="B151" s="10"/>
    </row>
    <row r="152" spans="2:2">
      <c r="B152" s="10"/>
    </row>
    <row r="153" spans="2:2">
      <c r="B153" s="10"/>
    </row>
    <row r="154" spans="2:2">
      <c r="B154" s="10"/>
    </row>
    <row r="155" spans="2:2">
      <c r="B155" s="10"/>
    </row>
    <row r="156" spans="2:2">
      <c r="B156" s="10"/>
    </row>
    <row r="157" spans="2:2">
      <c r="B157" s="10"/>
    </row>
    <row r="158" spans="2:2">
      <c r="B158" s="10"/>
    </row>
    <row r="159" spans="2:2">
      <c r="B159" s="10"/>
    </row>
    <row r="160" spans="2:2">
      <c r="B160" s="10"/>
    </row>
    <row r="161" spans="2:2">
      <c r="B161" s="10"/>
    </row>
    <row r="162" spans="2:2">
      <c r="B162" s="10"/>
    </row>
    <row r="163" spans="2:2">
      <c r="B163" s="10"/>
    </row>
    <row r="164" spans="2:2">
      <c r="B164" s="10"/>
    </row>
    <row r="165" spans="2:2">
      <c r="B165" s="10"/>
    </row>
    <row r="166" spans="2:2">
      <c r="B166" s="10"/>
    </row>
    <row r="167" spans="2:2">
      <c r="B167" s="10"/>
    </row>
    <row r="168" spans="2:2">
      <c r="B168" s="10"/>
    </row>
    <row r="169" spans="2:2">
      <c r="B169" s="10"/>
    </row>
    <row r="170" spans="2:2">
      <c r="B170" s="10"/>
    </row>
    <row r="171" spans="2:2">
      <c r="B171" s="10"/>
    </row>
    <row r="172" spans="2:2">
      <c r="B172" s="10"/>
    </row>
    <row r="173" spans="2:2">
      <c r="B173" s="10"/>
    </row>
    <row r="174" spans="2:2">
      <c r="B174" s="10"/>
    </row>
    <row r="175" spans="2:2">
      <c r="B175" s="10"/>
    </row>
    <row r="176" spans="2:2">
      <c r="B176" s="10"/>
    </row>
    <row r="177" spans="2:2">
      <c r="B177" s="10"/>
    </row>
    <row r="178" spans="2:2">
      <c r="B178" s="10"/>
    </row>
    <row r="179" spans="2:2">
      <c r="B179" s="10"/>
    </row>
    <row r="180" spans="2:2">
      <c r="B180" s="10"/>
    </row>
    <row r="181" spans="2:2">
      <c r="B181" s="10"/>
    </row>
    <row r="182" spans="2:2">
      <c r="B182" s="10"/>
    </row>
    <row r="183" spans="2:2">
      <c r="B183" s="10"/>
    </row>
    <row r="184" spans="2:2">
      <c r="B184" s="10"/>
    </row>
    <row r="185" spans="2:2">
      <c r="B185" s="10"/>
    </row>
    <row r="186" spans="2:2">
      <c r="B186" s="10"/>
    </row>
    <row r="187" spans="2:2">
      <c r="B187" s="10"/>
    </row>
    <row r="188" spans="2:2">
      <c r="B188" s="10"/>
    </row>
    <row r="189" spans="2:2">
      <c r="B189" s="10"/>
    </row>
    <row r="190" spans="2:2">
      <c r="B190" s="10"/>
    </row>
    <row r="191" spans="2:2">
      <c r="B191" s="10"/>
    </row>
    <row r="192" spans="2:2">
      <c r="B192" s="10"/>
    </row>
    <row r="193" spans="2:2">
      <c r="B193" s="10"/>
    </row>
    <row r="194" spans="2:2">
      <c r="B194" s="10"/>
    </row>
    <row r="195" spans="2:2">
      <c r="B195" s="10"/>
    </row>
    <row r="196" spans="2:2">
      <c r="B196" s="10"/>
    </row>
    <row r="197" spans="2:2">
      <c r="B197" s="10"/>
    </row>
    <row r="198" spans="2:2">
      <c r="B198" s="10"/>
    </row>
    <row r="199" spans="2:2">
      <c r="B199" s="10"/>
    </row>
    <row r="200" spans="2:2">
      <c r="B200" s="10"/>
    </row>
    <row r="201" spans="2:2">
      <c r="B201" s="10"/>
    </row>
    <row r="202" spans="2:2">
      <c r="B202" s="10"/>
    </row>
    <row r="203" spans="2:2">
      <c r="B203" s="10"/>
    </row>
    <row r="204" spans="2:2">
      <c r="B204" s="10"/>
    </row>
    <row r="205" spans="2:2">
      <c r="B205" s="10"/>
    </row>
    <row r="206" spans="2:2">
      <c r="B206" s="10"/>
    </row>
    <row r="207" spans="2:2">
      <c r="B207" s="10"/>
    </row>
    <row r="208" spans="2:2">
      <c r="B208" s="10"/>
    </row>
    <row r="209" spans="2:2">
      <c r="B209" s="10"/>
    </row>
    <row r="210" spans="2:2">
      <c r="B210" s="10"/>
    </row>
    <row r="211" spans="2:2">
      <c r="B211" s="10"/>
    </row>
    <row r="212" spans="2:2">
      <c r="B212" s="10"/>
    </row>
    <row r="213" spans="2:2">
      <c r="B213" s="10"/>
    </row>
    <row r="214" spans="2:2">
      <c r="B214" s="10"/>
    </row>
    <row r="215" spans="2:2">
      <c r="B215" s="10"/>
    </row>
    <row r="216" spans="2:2">
      <c r="B216" s="10"/>
    </row>
    <row r="217" spans="2:2">
      <c r="B217" s="10"/>
    </row>
    <row r="218" spans="2:2">
      <c r="B218" s="10"/>
    </row>
    <row r="219" spans="2:2">
      <c r="B219" s="10"/>
    </row>
    <row r="220" spans="2:2">
      <c r="B220" s="10"/>
    </row>
    <row r="221" spans="2:2">
      <c r="B221" s="10"/>
    </row>
    <row r="222" spans="2:2">
      <c r="B222" s="10"/>
    </row>
    <row r="223" spans="2:2">
      <c r="B223" s="10"/>
    </row>
    <row r="224" spans="2:2">
      <c r="B224" s="10"/>
    </row>
    <row r="225" spans="2:2">
      <c r="B225" s="10"/>
    </row>
    <row r="226" spans="2:2">
      <c r="B226" s="10"/>
    </row>
    <row r="227" spans="2:2">
      <c r="B227" s="10"/>
    </row>
    <row r="228" spans="2:2">
      <c r="B228" s="10"/>
    </row>
    <row r="229" spans="2:2">
      <c r="B229" s="10"/>
    </row>
    <row r="230" spans="2:2">
      <c r="B230" s="10"/>
    </row>
    <row r="231" spans="2:2">
      <c r="B231" s="10"/>
    </row>
    <row r="232" spans="2:2">
      <c r="B232" s="10"/>
    </row>
    <row r="233" spans="2:2">
      <c r="B233" s="10"/>
    </row>
    <row r="234" spans="2:2">
      <c r="B234" s="10"/>
    </row>
    <row r="235" spans="2:2">
      <c r="B235" s="10"/>
    </row>
    <row r="236" spans="2:2">
      <c r="B236" s="10"/>
    </row>
    <row r="237" spans="2:2">
      <c r="B237" s="10"/>
    </row>
    <row r="238" spans="2:2">
      <c r="B238" s="10"/>
    </row>
    <row r="239" spans="2:2">
      <c r="B239" s="10"/>
    </row>
    <row r="240" spans="2:2">
      <c r="B240" s="10"/>
    </row>
    <row r="241" spans="2:2">
      <c r="B241" s="10"/>
    </row>
    <row r="242" spans="2:2">
      <c r="B242" s="10"/>
    </row>
    <row r="243" spans="2:2">
      <c r="B243" s="10"/>
    </row>
    <row r="244" spans="2:2">
      <c r="B244" s="10"/>
    </row>
    <row r="245" spans="2:2">
      <c r="B245" s="10"/>
    </row>
    <row r="246" spans="2:2">
      <c r="B246" s="10"/>
    </row>
    <row r="247" spans="2:2">
      <c r="B247" s="10"/>
    </row>
    <row r="248" spans="2:2">
      <c r="B248" s="10"/>
    </row>
    <row r="249" spans="2:2">
      <c r="B249" s="10"/>
    </row>
    <row r="250" spans="2:2">
      <c r="B250" s="10"/>
    </row>
    <row r="251" spans="2:2">
      <c r="B251" s="10"/>
    </row>
    <row r="252" spans="2:2">
      <c r="B252" s="10"/>
    </row>
    <row r="253" spans="2:2">
      <c r="B253" s="10"/>
    </row>
    <row r="254" spans="2:2">
      <c r="B254" s="10"/>
    </row>
    <row r="255" spans="2:2">
      <c r="B255" s="10"/>
    </row>
    <row r="256" spans="2:2">
      <c r="B256" s="10"/>
    </row>
    <row r="257" spans="2:2">
      <c r="B257" s="10"/>
    </row>
    <row r="258" spans="2:2">
      <c r="B258" s="10"/>
    </row>
    <row r="259" spans="2:2">
      <c r="B259" s="10"/>
    </row>
    <row r="260" spans="2:2">
      <c r="B260" s="10"/>
    </row>
    <row r="261" spans="2:2">
      <c r="B261" s="10"/>
    </row>
    <row r="262" spans="2:2">
      <c r="B262" s="10"/>
    </row>
    <row r="263" spans="2:2">
      <c r="B263" s="10"/>
    </row>
    <row r="264" spans="2:2">
      <c r="B264" s="10"/>
    </row>
    <row r="265" spans="2:2">
      <c r="B265" s="10"/>
    </row>
    <row r="266" spans="2:2">
      <c r="B266" s="10"/>
    </row>
    <row r="267" spans="2:2">
      <c r="B267" s="10"/>
    </row>
    <row r="268" spans="2:2">
      <c r="B268" s="10"/>
    </row>
    <row r="269" spans="2:2">
      <c r="B269" s="10"/>
    </row>
    <row r="270" spans="2:2">
      <c r="B270" s="10"/>
    </row>
    <row r="271" spans="2:2">
      <c r="B271" s="10"/>
    </row>
    <row r="272" spans="2:2">
      <c r="B272" s="10"/>
    </row>
    <row r="273" spans="2:2">
      <c r="B273" s="10"/>
    </row>
    <row r="274" spans="2:2">
      <c r="B274" s="10"/>
    </row>
    <row r="275" spans="2:2">
      <c r="B275" s="10"/>
    </row>
    <row r="276" spans="2:2">
      <c r="B276" s="10"/>
    </row>
    <row r="277" spans="2:2">
      <c r="B277" s="10"/>
    </row>
    <row r="278" spans="2:2">
      <c r="B278" s="10"/>
    </row>
    <row r="279" spans="2:2">
      <c r="B279" s="10"/>
    </row>
    <row r="280" spans="2:2">
      <c r="B280" s="10"/>
    </row>
    <row r="281" spans="2:2">
      <c r="B281" s="10"/>
    </row>
    <row r="282" spans="2:2">
      <c r="B282" s="10"/>
    </row>
    <row r="283" spans="2:2">
      <c r="B283" s="10"/>
    </row>
    <row r="284" spans="2:2">
      <c r="B284" s="10"/>
    </row>
    <row r="285" spans="2:2">
      <c r="B285" s="10"/>
    </row>
    <row r="286" spans="2:2">
      <c r="B286" s="10"/>
    </row>
    <row r="287" spans="2:2">
      <c r="B287" s="10"/>
    </row>
    <row r="288" spans="2:2">
      <c r="B288" s="10"/>
    </row>
    <row r="289" spans="2:2">
      <c r="B289" s="10"/>
    </row>
    <row r="290" spans="2:2">
      <c r="B290" s="10"/>
    </row>
    <row r="291" spans="2:2">
      <c r="B291" s="10"/>
    </row>
    <row r="292" spans="2:2">
      <c r="B292" s="10"/>
    </row>
    <row r="293" spans="2:2">
      <c r="B293" s="10"/>
    </row>
    <row r="294" spans="2:2">
      <c r="B294" s="10"/>
    </row>
    <row r="295" spans="2:2">
      <c r="B295" s="10"/>
    </row>
    <row r="296" spans="2:2">
      <c r="B296" s="10"/>
    </row>
    <row r="297" spans="2:2">
      <c r="B297" s="10"/>
    </row>
    <row r="298" spans="2:2">
      <c r="B298" s="10"/>
    </row>
    <row r="299" spans="2:2">
      <c r="B299" s="10"/>
    </row>
    <row r="300" spans="2:2">
      <c r="B300" s="10"/>
    </row>
    <row r="301" spans="2:2">
      <c r="B301" s="10"/>
    </row>
    <row r="302" spans="2:2">
      <c r="B302" s="10"/>
    </row>
    <row r="303" spans="2:2">
      <c r="B303" s="10"/>
    </row>
    <row r="304" spans="2:2">
      <c r="B304" s="10"/>
    </row>
    <row r="305" spans="2:2">
      <c r="B305" s="10"/>
    </row>
    <row r="306" spans="2:2">
      <c r="B306" s="10"/>
    </row>
    <row r="307" spans="2:2">
      <c r="B307" s="10"/>
    </row>
    <row r="308" spans="2:2">
      <c r="B308" s="10"/>
    </row>
    <row r="309" spans="2:2">
      <c r="B309" s="10"/>
    </row>
    <row r="310" spans="2:2">
      <c r="B310" s="10"/>
    </row>
    <row r="311" spans="2:2">
      <c r="B311" s="10"/>
    </row>
    <row r="312" spans="2:2">
      <c r="B312" s="10"/>
    </row>
    <row r="313" spans="2:2">
      <c r="B313" s="10"/>
    </row>
    <row r="314" spans="2:2">
      <c r="B314" s="10"/>
    </row>
    <row r="315" spans="2:2">
      <c r="B315" s="10"/>
    </row>
    <row r="316" spans="2:2">
      <c r="B316" s="10"/>
    </row>
    <row r="317" spans="2:2">
      <c r="B317" s="10"/>
    </row>
    <row r="318" spans="2:2">
      <c r="B318" s="10"/>
    </row>
    <row r="319" spans="2:2">
      <c r="B319" s="10"/>
    </row>
    <row r="320" spans="2:2">
      <c r="B320" s="10"/>
    </row>
    <row r="321" spans="2:2">
      <c r="B321" s="10"/>
    </row>
    <row r="322" spans="2:2">
      <c r="B322" s="10"/>
    </row>
    <row r="323" spans="2:2">
      <c r="B323" s="10"/>
    </row>
    <row r="324" spans="2:2">
      <c r="B324" s="10"/>
    </row>
    <row r="325" spans="2:2">
      <c r="B325" s="10"/>
    </row>
    <row r="326" spans="2:2">
      <c r="B326" s="10"/>
    </row>
    <row r="327" spans="2:2">
      <c r="B327" s="10"/>
    </row>
    <row r="328" spans="2:2">
      <c r="B328" s="10"/>
    </row>
    <row r="329" spans="2:2">
      <c r="B329" s="10"/>
    </row>
    <row r="330" spans="2:2">
      <c r="B330" s="10"/>
    </row>
    <row r="331" spans="2:2">
      <c r="B331" s="10"/>
    </row>
    <row r="332" spans="2:2">
      <c r="B332" s="10"/>
    </row>
    <row r="333" spans="2:2">
      <c r="B333" s="10"/>
    </row>
    <row r="334" spans="2:2">
      <c r="B334" s="10"/>
    </row>
    <row r="335" spans="2:2">
      <c r="B335" s="10"/>
    </row>
    <row r="336" spans="2:2">
      <c r="B336" s="10"/>
    </row>
    <row r="337" spans="2:2">
      <c r="B337" s="10"/>
    </row>
    <row r="338" spans="2:2">
      <c r="B338" s="10"/>
    </row>
    <row r="339" spans="2:2">
      <c r="B339" s="10"/>
    </row>
    <row r="340" spans="2:2">
      <c r="B340" s="10"/>
    </row>
    <row r="341" spans="2:2">
      <c r="B341" s="10"/>
    </row>
    <row r="342" spans="2:2">
      <c r="B342" s="10"/>
    </row>
    <row r="343" spans="2:2">
      <c r="B343" s="10"/>
    </row>
    <row r="344" spans="2:2">
      <c r="B344" s="10"/>
    </row>
    <row r="345" spans="2:2">
      <c r="B345" s="10"/>
    </row>
    <row r="346" spans="2:2">
      <c r="B346" s="10"/>
    </row>
    <row r="347" spans="2:2">
      <c r="B347" s="10"/>
    </row>
    <row r="348" spans="2:2">
      <c r="B348" s="10"/>
    </row>
    <row r="349" spans="2:2">
      <c r="B349" s="10"/>
    </row>
    <row r="350" spans="2:2">
      <c r="B350" s="10"/>
    </row>
    <row r="351" spans="2:2">
      <c r="B351" s="10"/>
    </row>
    <row r="352" spans="2:2">
      <c r="B352" s="10"/>
    </row>
    <row r="353" spans="2:2">
      <c r="B353" s="10"/>
    </row>
    <row r="354" spans="2:2">
      <c r="B354" s="10"/>
    </row>
    <row r="355" spans="2:2">
      <c r="B355" s="10"/>
    </row>
    <row r="356" spans="2:2">
      <c r="B356" s="10"/>
    </row>
    <row r="357" spans="2:2">
      <c r="B357" s="10"/>
    </row>
    <row r="358" spans="2:2">
      <c r="B358" s="10"/>
    </row>
    <row r="359" spans="2:2">
      <c r="B359" s="10"/>
    </row>
    <row r="360" spans="2:2">
      <c r="B360" s="10"/>
    </row>
    <row r="361" spans="2:2">
      <c r="B361" s="10"/>
    </row>
    <row r="362" spans="2:2">
      <c r="B362" s="10"/>
    </row>
    <row r="363" spans="2:2">
      <c r="B363" s="10"/>
    </row>
    <row r="364" spans="2:2">
      <c r="B364" s="10"/>
    </row>
    <row r="365" spans="2:2">
      <c r="B365" s="10"/>
    </row>
    <row r="366" spans="2:2">
      <c r="B366" s="10"/>
    </row>
    <row r="367" spans="2:2">
      <c r="B367" s="10"/>
    </row>
    <row r="368" spans="2:2">
      <c r="B368" s="10"/>
    </row>
    <row r="369" spans="2:2">
      <c r="B369" s="10"/>
    </row>
    <row r="370" spans="2:2">
      <c r="B370" s="10"/>
    </row>
    <row r="371" spans="2:2">
      <c r="B371" s="10"/>
    </row>
    <row r="372" spans="2:2">
      <c r="B372" s="10"/>
    </row>
    <row r="373" spans="2:2">
      <c r="B373" s="10"/>
    </row>
    <row r="374" spans="2:2">
      <c r="B374" s="10"/>
    </row>
    <row r="375" spans="2:2">
      <c r="B375" s="10"/>
    </row>
    <row r="376" spans="2:2">
      <c r="B376" s="10"/>
    </row>
    <row r="377" spans="2:2">
      <c r="B377" s="10"/>
    </row>
    <row r="378" spans="2:2">
      <c r="B378" s="10"/>
    </row>
    <row r="379" spans="2:2">
      <c r="B379" s="10"/>
    </row>
    <row r="380" spans="2:2">
      <c r="B380" s="10"/>
    </row>
    <row r="381" spans="2:2">
      <c r="B381" s="10"/>
    </row>
    <row r="382" spans="2:2">
      <c r="B382" s="10"/>
    </row>
    <row r="383" spans="2:2">
      <c r="B383" s="10"/>
    </row>
    <row r="384" spans="2:2">
      <c r="B384" s="10"/>
    </row>
    <row r="385" spans="2:2">
      <c r="B385" s="10"/>
    </row>
    <row r="386" spans="2:2">
      <c r="B386" s="10"/>
    </row>
    <row r="387" spans="2:2">
      <c r="B387" s="10"/>
    </row>
    <row r="388" spans="2:2">
      <c r="B388" s="10"/>
    </row>
    <row r="389" spans="2:2">
      <c r="B389" s="10"/>
    </row>
    <row r="390" spans="2:2">
      <c r="B390" s="10"/>
    </row>
    <row r="391" spans="2:2">
      <c r="B391" s="10"/>
    </row>
    <row r="392" spans="2:2">
      <c r="B392" s="10"/>
    </row>
    <row r="393" spans="2:2">
      <c r="B393" s="10"/>
    </row>
    <row r="394" spans="2:2">
      <c r="B394" s="10"/>
    </row>
    <row r="395" spans="2:2">
      <c r="B395" s="10"/>
    </row>
    <row r="396" spans="2:2">
      <c r="B396" s="10"/>
    </row>
    <row r="397" spans="2:2">
      <c r="B397" s="10"/>
    </row>
    <row r="398" spans="2:2">
      <c r="B398" s="10"/>
    </row>
    <row r="399" spans="2:2">
      <c r="B399" s="10"/>
    </row>
    <row r="400" spans="2:2">
      <c r="B400" s="10"/>
    </row>
    <row r="401" spans="2:2">
      <c r="B401" s="10"/>
    </row>
    <row r="402" spans="2:2">
      <c r="B402" s="10"/>
    </row>
    <row r="403" spans="2:2">
      <c r="B403" s="10"/>
    </row>
    <row r="404" spans="2:2">
      <c r="B404" s="10"/>
    </row>
    <row r="405" spans="2:2">
      <c r="B405" s="10"/>
    </row>
    <row r="406" spans="2:2">
      <c r="B406" s="10"/>
    </row>
    <row r="407" spans="2:2">
      <c r="B407" s="10"/>
    </row>
    <row r="408" spans="2:2">
      <c r="B408" s="10"/>
    </row>
    <row r="409" spans="2:2">
      <c r="B409" s="10"/>
    </row>
    <row r="410" spans="2:2">
      <c r="B410" s="10"/>
    </row>
    <row r="411" spans="2:2">
      <c r="B411" s="10"/>
    </row>
    <row r="412" spans="2:2">
      <c r="B412" s="10"/>
    </row>
    <row r="413" spans="2:2">
      <c r="B413" s="10"/>
    </row>
    <row r="414" spans="2:2">
      <c r="B414" s="10"/>
    </row>
    <row r="415" spans="2:2">
      <c r="B415" s="10"/>
    </row>
    <row r="416" spans="2:2">
      <c r="B416" s="10"/>
    </row>
    <row r="417" spans="2:2">
      <c r="B417" s="10"/>
    </row>
    <row r="418" spans="2:2">
      <c r="B418" s="10"/>
    </row>
    <row r="419" spans="2:2">
      <c r="B419" s="10"/>
    </row>
    <row r="420" spans="2:2">
      <c r="B420" s="10"/>
    </row>
    <row r="421" spans="2:2">
      <c r="B421" s="10"/>
    </row>
    <row r="422" spans="2:2">
      <c r="B422" s="10"/>
    </row>
    <row r="423" spans="2:2">
      <c r="B423" s="10"/>
    </row>
    <row r="424" spans="2:2">
      <c r="B424" s="10"/>
    </row>
    <row r="425" spans="2:2">
      <c r="B425" s="10"/>
    </row>
    <row r="426" spans="2:2">
      <c r="B426" s="10"/>
    </row>
    <row r="427" spans="2:2">
      <c r="B427" s="10"/>
    </row>
    <row r="428" spans="2:2">
      <c r="B428" s="10"/>
    </row>
    <row r="429" spans="2:2">
      <c r="B429" s="10"/>
    </row>
    <row r="430" spans="2:2">
      <c r="B430" s="10"/>
    </row>
    <row r="431" spans="2:2">
      <c r="B431" s="10"/>
    </row>
    <row r="432" spans="2:2">
      <c r="B432" s="10"/>
    </row>
    <row r="433" spans="2:2">
      <c r="B433" s="10"/>
    </row>
    <row r="434" spans="2:2">
      <c r="B434" s="10"/>
    </row>
    <row r="435" spans="2:2">
      <c r="B435" s="10"/>
    </row>
    <row r="436" spans="2:2">
      <c r="B436" s="10"/>
    </row>
    <row r="437" spans="2:2">
      <c r="B437" s="10"/>
    </row>
    <row r="438" spans="2:2">
      <c r="B438" s="10"/>
    </row>
    <row r="439" spans="2:2">
      <c r="B439" s="10"/>
    </row>
    <row r="440" spans="2:2">
      <c r="B440" s="10"/>
    </row>
    <row r="441" spans="2:2">
      <c r="B441" s="10"/>
    </row>
    <row r="442" spans="2:2">
      <c r="B442" s="10"/>
    </row>
    <row r="443" spans="2:2">
      <c r="B443" s="10"/>
    </row>
    <row r="444" spans="2:2">
      <c r="B444" s="10"/>
    </row>
    <row r="445" spans="2:2">
      <c r="B445" s="10"/>
    </row>
    <row r="446" spans="2:2">
      <c r="B446" s="10"/>
    </row>
    <row r="447" spans="2:2">
      <c r="B447" s="10"/>
    </row>
    <row r="448" spans="2:2">
      <c r="B448" s="10"/>
    </row>
    <row r="449" spans="2:2">
      <c r="B449" s="10"/>
    </row>
    <row r="450" spans="2:2">
      <c r="B450" s="10"/>
    </row>
    <row r="451" spans="2:2">
      <c r="B451" s="10"/>
    </row>
    <row r="452" spans="2:2">
      <c r="B452" s="10"/>
    </row>
    <row r="453" spans="2:2">
      <c r="B453" s="10"/>
    </row>
    <row r="454" spans="2:2">
      <c r="B454" s="10"/>
    </row>
    <row r="455" spans="2:2">
      <c r="B455" s="10"/>
    </row>
    <row r="456" spans="2:2">
      <c r="B456" s="10"/>
    </row>
    <row r="457" spans="2:2">
      <c r="B457" s="10"/>
    </row>
    <row r="458" spans="2:2">
      <c r="B458" s="10"/>
    </row>
    <row r="459" spans="2:2">
      <c r="B459" s="10"/>
    </row>
    <row r="460" spans="2:2">
      <c r="B460" s="10"/>
    </row>
    <row r="461" spans="2:2">
      <c r="B461" s="10"/>
    </row>
    <row r="462" spans="2:2">
      <c r="B462" s="10"/>
    </row>
    <row r="463" spans="2:2">
      <c r="B463" s="10"/>
    </row>
    <row r="464" spans="2:2">
      <c r="B464" s="10"/>
    </row>
    <row r="465" spans="2:2">
      <c r="B465" s="10"/>
    </row>
    <row r="466" spans="2:2">
      <c r="B466" s="10"/>
    </row>
    <row r="467" spans="2:2">
      <c r="B467" s="10"/>
    </row>
    <row r="468" spans="2:2">
      <c r="B468" s="10"/>
    </row>
    <row r="469" spans="2:2">
      <c r="B469" s="10"/>
    </row>
    <row r="470" spans="2:2">
      <c r="B470" s="10"/>
    </row>
    <row r="471" spans="2:2">
      <c r="B471" s="10"/>
    </row>
    <row r="472" spans="2:2">
      <c r="B472" s="10"/>
    </row>
    <row r="473" spans="2:2">
      <c r="B473" s="10"/>
    </row>
    <row r="474" spans="2:2">
      <c r="B474" s="10"/>
    </row>
    <row r="475" spans="2:2">
      <c r="B475" s="10"/>
    </row>
    <row r="476" spans="2:2">
      <c r="B476" s="10"/>
    </row>
    <row r="477" spans="2:2">
      <c r="B477" s="10"/>
    </row>
    <row r="478" spans="2:2">
      <c r="B478" s="10"/>
    </row>
    <row r="479" spans="2:2">
      <c r="B479" s="10"/>
    </row>
    <row r="480" spans="2:2">
      <c r="B480" s="10"/>
    </row>
    <row r="481" spans="2:2">
      <c r="B481" s="10"/>
    </row>
    <row r="482" spans="2:2">
      <c r="B482" s="10"/>
    </row>
    <row r="483" spans="2:2">
      <c r="B483" s="10"/>
    </row>
    <row r="484" spans="2:2">
      <c r="B484" s="10"/>
    </row>
    <row r="485" spans="2:2">
      <c r="B485" s="10"/>
    </row>
    <row r="486" spans="2:2">
      <c r="B486" s="10"/>
    </row>
    <row r="487" spans="2:2">
      <c r="B487" s="10"/>
    </row>
    <row r="488" spans="2:2">
      <c r="B488" s="10"/>
    </row>
    <row r="489" spans="2:2">
      <c r="B489" s="10"/>
    </row>
    <row r="490" spans="2:2">
      <c r="B490" s="10"/>
    </row>
    <row r="491" spans="2:2">
      <c r="B491" s="10"/>
    </row>
    <row r="492" spans="2:2">
      <c r="B492" s="10"/>
    </row>
    <row r="493" spans="2:2">
      <c r="B493" s="10"/>
    </row>
    <row r="494" spans="2:2">
      <c r="B494" s="10"/>
    </row>
    <row r="495" spans="2:2">
      <c r="B495" s="10"/>
    </row>
    <row r="496" spans="2:2">
      <c r="B496" s="10"/>
    </row>
    <row r="497" spans="2:2">
      <c r="B497" s="10"/>
    </row>
    <row r="498" spans="2:2">
      <c r="B498" s="10"/>
    </row>
    <row r="499" spans="2:2">
      <c r="B499" s="10"/>
    </row>
    <row r="500" spans="2:2">
      <c r="B500" s="10"/>
    </row>
    <row r="501" spans="2:2">
      <c r="B501" s="10"/>
    </row>
    <row r="502" spans="2:2">
      <c r="B502" s="10"/>
    </row>
    <row r="503" spans="2:2">
      <c r="B503" s="10"/>
    </row>
    <row r="504" spans="2:2">
      <c r="B504" s="10"/>
    </row>
    <row r="505" spans="2:2">
      <c r="B505" s="10"/>
    </row>
    <row r="506" spans="2:2">
      <c r="B506" s="10"/>
    </row>
    <row r="507" spans="2:2">
      <c r="B507" s="10"/>
    </row>
    <row r="508" spans="2:2">
      <c r="B508" s="10"/>
    </row>
    <row r="509" spans="2:2">
      <c r="B509" s="10"/>
    </row>
    <row r="510" spans="2:2">
      <c r="B510" s="10"/>
    </row>
    <row r="511" spans="2:2">
      <c r="B511" s="10"/>
    </row>
    <row r="512" spans="2:2">
      <c r="B512" s="10"/>
    </row>
    <row r="513" spans="2:2">
      <c r="B513" s="10"/>
    </row>
    <row r="514" spans="2:2">
      <c r="B514" s="10"/>
    </row>
    <row r="515" spans="2:2">
      <c r="B515" s="10"/>
    </row>
    <row r="516" spans="2:2">
      <c r="B516" s="10"/>
    </row>
    <row r="517" spans="2:2">
      <c r="B517" s="10"/>
    </row>
    <row r="518" spans="2:2">
      <c r="B518" s="10"/>
    </row>
    <row r="519" spans="2:2">
      <c r="B519" s="10"/>
    </row>
    <row r="520" spans="2:2">
      <c r="B520" s="10"/>
    </row>
    <row r="521" spans="2:2">
      <c r="B521" s="10"/>
    </row>
    <row r="522" spans="2:2">
      <c r="B522" s="10"/>
    </row>
    <row r="523" spans="2:2">
      <c r="B523" s="10"/>
    </row>
    <row r="524" spans="2:2">
      <c r="B524" s="10"/>
    </row>
    <row r="525" spans="2:2">
      <c r="B525" s="10"/>
    </row>
    <row r="526" spans="2:2">
      <c r="B526" s="10"/>
    </row>
    <row r="527" spans="2:2">
      <c r="B527" s="10"/>
    </row>
    <row r="528" spans="2:2">
      <c r="B528" s="10"/>
    </row>
    <row r="529" spans="2:2">
      <c r="B529" s="10"/>
    </row>
    <row r="530" spans="2:2">
      <c r="B530" s="10"/>
    </row>
    <row r="531" spans="2:2">
      <c r="B531" s="10"/>
    </row>
    <row r="532" spans="2:2">
      <c r="B532" s="10"/>
    </row>
    <row r="533" spans="2:2">
      <c r="B533" s="10"/>
    </row>
    <row r="534" spans="2:2">
      <c r="B534" s="10"/>
    </row>
    <row r="535" spans="2:2">
      <c r="B535" s="10"/>
    </row>
    <row r="536" spans="2:2">
      <c r="B536" s="10"/>
    </row>
    <row r="537" spans="2:2">
      <c r="B537" s="10"/>
    </row>
    <row r="538" spans="2:2">
      <c r="B538" s="10"/>
    </row>
    <row r="539" spans="2:2">
      <c r="B539" s="10"/>
    </row>
    <row r="540" spans="2:2">
      <c r="B540" s="10"/>
    </row>
    <row r="541" spans="2:2">
      <c r="B541" s="10"/>
    </row>
    <row r="542" spans="2:2">
      <c r="B542" s="10"/>
    </row>
    <row r="543" spans="2:2">
      <c r="B543" s="10"/>
    </row>
    <row r="544" spans="2:2">
      <c r="B544" s="10"/>
    </row>
    <row r="545" spans="2:2">
      <c r="B545" s="10"/>
    </row>
    <row r="546" spans="2:2">
      <c r="B546" s="10"/>
    </row>
    <row r="547" spans="2:2">
      <c r="B547" s="10"/>
    </row>
    <row r="548" spans="2:2">
      <c r="B548" s="10"/>
    </row>
    <row r="549" spans="2:2">
      <c r="B549" s="10"/>
    </row>
    <row r="550" spans="2:2">
      <c r="B550" s="10"/>
    </row>
    <row r="551" spans="2:2">
      <c r="B551" s="10"/>
    </row>
    <row r="552" spans="2:2">
      <c r="B552" s="10"/>
    </row>
    <row r="553" spans="2:2">
      <c r="B553" s="10"/>
    </row>
    <row r="554" spans="2:2">
      <c r="B554" s="10"/>
    </row>
    <row r="555" spans="2:2">
      <c r="B555" s="10"/>
    </row>
    <row r="556" spans="2:2">
      <c r="B556" s="10"/>
    </row>
    <row r="557" spans="2:2">
      <c r="B557" s="10"/>
    </row>
    <row r="558" spans="2:2">
      <c r="B558" s="10"/>
    </row>
    <row r="559" spans="2:2">
      <c r="B559" s="10"/>
    </row>
    <row r="560" spans="2:2">
      <c r="B560" s="10"/>
    </row>
    <row r="561" spans="2:2">
      <c r="B561" s="10"/>
    </row>
    <row r="562" spans="2:2">
      <c r="B562" s="10"/>
    </row>
    <row r="563" spans="2:2">
      <c r="B563" s="10"/>
    </row>
    <row r="564" spans="2:2">
      <c r="B564" s="10"/>
    </row>
    <row r="565" spans="2:2">
      <c r="B565" s="10"/>
    </row>
    <row r="566" spans="2:2">
      <c r="B566" s="10"/>
    </row>
    <row r="567" spans="2:2">
      <c r="B567" s="10"/>
    </row>
    <row r="568" spans="2:2">
      <c r="B568" s="10"/>
    </row>
    <row r="569" spans="2:2">
      <c r="B569" s="10"/>
    </row>
    <row r="570" spans="2:2">
      <c r="B570" s="10"/>
    </row>
    <row r="571" spans="2:2">
      <c r="B571" s="10"/>
    </row>
    <row r="572" spans="2:2">
      <c r="B572" s="10"/>
    </row>
    <row r="573" spans="2:2">
      <c r="B573" s="10"/>
    </row>
    <row r="574" spans="2:2">
      <c r="B574" s="10"/>
    </row>
    <row r="575" spans="2:2">
      <c r="B575" s="10"/>
    </row>
    <row r="576" spans="2:2">
      <c r="B576" s="10"/>
    </row>
    <row r="577" spans="2:2">
      <c r="B577" s="10"/>
    </row>
    <row r="578" spans="2:2">
      <c r="B578" s="10"/>
    </row>
    <row r="579" spans="2:2">
      <c r="B579" s="10"/>
    </row>
    <row r="580" spans="2:2">
      <c r="B580" s="10"/>
    </row>
    <row r="581" spans="2:2">
      <c r="B581" s="10"/>
    </row>
    <row r="582" spans="2:2">
      <c r="B582" s="10"/>
    </row>
    <row r="583" spans="2:2">
      <c r="B583" s="10"/>
    </row>
    <row r="584" spans="2:2">
      <c r="B584" s="10"/>
    </row>
    <row r="585" spans="2:2">
      <c r="B585" s="10"/>
    </row>
    <row r="586" spans="2:2">
      <c r="B586" s="10"/>
    </row>
    <row r="587" spans="2:2">
      <c r="B587" s="10"/>
    </row>
    <row r="588" spans="2:2">
      <c r="B588" s="10"/>
    </row>
    <row r="589" spans="2:2">
      <c r="B589" s="10"/>
    </row>
    <row r="590" spans="2:2">
      <c r="B590" s="10"/>
    </row>
    <row r="591" spans="2:2">
      <c r="B591" s="10"/>
    </row>
    <row r="592" spans="2:2">
      <c r="B592" s="10"/>
    </row>
    <row r="593" spans="2:2">
      <c r="B593" s="10"/>
    </row>
    <row r="594" spans="2:2">
      <c r="B594" s="10"/>
    </row>
    <row r="595" spans="2:2">
      <c r="B595" s="10"/>
    </row>
    <row r="596" spans="2:2">
      <c r="B596" s="10"/>
    </row>
    <row r="597" spans="2:2">
      <c r="B597" s="10"/>
    </row>
    <row r="598" spans="2:2">
      <c r="B598" s="10"/>
    </row>
    <row r="599" spans="2:2">
      <c r="B599" s="10"/>
    </row>
    <row r="600" spans="2:2">
      <c r="B600" s="10"/>
    </row>
    <row r="601" spans="2:2">
      <c r="B601" s="10"/>
    </row>
    <row r="602" spans="2:2">
      <c r="B602" s="10"/>
    </row>
    <row r="603" spans="2:2">
      <c r="B603" s="10"/>
    </row>
    <row r="604" spans="2:2">
      <c r="B604" s="10"/>
    </row>
    <row r="605" spans="2:2">
      <c r="B605" s="10"/>
    </row>
    <row r="606" spans="2:2">
      <c r="B606" s="10"/>
    </row>
    <row r="607" spans="2:2">
      <c r="B607" s="10"/>
    </row>
    <row r="608" spans="2:2">
      <c r="B608" s="10"/>
    </row>
    <row r="609" spans="2:2">
      <c r="B609" s="10"/>
    </row>
    <row r="610" spans="2:2">
      <c r="B610" s="10"/>
    </row>
    <row r="611" spans="2:2">
      <c r="B611" s="10"/>
    </row>
    <row r="612" spans="2:2">
      <c r="B612" s="10"/>
    </row>
    <row r="613" spans="2:2">
      <c r="B613" s="10"/>
    </row>
    <row r="614" spans="2:2">
      <c r="B614" s="10"/>
    </row>
    <row r="615" spans="2:2">
      <c r="B615" s="10"/>
    </row>
    <row r="616" spans="2:2">
      <c r="B616" s="10"/>
    </row>
    <row r="617" spans="2:2">
      <c r="B617" s="10"/>
    </row>
    <row r="618" spans="2:2">
      <c r="B618" s="10"/>
    </row>
    <row r="619" spans="2:2">
      <c r="B619" s="10"/>
    </row>
    <row r="620" spans="2:2">
      <c r="B620" s="10"/>
    </row>
    <row r="621" spans="2:2">
      <c r="B621" s="10"/>
    </row>
    <row r="622" spans="2:2">
      <c r="B622" s="10"/>
    </row>
    <row r="623" spans="2:2">
      <c r="B623" s="10"/>
    </row>
    <row r="624" spans="2:2">
      <c r="B624" s="10"/>
    </row>
    <row r="625" spans="2:2">
      <c r="B625" s="10"/>
    </row>
    <row r="626" spans="2:2">
      <c r="B626" s="10"/>
    </row>
    <row r="627" spans="2:2">
      <c r="B627" s="10"/>
    </row>
    <row r="628" spans="2:2">
      <c r="B628" s="10"/>
    </row>
    <row r="629" spans="2:2">
      <c r="B629" s="10"/>
    </row>
    <row r="630" spans="2:2">
      <c r="B630" s="10"/>
    </row>
    <row r="631" spans="2:2">
      <c r="B631" s="10"/>
    </row>
    <row r="632" spans="2:2">
      <c r="B632" s="10"/>
    </row>
    <row r="633" spans="2:2">
      <c r="B633" s="10"/>
    </row>
    <row r="634" spans="2:2">
      <c r="B634" s="10"/>
    </row>
    <row r="635" spans="2:2">
      <c r="B635" s="10"/>
    </row>
    <row r="636" spans="2:2">
      <c r="B636" s="10"/>
    </row>
    <row r="637" spans="2:2">
      <c r="B637" s="10"/>
    </row>
    <row r="638" spans="2:2">
      <c r="B638" s="10"/>
    </row>
    <row r="639" spans="2:2">
      <c r="B639" s="10"/>
    </row>
    <row r="640" spans="2:2">
      <c r="B640" s="10"/>
    </row>
    <row r="641" spans="2:2">
      <c r="B641" s="10"/>
    </row>
    <row r="642" spans="2:2">
      <c r="B642" s="10"/>
    </row>
    <row r="643" spans="2:2">
      <c r="B643" s="10"/>
    </row>
    <row r="644" spans="2:2">
      <c r="B644" s="10"/>
    </row>
    <row r="645" spans="2:2">
      <c r="B645" s="10"/>
    </row>
    <row r="646" spans="2:2">
      <c r="B646" s="10"/>
    </row>
    <row r="647" spans="2:2">
      <c r="B647" s="10"/>
    </row>
    <row r="648" spans="2:2">
      <c r="B648" s="10"/>
    </row>
    <row r="649" spans="2:2">
      <c r="B649" s="10"/>
    </row>
    <row r="650" spans="2:2">
      <c r="B650" s="10"/>
    </row>
    <row r="651" spans="2:2">
      <c r="B651" s="10"/>
    </row>
    <row r="652" spans="2:2">
      <c r="B652" s="10"/>
    </row>
    <row r="653" spans="2:2">
      <c r="B653" s="10"/>
    </row>
    <row r="654" spans="2:2">
      <c r="B654" s="10"/>
    </row>
    <row r="655" spans="2:2">
      <c r="B655" s="10"/>
    </row>
    <row r="656" spans="2:2">
      <c r="B656" s="10"/>
    </row>
    <row r="657" spans="2:2">
      <c r="B657" s="10"/>
    </row>
    <row r="658" spans="2:2">
      <c r="B658" s="10"/>
    </row>
    <row r="659" spans="2:2">
      <c r="B659" s="10"/>
    </row>
    <row r="660" spans="2:2">
      <c r="B660" s="10"/>
    </row>
    <row r="661" spans="2:2">
      <c r="B661" s="10"/>
    </row>
    <row r="662" spans="2:2">
      <c r="B662" s="10"/>
    </row>
    <row r="663" spans="2:2">
      <c r="B663" s="10"/>
    </row>
    <row r="664" spans="2:2">
      <c r="B664" s="10"/>
    </row>
    <row r="665" spans="2:2">
      <c r="B665" s="10"/>
    </row>
    <row r="666" spans="2:2">
      <c r="B666" s="10"/>
    </row>
    <row r="667" spans="2:2">
      <c r="B667" s="10"/>
    </row>
    <row r="668" spans="2:2">
      <c r="B668" s="10"/>
    </row>
    <row r="669" spans="2:2">
      <c r="B669" s="10"/>
    </row>
    <row r="670" spans="2:2">
      <c r="B670" s="10"/>
    </row>
    <row r="671" spans="2:2">
      <c r="B671" s="10"/>
    </row>
    <row r="672" spans="2:2">
      <c r="B672" s="10"/>
    </row>
    <row r="673" spans="2:2">
      <c r="B673" s="10"/>
    </row>
    <row r="674" spans="2:2">
      <c r="B674" s="10"/>
    </row>
    <row r="675" spans="2:2">
      <c r="B675" s="10"/>
    </row>
    <row r="676" spans="2:2">
      <c r="B676" s="10"/>
    </row>
    <row r="677" spans="2:2">
      <c r="B677" s="10"/>
    </row>
    <row r="678" spans="2:2">
      <c r="B678" s="10"/>
    </row>
    <row r="679" spans="2:2">
      <c r="B679" s="10"/>
    </row>
    <row r="680" spans="2:2">
      <c r="B680" s="10"/>
    </row>
    <row r="681" spans="2:2">
      <c r="B681" s="10"/>
    </row>
    <row r="682" spans="2:2">
      <c r="B682" s="10"/>
    </row>
    <row r="683" spans="2:2">
      <c r="B683" s="10"/>
    </row>
    <row r="684" spans="2:2">
      <c r="B684" s="10"/>
    </row>
    <row r="685" spans="2:2">
      <c r="B685" s="10"/>
    </row>
    <row r="686" spans="2:2">
      <c r="B686" s="10"/>
    </row>
    <row r="687" spans="2:2">
      <c r="B687" s="10"/>
    </row>
    <row r="688" spans="2:2">
      <c r="B688" s="10"/>
    </row>
    <row r="689" spans="2:2">
      <c r="B689" s="10"/>
    </row>
    <row r="690" spans="2:2">
      <c r="B690" s="10"/>
    </row>
    <row r="691" spans="2:2">
      <c r="B691" s="10"/>
    </row>
    <row r="692" spans="2:2">
      <c r="B692" s="10"/>
    </row>
    <row r="693" spans="2:2">
      <c r="B693" s="10"/>
    </row>
    <row r="694" spans="2:2">
      <c r="B694" s="10"/>
    </row>
    <row r="695" spans="2:2">
      <c r="B695" s="10"/>
    </row>
    <row r="696" spans="2:2">
      <c r="B696" s="10"/>
    </row>
    <row r="697" spans="2:2">
      <c r="B697" s="10"/>
    </row>
    <row r="698" spans="2:2">
      <c r="B698" s="10"/>
    </row>
    <row r="699" spans="2:2">
      <c r="B699" s="10"/>
    </row>
    <row r="700" spans="2:2">
      <c r="B700" s="10"/>
    </row>
    <row r="701" spans="2:2">
      <c r="B701" s="10"/>
    </row>
    <row r="702" spans="2:2">
      <c r="B702" s="10"/>
    </row>
    <row r="703" spans="2:2">
      <c r="B703" s="10"/>
    </row>
    <row r="704" spans="2:2">
      <c r="B704" s="10"/>
    </row>
    <row r="705" spans="2:2">
      <c r="B705" s="10"/>
    </row>
    <row r="706" spans="2:2">
      <c r="B706" s="10"/>
    </row>
    <row r="707" spans="2:2">
      <c r="B707" s="10"/>
    </row>
    <row r="708" spans="2:2">
      <c r="B708" s="10"/>
    </row>
    <row r="709" spans="2:2">
      <c r="B709" s="10"/>
    </row>
    <row r="710" spans="2:2">
      <c r="B710" s="10"/>
    </row>
    <row r="711" spans="2:2">
      <c r="B711" s="10"/>
    </row>
    <row r="712" spans="2:2">
      <c r="B712" s="10"/>
    </row>
    <row r="713" spans="2:2">
      <c r="B713" s="10"/>
    </row>
    <row r="714" spans="2:2">
      <c r="B714" s="10"/>
    </row>
    <row r="715" spans="2:2">
      <c r="B715" s="10"/>
    </row>
    <row r="716" spans="2:2">
      <c r="B716" s="10"/>
    </row>
    <row r="717" spans="2:2">
      <c r="B717" s="10"/>
    </row>
    <row r="718" spans="2:2">
      <c r="B718" s="10"/>
    </row>
    <row r="719" spans="2:2">
      <c r="B719" s="10"/>
    </row>
    <row r="720" spans="2:2">
      <c r="B720" s="10"/>
    </row>
    <row r="721" spans="2:2">
      <c r="B721" s="10"/>
    </row>
    <row r="722" spans="2:2">
      <c r="B722" s="10"/>
    </row>
    <row r="723" spans="2:2">
      <c r="B723" s="10"/>
    </row>
    <row r="724" spans="2:2">
      <c r="B724" s="10"/>
    </row>
    <row r="725" spans="2:2">
      <c r="B725" s="10"/>
    </row>
    <row r="726" spans="2:2">
      <c r="B726" s="10"/>
    </row>
    <row r="727" spans="2:2">
      <c r="B727" s="10"/>
    </row>
    <row r="728" spans="2:2">
      <c r="B728" s="10"/>
    </row>
    <row r="729" spans="2:2">
      <c r="B729" s="10"/>
    </row>
    <row r="730" spans="2:2">
      <c r="B730" s="10"/>
    </row>
    <row r="731" spans="2:2">
      <c r="B731" s="10"/>
    </row>
    <row r="732" spans="2:2">
      <c r="B732" s="10"/>
    </row>
    <row r="733" spans="2:2">
      <c r="B733" s="10"/>
    </row>
    <row r="734" spans="2:2">
      <c r="B734" s="10"/>
    </row>
    <row r="735" spans="2:2">
      <c r="B735" s="10"/>
    </row>
    <row r="736" spans="2:2">
      <c r="B736" s="10"/>
    </row>
    <row r="737" spans="2:2">
      <c r="B737" s="10"/>
    </row>
    <row r="738" spans="2:2">
      <c r="B738" s="10"/>
    </row>
    <row r="739" spans="2:2">
      <c r="B739" s="10"/>
    </row>
    <row r="740" spans="2:2">
      <c r="B740" s="10"/>
    </row>
    <row r="741" spans="2:2">
      <c r="B741" s="10"/>
    </row>
    <row r="742" spans="2:2">
      <c r="B742" s="10"/>
    </row>
    <row r="743" spans="2:2">
      <c r="B743" s="10"/>
    </row>
    <row r="744" spans="2:2">
      <c r="B744" s="10"/>
    </row>
    <row r="745" spans="2:2">
      <c r="B745" s="10"/>
    </row>
    <row r="746" spans="2:2">
      <c r="B746" s="10"/>
    </row>
    <row r="747" spans="2:2">
      <c r="B747" s="10"/>
    </row>
    <row r="748" spans="2:2">
      <c r="B748" s="10"/>
    </row>
    <row r="749" spans="2:2">
      <c r="B749" s="10"/>
    </row>
    <row r="750" spans="2:2">
      <c r="B750" s="10"/>
    </row>
    <row r="751" spans="2:2">
      <c r="B751" s="10"/>
    </row>
    <row r="752" spans="2:2">
      <c r="B752" s="10"/>
    </row>
    <row r="753" spans="2:2">
      <c r="B753" s="10"/>
    </row>
    <row r="754" spans="2:2">
      <c r="B754" s="10"/>
    </row>
    <row r="755" spans="2:2">
      <c r="B755" s="10"/>
    </row>
    <row r="756" spans="2:2">
      <c r="B756" s="10"/>
    </row>
    <row r="757" spans="2:2">
      <c r="B757" s="10"/>
    </row>
    <row r="758" spans="2:2">
      <c r="B758" s="10"/>
    </row>
    <row r="759" spans="2:2">
      <c r="B759" s="10"/>
    </row>
    <row r="760" spans="2:2">
      <c r="B760" s="10"/>
    </row>
    <row r="761" spans="2:2">
      <c r="B761" s="10"/>
    </row>
    <row r="762" spans="2:2">
      <c r="B762" s="10"/>
    </row>
    <row r="763" spans="2:2">
      <c r="B763" s="10"/>
    </row>
    <row r="764" spans="2:2">
      <c r="B764" s="10"/>
    </row>
    <row r="765" spans="2:2">
      <c r="B765" s="10"/>
    </row>
    <row r="766" spans="2:2">
      <c r="B766" s="10"/>
    </row>
    <row r="767" spans="2:2">
      <c r="B767" s="10"/>
    </row>
    <row r="768" spans="2:2">
      <c r="B768" s="10"/>
    </row>
    <row r="769" spans="2:2">
      <c r="B769" s="10"/>
    </row>
    <row r="770" spans="2:2">
      <c r="B770" s="10"/>
    </row>
    <row r="771" spans="2:2">
      <c r="B771" s="10"/>
    </row>
    <row r="772" spans="2:2">
      <c r="B772" s="10"/>
    </row>
    <row r="773" spans="2:2">
      <c r="B773" s="10"/>
    </row>
    <row r="774" spans="2:2">
      <c r="B774" s="10"/>
    </row>
    <row r="775" spans="2:2">
      <c r="B775" s="10"/>
    </row>
    <row r="776" spans="2:2">
      <c r="B776" s="10"/>
    </row>
    <row r="777" spans="2:2">
      <c r="B777" s="10"/>
    </row>
    <row r="778" spans="2:2">
      <c r="B778" s="10"/>
    </row>
    <row r="779" spans="2:2">
      <c r="B779" s="10"/>
    </row>
    <row r="780" spans="2:2">
      <c r="B780" s="10"/>
    </row>
    <row r="781" spans="2:2">
      <c r="B781" s="10"/>
    </row>
    <row r="782" spans="2:2">
      <c r="B782" s="10"/>
    </row>
    <row r="783" spans="2:2">
      <c r="B783" s="10"/>
    </row>
    <row r="784" spans="2:2">
      <c r="B784" s="10"/>
    </row>
    <row r="785" spans="2:2">
      <c r="B785" s="10"/>
    </row>
    <row r="786" spans="2:2">
      <c r="B786" s="10"/>
    </row>
    <row r="787" spans="2:2">
      <c r="B787" s="10"/>
    </row>
    <row r="788" spans="2:2">
      <c r="B788" s="10"/>
    </row>
    <row r="789" spans="2:2">
      <c r="B789" s="10"/>
    </row>
    <row r="790" spans="2:2">
      <c r="B790" s="10"/>
    </row>
    <row r="791" spans="2:2">
      <c r="B791" s="10"/>
    </row>
    <row r="792" spans="2:2">
      <c r="B792" s="10"/>
    </row>
    <row r="793" spans="2:2">
      <c r="B793" s="10"/>
    </row>
    <row r="794" spans="2:2">
      <c r="B794" s="10"/>
    </row>
    <row r="795" spans="2:2">
      <c r="B795" s="10"/>
    </row>
    <row r="796" spans="2:2">
      <c r="B796" s="10"/>
    </row>
    <row r="797" spans="2:2">
      <c r="B797" s="10"/>
    </row>
    <row r="798" spans="2:2">
      <c r="B798" s="10"/>
    </row>
    <row r="799" spans="2:2">
      <c r="B799" s="10"/>
    </row>
    <row r="800" spans="2:2">
      <c r="B800" s="10"/>
    </row>
    <row r="801" spans="2:2">
      <c r="B801" s="10"/>
    </row>
    <row r="802" spans="2:2">
      <c r="B802" s="10"/>
    </row>
    <row r="803" spans="2:2">
      <c r="B803" s="10"/>
    </row>
    <row r="804" spans="2:2">
      <c r="B804" s="10"/>
    </row>
    <row r="805" spans="2:2">
      <c r="B805" s="10"/>
    </row>
    <row r="806" spans="2:2">
      <c r="B806" s="10"/>
    </row>
    <row r="807" spans="2:2">
      <c r="B807" s="10"/>
    </row>
    <row r="808" spans="2:2">
      <c r="B808" s="10"/>
    </row>
    <row r="809" spans="2:2">
      <c r="B809" s="10"/>
    </row>
    <row r="810" spans="2:2">
      <c r="B810" s="10"/>
    </row>
    <row r="811" spans="2:2">
      <c r="B811" s="10"/>
    </row>
    <row r="812" spans="2:2">
      <c r="B812" s="10"/>
    </row>
    <row r="813" spans="2:2">
      <c r="B813" s="10"/>
    </row>
    <row r="814" spans="2:2">
      <c r="B814" s="10"/>
    </row>
    <row r="815" spans="2:2">
      <c r="B815" s="10"/>
    </row>
    <row r="816" spans="2:2">
      <c r="B816" s="10"/>
    </row>
    <row r="817" spans="2:2">
      <c r="B817" s="10"/>
    </row>
    <row r="818" spans="2:2">
      <c r="B818" s="10"/>
    </row>
    <row r="819" spans="2:2">
      <c r="B819" s="10"/>
    </row>
    <row r="820" spans="2:2">
      <c r="B820" s="10"/>
    </row>
    <row r="821" spans="2:2">
      <c r="B821" s="10"/>
    </row>
    <row r="822" spans="2:2">
      <c r="B822" s="10"/>
    </row>
    <row r="823" spans="2:2">
      <c r="B823" s="10"/>
    </row>
    <row r="824" spans="2:2">
      <c r="B824" s="10"/>
    </row>
    <row r="825" spans="2:2">
      <c r="B825" s="10"/>
    </row>
    <row r="826" spans="2:2">
      <c r="B826" s="10"/>
    </row>
    <row r="827" spans="2:2">
      <c r="B827" s="10"/>
    </row>
    <row r="828" spans="2:2">
      <c r="B828" s="10"/>
    </row>
    <row r="829" spans="2:2">
      <c r="B829" s="10"/>
    </row>
    <row r="830" spans="2:2">
      <c r="B830" s="10"/>
    </row>
    <row r="831" spans="2:2">
      <c r="B831" s="10"/>
    </row>
    <row r="832" spans="2:2">
      <c r="B832" s="10"/>
    </row>
    <row r="833" spans="2:2">
      <c r="B833" s="10"/>
    </row>
    <row r="834" spans="2:2">
      <c r="B834" s="10"/>
    </row>
    <row r="835" spans="2:2">
      <c r="B835" s="10"/>
    </row>
    <row r="836" spans="2:2">
      <c r="B836" s="10"/>
    </row>
    <row r="837" spans="2:2">
      <c r="B837" s="10"/>
    </row>
    <row r="838" spans="2:2">
      <c r="B838" s="10"/>
    </row>
    <row r="839" spans="2:2">
      <c r="B839" s="10"/>
    </row>
    <row r="840" spans="2:2">
      <c r="B840" s="10"/>
    </row>
    <row r="841" spans="2:2">
      <c r="B841" s="10"/>
    </row>
    <row r="842" spans="2:2">
      <c r="B842" s="10"/>
    </row>
    <row r="843" spans="2:2">
      <c r="B843" s="10"/>
    </row>
    <row r="844" spans="2:2">
      <c r="B844" s="10"/>
    </row>
    <row r="845" spans="2:2">
      <c r="B845" s="10"/>
    </row>
    <row r="846" spans="2:2">
      <c r="B846" s="10"/>
    </row>
    <row r="847" spans="2:2">
      <c r="B847" s="10"/>
    </row>
    <row r="848" spans="2:2">
      <c r="B848" s="10"/>
    </row>
    <row r="849" spans="2:2">
      <c r="B849" s="10"/>
    </row>
    <row r="850" spans="2:2">
      <c r="B850" s="10"/>
    </row>
    <row r="851" spans="2:2">
      <c r="B851" s="10"/>
    </row>
    <row r="852" spans="2:2">
      <c r="B852" s="10"/>
    </row>
    <row r="853" spans="2:2">
      <c r="B853" s="10"/>
    </row>
    <row r="854" spans="2:2">
      <c r="B854" s="10"/>
    </row>
    <row r="855" spans="2:2">
      <c r="B855" s="10"/>
    </row>
    <row r="856" spans="2:2">
      <c r="B856" s="10"/>
    </row>
    <row r="857" spans="2:2">
      <c r="B857" s="10"/>
    </row>
    <row r="858" spans="2:2">
      <c r="B858" s="10"/>
    </row>
    <row r="859" spans="2:2">
      <c r="B859" s="10"/>
    </row>
    <row r="860" spans="2:2">
      <c r="B860" s="10"/>
    </row>
    <row r="861" spans="2:2">
      <c r="B861" s="10"/>
    </row>
    <row r="862" spans="2:2">
      <c r="B862" s="10"/>
    </row>
    <row r="863" spans="2:2">
      <c r="B863" s="10"/>
    </row>
    <row r="864" spans="2:2">
      <c r="B864" s="10"/>
    </row>
    <row r="865" spans="2:2">
      <c r="B865" s="10"/>
    </row>
    <row r="866" spans="2:2">
      <c r="B866" s="10"/>
    </row>
    <row r="867" spans="2:2">
      <c r="B867" s="10"/>
    </row>
    <row r="868" spans="2:2">
      <c r="B868" s="10"/>
    </row>
    <row r="869" spans="2:2">
      <c r="B869" s="10"/>
    </row>
    <row r="870" spans="2:2">
      <c r="B870" s="10"/>
    </row>
    <row r="871" spans="2:2">
      <c r="B871" s="10"/>
    </row>
    <row r="872" spans="2:2">
      <c r="B872" s="10"/>
    </row>
    <row r="873" spans="2:2">
      <c r="B873" s="10"/>
    </row>
    <row r="874" spans="2:2">
      <c r="B874" s="10"/>
    </row>
    <row r="875" spans="2:2">
      <c r="B875" s="10"/>
    </row>
    <row r="876" spans="2:2">
      <c r="B876" s="10"/>
    </row>
    <row r="877" spans="2:2">
      <c r="B877" s="10"/>
    </row>
    <row r="878" spans="2:2">
      <c r="B878" s="10"/>
    </row>
    <row r="879" spans="2:2">
      <c r="B879" s="10"/>
    </row>
    <row r="880" spans="2:2">
      <c r="B880" s="10"/>
    </row>
    <row r="881" spans="2:2">
      <c r="B881" s="10"/>
    </row>
    <row r="882" spans="2:2">
      <c r="B882" s="10"/>
    </row>
    <row r="883" spans="2:2">
      <c r="B883" s="10"/>
    </row>
    <row r="884" spans="2:2">
      <c r="B884" s="10"/>
    </row>
    <row r="885" spans="2:2">
      <c r="B885" s="10"/>
    </row>
    <row r="886" spans="2:2">
      <c r="B886" s="10"/>
    </row>
    <row r="887" spans="2:2">
      <c r="B887" s="10"/>
    </row>
    <row r="888" spans="2:2">
      <c r="B888" s="10"/>
    </row>
    <row r="889" spans="2:2">
      <c r="B889" s="10"/>
    </row>
    <row r="890" spans="2:2">
      <c r="B890" s="10"/>
    </row>
    <row r="891" spans="2:2">
      <c r="B891" s="10"/>
    </row>
    <row r="892" spans="2:2">
      <c r="B892" s="10"/>
    </row>
    <row r="893" spans="2:2">
      <c r="B893" s="10"/>
    </row>
    <row r="894" spans="2:2">
      <c r="B894" s="10"/>
    </row>
    <row r="895" spans="2:2">
      <c r="B895" s="10"/>
    </row>
    <row r="896" spans="2:2">
      <c r="B896" s="10"/>
    </row>
    <row r="897" spans="2:2">
      <c r="B897" s="10"/>
    </row>
    <row r="898" spans="2:2">
      <c r="B898" s="10"/>
    </row>
    <row r="899" spans="2:2">
      <c r="B899" s="10"/>
    </row>
    <row r="900" spans="2:2">
      <c r="B900" s="10"/>
    </row>
    <row r="901" spans="2:2">
      <c r="B901" s="10"/>
    </row>
    <row r="902" spans="2:2">
      <c r="B902" s="10"/>
    </row>
    <row r="903" spans="2:2">
      <c r="B903" s="10"/>
    </row>
    <row r="904" spans="2:2">
      <c r="B904" s="10"/>
    </row>
    <row r="905" spans="2:2">
      <c r="B905" s="10"/>
    </row>
    <row r="906" spans="2:2">
      <c r="B906" s="10"/>
    </row>
    <row r="907" spans="2:2">
      <c r="B907" s="10"/>
    </row>
    <row r="908" spans="2:2">
      <c r="B908" s="10"/>
    </row>
    <row r="909" spans="2:2">
      <c r="B909" s="10"/>
    </row>
    <row r="910" spans="2:2">
      <c r="B910" s="10"/>
    </row>
    <row r="911" spans="2:2">
      <c r="B911" s="10"/>
    </row>
    <row r="912" spans="2:2">
      <c r="B912" s="10"/>
    </row>
    <row r="913" spans="2:2">
      <c r="B913" s="10"/>
    </row>
    <row r="914" spans="2:2">
      <c r="B914" s="10"/>
    </row>
    <row r="915" spans="2:2">
      <c r="B915" s="10"/>
    </row>
    <row r="916" spans="2:2">
      <c r="B916" s="10"/>
    </row>
    <row r="917" spans="2:2">
      <c r="B917" s="10"/>
    </row>
    <row r="918" spans="2:2">
      <c r="B918" s="10"/>
    </row>
    <row r="919" spans="2:2">
      <c r="B919" s="10"/>
    </row>
    <row r="920" spans="2:2">
      <c r="B920" s="10"/>
    </row>
    <row r="921" spans="2:2">
      <c r="B921" s="10"/>
    </row>
    <row r="922" spans="2:2">
      <c r="B922" s="10"/>
    </row>
    <row r="923" spans="2:2">
      <c r="B923" s="10"/>
    </row>
    <row r="924" spans="2:2">
      <c r="B924" s="10"/>
    </row>
    <row r="925" spans="2:2">
      <c r="B925" s="10"/>
    </row>
    <row r="926" spans="2:2">
      <c r="B926" s="10"/>
    </row>
    <row r="927" spans="2:2">
      <c r="B927" s="10"/>
    </row>
    <row r="928" spans="2:2">
      <c r="B928" s="10"/>
    </row>
    <row r="929" spans="2:2">
      <c r="B929" s="10"/>
    </row>
    <row r="930" spans="2:2">
      <c r="B930" s="10"/>
    </row>
    <row r="931" spans="2:2">
      <c r="B931" s="10"/>
    </row>
    <row r="932" spans="2:2">
      <c r="B932" s="10"/>
    </row>
    <row r="933" spans="2:2">
      <c r="B933" s="10"/>
    </row>
    <row r="934" spans="2:2">
      <c r="B934" s="10"/>
    </row>
    <row r="935" spans="2:2">
      <c r="B935" s="10"/>
    </row>
    <row r="936" spans="2:2">
      <c r="B936" s="10"/>
    </row>
    <row r="937" spans="2:2">
      <c r="B937" s="10"/>
    </row>
    <row r="938" spans="2:2">
      <c r="B938" s="10"/>
    </row>
    <row r="939" spans="2:2">
      <c r="B939" s="10"/>
    </row>
    <row r="940" spans="2:2">
      <c r="B940" s="10"/>
    </row>
    <row r="941" spans="2:2">
      <c r="B941" s="10"/>
    </row>
    <row r="942" spans="2:2">
      <c r="B942" s="10"/>
    </row>
    <row r="943" spans="2:2">
      <c r="B943" s="10"/>
    </row>
    <row r="944" spans="2:2">
      <c r="B944" s="10"/>
    </row>
    <row r="945" spans="2:2">
      <c r="B945" s="10"/>
    </row>
    <row r="946" spans="2:2">
      <c r="B946" s="10"/>
    </row>
    <row r="947" spans="2:2">
      <c r="B947" s="10"/>
    </row>
    <row r="948" spans="2:2">
      <c r="B948" s="10"/>
    </row>
    <row r="949" spans="2:2">
      <c r="B949" s="10"/>
    </row>
    <row r="950" spans="2:2">
      <c r="B950" s="10"/>
    </row>
    <row r="951" spans="2:2">
      <c r="B951" s="10"/>
    </row>
    <row r="952" spans="2:2">
      <c r="B952" s="10"/>
    </row>
    <row r="953" spans="2:2">
      <c r="B953" s="10"/>
    </row>
    <row r="954" spans="2:2">
      <c r="B954" s="10"/>
    </row>
    <row r="955" spans="2:2">
      <c r="B955" s="10"/>
    </row>
    <row r="956" spans="2:2">
      <c r="B956" s="10"/>
    </row>
    <row r="957" spans="2:2">
      <c r="B957" s="10"/>
    </row>
    <row r="958" spans="2:2">
      <c r="B958" s="10"/>
    </row>
    <row r="959" spans="2:2">
      <c r="B959" s="10"/>
    </row>
    <row r="960" spans="2:2">
      <c r="B960" s="10"/>
    </row>
    <row r="961" spans="2:2">
      <c r="B961" s="10"/>
    </row>
    <row r="962" spans="2:2">
      <c r="B962" s="10"/>
    </row>
    <row r="963" spans="2:2">
      <c r="B963" s="10"/>
    </row>
    <row r="964" spans="2:2">
      <c r="B964" s="10"/>
    </row>
    <row r="965" spans="2:2">
      <c r="B965" s="10"/>
    </row>
    <row r="966" spans="2:2">
      <c r="B966" s="10"/>
    </row>
    <row r="967" spans="2:2">
      <c r="B967" s="10"/>
    </row>
    <row r="968" spans="2:2">
      <c r="B968" s="10"/>
    </row>
    <row r="969" spans="2:2">
      <c r="B969" s="10"/>
    </row>
    <row r="970" spans="2:2">
      <c r="B970" s="10"/>
    </row>
    <row r="971" spans="2:2">
      <c r="B971" s="10"/>
    </row>
    <row r="972" spans="2:2">
      <c r="B972" s="10"/>
    </row>
    <row r="973" spans="2:2">
      <c r="B973" s="10"/>
    </row>
    <row r="974" spans="2:2">
      <c r="B974" s="10"/>
    </row>
    <row r="975" spans="2:2">
      <c r="B975" s="10"/>
    </row>
    <row r="976" spans="2:2">
      <c r="B976" s="10"/>
    </row>
    <row r="977" spans="2:2">
      <c r="B977" s="10"/>
    </row>
    <row r="978" spans="2:2">
      <c r="B978" s="10"/>
    </row>
    <row r="979" spans="2:2">
      <c r="B979" s="10"/>
    </row>
    <row r="980" spans="2:2">
      <c r="B980" s="10"/>
    </row>
    <row r="981" spans="2:2">
      <c r="B981" s="10"/>
    </row>
    <row r="982" spans="2:2">
      <c r="B982" s="10"/>
    </row>
    <row r="983" spans="2:2">
      <c r="B983" s="10"/>
    </row>
    <row r="984" spans="2:2">
      <c r="B984" s="10"/>
    </row>
    <row r="985" spans="2:2">
      <c r="B985" s="10"/>
    </row>
    <row r="986" spans="2:2">
      <c r="B986" s="10"/>
    </row>
    <row r="987" spans="2:2">
      <c r="B987" s="10"/>
    </row>
    <row r="988" spans="2:2">
      <c r="B988" s="10"/>
    </row>
    <row r="989" spans="2:2">
      <c r="B989" s="10"/>
    </row>
    <row r="990" spans="2:2">
      <c r="B990" s="10"/>
    </row>
    <row r="991" spans="2:2">
      <c r="B991" s="10"/>
    </row>
    <row r="992" spans="2:2">
      <c r="B992" s="10"/>
    </row>
    <row r="993" spans="2:2">
      <c r="B993" s="10"/>
    </row>
    <row r="994" spans="2:2">
      <c r="B994" s="10"/>
    </row>
    <row r="995" spans="2:2">
      <c r="B995" s="10"/>
    </row>
    <row r="996" spans="2:2">
      <c r="B996" s="10"/>
    </row>
    <row r="997" spans="2:2">
      <c r="B997" s="10"/>
    </row>
    <row r="998" spans="2:2">
      <c r="B998" s="10"/>
    </row>
    <row r="999" spans="2:2">
      <c r="B999" s="10"/>
    </row>
    <row r="1000" spans="2:2">
      <c r="B1000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I24"/>
  <sheetViews>
    <sheetView showGridLines="0" workbookViewId="0"/>
  </sheetViews>
  <sheetFormatPr defaultColWidth="12.6640625" defaultRowHeight="15.75" customHeight="1"/>
  <cols>
    <col min="1" max="1" width="19.33203125" customWidth="1"/>
    <col min="2" max="2" width="20" customWidth="1"/>
    <col min="3" max="7" width="3.77734375" customWidth="1"/>
    <col min="8" max="11" width="2.88671875" customWidth="1"/>
    <col min="12" max="12" width="2.77734375" customWidth="1"/>
    <col min="13" max="15" width="2.88671875" customWidth="1"/>
    <col min="16" max="16" width="1.88671875" customWidth="1"/>
    <col min="17" max="23" width="2.88671875" customWidth="1"/>
    <col min="24" max="24" width="1.88671875" customWidth="1"/>
  </cols>
  <sheetData>
    <row r="1" spans="1:35" ht="13.2">
      <c r="A1" s="4" t="s">
        <v>100</v>
      </c>
      <c r="B1" s="10" t="s">
        <v>101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</row>
    <row r="2" spans="1:35" ht="13.2">
      <c r="A2" s="10" t="s">
        <v>102</v>
      </c>
      <c r="B2" s="10">
        <v>0</v>
      </c>
      <c r="C2" s="10">
        <v>1</v>
      </c>
      <c r="D2" s="10">
        <v>2</v>
      </c>
      <c r="E2" s="10">
        <v>3</v>
      </c>
      <c r="F2" s="10">
        <v>4</v>
      </c>
      <c r="G2" s="10">
        <v>5</v>
      </c>
      <c r="H2" s="10">
        <v>6</v>
      </c>
      <c r="I2" s="10">
        <v>7</v>
      </c>
      <c r="J2" s="10">
        <v>8</v>
      </c>
      <c r="K2" s="10">
        <v>9</v>
      </c>
      <c r="L2" s="10">
        <v>10</v>
      </c>
      <c r="M2" s="10">
        <v>11</v>
      </c>
      <c r="N2" s="10">
        <v>12</v>
      </c>
      <c r="O2" s="10">
        <v>14</v>
      </c>
      <c r="P2" s="10">
        <v>15</v>
      </c>
      <c r="Q2" s="10">
        <v>16</v>
      </c>
      <c r="R2" s="10">
        <v>17</v>
      </c>
      <c r="S2" s="10">
        <v>18</v>
      </c>
      <c r="T2" s="10">
        <v>19</v>
      </c>
      <c r="U2" s="10">
        <v>21</v>
      </c>
      <c r="V2" s="10">
        <v>22</v>
      </c>
      <c r="W2" s="10">
        <v>23</v>
      </c>
      <c r="X2" s="10">
        <v>26</v>
      </c>
      <c r="Y2" s="10">
        <v>36</v>
      </c>
      <c r="Z2" s="10">
        <v>37</v>
      </c>
      <c r="AA2" s="10">
        <v>39</v>
      </c>
      <c r="AB2" s="10">
        <v>40</v>
      </c>
      <c r="AC2" s="10">
        <v>42</v>
      </c>
      <c r="AD2" s="10">
        <v>43</v>
      </c>
      <c r="AE2" s="10">
        <v>44</v>
      </c>
      <c r="AF2" s="10">
        <v>46</v>
      </c>
      <c r="AG2" s="10">
        <v>47</v>
      </c>
      <c r="AH2" s="10">
        <v>48</v>
      </c>
      <c r="AI2" s="10">
        <v>49</v>
      </c>
    </row>
    <row r="3" spans="1:35" ht="13.2">
      <c r="A3" s="10">
        <v>1</v>
      </c>
      <c r="B3" s="4"/>
      <c r="C3" s="4"/>
      <c r="D3" s="4">
        <v>7</v>
      </c>
      <c r="E3" s="4">
        <v>14</v>
      </c>
      <c r="F3" s="4">
        <v>7</v>
      </c>
      <c r="G3" s="4">
        <v>8</v>
      </c>
      <c r="H3" s="4">
        <v>1</v>
      </c>
      <c r="I3" s="4"/>
      <c r="J3" s="4"/>
      <c r="K3" s="4"/>
      <c r="L3" s="4"/>
      <c r="M3" s="4">
        <v>1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 spans="1:35" ht="13.2">
      <c r="A4" s="10">
        <v>2</v>
      </c>
      <c r="B4" s="4"/>
      <c r="C4" s="4"/>
      <c r="D4" s="4"/>
      <c r="E4" s="4">
        <v>3</v>
      </c>
      <c r="F4" s="4">
        <v>4</v>
      </c>
      <c r="G4" s="4">
        <v>3</v>
      </c>
      <c r="H4" s="4">
        <v>17</v>
      </c>
      <c r="I4" s="4">
        <v>2</v>
      </c>
      <c r="J4" s="4">
        <v>6</v>
      </c>
      <c r="K4" s="4">
        <v>8</v>
      </c>
      <c r="L4" s="4">
        <v>1</v>
      </c>
      <c r="M4" s="4">
        <v>1</v>
      </c>
      <c r="N4" s="4"/>
      <c r="O4" s="4"/>
      <c r="P4" s="4">
        <v>5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ht="13.2">
      <c r="A5" s="10">
        <v>3</v>
      </c>
      <c r="B5" s="4"/>
      <c r="C5" s="4">
        <v>10</v>
      </c>
      <c r="D5" s="4">
        <v>35</v>
      </c>
      <c r="E5" s="4">
        <v>41</v>
      </c>
      <c r="F5" s="4">
        <v>34</v>
      </c>
      <c r="G5" s="4">
        <v>3</v>
      </c>
      <c r="H5" s="4">
        <v>1</v>
      </c>
      <c r="I5" s="4">
        <v>2</v>
      </c>
      <c r="J5" s="4">
        <v>1</v>
      </c>
      <c r="K5" s="4"/>
      <c r="L5" s="4"/>
      <c r="M5" s="4"/>
      <c r="N5" s="4"/>
      <c r="O5" s="4">
        <v>2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ht="13.2">
      <c r="A6" s="10">
        <v>4</v>
      </c>
      <c r="B6" s="4"/>
      <c r="C6" s="4">
        <v>47</v>
      </c>
      <c r="D6" s="4">
        <v>101</v>
      </c>
      <c r="E6" s="4">
        <v>79</v>
      </c>
      <c r="F6" s="4">
        <v>20</v>
      </c>
      <c r="G6" s="4">
        <v>15</v>
      </c>
      <c r="H6" s="4"/>
      <c r="I6" s="4"/>
      <c r="J6" s="4"/>
      <c r="K6" s="4">
        <v>1</v>
      </c>
      <c r="L6" s="4">
        <v>1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ht="13.2">
      <c r="A7" s="10">
        <v>5</v>
      </c>
      <c r="B7" s="4"/>
      <c r="C7" s="4">
        <v>40</v>
      </c>
      <c r="D7" s="4">
        <v>58</v>
      </c>
      <c r="E7" s="4">
        <v>62</v>
      </c>
      <c r="F7" s="4">
        <v>40</v>
      </c>
      <c r="G7" s="4">
        <v>2</v>
      </c>
      <c r="H7" s="4">
        <v>1</v>
      </c>
      <c r="I7" s="4">
        <v>1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ht="13.2">
      <c r="A8" s="10">
        <v>6</v>
      </c>
      <c r="B8" s="4"/>
      <c r="C8" s="4">
        <v>19</v>
      </c>
      <c r="D8" s="4">
        <v>77</v>
      </c>
      <c r="E8" s="4">
        <v>53</v>
      </c>
      <c r="F8" s="4">
        <v>34</v>
      </c>
      <c r="G8" s="4">
        <v>14</v>
      </c>
      <c r="H8" s="4">
        <v>3</v>
      </c>
      <c r="I8" s="4">
        <v>3</v>
      </c>
      <c r="J8" s="4">
        <v>2</v>
      </c>
      <c r="K8" s="4">
        <v>13</v>
      </c>
      <c r="L8" s="4">
        <v>1</v>
      </c>
      <c r="M8" s="4"/>
      <c r="N8" s="4"/>
      <c r="O8" s="4">
        <v>1</v>
      </c>
      <c r="P8" s="4"/>
      <c r="Q8" s="4">
        <v>1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ht="13.2">
      <c r="A9" s="10">
        <v>7</v>
      </c>
      <c r="B9" s="4"/>
      <c r="C9" s="4">
        <v>3</v>
      </c>
      <c r="D9" s="4">
        <v>43</v>
      </c>
      <c r="E9" s="4">
        <v>70</v>
      </c>
      <c r="F9" s="4">
        <v>67</v>
      </c>
      <c r="G9" s="4">
        <v>49</v>
      </c>
      <c r="H9" s="4">
        <v>15</v>
      </c>
      <c r="I9" s="4"/>
      <c r="J9" s="4">
        <v>4</v>
      </c>
      <c r="K9" s="4"/>
      <c r="L9" s="4">
        <v>7</v>
      </c>
      <c r="M9" s="4"/>
      <c r="N9" s="4"/>
      <c r="O9" s="4"/>
      <c r="P9" s="4"/>
      <c r="Q9" s="4">
        <v>1</v>
      </c>
      <c r="R9" s="4">
        <v>1</v>
      </c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>
        <v>2</v>
      </c>
      <c r="AG9" s="4">
        <v>8</v>
      </c>
      <c r="AH9" s="4">
        <v>7</v>
      </c>
      <c r="AI9" s="4">
        <v>1</v>
      </c>
    </row>
    <row r="10" spans="1:35" ht="13.2">
      <c r="A10" s="10">
        <v>8</v>
      </c>
      <c r="B10" s="4"/>
      <c r="C10" s="4">
        <v>13</v>
      </c>
      <c r="D10" s="4">
        <v>65</v>
      </c>
      <c r="E10" s="4">
        <v>67</v>
      </c>
      <c r="F10" s="4">
        <v>86</v>
      </c>
      <c r="G10" s="4">
        <v>63</v>
      </c>
      <c r="H10" s="4">
        <v>8</v>
      </c>
      <c r="I10" s="4">
        <v>3</v>
      </c>
      <c r="J10" s="4"/>
      <c r="K10" s="4"/>
      <c r="L10" s="4"/>
      <c r="M10" s="4"/>
      <c r="N10" s="4"/>
      <c r="O10" s="4">
        <v>5</v>
      </c>
      <c r="P10" s="4">
        <v>3</v>
      </c>
      <c r="Q10" s="4">
        <v>2</v>
      </c>
      <c r="R10" s="4">
        <v>3</v>
      </c>
      <c r="S10" s="4">
        <v>4</v>
      </c>
      <c r="T10" s="4">
        <v>6</v>
      </c>
      <c r="U10" s="4">
        <v>7</v>
      </c>
      <c r="V10" s="4">
        <v>4</v>
      </c>
      <c r="W10" s="4">
        <v>0</v>
      </c>
      <c r="X10" s="4">
        <v>1</v>
      </c>
      <c r="Y10" s="4">
        <v>4</v>
      </c>
      <c r="Z10" s="4">
        <v>5</v>
      </c>
      <c r="AA10" s="4">
        <v>1</v>
      </c>
      <c r="AB10" s="4">
        <v>2</v>
      </c>
      <c r="AC10" s="4">
        <v>4</v>
      </c>
      <c r="AD10" s="4">
        <v>13</v>
      </c>
      <c r="AE10" s="4">
        <v>4</v>
      </c>
      <c r="AF10" s="4"/>
      <c r="AG10" s="4"/>
      <c r="AH10" s="4"/>
      <c r="AI10" s="4"/>
    </row>
    <row r="11" spans="1:35" ht="13.2">
      <c r="A11" s="10">
        <v>9</v>
      </c>
      <c r="B11" s="4">
        <v>2</v>
      </c>
      <c r="C11" s="4">
        <v>11</v>
      </c>
      <c r="D11" s="4">
        <v>13</v>
      </c>
      <c r="E11" s="4">
        <v>20</v>
      </c>
      <c r="F11" s="4">
        <v>27</v>
      </c>
      <c r="G11" s="4">
        <v>27</v>
      </c>
      <c r="H11" s="4">
        <v>6</v>
      </c>
      <c r="I11" s="4">
        <v>13</v>
      </c>
      <c r="J11" s="4">
        <v>10</v>
      </c>
      <c r="K11" s="4">
        <v>3</v>
      </c>
      <c r="L11" s="4">
        <v>1</v>
      </c>
      <c r="M11" s="4">
        <v>2</v>
      </c>
      <c r="N11" s="4">
        <v>1</v>
      </c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ht="13.2">
      <c r="A12" s="4" t="s">
        <v>91</v>
      </c>
      <c r="B12" s="4">
        <v>2</v>
      </c>
      <c r="C12" s="4">
        <v>143</v>
      </c>
      <c r="D12" s="4">
        <v>399</v>
      </c>
      <c r="E12" s="4">
        <v>409</v>
      </c>
      <c r="F12" s="4">
        <v>319</v>
      </c>
      <c r="G12" s="4">
        <v>184</v>
      </c>
      <c r="H12" s="4">
        <v>52</v>
      </c>
      <c r="I12" s="4">
        <v>24</v>
      </c>
      <c r="J12" s="4">
        <v>23</v>
      </c>
      <c r="K12" s="4">
        <v>25</v>
      </c>
      <c r="L12" s="4">
        <v>11</v>
      </c>
      <c r="M12" s="4">
        <v>4</v>
      </c>
      <c r="N12" s="4">
        <v>1</v>
      </c>
      <c r="O12" s="4">
        <v>8</v>
      </c>
      <c r="P12" s="4">
        <v>8</v>
      </c>
      <c r="Q12" s="4">
        <v>4</v>
      </c>
      <c r="R12" s="4">
        <v>4</v>
      </c>
      <c r="S12" s="4">
        <v>4</v>
      </c>
      <c r="T12" s="4">
        <v>6</v>
      </c>
      <c r="U12" s="4">
        <v>7</v>
      </c>
      <c r="V12" s="4">
        <v>4</v>
      </c>
      <c r="W12" s="4">
        <v>0</v>
      </c>
      <c r="X12" s="4">
        <v>1</v>
      </c>
      <c r="Y12" s="4">
        <v>4</v>
      </c>
      <c r="Z12" s="4">
        <v>5</v>
      </c>
      <c r="AA12" s="4">
        <v>1</v>
      </c>
      <c r="AB12" s="4">
        <v>2</v>
      </c>
      <c r="AC12" s="4">
        <v>4</v>
      </c>
      <c r="AD12" s="4">
        <v>13</v>
      </c>
      <c r="AE12" s="4">
        <v>4</v>
      </c>
      <c r="AF12" s="4">
        <v>2</v>
      </c>
      <c r="AG12" s="4">
        <v>8</v>
      </c>
      <c r="AH12" s="4">
        <v>7</v>
      </c>
      <c r="AI12" s="4">
        <v>1</v>
      </c>
    </row>
    <row r="14" spans="1:35" ht="13.2">
      <c r="A14" s="423" t="s">
        <v>1449</v>
      </c>
      <c r="B14" s="422" t="s">
        <v>3811</v>
      </c>
    </row>
    <row r="15" spans="1:35" ht="13.2">
      <c r="A15" s="423" t="s">
        <v>1451</v>
      </c>
      <c r="B15" s="424">
        <v>2022</v>
      </c>
    </row>
    <row r="16" spans="1:35" ht="13.2">
      <c r="A16" s="423" t="s">
        <v>1441</v>
      </c>
      <c r="B16" s="422" t="s">
        <v>3811</v>
      </c>
    </row>
    <row r="17" spans="1:2" ht="13.2"/>
    <row r="18" spans="1:2" ht="13.2">
      <c r="A18" s="419" t="s">
        <v>102</v>
      </c>
      <c r="B18" s="420" t="s">
        <v>100</v>
      </c>
    </row>
    <row r="19" spans="1:2" ht="13.2">
      <c r="A19" s="421" t="s">
        <v>3810</v>
      </c>
      <c r="B19" s="458"/>
    </row>
    <row r="20" spans="1:2" ht="13.2"/>
    <row r="21" spans="1:2" ht="13.2"/>
    <row r="22" spans="1:2" ht="13.2"/>
    <row r="23" spans="1:2" ht="13.2"/>
    <row r="24" spans="1:2" ht="13.2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K1067"/>
  <sheetViews>
    <sheetView workbookViewId="0">
      <selection activeCell="G18" sqref="G18"/>
    </sheetView>
  </sheetViews>
  <sheetFormatPr defaultColWidth="12.6640625" defaultRowHeight="15.75" customHeight="1"/>
  <cols>
    <col min="1" max="1" width="9.33203125" customWidth="1"/>
    <col min="2" max="2" width="38.44140625" customWidth="1"/>
    <col min="3" max="3" width="13.88671875" customWidth="1"/>
    <col min="4" max="4" width="17.6640625" customWidth="1"/>
    <col min="5" max="5" width="8.44140625" customWidth="1"/>
    <col min="6" max="6" width="11.109375" customWidth="1"/>
    <col min="7" max="7" width="11" customWidth="1"/>
    <col min="8" max="8" width="6.77734375" customWidth="1"/>
    <col min="9" max="9" width="9.21875" customWidth="1"/>
    <col min="10" max="10" width="10.109375" customWidth="1"/>
    <col min="11" max="11" width="10.21875" customWidth="1"/>
  </cols>
  <sheetData>
    <row r="1" spans="1:11">
      <c r="A1" s="64" t="s">
        <v>132</v>
      </c>
      <c r="B1" s="2" t="s">
        <v>133</v>
      </c>
      <c r="C1" s="2" t="s">
        <v>1</v>
      </c>
      <c r="D1" s="2" t="s">
        <v>92</v>
      </c>
      <c r="E1" s="2" t="s">
        <v>83</v>
      </c>
      <c r="F1" s="2" t="s">
        <v>134</v>
      </c>
      <c r="G1" s="2" t="s">
        <v>84</v>
      </c>
      <c r="H1" s="2" t="s">
        <v>114</v>
      </c>
      <c r="I1" s="2" t="s">
        <v>53</v>
      </c>
      <c r="J1" s="2" t="s">
        <v>135</v>
      </c>
      <c r="K1" s="2" t="s">
        <v>113</v>
      </c>
    </row>
    <row r="2" spans="1:11">
      <c r="A2" s="9">
        <v>44557</v>
      </c>
      <c r="B2" s="65" t="s">
        <v>136</v>
      </c>
      <c r="C2" s="4" t="s">
        <v>86</v>
      </c>
      <c r="D2" s="4" t="s">
        <v>115</v>
      </c>
      <c r="E2" s="4" t="s">
        <v>87</v>
      </c>
      <c r="F2" s="4" t="s">
        <v>9</v>
      </c>
      <c r="G2" s="4" t="str">
        <f>IFERROR(VLOOKUP(F2,'Станция - направление'!$A$1:$C$40,2,0),"")</f>
        <v>Сухие п.п.</v>
      </c>
      <c r="H2" s="4">
        <f t="shared" ref="H2:H256" si="0">YEAR(A2)</f>
        <v>2021</v>
      </c>
      <c r="I2" s="4">
        <f t="shared" ref="I2:I256" si="1">MONTH(A2)</f>
        <v>12</v>
      </c>
      <c r="J2" s="4">
        <f t="shared" ref="J2:J256" si="2">WEEKDAY(A2,2)</f>
        <v>1</v>
      </c>
      <c r="K2" s="4">
        <f t="shared" ref="K2:K256" si="3">WEEKNUM(A2,2)</f>
        <v>53</v>
      </c>
    </row>
    <row r="3" spans="1:11">
      <c r="A3" s="9">
        <v>44557</v>
      </c>
      <c r="B3" s="65" t="s">
        <v>137</v>
      </c>
      <c r="C3" s="4" t="s">
        <v>86</v>
      </c>
      <c r="D3" s="4" t="s">
        <v>99</v>
      </c>
      <c r="E3" s="4" t="s">
        <v>89</v>
      </c>
      <c r="F3" s="4" t="s">
        <v>13</v>
      </c>
      <c r="G3" s="4" t="str">
        <f>IFERROR(VLOOKUP(F3,'Станция - направление'!$A$1:$C$38,2,0),"")</f>
        <v>Внутри узла</v>
      </c>
      <c r="H3" s="4">
        <f t="shared" si="0"/>
        <v>2021</v>
      </c>
      <c r="I3" s="4">
        <f t="shared" si="1"/>
        <v>12</v>
      </c>
      <c r="J3" s="4">
        <f t="shared" si="2"/>
        <v>1</v>
      </c>
      <c r="K3" s="4">
        <f t="shared" si="3"/>
        <v>53</v>
      </c>
    </row>
    <row r="4" spans="1:11">
      <c r="A4" s="9">
        <v>44557</v>
      </c>
      <c r="B4" s="65" t="s">
        <v>138</v>
      </c>
      <c r="C4" s="4" t="s">
        <v>85</v>
      </c>
      <c r="D4" s="4" t="s">
        <v>118</v>
      </c>
      <c r="E4" s="4" t="s">
        <v>87</v>
      </c>
      <c r="F4" s="4" t="s">
        <v>6</v>
      </c>
      <c r="G4" s="4" t="str">
        <f>IFERROR(VLOOKUP(F4,'Станция - направление'!$A$1:$C$40,2,0),"")</f>
        <v>Москва</v>
      </c>
      <c r="H4" s="4">
        <f t="shared" si="0"/>
        <v>2021</v>
      </c>
      <c r="I4" s="4">
        <f t="shared" si="1"/>
        <v>12</v>
      </c>
      <c r="J4" s="4">
        <f t="shared" si="2"/>
        <v>1</v>
      </c>
      <c r="K4" s="4">
        <f t="shared" si="3"/>
        <v>53</v>
      </c>
    </row>
    <row r="5" spans="1:11">
      <c r="A5" s="9">
        <v>44558</v>
      </c>
      <c r="B5" s="65" t="s">
        <v>139</v>
      </c>
      <c r="C5" s="4" t="s">
        <v>86</v>
      </c>
      <c r="D5" s="4" t="s">
        <v>117</v>
      </c>
      <c r="E5" s="4" t="s">
        <v>88</v>
      </c>
      <c r="F5" s="4" t="s">
        <v>39</v>
      </c>
      <c r="G5" s="4">
        <f>IFERROR(VLOOKUP(F5,'Станция - направление'!$A$1:$C$38,2,0),"")</f>
        <v>0</v>
      </c>
      <c r="H5" s="4">
        <f t="shared" si="0"/>
        <v>2021</v>
      </c>
      <c r="I5" s="4">
        <f t="shared" si="1"/>
        <v>12</v>
      </c>
      <c r="J5" s="4">
        <f t="shared" si="2"/>
        <v>2</v>
      </c>
      <c r="K5" s="4">
        <f t="shared" si="3"/>
        <v>53</v>
      </c>
    </row>
    <row r="6" spans="1:11">
      <c r="A6" s="9">
        <v>44558</v>
      </c>
      <c r="B6" s="65" t="s">
        <v>140</v>
      </c>
      <c r="C6" s="4" t="s">
        <v>86</v>
      </c>
      <c r="D6" s="4" t="s">
        <v>99</v>
      </c>
      <c r="E6" s="4" t="s">
        <v>88</v>
      </c>
      <c r="F6" s="4" t="s">
        <v>27</v>
      </c>
      <c r="G6" s="4">
        <f>IFERROR(VLOOKUP(F6,'Станция - направление'!$A$1:$C$38,2,0),"")</f>
        <v>0</v>
      </c>
      <c r="H6" s="4">
        <f t="shared" si="0"/>
        <v>2021</v>
      </c>
      <c r="I6" s="4">
        <f t="shared" si="1"/>
        <v>12</v>
      </c>
      <c r="J6" s="4">
        <f t="shared" si="2"/>
        <v>2</v>
      </c>
      <c r="K6" s="4">
        <f t="shared" si="3"/>
        <v>53</v>
      </c>
    </row>
    <row r="7" spans="1:11">
      <c r="A7" s="9">
        <v>44558</v>
      </c>
      <c r="B7" s="65" t="s">
        <v>141</v>
      </c>
      <c r="C7" s="4" t="s">
        <v>85</v>
      </c>
      <c r="D7" s="4" t="s">
        <v>115</v>
      </c>
      <c r="E7" s="4" t="s">
        <v>89</v>
      </c>
      <c r="G7" s="4" t="str">
        <f>IFERROR(VLOOKUP(F7,'Станция - направление'!$A$1:$C$38,2,0),"")</f>
        <v/>
      </c>
      <c r="H7" s="4">
        <f t="shared" si="0"/>
        <v>2021</v>
      </c>
      <c r="I7" s="4">
        <f t="shared" si="1"/>
        <v>12</v>
      </c>
      <c r="J7" s="4">
        <f t="shared" si="2"/>
        <v>2</v>
      </c>
      <c r="K7" s="4">
        <f t="shared" si="3"/>
        <v>53</v>
      </c>
    </row>
    <row r="8" spans="1:11">
      <c r="A8" s="9">
        <v>44558</v>
      </c>
      <c r="B8" s="65" t="s">
        <v>142</v>
      </c>
      <c r="C8" s="4" t="s">
        <v>85</v>
      </c>
      <c r="D8" s="4" t="s">
        <v>118</v>
      </c>
      <c r="E8" s="4" t="s">
        <v>87</v>
      </c>
      <c r="F8" s="4" t="s">
        <v>8</v>
      </c>
      <c r="G8" s="4" t="str">
        <f>IFERROR(VLOOKUP(F8,'Станция - направление'!$A$1:$C$40,2,0),"")</f>
        <v>Владивосток</v>
      </c>
      <c r="H8" s="4">
        <f t="shared" si="0"/>
        <v>2021</v>
      </c>
      <c r="I8" s="4">
        <f t="shared" si="1"/>
        <v>12</v>
      </c>
      <c r="J8" s="4">
        <f t="shared" si="2"/>
        <v>2</v>
      </c>
      <c r="K8" s="4">
        <f t="shared" si="3"/>
        <v>53</v>
      </c>
    </row>
    <row r="9" spans="1:11">
      <c r="A9" s="9">
        <v>44559</v>
      </c>
      <c r="B9" s="65" t="s">
        <v>143</v>
      </c>
      <c r="C9" s="4" t="s">
        <v>86</v>
      </c>
      <c r="D9" s="4" t="s">
        <v>118</v>
      </c>
      <c r="E9" s="4" t="s">
        <v>87</v>
      </c>
      <c r="F9" s="4" t="s">
        <v>8</v>
      </c>
      <c r="G9" s="4" t="str">
        <f>IFERROR(VLOOKUP(F9,'Станция - направление'!$A$1:$C$40,2,0),"")</f>
        <v>Владивосток</v>
      </c>
      <c r="H9" s="4">
        <f t="shared" si="0"/>
        <v>2021</v>
      </c>
      <c r="I9" s="4">
        <f t="shared" si="1"/>
        <v>12</v>
      </c>
      <c r="J9" s="4">
        <f t="shared" si="2"/>
        <v>3</v>
      </c>
      <c r="K9" s="4">
        <f t="shared" si="3"/>
        <v>53</v>
      </c>
    </row>
    <row r="10" spans="1:11">
      <c r="A10" s="9">
        <v>44559</v>
      </c>
      <c r="B10" s="65" t="s">
        <v>144</v>
      </c>
      <c r="C10" s="4" t="s">
        <v>86</v>
      </c>
      <c r="D10" s="4" t="s">
        <v>99</v>
      </c>
      <c r="E10" s="4" t="s">
        <v>89</v>
      </c>
      <c r="F10" s="4" t="s">
        <v>13</v>
      </c>
      <c r="G10" s="4" t="str">
        <f>IFERROR(VLOOKUP(F10,'Станция - направление'!$A$1:$C$38,2,0),"")</f>
        <v>Внутри узла</v>
      </c>
      <c r="H10" s="4">
        <f t="shared" si="0"/>
        <v>2021</v>
      </c>
      <c r="I10" s="4">
        <f t="shared" si="1"/>
        <v>12</v>
      </c>
      <c r="J10" s="4">
        <f t="shared" si="2"/>
        <v>3</v>
      </c>
      <c r="K10" s="4">
        <f t="shared" si="3"/>
        <v>53</v>
      </c>
    </row>
    <row r="11" spans="1:11">
      <c r="A11" s="9">
        <v>44559</v>
      </c>
      <c r="B11" s="65" t="s">
        <v>145</v>
      </c>
      <c r="C11" s="4" t="s">
        <v>85</v>
      </c>
      <c r="D11" s="4" t="s">
        <v>115</v>
      </c>
      <c r="E11" s="4" t="s">
        <v>87</v>
      </c>
      <c r="F11" s="4" t="s">
        <v>3</v>
      </c>
      <c r="G11" s="4" t="str">
        <f>IFERROR(VLOOKUP(F11,'Станция - направление'!$A$1:$C$40,2,0),"")</f>
        <v>Москва</v>
      </c>
      <c r="H11" s="4">
        <f t="shared" si="0"/>
        <v>2021</v>
      </c>
      <c r="I11" s="4">
        <f t="shared" si="1"/>
        <v>12</v>
      </c>
      <c r="J11" s="4">
        <f t="shared" si="2"/>
        <v>3</v>
      </c>
      <c r="K11" s="4">
        <f t="shared" si="3"/>
        <v>53</v>
      </c>
    </row>
    <row r="12" spans="1:11">
      <c r="A12" s="9">
        <v>44560</v>
      </c>
      <c r="B12" s="65" t="s">
        <v>146</v>
      </c>
      <c r="C12" s="4" t="s">
        <v>86</v>
      </c>
      <c r="D12" s="4" t="s">
        <v>115</v>
      </c>
      <c r="E12" s="4" t="s">
        <v>87</v>
      </c>
      <c r="F12" s="4" t="s">
        <v>11</v>
      </c>
      <c r="G12" s="4" t="str">
        <f>IFERROR(VLOOKUP(F12,'Станция - направление'!$A$1:$C$40,2,0),"")</f>
        <v>Сухие п.п.</v>
      </c>
      <c r="H12" s="4">
        <f t="shared" si="0"/>
        <v>2021</v>
      </c>
      <c r="I12" s="4">
        <f t="shared" si="1"/>
        <v>12</v>
      </c>
      <c r="J12" s="4">
        <f t="shared" si="2"/>
        <v>4</v>
      </c>
      <c r="K12" s="4">
        <f t="shared" si="3"/>
        <v>53</v>
      </c>
    </row>
    <row r="13" spans="1:11">
      <c r="A13" s="9">
        <v>44560</v>
      </c>
      <c r="B13" s="65" t="s">
        <v>147</v>
      </c>
      <c r="C13" s="4" t="s">
        <v>85</v>
      </c>
      <c r="D13" s="4" t="s">
        <v>117</v>
      </c>
      <c r="E13" s="4" t="s">
        <v>87</v>
      </c>
      <c r="F13" s="4" t="s">
        <v>3</v>
      </c>
      <c r="G13" s="4" t="str">
        <f>IFERROR(VLOOKUP(F13,'Станция - направление'!$A$1:$C$40,2,0),"")</f>
        <v>Москва</v>
      </c>
      <c r="H13" s="4">
        <f t="shared" si="0"/>
        <v>2021</v>
      </c>
      <c r="I13" s="4">
        <f t="shared" si="1"/>
        <v>12</v>
      </c>
      <c r="J13" s="4">
        <f t="shared" si="2"/>
        <v>4</v>
      </c>
      <c r="K13" s="4">
        <f t="shared" si="3"/>
        <v>53</v>
      </c>
    </row>
    <row r="14" spans="1:11">
      <c r="A14" s="9">
        <v>44560</v>
      </c>
      <c r="B14" s="65" t="s">
        <v>148</v>
      </c>
      <c r="C14" s="4" t="s">
        <v>85</v>
      </c>
      <c r="D14" s="4" t="s">
        <v>99</v>
      </c>
      <c r="E14" s="4" t="s">
        <v>87</v>
      </c>
      <c r="F14" s="4" t="s">
        <v>7</v>
      </c>
      <c r="G14" s="4" t="str">
        <f>IFERROR(VLOOKUP(F14,'Станция - направление'!$A$1:$C$40,2,0),"")</f>
        <v>Москва</v>
      </c>
      <c r="H14" s="4">
        <f t="shared" si="0"/>
        <v>2021</v>
      </c>
      <c r="I14" s="4">
        <f t="shared" si="1"/>
        <v>12</v>
      </c>
      <c r="J14" s="4">
        <f t="shared" si="2"/>
        <v>4</v>
      </c>
      <c r="K14" s="4">
        <f t="shared" si="3"/>
        <v>53</v>
      </c>
    </row>
    <row r="15" spans="1:11">
      <c r="A15" s="9">
        <v>44560</v>
      </c>
      <c r="B15" s="65" t="s">
        <v>149</v>
      </c>
      <c r="C15" s="4" t="s">
        <v>85</v>
      </c>
      <c r="D15" s="4" t="s">
        <v>118</v>
      </c>
      <c r="E15" s="4" t="s">
        <v>89</v>
      </c>
      <c r="F15" s="4" t="s">
        <v>15</v>
      </c>
      <c r="G15" s="4">
        <f>IFERROR(VLOOKUP(F15,'Станция - направление'!$A$1:$C$38,2,0),"")</f>
        <v>0</v>
      </c>
      <c r="H15" s="4">
        <f t="shared" si="0"/>
        <v>2021</v>
      </c>
      <c r="I15" s="4">
        <f t="shared" si="1"/>
        <v>12</v>
      </c>
      <c r="J15" s="4">
        <f t="shared" si="2"/>
        <v>4</v>
      </c>
      <c r="K15" s="4">
        <f t="shared" si="3"/>
        <v>53</v>
      </c>
    </row>
    <row r="16" spans="1:11">
      <c r="A16" s="9">
        <v>44561</v>
      </c>
      <c r="B16" s="65" t="s">
        <v>150</v>
      </c>
      <c r="C16" s="4" t="s">
        <v>86</v>
      </c>
      <c r="D16" s="4" t="s">
        <v>115</v>
      </c>
      <c r="E16" s="4" t="s">
        <v>87</v>
      </c>
      <c r="F16" s="4" t="s">
        <v>43</v>
      </c>
      <c r="G16" s="4" t="str">
        <f>IFERROR(VLOOKUP(F16,'Станция - направление'!$A$1:$C$40,2,0),"")</f>
        <v>Сухие п.п.</v>
      </c>
      <c r="H16" s="4">
        <f t="shared" si="0"/>
        <v>2021</v>
      </c>
      <c r="I16" s="4">
        <f t="shared" si="1"/>
        <v>12</v>
      </c>
      <c r="J16" s="4">
        <f t="shared" si="2"/>
        <v>5</v>
      </c>
      <c r="K16" s="4">
        <f t="shared" si="3"/>
        <v>53</v>
      </c>
    </row>
    <row r="17" spans="1:11">
      <c r="A17" s="9">
        <v>44561</v>
      </c>
      <c r="B17" s="65" t="s">
        <v>151</v>
      </c>
      <c r="C17" s="4" t="s">
        <v>86</v>
      </c>
      <c r="D17" s="4" t="s">
        <v>117</v>
      </c>
      <c r="E17" s="4" t="s">
        <v>87</v>
      </c>
      <c r="F17" s="4" t="s">
        <v>9</v>
      </c>
      <c r="G17" s="4" t="str">
        <f>IFERROR(VLOOKUP(F17,'Станция - направление'!$A$1:$C$40,2,0),"")</f>
        <v>Сухие п.п.</v>
      </c>
      <c r="H17" s="4">
        <f t="shared" si="0"/>
        <v>2021</v>
      </c>
      <c r="I17" s="4">
        <f t="shared" si="1"/>
        <v>12</v>
      </c>
      <c r="J17" s="4">
        <f t="shared" si="2"/>
        <v>5</v>
      </c>
      <c r="K17" s="4">
        <f t="shared" si="3"/>
        <v>53</v>
      </c>
    </row>
    <row r="18" spans="1:11">
      <c r="A18" s="9">
        <v>44562</v>
      </c>
      <c r="B18" s="65" t="s">
        <v>152</v>
      </c>
      <c r="C18" s="4" t="s">
        <v>86</v>
      </c>
      <c r="D18" s="4" t="s">
        <v>99</v>
      </c>
      <c r="E18" s="4" t="s">
        <v>87</v>
      </c>
      <c r="F18" s="4" t="s">
        <v>11</v>
      </c>
      <c r="G18" s="4" t="str">
        <f>IFERROR(VLOOKUP(F18,'Станция - направление'!$A$1:$C$40,2,0),"")</f>
        <v>Сухие п.п.</v>
      </c>
      <c r="H18" s="4">
        <f t="shared" si="0"/>
        <v>2022</v>
      </c>
      <c r="I18" s="4">
        <f t="shared" si="1"/>
        <v>1</v>
      </c>
      <c r="J18" s="4">
        <f t="shared" si="2"/>
        <v>6</v>
      </c>
      <c r="K18" s="4">
        <f t="shared" si="3"/>
        <v>1</v>
      </c>
    </row>
    <row r="19" spans="1:11">
      <c r="A19" s="9">
        <v>44562</v>
      </c>
      <c r="B19" s="65" t="s">
        <v>153</v>
      </c>
      <c r="C19" s="4" t="s">
        <v>86</v>
      </c>
      <c r="D19" s="4" t="s">
        <v>154</v>
      </c>
      <c r="E19" s="4" t="s">
        <v>89</v>
      </c>
      <c r="F19" s="4" t="s">
        <v>41</v>
      </c>
      <c r="G19" s="4" t="str">
        <f>IFERROR(VLOOKUP(F19,'Станция - направление'!$A$1:$C$38,2,0),"")</f>
        <v>Внутри узла</v>
      </c>
      <c r="H19" s="4">
        <f t="shared" si="0"/>
        <v>2022</v>
      </c>
      <c r="I19" s="4">
        <f t="shared" si="1"/>
        <v>1</v>
      </c>
      <c r="J19" s="4">
        <f t="shared" si="2"/>
        <v>6</v>
      </c>
      <c r="K19" s="4">
        <f t="shared" si="3"/>
        <v>1</v>
      </c>
    </row>
    <row r="20" spans="1:11">
      <c r="A20" s="9">
        <v>44562</v>
      </c>
      <c r="B20" s="65" t="s">
        <v>155</v>
      </c>
      <c r="C20" s="4" t="s">
        <v>85</v>
      </c>
      <c r="D20" s="4" t="s">
        <v>118</v>
      </c>
      <c r="E20" s="4" t="s">
        <v>87</v>
      </c>
      <c r="F20" s="4" t="s">
        <v>6</v>
      </c>
      <c r="G20" s="4" t="str">
        <f>IFERROR(VLOOKUP(F20,'Станция - направление'!$A$1:$C$40,2,0),"")</f>
        <v>Москва</v>
      </c>
      <c r="H20" s="4">
        <f t="shared" si="0"/>
        <v>2022</v>
      </c>
      <c r="I20" s="4">
        <f t="shared" si="1"/>
        <v>1</v>
      </c>
      <c r="J20" s="4">
        <f t="shared" si="2"/>
        <v>6</v>
      </c>
      <c r="K20" s="4">
        <f t="shared" si="3"/>
        <v>1</v>
      </c>
    </row>
    <row r="21" spans="1:11">
      <c r="A21" s="9">
        <v>44562</v>
      </c>
      <c r="B21" s="65" t="s">
        <v>156</v>
      </c>
      <c r="C21" s="4" t="s">
        <v>85</v>
      </c>
      <c r="D21" s="4" t="s">
        <v>99</v>
      </c>
      <c r="E21" s="4" t="s">
        <v>87</v>
      </c>
      <c r="F21" s="4" t="s">
        <v>7</v>
      </c>
      <c r="G21" s="4" t="str">
        <f>IFERROR(VLOOKUP(F21,'Станция - направление'!$A$1:$C$40,2,0),"")</f>
        <v>Москва</v>
      </c>
      <c r="H21" s="4">
        <f t="shared" si="0"/>
        <v>2022</v>
      </c>
      <c r="I21" s="4">
        <f t="shared" si="1"/>
        <v>1</v>
      </c>
      <c r="J21" s="4">
        <f t="shared" si="2"/>
        <v>6</v>
      </c>
      <c r="K21" s="4">
        <f t="shared" si="3"/>
        <v>1</v>
      </c>
    </row>
    <row r="22" spans="1:11">
      <c r="A22" s="9">
        <v>44563</v>
      </c>
      <c r="B22" s="65" t="s">
        <v>157</v>
      </c>
      <c r="C22" s="4" t="s">
        <v>86</v>
      </c>
      <c r="D22" s="4" t="s">
        <v>118</v>
      </c>
      <c r="E22" s="4" t="s">
        <v>87</v>
      </c>
      <c r="F22" s="4" t="s">
        <v>8</v>
      </c>
      <c r="G22" s="4" t="str">
        <f>IFERROR(VLOOKUP(F22,'Станция - направление'!$A$1:$C$40,2,0),"")</f>
        <v>Владивосток</v>
      </c>
      <c r="H22" s="4">
        <f t="shared" si="0"/>
        <v>2022</v>
      </c>
      <c r="I22" s="4">
        <f t="shared" si="1"/>
        <v>1</v>
      </c>
      <c r="J22" s="4">
        <f t="shared" si="2"/>
        <v>7</v>
      </c>
      <c r="K22" s="4">
        <f t="shared" si="3"/>
        <v>1</v>
      </c>
    </row>
    <row r="23" spans="1:11">
      <c r="A23" s="9">
        <v>44563</v>
      </c>
      <c r="B23" s="65" t="s">
        <v>158</v>
      </c>
      <c r="C23" s="4" t="s">
        <v>86</v>
      </c>
      <c r="D23" s="4" t="s">
        <v>99</v>
      </c>
      <c r="E23" s="4" t="s">
        <v>87</v>
      </c>
      <c r="F23" s="4" t="s">
        <v>11</v>
      </c>
      <c r="G23" s="4" t="str">
        <f>IFERROR(VLOOKUP(F23,'Станция - направление'!$A$1:$C$40,2,0),"")</f>
        <v>Сухие п.п.</v>
      </c>
      <c r="H23" s="4">
        <f t="shared" si="0"/>
        <v>2022</v>
      </c>
      <c r="I23" s="4">
        <f t="shared" si="1"/>
        <v>1</v>
      </c>
      <c r="J23" s="4">
        <f t="shared" si="2"/>
        <v>7</v>
      </c>
      <c r="K23" s="4">
        <f t="shared" si="3"/>
        <v>1</v>
      </c>
    </row>
    <row r="24" spans="1:11">
      <c r="A24" s="9">
        <v>44563</v>
      </c>
      <c r="B24" s="65" t="s">
        <v>159</v>
      </c>
      <c r="C24" s="4" t="s">
        <v>86</v>
      </c>
      <c r="D24" s="4" t="s">
        <v>117</v>
      </c>
      <c r="E24" s="4" t="s">
        <v>89</v>
      </c>
      <c r="F24" s="4" t="s">
        <v>16</v>
      </c>
      <c r="G24" s="4">
        <f>IFERROR(VLOOKUP(F24,'Станция - направление'!$A$1:$C$38,2,0),"")</f>
        <v>0</v>
      </c>
      <c r="H24" s="4">
        <f t="shared" si="0"/>
        <v>2022</v>
      </c>
      <c r="I24" s="4">
        <f t="shared" si="1"/>
        <v>1</v>
      </c>
      <c r="J24" s="4">
        <f t="shared" si="2"/>
        <v>7</v>
      </c>
      <c r="K24" s="4">
        <f t="shared" si="3"/>
        <v>1</v>
      </c>
    </row>
    <row r="25" spans="1:11">
      <c r="A25" s="9">
        <v>44563</v>
      </c>
      <c r="B25" s="65" t="s">
        <v>160</v>
      </c>
      <c r="C25" s="4" t="s">
        <v>85</v>
      </c>
      <c r="D25" s="4" t="s">
        <v>99</v>
      </c>
      <c r="E25" s="4" t="s">
        <v>87</v>
      </c>
      <c r="F25" s="4" t="s">
        <v>9</v>
      </c>
      <c r="G25" s="4" t="str">
        <f>IFERROR(VLOOKUP(F25,'Станция - направление'!$A$1:$C$40,2,0),"")</f>
        <v>Сухие п.п.</v>
      </c>
      <c r="H25" s="4">
        <f t="shared" si="0"/>
        <v>2022</v>
      </c>
      <c r="I25" s="4">
        <f t="shared" si="1"/>
        <v>1</v>
      </c>
      <c r="J25" s="4">
        <f t="shared" si="2"/>
        <v>7</v>
      </c>
      <c r="K25" s="4">
        <f t="shared" si="3"/>
        <v>1</v>
      </c>
    </row>
    <row r="26" spans="1:11">
      <c r="A26" s="9">
        <v>44563</v>
      </c>
      <c r="B26" s="65" t="s">
        <v>161</v>
      </c>
      <c r="C26" s="4" t="s">
        <v>85</v>
      </c>
      <c r="D26" s="4" t="s">
        <v>117</v>
      </c>
      <c r="E26" s="4" t="s">
        <v>87</v>
      </c>
      <c r="F26" s="4" t="s">
        <v>3</v>
      </c>
      <c r="G26" s="4" t="str">
        <f>IFERROR(VLOOKUP(F26,'Станция - направление'!$A$1:$C$40,2,0),"")</f>
        <v>Москва</v>
      </c>
      <c r="H26" s="4">
        <f t="shared" si="0"/>
        <v>2022</v>
      </c>
      <c r="I26" s="4">
        <f t="shared" si="1"/>
        <v>1</v>
      </c>
      <c r="J26" s="4">
        <f t="shared" si="2"/>
        <v>7</v>
      </c>
      <c r="K26" s="4">
        <f t="shared" si="3"/>
        <v>1</v>
      </c>
    </row>
    <row r="27" spans="1:11">
      <c r="A27" s="9">
        <v>44565</v>
      </c>
      <c r="B27" s="65" t="s">
        <v>162</v>
      </c>
      <c r="C27" s="4" t="s">
        <v>86</v>
      </c>
      <c r="D27" s="4" t="s">
        <v>154</v>
      </c>
      <c r="E27" s="4" t="s">
        <v>89</v>
      </c>
      <c r="F27" s="4" t="s">
        <v>41</v>
      </c>
      <c r="G27" s="4" t="str">
        <f>IFERROR(VLOOKUP(F27,'Станция - направление'!$A$1:$C$38,2,0),"")</f>
        <v>Внутри узла</v>
      </c>
      <c r="H27" s="4">
        <f t="shared" si="0"/>
        <v>2022</v>
      </c>
      <c r="I27" s="4">
        <f t="shared" si="1"/>
        <v>1</v>
      </c>
      <c r="J27" s="4">
        <f t="shared" si="2"/>
        <v>2</v>
      </c>
      <c r="K27" s="4">
        <f t="shared" si="3"/>
        <v>2</v>
      </c>
    </row>
    <row r="28" spans="1:11">
      <c r="A28" s="9">
        <v>44565</v>
      </c>
      <c r="B28" s="65" t="s">
        <v>163</v>
      </c>
      <c r="C28" s="4" t="s">
        <v>85</v>
      </c>
      <c r="D28" s="4" t="s">
        <v>99</v>
      </c>
      <c r="E28" s="4" t="s">
        <v>87</v>
      </c>
      <c r="F28" s="4" t="s">
        <v>7</v>
      </c>
      <c r="G28" s="4" t="str">
        <f>IFERROR(VLOOKUP(F28,'Станция - направление'!$A$1:$C$40,2,0),"")</f>
        <v>Москва</v>
      </c>
      <c r="H28" s="4">
        <f t="shared" si="0"/>
        <v>2022</v>
      </c>
      <c r="I28" s="4">
        <f t="shared" si="1"/>
        <v>1</v>
      </c>
      <c r="J28" s="4">
        <f t="shared" si="2"/>
        <v>2</v>
      </c>
      <c r="K28" s="4">
        <f t="shared" si="3"/>
        <v>2</v>
      </c>
    </row>
    <row r="29" spans="1:11">
      <c r="A29" s="9">
        <v>44565</v>
      </c>
      <c r="B29" s="65" t="s">
        <v>164</v>
      </c>
      <c r="C29" s="4" t="s">
        <v>85</v>
      </c>
      <c r="D29" s="4" t="s">
        <v>115</v>
      </c>
      <c r="E29" s="4" t="s">
        <v>87</v>
      </c>
      <c r="F29" s="4" t="s">
        <v>3</v>
      </c>
      <c r="G29" s="4" t="str">
        <f>IFERROR(VLOOKUP(F29,'Станция - направление'!$A$1:$C$40,2,0),"")</f>
        <v>Москва</v>
      </c>
      <c r="H29" s="4">
        <f t="shared" si="0"/>
        <v>2022</v>
      </c>
      <c r="I29" s="4">
        <f t="shared" si="1"/>
        <v>1</v>
      </c>
      <c r="J29" s="4">
        <f t="shared" si="2"/>
        <v>2</v>
      </c>
      <c r="K29" s="4">
        <f t="shared" si="3"/>
        <v>2</v>
      </c>
    </row>
    <row r="30" spans="1:11">
      <c r="A30" s="9">
        <v>44567</v>
      </c>
      <c r="B30" s="65" t="s">
        <v>165</v>
      </c>
      <c r="C30" s="4" t="s">
        <v>86</v>
      </c>
      <c r="D30" s="4" t="s">
        <v>117</v>
      </c>
      <c r="E30" s="4" t="s">
        <v>88</v>
      </c>
      <c r="F30" s="4" t="s">
        <v>166</v>
      </c>
      <c r="G30" s="4" t="str">
        <f>IFERROR(VLOOKUP(F30,'Станция - направление'!$A$1:$C$38,2,0),"")</f>
        <v/>
      </c>
      <c r="H30" s="4">
        <f t="shared" si="0"/>
        <v>2022</v>
      </c>
      <c r="I30" s="4">
        <f t="shared" si="1"/>
        <v>1</v>
      </c>
      <c r="J30" s="4">
        <f t="shared" si="2"/>
        <v>4</v>
      </c>
      <c r="K30" s="4">
        <f t="shared" si="3"/>
        <v>2</v>
      </c>
    </row>
    <row r="31" spans="1:11">
      <c r="A31" s="9">
        <v>44567</v>
      </c>
      <c r="B31" s="65" t="s">
        <v>167</v>
      </c>
      <c r="C31" s="4" t="s">
        <v>85</v>
      </c>
      <c r="D31" s="4" t="s">
        <v>115</v>
      </c>
      <c r="E31" s="4" t="s">
        <v>87</v>
      </c>
      <c r="F31" s="4" t="s">
        <v>3</v>
      </c>
      <c r="G31" s="4" t="str">
        <f>IFERROR(VLOOKUP(F31,'Станция - направление'!$A$1:$C$40,2,0),"")</f>
        <v>Москва</v>
      </c>
      <c r="H31" s="4">
        <f t="shared" si="0"/>
        <v>2022</v>
      </c>
      <c r="I31" s="4">
        <f t="shared" si="1"/>
        <v>1</v>
      </c>
      <c r="J31" s="4">
        <f t="shared" si="2"/>
        <v>4</v>
      </c>
      <c r="K31" s="4">
        <f t="shared" si="3"/>
        <v>2</v>
      </c>
    </row>
    <row r="32" spans="1:11">
      <c r="A32" s="9">
        <v>44567</v>
      </c>
      <c r="B32" s="65" t="s">
        <v>168</v>
      </c>
      <c r="C32" s="4" t="s">
        <v>85</v>
      </c>
      <c r="D32" s="4" t="s">
        <v>118</v>
      </c>
      <c r="E32" s="4" t="s">
        <v>87</v>
      </c>
      <c r="F32" s="4" t="s">
        <v>6</v>
      </c>
      <c r="G32" s="4" t="str">
        <f>IFERROR(VLOOKUP(F32,'Станция - направление'!$A$1:$C$40,2,0),"")</f>
        <v>Москва</v>
      </c>
      <c r="H32" s="4">
        <f t="shared" si="0"/>
        <v>2022</v>
      </c>
      <c r="I32" s="4">
        <f t="shared" si="1"/>
        <v>1</v>
      </c>
      <c r="J32" s="4">
        <f t="shared" si="2"/>
        <v>4</v>
      </c>
      <c r="K32" s="4">
        <f t="shared" si="3"/>
        <v>2</v>
      </c>
    </row>
    <row r="33" spans="1:11">
      <c r="A33" s="9">
        <v>44568</v>
      </c>
      <c r="B33" s="65" t="s">
        <v>169</v>
      </c>
      <c r="C33" s="4" t="s">
        <v>86</v>
      </c>
      <c r="D33" s="4" t="s">
        <v>99</v>
      </c>
      <c r="E33" s="4" t="s">
        <v>88</v>
      </c>
      <c r="F33" s="4" t="s">
        <v>25</v>
      </c>
      <c r="G33" s="4">
        <f>IFERROR(VLOOKUP(F33,'Станция - направление'!$A$1:$C$38,2,0),"")</f>
        <v>0</v>
      </c>
      <c r="H33" s="4">
        <f t="shared" si="0"/>
        <v>2022</v>
      </c>
      <c r="I33" s="4">
        <f t="shared" si="1"/>
        <v>1</v>
      </c>
      <c r="J33" s="4">
        <f t="shared" si="2"/>
        <v>5</v>
      </c>
      <c r="K33" s="4">
        <f t="shared" si="3"/>
        <v>2</v>
      </c>
    </row>
    <row r="34" spans="1:11">
      <c r="A34" s="9">
        <v>44568</v>
      </c>
      <c r="B34" s="65" t="s">
        <v>170</v>
      </c>
      <c r="C34" s="4" t="s">
        <v>86</v>
      </c>
      <c r="D34" s="4" t="s">
        <v>118</v>
      </c>
      <c r="E34" s="4" t="s">
        <v>88</v>
      </c>
      <c r="F34" s="4" t="s">
        <v>171</v>
      </c>
      <c r="G34" s="4" t="str">
        <f>IFERROR(VLOOKUP(F34,'Станция - направление'!$A$1:$C$38,2,0),"")</f>
        <v/>
      </c>
      <c r="H34" s="4">
        <f t="shared" si="0"/>
        <v>2022</v>
      </c>
      <c r="I34" s="4">
        <f t="shared" si="1"/>
        <v>1</v>
      </c>
      <c r="J34" s="4">
        <f t="shared" si="2"/>
        <v>5</v>
      </c>
      <c r="K34" s="4">
        <f t="shared" si="3"/>
        <v>2</v>
      </c>
    </row>
    <row r="35" spans="1:11">
      <c r="A35" s="9">
        <v>44568</v>
      </c>
      <c r="B35" s="65" t="s">
        <v>172</v>
      </c>
      <c r="C35" s="4" t="s">
        <v>85</v>
      </c>
      <c r="D35" s="4" t="s">
        <v>99</v>
      </c>
      <c r="E35" s="4" t="s">
        <v>87</v>
      </c>
      <c r="F35" s="4" t="s">
        <v>7</v>
      </c>
      <c r="G35" s="4" t="str">
        <f>IFERROR(VLOOKUP(F35,'Станция - направление'!$A$1:$C$40,2,0),"")</f>
        <v>Москва</v>
      </c>
      <c r="H35" s="4">
        <f t="shared" si="0"/>
        <v>2022</v>
      </c>
      <c r="I35" s="4">
        <f t="shared" si="1"/>
        <v>1</v>
      </c>
      <c r="J35" s="4">
        <f t="shared" si="2"/>
        <v>5</v>
      </c>
      <c r="K35" s="4">
        <f t="shared" si="3"/>
        <v>2</v>
      </c>
    </row>
    <row r="36" spans="1:11">
      <c r="A36" s="9">
        <v>44568</v>
      </c>
      <c r="B36" s="65" t="s">
        <v>173</v>
      </c>
      <c r="C36" s="4" t="s">
        <v>85</v>
      </c>
      <c r="D36" s="4" t="s">
        <v>117</v>
      </c>
      <c r="E36" s="4" t="s">
        <v>87</v>
      </c>
      <c r="F36" s="4" t="s">
        <v>3</v>
      </c>
      <c r="G36" s="4" t="str">
        <f>IFERROR(VLOOKUP(F36,'Станция - направление'!$A$1:$C$40,2,0),"")</f>
        <v>Москва</v>
      </c>
      <c r="H36" s="4">
        <f t="shared" si="0"/>
        <v>2022</v>
      </c>
      <c r="I36" s="4">
        <f t="shared" si="1"/>
        <v>1</v>
      </c>
      <c r="J36" s="4">
        <f t="shared" si="2"/>
        <v>5</v>
      </c>
      <c r="K36" s="4">
        <f t="shared" si="3"/>
        <v>2</v>
      </c>
    </row>
    <row r="37" spans="1:11">
      <c r="A37" s="9">
        <v>44569</v>
      </c>
      <c r="B37" s="65" t="s">
        <v>174</v>
      </c>
      <c r="C37" s="4" t="s">
        <v>86</v>
      </c>
      <c r="D37" s="4" t="s">
        <v>115</v>
      </c>
      <c r="E37" s="4" t="s">
        <v>88</v>
      </c>
      <c r="F37" s="4" t="s">
        <v>175</v>
      </c>
      <c r="G37" s="4" t="str">
        <f>IFERROR(VLOOKUP(F37,'Станция - направление'!$A$1:$C$38,2,0),"")</f>
        <v/>
      </c>
      <c r="H37" s="4">
        <f t="shared" si="0"/>
        <v>2022</v>
      </c>
      <c r="I37" s="4">
        <f t="shared" si="1"/>
        <v>1</v>
      </c>
      <c r="J37" s="4">
        <f t="shared" si="2"/>
        <v>6</v>
      </c>
      <c r="K37" s="4">
        <f t="shared" si="3"/>
        <v>2</v>
      </c>
    </row>
    <row r="38" spans="1:11">
      <c r="A38" s="9">
        <v>44569</v>
      </c>
      <c r="B38" s="65" t="s">
        <v>176</v>
      </c>
      <c r="C38" s="4" t="s">
        <v>86</v>
      </c>
      <c r="D38" s="4" t="s">
        <v>118</v>
      </c>
      <c r="E38" s="4" t="s">
        <v>87</v>
      </c>
      <c r="F38" s="4" t="s">
        <v>8</v>
      </c>
      <c r="G38" s="4" t="str">
        <f>IFERROR(VLOOKUP(F38,'Станция - направление'!$A$1:$C$40,2,0),"")</f>
        <v>Владивосток</v>
      </c>
      <c r="H38" s="4">
        <f t="shared" si="0"/>
        <v>2022</v>
      </c>
      <c r="I38" s="4">
        <f t="shared" si="1"/>
        <v>1</v>
      </c>
      <c r="J38" s="4">
        <f t="shared" si="2"/>
        <v>6</v>
      </c>
      <c r="K38" s="4">
        <f t="shared" si="3"/>
        <v>2</v>
      </c>
    </row>
    <row r="39" spans="1:11">
      <c r="A39" s="9">
        <v>44569</v>
      </c>
      <c r="B39" s="65" t="s">
        <v>177</v>
      </c>
      <c r="C39" s="4" t="s">
        <v>86</v>
      </c>
      <c r="D39" s="4" t="s">
        <v>115</v>
      </c>
      <c r="E39" s="4" t="s">
        <v>89</v>
      </c>
      <c r="F39" s="4" t="s">
        <v>17</v>
      </c>
      <c r="G39" s="4">
        <f>IFERROR(VLOOKUP(F39,'Станция - направление'!$A$1:$C$38,2,0),"")</f>
        <v>0</v>
      </c>
      <c r="H39" s="4">
        <f t="shared" si="0"/>
        <v>2022</v>
      </c>
      <c r="I39" s="4">
        <f t="shared" si="1"/>
        <v>1</v>
      </c>
      <c r="J39" s="4">
        <f t="shared" si="2"/>
        <v>6</v>
      </c>
      <c r="K39" s="4">
        <f t="shared" si="3"/>
        <v>2</v>
      </c>
    </row>
    <row r="40" spans="1:11">
      <c r="A40" s="9">
        <v>44569</v>
      </c>
      <c r="B40" s="65" t="s">
        <v>178</v>
      </c>
      <c r="C40" s="4" t="s">
        <v>85</v>
      </c>
      <c r="D40" s="4" t="s">
        <v>118</v>
      </c>
      <c r="E40" s="4" t="s">
        <v>87</v>
      </c>
      <c r="F40" s="4" t="s">
        <v>6</v>
      </c>
      <c r="G40" s="4" t="str">
        <f>IFERROR(VLOOKUP(F40,'Станция - направление'!$A$1:$C$40,2,0),"")</f>
        <v>Москва</v>
      </c>
      <c r="H40" s="4">
        <f t="shared" si="0"/>
        <v>2022</v>
      </c>
      <c r="I40" s="4">
        <f t="shared" si="1"/>
        <v>1</v>
      </c>
      <c r="J40" s="4">
        <f t="shared" si="2"/>
        <v>6</v>
      </c>
      <c r="K40" s="4">
        <f t="shared" si="3"/>
        <v>2</v>
      </c>
    </row>
    <row r="41" spans="1:11">
      <c r="A41" s="9">
        <v>44570</v>
      </c>
      <c r="B41" s="65" t="s">
        <v>179</v>
      </c>
      <c r="C41" s="4" t="s">
        <v>85</v>
      </c>
      <c r="D41" s="4" t="s">
        <v>118</v>
      </c>
      <c r="E41" s="4" t="s">
        <v>87</v>
      </c>
      <c r="F41" s="4" t="s">
        <v>8</v>
      </c>
      <c r="G41" s="4" t="str">
        <f>IFERROR(VLOOKUP(F41,'Станция - направление'!$A$1:$C$40,2,0),"")</f>
        <v>Владивосток</v>
      </c>
      <c r="H41" s="4">
        <f t="shared" si="0"/>
        <v>2022</v>
      </c>
      <c r="I41" s="4">
        <f t="shared" si="1"/>
        <v>1</v>
      </c>
      <c r="J41" s="4">
        <f t="shared" si="2"/>
        <v>7</v>
      </c>
      <c r="K41" s="4">
        <f t="shared" si="3"/>
        <v>2</v>
      </c>
    </row>
    <row r="42" spans="1:11">
      <c r="A42" s="9">
        <v>44571</v>
      </c>
      <c r="B42" s="65" t="s">
        <v>165</v>
      </c>
      <c r="C42" s="4" t="s">
        <v>86</v>
      </c>
      <c r="D42" s="4" t="s">
        <v>117</v>
      </c>
      <c r="E42" s="4" t="s">
        <v>88</v>
      </c>
      <c r="F42" s="4" t="s">
        <v>166</v>
      </c>
      <c r="G42" s="4" t="str">
        <f>IFERROR(VLOOKUP(F42,'Станция - направление'!$A$1:$C$38,2,0),"")</f>
        <v/>
      </c>
      <c r="H42" s="4">
        <f t="shared" si="0"/>
        <v>2022</v>
      </c>
      <c r="I42" s="4">
        <f t="shared" si="1"/>
        <v>1</v>
      </c>
      <c r="J42" s="4">
        <f t="shared" si="2"/>
        <v>1</v>
      </c>
      <c r="K42" s="4">
        <f t="shared" si="3"/>
        <v>3</v>
      </c>
    </row>
    <row r="43" spans="1:11">
      <c r="A43" s="9">
        <v>44571</v>
      </c>
      <c r="B43" s="65" t="s">
        <v>180</v>
      </c>
      <c r="C43" s="4" t="s">
        <v>85</v>
      </c>
      <c r="D43" s="4" t="s">
        <v>118</v>
      </c>
      <c r="E43" s="4" t="s">
        <v>87</v>
      </c>
      <c r="F43" s="4" t="s">
        <v>9</v>
      </c>
      <c r="G43" s="4" t="str">
        <f>IFERROR(VLOOKUP(F43,'Станция - направление'!$A$1:$C$40,2,0),"")</f>
        <v>Сухие п.п.</v>
      </c>
      <c r="H43" s="4">
        <f t="shared" si="0"/>
        <v>2022</v>
      </c>
      <c r="I43" s="4">
        <f t="shared" si="1"/>
        <v>1</v>
      </c>
      <c r="J43" s="4">
        <f t="shared" si="2"/>
        <v>1</v>
      </c>
      <c r="K43" s="4">
        <f t="shared" si="3"/>
        <v>3</v>
      </c>
    </row>
    <row r="44" spans="1:11">
      <c r="A44" s="9">
        <v>44572</v>
      </c>
      <c r="B44" s="65" t="s">
        <v>181</v>
      </c>
      <c r="C44" s="4" t="s">
        <v>86</v>
      </c>
      <c r="D44" s="4" t="s">
        <v>118</v>
      </c>
      <c r="E44" s="4" t="s">
        <v>88</v>
      </c>
      <c r="F44" s="4" t="s">
        <v>39</v>
      </c>
      <c r="G44" s="4">
        <f>IFERROR(VLOOKUP(F44,'Станция - направление'!$A$1:$C$38,2,0),"")</f>
        <v>0</v>
      </c>
      <c r="H44" s="4">
        <f t="shared" si="0"/>
        <v>2022</v>
      </c>
      <c r="I44" s="4">
        <f t="shared" si="1"/>
        <v>1</v>
      </c>
      <c r="J44" s="4">
        <f t="shared" si="2"/>
        <v>2</v>
      </c>
      <c r="K44" s="4">
        <f t="shared" si="3"/>
        <v>3</v>
      </c>
    </row>
    <row r="45" spans="1:11">
      <c r="A45" s="9">
        <v>44572</v>
      </c>
      <c r="B45" s="65" t="s">
        <v>144</v>
      </c>
      <c r="C45" s="4" t="s">
        <v>86</v>
      </c>
      <c r="D45" s="4" t="s">
        <v>99</v>
      </c>
      <c r="E45" s="4" t="s">
        <v>89</v>
      </c>
      <c r="F45" s="4" t="s">
        <v>13</v>
      </c>
      <c r="G45" s="4" t="str">
        <f>IFERROR(VLOOKUP(F45,'Станция - направление'!$A$1:$C$38,2,0),"")</f>
        <v>Внутри узла</v>
      </c>
      <c r="H45" s="4">
        <f t="shared" si="0"/>
        <v>2022</v>
      </c>
      <c r="I45" s="4">
        <f t="shared" si="1"/>
        <v>1</v>
      </c>
      <c r="J45" s="4">
        <f t="shared" si="2"/>
        <v>2</v>
      </c>
      <c r="K45" s="4">
        <f t="shared" si="3"/>
        <v>3</v>
      </c>
    </row>
    <row r="46" spans="1:11">
      <c r="A46" s="9">
        <v>44573</v>
      </c>
      <c r="B46" s="65" t="s">
        <v>182</v>
      </c>
      <c r="C46" s="4" t="s">
        <v>86</v>
      </c>
      <c r="D46" s="4" t="s">
        <v>118</v>
      </c>
      <c r="E46" s="4" t="s">
        <v>87</v>
      </c>
      <c r="F46" s="4" t="s">
        <v>8</v>
      </c>
      <c r="G46" s="4" t="str">
        <f>IFERROR(VLOOKUP(F46,'Станция - направление'!$A$1:$C$40,2,0),"")</f>
        <v>Владивосток</v>
      </c>
      <c r="H46" s="4">
        <f t="shared" si="0"/>
        <v>2022</v>
      </c>
      <c r="I46" s="4">
        <f t="shared" si="1"/>
        <v>1</v>
      </c>
      <c r="J46" s="4">
        <f t="shared" si="2"/>
        <v>3</v>
      </c>
      <c r="K46" s="4">
        <f t="shared" si="3"/>
        <v>3</v>
      </c>
    </row>
    <row r="47" spans="1:11">
      <c r="A47" s="9">
        <v>44573</v>
      </c>
      <c r="B47" s="65" t="s">
        <v>182</v>
      </c>
      <c r="C47" s="4" t="s">
        <v>86</v>
      </c>
      <c r="D47" s="4" t="s">
        <v>118</v>
      </c>
      <c r="E47" s="4" t="s">
        <v>87</v>
      </c>
      <c r="F47" s="4" t="s">
        <v>8</v>
      </c>
      <c r="G47" s="4" t="str">
        <f>IFERROR(VLOOKUP(F47,'Станция - направление'!$A$1:$C$40,2,0),"")</f>
        <v>Владивосток</v>
      </c>
      <c r="H47" s="4">
        <f t="shared" si="0"/>
        <v>2022</v>
      </c>
      <c r="I47" s="4">
        <f t="shared" si="1"/>
        <v>1</v>
      </c>
      <c r="J47" s="4">
        <f t="shared" si="2"/>
        <v>3</v>
      </c>
      <c r="K47" s="4">
        <f t="shared" si="3"/>
        <v>3</v>
      </c>
    </row>
    <row r="48" spans="1:11">
      <c r="A48" s="9">
        <v>44575</v>
      </c>
      <c r="B48" s="65" t="s">
        <v>183</v>
      </c>
      <c r="C48" s="4" t="s">
        <v>85</v>
      </c>
      <c r="D48" s="4" t="s">
        <v>99</v>
      </c>
      <c r="E48" s="4" t="s">
        <v>87</v>
      </c>
      <c r="F48" s="4" t="s">
        <v>7</v>
      </c>
      <c r="G48" s="4" t="str">
        <f>IFERROR(VLOOKUP(F48,'Станция - направление'!$A$1:$C$40,2,0),"")</f>
        <v>Москва</v>
      </c>
      <c r="H48" s="4">
        <f t="shared" si="0"/>
        <v>2022</v>
      </c>
      <c r="I48" s="4">
        <f t="shared" si="1"/>
        <v>1</v>
      </c>
      <c r="J48" s="4">
        <f t="shared" si="2"/>
        <v>5</v>
      </c>
      <c r="K48" s="4">
        <f t="shared" si="3"/>
        <v>3</v>
      </c>
    </row>
    <row r="49" spans="1:11">
      <c r="A49" s="9">
        <v>44576</v>
      </c>
      <c r="B49" s="65" t="s">
        <v>184</v>
      </c>
      <c r="C49" s="4" t="s">
        <v>86</v>
      </c>
      <c r="D49" s="4" t="s">
        <v>118</v>
      </c>
      <c r="E49" s="4" t="s">
        <v>88</v>
      </c>
      <c r="F49" s="4" t="s">
        <v>27</v>
      </c>
      <c r="G49" s="4">
        <f>IFERROR(VLOOKUP(F49,'Станция - направление'!$A$1:$C$38,2,0),"")</f>
        <v>0</v>
      </c>
      <c r="H49" s="4">
        <f t="shared" si="0"/>
        <v>2022</v>
      </c>
      <c r="I49" s="4">
        <f t="shared" si="1"/>
        <v>1</v>
      </c>
      <c r="J49" s="4">
        <f t="shared" si="2"/>
        <v>6</v>
      </c>
      <c r="K49" s="4">
        <f t="shared" si="3"/>
        <v>3</v>
      </c>
    </row>
    <row r="50" spans="1:11">
      <c r="A50" s="9">
        <v>44576</v>
      </c>
      <c r="B50" s="65" t="s">
        <v>185</v>
      </c>
      <c r="C50" s="4" t="s">
        <v>85</v>
      </c>
      <c r="D50" s="4" t="s">
        <v>118</v>
      </c>
      <c r="E50" s="4" t="s">
        <v>87</v>
      </c>
      <c r="F50" s="4" t="s">
        <v>6</v>
      </c>
      <c r="G50" s="4" t="str">
        <f>IFERROR(VLOOKUP(F50,'Станция - направление'!$A$1:$C$40,2,0),"")</f>
        <v>Москва</v>
      </c>
      <c r="H50" s="4">
        <f t="shared" si="0"/>
        <v>2022</v>
      </c>
      <c r="I50" s="4">
        <f t="shared" si="1"/>
        <v>1</v>
      </c>
      <c r="J50" s="4">
        <f t="shared" si="2"/>
        <v>6</v>
      </c>
      <c r="K50" s="4">
        <f t="shared" si="3"/>
        <v>3</v>
      </c>
    </row>
    <row r="51" spans="1:11">
      <c r="A51" s="9">
        <v>44577</v>
      </c>
      <c r="B51" s="65" t="s">
        <v>144</v>
      </c>
      <c r="C51" s="4" t="s">
        <v>86</v>
      </c>
      <c r="D51" s="4" t="s">
        <v>99</v>
      </c>
      <c r="E51" s="4" t="s">
        <v>89</v>
      </c>
      <c r="F51" s="4" t="s">
        <v>13</v>
      </c>
      <c r="G51" s="4" t="str">
        <f>IFERROR(VLOOKUP(F51,'Станция - направление'!$A$1:$C$38,2,0),"")</f>
        <v>Внутри узла</v>
      </c>
      <c r="H51" s="4">
        <f t="shared" si="0"/>
        <v>2022</v>
      </c>
      <c r="I51" s="4">
        <f t="shared" si="1"/>
        <v>1</v>
      </c>
      <c r="J51" s="4">
        <f t="shared" si="2"/>
        <v>7</v>
      </c>
      <c r="K51" s="4">
        <f t="shared" si="3"/>
        <v>3</v>
      </c>
    </row>
    <row r="52" spans="1:11">
      <c r="A52" s="9">
        <v>44578</v>
      </c>
      <c r="B52" s="65" t="s">
        <v>186</v>
      </c>
      <c r="C52" s="4" t="s">
        <v>86</v>
      </c>
      <c r="D52" s="4" t="s">
        <v>118</v>
      </c>
      <c r="E52" s="4" t="s">
        <v>87</v>
      </c>
      <c r="F52" s="4" t="s">
        <v>8</v>
      </c>
      <c r="G52" s="4" t="str">
        <f>IFERROR(VLOOKUP(F52,'Станция - направление'!$A$1:$C$40,2,0),"")</f>
        <v>Владивосток</v>
      </c>
      <c r="H52" s="4">
        <f t="shared" si="0"/>
        <v>2022</v>
      </c>
      <c r="I52" s="4">
        <f t="shared" si="1"/>
        <v>1</v>
      </c>
      <c r="J52" s="4">
        <f t="shared" si="2"/>
        <v>1</v>
      </c>
      <c r="K52" s="4">
        <f t="shared" si="3"/>
        <v>4</v>
      </c>
    </row>
    <row r="53" spans="1:11">
      <c r="A53" s="9">
        <v>44578</v>
      </c>
      <c r="B53" s="65" t="s">
        <v>187</v>
      </c>
      <c r="C53" s="4" t="s">
        <v>85</v>
      </c>
      <c r="D53" s="4" t="s">
        <v>117</v>
      </c>
      <c r="E53" s="4" t="s">
        <v>87</v>
      </c>
      <c r="F53" s="4" t="s">
        <v>3</v>
      </c>
      <c r="G53" s="4" t="str">
        <f>IFERROR(VLOOKUP(F53,'Станция - направление'!$A$1:$C$40,2,0),"")</f>
        <v>Москва</v>
      </c>
      <c r="H53" s="4">
        <f t="shared" si="0"/>
        <v>2022</v>
      </c>
      <c r="I53" s="4">
        <f t="shared" si="1"/>
        <v>1</v>
      </c>
      <c r="J53" s="4">
        <f t="shared" si="2"/>
        <v>1</v>
      </c>
      <c r="K53" s="4">
        <f t="shared" si="3"/>
        <v>4</v>
      </c>
    </row>
    <row r="54" spans="1:11">
      <c r="A54" s="9">
        <v>44578</v>
      </c>
      <c r="B54" s="65" t="s">
        <v>188</v>
      </c>
      <c r="C54" s="4" t="s">
        <v>85</v>
      </c>
      <c r="D54" s="4" t="s">
        <v>99</v>
      </c>
      <c r="E54" s="4" t="s">
        <v>87</v>
      </c>
      <c r="F54" s="4" t="s">
        <v>7</v>
      </c>
      <c r="G54" s="4" t="str">
        <f>IFERROR(VLOOKUP(F54,'Станция - направление'!$A$1:$C$40,2,0),"")</f>
        <v>Москва</v>
      </c>
      <c r="H54" s="4">
        <f t="shared" si="0"/>
        <v>2022</v>
      </c>
      <c r="I54" s="4">
        <f t="shared" si="1"/>
        <v>1</v>
      </c>
      <c r="J54" s="4">
        <f t="shared" si="2"/>
        <v>1</v>
      </c>
      <c r="K54" s="4">
        <f t="shared" si="3"/>
        <v>4</v>
      </c>
    </row>
    <row r="55" spans="1:11">
      <c r="A55" s="9">
        <v>44579</v>
      </c>
      <c r="B55" s="65" t="s">
        <v>189</v>
      </c>
      <c r="C55" s="4" t="s">
        <v>86</v>
      </c>
      <c r="D55" s="4" t="s">
        <v>117</v>
      </c>
      <c r="E55" s="4" t="s">
        <v>87</v>
      </c>
      <c r="F55" s="4" t="s">
        <v>9</v>
      </c>
      <c r="G55" s="4" t="str">
        <f>IFERROR(VLOOKUP(F55,'Станция - направление'!$A$1:$C$40,2,0),"")</f>
        <v>Сухие п.п.</v>
      </c>
      <c r="H55" s="4">
        <f t="shared" si="0"/>
        <v>2022</v>
      </c>
      <c r="I55" s="4">
        <f t="shared" si="1"/>
        <v>1</v>
      </c>
      <c r="J55" s="4">
        <f t="shared" si="2"/>
        <v>2</v>
      </c>
      <c r="K55" s="4">
        <f t="shared" si="3"/>
        <v>4</v>
      </c>
    </row>
    <row r="56" spans="1:11">
      <c r="A56" s="9">
        <v>44579</v>
      </c>
      <c r="B56" s="65" t="s">
        <v>190</v>
      </c>
      <c r="C56" s="4" t="s">
        <v>86</v>
      </c>
      <c r="D56" s="4" t="s">
        <v>99</v>
      </c>
      <c r="E56" s="4" t="s">
        <v>88</v>
      </c>
      <c r="F56" s="4" t="s">
        <v>25</v>
      </c>
      <c r="G56" s="4">
        <f>IFERROR(VLOOKUP(F56,'Станция - направление'!$A$1:$C$38,2,0),"")</f>
        <v>0</v>
      </c>
      <c r="H56" s="4">
        <f t="shared" si="0"/>
        <v>2022</v>
      </c>
      <c r="I56" s="4">
        <f t="shared" si="1"/>
        <v>1</v>
      </c>
      <c r="J56" s="4">
        <f t="shared" si="2"/>
        <v>2</v>
      </c>
      <c r="K56" s="4">
        <f t="shared" si="3"/>
        <v>4</v>
      </c>
    </row>
    <row r="57" spans="1:11">
      <c r="A57" s="9">
        <v>44580</v>
      </c>
      <c r="B57" s="65" t="s">
        <v>144</v>
      </c>
      <c r="C57" s="4" t="s">
        <v>86</v>
      </c>
      <c r="D57" s="4" t="s">
        <v>99</v>
      </c>
      <c r="E57" s="4" t="s">
        <v>89</v>
      </c>
      <c r="F57" s="4" t="s">
        <v>13</v>
      </c>
      <c r="G57" s="4" t="str">
        <f>IFERROR(VLOOKUP(F57,'Станция - направление'!$A$1:$C$38,2,0),"")</f>
        <v>Внутри узла</v>
      </c>
      <c r="H57" s="4">
        <f t="shared" si="0"/>
        <v>2022</v>
      </c>
      <c r="I57" s="4">
        <f t="shared" si="1"/>
        <v>1</v>
      </c>
      <c r="J57" s="4">
        <f t="shared" si="2"/>
        <v>3</v>
      </c>
      <c r="K57" s="4">
        <f t="shared" si="3"/>
        <v>4</v>
      </c>
    </row>
    <row r="58" spans="1:11">
      <c r="A58" s="9">
        <v>44580</v>
      </c>
      <c r="B58" s="65" t="s">
        <v>191</v>
      </c>
      <c r="C58" s="4" t="s">
        <v>85</v>
      </c>
      <c r="D58" s="4" t="s">
        <v>99</v>
      </c>
      <c r="E58" s="4" t="s">
        <v>87</v>
      </c>
      <c r="F58" s="4" t="s">
        <v>9</v>
      </c>
      <c r="G58" s="4" t="str">
        <f>IFERROR(VLOOKUP(F58,'Станция - направление'!$A$1:$C$40,2,0),"")</f>
        <v>Сухие п.п.</v>
      </c>
      <c r="H58" s="4">
        <f t="shared" si="0"/>
        <v>2022</v>
      </c>
      <c r="I58" s="4">
        <f t="shared" si="1"/>
        <v>1</v>
      </c>
      <c r="J58" s="4">
        <f t="shared" si="2"/>
        <v>3</v>
      </c>
      <c r="K58" s="4">
        <f t="shared" si="3"/>
        <v>4</v>
      </c>
    </row>
    <row r="59" spans="1:11">
      <c r="A59" s="9">
        <v>44581</v>
      </c>
      <c r="B59" s="65" t="s">
        <v>192</v>
      </c>
      <c r="C59" s="4" t="s">
        <v>85</v>
      </c>
      <c r="D59" s="4" t="s">
        <v>118</v>
      </c>
      <c r="E59" s="4" t="s">
        <v>87</v>
      </c>
      <c r="F59" s="4" t="s">
        <v>6</v>
      </c>
      <c r="G59" s="4" t="str">
        <f>IFERROR(VLOOKUP(F59,'Станция - направление'!$A$1:$C$40,2,0),"")</f>
        <v>Москва</v>
      </c>
      <c r="H59" s="4">
        <f t="shared" si="0"/>
        <v>2022</v>
      </c>
      <c r="I59" s="4">
        <f t="shared" si="1"/>
        <v>1</v>
      </c>
      <c r="J59" s="4">
        <f t="shared" si="2"/>
        <v>4</v>
      </c>
      <c r="K59" s="4">
        <f t="shared" si="3"/>
        <v>4</v>
      </c>
    </row>
    <row r="60" spans="1:11">
      <c r="A60" s="9">
        <v>44581</v>
      </c>
      <c r="B60" s="65" t="s">
        <v>193</v>
      </c>
      <c r="C60" s="4" t="s">
        <v>85</v>
      </c>
      <c r="D60" s="4" t="s">
        <v>99</v>
      </c>
      <c r="E60" s="4" t="s">
        <v>87</v>
      </c>
      <c r="F60" s="4" t="s">
        <v>7</v>
      </c>
      <c r="G60" s="4" t="str">
        <f>IFERROR(VLOOKUP(F60,'Станция - направление'!$A$1:$C$40,2,0),"")</f>
        <v>Москва</v>
      </c>
      <c r="H60" s="4">
        <f t="shared" si="0"/>
        <v>2022</v>
      </c>
      <c r="I60" s="4">
        <f t="shared" si="1"/>
        <v>1</v>
      </c>
      <c r="J60" s="4">
        <f t="shared" si="2"/>
        <v>4</v>
      </c>
      <c r="K60" s="4">
        <f t="shared" si="3"/>
        <v>4</v>
      </c>
    </row>
    <row r="61" spans="1:11">
      <c r="A61" s="9">
        <v>44582</v>
      </c>
      <c r="B61" s="65" t="s">
        <v>144</v>
      </c>
      <c r="C61" s="4" t="s">
        <v>86</v>
      </c>
      <c r="D61" s="4" t="s">
        <v>99</v>
      </c>
      <c r="E61" s="4" t="s">
        <v>89</v>
      </c>
      <c r="F61" s="4" t="s">
        <v>13</v>
      </c>
      <c r="G61" s="4" t="str">
        <f>IFERROR(VLOOKUP(F61,'Станция - направление'!$A$1:$C$38,2,0),"")</f>
        <v>Внутри узла</v>
      </c>
      <c r="H61" s="4">
        <f t="shared" si="0"/>
        <v>2022</v>
      </c>
      <c r="I61" s="4">
        <f t="shared" si="1"/>
        <v>1</v>
      </c>
      <c r="J61" s="4">
        <f t="shared" si="2"/>
        <v>5</v>
      </c>
      <c r="K61" s="4">
        <f t="shared" si="3"/>
        <v>4</v>
      </c>
    </row>
    <row r="62" spans="1:11">
      <c r="A62" s="9">
        <v>44582</v>
      </c>
      <c r="B62" s="65" t="s">
        <v>194</v>
      </c>
      <c r="C62" s="4" t="s">
        <v>85</v>
      </c>
      <c r="D62" s="4" t="s">
        <v>115</v>
      </c>
      <c r="E62" s="4" t="s">
        <v>87</v>
      </c>
      <c r="F62" s="4" t="s">
        <v>3</v>
      </c>
      <c r="G62" s="4" t="str">
        <f>IFERROR(VLOOKUP(F62,'Станция - направление'!$A$1:$C$40,2,0),"")</f>
        <v>Москва</v>
      </c>
      <c r="H62" s="4">
        <f t="shared" si="0"/>
        <v>2022</v>
      </c>
      <c r="I62" s="4">
        <f t="shared" si="1"/>
        <v>1</v>
      </c>
      <c r="J62" s="4">
        <f t="shared" si="2"/>
        <v>5</v>
      </c>
      <c r="K62" s="4">
        <f t="shared" si="3"/>
        <v>4</v>
      </c>
    </row>
    <row r="63" spans="1:11">
      <c r="A63" s="9">
        <v>44583</v>
      </c>
      <c r="B63" s="65" t="s">
        <v>195</v>
      </c>
      <c r="C63" s="4" t="s">
        <v>86</v>
      </c>
      <c r="D63" s="4" t="s">
        <v>118</v>
      </c>
      <c r="E63" s="4" t="s">
        <v>87</v>
      </c>
      <c r="F63" s="4" t="s">
        <v>8</v>
      </c>
      <c r="G63" s="4" t="str">
        <f>IFERROR(VLOOKUP(F63,'Станция - направление'!$A$1:$C$40,2,0),"")</f>
        <v>Владивосток</v>
      </c>
      <c r="H63" s="4">
        <f t="shared" si="0"/>
        <v>2022</v>
      </c>
      <c r="I63" s="4">
        <f t="shared" si="1"/>
        <v>1</v>
      </c>
      <c r="J63" s="4">
        <f t="shared" si="2"/>
        <v>6</v>
      </c>
      <c r="K63" s="4">
        <f t="shared" si="3"/>
        <v>4</v>
      </c>
    </row>
    <row r="64" spans="1:11">
      <c r="A64" s="9">
        <v>44583</v>
      </c>
      <c r="B64" s="65" t="s">
        <v>196</v>
      </c>
      <c r="C64" s="4" t="s">
        <v>85</v>
      </c>
      <c r="D64" s="4" t="s">
        <v>99</v>
      </c>
      <c r="E64" s="4" t="s">
        <v>87</v>
      </c>
      <c r="F64" s="4" t="s">
        <v>7</v>
      </c>
      <c r="G64" s="4" t="str">
        <f>IFERROR(VLOOKUP(F64,'Станция - направление'!$A$1:$C$40,2,0),"")</f>
        <v>Москва</v>
      </c>
      <c r="H64" s="4">
        <f t="shared" si="0"/>
        <v>2022</v>
      </c>
      <c r="I64" s="4">
        <f t="shared" si="1"/>
        <v>1</v>
      </c>
      <c r="J64" s="4">
        <f t="shared" si="2"/>
        <v>6</v>
      </c>
      <c r="K64" s="4">
        <f t="shared" si="3"/>
        <v>4</v>
      </c>
    </row>
    <row r="65" spans="1:11">
      <c r="A65" s="9">
        <v>44584</v>
      </c>
      <c r="B65" s="65" t="s">
        <v>197</v>
      </c>
      <c r="C65" s="4" t="s">
        <v>86</v>
      </c>
      <c r="D65" s="4" t="s">
        <v>117</v>
      </c>
      <c r="E65" s="4" t="s">
        <v>89</v>
      </c>
      <c r="F65" s="4" t="s">
        <v>18</v>
      </c>
      <c r="G65" s="4" t="str">
        <f>IFERROR(VLOOKUP(F65,'Станция - направление'!$A$1:$C$38,2,0),"")</f>
        <v>Внутри узла</v>
      </c>
      <c r="H65" s="4">
        <f t="shared" si="0"/>
        <v>2022</v>
      </c>
      <c r="I65" s="4">
        <f t="shared" si="1"/>
        <v>1</v>
      </c>
      <c r="J65" s="4">
        <f t="shared" si="2"/>
        <v>7</v>
      </c>
      <c r="K65" s="4">
        <f t="shared" si="3"/>
        <v>4</v>
      </c>
    </row>
    <row r="66" spans="1:11">
      <c r="A66" s="9">
        <v>44584</v>
      </c>
      <c r="B66" s="65" t="s">
        <v>198</v>
      </c>
      <c r="C66" s="4" t="s">
        <v>85</v>
      </c>
      <c r="D66" s="4" t="s">
        <v>118</v>
      </c>
      <c r="E66" s="4" t="s">
        <v>87</v>
      </c>
      <c r="F66" s="4" t="s">
        <v>8</v>
      </c>
      <c r="G66" s="4" t="str">
        <f>IFERROR(VLOOKUP(F66,'Станция - направление'!$A$1:$C$40,2,0),"")</f>
        <v>Владивосток</v>
      </c>
      <c r="H66" s="4">
        <f t="shared" si="0"/>
        <v>2022</v>
      </c>
      <c r="I66" s="4">
        <f t="shared" si="1"/>
        <v>1</v>
      </c>
      <c r="J66" s="4">
        <f t="shared" si="2"/>
        <v>7</v>
      </c>
      <c r="K66" s="4">
        <f t="shared" si="3"/>
        <v>4</v>
      </c>
    </row>
    <row r="67" spans="1:11">
      <c r="A67" s="9">
        <v>44584</v>
      </c>
      <c r="B67" s="65" t="s">
        <v>199</v>
      </c>
      <c r="C67" s="4" t="s">
        <v>85</v>
      </c>
      <c r="D67" s="4" t="s">
        <v>118</v>
      </c>
      <c r="E67" s="4" t="s">
        <v>87</v>
      </c>
      <c r="F67" s="4" t="s">
        <v>9</v>
      </c>
      <c r="G67" s="4" t="str">
        <f>IFERROR(VLOOKUP(F67,'Станция - направление'!$A$1:$C$40,2,0),"")</f>
        <v>Сухие п.п.</v>
      </c>
      <c r="H67" s="4">
        <f t="shared" si="0"/>
        <v>2022</v>
      </c>
      <c r="I67" s="4">
        <f t="shared" si="1"/>
        <v>1</v>
      </c>
      <c r="J67" s="4">
        <f t="shared" si="2"/>
        <v>7</v>
      </c>
      <c r="K67" s="4">
        <f t="shared" si="3"/>
        <v>4</v>
      </c>
    </row>
    <row r="68" spans="1:11">
      <c r="A68" s="9">
        <v>44584</v>
      </c>
      <c r="B68" s="65" t="s">
        <v>200</v>
      </c>
      <c r="C68" s="4" t="s">
        <v>85</v>
      </c>
      <c r="D68" s="4" t="s">
        <v>118</v>
      </c>
      <c r="E68" s="4" t="s">
        <v>87</v>
      </c>
      <c r="F68" s="4" t="s">
        <v>6</v>
      </c>
      <c r="G68" s="4" t="str">
        <f>IFERROR(VLOOKUP(F68,'Станция - направление'!$A$1:$C$40,2,0),"")</f>
        <v>Москва</v>
      </c>
      <c r="H68" s="4">
        <f t="shared" si="0"/>
        <v>2022</v>
      </c>
      <c r="I68" s="4">
        <f t="shared" si="1"/>
        <v>1</v>
      </c>
      <c r="J68" s="4">
        <f t="shared" si="2"/>
        <v>7</v>
      </c>
      <c r="K68" s="4">
        <f t="shared" si="3"/>
        <v>4</v>
      </c>
    </row>
    <row r="69" spans="1:11">
      <c r="A69" s="9">
        <v>44584</v>
      </c>
      <c r="B69" s="65" t="s">
        <v>201</v>
      </c>
      <c r="C69" s="4" t="s">
        <v>85</v>
      </c>
      <c r="D69" s="4" t="s">
        <v>115</v>
      </c>
      <c r="E69" s="4" t="s">
        <v>88</v>
      </c>
      <c r="F69" s="4" t="s">
        <v>38</v>
      </c>
      <c r="G69" s="4">
        <f>IFERROR(VLOOKUP(F69,'Станция - направление'!$A$1:$C$38,2,0),"")</f>
        <v>0</v>
      </c>
      <c r="H69" s="4">
        <f t="shared" si="0"/>
        <v>2022</v>
      </c>
      <c r="I69" s="4">
        <f t="shared" si="1"/>
        <v>1</v>
      </c>
      <c r="J69" s="4">
        <f t="shared" si="2"/>
        <v>7</v>
      </c>
      <c r="K69" s="4">
        <f t="shared" si="3"/>
        <v>4</v>
      </c>
    </row>
    <row r="70" spans="1:11">
      <c r="A70" s="9">
        <v>44585</v>
      </c>
      <c r="B70" s="65" t="s">
        <v>202</v>
      </c>
      <c r="C70" s="4" t="s">
        <v>86</v>
      </c>
      <c r="D70" s="4" t="s">
        <v>115</v>
      </c>
      <c r="E70" s="4" t="s">
        <v>89</v>
      </c>
      <c r="F70" s="4" t="s">
        <v>19</v>
      </c>
      <c r="G70" s="4" t="str">
        <f>IFERROR(VLOOKUP(F70,'Станция - направление'!$A$1:$C$38,2,0),"")</f>
        <v>Сухие п.п.</v>
      </c>
      <c r="H70" s="4">
        <f t="shared" si="0"/>
        <v>2022</v>
      </c>
      <c r="I70" s="4">
        <f t="shared" si="1"/>
        <v>1</v>
      </c>
      <c r="J70" s="4">
        <f t="shared" si="2"/>
        <v>1</v>
      </c>
      <c r="K70" s="4">
        <f t="shared" si="3"/>
        <v>5</v>
      </c>
    </row>
    <row r="71" spans="1:11">
      <c r="A71" s="9">
        <v>44585</v>
      </c>
      <c r="B71" s="65" t="s">
        <v>203</v>
      </c>
      <c r="C71" s="4" t="s">
        <v>85</v>
      </c>
      <c r="D71" s="4" t="s">
        <v>117</v>
      </c>
      <c r="E71" s="4" t="s">
        <v>87</v>
      </c>
      <c r="F71" s="4" t="s">
        <v>3</v>
      </c>
      <c r="G71" s="4" t="str">
        <f>IFERROR(VLOOKUP(F71,'Станция - направление'!$A$1:$C$40,2,0),"")</f>
        <v>Москва</v>
      </c>
      <c r="H71" s="4">
        <f t="shared" si="0"/>
        <v>2022</v>
      </c>
      <c r="I71" s="4">
        <f t="shared" si="1"/>
        <v>1</v>
      </c>
      <c r="J71" s="4">
        <f t="shared" si="2"/>
        <v>1</v>
      </c>
      <c r="K71" s="4">
        <f t="shared" si="3"/>
        <v>5</v>
      </c>
    </row>
    <row r="72" spans="1:11">
      <c r="A72" s="9">
        <v>44586</v>
      </c>
      <c r="B72" s="65" t="s">
        <v>204</v>
      </c>
      <c r="C72" s="4" t="s">
        <v>86</v>
      </c>
      <c r="D72" s="4" t="s">
        <v>118</v>
      </c>
      <c r="E72" s="4" t="s">
        <v>88</v>
      </c>
      <c r="F72" s="4" t="s">
        <v>27</v>
      </c>
      <c r="G72" s="4">
        <f>IFERROR(VLOOKUP(F72,'Станция - направление'!$A$1:$C$38,2,0),"")</f>
        <v>0</v>
      </c>
      <c r="H72" s="4">
        <f t="shared" si="0"/>
        <v>2022</v>
      </c>
      <c r="I72" s="4">
        <f t="shared" si="1"/>
        <v>1</v>
      </c>
      <c r="J72" s="4">
        <f t="shared" si="2"/>
        <v>2</v>
      </c>
      <c r="K72" s="4">
        <f t="shared" si="3"/>
        <v>5</v>
      </c>
    </row>
    <row r="73" spans="1:11">
      <c r="A73" s="9">
        <v>44586</v>
      </c>
      <c r="B73" s="65" t="s">
        <v>205</v>
      </c>
      <c r="C73" s="4" t="s">
        <v>85</v>
      </c>
      <c r="D73" s="4" t="s">
        <v>99</v>
      </c>
      <c r="E73" s="4" t="s">
        <v>87</v>
      </c>
      <c r="F73" s="4" t="s">
        <v>7</v>
      </c>
      <c r="G73" s="4" t="str">
        <f>IFERROR(VLOOKUP(F73,'Станция - направление'!$A$1:$C$40,2,0),"")</f>
        <v>Москва</v>
      </c>
      <c r="H73" s="4">
        <f t="shared" si="0"/>
        <v>2022</v>
      </c>
      <c r="I73" s="4">
        <f t="shared" si="1"/>
        <v>1</v>
      </c>
      <c r="J73" s="4">
        <f t="shared" si="2"/>
        <v>2</v>
      </c>
      <c r="K73" s="4">
        <f t="shared" si="3"/>
        <v>5</v>
      </c>
    </row>
    <row r="74" spans="1:11">
      <c r="A74" s="9">
        <v>44587</v>
      </c>
      <c r="B74" s="65" t="s">
        <v>206</v>
      </c>
      <c r="C74" s="4" t="s">
        <v>86</v>
      </c>
      <c r="D74" s="4" t="s">
        <v>99</v>
      </c>
      <c r="E74" s="4" t="s">
        <v>88</v>
      </c>
      <c r="F74" s="4" t="s">
        <v>25</v>
      </c>
      <c r="G74" s="4">
        <f>IFERROR(VLOOKUP(F74,'Станция - направление'!$A$1:$C$38,2,0),"")</f>
        <v>0</v>
      </c>
      <c r="H74" s="4">
        <f t="shared" si="0"/>
        <v>2022</v>
      </c>
      <c r="I74" s="4">
        <f t="shared" si="1"/>
        <v>1</v>
      </c>
      <c r="J74" s="4">
        <f t="shared" si="2"/>
        <v>3</v>
      </c>
      <c r="K74" s="4">
        <f t="shared" si="3"/>
        <v>5</v>
      </c>
    </row>
    <row r="75" spans="1:11">
      <c r="A75" s="9">
        <v>44588</v>
      </c>
      <c r="B75" s="65" t="s">
        <v>207</v>
      </c>
      <c r="C75" s="4" t="s">
        <v>86</v>
      </c>
      <c r="D75" s="4" t="s">
        <v>118</v>
      </c>
      <c r="E75" s="4" t="s">
        <v>87</v>
      </c>
      <c r="F75" s="4" t="s">
        <v>8</v>
      </c>
      <c r="G75" s="4" t="str">
        <f>IFERROR(VLOOKUP(F75,'Станция - направление'!$A$1:$C$40,2,0),"")</f>
        <v>Владивосток</v>
      </c>
      <c r="H75" s="4">
        <f t="shared" si="0"/>
        <v>2022</v>
      </c>
      <c r="I75" s="4">
        <f t="shared" si="1"/>
        <v>1</v>
      </c>
      <c r="J75" s="4">
        <f t="shared" si="2"/>
        <v>4</v>
      </c>
      <c r="K75" s="4">
        <f t="shared" si="3"/>
        <v>5</v>
      </c>
    </row>
    <row r="76" spans="1:11">
      <c r="A76" s="9">
        <v>44589</v>
      </c>
      <c r="B76" s="65" t="s">
        <v>208</v>
      </c>
      <c r="C76" s="4" t="s">
        <v>86</v>
      </c>
      <c r="D76" s="4" t="s">
        <v>115</v>
      </c>
      <c r="E76" s="4" t="s">
        <v>89</v>
      </c>
      <c r="F76" s="4" t="s">
        <v>15</v>
      </c>
      <c r="G76" s="4">
        <f>IFERROR(VLOOKUP(F76,'Станция - направление'!$A$1:$C$38,2,0),"")</f>
        <v>0</v>
      </c>
      <c r="H76" s="4">
        <f t="shared" si="0"/>
        <v>2022</v>
      </c>
      <c r="I76" s="4">
        <f t="shared" si="1"/>
        <v>1</v>
      </c>
      <c r="J76" s="4">
        <f t="shared" si="2"/>
        <v>5</v>
      </c>
      <c r="K76" s="4">
        <f t="shared" si="3"/>
        <v>5</v>
      </c>
    </row>
    <row r="77" spans="1:11">
      <c r="A77" s="9">
        <v>44589</v>
      </c>
      <c r="B77" s="65" t="s">
        <v>209</v>
      </c>
      <c r="C77" s="4" t="s">
        <v>85</v>
      </c>
      <c r="D77" s="4" t="s">
        <v>117</v>
      </c>
      <c r="E77" s="4" t="s">
        <v>87</v>
      </c>
      <c r="F77" s="4" t="s">
        <v>5</v>
      </c>
      <c r="G77" s="4" t="str">
        <f>IFERROR(VLOOKUP(F77,'Станция - направление'!$A$1:$C$40,2,0),"")</f>
        <v>Москва</v>
      </c>
      <c r="H77" s="4">
        <f t="shared" si="0"/>
        <v>2022</v>
      </c>
      <c r="I77" s="4">
        <f t="shared" si="1"/>
        <v>1</v>
      </c>
      <c r="J77" s="4">
        <f t="shared" si="2"/>
        <v>5</v>
      </c>
      <c r="K77" s="4">
        <f t="shared" si="3"/>
        <v>5</v>
      </c>
    </row>
    <row r="78" spans="1:11">
      <c r="A78" s="9">
        <v>44589</v>
      </c>
      <c r="B78" s="65" t="s">
        <v>210</v>
      </c>
      <c r="C78" s="4" t="s">
        <v>85</v>
      </c>
      <c r="D78" s="4" t="s">
        <v>115</v>
      </c>
      <c r="E78" s="4" t="s">
        <v>87</v>
      </c>
      <c r="F78" s="4" t="s">
        <v>3</v>
      </c>
      <c r="G78" s="4" t="str">
        <f>IFERROR(VLOOKUP(F78,'Станция - направление'!$A$1:$C$40,2,0),"")</f>
        <v>Москва</v>
      </c>
      <c r="H78" s="4">
        <f t="shared" si="0"/>
        <v>2022</v>
      </c>
      <c r="I78" s="4">
        <f t="shared" si="1"/>
        <v>1</v>
      </c>
      <c r="J78" s="4">
        <f t="shared" si="2"/>
        <v>5</v>
      </c>
      <c r="K78" s="4">
        <f t="shared" si="3"/>
        <v>5</v>
      </c>
    </row>
    <row r="79" spans="1:11">
      <c r="A79" s="9">
        <v>44589</v>
      </c>
      <c r="B79" s="65" t="s">
        <v>211</v>
      </c>
      <c r="C79" s="4" t="s">
        <v>85</v>
      </c>
      <c r="D79" s="4" t="s">
        <v>99</v>
      </c>
      <c r="E79" s="4" t="s">
        <v>87</v>
      </c>
      <c r="F79" s="4" t="s">
        <v>7</v>
      </c>
      <c r="G79" s="4" t="str">
        <f>IFERROR(VLOOKUP(F79,'Станция - направление'!$A$1:$C$40,2,0),"")</f>
        <v>Москва</v>
      </c>
      <c r="H79" s="4">
        <f t="shared" si="0"/>
        <v>2022</v>
      </c>
      <c r="I79" s="4">
        <f t="shared" si="1"/>
        <v>1</v>
      </c>
      <c r="J79" s="4">
        <f t="shared" si="2"/>
        <v>5</v>
      </c>
      <c r="K79" s="4">
        <f t="shared" si="3"/>
        <v>5</v>
      </c>
    </row>
    <row r="80" spans="1:11">
      <c r="A80" s="9">
        <v>44590</v>
      </c>
      <c r="B80" s="65" t="s">
        <v>212</v>
      </c>
      <c r="C80" s="4" t="s">
        <v>86</v>
      </c>
      <c r="D80" s="4" t="s">
        <v>117</v>
      </c>
      <c r="E80" s="4" t="s">
        <v>88</v>
      </c>
      <c r="F80" s="4" t="s">
        <v>39</v>
      </c>
      <c r="G80" s="4">
        <f>IFERROR(VLOOKUP(F80,'Станция - направление'!$A$1:$C$38,2,0),"")</f>
        <v>0</v>
      </c>
      <c r="H80" s="4">
        <f t="shared" si="0"/>
        <v>2022</v>
      </c>
      <c r="I80" s="4">
        <f t="shared" si="1"/>
        <v>1</v>
      </c>
      <c r="J80" s="4">
        <f t="shared" si="2"/>
        <v>6</v>
      </c>
      <c r="K80" s="4">
        <f t="shared" si="3"/>
        <v>5</v>
      </c>
    </row>
    <row r="81" spans="1:11">
      <c r="A81" s="9">
        <v>44590</v>
      </c>
      <c r="B81" s="65" t="s">
        <v>213</v>
      </c>
      <c r="C81" s="4" t="s">
        <v>85</v>
      </c>
      <c r="D81" s="4" t="s">
        <v>117</v>
      </c>
      <c r="E81" s="4" t="s">
        <v>87</v>
      </c>
      <c r="F81" s="4" t="s">
        <v>5</v>
      </c>
      <c r="G81" s="4" t="str">
        <f>IFERROR(VLOOKUP(F81,'Станция - направление'!$A$1:$C$40,2,0),"")</f>
        <v>Москва</v>
      </c>
      <c r="H81" s="4">
        <f t="shared" si="0"/>
        <v>2022</v>
      </c>
      <c r="I81" s="4">
        <f t="shared" si="1"/>
        <v>1</v>
      </c>
      <c r="J81" s="4">
        <f t="shared" si="2"/>
        <v>6</v>
      </c>
      <c r="K81" s="4">
        <f t="shared" si="3"/>
        <v>5</v>
      </c>
    </row>
    <row r="82" spans="1:11">
      <c r="A82" s="9">
        <v>44591</v>
      </c>
      <c r="B82" s="65" t="s">
        <v>214</v>
      </c>
      <c r="C82" s="4" t="s">
        <v>86</v>
      </c>
      <c r="D82" s="4" t="s">
        <v>117</v>
      </c>
      <c r="E82" s="4" t="s">
        <v>87</v>
      </c>
      <c r="F82" s="4" t="s">
        <v>9</v>
      </c>
      <c r="G82" s="4" t="str">
        <f>IFERROR(VLOOKUP(F82,'Станция - направление'!$A$1:$C$40,2,0),"")</f>
        <v>Сухие п.п.</v>
      </c>
      <c r="H82" s="4">
        <f t="shared" si="0"/>
        <v>2022</v>
      </c>
      <c r="I82" s="4">
        <f t="shared" si="1"/>
        <v>1</v>
      </c>
      <c r="J82" s="4">
        <f t="shared" si="2"/>
        <v>7</v>
      </c>
      <c r="K82" s="4">
        <f t="shared" si="3"/>
        <v>5</v>
      </c>
    </row>
    <row r="83" spans="1:11">
      <c r="A83" s="9">
        <v>44591</v>
      </c>
      <c r="B83" s="65" t="s">
        <v>215</v>
      </c>
      <c r="C83" s="4" t="s">
        <v>85</v>
      </c>
      <c r="D83" s="4" t="s">
        <v>99</v>
      </c>
      <c r="E83" s="4" t="s">
        <v>87</v>
      </c>
      <c r="F83" s="4" t="s">
        <v>7</v>
      </c>
      <c r="G83" s="4" t="str">
        <f>IFERROR(VLOOKUP(F83,'Станция - направление'!$A$1:$C$40,2,0),"")</f>
        <v>Москва</v>
      </c>
      <c r="H83" s="4">
        <f t="shared" si="0"/>
        <v>2022</v>
      </c>
      <c r="I83" s="4">
        <f t="shared" si="1"/>
        <v>1</v>
      </c>
      <c r="J83" s="4">
        <f t="shared" si="2"/>
        <v>7</v>
      </c>
      <c r="K83" s="4">
        <f t="shared" si="3"/>
        <v>5</v>
      </c>
    </row>
    <row r="84" spans="1:11">
      <c r="A84" s="9">
        <v>44592</v>
      </c>
      <c r="B84" s="65" t="s">
        <v>216</v>
      </c>
      <c r="C84" s="4" t="s">
        <v>86</v>
      </c>
      <c r="D84" s="4" t="s">
        <v>99</v>
      </c>
      <c r="E84" s="4" t="s">
        <v>89</v>
      </c>
      <c r="F84" s="4" t="s">
        <v>13</v>
      </c>
      <c r="G84" s="4" t="str">
        <f>IFERROR(VLOOKUP(F84,'Станция - направление'!$A$1:$C$38,2,0),"")</f>
        <v>Внутри узла</v>
      </c>
      <c r="H84" s="4">
        <f t="shared" si="0"/>
        <v>2022</v>
      </c>
      <c r="I84" s="4">
        <f t="shared" si="1"/>
        <v>1</v>
      </c>
      <c r="J84" s="4">
        <f t="shared" si="2"/>
        <v>1</v>
      </c>
      <c r="K84" s="4">
        <f t="shared" si="3"/>
        <v>6</v>
      </c>
    </row>
    <row r="85" spans="1:11">
      <c r="A85" s="9">
        <v>44592</v>
      </c>
      <c r="B85" s="65" t="s">
        <v>217</v>
      </c>
      <c r="C85" s="4" t="s">
        <v>86</v>
      </c>
      <c r="D85" s="4" t="s">
        <v>99</v>
      </c>
      <c r="E85" s="4" t="s">
        <v>89</v>
      </c>
      <c r="F85" s="4" t="s">
        <v>13</v>
      </c>
      <c r="G85" s="4" t="str">
        <f>IFERROR(VLOOKUP(F85,'Станция - направление'!$A$1:$C$38,2,0),"")</f>
        <v>Внутри узла</v>
      </c>
      <c r="H85" s="4">
        <f t="shared" si="0"/>
        <v>2022</v>
      </c>
      <c r="I85" s="4">
        <f t="shared" si="1"/>
        <v>1</v>
      </c>
      <c r="J85" s="4">
        <f t="shared" si="2"/>
        <v>1</v>
      </c>
      <c r="K85" s="4">
        <f t="shared" si="3"/>
        <v>6</v>
      </c>
    </row>
    <row r="86" spans="1:11">
      <c r="A86" s="9">
        <v>44592</v>
      </c>
      <c r="B86" s="65" t="s">
        <v>218</v>
      </c>
      <c r="C86" s="4" t="s">
        <v>86</v>
      </c>
      <c r="D86" s="4" t="s">
        <v>115</v>
      </c>
      <c r="E86" s="4" t="s">
        <v>87</v>
      </c>
      <c r="F86" s="4" t="s">
        <v>11</v>
      </c>
      <c r="G86" s="4" t="str">
        <f>IFERROR(VLOOKUP(F86,'Станция - направление'!$A$1:$C$40,2,0),"")</f>
        <v>Сухие п.п.</v>
      </c>
      <c r="H86" s="4">
        <f t="shared" si="0"/>
        <v>2022</v>
      </c>
      <c r="I86" s="4">
        <f t="shared" si="1"/>
        <v>1</v>
      </c>
      <c r="J86" s="4">
        <f t="shared" si="2"/>
        <v>1</v>
      </c>
      <c r="K86" s="4">
        <f t="shared" si="3"/>
        <v>6</v>
      </c>
    </row>
    <row r="87" spans="1:11">
      <c r="A87" s="9">
        <v>44592</v>
      </c>
      <c r="B87" s="65" t="s">
        <v>219</v>
      </c>
      <c r="C87" s="4" t="s">
        <v>85</v>
      </c>
      <c r="D87" s="4" t="s">
        <v>118</v>
      </c>
      <c r="E87" s="4" t="s">
        <v>87</v>
      </c>
      <c r="F87" s="4" t="s">
        <v>6</v>
      </c>
      <c r="G87" s="4" t="str">
        <f>IFERROR(VLOOKUP(F87,'Станция - направление'!$A$1:$C$40,2,0),"")</f>
        <v>Москва</v>
      </c>
      <c r="H87" s="4">
        <f t="shared" si="0"/>
        <v>2022</v>
      </c>
      <c r="I87" s="4">
        <f t="shared" si="1"/>
        <v>1</v>
      </c>
      <c r="J87" s="4">
        <f t="shared" si="2"/>
        <v>1</v>
      </c>
      <c r="K87" s="4">
        <f t="shared" si="3"/>
        <v>6</v>
      </c>
    </row>
    <row r="88" spans="1:11">
      <c r="A88" s="9">
        <v>44593</v>
      </c>
      <c r="B88" s="65" t="s">
        <v>220</v>
      </c>
      <c r="C88" s="4" t="s">
        <v>86</v>
      </c>
      <c r="D88" s="4" t="s">
        <v>117</v>
      </c>
      <c r="E88" s="4" t="s">
        <v>88</v>
      </c>
      <c r="F88" s="4" t="s">
        <v>166</v>
      </c>
      <c r="G88" s="4" t="str">
        <f>IFERROR(VLOOKUP(F88,'Станция - направление'!$A$1:$C$38,2,0),"")</f>
        <v/>
      </c>
      <c r="H88" s="4">
        <f t="shared" si="0"/>
        <v>2022</v>
      </c>
      <c r="I88" s="4">
        <f t="shared" si="1"/>
        <v>2</v>
      </c>
      <c r="J88" s="4">
        <f t="shared" si="2"/>
        <v>2</v>
      </c>
      <c r="K88" s="4">
        <f t="shared" si="3"/>
        <v>6</v>
      </c>
    </row>
    <row r="89" spans="1:11">
      <c r="A89" s="9">
        <v>44593</v>
      </c>
      <c r="B89" s="65" t="s">
        <v>221</v>
      </c>
      <c r="C89" s="4" t="s">
        <v>85</v>
      </c>
      <c r="D89" s="4" t="s">
        <v>117</v>
      </c>
      <c r="E89" s="4" t="s">
        <v>87</v>
      </c>
      <c r="F89" s="4" t="s">
        <v>5</v>
      </c>
      <c r="G89" s="4" t="str">
        <f>IFERROR(VLOOKUP(F89,'Станция - направление'!$A$1:$C$40,2,0),"")</f>
        <v>Москва</v>
      </c>
      <c r="H89" s="4">
        <f t="shared" si="0"/>
        <v>2022</v>
      </c>
      <c r="I89" s="4">
        <f t="shared" si="1"/>
        <v>2</v>
      </c>
      <c r="J89" s="4">
        <f t="shared" si="2"/>
        <v>2</v>
      </c>
      <c r="K89" s="4">
        <f t="shared" si="3"/>
        <v>6</v>
      </c>
    </row>
    <row r="90" spans="1:11">
      <c r="A90" s="9">
        <v>44594</v>
      </c>
      <c r="B90" s="65" t="s">
        <v>222</v>
      </c>
      <c r="C90" s="4" t="s">
        <v>86</v>
      </c>
      <c r="D90" s="4" t="s">
        <v>118</v>
      </c>
      <c r="E90" s="4" t="s">
        <v>87</v>
      </c>
      <c r="F90" s="4" t="s">
        <v>8</v>
      </c>
      <c r="G90" s="4" t="str">
        <f>IFERROR(VLOOKUP(F90,'Станция - направление'!$A$1:$C$40,2,0),"")</f>
        <v>Владивосток</v>
      </c>
      <c r="H90" s="4">
        <f t="shared" si="0"/>
        <v>2022</v>
      </c>
      <c r="I90" s="4">
        <f t="shared" si="1"/>
        <v>2</v>
      </c>
      <c r="J90" s="4">
        <f t="shared" si="2"/>
        <v>3</v>
      </c>
      <c r="K90" s="4">
        <f t="shared" si="3"/>
        <v>6</v>
      </c>
    </row>
    <row r="91" spans="1:11">
      <c r="A91" s="9">
        <v>44594</v>
      </c>
      <c r="B91" s="65" t="s">
        <v>223</v>
      </c>
      <c r="C91" s="4" t="s">
        <v>85</v>
      </c>
      <c r="D91" s="4" t="s">
        <v>115</v>
      </c>
      <c r="E91" s="4" t="s">
        <v>87</v>
      </c>
      <c r="F91" s="4" t="s">
        <v>3</v>
      </c>
      <c r="G91" s="4" t="str">
        <f>IFERROR(VLOOKUP(F91,'Станция - направление'!$A$1:$C$40,2,0),"")</f>
        <v>Москва</v>
      </c>
      <c r="H91" s="4">
        <f t="shared" si="0"/>
        <v>2022</v>
      </c>
      <c r="I91" s="4">
        <f t="shared" si="1"/>
        <v>2</v>
      </c>
      <c r="J91" s="4">
        <f t="shared" si="2"/>
        <v>3</v>
      </c>
      <c r="K91" s="4">
        <f t="shared" si="3"/>
        <v>6</v>
      </c>
    </row>
    <row r="92" spans="1:11">
      <c r="A92" s="9">
        <v>44595</v>
      </c>
      <c r="B92" s="65" t="s">
        <v>224</v>
      </c>
      <c r="C92" s="4" t="s">
        <v>86</v>
      </c>
      <c r="D92" s="4" t="s">
        <v>99</v>
      </c>
      <c r="E92" s="4" t="s">
        <v>88</v>
      </c>
      <c r="F92" s="4" t="s">
        <v>27</v>
      </c>
      <c r="G92" s="4">
        <f>IFERROR(VLOOKUP(F92,'Станция - направление'!$A$1:$C$38,2,0),"")</f>
        <v>0</v>
      </c>
      <c r="H92" s="4">
        <f t="shared" si="0"/>
        <v>2022</v>
      </c>
      <c r="I92" s="4">
        <f t="shared" si="1"/>
        <v>2</v>
      </c>
      <c r="J92" s="4">
        <f t="shared" si="2"/>
        <v>4</v>
      </c>
      <c r="K92" s="4">
        <f t="shared" si="3"/>
        <v>6</v>
      </c>
    </row>
    <row r="93" spans="1:11">
      <c r="A93" s="9">
        <v>44595</v>
      </c>
      <c r="B93" s="65" t="s">
        <v>225</v>
      </c>
      <c r="C93" s="4" t="s">
        <v>85</v>
      </c>
      <c r="D93" s="4" t="s">
        <v>118</v>
      </c>
      <c r="E93" s="4" t="s">
        <v>87</v>
      </c>
      <c r="F93" s="4" t="s">
        <v>8</v>
      </c>
      <c r="G93" s="4" t="str">
        <f>IFERROR(VLOOKUP(F93,'Станция - направление'!$A$1:$C$40,2,0),"")</f>
        <v>Владивосток</v>
      </c>
      <c r="H93" s="4">
        <f t="shared" si="0"/>
        <v>2022</v>
      </c>
      <c r="I93" s="4">
        <f t="shared" si="1"/>
        <v>2</v>
      </c>
      <c r="J93" s="4">
        <f t="shared" si="2"/>
        <v>4</v>
      </c>
      <c r="K93" s="4">
        <f t="shared" si="3"/>
        <v>6</v>
      </c>
    </row>
    <row r="94" spans="1:11">
      <c r="A94" s="9">
        <v>44597</v>
      </c>
      <c r="B94" s="65" t="s">
        <v>226</v>
      </c>
      <c r="C94" s="4" t="s">
        <v>86</v>
      </c>
      <c r="D94" s="4" t="s">
        <v>115</v>
      </c>
      <c r="E94" s="4" t="s">
        <v>89</v>
      </c>
      <c r="F94" s="4" t="s">
        <v>41</v>
      </c>
      <c r="G94" s="4" t="str">
        <f>IFERROR(VLOOKUP(F94,'Станция - направление'!$A$1:$C$38,2,0),"")</f>
        <v>Внутри узла</v>
      </c>
      <c r="H94" s="4">
        <f t="shared" si="0"/>
        <v>2022</v>
      </c>
      <c r="I94" s="4">
        <f t="shared" si="1"/>
        <v>2</v>
      </c>
      <c r="J94" s="4">
        <f t="shared" si="2"/>
        <v>6</v>
      </c>
      <c r="K94" s="4">
        <f t="shared" si="3"/>
        <v>6</v>
      </c>
    </row>
    <row r="95" spans="1:11">
      <c r="A95" s="9">
        <v>44597</v>
      </c>
      <c r="B95" s="65" t="s">
        <v>227</v>
      </c>
      <c r="C95" s="4" t="s">
        <v>85</v>
      </c>
      <c r="D95" s="4" t="s">
        <v>99</v>
      </c>
      <c r="E95" s="4" t="s">
        <v>87</v>
      </c>
      <c r="F95" s="4" t="s">
        <v>7</v>
      </c>
      <c r="G95" s="4" t="str">
        <f>IFERROR(VLOOKUP(F95,'Станция - направление'!$A$1:$C$40,2,0),"")</f>
        <v>Москва</v>
      </c>
      <c r="H95" s="4">
        <f t="shared" si="0"/>
        <v>2022</v>
      </c>
      <c r="I95" s="4">
        <f t="shared" si="1"/>
        <v>2</v>
      </c>
      <c r="J95" s="4">
        <f t="shared" si="2"/>
        <v>6</v>
      </c>
      <c r="K95" s="4">
        <f t="shared" si="3"/>
        <v>6</v>
      </c>
    </row>
    <row r="96" spans="1:11">
      <c r="A96" s="9">
        <v>44597</v>
      </c>
      <c r="B96" s="65" t="s">
        <v>228</v>
      </c>
      <c r="C96" s="4" t="s">
        <v>85</v>
      </c>
      <c r="D96" s="4" t="s">
        <v>99</v>
      </c>
      <c r="E96" s="4" t="s">
        <v>87</v>
      </c>
      <c r="F96" s="4" t="s">
        <v>9</v>
      </c>
      <c r="G96" s="4" t="str">
        <f>IFERROR(VLOOKUP(F96,'Станция - направление'!$A$1:$C$40,2,0),"")</f>
        <v>Сухие п.п.</v>
      </c>
      <c r="H96" s="4">
        <f t="shared" si="0"/>
        <v>2022</v>
      </c>
      <c r="I96" s="4">
        <f t="shared" si="1"/>
        <v>2</v>
      </c>
      <c r="J96" s="4">
        <f t="shared" si="2"/>
        <v>6</v>
      </c>
      <c r="K96" s="4">
        <f t="shared" si="3"/>
        <v>6</v>
      </c>
    </row>
    <row r="97" spans="1:11">
      <c r="A97" s="9">
        <v>44597</v>
      </c>
      <c r="B97" s="65" t="s">
        <v>229</v>
      </c>
      <c r="C97" s="4" t="s">
        <v>85</v>
      </c>
      <c r="D97" s="4" t="s">
        <v>118</v>
      </c>
      <c r="E97" s="4" t="s">
        <v>87</v>
      </c>
      <c r="F97" s="4" t="s">
        <v>6</v>
      </c>
      <c r="G97" s="4" t="str">
        <f>IFERROR(VLOOKUP(F97,'Станция - направление'!$A$1:$C$40,2,0),"")</f>
        <v>Москва</v>
      </c>
      <c r="H97" s="4">
        <f t="shared" si="0"/>
        <v>2022</v>
      </c>
      <c r="I97" s="4">
        <f t="shared" si="1"/>
        <v>2</v>
      </c>
      <c r="J97" s="4">
        <f t="shared" si="2"/>
        <v>6</v>
      </c>
      <c r="K97" s="4">
        <f t="shared" si="3"/>
        <v>6</v>
      </c>
    </row>
    <row r="98" spans="1:11">
      <c r="A98" s="9">
        <v>44598</v>
      </c>
      <c r="B98" s="65" t="s">
        <v>230</v>
      </c>
      <c r="C98" s="4" t="s">
        <v>86</v>
      </c>
      <c r="D98" s="4" t="s">
        <v>118</v>
      </c>
      <c r="E98" s="4" t="s">
        <v>87</v>
      </c>
      <c r="F98" s="4" t="s">
        <v>8</v>
      </c>
      <c r="G98" s="4" t="str">
        <f>IFERROR(VLOOKUP(F98,'Станция - направление'!$A$1:$C$40,2,0),"")</f>
        <v>Владивосток</v>
      </c>
      <c r="H98" s="4">
        <f t="shared" si="0"/>
        <v>2022</v>
      </c>
      <c r="I98" s="4">
        <f t="shared" si="1"/>
        <v>2</v>
      </c>
      <c r="J98" s="4">
        <f t="shared" si="2"/>
        <v>7</v>
      </c>
      <c r="K98" s="4">
        <f t="shared" si="3"/>
        <v>6</v>
      </c>
    </row>
    <row r="99" spans="1:11">
      <c r="A99" s="9">
        <v>44598</v>
      </c>
      <c r="B99" s="65" t="s">
        <v>231</v>
      </c>
      <c r="C99" s="4" t="s">
        <v>85</v>
      </c>
      <c r="D99" s="4" t="s">
        <v>115</v>
      </c>
      <c r="E99" s="4" t="s">
        <v>87</v>
      </c>
      <c r="F99" s="4" t="s">
        <v>3</v>
      </c>
      <c r="G99" s="4" t="str">
        <f>IFERROR(VLOOKUP(F99,'Станция - направление'!$A$1:$C$40,2,0),"")</f>
        <v>Москва</v>
      </c>
      <c r="H99" s="4">
        <f t="shared" si="0"/>
        <v>2022</v>
      </c>
      <c r="I99" s="4">
        <f t="shared" si="1"/>
        <v>2</v>
      </c>
      <c r="J99" s="4">
        <f t="shared" si="2"/>
        <v>7</v>
      </c>
      <c r="K99" s="4">
        <f t="shared" si="3"/>
        <v>6</v>
      </c>
    </row>
    <row r="100" spans="1:11">
      <c r="A100" s="9">
        <v>44599</v>
      </c>
      <c r="B100" s="65" t="s">
        <v>232</v>
      </c>
      <c r="C100" s="4" t="s">
        <v>86</v>
      </c>
      <c r="D100" s="4" t="s">
        <v>117</v>
      </c>
      <c r="E100" s="4" t="s">
        <v>89</v>
      </c>
      <c r="F100" s="4" t="s">
        <v>19</v>
      </c>
      <c r="G100" s="4" t="str">
        <f>IFERROR(VLOOKUP(F100,'Станция - направление'!$A$1:$C$38,2,0),"")</f>
        <v>Сухие п.п.</v>
      </c>
      <c r="H100" s="4">
        <f t="shared" si="0"/>
        <v>2022</v>
      </c>
      <c r="I100" s="4">
        <f t="shared" si="1"/>
        <v>2</v>
      </c>
      <c r="J100" s="4">
        <f t="shared" si="2"/>
        <v>1</v>
      </c>
      <c r="K100" s="4">
        <f t="shared" si="3"/>
        <v>7</v>
      </c>
    </row>
    <row r="101" spans="1:11">
      <c r="A101" s="9">
        <v>44599</v>
      </c>
      <c r="B101" s="65" t="s">
        <v>233</v>
      </c>
      <c r="C101" s="4" t="s">
        <v>85</v>
      </c>
      <c r="D101" s="4" t="s">
        <v>117</v>
      </c>
      <c r="E101" s="4" t="s">
        <v>87</v>
      </c>
      <c r="F101" s="4" t="s">
        <v>5</v>
      </c>
      <c r="G101" s="4" t="str">
        <f>IFERROR(VLOOKUP(F101,'Станция - направление'!$A$1:$C$40,2,0),"")</f>
        <v>Москва</v>
      </c>
      <c r="H101" s="4">
        <f t="shared" si="0"/>
        <v>2022</v>
      </c>
      <c r="I101" s="4">
        <f t="shared" si="1"/>
        <v>2</v>
      </c>
      <c r="J101" s="4">
        <f t="shared" si="2"/>
        <v>1</v>
      </c>
      <c r="K101" s="4">
        <f t="shared" si="3"/>
        <v>7</v>
      </c>
    </row>
    <row r="102" spans="1:11">
      <c r="A102" s="9">
        <v>44599</v>
      </c>
      <c r="B102" s="65" t="s">
        <v>234</v>
      </c>
      <c r="C102" s="4" t="s">
        <v>85</v>
      </c>
      <c r="D102" s="4" t="s">
        <v>99</v>
      </c>
      <c r="E102" s="4" t="s">
        <v>87</v>
      </c>
      <c r="F102" s="4" t="s">
        <v>7</v>
      </c>
      <c r="G102" s="4" t="str">
        <f>IFERROR(VLOOKUP(F102,'Станция - направление'!$A$1:$C$40,2,0),"")</f>
        <v>Москва</v>
      </c>
      <c r="H102" s="4">
        <f t="shared" si="0"/>
        <v>2022</v>
      </c>
      <c r="I102" s="4">
        <f t="shared" si="1"/>
        <v>2</v>
      </c>
      <c r="J102" s="4">
        <f t="shared" si="2"/>
        <v>1</v>
      </c>
      <c r="K102" s="4">
        <f t="shared" si="3"/>
        <v>7</v>
      </c>
    </row>
    <row r="103" spans="1:11">
      <c r="A103" s="9">
        <v>44600</v>
      </c>
      <c r="B103" s="65" t="s">
        <v>235</v>
      </c>
      <c r="C103" s="4" t="s">
        <v>86</v>
      </c>
      <c r="D103" s="4" t="s">
        <v>115</v>
      </c>
      <c r="E103" s="4" t="s">
        <v>88</v>
      </c>
      <c r="F103" s="4" t="s">
        <v>175</v>
      </c>
      <c r="G103" s="4" t="str">
        <f>IFERROR(VLOOKUP(F103,'Станция - направление'!$A$1:$C$38,2,0),"")</f>
        <v/>
      </c>
      <c r="H103" s="4">
        <f t="shared" si="0"/>
        <v>2022</v>
      </c>
      <c r="I103" s="4">
        <f t="shared" si="1"/>
        <v>2</v>
      </c>
      <c r="J103" s="4">
        <f t="shared" si="2"/>
        <v>2</v>
      </c>
      <c r="K103" s="4">
        <f t="shared" si="3"/>
        <v>7</v>
      </c>
    </row>
    <row r="104" spans="1:11">
      <c r="A104" s="9">
        <v>44600</v>
      </c>
      <c r="B104" s="65" t="s">
        <v>236</v>
      </c>
      <c r="C104" s="4" t="s">
        <v>85</v>
      </c>
      <c r="D104" s="4" t="s">
        <v>118</v>
      </c>
      <c r="E104" s="4" t="s">
        <v>87</v>
      </c>
      <c r="F104" s="4" t="s">
        <v>8</v>
      </c>
      <c r="G104" s="4" t="str">
        <f>IFERROR(VLOOKUP(F104,'Станция - направление'!$A$1:$C$40,2,0),"")</f>
        <v>Владивосток</v>
      </c>
      <c r="H104" s="4">
        <f t="shared" si="0"/>
        <v>2022</v>
      </c>
      <c r="I104" s="4">
        <f t="shared" si="1"/>
        <v>2</v>
      </c>
      <c r="J104" s="4">
        <f t="shared" si="2"/>
        <v>2</v>
      </c>
      <c r="K104" s="4">
        <f t="shared" si="3"/>
        <v>7</v>
      </c>
    </row>
    <row r="105" spans="1:11">
      <c r="A105" s="9">
        <v>44601</v>
      </c>
      <c r="B105" s="65" t="s">
        <v>237</v>
      </c>
      <c r="C105" s="4" t="s">
        <v>86</v>
      </c>
      <c r="D105" s="4" t="s">
        <v>117</v>
      </c>
      <c r="E105" s="4" t="s">
        <v>88</v>
      </c>
      <c r="F105" s="4" t="s">
        <v>39</v>
      </c>
      <c r="G105" s="4">
        <f>IFERROR(VLOOKUP(F105,'Станция - направление'!$A$1:$C$38,2,0),"")</f>
        <v>0</v>
      </c>
      <c r="H105" s="4">
        <f t="shared" si="0"/>
        <v>2022</v>
      </c>
      <c r="I105" s="4">
        <f t="shared" si="1"/>
        <v>2</v>
      </c>
      <c r="J105" s="4">
        <f t="shared" si="2"/>
        <v>3</v>
      </c>
      <c r="K105" s="4">
        <f t="shared" si="3"/>
        <v>7</v>
      </c>
    </row>
    <row r="106" spans="1:11">
      <c r="A106" s="9">
        <v>44601</v>
      </c>
      <c r="B106" s="65" t="s">
        <v>238</v>
      </c>
      <c r="C106" s="4" t="s">
        <v>86</v>
      </c>
      <c r="D106" s="4" t="s">
        <v>99</v>
      </c>
      <c r="E106" s="4" t="s">
        <v>88</v>
      </c>
      <c r="F106" s="4" t="s">
        <v>27</v>
      </c>
      <c r="G106" s="4">
        <f>IFERROR(VLOOKUP(F106,'Станция - направление'!$A$1:$C$38,2,0),"")</f>
        <v>0</v>
      </c>
      <c r="H106" s="4">
        <f t="shared" si="0"/>
        <v>2022</v>
      </c>
      <c r="I106" s="4">
        <f t="shared" si="1"/>
        <v>2</v>
      </c>
      <c r="J106" s="4">
        <f t="shared" si="2"/>
        <v>3</v>
      </c>
      <c r="K106" s="4">
        <f t="shared" si="3"/>
        <v>7</v>
      </c>
    </row>
    <row r="107" spans="1:11">
      <c r="A107" s="9">
        <v>44601</v>
      </c>
      <c r="B107" s="65" t="s">
        <v>239</v>
      </c>
      <c r="C107" s="4" t="s">
        <v>86</v>
      </c>
      <c r="D107" s="4" t="s">
        <v>154</v>
      </c>
      <c r="E107" s="4" t="s">
        <v>89</v>
      </c>
      <c r="F107" s="4" t="s">
        <v>41</v>
      </c>
      <c r="G107" s="4" t="str">
        <f>IFERROR(VLOOKUP(F107,'Станция - направление'!$A$1:$C$38,2,0),"")</f>
        <v>Внутри узла</v>
      </c>
      <c r="H107" s="4">
        <f t="shared" si="0"/>
        <v>2022</v>
      </c>
      <c r="I107" s="4">
        <f t="shared" si="1"/>
        <v>2</v>
      </c>
      <c r="J107" s="4">
        <f t="shared" si="2"/>
        <v>3</v>
      </c>
      <c r="K107" s="4">
        <f t="shared" si="3"/>
        <v>7</v>
      </c>
    </row>
    <row r="108" spans="1:11">
      <c r="A108" s="9">
        <v>44601</v>
      </c>
      <c r="B108" s="65" t="s">
        <v>240</v>
      </c>
      <c r="C108" s="4" t="s">
        <v>85</v>
      </c>
      <c r="D108" s="4" t="s">
        <v>118</v>
      </c>
      <c r="E108" s="4" t="s">
        <v>87</v>
      </c>
      <c r="F108" s="4" t="s">
        <v>6</v>
      </c>
      <c r="G108" s="4" t="str">
        <f>IFERROR(VLOOKUP(F108,'Станция - направление'!$A$1:$C$40,2,0),"")</f>
        <v>Москва</v>
      </c>
      <c r="H108" s="4">
        <f t="shared" si="0"/>
        <v>2022</v>
      </c>
      <c r="I108" s="4">
        <f t="shared" si="1"/>
        <v>2</v>
      </c>
      <c r="J108" s="4">
        <f t="shared" si="2"/>
        <v>3</v>
      </c>
      <c r="K108" s="4">
        <f t="shared" si="3"/>
        <v>7</v>
      </c>
    </row>
    <row r="109" spans="1:11">
      <c r="A109" s="9">
        <v>44601</v>
      </c>
      <c r="B109" s="65" t="s">
        <v>241</v>
      </c>
      <c r="C109" s="4" t="s">
        <v>85</v>
      </c>
      <c r="D109" s="4" t="s">
        <v>117</v>
      </c>
      <c r="E109" s="4" t="s">
        <v>87</v>
      </c>
      <c r="F109" s="4" t="s">
        <v>5</v>
      </c>
      <c r="G109" s="4" t="str">
        <f>IFERROR(VLOOKUP(F109,'Станция - направление'!$A$1:$C$40,2,0),"")</f>
        <v>Москва</v>
      </c>
      <c r="H109" s="4">
        <f t="shared" si="0"/>
        <v>2022</v>
      </c>
      <c r="I109" s="4">
        <f t="shared" si="1"/>
        <v>2</v>
      </c>
      <c r="J109" s="4">
        <f t="shared" si="2"/>
        <v>3</v>
      </c>
      <c r="K109" s="4">
        <f t="shared" si="3"/>
        <v>7</v>
      </c>
    </row>
    <row r="110" spans="1:11">
      <c r="A110" s="9">
        <v>44602</v>
      </c>
      <c r="B110" s="65" t="s">
        <v>242</v>
      </c>
      <c r="C110" s="4" t="s">
        <v>86</v>
      </c>
      <c r="D110" s="4" t="s">
        <v>99</v>
      </c>
      <c r="E110" s="4" t="s">
        <v>88</v>
      </c>
      <c r="F110" s="4" t="s">
        <v>27</v>
      </c>
      <c r="G110" s="4">
        <f>IFERROR(VLOOKUP(F110,'Станция - направление'!$A$1:$C$38,2,0),"")</f>
        <v>0</v>
      </c>
      <c r="H110" s="4">
        <f t="shared" si="0"/>
        <v>2022</v>
      </c>
      <c r="I110" s="4">
        <f t="shared" si="1"/>
        <v>2</v>
      </c>
      <c r="J110" s="4">
        <f t="shared" si="2"/>
        <v>4</v>
      </c>
      <c r="K110" s="4">
        <f t="shared" si="3"/>
        <v>7</v>
      </c>
    </row>
    <row r="111" spans="1:11">
      <c r="A111" s="9">
        <v>44602</v>
      </c>
      <c r="B111" s="65" t="s">
        <v>243</v>
      </c>
      <c r="C111" s="4" t="s">
        <v>85</v>
      </c>
      <c r="D111" s="4" t="s">
        <v>118</v>
      </c>
      <c r="E111" s="4" t="s">
        <v>87</v>
      </c>
      <c r="F111" s="4" t="s">
        <v>9</v>
      </c>
      <c r="G111" s="4" t="str">
        <f>IFERROR(VLOOKUP(F111,'Станция - направление'!$A$1:$C$40,2,0),"")</f>
        <v>Сухие п.п.</v>
      </c>
      <c r="H111" s="4">
        <f t="shared" si="0"/>
        <v>2022</v>
      </c>
      <c r="I111" s="4">
        <f t="shared" si="1"/>
        <v>2</v>
      </c>
      <c r="J111" s="4">
        <f t="shared" si="2"/>
        <v>4</v>
      </c>
      <c r="K111" s="4">
        <f t="shared" si="3"/>
        <v>7</v>
      </c>
    </row>
    <row r="112" spans="1:11">
      <c r="A112" s="9">
        <v>44602</v>
      </c>
      <c r="B112" s="65" t="s">
        <v>244</v>
      </c>
      <c r="C112" s="4" t="s">
        <v>85</v>
      </c>
      <c r="D112" s="4" t="s">
        <v>118</v>
      </c>
      <c r="E112" s="4" t="s">
        <v>87</v>
      </c>
      <c r="F112" s="4" t="s">
        <v>6</v>
      </c>
      <c r="G112" s="4" t="str">
        <f>IFERROR(VLOOKUP(F112,'Станция - направление'!$A$1:$C$40,2,0),"")</f>
        <v>Москва</v>
      </c>
      <c r="H112" s="4">
        <f t="shared" si="0"/>
        <v>2022</v>
      </c>
      <c r="I112" s="4">
        <f t="shared" si="1"/>
        <v>2</v>
      </c>
      <c r="J112" s="4">
        <f t="shared" si="2"/>
        <v>4</v>
      </c>
      <c r="K112" s="4">
        <f t="shared" si="3"/>
        <v>7</v>
      </c>
    </row>
    <row r="113" spans="1:11">
      <c r="A113" s="9">
        <v>44603</v>
      </c>
      <c r="B113" s="65" t="s">
        <v>245</v>
      </c>
      <c r="C113" s="4" t="s">
        <v>86</v>
      </c>
      <c r="D113" s="4" t="s">
        <v>118</v>
      </c>
      <c r="E113" s="4" t="s">
        <v>87</v>
      </c>
      <c r="F113" s="4" t="s">
        <v>8</v>
      </c>
      <c r="G113" s="4" t="str">
        <f>IFERROR(VLOOKUP(F113,'Станция - направление'!$A$1:$C$40,2,0),"")</f>
        <v>Владивосток</v>
      </c>
      <c r="H113" s="4">
        <f t="shared" si="0"/>
        <v>2022</v>
      </c>
      <c r="I113" s="4">
        <f t="shared" si="1"/>
        <v>2</v>
      </c>
      <c r="J113" s="4">
        <f t="shared" si="2"/>
        <v>5</v>
      </c>
      <c r="K113" s="4">
        <f t="shared" si="3"/>
        <v>7</v>
      </c>
    </row>
    <row r="114" spans="1:11">
      <c r="A114" s="9">
        <v>44603</v>
      </c>
      <c r="B114" s="65" t="s">
        <v>246</v>
      </c>
      <c r="C114" s="4" t="s">
        <v>86</v>
      </c>
      <c r="D114" s="4" t="s">
        <v>117</v>
      </c>
      <c r="E114" s="4" t="s">
        <v>89</v>
      </c>
      <c r="F114" s="4" t="s">
        <v>20</v>
      </c>
      <c r="G114" s="4">
        <f>IFERROR(VLOOKUP(F114,'Станция - направление'!$A$1:$C$38,2,0),"")</f>
        <v>0</v>
      </c>
      <c r="H114" s="4">
        <f t="shared" si="0"/>
        <v>2022</v>
      </c>
      <c r="I114" s="4">
        <f t="shared" si="1"/>
        <v>2</v>
      </c>
      <c r="J114" s="4">
        <f t="shared" si="2"/>
        <v>5</v>
      </c>
      <c r="K114" s="4">
        <f t="shared" si="3"/>
        <v>7</v>
      </c>
    </row>
    <row r="115" spans="1:11">
      <c r="A115" s="9">
        <v>44604</v>
      </c>
      <c r="B115" s="65" t="s">
        <v>247</v>
      </c>
      <c r="C115" s="4" t="s">
        <v>85</v>
      </c>
      <c r="D115" s="4" t="s">
        <v>115</v>
      </c>
      <c r="E115" s="4" t="s">
        <v>87</v>
      </c>
      <c r="F115" s="4" t="s">
        <v>3</v>
      </c>
      <c r="G115" s="4" t="str">
        <f>IFERROR(VLOOKUP(F115,'Станция - направление'!$A$1:$C$40,2,0),"")</f>
        <v>Москва</v>
      </c>
      <c r="H115" s="4">
        <f t="shared" si="0"/>
        <v>2022</v>
      </c>
      <c r="I115" s="4">
        <f t="shared" si="1"/>
        <v>2</v>
      </c>
      <c r="J115" s="4">
        <f t="shared" si="2"/>
        <v>6</v>
      </c>
      <c r="K115" s="4">
        <f t="shared" si="3"/>
        <v>7</v>
      </c>
    </row>
    <row r="116" spans="1:11">
      <c r="A116" s="9">
        <v>44604</v>
      </c>
      <c r="B116" s="65" t="s">
        <v>248</v>
      </c>
      <c r="C116" s="4" t="s">
        <v>85</v>
      </c>
      <c r="D116" s="4" t="s">
        <v>99</v>
      </c>
      <c r="E116" s="4" t="s">
        <v>87</v>
      </c>
      <c r="F116" s="4" t="s">
        <v>7</v>
      </c>
      <c r="G116" s="4" t="str">
        <f>IFERROR(VLOOKUP(F116,'Станция - направление'!$A$1:$C$40,2,0),"")</f>
        <v>Москва</v>
      </c>
      <c r="H116" s="4">
        <f t="shared" si="0"/>
        <v>2022</v>
      </c>
      <c r="I116" s="4">
        <f t="shared" si="1"/>
        <v>2</v>
      </c>
      <c r="J116" s="4">
        <f t="shared" si="2"/>
        <v>6</v>
      </c>
      <c r="K116" s="4">
        <f t="shared" si="3"/>
        <v>7</v>
      </c>
    </row>
    <row r="117" spans="1:11">
      <c r="A117" s="9">
        <v>44605</v>
      </c>
      <c r="B117" s="65" t="s">
        <v>249</v>
      </c>
      <c r="C117" s="4" t="s">
        <v>86</v>
      </c>
      <c r="D117" s="4" t="s">
        <v>118</v>
      </c>
      <c r="E117" s="4" t="s">
        <v>88</v>
      </c>
      <c r="F117" s="4" t="s">
        <v>250</v>
      </c>
      <c r="G117" s="4" t="str">
        <f>IFERROR(VLOOKUP(F117,'Станция - направление'!$A$1:$C$38,2,0),"")</f>
        <v/>
      </c>
      <c r="H117" s="4">
        <f t="shared" si="0"/>
        <v>2022</v>
      </c>
      <c r="I117" s="4">
        <f t="shared" si="1"/>
        <v>2</v>
      </c>
      <c r="J117" s="4">
        <f t="shared" si="2"/>
        <v>7</v>
      </c>
      <c r="K117" s="4">
        <f t="shared" si="3"/>
        <v>7</v>
      </c>
    </row>
    <row r="118" spans="1:11">
      <c r="A118" s="9">
        <v>44605</v>
      </c>
      <c r="B118" s="65" t="s">
        <v>251</v>
      </c>
      <c r="C118" s="4" t="s">
        <v>85</v>
      </c>
      <c r="D118" s="4" t="s">
        <v>117</v>
      </c>
      <c r="E118" s="4" t="s">
        <v>87</v>
      </c>
      <c r="F118" s="4" t="s">
        <v>5</v>
      </c>
      <c r="G118" s="4" t="str">
        <f>IFERROR(VLOOKUP(F118,'Станция - направление'!$A$1:$C$40,2,0),"")</f>
        <v>Москва</v>
      </c>
      <c r="H118" s="4">
        <f t="shared" si="0"/>
        <v>2022</v>
      </c>
      <c r="I118" s="4">
        <f t="shared" si="1"/>
        <v>2</v>
      </c>
      <c r="J118" s="4">
        <f t="shared" si="2"/>
        <v>7</v>
      </c>
      <c r="K118" s="4">
        <f t="shared" si="3"/>
        <v>7</v>
      </c>
    </row>
    <row r="119" spans="1:11">
      <c r="A119" s="9">
        <v>44606</v>
      </c>
      <c r="B119" s="65" t="s">
        <v>252</v>
      </c>
      <c r="C119" s="4" t="s">
        <v>86</v>
      </c>
      <c r="D119" s="4" t="s">
        <v>118</v>
      </c>
      <c r="E119" s="4" t="s">
        <v>88</v>
      </c>
      <c r="F119" s="4" t="s">
        <v>166</v>
      </c>
      <c r="G119" s="4" t="str">
        <f>IFERROR(VLOOKUP(F119,'Станция - направление'!$A$1:$C$38,2,0),"")</f>
        <v/>
      </c>
      <c r="H119" s="4">
        <f t="shared" si="0"/>
        <v>2022</v>
      </c>
      <c r="I119" s="4">
        <f t="shared" si="1"/>
        <v>2</v>
      </c>
      <c r="J119" s="4">
        <f t="shared" si="2"/>
        <v>1</v>
      </c>
      <c r="K119" s="4">
        <f t="shared" si="3"/>
        <v>8</v>
      </c>
    </row>
    <row r="120" spans="1:11">
      <c r="A120" s="9">
        <v>44606</v>
      </c>
      <c r="B120" s="65" t="s">
        <v>253</v>
      </c>
      <c r="C120" s="4" t="s">
        <v>85</v>
      </c>
      <c r="D120" s="4" t="s">
        <v>118</v>
      </c>
      <c r="E120" s="4" t="s">
        <v>87</v>
      </c>
      <c r="F120" s="4" t="s">
        <v>9</v>
      </c>
      <c r="G120" s="4" t="str">
        <f>IFERROR(VLOOKUP(F120,'Станция - направление'!$A$1:$C$40,2,0),"")</f>
        <v>Сухие п.п.</v>
      </c>
      <c r="H120" s="4">
        <f t="shared" si="0"/>
        <v>2022</v>
      </c>
      <c r="I120" s="4">
        <f t="shared" si="1"/>
        <v>2</v>
      </c>
      <c r="J120" s="4">
        <f t="shared" si="2"/>
        <v>1</v>
      </c>
      <c r="K120" s="4">
        <f t="shared" si="3"/>
        <v>8</v>
      </c>
    </row>
    <row r="121" spans="1:11">
      <c r="A121" s="9">
        <v>44606</v>
      </c>
      <c r="B121" s="65" t="s">
        <v>254</v>
      </c>
      <c r="C121" s="4" t="s">
        <v>85</v>
      </c>
      <c r="D121" s="4" t="s">
        <v>117</v>
      </c>
      <c r="E121" s="4" t="s">
        <v>87</v>
      </c>
      <c r="F121" s="4" t="s">
        <v>5</v>
      </c>
      <c r="G121" s="4" t="str">
        <f>IFERROR(VLOOKUP(F121,'Станция - направление'!$A$1:$C$40,2,0),"")</f>
        <v>Москва</v>
      </c>
      <c r="H121" s="4">
        <f t="shared" si="0"/>
        <v>2022</v>
      </c>
      <c r="I121" s="4">
        <f t="shared" si="1"/>
        <v>2</v>
      </c>
      <c r="J121" s="4">
        <f t="shared" si="2"/>
        <v>1</v>
      </c>
      <c r="K121" s="4">
        <f t="shared" si="3"/>
        <v>8</v>
      </c>
    </row>
    <row r="122" spans="1:11">
      <c r="A122" s="9">
        <v>44607</v>
      </c>
      <c r="B122" s="65" t="s">
        <v>255</v>
      </c>
      <c r="C122" s="4" t="s">
        <v>86</v>
      </c>
      <c r="D122" s="4" t="s">
        <v>115</v>
      </c>
      <c r="E122" s="4" t="s">
        <v>88</v>
      </c>
      <c r="F122" s="4" t="s">
        <v>175</v>
      </c>
      <c r="G122" s="4" t="str">
        <f>IFERROR(VLOOKUP(F122,'Станция - направление'!$A$1:$C$38,2,0),"")</f>
        <v/>
      </c>
      <c r="H122" s="4">
        <f t="shared" si="0"/>
        <v>2022</v>
      </c>
      <c r="I122" s="4">
        <f t="shared" si="1"/>
        <v>2</v>
      </c>
      <c r="J122" s="4">
        <f t="shared" si="2"/>
        <v>2</v>
      </c>
      <c r="K122" s="4">
        <f t="shared" si="3"/>
        <v>8</v>
      </c>
    </row>
    <row r="123" spans="1:11">
      <c r="A123" s="9">
        <v>44607</v>
      </c>
      <c r="B123" s="65" t="s">
        <v>256</v>
      </c>
      <c r="C123" s="4" t="s">
        <v>86</v>
      </c>
      <c r="D123" s="4" t="s">
        <v>99</v>
      </c>
      <c r="E123" s="4" t="s">
        <v>89</v>
      </c>
      <c r="F123" s="4" t="s">
        <v>13</v>
      </c>
      <c r="G123" s="4" t="str">
        <f>IFERROR(VLOOKUP(F123,'Станция - направление'!$A$1:$C$38,2,0),"")</f>
        <v>Внутри узла</v>
      </c>
      <c r="H123" s="4">
        <f t="shared" si="0"/>
        <v>2022</v>
      </c>
      <c r="I123" s="4">
        <f t="shared" si="1"/>
        <v>2</v>
      </c>
      <c r="J123" s="4">
        <f t="shared" si="2"/>
        <v>2</v>
      </c>
      <c r="K123" s="4">
        <f t="shared" si="3"/>
        <v>8</v>
      </c>
    </row>
    <row r="124" spans="1:11">
      <c r="A124" s="9">
        <v>44607</v>
      </c>
      <c r="B124" s="65" t="s">
        <v>257</v>
      </c>
      <c r="C124" s="4" t="s">
        <v>85</v>
      </c>
      <c r="D124" s="4" t="s">
        <v>115</v>
      </c>
      <c r="E124" s="4" t="s">
        <v>88</v>
      </c>
      <c r="F124" s="4" t="s">
        <v>38</v>
      </c>
      <c r="G124" s="4">
        <f>IFERROR(VLOOKUP(F124,'Станция - направление'!$A$1:$C$38,2,0),"")</f>
        <v>0</v>
      </c>
      <c r="H124" s="4">
        <f t="shared" si="0"/>
        <v>2022</v>
      </c>
      <c r="I124" s="4">
        <f t="shared" si="1"/>
        <v>2</v>
      </c>
      <c r="J124" s="4">
        <f t="shared" si="2"/>
        <v>2</v>
      </c>
      <c r="K124" s="4">
        <f t="shared" si="3"/>
        <v>8</v>
      </c>
    </row>
    <row r="125" spans="1:11">
      <c r="A125" s="9">
        <v>44607</v>
      </c>
      <c r="B125" s="65" t="s">
        <v>258</v>
      </c>
      <c r="C125" s="4" t="s">
        <v>85</v>
      </c>
      <c r="D125" s="4" t="s">
        <v>115</v>
      </c>
      <c r="E125" s="4" t="s">
        <v>87</v>
      </c>
      <c r="F125" s="4" t="s">
        <v>3</v>
      </c>
      <c r="G125" s="4" t="str">
        <f>IFERROR(VLOOKUP(F125,'Станция - направление'!$A$1:$C$40,2,0),"")</f>
        <v>Москва</v>
      </c>
      <c r="H125" s="4">
        <f t="shared" si="0"/>
        <v>2022</v>
      </c>
      <c r="I125" s="4">
        <f t="shared" si="1"/>
        <v>2</v>
      </c>
      <c r="J125" s="4">
        <f t="shared" si="2"/>
        <v>2</v>
      </c>
      <c r="K125" s="4">
        <f t="shared" si="3"/>
        <v>8</v>
      </c>
    </row>
    <row r="126" spans="1:11">
      <c r="A126" s="9">
        <v>44608</v>
      </c>
      <c r="B126" s="65" t="s">
        <v>259</v>
      </c>
      <c r="C126" s="4" t="s">
        <v>86</v>
      </c>
      <c r="D126" s="4" t="s">
        <v>118</v>
      </c>
      <c r="E126" s="4" t="s">
        <v>87</v>
      </c>
      <c r="F126" s="4" t="s">
        <v>8</v>
      </c>
      <c r="G126" s="4" t="str">
        <f>IFERROR(VLOOKUP(F126,'Станция - направление'!$A$1:$C$40,2,0),"")</f>
        <v>Владивосток</v>
      </c>
      <c r="H126" s="4">
        <f t="shared" si="0"/>
        <v>2022</v>
      </c>
      <c r="I126" s="4">
        <f t="shared" si="1"/>
        <v>2</v>
      </c>
      <c r="J126" s="4">
        <f t="shared" si="2"/>
        <v>3</v>
      </c>
      <c r="K126" s="4">
        <f t="shared" si="3"/>
        <v>8</v>
      </c>
    </row>
    <row r="127" spans="1:11">
      <c r="A127" s="9">
        <v>44608</v>
      </c>
      <c r="B127" s="65" t="s">
        <v>260</v>
      </c>
      <c r="C127" s="4" t="s">
        <v>85</v>
      </c>
      <c r="D127" s="4" t="s">
        <v>118</v>
      </c>
      <c r="E127" s="4" t="s">
        <v>87</v>
      </c>
      <c r="F127" s="4" t="s">
        <v>6</v>
      </c>
      <c r="G127" s="4" t="str">
        <f>IFERROR(VLOOKUP(F127,'Станция - направление'!$A$1:$C$40,2,0),"")</f>
        <v>Москва</v>
      </c>
      <c r="H127" s="4">
        <f t="shared" si="0"/>
        <v>2022</v>
      </c>
      <c r="I127" s="4">
        <f t="shared" si="1"/>
        <v>2</v>
      </c>
      <c r="J127" s="4">
        <f t="shared" si="2"/>
        <v>3</v>
      </c>
      <c r="K127" s="4">
        <f t="shared" si="3"/>
        <v>8</v>
      </c>
    </row>
    <row r="128" spans="1:11">
      <c r="A128" s="9">
        <v>44608</v>
      </c>
      <c r="B128" s="65" t="s">
        <v>261</v>
      </c>
      <c r="C128" s="4" t="s">
        <v>85</v>
      </c>
      <c r="D128" s="4" t="s">
        <v>99</v>
      </c>
      <c r="E128" s="4" t="s">
        <v>87</v>
      </c>
      <c r="F128" s="4" t="s">
        <v>7</v>
      </c>
      <c r="G128" s="4" t="str">
        <f>IFERROR(VLOOKUP(F128,'Станция - направление'!$A$1:$C$40,2,0),"")</f>
        <v>Москва</v>
      </c>
      <c r="H128" s="4">
        <f t="shared" si="0"/>
        <v>2022</v>
      </c>
      <c r="I128" s="4">
        <f t="shared" si="1"/>
        <v>2</v>
      </c>
      <c r="J128" s="4">
        <f t="shared" si="2"/>
        <v>3</v>
      </c>
      <c r="K128" s="4">
        <f t="shared" si="3"/>
        <v>8</v>
      </c>
    </row>
    <row r="129" spans="1:11">
      <c r="A129" s="9">
        <v>44609</v>
      </c>
      <c r="B129" s="65" t="s">
        <v>262</v>
      </c>
      <c r="C129" s="4" t="s">
        <v>86</v>
      </c>
      <c r="D129" s="4" t="s">
        <v>117</v>
      </c>
      <c r="E129" s="4" t="s">
        <v>89</v>
      </c>
      <c r="F129" s="4" t="s">
        <v>19</v>
      </c>
      <c r="G129" s="4" t="str">
        <f>IFERROR(VLOOKUP(F129,'Станция - направление'!$A$1:$C$38,2,0),"")</f>
        <v>Сухие п.п.</v>
      </c>
      <c r="H129" s="4">
        <f t="shared" si="0"/>
        <v>2022</v>
      </c>
      <c r="I129" s="4">
        <f t="shared" si="1"/>
        <v>2</v>
      </c>
      <c r="J129" s="4">
        <f t="shared" si="2"/>
        <v>4</v>
      </c>
      <c r="K129" s="4">
        <f t="shared" si="3"/>
        <v>8</v>
      </c>
    </row>
    <row r="130" spans="1:11">
      <c r="A130" s="9">
        <v>44609</v>
      </c>
      <c r="B130" s="65" t="s">
        <v>263</v>
      </c>
      <c r="C130" s="4" t="s">
        <v>86</v>
      </c>
      <c r="D130" s="4" t="s">
        <v>115</v>
      </c>
      <c r="E130" s="4" t="s">
        <v>89</v>
      </c>
      <c r="F130" s="4" t="s">
        <v>21</v>
      </c>
      <c r="G130" s="4">
        <f>IFERROR(VLOOKUP(F130,'Станция - направление'!$A$1:$C$38,2,0),"")</f>
        <v>0</v>
      </c>
      <c r="H130" s="4">
        <f t="shared" si="0"/>
        <v>2022</v>
      </c>
      <c r="I130" s="4">
        <f t="shared" si="1"/>
        <v>2</v>
      </c>
      <c r="J130" s="4">
        <f t="shared" si="2"/>
        <v>4</v>
      </c>
      <c r="K130" s="4">
        <f t="shared" si="3"/>
        <v>8</v>
      </c>
    </row>
    <row r="131" spans="1:11">
      <c r="A131" s="9">
        <v>44609</v>
      </c>
      <c r="B131" s="65" t="s">
        <v>264</v>
      </c>
      <c r="C131" s="4" t="s">
        <v>85</v>
      </c>
      <c r="D131" s="4" t="s">
        <v>118</v>
      </c>
      <c r="E131" s="4" t="s">
        <v>87</v>
      </c>
      <c r="F131" s="4" t="s">
        <v>8</v>
      </c>
      <c r="G131" s="4" t="str">
        <f>IFERROR(VLOOKUP(F131,'Станция - направление'!$A$1:$C$40,2,0),"")</f>
        <v>Владивосток</v>
      </c>
      <c r="H131" s="4">
        <f t="shared" si="0"/>
        <v>2022</v>
      </c>
      <c r="I131" s="4">
        <f t="shared" si="1"/>
        <v>2</v>
      </c>
      <c r="J131" s="4">
        <f t="shared" si="2"/>
        <v>4</v>
      </c>
      <c r="K131" s="4">
        <f t="shared" si="3"/>
        <v>8</v>
      </c>
    </row>
    <row r="132" spans="1:11">
      <c r="A132" s="9">
        <v>44610</v>
      </c>
      <c r="B132" s="65" t="s">
        <v>265</v>
      </c>
      <c r="C132" s="4" t="s">
        <v>86</v>
      </c>
      <c r="D132" s="4" t="s">
        <v>99</v>
      </c>
      <c r="E132" s="4" t="s">
        <v>89</v>
      </c>
      <c r="F132" s="4" t="s">
        <v>13</v>
      </c>
      <c r="G132" s="4" t="str">
        <f>IFERROR(VLOOKUP(F132,'Станция - направление'!$A$1:$C$38,2,0),"")</f>
        <v>Внутри узла</v>
      </c>
      <c r="H132" s="4">
        <f t="shared" si="0"/>
        <v>2022</v>
      </c>
      <c r="I132" s="4">
        <f t="shared" si="1"/>
        <v>2</v>
      </c>
      <c r="J132" s="4">
        <f t="shared" si="2"/>
        <v>5</v>
      </c>
      <c r="K132" s="4">
        <f t="shared" si="3"/>
        <v>8</v>
      </c>
    </row>
    <row r="133" spans="1:11">
      <c r="A133" s="9">
        <v>44610</v>
      </c>
      <c r="B133" s="65" t="s">
        <v>266</v>
      </c>
      <c r="C133" s="4" t="s">
        <v>86</v>
      </c>
      <c r="D133" s="4" t="s">
        <v>117</v>
      </c>
      <c r="E133" s="4" t="s">
        <v>89</v>
      </c>
      <c r="F133" s="4" t="s">
        <v>19</v>
      </c>
      <c r="G133" s="4" t="str">
        <f>IFERROR(VLOOKUP(F133,'Станция - направление'!$A$1:$C$38,2,0),"")</f>
        <v>Сухие п.п.</v>
      </c>
      <c r="H133" s="4">
        <f t="shared" si="0"/>
        <v>2022</v>
      </c>
      <c r="I133" s="4">
        <f t="shared" si="1"/>
        <v>2</v>
      </c>
      <c r="J133" s="4">
        <f t="shared" si="2"/>
        <v>5</v>
      </c>
      <c r="K133" s="4">
        <f t="shared" si="3"/>
        <v>8</v>
      </c>
    </row>
    <row r="134" spans="1:11">
      <c r="A134" s="9">
        <v>44610</v>
      </c>
      <c r="B134" s="65" t="s">
        <v>267</v>
      </c>
      <c r="C134" s="4" t="s">
        <v>85</v>
      </c>
      <c r="D134" s="4" t="s">
        <v>117</v>
      </c>
      <c r="E134" s="4" t="s">
        <v>87</v>
      </c>
      <c r="F134" s="4" t="s">
        <v>5</v>
      </c>
      <c r="G134" s="4" t="str">
        <f>IFERROR(VLOOKUP(F134,'Станция - направление'!$A$1:$C$40,2,0),"")</f>
        <v>Москва</v>
      </c>
      <c r="H134" s="4">
        <f t="shared" si="0"/>
        <v>2022</v>
      </c>
      <c r="I134" s="4">
        <f t="shared" si="1"/>
        <v>2</v>
      </c>
      <c r="J134" s="4">
        <f t="shared" si="2"/>
        <v>5</v>
      </c>
      <c r="K134" s="4">
        <f t="shared" si="3"/>
        <v>8</v>
      </c>
    </row>
    <row r="135" spans="1:11">
      <c r="A135" s="9">
        <v>44611</v>
      </c>
      <c r="B135" s="65" t="s">
        <v>268</v>
      </c>
      <c r="C135" s="4" t="s">
        <v>86</v>
      </c>
      <c r="D135" s="4" t="s">
        <v>118</v>
      </c>
      <c r="E135" s="4" t="s">
        <v>88</v>
      </c>
      <c r="F135" s="4" t="s">
        <v>171</v>
      </c>
      <c r="G135" s="4" t="str">
        <f>IFERROR(VLOOKUP(F135,'Станция - направление'!$A$1:$C$38,2,0),"")</f>
        <v/>
      </c>
      <c r="H135" s="4">
        <f t="shared" si="0"/>
        <v>2022</v>
      </c>
      <c r="I135" s="4">
        <f t="shared" si="1"/>
        <v>2</v>
      </c>
      <c r="J135" s="4">
        <f t="shared" si="2"/>
        <v>6</v>
      </c>
      <c r="K135" s="4">
        <f t="shared" si="3"/>
        <v>8</v>
      </c>
    </row>
    <row r="136" spans="1:11">
      <c r="A136" s="9">
        <v>44611</v>
      </c>
      <c r="B136" s="65" t="s">
        <v>269</v>
      </c>
      <c r="C136" s="4" t="s">
        <v>86</v>
      </c>
      <c r="D136" s="4" t="s">
        <v>99</v>
      </c>
      <c r="E136" s="4" t="s">
        <v>89</v>
      </c>
      <c r="F136" s="4" t="s">
        <v>13</v>
      </c>
      <c r="G136" s="4" t="str">
        <f>IFERROR(VLOOKUP(F136,'Станция - направление'!$A$1:$C$38,2,0),"")</f>
        <v>Внутри узла</v>
      </c>
      <c r="H136" s="4">
        <f t="shared" si="0"/>
        <v>2022</v>
      </c>
      <c r="I136" s="4">
        <f t="shared" si="1"/>
        <v>2</v>
      </c>
      <c r="J136" s="4">
        <f t="shared" si="2"/>
        <v>6</v>
      </c>
      <c r="K136" s="4">
        <f t="shared" si="3"/>
        <v>8</v>
      </c>
    </row>
    <row r="137" spans="1:11">
      <c r="A137" s="9">
        <v>44612</v>
      </c>
      <c r="B137" s="65" t="s">
        <v>270</v>
      </c>
      <c r="C137" s="4" t="s">
        <v>86</v>
      </c>
      <c r="D137" s="4" t="s">
        <v>118</v>
      </c>
      <c r="E137" s="4" t="s">
        <v>88</v>
      </c>
      <c r="F137" s="4" t="s">
        <v>27</v>
      </c>
      <c r="G137" s="4">
        <f>IFERROR(VLOOKUP(F137,'Станция - направление'!$A$1:$C$38,2,0),"")</f>
        <v>0</v>
      </c>
      <c r="H137" s="4">
        <f t="shared" si="0"/>
        <v>2022</v>
      </c>
      <c r="I137" s="4">
        <f t="shared" si="1"/>
        <v>2</v>
      </c>
      <c r="J137" s="4">
        <f t="shared" si="2"/>
        <v>7</v>
      </c>
      <c r="K137" s="4">
        <f t="shared" si="3"/>
        <v>8</v>
      </c>
    </row>
    <row r="138" spans="1:11">
      <c r="A138" s="9">
        <v>44612</v>
      </c>
      <c r="B138" s="65" t="s">
        <v>271</v>
      </c>
      <c r="C138" s="4" t="s">
        <v>85</v>
      </c>
      <c r="D138" s="4" t="s">
        <v>118</v>
      </c>
      <c r="E138" s="4" t="s">
        <v>87</v>
      </c>
      <c r="F138" s="4" t="s">
        <v>6</v>
      </c>
      <c r="G138" s="4" t="str">
        <f>IFERROR(VLOOKUP(F138,'Станция - направление'!$A$1:$C$40,2,0),"")</f>
        <v>Москва</v>
      </c>
      <c r="H138" s="4">
        <f t="shared" si="0"/>
        <v>2022</v>
      </c>
      <c r="I138" s="4">
        <f t="shared" si="1"/>
        <v>2</v>
      </c>
      <c r="J138" s="4">
        <f t="shared" si="2"/>
        <v>7</v>
      </c>
      <c r="K138" s="4">
        <f t="shared" si="3"/>
        <v>8</v>
      </c>
    </row>
    <row r="139" spans="1:11">
      <c r="A139" s="9">
        <v>44612</v>
      </c>
      <c r="B139" s="65" t="s">
        <v>272</v>
      </c>
      <c r="C139" s="4" t="s">
        <v>85</v>
      </c>
      <c r="D139" s="4" t="s">
        <v>115</v>
      </c>
      <c r="E139" s="4" t="s">
        <v>87</v>
      </c>
      <c r="F139" s="4" t="s">
        <v>3</v>
      </c>
      <c r="G139" s="4" t="str">
        <f>IFERROR(VLOOKUP(F139,'Станция - направление'!$A$1:$C$40,2,0),"")</f>
        <v>Москва</v>
      </c>
      <c r="H139" s="4">
        <f t="shared" si="0"/>
        <v>2022</v>
      </c>
      <c r="I139" s="4">
        <f t="shared" si="1"/>
        <v>2</v>
      </c>
      <c r="J139" s="4">
        <f t="shared" si="2"/>
        <v>7</v>
      </c>
      <c r="K139" s="4">
        <f t="shared" si="3"/>
        <v>8</v>
      </c>
    </row>
    <row r="140" spans="1:11">
      <c r="A140" s="9">
        <v>44613</v>
      </c>
      <c r="B140" s="65" t="s">
        <v>273</v>
      </c>
      <c r="C140" s="4" t="s">
        <v>86</v>
      </c>
      <c r="D140" s="4" t="s">
        <v>117</v>
      </c>
      <c r="E140" s="4" t="s">
        <v>88</v>
      </c>
      <c r="F140" s="4" t="s">
        <v>25</v>
      </c>
      <c r="G140" s="4">
        <f>IFERROR(VLOOKUP(F140,'Станция - направление'!$A$1:$C$38,2,0),"")</f>
        <v>0</v>
      </c>
      <c r="H140" s="4">
        <f t="shared" si="0"/>
        <v>2022</v>
      </c>
      <c r="I140" s="4">
        <f t="shared" si="1"/>
        <v>2</v>
      </c>
      <c r="J140" s="4">
        <f t="shared" si="2"/>
        <v>1</v>
      </c>
      <c r="K140" s="4">
        <f t="shared" si="3"/>
        <v>9</v>
      </c>
    </row>
    <row r="141" spans="1:11">
      <c r="A141" s="9">
        <v>44613</v>
      </c>
      <c r="B141" s="65" t="s">
        <v>274</v>
      </c>
      <c r="C141" s="4" t="s">
        <v>86</v>
      </c>
      <c r="D141" s="4" t="s">
        <v>118</v>
      </c>
      <c r="E141" s="4" t="s">
        <v>87</v>
      </c>
      <c r="F141" s="4" t="s">
        <v>8</v>
      </c>
      <c r="G141" s="4" t="str">
        <f>IFERROR(VLOOKUP(F141,'Станция - направление'!$A$1:$C$40,2,0),"")</f>
        <v>Владивосток</v>
      </c>
      <c r="H141" s="4">
        <f t="shared" si="0"/>
        <v>2022</v>
      </c>
      <c r="I141" s="4">
        <f t="shared" si="1"/>
        <v>2</v>
      </c>
      <c r="J141" s="4">
        <f t="shared" si="2"/>
        <v>1</v>
      </c>
      <c r="K141" s="4">
        <f t="shared" si="3"/>
        <v>9</v>
      </c>
    </row>
    <row r="142" spans="1:11">
      <c r="A142" s="9">
        <v>44613</v>
      </c>
      <c r="B142" s="65" t="s">
        <v>275</v>
      </c>
      <c r="C142" s="4" t="s">
        <v>86</v>
      </c>
      <c r="D142" s="4" t="s">
        <v>115</v>
      </c>
      <c r="E142" s="4" t="s">
        <v>87</v>
      </c>
      <c r="F142" s="4" t="s">
        <v>11</v>
      </c>
      <c r="G142" s="4" t="str">
        <f>IFERROR(VLOOKUP(F142,'Станция - направление'!$A$1:$C$40,2,0),"")</f>
        <v>Сухие п.п.</v>
      </c>
      <c r="H142" s="4">
        <f t="shared" si="0"/>
        <v>2022</v>
      </c>
      <c r="I142" s="4">
        <f t="shared" si="1"/>
        <v>2</v>
      </c>
      <c r="J142" s="4">
        <f t="shared" si="2"/>
        <v>1</v>
      </c>
      <c r="K142" s="4">
        <f t="shared" si="3"/>
        <v>9</v>
      </c>
    </row>
    <row r="143" spans="1:11">
      <c r="A143" s="9">
        <v>44613</v>
      </c>
      <c r="B143" s="65" t="s">
        <v>276</v>
      </c>
      <c r="C143" s="4" t="s">
        <v>85</v>
      </c>
      <c r="D143" s="4" t="s">
        <v>117</v>
      </c>
      <c r="E143" s="4" t="s">
        <v>87</v>
      </c>
      <c r="F143" s="4" t="s">
        <v>5</v>
      </c>
      <c r="G143" s="4" t="str">
        <f>IFERROR(VLOOKUP(F143,'Станция - направление'!$A$1:$C$40,2,0),"")</f>
        <v>Москва</v>
      </c>
      <c r="H143" s="4">
        <f t="shared" si="0"/>
        <v>2022</v>
      </c>
      <c r="I143" s="4">
        <f t="shared" si="1"/>
        <v>2</v>
      </c>
      <c r="J143" s="4">
        <f t="shared" si="2"/>
        <v>1</v>
      </c>
      <c r="K143" s="4">
        <f t="shared" si="3"/>
        <v>9</v>
      </c>
    </row>
    <row r="144" spans="1:11">
      <c r="A144" s="9">
        <v>44613</v>
      </c>
      <c r="B144" s="65" t="s">
        <v>277</v>
      </c>
      <c r="C144" s="4" t="s">
        <v>85</v>
      </c>
      <c r="D144" s="4" t="s">
        <v>118</v>
      </c>
      <c r="E144" s="4" t="s">
        <v>87</v>
      </c>
      <c r="F144" s="4" t="s">
        <v>6</v>
      </c>
      <c r="G144" s="4" t="str">
        <f>IFERROR(VLOOKUP(F144,'Станция - направление'!$A$1:$C$40,2,0),"")</f>
        <v>Москва</v>
      </c>
      <c r="H144" s="4">
        <f t="shared" si="0"/>
        <v>2022</v>
      </c>
      <c r="I144" s="4">
        <f t="shared" si="1"/>
        <v>2</v>
      </c>
      <c r="J144" s="4">
        <f t="shared" si="2"/>
        <v>1</v>
      </c>
      <c r="K144" s="4">
        <f t="shared" si="3"/>
        <v>9</v>
      </c>
    </row>
    <row r="145" spans="1:11">
      <c r="A145" s="9">
        <v>44614</v>
      </c>
      <c r="B145" s="65" t="s">
        <v>278</v>
      </c>
      <c r="C145" s="4" t="s">
        <v>85</v>
      </c>
      <c r="D145" s="4" t="s">
        <v>118</v>
      </c>
      <c r="E145" s="4" t="s">
        <v>87</v>
      </c>
      <c r="F145" s="4" t="s">
        <v>6</v>
      </c>
      <c r="G145" s="4" t="str">
        <f>IFERROR(VLOOKUP(F145,'Станция - направление'!$A$1:$C$40,2,0),"")</f>
        <v>Москва</v>
      </c>
      <c r="H145" s="4">
        <f t="shared" si="0"/>
        <v>2022</v>
      </c>
      <c r="I145" s="4">
        <f t="shared" si="1"/>
        <v>2</v>
      </c>
      <c r="J145" s="4">
        <f t="shared" si="2"/>
        <v>2</v>
      </c>
      <c r="K145" s="4">
        <f t="shared" si="3"/>
        <v>9</v>
      </c>
    </row>
    <row r="146" spans="1:11">
      <c r="A146" s="9">
        <v>44615</v>
      </c>
      <c r="B146" s="65" t="s">
        <v>279</v>
      </c>
      <c r="C146" s="4" t="s">
        <v>85</v>
      </c>
      <c r="D146" s="4" t="s">
        <v>99</v>
      </c>
      <c r="E146" s="4" t="s">
        <v>87</v>
      </c>
      <c r="F146" s="4" t="s">
        <v>7</v>
      </c>
      <c r="G146" s="4" t="str">
        <f>IFERROR(VLOOKUP(F146,'Станция - направление'!$A$1:$C$40,2,0),"")</f>
        <v>Москва</v>
      </c>
      <c r="H146" s="4">
        <f t="shared" si="0"/>
        <v>2022</v>
      </c>
      <c r="I146" s="4">
        <f t="shared" si="1"/>
        <v>2</v>
      </c>
      <c r="J146" s="4">
        <f t="shared" si="2"/>
        <v>3</v>
      </c>
      <c r="K146" s="4">
        <f t="shared" si="3"/>
        <v>9</v>
      </c>
    </row>
    <row r="147" spans="1:11">
      <c r="A147" s="9">
        <v>44616</v>
      </c>
      <c r="B147" s="65" t="s">
        <v>151</v>
      </c>
      <c r="C147" s="4" t="s">
        <v>86</v>
      </c>
      <c r="D147" s="4" t="s">
        <v>117</v>
      </c>
      <c r="E147" s="4" t="s">
        <v>87</v>
      </c>
      <c r="F147" s="4" t="s">
        <v>9</v>
      </c>
      <c r="G147" s="4" t="str">
        <f>IFERROR(VLOOKUP(F147,'Станция - направление'!$A$1:$C$40,2,0),"")</f>
        <v>Сухие п.п.</v>
      </c>
      <c r="H147" s="4">
        <f t="shared" si="0"/>
        <v>2022</v>
      </c>
      <c r="I147" s="4">
        <f t="shared" si="1"/>
        <v>2</v>
      </c>
      <c r="J147" s="4">
        <f t="shared" si="2"/>
        <v>4</v>
      </c>
      <c r="K147" s="4">
        <f t="shared" si="3"/>
        <v>9</v>
      </c>
    </row>
    <row r="148" spans="1:11">
      <c r="A148" s="9">
        <v>44616</v>
      </c>
      <c r="B148" s="65" t="s">
        <v>280</v>
      </c>
      <c r="C148" s="4" t="s">
        <v>85</v>
      </c>
      <c r="D148" s="4" t="s">
        <v>118</v>
      </c>
      <c r="E148" s="4" t="s">
        <v>87</v>
      </c>
      <c r="F148" s="4" t="s">
        <v>8</v>
      </c>
      <c r="G148" s="4" t="str">
        <f>IFERROR(VLOOKUP(F148,'Станция - направление'!$A$1:$C$40,2,0),"")</f>
        <v>Владивосток</v>
      </c>
      <c r="H148" s="4">
        <f t="shared" si="0"/>
        <v>2022</v>
      </c>
      <c r="I148" s="4">
        <f t="shared" si="1"/>
        <v>2</v>
      </c>
      <c r="J148" s="4">
        <f t="shared" si="2"/>
        <v>4</v>
      </c>
      <c r="K148" s="4">
        <f t="shared" si="3"/>
        <v>9</v>
      </c>
    </row>
    <row r="149" spans="1:11">
      <c r="A149" s="9">
        <v>44617</v>
      </c>
      <c r="B149" s="65" t="s">
        <v>281</v>
      </c>
      <c r="C149" s="4" t="s">
        <v>86</v>
      </c>
      <c r="D149" s="4" t="s">
        <v>117</v>
      </c>
      <c r="E149" s="4" t="s">
        <v>88</v>
      </c>
      <c r="F149" s="4" t="s">
        <v>282</v>
      </c>
      <c r="G149" s="4" t="str">
        <f>IFERROR(VLOOKUP(F149,'Станция - направление'!$A$1:$C$38,2,0),"")</f>
        <v/>
      </c>
      <c r="H149" s="4">
        <f t="shared" si="0"/>
        <v>2022</v>
      </c>
      <c r="I149" s="4">
        <f t="shared" si="1"/>
        <v>2</v>
      </c>
      <c r="J149" s="4">
        <f t="shared" si="2"/>
        <v>5</v>
      </c>
      <c r="K149" s="4">
        <f t="shared" si="3"/>
        <v>9</v>
      </c>
    </row>
    <row r="150" spans="1:11">
      <c r="A150" s="9">
        <v>44617</v>
      </c>
      <c r="B150" s="65" t="s">
        <v>283</v>
      </c>
      <c r="C150" s="4" t="s">
        <v>86</v>
      </c>
      <c r="D150" s="4" t="s">
        <v>115</v>
      </c>
      <c r="E150" s="4" t="s">
        <v>87</v>
      </c>
      <c r="F150" s="4" t="s">
        <v>43</v>
      </c>
      <c r="G150" s="4" t="str">
        <f>IFERROR(VLOOKUP(F150,'Станция - направление'!$A$1:$C$40,2,0),"")</f>
        <v>Сухие п.п.</v>
      </c>
      <c r="H150" s="4">
        <f t="shared" si="0"/>
        <v>2022</v>
      </c>
      <c r="I150" s="4">
        <f t="shared" si="1"/>
        <v>2</v>
      </c>
      <c r="J150" s="4">
        <f t="shared" si="2"/>
        <v>5</v>
      </c>
      <c r="K150" s="4">
        <f t="shared" si="3"/>
        <v>9</v>
      </c>
    </row>
    <row r="151" spans="1:11">
      <c r="A151" s="9">
        <v>44617</v>
      </c>
      <c r="B151" s="65" t="s">
        <v>284</v>
      </c>
      <c r="C151" s="4" t="s">
        <v>86</v>
      </c>
      <c r="D151" s="4" t="s">
        <v>99</v>
      </c>
      <c r="E151" s="4" t="s">
        <v>88</v>
      </c>
      <c r="F151" s="4" t="s">
        <v>27</v>
      </c>
      <c r="G151" s="4">
        <f>IFERROR(VLOOKUP(F151,'Станция - направление'!$A$1:$C$38,2,0),"")</f>
        <v>0</v>
      </c>
      <c r="H151" s="4">
        <f t="shared" si="0"/>
        <v>2022</v>
      </c>
      <c r="I151" s="4">
        <f t="shared" si="1"/>
        <v>2</v>
      </c>
      <c r="J151" s="4">
        <f t="shared" si="2"/>
        <v>5</v>
      </c>
      <c r="K151" s="4">
        <f t="shared" si="3"/>
        <v>9</v>
      </c>
    </row>
    <row r="152" spans="1:11">
      <c r="A152" s="9">
        <v>44617</v>
      </c>
      <c r="B152" s="65" t="s">
        <v>285</v>
      </c>
      <c r="C152" s="4" t="s">
        <v>85</v>
      </c>
      <c r="D152" s="4" t="s">
        <v>118</v>
      </c>
      <c r="E152" s="4" t="s">
        <v>87</v>
      </c>
      <c r="F152" s="4" t="s">
        <v>9</v>
      </c>
      <c r="G152" s="4" t="str">
        <f>IFERROR(VLOOKUP(F152,'Станция - направление'!$A$1:$C$40,2,0),"")</f>
        <v>Сухие п.п.</v>
      </c>
      <c r="H152" s="4">
        <f t="shared" si="0"/>
        <v>2022</v>
      </c>
      <c r="I152" s="4">
        <f t="shared" si="1"/>
        <v>2</v>
      </c>
      <c r="J152" s="4">
        <f t="shared" si="2"/>
        <v>5</v>
      </c>
      <c r="K152" s="4">
        <f t="shared" si="3"/>
        <v>9</v>
      </c>
    </row>
    <row r="153" spans="1:11">
      <c r="A153" s="9">
        <v>44617</v>
      </c>
      <c r="B153" s="65" t="s">
        <v>286</v>
      </c>
      <c r="C153" s="4" t="s">
        <v>85</v>
      </c>
      <c r="D153" s="4" t="s">
        <v>115</v>
      </c>
      <c r="E153" s="4" t="s">
        <v>87</v>
      </c>
      <c r="F153" s="4" t="s">
        <v>3</v>
      </c>
      <c r="G153" s="4" t="str">
        <f>IFERROR(VLOOKUP(F153,'Станция - направление'!$A$1:$C$40,2,0),"")</f>
        <v>Москва</v>
      </c>
      <c r="H153" s="4">
        <f t="shared" si="0"/>
        <v>2022</v>
      </c>
      <c r="I153" s="4">
        <f t="shared" si="1"/>
        <v>2</v>
      </c>
      <c r="J153" s="4">
        <f t="shared" si="2"/>
        <v>5</v>
      </c>
      <c r="K153" s="4">
        <f t="shared" si="3"/>
        <v>9</v>
      </c>
    </row>
    <row r="154" spans="1:11">
      <c r="A154" s="9">
        <v>44618</v>
      </c>
      <c r="B154" s="65" t="s">
        <v>287</v>
      </c>
      <c r="C154" s="4" t="s">
        <v>86</v>
      </c>
      <c r="D154" s="4" t="s">
        <v>118</v>
      </c>
      <c r="E154" s="4" t="s">
        <v>87</v>
      </c>
      <c r="F154" s="4" t="s">
        <v>8</v>
      </c>
      <c r="G154" s="4" t="str">
        <f>IFERROR(VLOOKUP(F154,'Станция - направление'!$A$1:$C$40,2,0),"")</f>
        <v>Владивосток</v>
      </c>
      <c r="H154" s="4">
        <f t="shared" si="0"/>
        <v>2022</v>
      </c>
      <c r="I154" s="4">
        <f t="shared" si="1"/>
        <v>2</v>
      </c>
      <c r="J154" s="4">
        <f t="shared" si="2"/>
        <v>6</v>
      </c>
      <c r="K154" s="4">
        <f t="shared" si="3"/>
        <v>9</v>
      </c>
    </row>
    <row r="155" spans="1:11">
      <c r="A155" s="9">
        <v>44618</v>
      </c>
      <c r="B155" s="65" t="s">
        <v>288</v>
      </c>
      <c r="C155" s="4" t="s">
        <v>86</v>
      </c>
      <c r="D155" s="4" t="s">
        <v>99</v>
      </c>
      <c r="E155" s="4" t="s">
        <v>89</v>
      </c>
      <c r="F155" s="4" t="s">
        <v>13</v>
      </c>
      <c r="G155" s="4" t="str">
        <f>IFERROR(VLOOKUP(F155,'Станция - направление'!$A$1:$C$38,2,0),"")</f>
        <v>Внутри узла</v>
      </c>
      <c r="H155" s="4">
        <f t="shared" si="0"/>
        <v>2022</v>
      </c>
      <c r="I155" s="4">
        <f t="shared" si="1"/>
        <v>2</v>
      </c>
      <c r="J155" s="4">
        <f t="shared" si="2"/>
        <v>6</v>
      </c>
      <c r="K155" s="4">
        <f t="shared" si="3"/>
        <v>9</v>
      </c>
    </row>
    <row r="156" spans="1:11">
      <c r="A156" s="9">
        <v>44618</v>
      </c>
      <c r="B156" s="65" t="s">
        <v>289</v>
      </c>
      <c r="C156" s="4" t="s">
        <v>86</v>
      </c>
      <c r="D156" s="4" t="s">
        <v>99</v>
      </c>
      <c r="E156" s="4" t="s">
        <v>88</v>
      </c>
      <c r="F156" s="4" t="s">
        <v>27</v>
      </c>
      <c r="G156" s="4">
        <f>IFERROR(VLOOKUP(F156,'Станция - направление'!$A$1:$C$38,2,0),"")</f>
        <v>0</v>
      </c>
      <c r="H156" s="4">
        <f t="shared" si="0"/>
        <v>2022</v>
      </c>
      <c r="I156" s="4">
        <f t="shared" si="1"/>
        <v>2</v>
      </c>
      <c r="J156" s="4">
        <f t="shared" si="2"/>
        <v>6</v>
      </c>
      <c r="K156" s="4">
        <f t="shared" si="3"/>
        <v>9</v>
      </c>
    </row>
    <row r="157" spans="1:11">
      <c r="A157" s="9">
        <v>44618</v>
      </c>
      <c r="B157" s="65" t="s">
        <v>290</v>
      </c>
      <c r="C157" s="4" t="s">
        <v>85</v>
      </c>
      <c r="D157" s="4" t="s">
        <v>118</v>
      </c>
      <c r="E157" s="4" t="s">
        <v>87</v>
      </c>
      <c r="F157" s="4" t="s">
        <v>6</v>
      </c>
      <c r="G157" s="4" t="str">
        <f>IFERROR(VLOOKUP(F157,'Станция - направление'!$A$1:$C$40,2,0),"")</f>
        <v>Москва</v>
      </c>
      <c r="H157" s="4">
        <f t="shared" si="0"/>
        <v>2022</v>
      </c>
      <c r="I157" s="4">
        <f t="shared" si="1"/>
        <v>2</v>
      </c>
      <c r="J157" s="4">
        <f t="shared" si="2"/>
        <v>6</v>
      </c>
      <c r="K157" s="4">
        <f t="shared" si="3"/>
        <v>9</v>
      </c>
    </row>
    <row r="158" spans="1:11">
      <c r="A158" s="9">
        <v>44619</v>
      </c>
      <c r="B158" s="65" t="s">
        <v>217</v>
      </c>
      <c r="C158" s="4" t="s">
        <v>86</v>
      </c>
      <c r="D158" s="4" t="s">
        <v>99</v>
      </c>
      <c r="E158" s="4" t="s">
        <v>89</v>
      </c>
      <c r="F158" s="4" t="s">
        <v>13</v>
      </c>
      <c r="G158" s="4" t="str">
        <f>IFERROR(VLOOKUP(F158,'Станция - направление'!$A$1:$C$38,2,0),"")</f>
        <v>Внутри узла</v>
      </c>
      <c r="H158" s="4">
        <f t="shared" si="0"/>
        <v>2022</v>
      </c>
      <c r="I158" s="4">
        <f t="shared" si="1"/>
        <v>2</v>
      </c>
      <c r="J158" s="4">
        <f t="shared" si="2"/>
        <v>7</v>
      </c>
      <c r="K158" s="4">
        <f t="shared" si="3"/>
        <v>9</v>
      </c>
    </row>
    <row r="159" spans="1:11">
      <c r="A159" s="9">
        <v>44619</v>
      </c>
      <c r="B159" s="65" t="s">
        <v>291</v>
      </c>
      <c r="C159" s="4" t="s">
        <v>85</v>
      </c>
      <c r="D159" s="4" t="s">
        <v>99</v>
      </c>
      <c r="E159" s="4" t="s">
        <v>87</v>
      </c>
      <c r="F159" s="4" t="s">
        <v>7</v>
      </c>
      <c r="G159" s="4" t="str">
        <f>IFERROR(VLOOKUP(F159,'Станция - направление'!$A$1:$C$40,2,0),"")</f>
        <v>Москва</v>
      </c>
      <c r="H159" s="4">
        <f t="shared" si="0"/>
        <v>2022</v>
      </c>
      <c r="I159" s="4">
        <f t="shared" si="1"/>
        <v>2</v>
      </c>
      <c r="J159" s="4">
        <f t="shared" si="2"/>
        <v>7</v>
      </c>
      <c r="K159" s="4">
        <f t="shared" si="3"/>
        <v>9</v>
      </c>
    </row>
    <row r="160" spans="1:11">
      <c r="A160" s="9">
        <v>44619</v>
      </c>
      <c r="B160" s="65" t="s">
        <v>292</v>
      </c>
      <c r="C160" s="4" t="s">
        <v>85</v>
      </c>
      <c r="D160" s="4" t="s">
        <v>117</v>
      </c>
      <c r="E160" s="4" t="s">
        <v>87</v>
      </c>
      <c r="F160" s="4" t="s">
        <v>5</v>
      </c>
      <c r="G160" s="4" t="str">
        <f>IFERROR(VLOOKUP(F160,'Станция - направление'!$A$1:$C$40,2,0),"")</f>
        <v>Москва</v>
      </c>
      <c r="H160" s="4">
        <f t="shared" si="0"/>
        <v>2022</v>
      </c>
      <c r="I160" s="4">
        <f t="shared" si="1"/>
        <v>2</v>
      </c>
      <c r="J160" s="4">
        <f t="shared" si="2"/>
        <v>7</v>
      </c>
      <c r="K160" s="4">
        <f t="shared" si="3"/>
        <v>9</v>
      </c>
    </row>
    <row r="161" spans="1:11">
      <c r="A161" s="9">
        <v>44620</v>
      </c>
      <c r="B161" s="65" t="s">
        <v>293</v>
      </c>
      <c r="C161" s="4" t="s">
        <v>86</v>
      </c>
      <c r="D161" s="4" t="s">
        <v>115</v>
      </c>
      <c r="E161" s="4" t="s">
        <v>87</v>
      </c>
      <c r="F161" s="4" t="s">
        <v>11</v>
      </c>
      <c r="G161" s="4" t="str">
        <f>IFERROR(VLOOKUP(F161,'Станция - направление'!$A$1:$C$40,2,0),"")</f>
        <v>Сухие п.п.</v>
      </c>
      <c r="H161" s="4">
        <f t="shared" si="0"/>
        <v>2022</v>
      </c>
      <c r="I161" s="4">
        <f t="shared" si="1"/>
        <v>2</v>
      </c>
      <c r="J161" s="4">
        <f t="shared" si="2"/>
        <v>1</v>
      </c>
      <c r="K161" s="4">
        <f t="shared" si="3"/>
        <v>10</v>
      </c>
    </row>
    <row r="162" spans="1:11">
      <c r="A162" s="9">
        <v>44620</v>
      </c>
      <c r="B162" s="65" t="s">
        <v>294</v>
      </c>
      <c r="C162" s="4" t="s">
        <v>85</v>
      </c>
      <c r="D162" s="4" t="s">
        <v>118</v>
      </c>
      <c r="E162" s="4" t="s">
        <v>87</v>
      </c>
      <c r="F162" s="4" t="s">
        <v>6</v>
      </c>
      <c r="G162" s="4" t="str">
        <f>IFERROR(VLOOKUP(F162,'Станция - направление'!$A$1:$C$40,2,0),"")</f>
        <v>Москва</v>
      </c>
      <c r="H162" s="4">
        <f t="shared" si="0"/>
        <v>2022</v>
      </c>
      <c r="I162" s="4">
        <f t="shared" si="1"/>
        <v>2</v>
      </c>
      <c r="J162" s="4">
        <f t="shared" si="2"/>
        <v>1</v>
      </c>
      <c r="K162" s="4">
        <f t="shared" si="3"/>
        <v>10</v>
      </c>
    </row>
    <row r="163" spans="1:11">
      <c r="A163" s="9">
        <v>44621</v>
      </c>
      <c r="B163" s="65" t="s">
        <v>295</v>
      </c>
      <c r="C163" s="4" t="s">
        <v>86</v>
      </c>
      <c r="D163" s="4" t="s">
        <v>99</v>
      </c>
      <c r="E163" s="4" t="s">
        <v>88</v>
      </c>
      <c r="F163" s="4" t="s">
        <v>15</v>
      </c>
      <c r="G163" s="4">
        <f>IFERROR(VLOOKUP(F163,'Станция - направление'!$A$1:$C$38,2,0),"")</f>
        <v>0</v>
      </c>
      <c r="H163" s="4">
        <f t="shared" si="0"/>
        <v>2022</v>
      </c>
      <c r="I163" s="4">
        <f t="shared" si="1"/>
        <v>3</v>
      </c>
      <c r="J163" s="4">
        <f t="shared" si="2"/>
        <v>2</v>
      </c>
      <c r="K163" s="4">
        <f t="shared" si="3"/>
        <v>10</v>
      </c>
    </row>
    <row r="164" spans="1:11">
      <c r="A164" s="9">
        <v>44621</v>
      </c>
      <c r="B164" s="65" t="s">
        <v>296</v>
      </c>
      <c r="C164" s="4" t="s">
        <v>85</v>
      </c>
      <c r="D164" s="4" t="s">
        <v>118</v>
      </c>
      <c r="E164" s="4" t="s">
        <v>87</v>
      </c>
      <c r="F164" s="4" t="s">
        <v>8</v>
      </c>
      <c r="G164" s="4" t="str">
        <f>IFERROR(VLOOKUP(F164,'Станция - направление'!$A$1:$C$40,2,0),"")</f>
        <v>Владивосток</v>
      </c>
      <c r="H164" s="4">
        <f t="shared" si="0"/>
        <v>2022</v>
      </c>
      <c r="I164" s="4">
        <f t="shared" si="1"/>
        <v>3</v>
      </c>
      <c r="J164" s="4">
        <f t="shared" si="2"/>
        <v>2</v>
      </c>
      <c r="K164" s="4">
        <f t="shared" si="3"/>
        <v>10</v>
      </c>
    </row>
    <row r="165" spans="1:11">
      <c r="A165" s="9">
        <v>44622</v>
      </c>
      <c r="B165" s="65" t="s">
        <v>297</v>
      </c>
      <c r="C165" s="4" t="s">
        <v>86</v>
      </c>
      <c r="D165" s="4" t="s">
        <v>117</v>
      </c>
      <c r="E165" s="4" t="s">
        <v>87</v>
      </c>
      <c r="F165" s="4" t="s">
        <v>9</v>
      </c>
      <c r="G165" s="4" t="str">
        <f>IFERROR(VLOOKUP(F165,'Станция - направление'!$A$1:$C$40,2,0),"")</f>
        <v>Сухие п.п.</v>
      </c>
      <c r="H165" s="4">
        <f t="shared" si="0"/>
        <v>2022</v>
      </c>
      <c r="I165" s="4">
        <f t="shared" si="1"/>
        <v>3</v>
      </c>
      <c r="J165" s="4">
        <f t="shared" si="2"/>
        <v>3</v>
      </c>
      <c r="K165" s="4">
        <f t="shared" si="3"/>
        <v>10</v>
      </c>
    </row>
    <row r="166" spans="1:11">
      <c r="A166" s="9">
        <v>44622</v>
      </c>
      <c r="B166" s="65" t="s">
        <v>298</v>
      </c>
      <c r="C166" s="4" t="s">
        <v>85</v>
      </c>
      <c r="D166" s="4" t="s">
        <v>115</v>
      </c>
      <c r="E166" s="4" t="s">
        <v>87</v>
      </c>
      <c r="F166" s="4" t="s">
        <v>3</v>
      </c>
      <c r="G166" s="4" t="str">
        <f>IFERROR(VLOOKUP(F166,'Станция - направление'!$A$1:$C$40,2,0),"")</f>
        <v>Москва</v>
      </c>
      <c r="H166" s="4">
        <f t="shared" si="0"/>
        <v>2022</v>
      </c>
      <c r="I166" s="4">
        <f t="shared" si="1"/>
        <v>3</v>
      </c>
      <c r="J166" s="4">
        <f t="shared" si="2"/>
        <v>3</v>
      </c>
      <c r="K166" s="4">
        <f t="shared" si="3"/>
        <v>10</v>
      </c>
    </row>
    <row r="167" spans="1:11">
      <c r="A167" s="9">
        <v>44622</v>
      </c>
      <c r="B167" s="65" t="s">
        <v>299</v>
      </c>
      <c r="C167" s="4" t="s">
        <v>85</v>
      </c>
      <c r="D167" s="4" t="s">
        <v>118</v>
      </c>
      <c r="E167" s="4" t="s">
        <v>87</v>
      </c>
      <c r="F167" s="4" t="s">
        <v>6</v>
      </c>
      <c r="G167" s="4" t="str">
        <f>IFERROR(VLOOKUP(F167,'Станция - направление'!$A$1:$C$40,2,0),"")</f>
        <v>Москва</v>
      </c>
      <c r="H167" s="4">
        <f t="shared" si="0"/>
        <v>2022</v>
      </c>
      <c r="I167" s="4">
        <f t="shared" si="1"/>
        <v>3</v>
      </c>
      <c r="J167" s="4">
        <f t="shared" si="2"/>
        <v>3</v>
      </c>
      <c r="K167" s="4">
        <f t="shared" si="3"/>
        <v>10</v>
      </c>
    </row>
    <row r="168" spans="1:11">
      <c r="A168" s="9">
        <v>44623</v>
      </c>
      <c r="B168" s="65" t="s">
        <v>300</v>
      </c>
      <c r="C168" s="4" t="s">
        <v>86</v>
      </c>
      <c r="D168" s="4" t="s">
        <v>118</v>
      </c>
      <c r="E168" s="4" t="s">
        <v>87</v>
      </c>
      <c r="F168" s="4" t="s">
        <v>8</v>
      </c>
      <c r="G168" s="4" t="str">
        <f>IFERROR(VLOOKUP(F168,'Станция - направление'!$A$1:$C$40,2,0),"")</f>
        <v>Владивосток</v>
      </c>
      <c r="H168" s="4">
        <f t="shared" si="0"/>
        <v>2022</v>
      </c>
      <c r="I168" s="4">
        <f t="shared" si="1"/>
        <v>3</v>
      </c>
      <c r="J168" s="4">
        <f t="shared" si="2"/>
        <v>4</v>
      </c>
      <c r="K168" s="4">
        <f t="shared" si="3"/>
        <v>10</v>
      </c>
    </row>
    <row r="169" spans="1:11">
      <c r="A169" s="9">
        <v>44623</v>
      </c>
      <c r="B169" s="65" t="s">
        <v>301</v>
      </c>
      <c r="C169" s="4" t="s">
        <v>85</v>
      </c>
      <c r="D169" s="4" t="s">
        <v>117</v>
      </c>
      <c r="E169" s="4" t="s">
        <v>87</v>
      </c>
      <c r="F169" s="4" t="s">
        <v>5</v>
      </c>
      <c r="G169" s="4" t="str">
        <f>IFERROR(VLOOKUP(F169,'Станция - направление'!$A$1:$C$40,2,0),"")</f>
        <v>Москва</v>
      </c>
      <c r="H169" s="4">
        <f t="shared" si="0"/>
        <v>2022</v>
      </c>
      <c r="I169" s="4">
        <f t="shared" si="1"/>
        <v>3</v>
      </c>
      <c r="J169" s="4">
        <f t="shared" si="2"/>
        <v>4</v>
      </c>
      <c r="K169" s="4">
        <f t="shared" si="3"/>
        <v>10</v>
      </c>
    </row>
    <row r="170" spans="1:11">
      <c r="A170" s="9">
        <v>44624</v>
      </c>
      <c r="B170" s="65" t="s">
        <v>302</v>
      </c>
      <c r="C170" s="4" t="s">
        <v>86</v>
      </c>
      <c r="D170" s="4" t="s">
        <v>99</v>
      </c>
      <c r="E170" s="4" t="s">
        <v>88</v>
      </c>
      <c r="F170" s="4" t="s">
        <v>27</v>
      </c>
      <c r="G170" s="4">
        <f>IFERROR(VLOOKUP(F170,'Станция - направление'!$A$1:$C$38,2,0),"")</f>
        <v>0</v>
      </c>
      <c r="H170" s="4">
        <f t="shared" si="0"/>
        <v>2022</v>
      </c>
      <c r="I170" s="4">
        <f t="shared" si="1"/>
        <v>3</v>
      </c>
      <c r="J170" s="4">
        <f t="shared" si="2"/>
        <v>5</v>
      </c>
      <c r="K170" s="4">
        <f t="shared" si="3"/>
        <v>10</v>
      </c>
    </row>
    <row r="171" spans="1:11">
      <c r="A171" s="9">
        <v>44624</v>
      </c>
      <c r="B171" s="65" t="s">
        <v>303</v>
      </c>
      <c r="C171" s="4" t="s">
        <v>86</v>
      </c>
      <c r="D171" s="4" t="s">
        <v>115</v>
      </c>
      <c r="E171" s="4" t="s">
        <v>88</v>
      </c>
      <c r="F171" s="4" t="s">
        <v>21</v>
      </c>
      <c r="G171" s="4">
        <f>IFERROR(VLOOKUP(F171,'Станция - направление'!$A$1:$C$38,2,0),"")</f>
        <v>0</v>
      </c>
      <c r="H171" s="4">
        <f t="shared" si="0"/>
        <v>2022</v>
      </c>
      <c r="I171" s="4">
        <f t="shared" si="1"/>
        <v>3</v>
      </c>
      <c r="J171" s="4">
        <f t="shared" si="2"/>
        <v>5</v>
      </c>
      <c r="K171" s="4">
        <f t="shared" si="3"/>
        <v>10</v>
      </c>
    </row>
    <row r="172" spans="1:11">
      <c r="A172" s="9">
        <v>44624</v>
      </c>
      <c r="B172" s="65" t="s">
        <v>304</v>
      </c>
      <c r="C172" s="4" t="s">
        <v>86</v>
      </c>
      <c r="D172" s="4" t="s">
        <v>117</v>
      </c>
      <c r="E172" s="4" t="s">
        <v>89</v>
      </c>
      <c r="F172" s="4" t="s">
        <v>22</v>
      </c>
      <c r="G172" s="4" t="str">
        <f>IFERROR(VLOOKUP(F172,'Станция - направление'!$A$1:$C$38,2,0),"")</f>
        <v>Сухие п.п.</v>
      </c>
      <c r="H172" s="4">
        <f t="shared" si="0"/>
        <v>2022</v>
      </c>
      <c r="I172" s="4">
        <f t="shared" si="1"/>
        <v>3</v>
      </c>
      <c r="J172" s="4">
        <f t="shared" si="2"/>
        <v>5</v>
      </c>
      <c r="K172" s="4">
        <f t="shared" si="3"/>
        <v>10</v>
      </c>
    </row>
    <row r="173" spans="1:11">
      <c r="A173" s="9">
        <v>44624</v>
      </c>
      <c r="B173" s="65" t="s">
        <v>305</v>
      </c>
      <c r="C173" s="4" t="s">
        <v>85</v>
      </c>
      <c r="D173" s="4" t="s">
        <v>117</v>
      </c>
      <c r="E173" s="4" t="s">
        <v>87</v>
      </c>
      <c r="F173" s="4" t="s">
        <v>5</v>
      </c>
      <c r="G173" s="4" t="str">
        <f>IFERROR(VLOOKUP(F173,'Станция - направление'!$A$1:$C$40,2,0),"")</f>
        <v>Москва</v>
      </c>
      <c r="H173" s="4">
        <f t="shared" si="0"/>
        <v>2022</v>
      </c>
      <c r="I173" s="4">
        <f t="shared" si="1"/>
        <v>3</v>
      </c>
      <c r="J173" s="4">
        <f t="shared" si="2"/>
        <v>5</v>
      </c>
      <c r="K173" s="4">
        <f t="shared" si="3"/>
        <v>10</v>
      </c>
    </row>
    <row r="174" spans="1:11">
      <c r="A174" s="9">
        <v>44624</v>
      </c>
      <c r="B174" s="65" t="s">
        <v>306</v>
      </c>
      <c r="C174" s="4" t="s">
        <v>85</v>
      </c>
      <c r="D174" s="4" t="s">
        <v>115</v>
      </c>
      <c r="E174" s="4" t="s">
        <v>87</v>
      </c>
      <c r="F174" s="4" t="s">
        <v>3</v>
      </c>
      <c r="G174" s="4" t="str">
        <f>IFERROR(VLOOKUP(F174,'Станция - направление'!$A$1:$C$40,2,0),"")</f>
        <v>Москва</v>
      </c>
      <c r="H174" s="4">
        <f t="shared" si="0"/>
        <v>2022</v>
      </c>
      <c r="I174" s="4">
        <f t="shared" si="1"/>
        <v>3</v>
      </c>
      <c r="J174" s="4">
        <f t="shared" si="2"/>
        <v>5</v>
      </c>
      <c r="K174" s="4">
        <f t="shared" si="3"/>
        <v>10</v>
      </c>
    </row>
    <row r="175" spans="1:11">
      <c r="A175" s="9">
        <v>44625</v>
      </c>
      <c r="B175" s="65" t="s">
        <v>307</v>
      </c>
      <c r="C175" s="4" t="s">
        <v>86</v>
      </c>
      <c r="D175" s="4" t="s">
        <v>117</v>
      </c>
      <c r="E175" s="4" t="s">
        <v>89</v>
      </c>
      <c r="F175" s="4" t="s">
        <v>23</v>
      </c>
      <c r="G175" s="4" t="str">
        <f>IFERROR(VLOOKUP(F175,'Станция - направление'!$A$1:$C$38,2,0),"")</f>
        <v>Внутри узла</v>
      </c>
      <c r="H175" s="4">
        <f t="shared" si="0"/>
        <v>2022</v>
      </c>
      <c r="I175" s="4">
        <f t="shared" si="1"/>
        <v>3</v>
      </c>
      <c r="J175" s="4">
        <f t="shared" si="2"/>
        <v>6</v>
      </c>
      <c r="K175" s="4">
        <f t="shared" si="3"/>
        <v>10</v>
      </c>
    </row>
    <row r="176" spans="1:11">
      <c r="A176" s="9">
        <v>44625</v>
      </c>
      <c r="B176" s="65" t="s">
        <v>308</v>
      </c>
      <c r="C176" s="4" t="s">
        <v>86</v>
      </c>
      <c r="D176" s="4" t="s">
        <v>99</v>
      </c>
      <c r="E176" s="4" t="s">
        <v>87</v>
      </c>
      <c r="F176" s="4" t="s">
        <v>9</v>
      </c>
      <c r="G176" s="4" t="str">
        <f>IFERROR(VLOOKUP(F176,'Станция - направление'!$A$1:$C$40,2,0),"")</f>
        <v>Сухие п.п.</v>
      </c>
      <c r="H176" s="4">
        <f t="shared" si="0"/>
        <v>2022</v>
      </c>
      <c r="I176" s="4">
        <f t="shared" si="1"/>
        <v>3</v>
      </c>
      <c r="J176" s="4">
        <f t="shared" si="2"/>
        <v>6</v>
      </c>
      <c r="K176" s="4">
        <f t="shared" si="3"/>
        <v>10</v>
      </c>
    </row>
    <row r="177" spans="1:11">
      <c r="A177" s="9">
        <v>44625</v>
      </c>
      <c r="B177" s="65" t="s">
        <v>309</v>
      </c>
      <c r="C177" s="4" t="s">
        <v>86</v>
      </c>
      <c r="D177" s="4" t="s">
        <v>99</v>
      </c>
      <c r="E177" s="4" t="s">
        <v>89</v>
      </c>
      <c r="F177" s="4" t="s">
        <v>41</v>
      </c>
      <c r="G177" s="4" t="str">
        <f>IFERROR(VLOOKUP(F177,'Станция - направление'!$A$1:$C$38,2,0),"")</f>
        <v>Внутри узла</v>
      </c>
      <c r="H177" s="4">
        <f t="shared" si="0"/>
        <v>2022</v>
      </c>
      <c r="I177" s="4">
        <f t="shared" si="1"/>
        <v>3</v>
      </c>
      <c r="J177" s="4">
        <f t="shared" si="2"/>
        <v>6</v>
      </c>
      <c r="K177" s="4">
        <f t="shared" si="3"/>
        <v>10</v>
      </c>
    </row>
    <row r="178" spans="1:11">
      <c r="A178" s="9">
        <v>44625</v>
      </c>
      <c r="B178" s="65" t="s">
        <v>310</v>
      </c>
      <c r="C178" s="4" t="s">
        <v>85</v>
      </c>
      <c r="D178" s="4" t="s">
        <v>118</v>
      </c>
      <c r="E178" s="4" t="s">
        <v>87</v>
      </c>
      <c r="F178" s="4" t="s">
        <v>6</v>
      </c>
      <c r="G178" s="4" t="str">
        <f>IFERROR(VLOOKUP(F178,'Станция - направление'!$A$1:$C$40,2,0),"")</f>
        <v>Москва</v>
      </c>
      <c r="H178" s="4">
        <f t="shared" si="0"/>
        <v>2022</v>
      </c>
      <c r="I178" s="4">
        <f t="shared" si="1"/>
        <v>3</v>
      </c>
      <c r="J178" s="4">
        <f t="shared" si="2"/>
        <v>6</v>
      </c>
      <c r="K178" s="4">
        <f t="shared" si="3"/>
        <v>10</v>
      </c>
    </row>
    <row r="179" spans="1:11">
      <c r="A179" s="9">
        <v>44626</v>
      </c>
      <c r="B179" s="65" t="s">
        <v>311</v>
      </c>
      <c r="C179" s="4" t="s">
        <v>86</v>
      </c>
      <c r="D179" s="4" t="s">
        <v>117</v>
      </c>
      <c r="E179" s="4" t="s">
        <v>89</v>
      </c>
      <c r="G179" s="4" t="str">
        <f>IFERROR(VLOOKUP(F179,'Станция - направление'!$A$1:$C$38,2,0),"")</f>
        <v/>
      </c>
      <c r="H179" s="4">
        <f t="shared" si="0"/>
        <v>2022</v>
      </c>
      <c r="I179" s="4">
        <f t="shared" si="1"/>
        <v>3</v>
      </c>
      <c r="J179" s="4">
        <f t="shared" si="2"/>
        <v>7</v>
      </c>
      <c r="K179" s="4">
        <f t="shared" si="3"/>
        <v>10</v>
      </c>
    </row>
    <row r="180" spans="1:11">
      <c r="A180" s="9">
        <v>44626</v>
      </c>
      <c r="B180" s="65" t="s">
        <v>312</v>
      </c>
      <c r="C180" s="4" t="s">
        <v>85</v>
      </c>
      <c r="D180" s="4" t="s">
        <v>118</v>
      </c>
      <c r="E180" s="4" t="s">
        <v>89</v>
      </c>
      <c r="F180" s="4" t="s">
        <v>11</v>
      </c>
      <c r="G180" s="4" t="str">
        <f>IFERROR(VLOOKUP(F180,'Станция - направление'!$A$1:$C$38,2,0),"")</f>
        <v>Сухие п.п.</v>
      </c>
      <c r="H180" s="4">
        <f t="shared" si="0"/>
        <v>2022</v>
      </c>
      <c r="I180" s="4">
        <f t="shared" si="1"/>
        <v>3</v>
      </c>
      <c r="J180" s="4">
        <f t="shared" si="2"/>
        <v>7</v>
      </c>
      <c r="K180" s="4">
        <f t="shared" si="3"/>
        <v>10</v>
      </c>
    </row>
    <row r="181" spans="1:11">
      <c r="A181" s="9">
        <v>44626</v>
      </c>
      <c r="B181" s="65" t="s">
        <v>313</v>
      </c>
      <c r="C181" s="4" t="s">
        <v>85</v>
      </c>
      <c r="D181" s="4" t="s">
        <v>117</v>
      </c>
      <c r="E181" s="4" t="s">
        <v>87</v>
      </c>
      <c r="F181" s="4" t="s">
        <v>5</v>
      </c>
      <c r="G181" s="4" t="str">
        <f>IFERROR(VLOOKUP(F181,'Станция - направление'!$A$1:$C$40,2,0),"")</f>
        <v>Москва</v>
      </c>
      <c r="H181" s="4">
        <f t="shared" si="0"/>
        <v>2022</v>
      </c>
      <c r="I181" s="4">
        <f t="shared" si="1"/>
        <v>3</v>
      </c>
      <c r="J181" s="4">
        <f t="shared" si="2"/>
        <v>7</v>
      </c>
      <c r="K181" s="4">
        <f t="shared" si="3"/>
        <v>10</v>
      </c>
    </row>
    <row r="182" spans="1:11">
      <c r="A182" s="9">
        <v>44626</v>
      </c>
      <c r="B182" s="65" t="s">
        <v>314</v>
      </c>
      <c r="C182" s="4" t="s">
        <v>85</v>
      </c>
      <c r="D182" s="4" t="s">
        <v>115</v>
      </c>
      <c r="E182" s="4" t="s">
        <v>87</v>
      </c>
      <c r="F182" s="4" t="s">
        <v>3</v>
      </c>
      <c r="G182" s="4" t="str">
        <f>IFERROR(VLOOKUP(F182,'Станция - направление'!$A$1:$C$40,2,0),"")</f>
        <v>Москва</v>
      </c>
      <c r="H182" s="4">
        <f t="shared" si="0"/>
        <v>2022</v>
      </c>
      <c r="I182" s="4">
        <f t="shared" si="1"/>
        <v>3</v>
      </c>
      <c r="J182" s="4">
        <f t="shared" si="2"/>
        <v>7</v>
      </c>
      <c r="K182" s="4">
        <f t="shared" si="3"/>
        <v>10</v>
      </c>
    </row>
    <row r="183" spans="1:11">
      <c r="A183" s="9">
        <v>44627</v>
      </c>
      <c r="B183" s="65" t="s">
        <v>315</v>
      </c>
      <c r="C183" s="4" t="s">
        <v>86</v>
      </c>
      <c r="D183" s="4" t="s">
        <v>117</v>
      </c>
      <c r="E183" s="4" t="s">
        <v>89</v>
      </c>
      <c r="F183" s="4" t="s">
        <v>18</v>
      </c>
      <c r="G183" s="4" t="str">
        <f>IFERROR(VLOOKUP(F183,'Станция - направление'!$A$1:$C$38,2,0),"")</f>
        <v>Внутри узла</v>
      </c>
      <c r="H183" s="4">
        <f t="shared" si="0"/>
        <v>2022</v>
      </c>
      <c r="I183" s="4">
        <f t="shared" si="1"/>
        <v>3</v>
      </c>
      <c r="J183" s="4">
        <f t="shared" si="2"/>
        <v>1</v>
      </c>
      <c r="K183" s="4">
        <f t="shared" si="3"/>
        <v>11</v>
      </c>
    </row>
    <row r="184" spans="1:11">
      <c r="A184" s="9">
        <v>44627</v>
      </c>
      <c r="B184" s="65" t="s">
        <v>316</v>
      </c>
      <c r="C184" s="4" t="s">
        <v>85</v>
      </c>
      <c r="D184" s="4" t="s">
        <v>118</v>
      </c>
      <c r="E184" s="4" t="s">
        <v>87</v>
      </c>
      <c r="F184" s="4" t="s">
        <v>6</v>
      </c>
      <c r="G184" s="4" t="str">
        <f>IFERROR(VLOOKUP(F184,'Станция - направление'!$A$1:$C$40,2,0),"")</f>
        <v>Москва</v>
      </c>
      <c r="H184" s="4">
        <f t="shared" si="0"/>
        <v>2022</v>
      </c>
      <c r="I184" s="4">
        <f t="shared" si="1"/>
        <v>3</v>
      </c>
      <c r="J184" s="4">
        <f t="shared" si="2"/>
        <v>1</v>
      </c>
      <c r="K184" s="4">
        <f t="shared" si="3"/>
        <v>11</v>
      </c>
    </row>
    <row r="185" spans="1:11">
      <c r="A185" s="9">
        <v>44628</v>
      </c>
      <c r="B185" s="65" t="s">
        <v>317</v>
      </c>
      <c r="C185" s="4" t="s">
        <v>86</v>
      </c>
      <c r="D185" s="4" t="s">
        <v>115</v>
      </c>
      <c r="E185" s="4" t="s">
        <v>88</v>
      </c>
      <c r="F185" s="4" t="s">
        <v>28</v>
      </c>
      <c r="G185" s="4">
        <f>IFERROR(VLOOKUP(F185,'Станция - направление'!$A$1:$C$38,2,0),"")</f>
        <v>0</v>
      </c>
      <c r="H185" s="4">
        <f t="shared" si="0"/>
        <v>2022</v>
      </c>
      <c r="I185" s="4">
        <f t="shared" si="1"/>
        <v>3</v>
      </c>
      <c r="J185" s="4">
        <f t="shared" si="2"/>
        <v>2</v>
      </c>
      <c r="K185" s="4">
        <f t="shared" si="3"/>
        <v>11</v>
      </c>
    </row>
    <row r="186" spans="1:11">
      <c r="A186" s="9">
        <v>44628</v>
      </c>
      <c r="B186" s="65" t="s">
        <v>318</v>
      </c>
      <c r="C186" s="4" t="s">
        <v>85</v>
      </c>
      <c r="D186" s="4" t="s">
        <v>117</v>
      </c>
      <c r="E186" s="4" t="s">
        <v>87</v>
      </c>
      <c r="F186" s="4" t="s">
        <v>5</v>
      </c>
      <c r="G186" s="4" t="str">
        <f>IFERROR(VLOOKUP(F186,'Станция - направление'!$A$1:$C$40,2,0),"")</f>
        <v>Москва</v>
      </c>
      <c r="H186" s="4">
        <f t="shared" si="0"/>
        <v>2022</v>
      </c>
      <c r="I186" s="4">
        <f t="shared" si="1"/>
        <v>3</v>
      </c>
      <c r="J186" s="4">
        <f t="shared" si="2"/>
        <v>2</v>
      </c>
      <c r="K186" s="4">
        <f t="shared" si="3"/>
        <v>11</v>
      </c>
    </row>
    <row r="187" spans="1:11">
      <c r="A187" s="9">
        <v>44629</v>
      </c>
      <c r="B187" s="65" t="s">
        <v>319</v>
      </c>
      <c r="C187" s="4" t="s">
        <v>86</v>
      </c>
      <c r="D187" s="4" t="s">
        <v>118</v>
      </c>
      <c r="E187" s="4" t="s">
        <v>88</v>
      </c>
      <c r="F187" s="4" t="s">
        <v>175</v>
      </c>
      <c r="G187" s="4" t="str">
        <f>IFERROR(VLOOKUP(F187,'Станция - направление'!$A$1:$C$38,2,0),"")</f>
        <v/>
      </c>
      <c r="H187" s="4">
        <f t="shared" si="0"/>
        <v>2022</v>
      </c>
      <c r="I187" s="4">
        <f t="shared" si="1"/>
        <v>3</v>
      </c>
      <c r="J187" s="4">
        <f t="shared" si="2"/>
        <v>3</v>
      </c>
      <c r="K187" s="4">
        <f t="shared" si="3"/>
        <v>11</v>
      </c>
    </row>
    <row r="188" spans="1:11">
      <c r="A188" s="9">
        <v>44629</v>
      </c>
      <c r="B188" s="65" t="s">
        <v>320</v>
      </c>
      <c r="C188" s="4" t="s">
        <v>85</v>
      </c>
      <c r="D188" s="4" t="s">
        <v>99</v>
      </c>
      <c r="E188" s="4" t="s">
        <v>87</v>
      </c>
      <c r="F188" s="4" t="s">
        <v>9</v>
      </c>
      <c r="G188" s="4" t="str">
        <f>IFERROR(VLOOKUP(F188,'Станция - направление'!$A$1:$C$40,2,0),"")</f>
        <v>Сухие п.п.</v>
      </c>
      <c r="H188" s="4">
        <f t="shared" si="0"/>
        <v>2022</v>
      </c>
      <c r="I188" s="4">
        <f t="shared" si="1"/>
        <v>3</v>
      </c>
      <c r="J188" s="4">
        <f t="shared" si="2"/>
        <v>3</v>
      </c>
      <c r="K188" s="4">
        <f t="shared" si="3"/>
        <v>11</v>
      </c>
    </row>
    <row r="189" spans="1:11">
      <c r="A189" s="9">
        <v>44630</v>
      </c>
      <c r="B189" s="65" t="s">
        <v>321</v>
      </c>
      <c r="C189" s="4" t="s">
        <v>86</v>
      </c>
      <c r="D189" s="4" t="s">
        <v>117</v>
      </c>
      <c r="E189" s="4" t="s">
        <v>89</v>
      </c>
      <c r="F189" s="4" t="s">
        <v>19</v>
      </c>
      <c r="G189" s="4" t="str">
        <f>IFERROR(VLOOKUP(F189,'Станция - направление'!$A$1:$C$38,2,0),"")</f>
        <v>Сухие п.п.</v>
      </c>
      <c r="H189" s="4">
        <f t="shared" si="0"/>
        <v>2022</v>
      </c>
      <c r="I189" s="4">
        <f t="shared" si="1"/>
        <v>3</v>
      </c>
      <c r="J189" s="4">
        <f t="shared" si="2"/>
        <v>4</v>
      </c>
      <c r="K189" s="4">
        <f t="shared" si="3"/>
        <v>11</v>
      </c>
    </row>
    <row r="190" spans="1:11">
      <c r="A190" s="9">
        <v>44630</v>
      </c>
      <c r="B190" s="65" t="s">
        <v>322</v>
      </c>
      <c r="C190" s="4" t="s">
        <v>86</v>
      </c>
      <c r="D190" s="4" t="s">
        <v>117</v>
      </c>
      <c r="E190" s="4" t="s">
        <v>89</v>
      </c>
      <c r="F190" s="4" t="s">
        <v>24</v>
      </c>
      <c r="G190" s="4">
        <f>IFERROR(VLOOKUP(F190,'Станция - направление'!$A$1:$C$38,2,0),"")</f>
        <v>0</v>
      </c>
      <c r="H190" s="4">
        <f t="shared" si="0"/>
        <v>2022</v>
      </c>
      <c r="I190" s="4">
        <f t="shared" si="1"/>
        <v>3</v>
      </c>
      <c r="J190" s="4">
        <f t="shared" si="2"/>
        <v>4</v>
      </c>
      <c r="K190" s="4">
        <f t="shared" si="3"/>
        <v>11</v>
      </c>
    </row>
    <row r="191" spans="1:11">
      <c r="A191" s="9">
        <v>44630</v>
      </c>
      <c r="B191" s="65" t="s">
        <v>323</v>
      </c>
      <c r="C191" s="4" t="s">
        <v>86</v>
      </c>
      <c r="D191" s="4" t="s">
        <v>118</v>
      </c>
      <c r="E191" s="4" t="s">
        <v>87</v>
      </c>
      <c r="F191" s="4" t="s">
        <v>8</v>
      </c>
      <c r="G191" s="4" t="str">
        <f>IFERROR(VLOOKUP(F191,'Станция - направление'!$A$1:$C$40,2,0),"")</f>
        <v>Владивосток</v>
      </c>
      <c r="H191" s="4">
        <f t="shared" si="0"/>
        <v>2022</v>
      </c>
      <c r="I191" s="4">
        <f t="shared" si="1"/>
        <v>3</v>
      </c>
      <c r="J191" s="4">
        <f t="shared" si="2"/>
        <v>4</v>
      </c>
      <c r="K191" s="4">
        <f t="shared" si="3"/>
        <v>11</v>
      </c>
    </row>
    <row r="192" spans="1:11">
      <c r="A192" s="9">
        <v>44630</v>
      </c>
      <c r="B192" s="65" t="s">
        <v>324</v>
      </c>
      <c r="C192" s="4" t="s">
        <v>85</v>
      </c>
      <c r="D192" s="4" t="s">
        <v>99</v>
      </c>
      <c r="E192" s="4" t="s">
        <v>87</v>
      </c>
      <c r="F192" s="4" t="s">
        <v>7</v>
      </c>
      <c r="G192" s="4" t="str">
        <f>IFERROR(VLOOKUP(F192,'Станция - направление'!$A$1:$C$40,2,0),"")</f>
        <v>Москва</v>
      </c>
      <c r="H192" s="4">
        <f t="shared" si="0"/>
        <v>2022</v>
      </c>
      <c r="I192" s="4">
        <f t="shared" si="1"/>
        <v>3</v>
      </c>
      <c r="J192" s="4">
        <f t="shared" si="2"/>
        <v>4</v>
      </c>
      <c r="K192" s="4">
        <f t="shared" si="3"/>
        <v>11</v>
      </c>
    </row>
    <row r="193" spans="1:11">
      <c r="A193" s="9">
        <v>44630</v>
      </c>
      <c r="B193" s="65" t="s">
        <v>325</v>
      </c>
      <c r="C193" s="4" t="s">
        <v>85</v>
      </c>
      <c r="D193" s="4" t="s">
        <v>118</v>
      </c>
      <c r="E193" s="4" t="s">
        <v>87</v>
      </c>
      <c r="F193" s="4" t="s">
        <v>6</v>
      </c>
      <c r="G193" s="4" t="str">
        <f>IFERROR(VLOOKUP(F193,'Станция - направление'!$A$1:$C$40,2,0),"")</f>
        <v>Москва</v>
      </c>
      <c r="H193" s="4">
        <f t="shared" si="0"/>
        <v>2022</v>
      </c>
      <c r="I193" s="4">
        <f t="shared" si="1"/>
        <v>3</v>
      </c>
      <c r="J193" s="4">
        <f t="shared" si="2"/>
        <v>4</v>
      </c>
      <c r="K193" s="4">
        <f t="shared" si="3"/>
        <v>11</v>
      </c>
    </row>
    <row r="194" spans="1:11">
      <c r="A194" s="9">
        <v>44630</v>
      </c>
      <c r="B194" s="65" t="s">
        <v>326</v>
      </c>
      <c r="C194" s="4" t="s">
        <v>85</v>
      </c>
      <c r="D194" s="4" t="s">
        <v>117</v>
      </c>
      <c r="E194" s="4" t="s">
        <v>87</v>
      </c>
      <c r="F194" s="4" t="s">
        <v>5</v>
      </c>
      <c r="G194" s="4" t="str">
        <f>IFERROR(VLOOKUP(F194,'Станция - направление'!$A$1:$C$40,2,0),"")</f>
        <v>Москва</v>
      </c>
      <c r="H194" s="4">
        <f t="shared" si="0"/>
        <v>2022</v>
      </c>
      <c r="I194" s="4">
        <f t="shared" si="1"/>
        <v>3</v>
      </c>
      <c r="J194" s="4">
        <f t="shared" si="2"/>
        <v>4</v>
      </c>
      <c r="K194" s="4">
        <f t="shared" si="3"/>
        <v>11</v>
      </c>
    </row>
    <row r="195" spans="1:11">
      <c r="A195" s="9">
        <v>44630</v>
      </c>
      <c r="B195" s="65" t="s">
        <v>312</v>
      </c>
      <c r="C195" s="4" t="s">
        <v>85</v>
      </c>
      <c r="D195" s="4" t="s">
        <v>118</v>
      </c>
      <c r="E195" s="4" t="s">
        <v>89</v>
      </c>
      <c r="F195" s="4" t="s">
        <v>11</v>
      </c>
      <c r="G195" s="4" t="str">
        <f>IFERROR(VLOOKUP(F195,'Станция - направление'!$A$1:$C$38,2,0),"")</f>
        <v>Сухие п.п.</v>
      </c>
      <c r="H195" s="4">
        <f t="shared" si="0"/>
        <v>2022</v>
      </c>
      <c r="I195" s="4">
        <f t="shared" si="1"/>
        <v>3</v>
      </c>
      <c r="J195" s="4">
        <f t="shared" si="2"/>
        <v>4</v>
      </c>
      <c r="K195" s="4">
        <f t="shared" si="3"/>
        <v>11</v>
      </c>
    </row>
    <row r="196" spans="1:11">
      <c r="A196" s="9">
        <v>44631</v>
      </c>
      <c r="B196" s="65" t="s">
        <v>327</v>
      </c>
      <c r="C196" s="4" t="s">
        <v>86</v>
      </c>
      <c r="D196" s="4" t="s">
        <v>99</v>
      </c>
      <c r="E196" s="4" t="s">
        <v>88</v>
      </c>
      <c r="F196" s="4" t="s">
        <v>29</v>
      </c>
      <c r="G196" s="4">
        <f>IFERROR(VLOOKUP(F196,'Станция - направление'!$A$1:$C$38,2,0),"")</f>
        <v>0</v>
      </c>
      <c r="H196" s="4">
        <f t="shared" si="0"/>
        <v>2022</v>
      </c>
      <c r="I196" s="4">
        <f t="shared" si="1"/>
        <v>3</v>
      </c>
      <c r="J196" s="4">
        <f t="shared" si="2"/>
        <v>5</v>
      </c>
      <c r="K196" s="4">
        <f t="shared" si="3"/>
        <v>11</v>
      </c>
    </row>
    <row r="197" spans="1:11">
      <c r="A197" s="9">
        <v>44631</v>
      </c>
      <c r="B197" s="65" t="s">
        <v>328</v>
      </c>
      <c r="C197" s="4" t="s">
        <v>86</v>
      </c>
      <c r="D197" s="4" t="s">
        <v>118</v>
      </c>
      <c r="E197" s="4" t="s">
        <v>87</v>
      </c>
      <c r="F197" s="4" t="s">
        <v>8</v>
      </c>
      <c r="G197" s="4" t="str">
        <f>IFERROR(VLOOKUP(F197,'Станция - направление'!$A$1:$C$40,2,0),"")</f>
        <v>Владивосток</v>
      </c>
      <c r="H197" s="4">
        <f t="shared" si="0"/>
        <v>2022</v>
      </c>
      <c r="I197" s="4">
        <f t="shared" si="1"/>
        <v>3</v>
      </c>
      <c r="J197" s="4">
        <f t="shared" si="2"/>
        <v>5</v>
      </c>
      <c r="K197" s="4">
        <f t="shared" si="3"/>
        <v>11</v>
      </c>
    </row>
    <row r="198" spans="1:11">
      <c r="A198" s="9">
        <v>44632</v>
      </c>
      <c r="B198" s="65" t="s">
        <v>329</v>
      </c>
      <c r="C198" s="4" t="s">
        <v>85</v>
      </c>
      <c r="D198" s="4" t="s">
        <v>115</v>
      </c>
      <c r="E198" s="4" t="s">
        <v>87</v>
      </c>
      <c r="F198" s="4" t="s">
        <v>3</v>
      </c>
      <c r="G198" s="4" t="str">
        <f>IFERROR(VLOOKUP(F198,'Станция - направление'!$A$1:$C$40,2,0),"")</f>
        <v>Москва</v>
      </c>
      <c r="H198" s="4">
        <f t="shared" si="0"/>
        <v>2022</v>
      </c>
      <c r="I198" s="4">
        <f t="shared" si="1"/>
        <v>3</v>
      </c>
      <c r="J198" s="4">
        <f t="shared" si="2"/>
        <v>6</v>
      </c>
      <c r="K198" s="4">
        <f t="shared" si="3"/>
        <v>11</v>
      </c>
    </row>
    <row r="199" spans="1:11">
      <c r="A199" s="9">
        <v>44632</v>
      </c>
      <c r="B199" s="65" t="s">
        <v>330</v>
      </c>
      <c r="C199" s="4" t="s">
        <v>85</v>
      </c>
      <c r="D199" s="4" t="s">
        <v>118</v>
      </c>
      <c r="E199" s="4" t="s">
        <v>87</v>
      </c>
      <c r="F199" s="4" t="s">
        <v>8</v>
      </c>
      <c r="G199" s="4" t="str">
        <f>IFERROR(VLOOKUP(F199,'Станция - направление'!$A$1:$C$40,2,0),"")</f>
        <v>Владивосток</v>
      </c>
      <c r="H199" s="4">
        <f t="shared" si="0"/>
        <v>2022</v>
      </c>
      <c r="I199" s="4">
        <f t="shared" si="1"/>
        <v>3</v>
      </c>
      <c r="J199" s="4">
        <f t="shared" si="2"/>
        <v>6</v>
      </c>
      <c r="K199" s="4">
        <f t="shared" si="3"/>
        <v>11</v>
      </c>
    </row>
    <row r="200" spans="1:11">
      <c r="A200" s="9">
        <v>44633</v>
      </c>
      <c r="B200" s="65" t="s">
        <v>331</v>
      </c>
      <c r="C200" s="4" t="s">
        <v>86</v>
      </c>
      <c r="D200" s="4" t="s">
        <v>118</v>
      </c>
      <c r="E200" s="4" t="s">
        <v>88</v>
      </c>
      <c r="F200" s="4" t="s">
        <v>175</v>
      </c>
      <c r="G200" s="4" t="str">
        <f>IFERROR(VLOOKUP(F200,'Станция - направление'!$A$1:$C$38,2,0),"")</f>
        <v/>
      </c>
      <c r="H200" s="4">
        <f t="shared" si="0"/>
        <v>2022</v>
      </c>
      <c r="I200" s="4">
        <f t="shared" si="1"/>
        <v>3</v>
      </c>
      <c r="J200" s="4">
        <f t="shared" si="2"/>
        <v>7</v>
      </c>
      <c r="K200" s="4">
        <f t="shared" si="3"/>
        <v>11</v>
      </c>
    </row>
    <row r="201" spans="1:11">
      <c r="A201" s="9">
        <v>44633</v>
      </c>
      <c r="B201" s="65" t="s">
        <v>332</v>
      </c>
      <c r="C201" s="4" t="s">
        <v>86</v>
      </c>
      <c r="D201" s="4" t="s">
        <v>117</v>
      </c>
      <c r="E201" s="4" t="s">
        <v>89</v>
      </c>
      <c r="F201" s="4" t="s">
        <v>23</v>
      </c>
      <c r="G201" s="4" t="str">
        <f>IFERROR(VLOOKUP(F201,'Станция - направление'!$A$1:$C$38,2,0),"")</f>
        <v>Внутри узла</v>
      </c>
      <c r="H201" s="4">
        <f t="shared" si="0"/>
        <v>2022</v>
      </c>
      <c r="I201" s="4">
        <f t="shared" si="1"/>
        <v>3</v>
      </c>
      <c r="J201" s="4">
        <f t="shared" si="2"/>
        <v>7</v>
      </c>
      <c r="K201" s="4">
        <f t="shared" si="3"/>
        <v>11</v>
      </c>
    </row>
    <row r="202" spans="1:11">
      <c r="A202" s="9">
        <v>44633</v>
      </c>
      <c r="B202" s="65" t="s">
        <v>333</v>
      </c>
      <c r="C202" s="4" t="s">
        <v>86</v>
      </c>
      <c r="D202" s="4" t="s">
        <v>99</v>
      </c>
      <c r="E202" s="4" t="s">
        <v>88</v>
      </c>
      <c r="F202" s="4" t="s">
        <v>25</v>
      </c>
      <c r="G202" s="4">
        <f>IFERROR(VLOOKUP(F202,'Станция - направление'!$A$1:$C$38,2,0),"")</f>
        <v>0</v>
      </c>
      <c r="H202" s="4">
        <f t="shared" si="0"/>
        <v>2022</v>
      </c>
      <c r="I202" s="4">
        <f t="shared" si="1"/>
        <v>3</v>
      </c>
      <c r="J202" s="4">
        <f t="shared" si="2"/>
        <v>7</v>
      </c>
      <c r="K202" s="4">
        <f t="shared" si="3"/>
        <v>11</v>
      </c>
    </row>
    <row r="203" spans="1:11">
      <c r="A203" s="9">
        <v>44633</v>
      </c>
      <c r="B203" s="65" t="s">
        <v>334</v>
      </c>
      <c r="C203" s="4" t="s">
        <v>85</v>
      </c>
      <c r="D203" s="4" t="s">
        <v>99</v>
      </c>
      <c r="E203" s="4" t="s">
        <v>87</v>
      </c>
      <c r="F203" s="4" t="s">
        <v>6</v>
      </c>
      <c r="G203" s="4" t="str">
        <f>IFERROR(VLOOKUP(F203,'Станция - направление'!$A$1:$C$40,2,0),"")</f>
        <v>Москва</v>
      </c>
      <c r="H203" s="4">
        <f t="shared" si="0"/>
        <v>2022</v>
      </c>
      <c r="I203" s="4">
        <f t="shared" si="1"/>
        <v>3</v>
      </c>
      <c r="J203" s="4">
        <f t="shared" si="2"/>
        <v>7</v>
      </c>
      <c r="K203" s="4">
        <f t="shared" si="3"/>
        <v>11</v>
      </c>
    </row>
    <row r="204" spans="1:11">
      <c r="A204" s="9">
        <v>44633</v>
      </c>
      <c r="B204" s="65" t="s">
        <v>335</v>
      </c>
      <c r="C204" s="4" t="s">
        <v>85</v>
      </c>
      <c r="D204" s="4" t="s">
        <v>99</v>
      </c>
      <c r="E204" s="4" t="s">
        <v>87</v>
      </c>
      <c r="F204" s="4" t="s">
        <v>7</v>
      </c>
      <c r="G204" s="4" t="str">
        <f>IFERROR(VLOOKUP(F204,'Станция - направление'!$A$1:$C$40,2,0),"")</f>
        <v>Москва</v>
      </c>
      <c r="H204" s="4">
        <f t="shared" si="0"/>
        <v>2022</v>
      </c>
      <c r="I204" s="4">
        <f t="shared" si="1"/>
        <v>3</v>
      </c>
      <c r="J204" s="4">
        <f t="shared" si="2"/>
        <v>7</v>
      </c>
      <c r="K204" s="4">
        <f t="shared" si="3"/>
        <v>11</v>
      </c>
    </row>
    <row r="205" spans="1:11">
      <c r="A205" s="9">
        <v>44634</v>
      </c>
      <c r="B205" s="65" t="s">
        <v>336</v>
      </c>
      <c r="C205" s="4" t="s">
        <v>86</v>
      </c>
      <c r="D205" s="4" t="s">
        <v>118</v>
      </c>
      <c r="E205" s="4" t="s">
        <v>87</v>
      </c>
      <c r="F205" s="4" t="s">
        <v>8</v>
      </c>
      <c r="G205" s="4" t="str">
        <f>IFERROR(VLOOKUP(F205,'Станция - направление'!$A$1:$C$40,2,0),"")</f>
        <v>Владивосток</v>
      </c>
      <c r="H205" s="4">
        <f t="shared" si="0"/>
        <v>2022</v>
      </c>
      <c r="I205" s="4">
        <f t="shared" si="1"/>
        <v>3</v>
      </c>
      <c r="J205" s="4">
        <f t="shared" si="2"/>
        <v>1</v>
      </c>
      <c r="K205" s="4">
        <f t="shared" si="3"/>
        <v>12</v>
      </c>
    </row>
    <row r="206" spans="1:11">
      <c r="A206" s="9">
        <v>44634</v>
      </c>
      <c r="B206" s="65" t="s">
        <v>337</v>
      </c>
      <c r="C206" s="4" t="s">
        <v>85</v>
      </c>
      <c r="D206" s="4" t="s">
        <v>117</v>
      </c>
      <c r="E206" s="4" t="s">
        <v>87</v>
      </c>
      <c r="F206" s="4" t="s">
        <v>5</v>
      </c>
      <c r="G206" s="4" t="str">
        <f>IFERROR(VLOOKUP(F206,'Станция - направление'!$A$1:$C$40,2,0),"")</f>
        <v>Москва</v>
      </c>
      <c r="H206" s="4">
        <f t="shared" si="0"/>
        <v>2022</v>
      </c>
      <c r="I206" s="4">
        <f t="shared" si="1"/>
        <v>3</v>
      </c>
      <c r="J206" s="4">
        <f t="shared" si="2"/>
        <v>1</v>
      </c>
      <c r="K206" s="4">
        <f t="shared" si="3"/>
        <v>12</v>
      </c>
    </row>
    <row r="207" spans="1:11">
      <c r="A207" s="9">
        <v>44635</v>
      </c>
      <c r="B207" s="65" t="s">
        <v>338</v>
      </c>
      <c r="C207" s="4" t="s">
        <v>86</v>
      </c>
      <c r="D207" s="4" t="s">
        <v>115</v>
      </c>
      <c r="E207" s="4" t="s">
        <v>89</v>
      </c>
      <c r="F207" s="4" t="s">
        <v>19</v>
      </c>
      <c r="G207" s="4" t="str">
        <f>IFERROR(VLOOKUP(F207,'Станция - направление'!$A$1:$C$38,2,0),"")</f>
        <v>Сухие п.п.</v>
      </c>
      <c r="H207" s="4">
        <f t="shared" si="0"/>
        <v>2022</v>
      </c>
      <c r="I207" s="4">
        <f t="shared" si="1"/>
        <v>3</v>
      </c>
      <c r="J207" s="4">
        <f t="shared" si="2"/>
        <v>2</v>
      </c>
      <c r="K207" s="4">
        <f t="shared" si="3"/>
        <v>12</v>
      </c>
    </row>
    <row r="208" spans="1:11">
      <c r="A208" s="9">
        <v>44635</v>
      </c>
      <c r="B208" s="65" t="s">
        <v>339</v>
      </c>
      <c r="C208" s="4" t="s">
        <v>85</v>
      </c>
      <c r="D208" s="4" t="s">
        <v>118</v>
      </c>
      <c r="E208" s="4" t="s">
        <v>87</v>
      </c>
      <c r="F208" s="4" t="s">
        <v>8</v>
      </c>
      <c r="G208" s="4" t="str">
        <f>IFERROR(VLOOKUP(F208,'Станция - направление'!$A$1:$C$40,2,0),"")</f>
        <v>Владивосток</v>
      </c>
      <c r="H208" s="4">
        <f t="shared" si="0"/>
        <v>2022</v>
      </c>
      <c r="I208" s="4">
        <f t="shared" si="1"/>
        <v>3</v>
      </c>
      <c r="J208" s="4">
        <f t="shared" si="2"/>
        <v>2</v>
      </c>
      <c r="K208" s="4">
        <f t="shared" si="3"/>
        <v>12</v>
      </c>
    </row>
    <row r="209" spans="1:11">
      <c r="A209" s="9">
        <v>44636</v>
      </c>
      <c r="B209" s="65" t="s">
        <v>340</v>
      </c>
      <c r="C209" s="4" t="s">
        <v>86</v>
      </c>
      <c r="D209" s="4" t="s">
        <v>99</v>
      </c>
      <c r="E209" s="4" t="s">
        <v>89</v>
      </c>
      <c r="F209" s="4" t="s">
        <v>13</v>
      </c>
      <c r="G209" s="4" t="str">
        <f>IFERROR(VLOOKUP(F209,'Станция - направление'!$A$1:$C$38,2,0),"")</f>
        <v>Внутри узла</v>
      </c>
      <c r="H209" s="4">
        <f t="shared" si="0"/>
        <v>2022</v>
      </c>
      <c r="I209" s="4">
        <f t="shared" si="1"/>
        <v>3</v>
      </c>
      <c r="J209" s="4">
        <f t="shared" si="2"/>
        <v>3</v>
      </c>
      <c r="K209" s="4">
        <f t="shared" si="3"/>
        <v>12</v>
      </c>
    </row>
    <row r="210" spans="1:11">
      <c r="A210" s="9">
        <v>44636</v>
      </c>
      <c r="B210" s="65" t="s">
        <v>341</v>
      </c>
      <c r="C210" s="4" t="s">
        <v>85</v>
      </c>
      <c r="D210" s="4" t="s">
        <v>99</v>
      </c>
      <c r="E210" s="4" t="s">
        <v>87</v>
      </c>
      <c r="F210" s="4" t="s">
        <v>7</v>
      </c>
      <c r="G210" s="4" t="str">
        <f>IFERROR(VLOOKUP(F210,'Станция - направление'!$A$1:$C$40,2,0),"")</f>
        <v>Москва</v>
      </c>
      <c r="H210" s="4">
        <f t="shared" si="0"/>
        <v>2022</v>
      </c>
      <c r="I210" s="4">
        <f t="shared" si="1"/>
        <v>3</v>
      </c>
      <c r="J210" s="4">
        <f t="shared" si="2"/>
        <v>3</v>
      </c>
      <c r="K210" s="4">
        <f t="shared" si="3"/>
        <v>12</v>
      </c>
    </row>
    <row r="211" spans="1:11">
      <c r="A211" s="9">
        <v>44636</v>
      </c>
      <c r="B211" s="65" t="s">
        <v>342</v>
      </c>
      <c r="C211" s="4" t="s">
        <v>85</v>
      </c>
      <c r="D211" s="4" t="s">
        <v>118</v>
      </c>
      <c r="E211" s="4" t="s">
        <v>87</v>
      </c>
      <c r="F211" s="4" t="s">
        <v>6</v>
      </c>
      <c r="G211" s="4" t="str">
        <f>IFERROR(VLOOKUP(F211,'Станция - направление'!$A$1:$C$40,2,0),"")</f>
        <v>Москва</v>
      </c>
      <c r="H211" s="4">
        <f t="shared" si="0"/>
        <v>2022</v>
      </c>
      <c r="I211" s="4">
        <f t="shared" si="1"/>
        <v>3</v>
      </c>
      <c r="J211" s="4">
        <f t="shared" si="2"/>
        <v>3</v>
      </c>
      <c r="K211" s="4">
        <f t="shared" si="3"/>
        <v>12</v>
      </c>
    </row>
    <row r="212" spans="1:11">
      <c r="A212" s="9">
        <v>44637</v>
      </c>
      <c r="B212" s="65" t="s">
        <v>343</v>
      </c>
      <c r="C212" s="4" t="s">
        <v>86</v>
      </c>
      <c r="D212" s="4" t="s">
        <v>99</v>
      </c>
      <c r="E212" s="4" t="s">
        <v>88</v>
      </c>
      <c r="F212" s="4" t="s">
        <v>29</v>
      </c>
      <c r="G212" s="4">
        <f>IFERROR(VLOOKUP(F212,'Станция - направление'!$A$1:$C$38,2,0),"")</f>
        <v>0</v>
      </c>
      <c r="H212" s="4">
        <f t="shared" si="0"/>
        <v>2022</v>
      </c>
      <c r="I212" s="4">
        <f t="shared" si="1"/>
        <v>3</v>
      </c>
      <c r="J212" s="4">
        <f t="shared" si="2"/>
        <v>4</v>
      </c>
      <c r="K212" s="4">
        <f t="shared" si="3"/>
        <v>12</v>
      </c>
    </row>
    <row r="213" spans="1:11">
      <c r="A213" s="9">
        <v>44638</v>
      </c>
      <c r="B213" s="65" t="s">
        <v>344</v>
      </c>
      <c r="C213" s="4" t="s">
        <v>86</v>
      </c>
      <c r="D213" s="4" t="s">
        <v>118</v>
      </c>
      <c r="E213" s="4" t="s">
        <v>87</v>
      </c>
      <c r="F213" s="4" t="s">
        <v>8</v>
      </c>
      <c r="G213" s="4" t="str">
        <f>IFERROR(VLOOKUP(F213,'Станция - направление'!$A$1:$C$40,2,0),"")</f>
        <v>Владивосток</v>
      </c>
      <c r="H213" s="4">
        <f t="shared" si="0"/>
        <v>2022</v>
      </c>
      <c r="I213" s="4">
        <f t="shared" si="1"/>
        <v>3</v>
      </c>
      <c r="J213" s="4">
        <f t="shared" si="2"/>
        <v>5</v>
      </c>
      <c r="K213" s="4">
        <f t="shared" si="3"/>
        <v>12</v>
      </c>
    </row>
    <row r="214" spans="1:11">
      <c r="A214" s="9">
        <v>44638</v>
      </c>
      <c r="B214" s="65" t="s">
        <v>345</v>
      </c>
      <c r="C214" s="4" t="s">
        <v>86</v>
      </c>
      <c r="D214" s="4" t="s">
        <v>117</v>
      </c>
      <c r="E214" s="4" t="s">
        <v>87</v>
      </c>
      <c r="F214" s="4" t="s">
        <v>43</v>
      </c>
      <c r="G214" s="4" t="str">
        <f>IFERROR(VLOOKUP(F214,'Станция - направление'!$A$1:$C$40,2,0),"")</f>
        <v>Сухие п.п.</v>
      </c>
      <c r="H214" s="4">
        <f t="shared" si="0"/>
        <v>2022</v>
      </c>
      <c r="I214" s="4">
        <f t="shared" si="1"/>
        <v>3</v>
      </c>
      <c r="J214" s="4">
        <f t="shared" si="2"/>
        <v>5</v>
      </c>
      <c r="K214" s="4">
        <f t="shared" si="3"/>
        <v>12</v>
      </c>
    </row>
    <row r="215" spans="1:11">
      <c r="A215" s="9">
        <v>44638</v>
      </c>
      <c r="B215" s="65" t="s">
        <v>346</v>
      </c>
      <c r="C215" s="4" t="s">
        <v>85</v>
      </c>
      <c r="D215" s="4" t="s">
        <v>117</v>
      </c>
      <c r="E215" s="4" t="s">
        <v>87</v>
      </c>
      <c r="F215" s="4" t="s">
        <v>5</v>
      </c>
      <c r="G215" s="4" t="str">
        <f>IFERROR(VLOOKUP(F215,'Станция - направление'!$A$1:$C$40,2,0),"")</f>
        <v>Москва</v>
      </c>
      <c r="H215" s="4">
        <f t="shared" si="0"/>
        <v>2022</v>
      </c>
      <c r="I215" s="4">
        <f t="shared" si="1"/>
        <v>3</v>
      </c>
      <c r="J215" s="4">
        <f t="shared" si="2"/>
        <v>5</v>
      </c>
      <c r="K215" s="4">
        <f t="shared" si="3"/>
        <v>12</v>
      </c>
    </row>
    <row r="216" spans="1:11">
      <c r="A216" s="9">
        <v>44639</v>
      </c>
      <c r="B216" s="65" t="s">
        <v>347</v>
      </c>
      <c r="C216" s="4" t="s">
        <v>86</v>
      </c>
      <c r="D216" s="4" t="s">
        <v>115</v>
      </c>
      <c r="E216" s="4" t="s">
        <v>87</v>
      </c>
      <c r="F216" s="4" t="s">
        <v>11</v>
      </c>
      <c r="G216" s="4" t="str">
        <f>IFERROR(VLOOKUP(F216,'Станция - направление'!$A$1:$C$40,2,0),"")</f>
        <v>Сухие п.п.</v>
      </c>
      <c r="H216" s="4">
        <f t="shared" si="0"/>
        <v>2022</v>
      </c>
      <c r="I216" s="4">
        <f t="shared" si="1"/>
        <v>3</v>
      </c>
      <c r="J216" s="4">
        <f t="shared" si="2"/>
        <v>6</v>
      </c>
      <c r="K216" s="4">
        <f t="shared" si="3"/>
        <v>12</v>
      </c>
    </row>
    <row r="217" spans="1:11">
      <c r="A217" s="9">
        <v>44639</v>
      </c>
      <c r="B217" s="65" t="s">
        <v>348</v>
      </c>
      <c r="C217" s="4" t="s">
        <v>86</v>
      </c>
      <c r="D217" s="4" t="s">
        <v>99</v>
      </c>
      <c r="E217" s="4" t="s">
        <v>88</v>
      </c>
      <c r="F217" s="4" t="s">
        <v>27</v>
      </c>
      <c r="G217" s="4">
        <f>IFERROR(VLOOKUP(F217,'Станция - направление'!$A$1:$C$38,2,0),"")</f>
        <v>0</v>
      </c>
      <c r="H217" s="4">
        <f t="shared" si="0"/>
        <v>2022</v>
      </c>
      <c r="I217" s="4">
        <f t="shared" si="1"/>
        <v>3</v>
      </c>
      <c r="J217" s="4">
        <f t="shared" si="2"/>
        <v>6</v>
      </c>
      <c r="K217" s="4">
        <f t="shared" si="3"/>
        <v>12</v>
      </c>
    </row>
    <row r="218" spans="1:11">
      <c r="A218" s="9">
        <v>44639</v>
      </c>
      <c r="B218" s="65" t="s">
        <v>349</v>
      </c>
      <c r="C218" s="4" t="s">
        <v>85</v>
      </c>
      <c r="D218" s="4" t="s">
        <v>118</v>
      </c>
      <c r="E218" s="4" t="s">
        <v>87</v>
      </c>
      <c r="F218" s="4" t="s">
        <v>6</v>
      </c>
      <c r="G218" s="4" t="str">
        <f>IFERROR(VLOOKUP(F218,'Станция - направление'!$A$1:$C$40,2,0),"")</f>
        <v>Москва</v>
      </c>
      <c r="H218" s="4">
        <f t="shared" si="0"/>
        <v>2022</v>
      </c>
      <c r="I218" s="4">
        <f t="shared" si="1"/>
        <v>3</v>
      </c>
      <c r="J218" s="4">
        <f t="shared" si="2"/>
        <v>6</v>
      </c>
      <c r="K218" s="4">
        <f t="shared" si="3"/>
        <v>12</v>
      </c>
    </row>
    <row r="219" spans="1:11">
      <c r="A219" s="9">
        <v>44639</v>
      </c>
      <c r="B219" s="65" t="s">
        <v>350</v>
      </c>
      <c r="C219" s="4" t="s">
        <v>85</v>
      </c>
      <c r="D219" s="4" t="s">
        <v>99</v>
      </c>
      <c r="E219" s="4" t="s">
        <v>87</v>
      </c>
      <c r="F219" s="4" t="s">
        <v>9</v>
      </c>
      <c r="G219" s="4" t="str">
        <f>IFERROR(VLOOKUP(F219,'Станция - направление'!$A$1:$C$40,2,0),"")</f>
        <v>Сухие п.п.</v>
      </c>
      <c r="H219" s="4">
        <f t="shared" si="0"/>
        <v>2022</v>
      </c>
      <c r="I219" s="4">
        <f t="shared" si="1"/>
        <v>3</v>
      </c>
      <c r="J219" s="4">
        <f t="shared" si="2"/>
        <v>6</v>
      </c>
      <c r="K219" s="4">
        <f t="shared" si="3"/>
        <v>12</v>
      </c>
    </row>
    <row r="220" spans="1:11">
      <c r="A220" s="9">
        <v>44639</v>
      </c>
      <c r="B220" s="65" t="s">
        <v>351</v>
      </c>
      <c r="C220" s="4" t="s">
        <v>85</v>
      </c>
      <c r="D220" s="4" t="s">
        <v>115</v>
      </c>
      <c r="E220" s="4" t="s">
        <v>87</v>
      </c>
      <c r="F220" s="4" t="s">
        <v>3</v>
      </c>
      <c r="G220" s="4" t="str">
        <f>IFERROR(VLOOKUP(F220,'Станция - направление'!$A$1:$C$40,2,0),"")</f>
        <v>Москва</v>
      </c>
      <c r="H220" s="4">
        <f t="shared" si="0"/>
        <v>2022</v>
      </c>
      <c r="I220" s="4">
        <f t="shared" si="1"/>
        <v>3</v>
      </c>
      <c r="J220" s="4">
        <f t="shared" si="2"/>
        <v>6</v>
      </c>
      <c r="K220" s="4">
        <f t="shared" si="3"/>
        <v>12</v>
      </c>
    </row>
    <row r="221" spans="1:11">
      <c r="A221" s="9">
        <v>44640</v>
      </c>
      <c r="B221" s="65" t="s">
        <v>352</v>
      </c>
      <c r="C221" s="4" t="s">
        <v>86</v>
      </c>
      <c r="D221" s="4" t="s">
        <v>117</v>
      </c>
      <c r="E221" s="4" t="s">
        <v>89</v>
      </c>
      <c r="F221" s="4" t="s">
        <v>25</v>
      </c>
      <c r="G221" s="4">
        <f>IFERROR(VLOOKUP(F221,'Станция - направление'!$A$1:$C$38,2,0),"")</f>
        <v>0</v>
      </c>
      <c r="H221" s="4">
        <f t="shared" si="0"/>
        <v>2022</v>
      </c>
      <c r="I221" s="4">
        <f t="shared" si="1"/>
        <v>3</v>
      </c>
      <c r="J221" s="4">
        <f t="shared" si="2"/>
        <v>7</v>
      </c>
      <c r="K221" s="4">
        <f t="shared" si="3"/>
        <v>12</v>
      </c>
    </row>
    <row r="222" spans="1:11">
      <c r="A222" s="9">
        <v>44641</v>
      </c>
      <c r="B222" s="65" t="s">
        <v>353</v>
      </c>
      <c r="C222" s="4" t="s">
        <v>85</v>
      </c>
      <c r="D222" s="4" t="s">
        <v>117</v>
      </c>
      <c r="E222" s="4" t="s">
        <v>87</v>
      </c>
      <c r="F222" s="4" t="s">
        <v>5</v>
      </c>
      <c r="G222" s="4" t="str">
        <f>IFERROR(VLOOKUP(F222,'Станция - направление'!$A$1:$C$40,2,0),"")</f>
        <v>Москва</v>
      </c>
      <c r="H222" s="4">
        <f t="shared" si="0"/>
        <v>2022</v>
      </c>
      <c r="I222" s="4">
        <f t="shared" si="1"/>
        <v>3</v>
      </c>
      <c r="J222" s="4">
        <f t="shared" si="2"/>
        <v>1</v>
      </c>
      <c r="K222" s="4">
        <f t="shared" si="3"/>
        <v>13</v>
      </c>
    </row>
    <row r="223" spans="1:11">
      <c r="A223" s="9">
        <v>44641</v>
      </c>
      <c r="B223" s="65" t="s">
        <v>354</v>
      </c>
      <c r="C223" s="4" t="s">
        <v>85</v>
      </c>
      <c r="D223" s="4" t="s">
        <v>99</v>
      </c>
      <c r="E223" s="4" t="s">
        <v>87</v>
      </c>
      <c r="F223" s="4" t="s">
        <v>7</v>
      </c>
      <c r="G223" s="4" t="str">
        <f>IFERROR(VLOOKUP(F223,'Станция - направление'!$A$1:$C$40,2,0),"")</f>
        <v>Москва</v>
      </c>
      <c r="H223" s="4">
        <f t="shared" si="0"/>
        <v>2022</v>
      </c>
      <c r="I223" s="4">
        <f t="shared" si="1"/>
        <v>3</v>
      </c>
      <c r="J223" s="4">
        <f t="shared" si="2"/>
        <v>1</v>
      </c>
      <c r="K223" s="4">
        <f t="shared" si="3"/>
        <v>13</v>
      </c>
    </row>
    <row r="224" spans="1:11">
      <c r="A224" s="9">
        <v>44642</v>
      </c>
      <c r="B224" s="65" t="s">
        <v>355</v>
      </c>
      <c r="C224" s="4" t="s">
        <v>86</v>
      </c>
      <c r="D224" s="4" t="s">
        <v>99</v>
      </c>
      <c r="E224" s="4" t="s">
        <v>88</v>
      </c>
      <c r="F224" s="4" t="s">
        <v>15</v>
      </c>
      <c r="G224" s="4">
        <f>IFERROR(VLOOKUP(F224,'Станция - направление'!$A$1:$C$38,2,0),"")</f>
        <v>0</v>
      </c>
      <c r="H224" s="4">
        <f t="shared" si="0"/>
        <v>2022</v>
      </c>
      <c r="I224" s="4">
        <f t="shared" si="1"/>
        <v>3</v>
      </c>
      <c r="J224" s="4">
        <f t="shared" si="2"/>
        <v>2</v>
      </c>
      <c r="K224" s="4">
        <f t="shared" si="3"/>
        <v>13</v>
      </c>
    </row>
    <row r="225" spans="1:11">
      <c r="A225" s="9">
        <v>44642</v>
      </c>
      <c r="B225" s="65" t="s">
        <v>356</v>
      </c>
      <c r="C225" s="4" t="s">
        <v>86</v>
      </c>
      <c r="D225" s="4" t="s">
        <v>99</v>
      </c>
      <c r="E225" s="4" t="s">
        <v>88</v>
      </c>
      <c r="F225" s="4" t="s">
        <v>27</v>
      </c>
      <c r="G225" s="4">
        <f>IFERROR(VLOOKUP(F225,'Станция - направление'!$A$1:$C$38,2,0),"")</f>
        <v>0</v>
      </c>
      <c r="H225" s="4">
        <f t="shared" si="0"/>
        <v>2022</v>
      </c>
      <c r="I225" s="4">
        <f t="shared" si="1"/>
        <v>3</v>
      </c>
      <c r="J225" s="4">
        <f t="shared" si="2"/>
        <v>2</v>
      </c>
      <c r="K225" s="4">
        <f t="shared" si="3"/>
        <v>13</v>
      </c>
    </row>
    <row r="226" spans="1:11">
      <c r="A226" s="9">
        <v>44642</v>
      </c>
      <c r="B226" s="65" t="s">
        <v>357</v>
      </c>
      <c r="C226" s="4" t="s">
        <v>85</v>
      </c>
      <c r="D226" s="4" t="s">
        <v>118</v>
      </c>
      <c r="E226" s="4" t="s">
        <v>87</v>
      </c>
      <c r="F226" s="4" t="s">
        <v>6</v>
      </c>
      <c r="G226" s="4" t="str">
        <f>IFERROR(VLOOKUP(F226,'Станция - направление'!$A$1:$C$40,2,0),"")</f>
        <v>Москва</v>
      </c>
      <c r="H226" s="4">
        <f t="shared" si="0"/>
        <v>2022</v>
      </c>
      <c r="I226" s="4">
        <f t="shared" si="1"/>
        <v>3</v>
      </c>
      <c r="J226" s="4">
        <f t="shared" si="2"/>
        <v>2</v>
      </c>
      <c r="K226" s="4">
        <f t="shared" si="3"/>
        <v>13</v>
      </c>
    </row>
    <row r="227" spans="1:11">
      <c r="A227" s="9">
        <v>44643</v>
      </c>
      <c r="B227" s="65" t="s">
        <v>358</v>
      </c>
      <c r="C227" s="4" t="s">
        <v>86</v>
      </c>
      <c r="D227" s="4" t="s">
        <v>99</v>
      </c>
      <c r="E227" s="4" t="s">
        <v>88</v>
      </c>
      <c r="F227" s="4" t="s">
        <v>25</v>
      </c>
      <c r="G227" s="4">
        <f>IFERROR(VLOOKUP(F227,'Станция - направление'!$A$1:$C$38,2,0),"")</f>
        <v>0</v>
      </c>
      <c r="H227" s="4">
        <f t="shared" si="0"/>
        <v>2022</v>
      </c>
      <c r="I227" s="4">
        <f t="shared" si="1"/>
        <v>3</v>
      </c>
      <c r="J227" s="4">
        <f t="shared" si="2"/>
        <v>3</v>
      </c>
      <c r="K227" s="4">
        <f t="shared" si="3"/>
        <v>13</v>
      </c>
    </row>
    <row r="228" spans="1:11">
      <c r="A228" s="9">
        <v>44643</v>
      </c>
      <c r="B228" s="65" t="s">
        <v>359</v>
      </c>
      <c r="C228" s="4" t="s">
        <v>86</v>
      </c>
      <c r="D228" s="4" t="s">
        <v>154</v>
      </c>
      <c r="E228" s="4" t="s">
        <v>89</v>
      </c>
      <c r="F228" s="4" t="s">
        <v>41</v>
      </c>
      <c r="G228" s="4" t="str">
        <f>IFERROR(VLOOKUP(F228,'Станция - направление'!$A$1:$C$38,2,0),"")</f>
        <v>Внутри узла</v>
      </c>
      <c r="H228" s="4">
        <f t="shared" si="0"/>
        <v>2022</v>
      </c>
      <c r="I228" s="4">
        <f t="shared" si="1"/>
        <v>3</v>
      </c>
      <c r="J228" s="4">
        <f t="shared" si="2"/>
        <v>3</v>
      </c>
      <c r="K228" s="4">
        <f t="shared" si="3"/>
        <v>13</v>
      </c>
    </row>
    <row r="229" spans="1:11">
      <c r="A229" s="9">
        <v>44643</v>
      </c>
      <c r="B229" s="65" t="s">
        <v>360</v>
      </c>
      <c r="C229" s="4" t="s">
        <v>85</v>
      </c>
      <c r="D229" s="4" t="s">
        <v>117</v>
      </c>
      <c r="E229" s="4" t="s">
        <v>87</v>
      </c>
      <c r="F229" s="4" t="s">
        <v>5</v>
      </c>
      <c r="G229" s="4" t="str">
        <f>IFERROR(VLOOKUP(F229,'Станция - направление'!$A$1:$C$40,2,0),"")</f>
        <v>Москва</v>
      </c>
      <c r="H229" s="4">
        <f t="shared" si="0"/>
        <v>2022</v>
      </c>
      <c r="I229" s="4">
        <f t="shared" si="1"/>
        <v>3</v>
      </c>
      <c r="J229" s="4">
        <f t="shared" si="2"/>
        <v>3</v>
      </c>
      <c r="K229" s="4">
        <f t="shared" si="3"/>
        <v>13</v>
      </c>
    </row>
    <row r="230" spans="1:11">
      <c r="A230" s="9">
        <v>44644</v>
      </c>
      <c r="B230" s="65" t="s">
        <v>361</v>
      </c>
      <c r="C230" s="4" t="s">
        <v>86</v>
      </c>
      <c r="D230" s="4" t="s">
        <v>118</v>
      </c>
      <c r="E230" s="4" t="s">
        <v>87</v>
      </c>
      <c r="F230" s="4" t="s">
        <v>8</v>
      </c>
      <c r="G230" s="4" t="str">
        <f>IFERROR(VLOOKUP(F230,'Станция - направление'!$A$1:$C$40,2,0),"")</f>
        <v>Владивосток</v>
      </c>
      <c r="H230" s="4">
        <f t="shared" si="0"/>
        <v>2022</v>
      </c>
      <c r="I230" s="4">
        <f t="shared" si="1"/>
        <v>3</v>
      </c>
      <c r="J230" s="4">
        <f t="shared" si="2"/>
        <v>4</v>
      </c>
      <c r="K230" s="4">
        <f t="shared" si="3"/>
        <v>13</v>
      </c>
    </row>
    <row r="231" spans="1:11">
      <c r="A231" s="9">
        <v>44644</v>
      </c>
      <c r="B231" s="65" t="s">
        <v>362</v>
      </c>
      <c r="C231" s="4" t="s">
        <v>85</v>
      </c>
      <c r="D231" s="4" t="s">
        <v>115</v>
      </c>
      <c r="E231" s="4" t="s">
        <v>87</v>
      </c>
      <c r="F231" s="4" t="s">
        <v>3</v>
      </c>
      <c r="G231" s="4" t="str">
        <f>IFERROR(VLOOKUP(F231,'Станция - направление'!$A$1:$C$40,2,0),"")</f>
        <v>Москва</v>
      </c>
      <c r="H231" s="4">
        <f t="shared" si="0"/>
        <v>2022</v>
      </c>
      <c r="I231" s="4">
        <f t="shared" si="1"/>
        <v>3</v>
      </c>
      <c r="J231" s="4">
        <f t="shared" si="2"/>
        <v>4</v>
      </c>
      <c r="K231" s="4">
        <f t="shared" si="3"/>
        <v>13</v>
      </c>
    </row>
    <row r="232" spans="1:11">
      <c r="A232" s="9">
        <v>44644</v>
      </c>
      <c r="B232" s="65" t="s">
        <v>363</v>
      </c>
      <c r="C232" s="4" t="s">
        <v>85</v>
      </c>
      <c r="D232" s="4" t="s">
        <v>118</v>
      </c>
      <c r="E232" s="4" t="s">
        <v>87</v>
      </c>
      <c r="F232" s="4" t="s">
        <v>6</v>
      </c>
      <c r="G232" s="4" t="str">
        <f>IFERROR(VLOOKUP(F232,'Станция - направление'!$A$1:$C$40,2,0),"")</f>
        <v>Москва</v>
      </c>
      <c r="H232" s="4">
        <f t="shared" si="0"/>
        <v>2022</v>
      </c>
      <c r="I232" s="4">
        <f t="shared" si="1"/>
        <v>3</v>
      </c>
      <c r="J232" s="4">
        <f t="shared" si="2"/>
        <v>4</v>
      </c>
      <c r="K232" s="4">
        <f t="shared" si="3"/>
        <v>13</v>
      </c>
    </row>
    <row r="233" spans="1:11">
      <c r="A233" s="9">
        <v>44644</v>
      </c>
      <c r="B233" s="65" t="s">
        <v>364</v>
      </c>
      <c r="C233" s="4" t="s">
        <v>85</v>
      </c>
      <c r="D233" s="4" t="s">
        <v>99</v>
      </c>
      <c r="E233" s="4" t="s">
        <v>87</v>
      </c>
      <c r="F233" s="4" t="s">
        <v>9</v>
      </c>
      <c r="G233" s="4" t="str">
        <f>IFERROR(VLOOKUP(F233,'Станция - направление'!$A$1:$C$40,2,0),"")</f>
        <v>Сухие п.п.</v>
      </c>
      <c r="H233" s="4">
        <f t="shared" si="0"/>
        <v>2022</v>
      </c>
      <c r="I233" s="4">
        <f t="shared" si="1"/>
        <v>3</v>
      </c>
      <c r="J233" s="4">
        <f t="shared" si="2"/>
        <v>4</v>
      </c>
      <c r="K233" s="4">
        <f t="shared" si="3"/>
        <v>13</v>
      </c>
    </row>
    <row r="234" spans="1:11">
      <c r="A234" s="9">
        <v>44644</v>
      </c>
      <c r="B234" s="65" t="s">
        <v>365</v>
      </c>
      <c r="C234" s="4" t="s">
        <v>85</v>
      </c>
      <c r="D234" s="4" t="s">
        <v>99</v>
      </c>
      <c r="E234" s="4" t="s">
        <v>87</v>
      </c>
      <c r="F234" s="4" t="s">
        <v>7</v>
      </c>
      <c r="G234" s="4" t="str">
        <f>IFERROR(VLOOKUP(F234,'Станция - направление'!$A$1:$C$40,2,0),"")</f>
        <v>Москва</v>
      </c>
      <c r="H234" s="4">
        <f t="shared" si="0"/>
        <v>2022</v>
      </c>
      <c r="I234" s="4">
        <f t="shared" si="1"/>
        <v>3</v>
      </c>
      <c r="J234" s="4">
        <f t="shared" si="2"/>
        <v>4</v>
      </c>
      <c r="K234" s="4">
        <f t="shared" si="3"/>
        <v>13</v>
      </c>
    </row>
    <row r="235" spans="1:11">
      <c r="A235" s="9">
        <v>44645</v>
      </c>
      <c r="B235" s="65" t="s">
        <v>366</v>
      </c>
      <c r="C235" s="4" t="s">
        <v>86</v>
      </c>
      <c r="D235" s="4" t="s">
        <v>99</v>
      </c>
      <c r="E235" s="4" t="s">
        <v>88</v>
      </c>
      <c r="F235" s="4" t="s">
        <v>25</v>
      </c>
      <c r="G235" s="4">
        <f>IFERROR(VLOOKUP(F235,'Станция - направление'!$A$1:$C$38,2,0),"")</f>
        <v>0</v>
      </c>
      <c r="H235" s="4">
        <f t="shared" si="0"/>
        <v>2022</v>
      </c>
      <c r="I235" s="4">
        <f t="shared" si="1"/>
        <v>3</v>
      </c>
      <c r="J235" s="4">
        <f t="shared" si="2"/>
        <v>5</v>
      </c>
      <c r="K235" s="4">
        <f t="shared" si="3"/>
        <v>13</v>
      </c>
    </row>
    <row r="236" spans="1:11">
      <c r="A236" s="9">
        <v>44645</v>
      </c>
      <c r="B236" s="65" t="s">
        <v>367</v>
      </c>
      <c r="C236" s="4" t="s">
        <v>86</v>
      </c>
      <c r="D236" s="4" t="s">
        <v>117</v>
      </c>
      <c r="E236" s="4" t="s">
        <v>87</v>
      </c>
      <c r="F236" s="4" t="s">
        <v>9</v>
      </c>
      <c r="G236" s="4" t="str">
        <f>IFERROR(VLOOKUP(F236,'Станция - направление'!$A$1:$C$40,2,0),"")</f>
        <v>Сухие п.п.</v>
      </c>
      <c r="H236" s="4">
        <f t="shared" si="0"/>
        <v>2022</v>
      </c>
      <c r="I236" s="4">
        <f t="shared" si="1"/>
        <v>3</v>
      </c>
      <c r="J236" s="4">
        <f t="shared" si="2"/>
        <v>5</v>
      </c>
      <c r="K236" s="4">
        <f t="shared" si="3"/>
        <v>13</v>
      </c>
    </row>
    <row r="237" spans="1:11">
      <c r="A237" s="9">
        <v>44645</v>
      </c>
      <c r="B237" s="65" t="s">
        <v>368</v>
      </c>
      <c r="C237" s="4" t="s">
        <v>86</v>
      </c>
      <c r="D237" s="4" t="s">
        <v>99</v>
      </c>
      <c r="E237" s="4" t="s">
        <v>89</v>
      </c>
      <c r="F237" s="4" t="s">
        <v>26</v>
      </c>
      <c r="G237" s="4">
        <f>IFERROR(VLOOKUP(F237,'Станция - направление'!$A$1:$C$38,2,0),"")</f>
        <v>0</v>
      </c>
      <c r="H237" s="4">
        <f t="shared" si="0"/>
        <v>2022</v>
      </c>
      <c r="I237" s="4">
        <f t="shared" si="1"/>
        <v>3</v>
      </c>
      <c r="J237" s="4">
        <f t="shared" si="2"/>
        <v>5</v>
      </c>
      <c r="K237" s="4">
        <f t="shared" si="3"/>
        <v>13</v>
      </c>
    </row>
    <row r="238" spans="1:11">
      <c r="A238" s="9">
        <v>44645</v>
      </c>
      <c r="B238" s="65" t="s">
        <v>369</v>
      </c>
      <c r="C238" s="4" t="s">
        <v>86</v>
      </c>
      <c r="D238" s="4" t="s">
        <v>115</v>
      </c>
      <c r="E238" s="4" t="s">
        <v>89</v>
      </c>
      <c r="F238" s="4" t="s">
        <v>41</v>
      </c>
      <c r="G238" s="4" t="str">
        <f>IFERROR(VLOOKUP(F238,'Станция - направление'!$A$1:$C$38,2,0),"")</f>
        <v>Внутри узла</v>
      </c>
      <c r="H238" s="4">
        <f t="shared" si="0"/>
        <v>2022</v>
      </c>
      <c r="I238" s="4">
        <f t="shared" si="1"/>
        <v>3</v>
      </c>
      <c r="J238" s="4">
        <f t="shared" si="2"/>
        <v>5</v>
      </c>
      <c r="K238" s="4">
        <f t="shared" si="3"/>
        <v>13</v>
      </c>
    </row>
    <row r="239" spans="1:11">
      <c r="A239" s="9">
        <v>44645</v>
      </c>
      <c r="B239" s="65" t="s">
        <v>370</v>
      </c>
      <c r="C239" s="4" t="s">
        <v>85</v>
      </c>
      <c r="D239" s="4" t="s">
        <v>129</v>
      </c>
      <c r="E239" s="4" t="s">
        <v>87</v>
      </c>
      <c r="F239" s="4" t="s">
        <v>5</v>
      </c>
      <c r="G239" s="4" t="str">
        <f>IFERROR(VLOOKUP(F239,'Станция - направление'!$A$1:$C$40,2,0),"")</f>
        <v>Москва</v>
      </c>
      <c r="H239" s="4">
        <f t="shared" si="0"/>
        <v>2022</v>
      </c>
      <c r="I239" s="4">
        <f t="shared" si="1"/>
        <v>3</v>
      </c>
      <c r="J239" s="4">
        <f t="shared" si="2"/>
        <v>5</v>
      </c>
      <c r="K239" s="4">
        <f t="shared" si="3"/>
        <v>13</v>
      </c>
    </row>
    <row r="240" spans="1:11">
      <c r="A240" s="9">
        <v>44645</v>
      </c>
      <c r="B240" s="65" t="s">
        <v>371</v>
      </c>
      <c r="C240" s="4" t="s">
        <v>85</v>
      </c>
      <c r="D240" s="4" t="s">
        <v>117</v>
      </c>
      <c r="E240" s="4" t="s">
        <v>89</v>
      </c>
      <c r="F240" s="4" t="s">
        <v>24</v>
      </c>
      <c r="G240" s="4">
        <f>IFERROR(VLOOKUP(F240,'Станция - направление'!$A$1:$C$38,2,0),"")</f>
        <v>0</v>
      </c>
      <c r="H240" s="4">
        <f t="shared" si="0"/>
        <v>2022</v>
      </c>
      <c r="I240" s="4">
        <f t="shared" si="1"/>
        <v>3</v>
      </c>
      <c r="J240" s="4">
        <f t="shared" si="2"/>
        <v>5</v>
      </c>
      <c r="K240" s="4">
        <f t="shared" si="3"/>
        <v>13</v>
      </c>
    </row>
    <row r="241" spans="1:11">
      <c r="A241" s="9">
        <v>44645</v>
      </c>
      <c r="B241" s="65" t="s">
        <v>312</v>
      </c>
      <c r="C241" s="4" t="s">
        <v>85</v>
      </c>
      <c r="D241" s="4" t="s">
        <v>118</v>
      </c>
      <c r="E241" s="4" t="s">
        <v>89</v>
      </c>
      <c r="F241" s="4" t="s">
        <v>11</v>
      </c>
      <c r="G241" s="4" t="str">
        <f>IFERROR(VLOOKUP(F241,'Станция - направление'!$A$1:$C$38,2,0),"")</f>
        <v>Сухие п.п.</v>
      </c>
      <c r="H241" s="4">
        <f t="shared" si="0"/>
        <v>2022</v>
      </c>
      <c r="I241" s="4">
        <f t="shared" si="1"/>
        <v>3</v>
      </c>
      <c r="J241" s="4">
        <f t="shared" si="2"/>
        <v>5</v>
      </c>
      <c r="K241" s="4">
        <f t="shared" si="3"/>
        <v>13</v>
      </c>
    </row>
    <row r="242" spans="1:11">
      <c r="A242" s="9">
        <v>44646</v>
      </c>
      <c r="B242" s="65" t="s">
        <v>372</v>
      </c>
      <c r="C242" s="4" t="s">
        <v>86</v>
      </c>
      <c r="D242" s="4" t="s">
        <v>117</v>
      </c>
      <c r="E242" s="4" t="s">
        <v>87</v>
      </c>
      <c r="F242" s="4" t="s">
        <v>11</v>
      </c>
      <c r="G242" s="4" t="str">
        <f>IFERROR(VLOOKUP(F242,'Станция - направление'!$A$1:$C$40,2,0),"")</f>
        <v>Сухие п.п.</v>
      </c>
      <c r="H242" s="4">
        <f t="shared" si="0"/>
        <v>2022</v>
      </c>
      <c r="I242" s="4">
        <f t="shared" si="1"/>
        <v>3</v>
      </c>
      <c r="J242" s="4">
        <f t="shared" si="2"/>
        <v>6</v>
      </c>
      <c r="K242" s="4">
        <f t="shared" si="3"/>
        <v>13</v>
      </c>
    </row>
    <row r="243" spans="1:11">
      <c r="A243" s="9">
        <v>44646</v>
      </c>
      <c r="B243" s="65" t="s">
        <v>373</v>
      </c>
      <c r="C243" s="4" t="s">
        <v>85</v>
      </c>
      <c r="D243" s="4" t="s">
        <v>118</v>
      </c>
      <c r="E243" s="4" t="s">
        <v>87</v>
      </c>
      <c r="F243" s="4" t="s">
        <v>8</v>
      </c>
      <c r="G243" s="4" t="str">
        <f>IFERROR(VLOOKUP(F243,'Станция - направление'!$A$1:$C$40,2,0),"")</f>
        <v>Владивосток</v>
      </c>
      <c r="H243" s="4">
        <f t="shared" si="0"/>
        <v>2022</v>
      </c>
      <c r="I243" s="4">
        <f t="shared" si="1"/>
        <v>3</v>
      </c>
      <c r="J243" s="4">
        <f t="shared" si="2"/>
        <v>6</v>
      </c>
      <c r="K243" s="4">
        <f t="shared" si="3"/>
        <v>13</v>
      </c>
    </row>
    <row r="244" spans="1:11">
      <c r="A244" s="9">
        <v>44646</v>
      </c>
      <c r="B244" s="65" t="s">
        <v>374</v>
      </c>
      <c r="C244" s="4" t="s">
        <v>85</v>
      </c>
      <c r="D244" s="4" t="s">
        <v>118</v>
      </c>
      <c r="E244" s="4" t="s">
        <v>87</v>
      </c>
      <c r="F244" s="4" t="s">
        <v>6</v>
      </c>
      <c r="G244" s="4" t="str">
        <f>IFERROR(VLOOKUP(F244,'Станция - направление'!$A$1:$C$40,2,0),"")</f>
        <v>Москва</v>
      </c>
      <c r="H244" s="4">
        <f t="shared" si="0"/>
        <v>2022</v>
      </c>
      <c r="I244" s="4">
        <f t="shared" si="1"/>
        <v>3</v>
      </c>
      <c r="J244" s="4">
        <f t="shared" si="2"/>
        <v>6</v>
      </c>
      <c r="K244" s="4">
        <f t="shared" si="3"/>
        <v>13</v>
      </c>
    </row>
    <row r="245" spans="1:11">
      <c r="A245" s="9">
        <v>44647</v>
      </c>
      <c r="B245" s="65" t="s">
        <v>375</v>
      </c>
      <c r="C245" s="4" t="s">
        <v>86</v>
      </c>
      <c r="D245" s="4" t="s">
        <v>118</v>
      </c>
      <c r="E245" s="4" t="s">
        <v>87</v>
      </c>
      <c r="F245" s="4" t="s">
        <v>9</v>
      </c>
      <c r="G245" s="4" t="str">
        <f>IFERROR(VLOOKUP(F245,'Станция - направление'!$A$1:$C$40,2,0),"")</f>
        <v>Сухие п.п.</v>
      </c>
      <c r="H245" s="4">
        <f t="shared" si="0"/>
        <v>2022</v>
      </c>
      <c r="I245" s="4">
        <f t="shared" si="1"/>
        <v>3</v>
      </c>
      <c r="J245" s="4">
        <f t="shared" si="2"/>
        <v>7</v>
      </c>
      <c r="K245" s="4">
        <f t="shared" si="3"/>
        <v>13</v>
      </c>
    </row>
    <row r="246" spans="1:11">
      <c r="A246" s="9">
        <v>44647</v>
      </c>
      <c r="B246" s="65" t="s">
        <v>376</v>
      </c>
      <c r="C246" s="4" t="s">
        <v>86</v>
      </c>
      <c r="D246" s="4" t="s">
        <v>129</v>
      </c>
      <c r="E246" s="4" t="s">
        <v>89</v>
      </c>
      <c r="F246" s="4" t="s">
        <v>15</v>
      </c>
      <c r="G246" s="4">
        <f>IFERROR(VLOOKUP(F246,'Станция - направление'!$A$1:$C$38,2,0),"")</f>
        <v>0</v>
      </c>
      <c r="H246" s="4">
        <f t="shared" si="0"/>
        <v>2022</v>
      </c>
      <c r="I246" s="4">
        <f t="shared" si="1"/>
        <v>3</v>
      </c>
      <c r="J246" s="4">
        <f t="shared" si="2"/>
        <v>7</v>
      </c>
      <c r="K246" s="4">
        <f t="shared" si="3"/>
        <v>13</v>
      </c>
    </row>
    <row r="247" spans="1:11">
      <c r="A247" s="9">
        <v>44647</v>
      </c>
      <c r="B247" s="65" t="s">
        <v>377</v>
      </c>
      <c r="C247" s="4" t="s">
        <v>86</v>
      </c>
      <c r="D247" s="4" t="s">
        <v>118</v>
      </c>
      <c r="E247" s="4" t="s">
        <v>87</v>
      </c>
      <c r="F247" s="4" t="s">
        <v>8</v>
      </c>
      <c r="G247" s="4" t="str">
        <f>IFERROR(VLOOKUP(F247,'Станция - направление'!$A$1:$C$40,2,0),"")</f>
        <v>Владивосток</v>
      </c>
      <c r="H247" s="4">
        <f t="shared" si="0"/>
        <v>2022</v>
      </c>
      <c r="I247" s="4">
        <f t="shared" si="1"/>
        <v>3</v>
      </c>
      <c r="J247" s="4">
        <f t="shared" si="2"/>
        <v>7</v>
      </c>
      <c r="K247" s="4">
        <f t="shared" si="3"/>
        <v>13</v>
      </c>
    </row>
    <row r="248" spans="1:11">
      <c r="A248" s="9">
        <v>44647</v>
      </c>
      <c r="B248" s="65" t="s">
        <v>378</v>
      </c>
      <c r="C248" s="4" t="s">
        <v>86</v>
      </c>
      <c r="D248" s="4" t="s">
        <v>99</v>
      </c>
      <c r="E248" s="4" t="s">
        <v>88</v>
      </c>
      <c r="F248" s="4" t="s">
        <v>29</v>
      </c>
      <c r="G248" s="4">
        <f>IFERROR(VLOOKUP(F248,'Станция - направление'!$A$1:$C$38,2,0),"")</f>
        <v>0</v>
      </c>
      <c r="H248" s="4">
        <f t="shared" si="0"/>
        <v>2022</v>
      </c>
      <c r="I248" s="4">
        <f t="shared" si="1"/>
        <v>3</v>
      </c>
      <c r="J248" s="4">
        <f t="shared" si="2"/>
        <v>7</v>
      </c>
      <c r="K248" s="4">
        <f t="shared" si="3"/>
        <v>13</v>
      </c>
    </row>
    <row r="249" spans="1:11">
      <c r="A249" s="9">
        <v>44647</v>
      </c>
      <c r="B249" s="65" t="s">
        <v>379</v>
      </c>
      <c r="C249" s="4" t="s">
        <v>85</v>
      </c>
      <c r="D249" s="4" t="s">
        <v>118</v>
      </c>
      <c r="E249" s="4" t="s">
        <v>87</v>
      </c>
      <c r="F249" s="4" t="s">
        <v>9</v>
      </c>
      <c r="G249" s="4" t="str">
        <f>IFERROR(VLOOKUP(F249,'Станция - направление'!$A$1:$C$40,2,0),"")</f>
        <v>Сухие п.п.</v>
      </c>
      <c r="H249" s="4">
        <f t="shared" si="0"/>
        <v>2022</v>
      </c>
      <c r="I249" s="4">
        <f t="shared" si="1"/>
        <v>3</v>
      </c>
      <c r="J249" s="4">
        <f t="shared" si="2"/>
        <v>7</v>
      </c>
      <c r="K249" s="4">
        <f t="shared" si="3"/>
        <v>13</v>
      </c>
    </row>
    <row r="250" spans="1:11">
      <c r="A250" s="9">
        <v>44647</v>
      </c>
      <c r="B250" s="65" t="s">
        <v>380</v>
      </c>
      <c r="C250" s="4" t="s">
        <v>85</v>
      </c>
      <c r="D250" s="4" t="s">
        <v>99</v>
      </c>
      <c r="E250" s="4" t="s">
        <v>87</v>
      </c>
      <c r="F250" s="4" t="s">
        <v>7</v>
      </c>
      <c r="G250" s="4" t="str">
        <f>IFERROR(VLOOKUP(F250,'Станция - направление'!$A$1:$C$40,2,0),"")</f>
        <v>Москва</v>
      </c>
      <c r="H250" s="4">
        <f t="shared" si="0"/>
        <v>2022</v>
      </c>
      <c r="I250" s="4">
        <f t="shared" si="1"/>
        <v>3</v>
      </c>
      <c r="J250" s="4">
        <f t="shared" si="2"/>
        <v>7</v>
      </c>
      <c r="K250" s="4">
        <f t="shared" si="3"/>
        <v>13</v>
      </c>
    </row>
    <row r="251" spans="1:11">
      <c r="A251" s="9">
        <v>44648</v>
      </c>
      <c r="B251" s="65" t="s">
        <v>381</v>
      </c>
      <c r="C251" s="4" t="s">
        <v>86</v>
      </c>
      <c r="D251" s="4" t="s">
        <v>99</v>
      </c>
      <c r="E251" s="4" t="s">
        <v>88</v>
      </c>
      <c r="F251" s="4" t="s">
        <v>15</v>
      </c>
      <c r="G251" s="4">
        <f>IFERROR(VLOOKUP(F251,'Станция - направление'!$A$1:$C$38,2,0),"")</f>
        <v>0</v>
      </c>
      <c r="H251" s="4">
        <f t="shared" si="0"/>
        <v>2022</v>
      </c>
      <c r="I251" s="4">
        <f t="shared" si="1"/>
        <v>3</v>
      </c>
      <c r="J251" s="4">
        <f t="shared" si="2"/>
        <v>1</v>
      </c>
      <c r="K251" s="4">
        <f t="shared" si="3"/>
        <v>14</v>
      </c>
    </row>
    <row r="252" spans="1:11">
      <c r="A252" s="9">
        <v>44648</v>
      </c>
      <c r="B252" s="65" t="s">
        <v>382</v>
      </c>
      <c r="C252" s="4" t="s">
        <v>86</v>
      </c>
      <c r="D252" s="4" t="s">
        <v>115</v>
      </c>
      <c r="E252" s="4" t="s">
        <v>87</v>
      </c>
      <c r="F252" s="4" t="s">
        <v>9</v>
      </c>
      <c r="G252" s="4" t="str">
        <f>IFERROR(VLOOKUP(F252,'Станция - направление'!$A$1:$C$40,2,0),"")</f>
        <v>Сухие п.п.</v>
      </c>
      <c r="H252" s="4">
        <f t="shared" si="0"/>
        <v>2022</v>
      </c>
      <c r="I252" s="4">
        <f t="shared" si="1"/>
        <v>3</v>
      </c>
      <c r="J252" s="4">
        <f t="shared" si="2"/>
        <v>1</v>
      </c>
      <c r="K252" s="4">
        <f t="shared" si="3"/>
        <v>14</v>
      </c>
    </row>
    <row r="253" spans="1:11">
      <c r="A253" s="9">
        <v>44648</v>
      </c>
      <c r="B253" s="65" t="s">
        <v>383</v>
      </c>
      <c r="C253" s="4" t="s">
        <v>85</v>
      </c>
      <c r="D253" s="4" t="s">
        <v>117</v>
      </c>
      <c r="E253" s="4" t="s">
        <v>87</v>
      </c>
      <c r="F253" s="4" t="s">
        <v>5</v>
      </c>
      <c r="G253" s="4" t="str">
        <f>IFERROR(VLOOKUP(F253,'Станция - направление'!$A$1:$C$40,2,0),"")</f>
        <v>Москва</v>
      </c>
      <c r="H253" s="4">
        <f t="shared" si="0"/>
        <v>2022</v>
      </c>
      <c r="I253" s="4">
        <f t="shared" si="1"/>
        <v>3</v>
      </c>
      <c r="J253" s="4">
        <f t="shared" si="2"/>
        <v>1</v>
      </c>
      <c r="K253" s="4">
        <f t="shared" si="3"/>
        <v>14</v>
      </c>
    </row>
    <row r="254" spans="1:11">
      <c r="A254" s="9">
        <v>44649</v>
      </c>
      <c r="B254" s="65" t="s">
        <v>384</v>
      </c>
      <c r="C254" s="4" t="s">
        <v>86</v>
      </c>
      <c r="D254" s="4" t="s">
        <v>118</v>
      </c>
      <c r="E254" s="4" t="s">
        <v>87</v>
      </c>
      <c r="F254" s="4" t="s">
        <v>8</v>
      </c>
      <c r="G254" s="4" t="str">
        <f>IFERROR(VLOOKUP(F254,'Станция - направление'!$A$1:$C$40,2,0),"")</f>
        <v>Владивосток</v>
      </c>
      <c r="H254" s="4">
        <f t="shared" si="0"/>
        <v>2022</v>
      </c>
      <c r="I254" s="4">
        <f t="shared" si="1"/>
        <v>3</v>
      </c>
      <c r="J254" s="4">
        <f t="shared" si="2"/>
        <v>2</v>
      </c>
      <c r="K254" s="4">
        <f t="shared" si="3"/>
        <v>14</v>
      </c>
    </row>
    <row r="255" spans="1:11">
      <c r="A255" s="9">
        <v>44649</v>
      </c>
      <c r="B255" s="65" t="s">
        <v>385</v>
      </c>
      <c r="C255" s="4" t="s">
        <v>85</v>
      </c>
      <c r="D255" s="4" t="s">
        <v>99</v>
      </c>
      <c r="E255" s="4" t="s">
        <v>87</v>
      </c>
      <c r="F255" s="4" t="s">
        <v>7</v>
      </c>
      <c r="G255" s="4" t="str">
        <f>IFERROR(VLOOKUP(F255,'Станция - направление'!$A$1:$C$40,2,0),"")</f>
        <v>Москва</v>
      </c>
      <c r="H255" s="4">
        <f t="shared" si="0"/>
        <v>2022</v>
      </c>
      <c r="I255" s="4">
        <f t="shared" si="1"/>
        <v>3</v>
      </c>
      <c r="J255" s="4">
        <f t="shared" si="2"/>
        <v>2</v>
      </c>
      <c r="K255" s="4">
        <f t="shared" si="3"/>
        <v>14</v>
      </c>
    </row>
    <row r="256" spans="1:11">
      <c r="A256" s="9">
        <v>44649</v>
      </c>
      <c r="B256" s="65" t="s">
        <v>386</v>
      </c>
      <c r="C256" s="4" t="s">
        <v>85</v>
      </c>
      <c r="D256" s="4" t="s">
        <v>117</v>
      </c>
      <c r="E256" s="4" t="s">
        <v>87</v>
      </c>
      <c r="F256" s="4" t="s">
        <v>5</v>
      </c>
      <c r="G256" s="4" t="str">
        <f>IFERROR(VLOOKUP(F256,'Станция - направление'!$A$1:$C$40,2,0),"")</f>
        <v>Москва</v>
      </c>
      <c r="H256" s="4">
        <f t="shared" si="0"/>
        <v>2022</v>
      </c>
      <c r="I256" s="4">
        <f t="shared" si="1"/>
        <v>3</v>
      </c>
      <c r="J256" s="4">
        <f t="shared" si="2"/>
        <v>2</v>
      </c>
      <c r="K256" s="4">
        <f t="shared" si="3"/>
        <v>14</v>
      </c>
    </row>
    <row r="257" spans="1:11">
      <c r="A257" s="9">
        <v>44650</v>
      </c>
      <c r="B257" s="65" t="s">
        <v>387</v>
      </c>
      <c r="C257" s="4" t="s">
        <v>86</v>
      </c>
      <c r="D257" s="4" t="s">
        <v>117</v>
      </c>
      <c r="E257" s="4" t="s">
        <v>87</v>
      </c>
      <c r="F257" s="4" t="s">
        <v>11</v>
      </c>
      <c r="G257" s="4" t="str">
        <f>IFERROR(VLOOKUP(F257,'Станция - направление'!$A$1:$C$40,2,0),"")</f>
        <v>Сухие п.п.</v>
      </c>
      <c r="H257" s="4">
        <f t="shared" ref="H257:H511" si="4">YEAR(A257)</f>
        <v>2022</v>
      </c>
      <c r="I257" s="4">
        <f t="shared" ref="I257:I511" si="5">MONTH(A257)</f>
        <v>3</v>
      </c>
      <c r="J257" s="4">
        <f t="shared" ref="J257:J511" si="6">WEEKDAY(A257,2)</f>
        <v>3</v>
      </c>
      <c r="K257" s="4">
        <f t="shared" ref="K257:K511" si="7">WEEKNUM(A257,2)</f>
        <v>14</v>
      </c>
    </row>
    <row r="258" spans="1:11">
      <c r="A258" s="9">
        <v>44650</v>
      </c>
      <c r="B258" s="65" t="s">
        <v>388</v>
      </c>
      <c r="C258" s="4" t="s">
        <v>85</v>
      </c>
      <c r="D258" s="4" t="s">
        <v>118</v>
      </c>
      <c r="E258" s="4" t="s">
        <v>87</v>
      </c>
      <c r="F258" s="4" t="s">
        <v>8</v>
      </c>
      <c r="G258" s="4" t="str">
        <f>IFERROR(VLOOKUP(F258,'Станция - направление'!$A$1:$C$40,2,0),"")</f>
        <v>Владивосток</v>
      </c>
      <c r="H258" s="4">
        <f t="shared" si="4"/>
        <v>2022</v>
      </c>
      <c r="I258" s="4">
        <f t="shared" si="5"/>
        <v>3</v>
      </c>
      <c r="J258" s="4">
        <f t="shared" si="6"/>
        <v>3</v>
      </c>
      <c r="K258" s="4">
        <f t="shared" si="7"/>
        <v>14</v>
      </c>
    </row>
    <row r="259" spans="1:11">
      <c r="A259" s="9">
        <v>44650</v>
      </c>
      <c r="B259" s="65" t="s">
        <v>389</v>
      </c>
      <c r="C259" s="4" t="s">
        <v>85</v>
      </c>
      <c r="D259" s="4" t="s">
        <v>118</v>
      </c>
      <c r="E259" s="4" t="s">
        <v>87</v>
      </c>
      <c r="F259" s="4" t="s">
        <v>6</v>
      </c>
      <c r="G259" s="4" t="str">
        <f>IFERROR(VLOOKUP(F259,'Станция - направление'!$A$1:$C$40,2,0),"")</f>
        <v>Москва</v>
      </c>
      <c r="H259" s="4">
        <f t="shared" si="4"/>
        <v>2022</v>
      </c>
      <c r="I259" s="4">
        <f t="shared" si="5"/>
        <v>3</v>
      </c>
      <c r="J259" s="4">
        <f t="shared" si="6"/>
        <v>3</v>
      </c>
      <c r="K259" s="4">
        <f t="shared" si="7"/>
        <v>14</v>
      </c>
    </row>
    <row r="260" spans="1:11">
      <c r="A260" s="9">
        <v>44650</v>
      </c>
      <c r="B260" s="65" t="s">
        <v>390</v>
      </c>
      <c r="C260" s="4" t="s">
        <v>85</v>
      </c>
      <c r="D260" s="4" t="s">
        <v>115</v>
      </c>
      <c r="E260" s="4" t="s">
        <v>87</v>
      </c>
      <c r="F260" s="4" t="s">
        <v>3</v>
      </c>
      <c r="G260" s="4" t="str">
        <f>IFERROR(VLOOKUP(F260,'Станция - направление'!$A$1:$C$40,2,0),"")</f>
        <v>Москва</v>
      </c>
      <c r="H260" s="4">
        <f t="shared" si="4"/>
        <v>2022</v>
      </c>
      <c r="I260" s="4">
        <f t="shared" si="5"/>
        <v>3</v>
      </c>
      <c r="J260" s="4">
        <f t="shared" si="6"/>
        <v>3</v>
      </c>
      <c r="K260" s="4">
        <f t="shared" si="7"/>
        <v>14</v>
      </c>
    </row>
    <row r="261" spans="1:11">
      <c r="A261" s="9">
        <v>44651</v>
      </c>
      <c r="B261" s="65" t="s">
        <v>391</v>
      </c>
      <c r="C261" s="4" t="s">
        <v>86</v>
      </c>
      <c r="D261" s="4" t="s">
        <v>115</v>
      </c>
      <c r="E261" s="4" t="s">
        <v>89</v>
      </c>
      <c r="F261" s="4" t="s">
        <v>19</v>
      </c>
      <c r="G261" s="4" t="str">
        <f>IFERROR(VLOOKUP(F261,'Станция - направление'!$A$1:$C$38,2,0),"")</f>
        <v>Сухие п.п.</v>
      </c>
      <c r="H261" s="4">
        <f t="shared" si="4"/>
        <v>2022</v>
      </c>
      <c r="I261" s="4">
        <f t="shared" si="5"/>
        <v>3</v>
      </c>
      <c r="J261" s="4">
        <f t="shared" si="6"/>
        <v>4</v>
      </c>
      <c r="K261" s="4">
        <f t="shared" si="7"/>
        <v>14</v>
      </c>
    </row>
    <row r="262" spans="1:11">
      <c r="A262" s="9">
        <v>44651</v>
      </c>
      <c r="B262" s="65" t="s">
        <v>392</v>
      </c>
      <c r="C262" s="4" t="s">
        <v>86</v>
      </c>
      <c r="D262" s="4" t="s">
        <v>393</v>
      </c>
      <c r="E262" s="4" t="s">
        <v>89</v>
      </c>
      <c r="F262" s="4" t="s">
        <v>19</v>
      </c>
      <c r="G262" s="4" t="str">
        <f>IFERROR(VLOOKUP(F262,'Станция - направление'!$A$1:$C$38,2,0),"")</f>
        <v>Сухие п.п.</v>
      </c>
      <c r="H262" s="4">
        <f t="shared" si="4"/>
        <v>2022</v>
      </c>
      <c r="I262" s="4">
        <f t="shared" si="5"/>
        <v>3</v>
      </c>
      <c r="J262" s="4">
        <f t="shared" si="6"/>
        <v>4</v>
      </c>
      <c r="K262" s="4">
        <f t="shared" si="7"/>
        <v>14</v>
      </c>
    </row>
    <row r="263" spans="1:11">
      <c r="A263" s="9">
        <v>44651</v>
      </c>
      <c r="B263" s="65" t="s">
        <v>394</v>
      </c>
      <c r="C263" s="4" t="s">
        <v>86</v>
      </c>
      <c r="D263" s="4" t="s">
        <v>99</v>
      </c>
      <c r="E263" s="4" t="s">
        <v>89</v>
      </c>
      <c r="F263" s="4" t="s">
        <v>13</v>
      </c>
      <c r="G263" s="4" t="str">
        <f>IFERROR(VLOOKUP(F263,'Станция - направление'!$A$1:$C$38,2,0),"")</f>
        <v>Внутри узла</v>
      </c>
      <c r="H263" s="4">
        <f t="shared" si="4"/>
        <v>2022</v>
      </c>
      <c r="I263" s="4">
        <f t="shared" si="5"/>
        <v>3</v>
      </c>
      <c r="J263" s="4">
        <f t="shared" si="6"/>
        <v>4</v>
      </c>
      <c r="K263" s="4">
        <f t="shared" si="7"/>
        <v>14</v>
      </c>
    </row>
    <row r="264" spans="1:11">
      <c r="A264" s="9">
        <v>44652</v>
      </c>
      <c r="B264" s="65" t="s">
        <v>395</v>
      </c>
      <c r="C264" s="4" t="s">
        <v>86</v>
      </c>
      <c r="D264" s="4" t="s">
        <v>99</v>
      </c>
      <c r="E264" s="4" t="s">
        <v>88</v>
      </c>
      <c r="F264" s="4" t="s">
        <v>25</v>
      </c>
      <c r="G264" s="4">
        <f>IFERROR(VLOOKUP(F264,'Станция - направление'!$A$1:$C$38,2,0),"")</f>
        <v>0</v>
      </c>
      <c r="H264" s="4">
        <f t="shared" si="4"/>
        <v>2022</v>
      </c>
      <c r="I264" s="4">
        <f t="shared" si="5"/>
        <v>4</v>
      </c>
      <c r="J264" s="4">
        <f t="shared" si="6"/>
        <v>5</v>
      </c>
      <c r="K264" s="4">
        <f t="shared" si="7"/>
        <v>14</v>
      </c>
    </row>
    <row r="265" spans="1:11">
      <c r="A265" s="9">
        <v>44652</v>
      </c>
      <c r="B265" s="65" t="s">
        <v>396</v>
      </c>
      <c r="C265" s="4" t="s">
        <v>85</v>
      </c>
      <c r="D265" s="4" t="s">
        <v>99</v>
      </c>
      <c r="E265" s="4" t="s">
        <v>87</v>
      </c>
      <c r="F265" s="4" t="s">
        <v>7</v>
      </c>
      <c r="G265" s="4" t="str">
        <f>IFERROR(VLOOKUP(F265,'Станция - направление'!$A$1:$C$40,2,0),"")</f>
        <v>Москва</v>
      </c>
      <c r="H265" s="4">
        <f t="shared" si="4"/>
        <v>2022</v>
      </c>
      <c r="I265" s="4">
        <f t="shared" si="5"/>
        <v>4</v>
      </c>
      <c r="J265" s="4">
        <f t="shared" si="6"/>
        <v>5</v>
      </c>
      <c r="K265" s="4">
        <f t="shared" si="7"/>
        <v>14</v>
      </c>
    </row>
    <row r="266" spans="1:11">
      <c r="A266" s="9">
        <v>44653</v>
      </c>
      <c r="B266" s="65" t="s">
        <v>397</v>
      </c>
      <c r="C266" s="4" t="s">
        <v>86</v>
      </c>
      <c r="D266" s="4" t="s">
        <v>118</v>
      </c>
      <c r="E266" s="4" t="s">
        <v>87</v>
      </c>
      <c r="F266" s="4" t="s">
        <v>8</v>
      </c>
      <c r="G266" s="4" t="str">
        <f>IFERROR(VLOOKUP(F266,'Станция - направление'!$A$1:$C$40,2,0),"")</f>
        <v>Владивосток</v>
      </c>
      <c r="H266" s="4">
        <f t="shared" si="4"/>
        <v>2022</v>
      </c>
      <c r="I266" s="4">
        <f t="shared" si="5"/>
        <v>4</v>
      </c>
      <c r="J266" s="4">
        <f t="shared" si="6"/>
        <v>6</v>
      </c>
      <c r="K266" s="4">
        <f t="shared" si="7"/>
        <v>14</v>
      </c>
    </row>
    <row r="267" spans="1:11">
      <c r="A267" s="9">
        <v>44653</v>
      </c>
      <c r="B267" s="65" t="s">
        <v>398</v>
      </c>
      <c r="C267" s="4" t="s">
        <v>85</v>
      </c>
      <c r="D267" s="4" t="s">
        <v>117</v>
      </c>
      <c r="E267" s="4" t="s">
        <v>87</v>
      </c>
      <c r="F267" s="4" t="s">
        <v>5</v>
      </c>
      <c r="G267" s="4" t="str">
        <f>IFERROR(VLOOKUP(F267,'Станция - направление'!$A$1:$C$40,2,0),"")</f>
        <v>Москва</v>
      </c>
      <c r="H267" s="4">
        <f t="shared" si="4"/>
        <v>2022</v>
      </c>
      <c r="I267" s="4">
        <f t="shared" si="5"/>
        <v>4</v>
      </c>
      <c r="J267" s="4">
        <f t="shared" si="6"/>
        <v>6</v>
      </c>
      <c r="K267" s="4">
        <f t="shared" si="7"/>
        <v>14</v>
      </c>
    </row>
    <row r="268" spans="1:11">
      <c r="A268" s="9">
        <v>44654</v>
      </c>
      <c r="B268" s="65" t="s">
        <v>399</v>
      </c>
      <c r="C268" s="4" t="s">
        <v>86</v>
      </c>
      <c r="D268" s="4" t="s">
        <v>99</v>
      </c>
      <c r="E268" s="4" t="s">
        <v>89</v>
      </c>
      <c r="F268" s="4" t="s">
        <v>27</v>
      </c>
      <c r="G268" s="4">
        <f>IFERROR(VLOOKUP(F268,'Станция - направление'!$A$1:$C$38,2,0),"")</f>
        <v>0</v>
      </c>
      <c r="H268" s="4">
        <f t="shared" si="4"/>
        <v>2022</v>
      </c>
      <c r="I268" s="4">
        <f t="shared" si="5"/>
        <v>4</v>
      </c>
      <c r="J268" s="4">
        <f t="shared" si="6"/>
        <v>7</v>
      </c>
      <c r="K268" s="4">
        <f t="shared" si="7"/>
        <v>14</v>
      </c>
    </row>
    <row r="269" spans="1:11">
      <c r="A269" s="9">
        <v>44654</v>
      </c>
      <c r="B269" s="65" t="s">
        <v>400</v>
      </c>
      <c r="C269" s="4" t="s">
        <v>85</v>
      </c>
      <c r="D269" s="4" t="s">
        <v>118</v>
      </c>
      <c r="E269" s="4" t="s">
        <v>87</v>
      </c>
      <c r="F269" s="4" t="s">
        <v>6</v>
      </c>
      <c r="G269" s="4" t="str">
        <f>IFERROR(VLOOKUP(F269,'Станция - направление'!$A$1:$C$40,2,0),"")</f>
        <v>Москва</v>
      </c>
      <c r="H269" s="4">
        <f t="shared" si="4"/>
        <v>2022</v>
      </c>
      <c r="I269" s="4">
        <f t="shared" si="5"/>
        <v>4</v>
      </c>
      <c r="J269" s="4">
        <f t="shared" si="6"/>
        <v>7</v>
      </c>
      <c r="K269" s="4">
        <f t="shared" si="7"/>
        <v>14</v>
      </c>
    </row>
    <row r="270" spans="1:11">
      <c r="A270" s="9">
        <v>44655</v>
      </c>
      <c r="B270" s="65" t="s">
        <v>401</v>
      </c>
      <c r="C270" s="4" t="s">
        <v>86</v>
      </c>
      <c r="D270" s="4" t="s">
        <v>117</v>
      </c>
      <c r="E270" s="4" t="s">
        <v>89</v>
      </c>
      <c r="F270" s="4" t="s">
        <v>19</v>
      </c>
      <c r="G270" s="4" t="str">
        <f>IFERROR(VLOOKUP(F270,'Станция - направление'!$A$1:$C$38,2,0),"")</f>
        <v>Сухие п.п.</v>
      </c>
      <c r="H270" s="4">
        <f t="shared" si="4"/>
        <v>2022</v>
      </c>
      <c r="I270" s="4">
        <f t="shared" si="5"/>
        <v>4</v>
      </c>
      <c r="J270" s="4">
        <f t="shared" si="6"/>
        <v>1</v>
      </c>
      <c r="K270" s="4">
        <f t="shared" si="7"/>
        <v>15</v>
      </c>
    </row>
    <row r="271" spans="1:11">
      <c r="A271" s="9">
        <v>44655</v>
      </c>
      <c r="B271" s="65" t="s">
        <v>402</v>
      </c>
      <c r="C271" s="4" t="s">
        <v>86</v>
      </c>
      <c r="D271" s="4" t="s">
        <v>115</v>
      </c>
      <c r="E271" s="4" t="s">
        <v>88</v>
      </c>
      <c r="F271" s="4" t="s">
        <v>16</v>
      </c>
      <c r="G271" s="4">
        <f>IFERROR(VLOOKUP(F271,'Станция - направление'!$A$1:$C$38,2,0),"")</f>
        <v>0</v>
      </c>
      <c r="H271" s="4">
        <f t="shared" si="4"/>
        <v>2022</v>
      </c>
      <c r="I271" s="4">
        <f t="shared" si="5"/>
        <v>4</v>
      </c>
      <c r="J271" s="4">
        <f t="shared" si="6"/>
        <v>1</v>
      </c>
      <c r="K271" s="4">
        <f t="shared" si="7"/>
        <v>15</v>
      </c>
    </row>
    <row r="272" spans="1:11">
      <c r="A272" s="9">
        <v>44655</v>
      </c>
      <c r="B272" s="65" t="s">
        <v>403</v>
      </c>
      <c r="C272" s="4" t="s">
        <v>85</v>
      </c>
      <c r="D272" s="4" t="s">
        <v>118</v>
      </c>
      <c r="E272" s="4" t="s">
        <v>87</v>
      </c>
      <c r="F272" s="4" t="s">
        <v>6</v>
      </c>
      <c r="G272" s="4" t="str">
        <f>IFERROR(VLOOKUP(F272,'Станция - направление'!$A$1:$C$40,2,0),"")</f>
        <v>Москва</v>
      </c>
      <c r="H272" s="4">
        <f t="shared" si="4"/>
        <v>2022</v>
      </c>
      <c r="I272" s="4">
        <f t="shared" si="5"/>
        <v>4</v>
      </c>
      <c r="J272" s="4">
        <f t="shared" si="6"/>
        <v>1</v>
      </c>
      <c r="K272" s="4">
        <f t="shared" si="7"/>
        <v>15</v>
      </c>
    </row>
    <row r="273" spans="1:11">
      <c r="A273" s="9">
        <v>44655</v>
      </c>
      <c r="B273" s="65" t="s">
        <v>404</v>
      </c>
      <c r="C273" s="4" t="s">
        <v>85</v>
      </c>
      <c r="D273" s="4" t="s">
        <v>118</v>
      </c>
      <c r="E273" s="4" t="s">
        <v>87</v>
      </c>
      <c r="F273" s="4" t="s">
        <v>9</v>
      </c>
      <c r="G273" s="4" t="str">
        <f>IFERROR(VLOOKUP(F273,'Станция - направление'!$A$1:$C$40,2,0),"")</f>
        <v>Сухие п.п.</v>
      </c>
      <c r="H273" s="4">
        <f t="shared" si="4"/>
        <v>2022</v>
      </c>
      <c r="I273" s="4">
        <f t="shared" si="5"/>
        <v>4</v>
      </c>
      <c r="J273" s="4">
        <f t="shared" si="6"/>
        <v>1</v>
      </c>
      <c r="K273" s="4">
        <f t="shared" si="7"/>
        <v>15</v>
      </c>
    </row>
    <row r="274" spans="1:11">
      <c r="A274" s="9">
        <v>44655</v>
      </c>
      <c r="B274" s="65" t="s">
        <v>405</v>
      </c>
      <c r="C274" s="4" t="s">
        <v>85</v>
      </c>
      <c r="D274" s="4" t="s">
        <v>115</v>
      </c>
      <c r="E274" s="4" t="s">
        <v>87</v>
      </c>
      <c r="F274" s="4" t="s">
        <v>3</v>
      </c>
      <c r="G274" s="4" t="str">
        <f>IFERROR(VLOOKUP(F274,'Станция - направление'!$A$1:$C$40,2,0),"")</f>
        <v>Москва</v>
      </c>
      <c r="H274" s="4">
        <f t="shared" si="4"/>
        <v>2022</v>
      </c>
      <c r="I274" s="4">
        <f t="shared" si="5"/>
        <v>4</v>
      </c>
      <c r="J274" s="4">
        <f t="shared" si="6"/>
        <v>1</v>
      </c>
      <c r="K274" s="4">
        <f t="shared" si="7"/>
        <v>15</v>
      </c>
    </row>
    <row r="275" spans="1:11">
      <c r="A275" s="9">
        <v>44655</v>
      </c>
      <c r="B275" s="65" t="s">
        <v>406</v>
      </c>
      <c r="C275" s="4" t="s">
        <v>85</v>
      </c>
      <c r="D275" s="4" t="s">
        <v>99</v>
      </c>
      <c r="E275" s="4" t="s">
        <v>87</v>
      </c>
      <c r="F275" s="4" t="s">
        <v>7</v>
      </c>
      <c r="G275" s="4" t="str">
        <f>IFERROR(VLOOKUP(F275,'Станция - направление'!$A$1:$C$40,2,0),"")</f>
        <v>Москва</v>
      </c>
      <c r="H275" s="4">
        <f t="shared" si="4"/>
        <v>2022</v>
      </c>
      <c r="I275" s="4">
        <f t="shared" si="5"/>
        <v>4</v>
      </c>
      <c r="J275" s="4">
        <f t="shared" si="6"/>
        <v>1</v>
      </c>
      <c r="K275" s="4">
        <f t="shared" si="7"/>
        <v>15</v>
      </c>
    </row>
    <row r="276" spans="1:11">
      <c r="A276" s="9">
        <v>44656</v>
      </c>
      <c r="B276" s="65" t="s">
        <v>407</v>
      </c>
      <c r="C276" s="4" t="s">
        <v>86</v>
      </c>
      <c r="D276" s="4" t="s">
        <v>117</v>
      </c>
      <c r="E276" s="4" t="s">
        <v>89</v>
      </c>
      <c r="F276" s="4" t="s">
        <v>19</v>
      </c>
      <c r="G276" s="4" t="str">
        <f>IFERROR(VLOOKUP(F276,'Станция - направление'!$A$1:$C$38,2,0),"")</f>
        <v>Сухие п.п.</v>
      </c>
      <c r="H276" s="4">
        <f t="shared" si="4"/>
        <v>2022</v>
      </c>
      <c r="I276" s="4">
        <f t="shared" si="5"/>
        <v>4</v>
      </c>
      <c r="J276" s="4">
        <f t="shared" si="6"/>
        <v>2</v>
      </c>
      <c r="K276" s="4">
        <f t="shared" si="7"/>
        <v>15</v>
      </c>
    </row>
    <row r="277" spans="1:11">
      <c r="A277" s="9">
        <v>44656</v>
      </c>
      <c r="B277" s="65" t="s">
        <v>408</v>
      </c>
      <c r="C277" s="4" t="s">
        <v>86</v>
      </c>
      <c r="D277" s="4" t="s">
        <v>99</v>
      </c>
      <c r="E277" s="4" t="s">
        <v>89</v>
      </c>
      <c r="F277" s="4" t="s">
        <v>27</v>
      </c>
      <c r="G277" s="4">
        <f>IFERROR(VLOOKUP(F277,'Станция - направление'!$A$1:$C$38,2,0),"")</f>
        <v>0</v>
      </c>
      <c r="H277" s="4">
        <f t="shared" si="4"/>
        <v>2022</v>
      </c>
      <c r="I277" s="4">
        <f t="shared" si="5"/>
        <v>4</v>
      </c>
      <c r="J277" s="4">
        <f t="shared" si="6"/>
        <v>2</v>
      </c>
      <c r="K277" s="4">
        <f t="shared" si="7"/>
        <v>15</v>
      </c>
    </row>
    <row r="278" spans="1:11">
      <c r="A278" s="9">
        <v>44656</v>
      </c>
      <c r="B278" s="65" t="s">
        <v>409</v>
      </c>
      <c r="C278" s="4" t="s">
        <v>86</v>
      </c>
      <c r="D278" s="4" t="s">
        <v>99</v>
      </c>
      <c r="E278" s="4" t="s">
        <v>88</v>
      </c>
      <c r="F278" s="4" t="s">
        <v>25</v>
      </c>
      <c r="G278" s="4">
        <f>IFERROR(VLOOKUP(F278,'Станция - направление'!$A$1:$C$38,2,0),"")</f>
        <v>0</v>
      </c>
      <c r="H278" s="4">
        <f t="shared" si="4"/>
        <v>2022</v>
      </c>
      <c r="I278" s="4">
        <f t="shared" si="5"/>
        <v>4</v>
      </c>
      <c r="J278" s="4">
        <f t="shared" si="6"/>
        <v>2</v>
      </c>
      <c r="K278" s="4">
        <f t="shared" si="7"/>
        <v>15</v>
      </c>
    </row>
    <row r="279" spans="1:11">
      <c r="A279" s="9">
        <v>44656</v>
      </c>
      <c r="B279" s="65" t="s">
        <v>410</v>
      </c>
      <c r="C279" s="4" t="s">
        <v>86</v>
      </c>
      <c r="D279" s="4" t="s">
        <v>99</v>
      </c>
      <c r="E279" s="4" t="s">
        <v>89</v>
      </c>
      <c r="F279" s="4" t="s">
        <v>25</v>
      </c>
      <c r="G279" s="4">
        <f>IFERROR(VLOOKUP(F279,'Станция - направление'!$A$1:$C$38,2,0),"")</f>
        <v>0</v>
      </c>
      <c r="H279" s="4">
        <f t="shared" si="4"/>
        <v>2022</v>
      </c>
      <c r="I279" s="4">
        <f t="shared" si="5"/>
        <v>4</v>
      </c>
      <c r="J279" s="4">
        <f t="shared" si="6"/>
        <v>2</v>
      </c>
      <c r="K279" s="4">
        <f t="shared" si="7"/>
        <v>15</v>
      </c>
    </row>
    <row r="280" spans="1:11">
      <c r="A280" s="9">
        <v>44657</v>
      </c>
      <c r="B280" s="65" t="s">
        <v>411</v>
      </c>
      <c r="C280" s="4" t="s">
        <v>86</v>
      </c>
      <c r="D280" s="4" t="s">
        <v>115</v>
      </c>
      <c r="E280" s="4" t="s">
        <v>89</v>
      </c>
      <c r="F280" s="4" t="s">
        <v>28</v>
      </c>
      <c r="G280" s="4">
        <f>IFERROR(VLOOKUP(F280,'Станция - направление'!$A$1:$C$38,2,0),"")</f>
        <v>0</v>
      </c>
      <c r="H280" s="4">
        <f t="shared" si="4"/>
        <v>2022</v>
      </c>
      <c r="I280" s="4">
        <f t="shared" si="5"/>
        <v>4</v>
      </c>
      <c r="J280" s="4">
        <f t="shared" si="6"/>
        <v>3</v>
      </c>
      <c r="K280" s="4">
        <f t="shared" si="7"/>
        <v>15</v>
      </c>
    </row>
    <row r="281" spans="1:11">
      <c r="A281" s="9">
        <v>44657</v>
      </c>
      <c r="B281" s="65" t="s">
        <v>412</v>
      </c>
      <c r="C281" s="4" t="s">
        <v>85</v>
      </c>
      <c r="D281" s="4" t="s">
        <v>117</v>
      </c>
      <c r="E281" s="4" t="s">
        <v>87</v>
      </c>
      <c r="F281" s="4" t="s">
        <v>5</v>
      </c>
      <c r="G281" s="4" t="str">
        <f>IFERROR(VLOOKUP(F281,'Станция - направление'!$A$1:$C$40,2,0),"")</f>
        <v>Москва</v>
      </c>
      <c r="H281" s="4">
        <f t="shared" si="4"/>
        <v>2022</v>
      </c>
      <c r="I281" s="4">
        <f t="shared" si="5"/>
        <v>4</v>
      </c>
      <c r="J281" s="4">
        <f t="shared" si="6"/>
        <v>3</v>
      </c>
      <c r="K281" s="4">
        <f t="shared" si="7"/>
        <v>15</v>
      </c>
    </row>
    <row r="282" spans="1:11">
      <c r="A282" s="9">
        <v>44657</v>
      </c>
      <c r="B282" s="65" t="s">
        <v>413</v>
      </c>
      <c r="C282" s="4" t="s">
        <v>85</v>
      </c>
      <c r="D282" s="4" t="s">
        <v>118</v>
      </c>
      <c r="E282" s="4" t="s">
        <v>87</v>
      </c>
      <c r="F282" s="4" t="s">
        <v>9</v>
      </c>
      <c r="G282" s="4" t="str">
        <f>IFERROR(VLOOKUP(F282,'Станция - направление'!$A$1:$C$40,2,0),"")</f>
        <v>Сухие п.п.</v>
      </c>
      <c r="H282" s="4">
        <f t="shared" si="4"/>
        <v>2022</v>
      </c>
      <c r="I282" s="4">
        <f t="shared" si="5"/>
        <v>4</v>
      </c>
      <c r="J282" s="4">
        <f t="shared" si="6"/>
        <v>3</v>
      </c>
      <c r="K282" s="4">
        <f t="shared" si="7"/>
        <v>15</v>
      </c>
    </row>
    <row r="283" spans="1:11">
      <c r="A283" s="9">
        <v>44657</v>
      </c>
      <c r="B283" s="65" t="s">
        <v>414</v>
      </c>
      <c r="C283" s="4" t="s">
        <v>85</v>
      </c>
      <c r="D283" s="4" t="s">
        <v>115</v>
      </c>
      <c r="E283" s="4" t="s">
        <v>87</v>
      </c>
      <c r="F283" s="4" t="s">
        <v>3</v>
      </c>
      <c r="G283" s="4" t="str">
        <f>IFERROR(VLOOKUP(F283,'Станция - направление'!$A$1:$C$40,2,0),"")</f>
        <v>Москва</v>
      </c>
      <c r="H283" s="4">
        <f t="shared" si="4"/>
        <v>2022</v>
      </c>
      <c r="I283" s="4">
        <f t="shared" si="5"/>
        <v>4</v>
      </c>
      <c r="J283" s="4">
        <f t="shared" si="6"/>
        <v>3</v>
      </c>
      <c r="K283" s="4">
        <f t="shared" si="7"/>
        <v>15</v>
      </c>
    </row>
    <row r="284" spans="1:11">
      <c r="A284" s="9">
        <v>44658</v>
      </c>
      <c r="B284" s="65" t="s">
        <v>415</v>
      </c>
      <c r="C284" s="4" t="s">
        <v>86</v>
      </c>
      <c r="D284" s="4" t="s">
        <v>118</v>
      </c>
      <c r="E284" s="4" t="s">
        <v>87</v>
      </c>
      <c r="F284" s="4" t="s">
        <v>8</v>
      </c>
      <c r="G284" s="4" t="str">
        <f>IFERROR(VLOOKUP(F284,'Станция - направление'!$A$1:$C$40,2,0),"")</f>
        <v>Владивосток</v>
      </c>
      <c r="H284" s="4">
        <f t="shared" si="4"/>
        <v>2022</v>
      </c>
      <c r="I284" s="4">
        <f t="shared" si="5"/>
        <v>4</v>
      </c>
      <c r="J284" s="4">
        <f t="shared" si="6"/>
        <v>4</v>
      </c>
      <c r="K284" s="4">
        <f t="shared" si="7"/>
        <v>15</v>
      </c>
    </row>
    <row r="285" spans="1:11">
      <c r="A285" s="9">
        <v>44658</v>
      </c>
      <c r="B285" s="65" t="s">
        <v>416</v>
      </c>
      <c r="C285" s="4" t="s">
        <v>86</v>
      </c>
      <c r="D285" s="4" t="s">
        <v>99</v>
      </c>
      <c r="E285" s="4" t="s">
        <v>89</v>
      </c>
      <c r="F285" s="4" t="s">
        <v>13</v>
      </c>
      <c r="G285" s="4" t="str">
        <f>IFERROR(VLOOKUP(F285,'Станция - направление'!$A$1:$C$38,2,0),"")</f>
        <v>Внутри узла</v>
      </c>
      <c r="H285" s="4">
        <f t="shared" si="4"/>
        <v>2022</v>
      </c>
      <c r="I285" s="4">
        <f t="shared" si="5"/>
        <v>4</v>
      </c>
      <c r="J285" s="4">
        <f t="shared" si="6"/>
        <v>4</v>
      </c>
      <c r="K285" s="4">
        <f t="shared" si="7"/>
        <v>15</v>
      </c>
    </row>
    <row r="286" spans="1:11">
      <c r="A286" s="9">
        <v>44658</v>
      </c>
      <c r="B286" s="65" t="s">
        <v>417</v>
      </c>
      <c r="C286" s="4" t="s">
        <v>85</v>
      </c>
      <c r="D286" s="4" t="s">
        <v>118</v>
      </c>
      <c r="E286" s="4" t="s">
        <v>87</v>
      </c>
      <c r="F286" s="4" t="s">
        <v>6</v>
      </c>
      <c r="G286" s="4" t="str">
        <f>IFERROR(VLOOKUP(F286,'Станция - направление'!$A$1:$C$40,2,0),"")</f>
        <v>Москва</v>
      </c>
      <c r="H286" s="4">
        <f t="shared" si="4"/>
        <v>2022</v>
      </c>
      <c r="I286" s="4">
        <f t="shared" si="5"/>
        <v>4</v>
      </c>
      <c r="J286" s="4">
        <f t="shared" si="6"/>
        <v>4</v>
      </c>
      <c r="K286" s="4">
        <f t="shared" si="7"/>
        <v>15</v>
      </c>
    </row>
    <row r="287" spans="1:11">
      <c r="A287" s="9">
        <v>44658</v>
      </c>
      <c r="B287" s="65" t="s">
        <v>418</v>
      </c>
      <c r="C287" s="4" t="s">
        <v>85</v>
      </c>
      <c r="D287" s="4" t="s">
        <v>117</v>
      </c>
      <c r="E287" s="4" t="s">
        <v>87</v>
      </c>
      <c r="F287" s="4" t="s">
        <v>5</v>
      </c>
      <c r="G287" s="4" t="str">
        <f>IFERROR(VLOOKUP(F287,'Станция - направление'!$A$1:$C$40,2,0),"")</f>
        <v>Москва</v>
      </c>
      <c r="H287" s="4">
        <f t="shared" si="4"/>
        <v>2022</v>
      </c>
      <c r="I287" s="4">
        <f t="shared" si="5"/>
        <v>4</v>
      </c>
      <c r="J287" s="4">
        <f t="shared" si="6"/>
        <v>4</v>
      </c>
      <c r="K287" s="4">
        <f t="shared" si="7"/>
        <v>15</v>
      </c>
    </row>
    <row r="288" spans="1:11">
      <c r="A288" s="9">
        <v>44659</v>
      </c>
      <c r="B288" s="65" t="s">
        <v>309</v>
      </c>
      <c r="C288" s="4" t="s">
        <v>86</v>
      </c>
      <c r="D288" s="4" t="s">
        <v>99</v>
      </c>
      <c r="E288" s="4" t="s">
        <v>89</v>
      </c>
      <c r="F288" s="4" t="s">
        <v>41</v>
      </c>
      <c r="G288" s="4" t="str">
        <f>IFERROR(VLOOKUP(F288,'Станция - направление'!$A$1:$C$38,2,0),"")</f>
        <v>Внутри узла</v>
      </c>
      <c r="H288" s="4">
        <f t="shared" si="4"/>
        <v>2022</v>
      </c>
      <c r="I288" s="4">
        <f t="shared" si="5"/>
        <v>4</v>
      </c>
      <c r="J288" s="4">
        <f t="shared" si="6"/>
        <v>5</v>
      </c>
      <c r="K288" s="4">
        <f t="shared" si="7"/>
        <v>15</v>
      </c>
    </row>
    <row r="289" spans="1:11">
      <c r="A289" s="9">
        <v>44659</v>
      </c>
      <c r="B289" s="65" t="s">
        <v>419</v>
      </c>
      <c r="C289" s="4" t="s">
        <v>85</v>
      </c>
      <c r="D289" s="4" t="s">
        <v>118</v>
      </c>
      <c r="E289" s="4" t="s">
        <v>87</v>
      </c>
      <c r="F289" s="4" t="s">
        <v>8</v>
      </c>
      <c r="G289" s="4" t="str">
        <f>IFERROR(VLOOKUP(F289,'Станция - направление'!$A$1:$C$40,2,0),"")</f>
        <v>Владивосток</v>
      </c>
      <c r="H289" s="4">
        <f t="shared" si="4"/>
        <v>2022</v>
      </c>
      <c r="I289" s="4">
        <f t="shared" si="5"/>
        <v>4</v>
      </c>
      <c r="J289" s="4">
        <f t="shared" si="6"/>
        <v>5</v>
      </c>
      <c r="K289" s="4">
        <f t="shared" si="7"/>
        <v>15</v>
      </c>
    </row>
    <row r="290" spans="1:11">
      <c r="A290" s="9">
        <v>44660</v>
      </c>
      <c r="B290" s="65" t="s">
        <v>420</v>
      </c>
      <c r="C290" s="4" t="s">
        <v>86</v>
      </c>
      <c r="D290" s="4" t="s">
        <v>99</v>
      </c>
      <c r="E290" s="4" t="s">
        <v>88</v>
      </c>
      <c r="F290" s="4" t="s">
        <v>25</v>
      </c>
      <c r="G290" s="4">
        <f>IFERROR(VLOOKUP(F290,'Станция - направление'!$A$1:$C$38,2,0),"")</f>
        <v>0</v>
      </c>
      <c r="H290" s="4">
        <f t="shared" si="4"/>
        <v>2022</v>
      </c>
      <c r="I290" s="4">
        <f t="shared" si="5"/>
        <v>4</v>
      </c>
      <c r="J290" s="4">
        <f t="shared" si="6"/>
        <v>6</v>
      </c>
      <c r="K290" s="4">
        <f t="shared" si="7"/>
        <v>15</v>
      </c>
    </row>
    <row r="291" spans="1:11">
      <c r="A291" s="9">
        <v>44660</v>
      </c>
      <c r="B291" s="65" t="s">
        <v>421</v>
      </c>
      <c r="C291" s="4" t="s">
        <v>85</v>
      </c>
      <c r="D291" s="4" t="s">
        <v>99</v>
      </c>
      <c r="E291" s="4" t="s">
        <v>87</v>
      </c>
      <c r="F291" s="4" t="s">
        <v>7</v>
      </c>
      <c r="G291" s="4" t="str">
        <f>IFERROR(VLOOKUP(F291,'Станция - направление'!$A$1:$C$40,2,0),"")</f>
        <v>Москва</v>
      </c>
      <c r="H291" s="4">
        <f t="shared" si="4"/>
        <v>2022</v>
      </c>
      <c r="I291" s="4">
        <f t="shared" si="5"/>
        <v>4</v>
      </c>
      <c r="J291" s="4">
        <f t="shared" si="6"/>
        <v>6</v>
      </c>
      <c r="K291" s="4">
        <f t="shared" si="7"/>
        <v>15</v>
      </c>
    </row>
    <row r="292" spans="1:11">
      <c r="A292" s="9">
        <v>44661</v>
      </c>
      <c r="B292" s="65" t="s">
        <v>422</v>
      </c>
      <c r="C292" s="4" t="s">
        <v>86</v>
      </c>
      <c r="D292" s="4" t="s">
        <v>117</v>
      </c>
      <c r="E292" s="4" t="s">
        <v>88</v>
      </c>
      <c r="F292" s="4" t="s">
        <v>423</v>
      </c>
      <c r="G292" s="4" t="str">
        <f>IFERROR(VLOOKUP(F292,'Станция - направление'!$A$1:$C$38,2,0),"")</f>
        <v/>
      </c>
      <c r="H292" s="4">
        <f t="shared" si="4"/>
        <v>2022</v>
      </c>
      <c r="I292" s="4">
        <f t="shared" si="5"/>
        <v>4</v>
      </c>
      <c r="J292" s="4">
        <f t="shared" si="6"/>
        <v>7</v>
      </c>
      <c r="K292" s="4">
        <f t="shared" si="7"/>
        <v>15</v>
      </c>
    </row>
    <row r="293" spans="1:11">
      <c r="A293" s="9">
        <v>44661</v>
      </c>
      <c r="B293" s="65" t="s">
        <v>424</v>
      </c>
      <c r="C293" s="4" t="s">
        <v>86</v>
      </c>
      <c r="D293" s="4" t="s">
        <v>115</v>
      </c>
      <c r="E293" s="4" t="s">
        <v>87</v>
      </c>
      <c r="F293" s="4" t="s">
        <v>43</v>
      </c>
      <c r="G293" s="4" t="str">
        <f>IFERROR(VLOOKUP(F293,'Станция - направление'!$A$1:$C$40,2,0),"")</f>
        <v>Сухие п.п.</v>
      </c>
      <c r="H293" s="4">
        <f t="shared" si="4"/>
        <v>2022</v>
      </c>
      <c r="I293" s="4">
        <f t="shared" si="5"/>
        <v>4</v>
      </c>
      <c r="J293" s="4">
        <f t="shared" si="6"/>
        <v>7</v>
      </c>
      <c r="K293" s="4">
        <f t="shared" si="7"/>
        <v>15</v>
      </c>
    </row>
    <row r="294" spans="1:11">
      <c r="A294" s="9">
        <v>44661</v>
      </c>
      <c r="B294" s="65" t="s">
        <v>425</v>
      </c>
      <c r="C294" s="4" t="s">
        <v>86</v>
      </c>
      <c r="D294" s="4" t="s">
        <v>118</v>
      </c>
      <c r="E294" s="4" t="s">
        <v>87</v>
      </c>
      <c r="F294" s="4" t="s">
        <v>8</v>
      </c>
      <c r="G294" s="4" t="str">
        <f>IFERROR(VLOOKUP(F294,'Станция - направление'!$A$1:$C$40,2,0),"")</f>
        <v>Владивосток</v>
      </c>
      <c r="H294" s="4">
        <f t="shared" si="4"/>
        <v>2022</v>
      </c>
      <c r="I294" s="4">
        <f t="shared" si="5"/>
        <v>4</v>
      </c>
      <c r="J294" s="4">
        <f t="shared" si="6"/>
        <v>7</v>
      </c>
      <c r="K294" s="4">
        <f t="shared" si="7"/>
        <v>15</v>
      </c>
    </row>
    <row r="295" spans="1:11">
      <c r="A295" s="9">
        <v>44661</v>
      </c>
      <c r="B295" s="65" t="s">
        <v>426</v>
      </c>
      <c r="C295" s="4" t="s">
        <v>85</v>
      </c>
      <c r="D295" s="4" t="s">
        <v>117</v>
      </c>
      <c r="E295" s="4" t="s">
        <v>87</v>
      </c>
      <c r="F295" s="4" t="s">
        <v>5</v>
      </c>
      <c r="G295" s="4" t="str">
        <f>IFERROR(VLOOKUP(F295,'Станция - направление'!$A$1:$C$40,2,0),"")</f>
        <v>Москва</v>
      </c>
      <c r="H295" s="4">
        <f t="shared" si="4"/>
        <v>2022</v>
      </c>
      <c r="I295" s="4">
        <f t="shared" si="5"/>
        <v>4</v>
      </c>
      <c r="J295" s="4">
        <f t="shared" si="6"/>
        <v>7</v>
      </c>
      <c r="K295" s="4">
        <f t="shared" si="7"/>
        <v>15</v>
      </c>
    </row>
    <row r="296" spans="1:11">
      <c r="A296" s="9">
        <v>44661</v>
      </c>
      <c r="B296" s="65" t="s">
        <v>427</v>
      </c>
      <c r="C296" s="4" t="s">
        <v>85</v>
      </c>
      <c r="D296" s="4" t="s">
        <v>99</v>
      </c>
      <c r="E296" s="4" t="s">
        <v>87</v>
      </c>
      <c r="F296" s="4" t="s">
        <v>9</v>
      </c>
      <c r="G296" s="4" t="str">
        <f>IFERROR(VLOOKUP(F296,'Станция - направление'!$A$1:$C$40,2,0),"")</f>
        <v>Сухие п.п.</v>
      </c>
      <c r="H296" s="4">
        <f t="shared" si="4"/>
        <v>2022</v>
      </c>
      <c r="I296" s="4">
        <f t="shared" si="5"/>
        <v>4</v>
      </c>
      <c r="J296" s="4">
        <f t="shared" si="6"/>
        <v>7</v>
      </c>
      <c r="K296" s="4">
        <f t="shared" si="7"/>
        <v>15</v>
      </c>
    </row>
    <row r="297" spans="1:11">
      <c r="A297" s="9">
        <v>44662</v>
      </c>
      <c r="B297" s="65" t="s">
        <v>428</v>
      </c>
      <c r="C297" s="4" t="s">
        <v>86</v>
      </c>
      <c r="D297" s="4" t="s">
        <v>118</v>
      </c>
      <c r="E297" s="4" t="s">
        <v>88</v>
      </c>
      <c r="F297" s="4" t="s">
        <v>166</v>
      </c>
      <c r="G297" s="4" t="str">
        <f>IFERROR(VLOOKUP(F297,'Станция - направление'!$A$1:$C$38,2,0),"")</f>
        <v/>
      </c>
      <c r="H297" s="4">
        <f t="shared" si="4"/>
        <v>2022</v>
      </c>
      <c r="I297" s="4">
        <f t="shared" si="5"/>
        <v>4</v>
      </c>
      <c r="J297" s="4">
        <f t="shared" si="6"/>
        <v>1</v>
      </c>
      <c r="K297" s="4">
        <f t="shared" si="7"/>
        <v>16</v>
      </c>
    </row>
    <row r="298" spans="1:11">
      <c r="A298" s="9">
        <v>44662</v>
      </c>
      <c r="B298" s="65" t="s">
        <v>429</v>
      </c>
      <c r="C298" s="4" t="s">
        <v>86</v>
      </c>
      <c r="D298" s="4" t="s">
        <v>129</v>
      </c>
      <c r="E298" s="4" t="s">
        <v>89</v>
      </c>
      <c r="F298" s="4" t="s">
        <v>19</v>
      </c>
      <c r="G298" s="4" t="str">
        <f>IFERROR(VLOOKUP(F298,'Станция - направление'!$A$1:$C$38,2,0),"")</f>
        <v>Сухие п.п.</v>
      </c>
      <c r="H298" s="4">
        <f t="shared" si="4"/>
        <v>2022</v>
      </c>
      <c r="I298" s="4">
        <f t="shared" si="5"/>
        <v>4</v>
      </c>
      <c r="J298" s="4">
        <f t="shared" si="6"/>
        <v>1</v>
      </c>
      <c r="K298" s="4">
        <f t="shared" si="7"/>
        <v>16</v>
      </c>
    </row>
    <row r="299" spans="1:11">
      <c r="A299" s="9">
        <v>44662</v>
      </c>
      <c r="B299" s="65" t="s">
        <v>430</v>
      </c>
      <c r="C299" s="4" t="s">
        <v>85</v>
      </c>
      <c r="D299" s="4" t="s">
        <v>115</v>
      </c>
      <c r="E299" s="4" t="s">
        <v>87</v>
      </c>
      <c r="F299" s="4" t="s">
        <v>3</v>
      </c>
      <c r="G299" s="4" t="str">
        <f>IFERROR(VLOOKUP(F299,'Станция - направление'!$A$1:$C$40,2,0),"")</f>
        <v>Москва</v>
      </c>
      <c r="H299" s="4">
        <f t="shared" si="4"/>
        <v>2022</v>
      </c>
      <c r="I299" s="4">
        <f t="shared" si="5"/>
        <v>4</v>
      </c>
      <c r="J299" s="4">
        <f t="shared" si="6"/>
        <v>1</v>
      </c>
      <c r="K299" s="4">
        <f t="shared" si="7"/>
        <v>16</v>
      </c>
    </row>
    <row r="300" spans="1:11">
      <c r="A300" s="9">
        <v>44662</v>
      </c>
      <c r="B300" s="65" t="s">
        <v>431</v>
      </c>
      <c r="C300" s="4" t="s">
        <v>85</v>
      </c>
      <c r="D300" s="4" t="s">
        <v>118</v>
      </c>
      <c r="E300" s="4" t="s">
        <v>87</v>
      </c>
      <c r="F300" s="4" t="s">
        <v>6</v>
      </c>
      <c r="G300" s="4" t="str">
        <f>IFERROR(VLOOKUP(F300,'Станция - направление'!$A$1:$C$40,2,0),"")</f>
        <v>Москва</v>
      </c>
      <c r="H300" s="4">
        <f t="shared" si="4"/>
        <v>2022</v>
      </c>
      <c r="I300" s="4">
        <f t="shared" si="5"/>
        <v>4</v>
      </c>
      <c r="J300" s="4">
        <f t="shared" si="6"/>
        <v>1</v>
      </c>
      <c r="K300" s="4">
        <f t="shared" si="7"/>
        <v>16</v>
      </c>
    </row>
    <row r="301" spans="1:11">
      <c r="A301" s="9">
        <v>44662</v>
      </c>
      <c r="B301" s="65" t="s">
        <v>432</v>
      </c>
      <c r="C301" s="4" t="s">
        <v>85</v>
      </c>
      <c r="D301" s="4" t="s">
        <v>99</v>
      </c>
      <c r="E301" s="4" t="s">
        <v>87</v>
      </c>
      <c r="F301" s="4" t="s">
        <v>7</v>
      </c>
      <c r="G301" s="4" t="str">
        <f>IFERROR(VLOOKUP(F301,'Станция - направление'!$A$1:$C$40,2,0),"")</f>
        <v>Москва</v>
      </c>
      <c r="H301" s="4">
        <f t="shared" si="4"/>
        <v>2022</v>
      </c>
      <c r="I301" s="4">
        <f t="shared" si="5"/>
        <v>4</v>
      </c>
      <c r="J301" s="4">
        <f t="shared" si="6"/>
        <v>1</v>
      </c>
      <c r="K301" s="4">
        <f t="shared" si="7"/>
        <v>16</v>
      </c>
    </row>
    <row r="302" spans="1:11">
      <c r="A302" s="9">
        <v>44664</v>
      </c>
      <c r="B302" s="65" t="s">
        <v>433</v>
      </c>
      <c r="C302" s="4" t="s">
        <v>86</v>
      </c>
      <c r="D302" s="4" t="s">
        <v>99</v>
      </c>
      <c r="E302" s="4" t="s">
        <v>89</v>
      </c>
      <c r="F302" s="4" t="s">
        <v>29</v>
      </c>
      <c r="G302" s="4">
        <f>IFERROR(VLOOKUP(F302,'Станция - направление'!$A$1:$C$38,2,0),"")</f>
        <v>0</v>
      </c>
      <c r="H302" s="4">
        <f t="shared" si="4"/>
        <v>2022</v>
      </c>
      <c r="I302" s="4">
        <f t="shared" si="5"/>
        <v>4</v>
      </c>
      <c r="J302" s="4">
        <f t="shared" si="6"/>
        <v>3</v>
      </c>
      <c r="K302" s="4">
        <f t="shared" si="7"/>
        <v>16</v>
      </c>
    </row>
    <row r="303" spans="1:11">
      <c r="A303" s="9">
        <v>44664</v>
      </c>
      <c r="B303" s="65" t="s">
        <v>434</v>
      </c>
      <c r="C303" s="4" t="s">
        <v>85</v>
      </c>
      <c r="D303" s="4" t="s">
        <v>115</v>
      </c>
      <c r="E303" s="4" t="s">
        <v>87</v>
      </c>
      <c r="F303" s="4" t="s">
        <v>3</v>
      </c>
      <c r="G303" s="4" t="str">
        <f>IFERROR(VLOOKUP(F303,'Станция - направление'!$A$1:$C$40,2,0),"")</f>
        <v>Москва</v>
      </c>
      <c r="H303" s="4">
        <f t="shared" si="4"/>
        <v>2022</v>
      </c>
      <c r="I303" s="4">
        <f t="shared" si="5"/>
        <v>4</v>
      </c>
      <c r="J303" s="4">
        <f t="shared" si="6"/>
        <v>3</v>
      </c>
      <c r="K303" s="4">
        <f t="shared" si="7"/>
        <v>16</v>
      </c>
    </row>
    <row r="304" spans="1:11">
      <c r="A304" s="9">
        <v>44664</v>
      </c>
      <c r="B304" s="65" t="s">
        <v>435</v>
      </c>
      <c r="C304" s="4" t="s">
        <v>85</v>
      </c>
      <c r="D304" s="4" t="s">
        <v>99</v>
      </c>
      <c r="E304" s="4" t="s">
        <v>87</v>
      </c>
      <c r="F304" s="4" t="s">
        <v>9</v>
      </c>
      <c r="G304" s="4" t="str">
        <f>IFERROR(VLOOKUP(F304,'Станция - направление'!$A$1:$C$40,2,0),"")</f>
        <v>Сухие п.п.</v>
      </c>
      <c r="H304" s="4">
        <f t="shared" si="4"/>
        <v>2022</v>
      </c>
      <c r="I304" s="4">
        <f t="shared" si="5"/>
        <v>4</v>
      </c>
      <c r="J304" s="4">
        <f t="shared" si="6"/>
        <v>3</v>
      </c>
      <c r="K304" s="4">
        <f t="shared" si="7"/>
        <v>16</v>
      </c>
    </row>
    <row r="305" spans="1:11">
      <c r="A305" s="9">
        <v>44665</v>
      </c>
      <c r="B305" s="65" t="s">
        <v>436</v>
      </c>
      <c r="C305" s="4" t="s">
        <v>86</v>
      </c>
      <c r="D305" s="4" t="s">
        <v>118</v>
      </c>
      <c r="E305" s="4" t="s">
        <v>87</v>
      </c>
      <c r="F305" s="4" t="s">
        <v>8</v>
      </c>
      <c r="G305" s="4" t="str">
        <f>IFERROR(VLOOKUP(F305,'Станция - направление'!$A$1:$C$40,2,0),"")</f>
        <v>Владивосток</v>
      </c>
      <c r="H305" s="4">
        <f t="shared" si="4"/>
        <v>2022</v>
      </c>
      <c r="I305" s="4">
        <f t="shared" si="5"/>
        <v>4</v>
      </c>
      <c r="J305" s="4">
        <f t="shared" si="6"/>
        <v>4</v>
      </c>
      <c r="K305" s="4">
        <f t="shared" si="7"/>
        <v>16</v>
      </c>
    </row>
    <row r="306" spans="1:11">
      <c r="A306" s="9">
        <v>44665</v>
      </c>
      <c r="B306" s="65" t="s">
        <v>437</v>
      </c>
      <c r="C306" s="4" t="s">
        <v>85</v>
      </c>
      <c r="D306" s="4" t="s">
        <v>99</v>
      </c>
      <c r="E306" s="4" t="s">
        <v>87</v>
      </c>
      <c r="F306" s="4" t="s">
        <v>7</v>
      </c>
      <c r="G306" s="4" t="str">
        <f>IFERROR(VLOOKUP(F306,'Станция - направление'!$A$1:$C$40,2,0),"")</f>
        <v>Москва</v>
      </c>
      <c r="H306" s="4">
        <f t="shared" si="4"/>
        <v>2022</v>
      </c>
      <c r="I306" s="4">
        <f t="shared" si="5"/>
        <v>4</v>
      </c>
      <c r="J306" s="4">
        <f t="shared" si="6"/>
        <v>4</v>
      </c>
      <c r="K306" s="4">
        <f t="shared" si="7"/>
        <v>16</v>
      </c>
    </row>
    <row r="307" spans="1:11">
      <c r="A307" s="9">
        <v>44665</v>
      </c>
      <c r="B307" s="65" t="s">
        <v>438</v>
      </c>
      <c r="C307" s="4" t="s">
        <v>85</v>
      </c>
      <c r="D307" s="4" t="s">
        <v>118</v>
      </c>
      <c r="E307" s="4" t="s">
        <v>87</v>
      </c>
      <c r="F307" s="4" t="s">
        <v>6</v>
      </c>
      <c r="G307" s="4" t="str">
        <f>IFERROR(VLOOKUP(F307,'Станция - направление'!$A$1:$C$40,2,0),"")</f>
        <v>Москва</v>
      </c>
      <c r="H307" s="4">
        <f t="shared" si="4"/>
        <v>2022</v>
      </c>
      <c r="I307" s="4">
        <f t="shared" si="5"/>
        <v>4</v>
      </c>
      <c r="J307" s="4">
        <f t="shared" si="6"/>
        <v>4</v>
      </c>
      <c r="K307" s="4">
        <f t="shared" si="7"/>
        <v>16</v>
      </c>
    </row>
    <row r="308" spans="1:11">
      <c r="A308" s="9">
        <v>44666</v>
      </c>
      <c r="B308" s="65" t="s">
        <v>439</v>
      </c>
      <c r="C308" s="4" t="s">
        <v>86</v>
      </c>
      <c r="D308" s="4" t="s">
        <v>117</v>
      </c>
      <c r="E308" s="4" t="s">
        <v>88</v>
      </c>
      <c r="F308" s="4" t="s">
        <v>282</v>
      </c>
      <c r="G308" s="4" t="str">
        <f>IFERROR(VLOOKUP(F308,'Станция - направление'!$A$1:$C$38,2,0),"")</f>
        <v/>
      </c>
      <c r="H308" s="4">
        <f t="shared" si="4"/>
        <v>2022</v>
      </c>
      <c r="I308" s="4">
        <f t="shared" si="5"/>
        <v>4</v>
      </c>
      <c r="J308" s="4">
        <f t="shared" si="6"/>
        <v>5</v>
      </c>
      <c r="K308" s="4">
        <f t="shared" si="7"/>
        <v>16</v>
      </c>
    </row>
    <row r="309" spans="1:11">
      <c r="A309" s="9">
        <v>44666</v>
      </c>
      <c r="B309" s="65" t="s">
        <v>440</v>
      </c>
      <c r="C309" s="4" t="s">
        <v>86</v>
      </c>
      <c r="D309" s="4" t="s">
        <v>99</v>
      </c>
      <c r="E309" s="4" t="s">
        <v>88</v>
      </c>
      <c r="F309" s="4" t="s">
        <v>25</v>
      </c>
      <c r="G309" s="4">
        <f>IFERROR(VLOOKUP(F309,'Станция - направление'!$A$1:$C$38,2,0),"")</f>
        <v>0</v>
      </c>
      <c r="H309" s="4">
        <f t="shared" si="4"/>
        <v>2022</v>
      </c>
      <c r="I309" s="4">
        <f t="shared" si="5"/>
        <v>4</v>
      </c>
      <c r="J309" s="4">
        <f t="shared" si="6"/>
        <v>5</v>
      </c>
      <c r="K309" s="4">
        <f t="shared" si="7"/>
        <v>16</v>
      </c>
    </row>
    <row r="310" spans="1:11">
      <c r="A310" s="9">
        <v>44666</v>
      </c>
      <c r="B310" s="65" t="s">
        <v>441</v>
      </c>
      <c r="C310" s="4" t="s">
        <v>85</v>
      </c>
      <c r="D310" s="4" t="s">
        <v>99</v>
      </c>
      <c r="E310" s="4" t="s">
        <v>87</v>
      </c>
      <c r="F310" s="4" t="s">
        <v>7</v>
      </c>
      <c r="G310" s="4" t="str">
        <f>IFERROR(VLOOKUP(F310,'Станция - направление'!$A$1:$C$40,2,0),"")</f>
        <v>Москва</v>
      </c>
      <c r="H310" s="4">
        <f t="shared" si="4"/>
        <v>2022</v>
      </c>
      <c r="I310" s="4">
        <f t="shared" si="5"/>
        <v>4</v>
      </c>
      <c r="J310" s="4">
        <f t="shared" si="6"/>
        <v>5</v>
      </c>
      <c r="K310" s="4">
        <f t="shared" si="7"/>
        <v>16</v>
      </c>
    </row>
    <row r="311" spans="1:11">
      <c r="A311" s="9">
        <v>44667</v>
      </c>
      <c r="B311" s="65" t="s">
        <v>442</v>
      </c>
      <c r="C311" s="4" t="s">
        <v>86</v>
      </c>
      <c r="D311" s="4" t="s">
        <v>115</v>
      </c>
      <c r="E311" s="4" t="s">
        <v>88</v>
      </c>
      <c r="F311" s="4" t="s">
        <v>15</v>
      </c>
      <c r="G311" s="4">
        <f>IFERROR(VLOOKUP(F311,'Станция - направление'!$A$1:$C$38,2,0),"")</f>
        <v>0</v>
      </c>
      <c r="H311" s="4">
        <f t="shared" si="4"/>
        <v>2022</v>
      </c>
      <c r="I311" s="4">
        <f t="shared" si="5"/>
        <v>4</v>
      </c>
      <c r="J311" s="4">
        <f t="shared" si="6"/>
        <v>6</v>
      </c>
      <c r="K311" s="4">
        <f t="shared" si="7"/>
        <v>16</v>
      </c>
    </row>
    <row r="312" spans="1:11">
      <c r="A312" s="9">
        <v>44667</v>
      </c>
      <c r="B312" s="65" t="s">
        <v>443</v>
      </c>
      <c r="C312" s="4" t="s">
        <v>85</v>
      </c>
      <c r="D312" s="4" t="s">
        <v>117</v>
      </c>
      <c r="E312" s="4" t="s">
        <v>87</v>
      </c>
      <c r="F312" s="4" t="s">
        <v>5</v>
      </c>
      <c r="G312" s="4" t="str">
        <f>IFERROR(VLOOKUP(F312,'Станция - направление'!$A$1:$C$40,2,0),"")</f>
        <v>Москва</v>
      </c>
      <c r="H312" s="4">
        <f t="shared" si="4"/>
        <v>2022</v>
      </c>
      <c r="I312" s="4">
        <f t="shared" si="5"/>
        <v>4</v>
      </c>
      <c r="J312" s="4">
        <f t="shared" si="6"/>
        <v>6</v>
      </c>
      <c r="K312" s="4">
        <f t="shared" si="7"/>
        <v>16</v>
      </c>
    </row>
    <row r="313" spans="1:11">
      <c r="A313" s="9">
        <v>44667</v>
      </c>
      <c r="B313" s="65" t="s">
        <v>444</v>
      </c>
      <c r="C313" s="4" t="s">
        <v>85</v>
      </c>
      <c r="D313" s="4" t="s">
        <v>99</v>
      </c>
      <c r="E313" s="4" t="s">
        <v>87</v>
      </c>
      <c r="F313" s="4" t="s">
        <v>11</v>
      </c>
      <c r="G313" s="4" t="str">
        <f>IFERROR(VLOOKUP(F313,'Станция - направление'!$A$1:$C$40,2,0),"")</f>
        <v>Сухие п.п.</v>
      </c>
      <c r="H313" s="4">
        <f t="shared" si="4"/>
        <v>2022</v>
      </c>
      <c r="I313" s="4">
        <f t="shared" si="5"/>
        <v>4</v>
      </c>
      <c r="J313" s="4">
        <f t="shared" si="6"/>
        <v>6</v>
      </c>
      <c r="K313" s="4">
        <f t="shared" si="7"/>
        <v>16</v>
      </c>
    </row>
    <row r="314" spans="1:11">
      <c r="A314" s="9">
        <v>44668</v>
      </c>
      <c r="B314" s="65" t="s">
        <v>445</v>
      </c>
      <c r="C314" s="4" t="s">
        <v>86</v>
      </c>
      <c r="D314" s="4" t="s">
        <v>118</v>
      </c>
      <c r="E314" s="4" t="s">
        <v>87</v>
      </c>
      <c r="F314" s="4" t="s">
        <v>8</v>
      </c>
      <c r="G314" s="4" t="str">
        <f>IFERROR(VLOOKUP(F314,'Станция - направление'!$A$1:$C$40,2,0),"")</f>
        <v>Владивосток</v>
      </c>
      <c r="H314" s="4">
        <f t="shared" si="4"/>
        <v>2022</v>
      </c>
      <c r="I314" s="4">
        <f t="shared" si="5"/>
        <v>4</v>
      </c>
      <c r="J314" s="4">
        <f t="shared" si="6"/>
        <v>7</v>
      </c>
      <c r="K314" s="4">
        <f t="shared" si="7"/>
        <v>16</v>
      </c>
    </row>
    <row r="315" spans="1:11">
      <c r="A315" s="9">
        <v>44668</v>
      </c>
      <c r="B315" s="65" t="s">
        <v>446</v>
      </c>
      <c r="C315" s="4" t="s">
        <v>86</v>
      </c>
      <c r="D315" s="4" t="s">
        <v>393</v>
      </c>
      <c r="E315" s="4" t="s">
        <v>89</v>
      </c>
      <c r="F315" s="4" t="s">
        <v>13</v>
      </c>
      <c r="G315" s="4" t="str">
        <f>IFERROR(VLOOKUP(F315,'Станция - направление'!$A$1:$C$38,2,0),"")</f>
        <v>Внутри узла</v>
      </c>
      <c r="H315" s="4">
        <f t="shared" si="4"/>
        <v>2022</v>
      </c>
      <c r="I315" s="4">
        <f t="shared" si="5"/>
        <v>4</v>
      </c>
      <c r="J315" s="4">
        <f t="shared" si="6"/>
        <v>7</v>
      </c>
      <c r="K315" s="4">
        <f t="shared" si="7"/>
        <v>16</v>
      </c>
    </row>
    <row r="316" spans="1:11">
      <c r="A316" s="9">
        <v>44668</v>
      </c>
      <c r="B316" s="65" t="s">
        <v>447</v>
      </c>
      <c r="C316" s="4" t="s">
        <v>85</v>
      </c>
      <c r="D316" s="4" t="s">
        <v>99</v>
      </c>
      <c r="E316" s="4" t="s">
        <v>87</v>
      </c>
      <c r="F316" s="4" t="s">
        <v>7</v>
      </c>
      <c r="G316" s="4" t="str">
        <f>IFERROR(VLOOKUP(F316,'Станция - направление'!$A$1:$C$40,2,0),"")</f>
        <v>Москва</v>
      </c>
      <c r="H316" s="4">
        <f t="shared" si="4"/>
        <v>2022</v>
      </c>
      <c r="I316" s="4">
        <f t="shared" si="5"/>
        <v>4</v>
      </c>
      <c r="J316" s="4">
        <f t="shared" si="6"/>
        <v>7</v>
      </c>
      <c r="K316" s="4">
        <f t="shared" si="7"/>
        <v>16</v>
      </c>
    </row>
    <row r="317" spans="1:11">
      <c r="A317" s="9">
        <v>44668</v>
      </c>
      <c r="B317" s="65" t="s">
        <v>448</v>
      </c>
      <c r="C317" s="4" t="s">
        <v>85</v>
      </c>
      <c r="D317" s="4" t="s">
        <v>118</v>
      </c>
      <c r="E317" s="4" t="s">
        <v>87</v>
      </c>
      <c r="F317" s="4" t="s">
        <v>8</v>
      </c>
      <c r="G317" s="4" t="str">
        <f>IFERROR(VLOOKUP(F317,'Станция - направление'!$A$1:$C$40,2,0),"")</f>
        <v>Владивосток</v>
      </c>
      <c r="H317" s="4">
        <f t="shared" si="4"/>
        <v>2022</v>
      </c>
      <c r="I317" s="4">
        <f t="shared" si="5"/>
        <v>4</v>
      </c>
      <c r="J317" s="4">
        <f t="shared" si="6"/>
        <v>7</v>
      </c>
      <c r="K317" s="4">
        <f t="shared" si="7"/>
        <v>16</v>
      </c>
    </row>
    <row r="318" spans="1:11">
      <c r="A318" s="9">
        <v>44669</v>
      </c>
      <c r="B318" s="65" t="s">
        <v>449</v>
      </c>
      <c r="C318" s="4" t="s">
        <v>86</v>
      </c>
      <c r="D318" s="4" t="s">
        <v>118</v>
      </c>
      <c r="E318" s="4" t="s">
        <v>88</v>
      </c>
      <c r="F318" s="4" t="s">
        <v>250</v>
      </c>
      <c r="G318" s="4" t="str">
        <f>IFERROR(VLOOKUP(F318,'Станция - направление'!$A$1:$C$38,2,0),"")</f>
        <v/>
      </c>
      <c r="H318" s="4">
        <f t="shared" si="4"/>
        <v>2022</v>
      </c>
      <c r="I318" s="4">
        <f t="shared" si="5"/>
        <v>4</v>
      </c>
      <c r="J318" s="4">
        <f t="shared" si="6"/>
        <v>1</v>
      </c>
      <c r="K318" s="4">
        <f t="shared" si="7"/>
        <v>17</v>
      </c>
    </row>
    <row r="319" spans="1:11">
      <c r="A319" s="9">
        <v>44669</v>
      </c>
      <c r="B319" s="65" t="s">
        <v>450</v>
      </c>
      <c r="C319" s="4" t="s">
        <v>85</v>
      </c>
      <c r="D319" s="4" t="s">
        <v>118</v>
      </c>
      <c r="E319" s="4" t="s">
        <v>87</v>
      </c>
      <c r="F319" s="4" t="s">
        <v>6</v>
      </c>
      <c r="G319" s="4" t="str">
        <f>IFERROR(VLOOKUP(F319,'Станция - направление'!$A$1:$C$40,2,0),"")</f>
        <v>Москва</v>
      </c>
      <c r="H319" s="4">
        <f t="shared" si="4"/>
        <v>2022</v>
      </c>
      <c r="I319" s="4">
        <f t="shared" si="5"/>
        <v>4</v>
      </c>
      <c r="J319" s="4">
        <f t="shared" si="6"/>
        <v>1</v>
      </c>
      <c r="K319" s="4">
        <f t="shared" si="7"/>
        <v>17</v>
      </c>
    </row>
    <row r="320" spans="1:11">
      <c r="A320" s="9">
        <v>44670</v>
      </c>
      <c r="B320" s="65" t="s">
        <v>451</v>
      </c>
      <c r="C320" s="4" t="s">
        <v>86</v>
      </c>
      <c r="D320" s="4" t="s">
        <v>129</v>
      </c>
      <c r="E320" s="4" t="s">
        <v>89</v>
      </c>
      <c r="F320" s="4" t="s">
        <v>19</v>
      </c>
      <c r="G320" s="4" t="str">
        <f>IFERROR(VLOOKUP(F320,'Станция - направление'!$A$1:$C$38,2,0),"")</f>
        <v>Сухие п.п.</v>
      </c>
      <c r="H320" s="4">
        <f t="shared" si="4"/>
        <v>2022</v>
      </c>
      <c r="I320" s="4">
        <f t="shared" si="5"/>
        <v>4</v>
      </c>
      <c r="J320" s="4">
        <f t="shared" si="6"/>
        <v>2</v>
      </c>
      <c r="K320" s="4">
        <f t="shared" si="7"/>
        <v>17</v>
      </c>
    </row>
    <row r="321" spans="1:11">
      <c r="A321" s="9">
        <v>44670</v>
      </c>
      <c r="B321" s="65" t="s">
        <v>452</v>
      </c>
      <c r="C321" s="4" t="s">
        <v>85</v>
      </c>
      <c r="D321" s="4" t="s">
        <v>117</v>
      </c>
      <c r="E321" s="4" t="s">
        <v>87</v>
      </c>
      <c r="F321" s="4" t="s">
        <v>5</v>
      </c>
      <c r="G321" s="4" t="str">
        <f>IFERROR(VLOOKUP(F321,'Станция - направление'!$A$1:$C$40,2,0),"")</f>
        <v>Москва</v>
      </c>
      <c r="H321" s="4">
        <f t="shared" si="4"/>
        <v>2022</v>
      </c>
      <c r="I321" s="4">
        <f t="shared" si="5"/>
        <v>4</v>
      </c>
      <c r="J321" s="4">
        <f t="shared" si="6"/>
        <v>2</v>
      </c>
      <c r="K321" s="4">
        <f t="shared" si="7"/>
        <v>17</v>
      </c>
    </row>
    <row r="322" spans="1:11">
      <c r="A322" s="9">
        <v>44670</v>
      </c>
      <c r="B322" s="65" t="s">
        <v>453</v>
      </c>
      <c r="C322" s="4" t="s">
        <v>85</v>
      </c>
      <c r="D322" s="4" t="s">
        <v>99</v>
      </c>
      <c r="E322" s="4" t="s">
        <v>87</v>
      </c>
      <c r="F322" s="4" t="s">
        <v>7</v>
      </c>
      <c r="G322" s="4" t="str">
        <f>IFERROR(VLOOKUP(F322,'Станция - направление'!$A$1:$C$40,2,0),"")</f>
        <v>Москва</v>
      </c>
      <c r="H322" s="4">
        <f t="shared" si="4"/>
        <v>2022</v>
      </c>
      <c r="I322" s="4">
        <f t="shared" si="5"/>
        <v>4</v>
      </c>
      <c r="J322" s="4">
        <f t="shared" si="6"/>
        <v>2</v>
      </c>
      <c r="K322" s="4">
        <f t="shared" si="7"/>
        <v>17</v>
      </c>
    </row>
    <row r="323" spans="1:11">
      <c r="A323" s="9">
        <v>44671</v>
      </c>
      <c r="B323" s="65" t="s">
        <v>454</v>
      </c>
      <c r="C323" s="4" t="s">
        <v>86</v>
      </c>
      <c r="D323" s="4" t="s">
        <v>99</v>
      </c>
      <c r="E323" s="4" t="s">
        <v>88</v>
      </c>
      <c r="F323" s="4" t="s">
        <v>25</v>
      </c>
      <c r="G323" s="4">
        <f>IFERROR(VLOOKUP(F323,'Станция - направление'!$A$1:$C$38,2,0),"")</f>
        <v>0</v>
      </c>
      <c r="H323" s="4">
        <f t="shared" si="4"/>
        <v>2022</v>
      </c>
      <c r="I323" s="4">
        <f t="shared" si="5"/>
        <v>4</v>
      </c>
      <c r="J323" s="4">
        <f t="shared" si="6"/>
        <v>3</v>
      </c>
      <c r="K323" s="4">
        <f t="shared" si="7"/>
        <v>17</v>
      </c>
    </row>
    <row r="324" spans="1:11">
      <c r="A324" s="9">
        <v>44671</v>
      </c>
      <c r="B324" s="65" t="s">
        <v>455</v>
      </c>
      <c r="C324" s="4" t="s">
        <v>86</v>
      </c>
      <c r="D324" s="4" t="s">
        <v>99</v>
      </c>
      <c r="E324" s="4" t="s">
        <v>89</v>
      </c>
      <c r="F324" s="4" t="s">
        <v>7</v>
      </c>
      <c r="G324" s="4" t="str">
        <f>IFERROR(VLOOKUP(F324,'Станция - направление'!$A$1:$C$38,2,0),"")</f>
        <v>Москва</v>
      </c>
      <c r="H324" s="4">
        <f t="shared" si="4"/>
        <v>2022</v>
      </c>
      <c r="I324" s="4">
        <f t="shared" si="5"/>
        <v>4</v>
      </c>
      <c r="J324" s="4">
        <f t="shared" si="6"/>
        <v>3</v>
      </c>
      <c r="K324" s="4">
        <f t="shared" si="7"/>
        <v>17</v>
      </c>
    </row>
    <row r="325" spans="1:11">
      <c r="A325" s="9">
        <v>44671</v>
      </c>
      <c r="B325" s="65" t="s">
        <v>456</v>
      </c>
      <c r="C325" s="4" t="s">
        <v>85</v>
      </c>
      <c r="D325" s="4" t="s">
        <v>115</v>
      </c>
      <c r="E325" s="4" t="s">
        <v>87</v>
      </c>
      <c r="F325" s="4" t="s">
        <v>3</v>
      </c>
      <c r="G325" s="4" t="str">
        <f>IFERROR(VLOOKUP(F325,'Станция - направление'!$A$1:$C$40,2,0),"")</f>
        <v>Москва</v>
      </c>
      <c r="H325" s="4">
        <f t="shared" si="4"/>
        <v>2022</v>
      </c>
      <c r="I325" s="4">
        <f t="shared" si="5"/>
        <v>4</v>
      </c>
      <c r="J325" s="4">
        <f t="shared" si="6"/>
        <v>3</v>
      </c>
      <c r="K325" s="4">
        <f t="shared" si="7"/>
        <v>17</v>
      </c>
    </row>
    <row r="326" spans="1:11">
      <c r="A326" s="9">
        <v>44671</v>
      </c>
      <c r="B326" s="65" t="s">
        <v>457</v>
      </c>
      <c r="C326" s="4" t="s">
        <v>85</v>
      </c>
      <c r="D326" s="4" t="s">
        <v>99</v>
      </c>
      <c r="E326" s="4" t="s">
        <v>87</v>
      </c>
      <c r="F326" s="4" t="s">
        <v>7</v>
      </c>
      <c r="G326" s="4" t="str">
        <f>IFERROR(VLOOKUP(F326,'Станция - направление'!$A$1:$C$40,2,0),"")</f>
        <v>Москва</v>
      </c>
      <c r="H326" s="4">
        <f t="shared" si="4"/>
        <v>2022</v>
      </c>
      <c r="I326" s="4">
        <f t="shared" si="5"/>
        <v>4</v>
      </c>
      <c r="J326" s="4">
        <f t="shared" si="6"/>
        <v>3</v>
      </c>
      <c r="K326" s="4">
        <f t="shared" si="7"/>
        <v>17</v>
      </c>
    </row>
    <row r="327" spans="1:11">
      <c r="A327" s="9">
        <v>44672</v>
      </c>
      <c r="B327" s="65" t="s">
        <v>458</v>
      </c>
      <c r="C327" s="4" t="s">
        <v>86</v>
      </c>
      <c r="D327" s="4" t="s">
        <v>115</v>
      </c>
      <c r="E327" s="4" t="s">
        <v>87</v>
      </c>
      <c r="F327" s="4" t="s">
        <v>11</v>
      </c>
      <c r="G327" s="4" t="str">
        <f>IFERROR(VLOOKUP(F327,'Станция - направление'!$A$1:$C$40,2,0),"")</f>
        <v>Сухие п.п.</v>
      </c>
      <c r="H327" s="4">
        <f t="shared" si="4"/>
        <v>2022</v>
      </c>
      <c r="I327" s="4">
        <f t="shared" si="5"/>
        <v>4</v>
      </c>
      <c r="J327" s="4">
        <f t="shared" si="6"/>
        <v>4</v>
      </c>
      <c r="K327" s="4">
        <f t="shared" si="7"/>
        <v>17</v>
      </c>
    </row>
    <row r="328" spans="1:11">
      <c r="A328" s="9">
        <v>44672</v>
      </c>
      <c r="B328" s="65" t="s">
        <v>459</v>
      </c>
      <c r="C328" s="4" t="s">
        <v>86</v>
      </c>
      <c r="D328" s="4" t="s">
        <v>99</v>
      </c>
      <c r="E328" s="4" t="s">
        <v>89</v>
      </c>
      <c r="F328" s="4" t="s">
        <v>30</v>
      </c>
      <c r="G328" s="4">
        <f>IFERROR(VLOOKUP(F328,'Станция - направление'!$A$1:$C$38,2,0),"")</f>
        <v>0</v>
      </c>
      <c r="H328" s="4">
        <f t="shared" si="4"/>
        <v>2022</v>
      </c>
      <c r="I328" s="4">
        <f t="shared" si="5"/>
        <v>4</v>
      </c>
      <c r="J328" s="4">
        <f t="shared" si="6"/>
        <v>4</v>
      </c>
      <c r="K328" s="4">
        <f t="shared" si="7"/>
        <v>17</v>
      </c>
    </row>
    <row r="329" spans="1:11">
      <c r="A329" s="9">
        <v>44672</v>
      </c>
      <c r="B329" s="65" t="s">
        <v>460</v>
      </c>
      <c r="C329" s="4" t="s">
        <v>86</v>
      </c>
      <c r="D329" s="4" t="s">
        <v>115</v>
      </c>
      <c r="E329" s="4" t="s">
        <v>89</v>
      </c>
      <c r="F329" s="4" t="s">
        <v>31</v>
      </c>
      <c r="G329" s="4">
        <f>IFERROR(VLOOKUP(F329,'Станция - направление'!$A$1:$C$38,2,0),"")</f>
        <v>0</v>
      </c>
      <c r="H329" s="4">
        <f t="shared" si="4"/>
        <v>2022</v>
      </c>
      <c r="I329" s="4">
        <f t="shared" si="5"/>
        <v>4</v>
      </c>
      <c r="J329" s="4">
        <f t="shared" si="6"/>
        <v>4</v>
      </c>
      <c r="K329" s="4">
        <f t="shared" si="7"/>
        <v>17</v>
      </c>
    </row>
    <row r="330" spans="1:11">
      <c r="A330" s="9">
        <v>44672</v>
      </c>
      <c r="B330" s="65" t="s">
        <v>461</v>
      </c>
      <c r="C330" s="4" t="s">
        <v>85</v>
      </c>
      <c r="D330" s="4" t="s">
        <v>115</v>
      </c>
      <c r="E330" s="4" t="s">
        <v>87</v>
      </c>
      <c r="F330" s="4" t="s">
        <v>3</v>
      </c>
      <c r="G330" s="4" t="str">
        <f>IFERROR(VLOOKUP(F330,'Станция - направление'!$A$1:$C$40,2,0),"")</f>
        <v>Москва</v>
      </c>
      <c r="H330" s="4">
        <f t="shared" si="4"/>
        <v>2022</v>
      </c>
      <c r="I330" s="4">
        <f t="shared" si="5"/>
        <v>4</v>
      </c>
      <c r="J330" s="4">
        <f t="shared" si="6"/>
        <v>4</v>
      </c>
      <c r="K330" s="4">
        <f t="shared" si="7"/>
        <v>17</v>
      </c>
    </row>
    <row r="331" spans="1:11">
      <c r="A331" s="9">
        <v>44672</v>
      </c>
      <c r="B331" s="65" t="s">
        <v>462</v>
      </c>
      <c r="C331" s="4" t="s">
        <v>85</v>
      </c>
      <c r="D331" s="4" t="s">
        <v>99</v>
      </c>
      <c r="E331" s="4" t="s">
        <v>87</v>
      </c>
      <c r="F331" s="4" t="s">
        <v>9</v>
      </c>
      <c r="G331" s="4" t="str">
        <f>IFERROR(VLOOKUP(F331,'Станция - направление'!$A$1:$C$40,2,0),"")</f>
        <v>Сухие п.п.</v>
      </c>
      <c r="H331" s="4">
        <f t="shared" si="4"/>
        <v>2022</v>
      </c>
      <c r="I331" s="4">
        <f t="shared" si="5"/>
        <v>4</v>
      </c>
      <c r="J331" s="4">
        <f t="shared" si="6"/>
        <v>4</v>
      </c>
      <c r="K331" s="4">
        <f t="shared" si="7"/>
        <v>17</v>
      </c>
    </row>
    <row r="332" spans="1:11">
      <c r="A332" s="9">
        <v>44673</v>
      </c>
      <c r="B332" s="65" t="s">
        <v>463</v>
      </c>
      <c r="C332" s="4" t="s">
        <v>86</v>
      </c>
      <c r="D332" s="4" t="s">
        <v>118</v>
      </c>
      <c r="E332" s="4" t="s">
        <v>87</v>
      </c>
      <c r="F332" s="4" t="s">
        <v>8</v>
      </c>
      <c r="G332" s="4" t="str">
        <f>IFERROR(VLOOKUP(F332,'Станция - направление'!$A$1:$C$40,2,0),"")</f>
        <v>Владивосток</v>
      </c>
      <c r="H332" s="4">
        <f t="shared" si="4"/>
        <v>2022</v>
      </c>
      <c r="I332" s="4">
        <f t="shared" si="5"/>
        <v>4</v>
      </c>
      <c r="J332" s="4">
        <f t="shared" si="6"/>
        <v>5</v>
      </c>
      <c r="K332" s="4">
        <f t="shared" si="7"/>
        <v>17</v>
      </c>
    </row>
    <row r="333" spans="1:11">
      <c r="A333" s="9">
        <v>44673</v>
      </c>
      <c r="B333" s="65" t="s">
        <v>464</v>
      </c>
      <c r="C333" s="4" t="s">
        <v>85</v>
      </c>
      <c r="D333" s="4" t="s">
        <v>118</v>
      </c>
      <c r="E333" s="4" t="s">
        <v>87</v>
      </c>
      <c r="F333" s="4" t="s">
        <v>6</v>
      </c>
      <c r="G333" s="4" t="str">
        <f>IFERROR(VLOOKUP(F333,'Станция - направление'!$A$1:$C$40,2,0),"")</f>
        <v>Москва</v>
      </c>
      <c r="H333" s="4">
        <f t="shared" si="4"/>
        <v>2022</v>
      </c>
      <c r="I333" s="4">
        <f t="shared" si="5"/>
        <v>4</v>
      </c>
      <c r="J333" s="4">
        <f t="shared" si="6"/>
        <v>5</v>
      </c>
      <c r="K333" s="4">
        <f t="shared" si="7"/>
        <v>17</v>
      </c>
    </row>
    <row r="334" spans="1:11">
      <c r="A334" s="9">
        <v>44674</v>
      </c>
      <c r="B334" s="65" t="s">
        <v>465</v>
      </c>
      <c r="C334" s="4" t="s">
        <v>86</v>
      </c>
      <c r="D334" s="4" t="s">
        <v>117</v>
      </c>
      <c r="E334" s="4" t="s">
        <v>88</v>
      </c>
      <c r="F334" s="4" t="s">
        <v>39</v>
      </c>
      <c r="G334" s="4">
        <f>IFERROR(VLOOKUP(F334,'Станция - направление'!$A$1:$C$38,2,0),"")</f>
        <v>0</v>
      </c>
      <c r="H334" s="4">
        <f t="shared" si="4"/>
        <v>2022</v>
      </c>
      <c r="I334" s="4">
        <f t="shared" si="5"/>
        <v>4</v>
      </c>
      <c r="J334" s="4">
        <f t="shared" si="6"/>
        <v>6</v>
      </c>
      <c r="K334" s="4">
        <f t="shared" si="7"/>
        <v>17</v>
      </c>
    </row>
    <row r="335" spans="1:11">
      <c r="A335" s="9">
        <v>44674</v>
      </c>
      <c r="B335" s="65" t="s">
        <v>466</v>
      </c>
      <c r="C335" s="4" t="s">
        <v>85</v>
      </c>
      <c r="D335" s="4" t="s">
        <v>117</v>
      </c>
      <c r="E335" s="4" t="s">
        <v>87</v>
      </c>
      <c r="F335" s="4" t="s">
        <v>5</v>
      </c>
      <c r="G335" s="4" t="str">
        <f>IFERROR(VLOOKUP(F335,'Станция - направление'!$A$1:$C$40,2,0),"")</f>
        <v>Москва</v>
      </c>
      <c r="H335" s="4">
        <f t="shared" si="4"/>
        <v>2022</v>
      </c>
      <c r="I335" s="4">
        <f t="shared" si="5"/>
        <v>4</v>
      </c>
      <c r="J335" s="4">
        <f t="shared" si="6"/>
        <v>6</v>
      </c>
      <c r="K335" s="4">
        <f t="shared" si="7"/>
        <v>17</v>
      </c>
    </row>
    <row r="336" spans="1:11">
      <c r="A336" s="9">
        <v>44675</v>
      </c>
      <c r="B336" s="65" t="s">
        <v>467</v>
      </c>
      <c r="C336" s="4" t="s">
        <v>86</v>
      </c>
      <c r="D336" s="4" t="s">
        <v>99</v>
      </c>
      <c r="E336" s="4" t="s">
        <v>89</v>
      </c>
      <c r="F336" s="4" t="s">
        <v>30</v>
      </c>
      <c r="G336" s="4">
        <f>IFERROR(VLOOKUP(F336,'Станция - направление'!$A$1:$C$38,2,0),"")</f>
        <v>0</v>
      </c>
      <c r="H336" s="4">
        <f t="shared" si="4"/>
        <v>2022</v>
      </c>
      <c r="I336" s="4">
        <f t="shared" si="5"/>
        <v>4</v>
      </c>
      <c r="J336" s="4">
        <f t="shared" si="6"/>
        <v>7</v>
      </c>
      <c r="K336" s="4">
        <f t="shared" si="7"/>
        <v>17</v>
      </c>
    </row>
    <row r="337" spans="1:11">
      <c r="A337" s="9">
        <v>44675</v>
      </c>
      <c r="B337" s="65" t="s">
        <v>468</v>
      </c>
      <c r="C337" s="4" t="s">
        <v>86</v>
      </c>
      <c r="D337" s="4" t="s">
        <v>469</v>
      </c>
      <c r="E337" s="4" t="s">
        <v>89</v>
      </c>
      <c r="F337" s="4" t="s">
        <v>13</v>
      </c>
      <c r="G337" s="4" t="str">
        <f>IFERROR(VLOOKUP(F337,'Станция - направление'!$A$1:$C$38,2,0),"")</f>
        <v>Внутри узла</v>
      </c>
      <c r="H337" s="4">
        <f t="shared" si="4"/>
        <v>2022</v>
      </c>
      <c r="I337" s="4">
        <f t="shared" si="5"/>
        <v>4</v>
      </c>
      <c r="J337" s="4">
        <f t="shared" si="6"/>
        <v>7</v>
      </c>
      <c r="K337" s="4">
        <f t="shared" si="7"/>
        <v>17</v>
      </c>
    </row>
    <row r="338" spans="1:11">
      <c r="A338" s="9">
        <v>44675</v>
      </c>
      <c r="B338" s="65" t="s">
        <v>470</v>
      </c>
      <c r="C338" s="4" t="s">
        <v>85</v>
      </c>
      <c r="D338" s="4" t="s">
        <v>99</v>
      </c>
      <c r="E338" s="4" t="s">
        <v>87</v>
      </c>
      <c r="F338" s="4" t="s">
        <v>7</v>
      </c>
      <c r="G338" s="4" t="str">
        <f>IFERROR(VLOOKUP(F338,'Станция - направление'!$A$1:$C$40,2,0),"")</f>
        <v>Москва</v>
      </c>
      <c r="H338" s="4">
        <f t="shared" si="4"/>
        <v>2022</v>
      </c>
      <c r="I338" s="4">
        <f t="shared" si="5"/>
        <v>4</v>
      </c>
      <c r="J338" s="4">
        <f t="shared" si="6"/>
        <v>7</v>
      </c>
      <c r="K338" s="4">
        <f t="shared" si="7"/>
        <v>17</v>
      </c>
    </row>
    <row r="339" spans="1:11">
      <c r="A339" s="9">
        <v>44675</v>
      </c>
      <c r="B339" s="65" t="s">
        <v>471</v>
      </c>
      <c r="C339" s="4" t="s">
        <v>85</v>
      </c>
      <c r="D339" s="4" t="s">
        <v>115</v>
      </c>
      <c r="E339" s="4" t="s">
        <v>87</v>
      </c>
      <c r="F339" s="4" t="s">
        <v>3</v>
      </c>
      <c r="G339" s="4" t="str">
        <f>IFERROR(VLOOKUP(F339,'Станция - направление'!$A$1:$C$40,2,0),"")</f>
        <v>Москва</v>
      </c>
      <c r="H339" s="4">
        <f t="shared" si="4"/>
        <v>2022</v>
      </c>
      <c r="I339" s="4">
        <f t="shared" si="5"/>
        <v>4</v>
      </c>
      <c r="J339" s="4">
        <f t="shared" si="6"/>
        <v>7</v>
      </c>
      <c r="K339" s="4">
        <f t="shared" si="7"/>
        <v>17</v>
      </c>
    </row>
    <row r="340" spans="1:11">
      <c r="A340" s="9">
        <v>44676</v>
      </c>
      <c r="B340" s="65" t="s">
        <v>472</v>
      </c>
      <c r="C340" s="4" t="s">
        <v>86</v>
      </c>
      <c r="D340" s="4" t="s">
        <v>118</v>
      </c>
      <c r="E340" s="4" t="s">
        <v>87</v>
      </c>
      <c r="F340" s="4" t="s">
        <v>9</v>
      </c>
      <c r="G340" s="4" t="str">
        <f>IFERROR(VLOOKUP(F340,'Станция - направление'!$A$1:$C$40,2,0),"")</f>
        <v>Сухие п.п.</v>
      </c>
      <c r="H340" s="4">
        <f t="shared" si="4"/>
        <v>2022</v>
      </c>
      <c r="I340" s="4">
        <f t="shared" si="5"/>
        <v>4</v>
      </c>
      <c r="J340" s="4">
        <f t="shared" si="6"/>
        <v>1</v>
      </c>
      <c r="K340" s="4">
        <f t="shared" si="7"/>
        <v>18</v>
      </c>
    </row>
    <row r="341" spans="1:11">
      <c r="A341" s="9">
        <v>44676</v>
      </c>
      <c r="B341" s="65" t="s">
        <v>473</v>
      </c>
      <c r="C341" s="4" t="s">
        <v>86</v>
      </c>
      <c r="D341" s="4" t="s">
        <v>99</v>
      </c>
      <c r="E341" s="4" t="s">
        <v>87</v>
      </c>
      <c r="F341" s="4" t="s">
        <v>7</v>
      </c>
      <c r="G341" s="4" t="str">
        <f>IFERROR(VLOOKUP(F341,'Станция - направление'!$A$1:$C$40,2,0),"")</f>
        <v>Москва</v>
      </c>
      <c r="H341" s="4">
        <f t="shared" si="4"/>
        <v>2022</v>
      </c>
      <c r="I341" s="4">
        <f t="shared" si="5"/>
        <v>4</v>
      </c>
      <c r="J341" s="4">
        <f t="shared" si="6"/>
        <v>1</v>
      </c>
      <c r="K341" s="4">
        <f t="shared" si="7"/>
        <v>18</v>
      </c>
    </row>
    <row r="342" spans="1:11">
      <c r="A342" s="9">
        <v>44676</v>
      </c>
      <c r="B342" s="65" t="s">
        <v>474</v>
      </c>
      <c r="C342" s="4" t="s">
        <v>85</v>
      </c>
      <c r="D342" s="4" t="s">
        <v>99</v>
      </c>
      <c r="E342" s="4" t="s">
        <v>87</v>
      </c>
      <c r="F342" s="4" t="s">
        <v>7</v>
      </c>
      <c r="G342" s="4" t="str">
        <f>IFERROR(VLOOKUP(F342,'Станция - направление'!$A$1:$C$40,2,0),"")</f>
        <v>Москва</v>
      </c>
      <c r="H342" s="4">
        <f t="shared" si="4"/>
        <v>2022</v>
      </c>
      <c r="I342" s="4">
        <f t="shared" si="5"/>
        <v>4</v>
      </c>
      <c r="J342" s="4">
        <f t="shared" si="6"/>
        <v>1</v>
      </c>
      <c r="K342" s="4">
        <f t="shared" si="7"/>
        <v>18</v>
      </c>
    </row>
    <row r="343" spans="1:11">
      <c r="A343" s="9">
        <v>44677</v>
      </c>
      <c r="B343" s="65" t="s">
        <v>475</v>
      </c>
      <c r="C343" s="4" t="s">
        <v>86</v>
      </c>
      <c r="D343" s="4" t="s">
        <v>115</v>
      </c>
      <c r="E343" s="4" t="s">
        <v>89</v>
      </c>
      <c r="F343" s="4" t="s">
        <v>15</v>
      </c>
      <c r="G343" s="4">
        <f>IFERROR(VLOOKUP(F343,'Станция - направление'!$A$1:$C$38,2,0),"")</f>
        <v>0</v>
      </c>
      <c r="H343" s="4">
        <f t="shared" si="4"/>
        <v>2022</v>
      </c>
      <c r="I343" s="4">
        <f t="shared" si="5"/>
        <v>4</v>
      </c>
      <c r="J343" s="4">
        <f t="shared" si="6"/>
        <v>2</v>
      </c>
      <c r="K343" s="4">
        <f t="shared" si="7"/>
        <v>18</v>
      </c>
    </row>
    <row r="344" spans="1:11">
      <c r="A344" s="9">
        <v>44677</v>
      </c>
      <c r="B344" s="65" t="s">
        <v>476</v>
      </c>
      <c r="C344" s="4" t="s">
        <v>86</v>
      </c>
      <c r="D344" s="4" t="s">
        <v>99</v>
      </c>
      <c r="E344" s="4" t="s">
        <v>89</v>
      </c>
      <c r="F344" s="4" t="s">
        <v>13</v>
      </c>
      <c r="G344" s="4" t="str">
        <f>IFERROR(VLOOKUP(F344,'Станция - направление'!$A$1:$C$38,2,0),"")</f>
        <v>Внутри узла</v>
      </c>
      <c r="H344" s="4">
        <f t="shared" si="4"/>
        <v>2022</v>
      </c>
      <c r="I344" s="4">
        <f t="shared" si="5"/>
        <v>4</v>
      </c>
      <c r="J344" s="4">
        <f t="shared" si="6"/>
        <v>2</v>
      </c>
      <c r="K344" s="4">
        <f t="shared" si="7"/>
        <v>18</v>
      </c>
    </row>
    <row r="345" spans="1:11">
      <c r="A345" s="9">
        <v>44677</v>
      </c>
      <c r="B345" s="65" t="s">
        <v>477</v>
      </c>
      <c r="C345" s="4" t="s">
        <v>85</v>
      </c>
      <c r="D345" s="4" t="s">
        <v>115</v>
      </c>
      <c r="E345" s="4" t="s">
        <v>87</v>
      </c>
      <c r="F345" s="4" t="s">
        <v>3</v>
      </c>
      <c r="G345" s="4" t="str">
        <f>IFERROR(VLOOKUP(F345,'Станция - направление'!$A$1:$C$40,2,0),"")</f>
        <v>Москва</v>
      </c>
      <c r="H345" s="4">
        <f t="shared" si="4"/>
        <v>2022</v>
      </c>
      <c r="I345" s="4">
        <f t="shared" si="5"/>
        <v>4</v>
      </c>
      <c r="J345" s="4">
        <f t="shared" si="6"/>
        <v>2</v>
      </c>
      <c r="K345" s="4">
        <f t="shared" si="7"/>
        <v>18</v>
      </c>
    </row>
    <row r="346" spans="1:11">
      <c r="A346" s="9">
        <v>44678</v>
      </c>
      <c r="B346" s="65" t="s">
        <v>478</v>
      </c>
      <c r="C346" s="4" t="s">
        <v>86</v>
      </c>
      <c r="D346" s="4" t="s">
        <v>117</v>
      </c>
      <c r="E346" s="4" t="s">
        <v>87</v>
      </c>
      <c r="F346" s="4" t="s">
        <v>43</v>
      </c>
      <c r="G346" s="4" t="str">
        <f>IFERROR(VLOOKUP(F346,'Станция - направление'!$A$1:$C$40,2,0),"")</f>
        <v>Сухие п.п.</v>
      </c>
      <c r="H346" s="4">
        <f t="shared" si="4"/>
        <v>2022</v>
      </c>
      <c r="I346" s="4">
        <f t="shared" si="5"/>
        <v>4</v>
      </c>
      <c r="J346" s="4">
        <f t="shared" si="6"/>
        <v>3</v>
      </c>
      <c r="K346" s="4">
        <f t="shared" si="7"/>
        <v>18</v>
      </c>
    </row>
    <row r="347" spans="1:11">
      <c r="A347" s="9">
        <v>44678</v>
      </c>
      <c r="B347" s="65" t="s">
        <v>479</v>
      </c>
      <c r="C347" s="4" t="s">
        <v>85</v>
      </c>
      <c r="D347" s="4" t="s">
        <v>117</v>
      </c>
      <c r="E347" s="4" t="s">
        <v>87</v>
      </c>
      <c r="F347" s="4" t="s">
        <v>5</v>
      </c>
      <c r="G347" s="4" t="str">
        <f>IFERROR(VLOOKUP(F347,'Станция - направление'!$A$1:$C$40,2,0),"")</f>
        <v>Москва</v>
      </c>
      <c r="H347" s="4">
        <f t="shared" si="4"/>
        <v>2022</v>
      </c>
      <c r="I347" s="4">
        <f t="shared" si="5"/>
        <v>4</v>
      </c>
      <c r="J347" s="4">
        <f t="shared" si="6"/>
        <v>3</v>
      </c>
      <c r="K347" s="4">
        <f t="shared" si="7"/>
        <v>18</v>
      </c>
    </row>
    <row r="348" spans="1:11">
      <c r="A348" s="9">
        <v>44678</v>
      </c>
      <c r="B348" s="65" t="s">
        <v>480</v>
      </c>
      <c r="C348" s="4" t="s">
        <v>85</v>
      </c>
      <c r="D348" s="4" t="s">
        <v>118</v>
      </c>
      <c r="E348" s="4" t="s">
        <v>87</v>
      </c>
      <c r="F348" s="4" t="s">
        <v>6</v>
      </c>
      <c r="G348" s="4" t="str">
        <f>IFERROR(VLOOKUP(F348,'Станция - направление'!$A$1:$C$40,2,0),"")</f>
        <v>Москва</v>
      </c>
      <c r="H348" s="4">
        <f t="shared" si="4"/>
        <v>2022</v>
      </c>
      <c r="I348" s="4">
        <f t="shared" si="5"/>
        <v>4</v>
      </c>
      <c r="J348" s="4">
        <f t="shared" si="6"/>
        <v>3</v>
      </c>
      <c r="K348" s="4">
        <f t="shared" si="7"/>
        <v>18</v>
      </c>
    </row>
    <row r="349" spans="1:11">
      <c r="A349" s="9">
        <v>44678</v>
      </c>
      <c r="B349" s="65" t="s">
        <v>481</v>
      </c>
      <c r="C349" s="4" t="s">
        <v>85</v>
      </c>
      <c r="D349" s="4" t="s">
        <v>115</v>
      </c>
      <c r="E349" s="4" t="s">
        <v>87</v>
      </c>
      <c r="F349" s="4" t="s">
        <v>11</v>
      </c>
      <c r="G349" s="4" t="str">
        <f>IFERROR(VLOOKUP(F349,'Станция - направление'!$A$1:$C$40,2,0),"")</f>
        <v>Сухие п.п.</v>
      </c>
      <c r="H349" s="4">
        <f t="shared" si="4"/>
        <v>2022</v>
      </c>
      <c r="I349" s="4">
        <f t="shared" si="5"/>
        <v>4</v>
      </c>
      <c r="J349" s="4">
        <f t="shared" si="6"/>
        <v>3</v>
      </c>
      <c r="K349" s="4">
        <f t="shared" si="7"/>
        <v>18</v>
      </c>
    </row>
    <row r="350" spans="1:11">
      <c r="A350" s="9">
        <v>44679</v>
      </c>
      <c r="B350" s="65" t="s">
        <v>482</v>
      </c>
      <c r="C350" s="4" t="s">
        <v>86</v>
      </c>
      <c r="D350" s="4" t="s">
        <v>115</v>
      </c>
      <c r="E350" s="4" t="s">
        <v>89</v>
      </c>
      <c r="F350" s="4" t="s">
        <v>25</v>
      </c>
      <c r="G350" s="4">
        <f>IFERROR(VLOOKUP(F350,'Станция - направление'!$A$1:$C$38,2,0),"")</f>
        <v>0</v>
      </c>
      <c r="H350" s="4">
        <f t="shared" si="4"/>
        <v>2022</v>
      </c>
      <c r="I350" s="4">
        <f t="shared" si="5"/>
        <v>4</v>
      </c>
      <c r="J350" s="4">
        <f t="shared" si="6"/>
        <v>4</v>
      </c>
      <c r="K350" s="4">
        <f t="shared" si="7"/>
        <v>18</v>
      </c>
    </row>
    <row r="351" spans="1:11">
      <c r="A351" s="9">
        <v>44679</v>
      </c>
      <c r="B351" s="65" t="s">
        <v>483</v>
      </c>
      <c r="C351" s="4" t="s">
        <v>85</v>
      </c>
      <c r="D351" s="4" t="s">
        <v>99</v>
      </c>
      <c r="E351" s="4" t="s">
        <v>87</v>
      </c>
      <c r="F351" s="4" t="s">
        <v>7</v>
      </c>
      <c r="G351" s="4" t="str">
        <f>IFERROR(VLOOKUP(F351,'Станция - направление'!$A$1:$C$40,2,0),"")</f>
        <v>Москва</v>
      </c>
      <c r="H351" s="4">
        <f t="shared" si="4"/>
        <v>2022</v>
      </c>
      <c r="I351" s="4">
        <f t="shared" si="5"/>
        <v>4</v>
      </c>
      <c r="J351" s="4">
        <f t="shared" si="6"/>
        <v>4</v>
      </c>
      <c r="K351" s="4">
        <f t="shared" si="7"/>
        <v>18</v>
      </c>
    </row>
    <row r="352" spans="1:11">
      <c r="A352" s="9">
        <v>44679</v>
      </c>
      <c r="B352" s="65" t="s">
        <v>484</v>
      </c>
      <c r="C352" s="4" t="s">
        <v>85</v>
      </c>
      <c r="D352" s="4" t="s">
        <v>99</v>
      </c>
      <c r="E352" s="4" t="s">
        <v>87</v>
      </c>
      <c r="F352" s="4" t="s">
        <v>9</v>
      </c>
      <c r="G352" s="4" t="str">
        <f>IFERROR(VLOOKUP(F352,'Станция - направление'!$A$1:$C$40,2,0),"")</f>
        <v>Сухие п.п.</v>
      </c>
      <c r="H352" s="4">
        <f t="shared" si="4"/>
        <v>2022</v>
      </c>
      <c r="I352" s="4">
        <f t="shared" si="5"/>
        <v>4</v>
      </c>
      <c r="J352" s="4">
        <f t="shared" si="6"/>
        <v>4</v>
      </c>
      <c r="K352" s="4">
        <f t="shared" si="7"/>
        <v>18</v>
      </c>
    </row>
    <row r="353" spans="1:11">
      <c r="A353" s="9">
        <v>44680</v>
      </c>
      <c r="B353" s="65" t="s">
        <v>485</v>
      </c>
      <c r="C353" s="4" t="s">
        <v>86</v>
      </c>
      <c r="D353" s="4" t="s">
        <v>118</v>
      </c>
      <c r="E353" s="4" t="s">
        <v>87</v>
      </c>
      <c r="F353" s="4" t="s">
        <v>8</v>
      </c>
      <c r="G353" s="4" t="str">
        <f>IFERROR(VLOOKUP(F353,'Станция - направление'!$A$1:$C$40,2,0),"")</f>
        <v>Владивосток</v>
      </c>
      <c r="H353" s="4">
        <f t="shared" si="4"/>
        <v>2022</v>
      </c>
      <c r="I353" s="4">
        <f t="shared" si="5"/>
        <v>4</v>
      </c>
      <c r="J353" s="4">
        <f t="shared" si="6"/>
        <v>5</v>
      </c>
      <c r="K353" s="4">
        <f t="shared" si="7"/>
        <v>18</v>
      </c>
    </row>
    <row r="354" spans="1:11">
      <c r="A354" s="9">
        <v>44680</v>
      </c>
      <c r="B354" s="65" t="s">
        <v>486</v>
      </c>
      <c r="C354" s="4" t="s">
        <v>86</v>
      </c>
      <c r="D354" s="4" t="s">
        <v>99</v>
      </c>
      <c r="E354" s="4" t="s">
        <v>89</v>
      </c>
      <c r="F354" s="4" t="s">
        <v>32</v>
      </c>
      <c r="G354" s="4" t="str">
        <f>IFERROR(VLOOKUP(F354,'Станция - направление'!$A$1:$C$38,2,0),"")</f>
        <v>Москва</v>
      </c>
      <c r="H354" s="4">
        <f t="shared" si="4"/>
        <v>2022</v>
      </c>
      <c r="I354" s="4">
        <f t="shared" si="5"/>
        <v>4</v>
      </c>
      <c r="J354" s="4">
        <f t="shared" si="6"/>
        <v>5</v>
      </c>
      <c r="K354" s="4">
        <f t="shared" si="7"/>
        <v>18</v>
      </c>
    </row>
    <row r="355" spans="1:11">
      <c r="A355" s="9">
        <v>44680</v>
      </c>
      <c r="B355" s="65" t="s">
        <v>487</v>
      </c>
      <c r="C355" s="4" t="s">
        <v>85</v>
      </c>
      <c r="D355" s="4" t="s">
        <v>118</v>
      </c>
      <c r="E355" s="4" t="s">
        <v>87</v>
      </c>
      <c r="F355" s="4" t="s">
        <v>8</v>
      </c>
      <c r="G355" s="4" t="str">
        <f>IFERROR(VLOOKUP(F355,'Станция - направление'!$A$1:$C$40,2,0),"")</f>
        <v>Владивосток</v>
      </c>
      <c r="H355" s="4">
        <f t="shared" si="4"/>
        <v>2022</v>
      </c>
      <c r="I355" s="4">
        <f t="shared" si="5"/>
        <v>4</v>
      </c>
      <c r="J355" s="4">
        <f t="shared" si="6"/>
        <v>5</v>
      </c>
      <c r="K355" s="4">
        <f t="shared" si="7"/>
        <v>18</v>
      </c>
    </row>
    <row r="356" spans="1:11">
      <c r="A356" s="9">
        <v>44681</v>
      </c>
      <c r="B356" s="65" t="s">
        <v>488</v>
      </c>
      <c r="C356" s="4" t="s">
        <v>86</v>
      </c>
      <c r="D356" s="4" t="s">
        <v>115</v>
      </c>
      <c r="E356" s="4" t="s">
        <v>89</v>
      </c>
      <c r="F356" s="4" t="s">
        <v>33</v>
      </c>
      <c r="G356" s="4">
        <f>IFERROR(VLOOKUP(F356,'Станция - направление'!$A$1:$C$38,2,0),"")</f>
        <v>0</v>
      </c>
      <c r="H356" s="4">
        <f t="shared" si="4"/>
        <v>2022</v>
      </c>
      <c r="I356" s="4">
        <f t="shared" si="5"/>
        <v>4</v>
      </c>
      <c r="J356" s="4">
        <f t="shared" si="6"/>
        <v>6</v>
      </c>
      <c r="K356" s="4">
        <f t="shared" si="7"/>
        <v>18</v>
      </c>
    </row>
    <row r="357" spans="1:11">
      <c r="A357" s="9">
        <v>44681</v>
      </c>
      <c r="B357" s="65" t="s">
        <v>489</v>
      </c>
      <c r="C357" s="4" t="s">
        <v>86</v>
      </c>
      <c r="D357" s="4" t="s">
        <v>117</v>
      </c>
      <c r="E357" s="4" t="s">
        <v>89</v>
      </c>
      <c r="F357" s="4" t="s">
        <v>34</v>
      </c>
      <c r="G357" s="4" t="str">
        <f>IFERROR(VLOOKUP(F357,'Станция - направление'!$A$1:$C$38,2,0),"")</f>
        <v>Сухие п.п.</v>
      </c>
      <c r="H357" s="4">
        <f t="shared" si="4"/>
        <v>2022</v>
      </c>
      <c r="I357" s="4">
        <f t="shared" si="5"/>
        <v>4</v>
      </c>
      <c r="J357" s="4">
        <f t="shared" si="6"/>
        <v>6</v>
      </c>
      <c r="K357" s="4">
        <f t="shared" si="7"/>
        <v>18</v>
      </c>
    </row>
    <row r="358" spans="1:11">
      <c r="A358" s="9">
        <v>44681</v>
      </c>
      <c r="B358" s="65" t="s">
        <v>490</v>
      </c>
      <c r="C358" s="4" t="s">
        <v>85</v>
      </c>
      <c r="D358" s="4" t="s">
        <v>117</v>
      </c>
      <c r="E358" s="4" t="s">
        <v>87</v>
      </c>
      <c r="F358" s="4" t="s">
        <v>5</v>
      </c>
      <c r="G358" s="4" t="str">
        <f>IFERROR(VLOOKUP(F358,'Станция - направление'!$A$1:$C$40,2,0),"")</f>
        <v>Москва</v>
      </c>
      <c r="H358" s="4">
        <f t="shared" si="4"/>
        <v>2022</v>
      </c>
      <c r="I358" s="4">
        <f t="shared" si="5"/>
        <v>4</v>
      </c>
      <c r="J358" s="4">
        <f t="shared" si="6"/>
        <v>6</v>
      </c>
      <c r="K358" s="4">
        <f t="shared" si="7"/>
        <v>18</v>
      </c>
    </row>
    <row r="359" spans="1:11">
      <c r="A359" s="9">
        <v>44682</v>
      </c>
      <c r="B359" s="65" t="s">
        <v>491</v>
      </c>
      <c r="C359" s="4" t="s">
        <v>86</v>
      </c>
      <c r="D359" s="4" t="s">
        <v>99</v>
      </c>
      <c r="E359" s="4" t="s">
        <v>87</v>
      </c>
      <c r="F359" s="4" t="s">
        <v>11</v>
      </c>
      <c r="G359" s="4" t="str">
        <f>IFERROR(VLOOKUP(F359,'Станция - направление'!$A$1:$C$40,2,0),"")</f>
        <v>Сухие п.п.</v>
      </c>
      <c r="H359" s="4">
        <f t="shared" si="4"/>
        <v>2022</v>
      </c>
      <c r="I359" s="4">
        <f t="shared" si="5"/>
        <v>5</v>
      </c>
      <c r="J359" s="4">
        <f t="shared" si="6"/>
        <v>7</v>
      </c>
      <c r="K359" s="4">
        <f t="shared" si="7"/>
        <v>18</v>
      </c>
    </row>
    <row r="360" spans="1:11">
      <c r="A360" s="9">
        <v>44682</v>
      </c>
      <c r="B360" s="65" t="s">
        <v>492</v>
      </c>
      <c r="C360" s="4" t="s">
        <v>86</v>
      </c>
      <c r="D360" s="4" t="s">
        <v>99</v>
      </c>
      <c r="E360" s="4" t="s">
        <v>89</v>
      </c>
      <c r="F360" s="4" t="s">
        <v>13</v>
      </c>
      <c r="G360" s="4" t="str">
        <f>IFERROR(VLOOKUP(F360,'Станция - направление'!$A$1:$C$38,2,0),"")</f>
        <v>Внутри узла</v>
      </c>
      <c r="H360" s="4">
        <f t="shared" si="4"/>
        <v>2022</v>
      </c>
      <c r="I360" s="4">
        <f t="shared" si="5"/>
        <v>5</v>
      </c>
      <c r="J360" s="4">
        <f t="shared" si="6"/>
        <v>7</v>
      </c>
      <c r="K360" s="4">
        <f t="shared" si="7"/>
        <v>18</v>
      </c>
    </row>
    <row r="361" spans="1:11">
      <c r="A361" s="9">
        <v>44682</v>
      </c>
      <c r="B361" s="65" t="s">
        <v>493</v>
      </c>
      <c r="C361" s="4" t="s">
        <v>85</v>
      </c>
      <c r="D361" s="4" t="s">
        <v>99</v>
      </c>
      <c r="E361" s="4" t="s">
        <v>87</v>
      </c>
      <c r="F361" s="4" t="s">
        <v>9</v>
      </c>
      <c r="G361" s="4" t="str">
        <f>IFERROR(VLOOKUP(F361,'Станция - направление'!$A$1:$C$40,2,0),"")</f>
        <v>Сухие п.п.</v>
      </c>
      <c r="H361" s="4">
        <f t="shared" si="4"/>
        <v>2022</v>
      </c>
      <c r="I361" s="4">
        <f t="shared" si="5"/>
        <v>5</v>
      </c>
      <c r="J361" s="4">
        <f t="shared" si="6"/>
        <v>7</v>
      </c>
      <c r="K361" s="4">
        <f t="shared" si="7"/>
        <v>18</v>
      </c>
    </row>
    <row r="362" spans="1:11">
      <c r="A362" s="9">
        <v>44683</v>
      </c>
      <c r="B362" s="65" t="s">
        <v>494</v>
      </c>
      <c r="C362" s="4" t="s">
        <v>86</v>
      </c>
      <c r="D362" s="4" t="s">
        <v>118</v>
      </c>
      <c r="E362" s="4" t="s">
        <v>87</v>
      </c>
      <c r="F362" s="4" t="s">
        <v>8</v>
      </c>
      <c r="G362" s="4" t="str">
        <f>IFERROR(VLOOKUP(F362,'Станция - направление'!$A$1:$C$40,2,0),"")</f>
        <v>Владивосток</v>
      </c>
      <c r="H362" s="4">
        <f t="shared" si="4"/>
        <v>2022</v>
      </c>
      <c r="I362" s="4">
        <f t="shared" si="5"/>
        <v>5</v>
      </c>
      <c r="J362" s="4">
        <f t="shared" si="6"/>
        <v>1</v>
      </c>
      <c r="K362" s="4">
        <f t="shared" si="7"/>
        <v>19</v>
      </c>
    </row>
    <row r="363" spans="1:11">
      <c r="A363" s="9">
        <v>44683</v>
      </c>
      <c r="B363" s="65" t="s">
        <v>495</v>
      </c>
      <c r="C363" s="4" t="s">
        <v>86</v>
      </c>
      <c r="D363" s="4" t="s">
        <v>115</v>
      </c>
      <c r="E363" s="4" t="s">
        <v>89</v>
      </c>
      <c r="F363" s="4" t="s">
        <v>22</v>
      </c>
      <c r="G363" s="4" t="str">
        <f>IFERROR(VLOOKUP(F363,'Станция - направление'!$A$1:$C$38,2,0),"")</f>
        <v>Сухие п.п.</v>
      </c>
      <c r="H363" s="4">
        <f t="shared" si="4"/>
        <v>2022</v>
      </c>
      <c r="I363" s="4">
        <f t="shared" si="5"/>
        <v>5</v>
      </c>
      <c r="J363" s="4">
        <f t="shared" si="6"/>
        <v>1</v>
      </c>
      <c r="K363" s="4">
        <f t="shared" si="7"/>
        <v>19</v>
      </c>
    </row>
    <row r="364" spans="1:11">
      <c r="A364" s="9">
        <v>44683</v>
      </c>
      <c r="B364" s="65" t="s">
        <v>496</v>
      </c>
      <c r="C364" s="4" t="s">
        <v>85</v>
      </c>
      <c r="D364" s="4" t="s">
        <v>99</v>
      </c>
      <c r="E364" s="4" t="s">
        <v>87</v>
      </c>
      <c r="F364" s="4" t="s">
        <v>7</v>
      </c>
      <c r="G364" s="4" t="str">
        <f>IFERROR(VLOOKUP(F364,'Станция - направление'!$A$1:$C$40,2,0),"")</f>
        <v>Москва</v>
      </c>
      <c r="H364" s="4">
        <f t="shared" si="4"/>
        <v>2022</v>
      </c>
      <c r="I364" s="4">
        <f t="shared" si="5"/>
        <v>5</v>
      </c>
      <c r="J364" s="4">
        <f t="shared" si="6"/>
        <v>1</v>
      </c>
      <c r="K364" s="4">
        <f t="shared" si="7"/>
        <v>19</v>
      </c>
    </row>
    <row r="365" spans="1:11">
      <c r="A365" s="9">
        <v>44683</v>
      </c>
      <c r="B365" s="65" t="s">
        <v>497</v>
      </c>
      <c r="C365" s="4" t="s">
        <v>85</v>
      </c>
      <c r="D365" s="4" t="s">
        <v>115</v>
      </c>
      <c r="E365" s="4" t="s">
        <v>87</v>
      </c>
      <c r="F365" s="4" t="s">
        <v>3</v>
      </c>
      <c r="G365" s="4" t="str">
        <f>IFERROR(VLOOKUP(F365,'Станция - направление'!$A$1:$C$40,2,0),"")</f>
        <v>Москва</v>
      </c>
      <c r="H365" s="4">
        <f t="shared" si="4"/>
        <v>2022</v>
      </c>
      <c r="I365" s="4">
        <f t="shared" si="5"/>
        <v>5</v>
      </c>
      <c r="J365" s="4">
        <f t="shared" si="6"/>
        <v>1</v>
      </c>
      <c r="K365" s="4">
        <f t="shared" si="7"/>
        <v>19</v>
      </c>
    </row>
    <row r="366" spans="1:11">
      <c r="A366" s="9">
        <v>44683</v>
      </c>
      <c r="B366" s="65" t="s">
        <v>498</v>
      </c>
      <c r="C366" s="4" t="s">
        <v>85</v>
      </c>
      <c r="D366" s="4" t="s">
        <v>99</v>
      </c>
      <c r="E366" s="4" t="s">
        <v>87</v>
      </c>
      <c r="F366" s="4" t="s">
        <v>7</v>
      </c>
      <c r="G366" s="4" t="str">
        <f>IFERROR(VLOOKUP(F366,'Станция - направление'!$A$1:$C$40,2,0),"")</f>
        <v>Москва</v>
      </c>
      <c r="H366" s="4">
        <f t="shared" si="4"/>
        <v>2022</v>
      </c>
      <c r="I366" s="4">
        <f t="shared" si="5"/>
        <v>5</v>
      </c>
      <c r="J366" s="4">
        <f t="shared" si="6"/>
        <v>1</v>
      </c>
      <c r="K366" s="4">
        <f t="shared" si="7"/>
        <v>19</v>
      </c>
    </row>
    <row r="367" spans="1:11">
      <c r="A367" s="9">
        <v>44684</v>
      </c>
      <c r="B367" s="65" t="s">
        <v>499</v>
      </c>
      <c r="C367" s="4" t="s">
        <v>86</v>
      </c>
      <c r="D367" s="4" t="s">
        <v>115</v>
      </c>
      <c r="E367" s="4" t="s">
        <v>89</v>
      </c>
      <c r="F367" s="4" t="s">
        <v>34</v>
      </c>
      <c r="G367" s="4" t="str">
        <f>IFERROR(VLOOKUP(F367,'Станция - направление'!$A$1:$C$38,2,0),"")</f>
        <v>Сухие п.п.</v>
      </c>
      <c r="H367" s="4">
        <f t="shared" si="4"/>
        <v>2022</v>
      </c>
      <c r="I367" s="4">
        <f t="shared" si="5"/>
        <v>5</v>
      </c>
      <c r="J367" s="4">
        <f t="shared" si="6"/>
        <v>2</v>
      </c>
      <c r="K367" s="4">
        <f t="shared" si="7"/>
        <v>19</v>
      </c>
    </row>
    <row r="368" spans="1:11">
      <c r="A368" s="9">
        <v>44684</v>
      </c>
      <c r="B368" s="65" t="s">
        <v>500</v>
      </c>
      <c r="C368" s="4" t="s">
        <v>86</v>
      </c>
      <c r="D368" s="4" t="s">
        <v>115</v>
      </c>
      <c r="E368" s="4" t="s">
        <v>89</v>
      </c>
      <c r="F368" s="4" t="s">
        <v>19</v>
      </c>
      <c r="G368" s="4" t="str">
        <f>IFERROR(VLOOKUP(F368,'Станция - направление'!$A$1:$C$38,2,0),"")</f>
        <v>Сухие п.п.</v>
      </c>
      <c r="H368" s="4">
        <f t="shared" si="4"/>
        <v>2022</v>
      </c>
      <c r="I368" s="4">
        <f t="shared" si="5"/>
        <v>5</v>
      </c>
      <c r="J368" s="4">
        <f t="shared" si="6"/>
        <v>2</v>
      </c>
      <c r="K368" s="4">
        <f t="shared" si="7"/>
        <v>19</v>
      </c>
    </row>
    <row r="369" spans="1:11">
      <c r="A369" s="9">
        <v>44684</v>
      </c>
      <c r="B369" s="65" t="s">
        <v>501</v>
      </c>
      <c r="C369" s="4" t="s">
        <v>86</v>
      </c>
      <c r="D369" s="4" t="s">
        <v>99</v>
      </c>
      <c r="E369" s="4" t="s">
        <v>89</v>
      </c>
      <c r="F369" s="4" t="s">
        <v>7</v>
      </c>
      <c r="G369" s="4" t="str">
        <f>IFERROR(VLOOKUP(F369,'Станция - направление'!$A$1:$C$38,2,0),"")</f>
        <v>Москва</v>
      </c>
      <c r="H369" s="4">
        <f t="shared" si="4"/>
        <v>2022</v>
      </c>
      <c r="I369" s="4">
        <f t="shared" si="5"/>
        <v>5</v>
      </c>
      <c r="J369" s="4">
        <f t="shared" si="6"/>
        <v>2</v>
      </c>
      <c r="K369" s="4">
        <f t="shared" si="7"/>
        <v>19</v>
      </c>
    </row>
    <row r="370" spans="1:11">
      <c r="A370" s="9">
        <v>44684</v>
      </c>
      <c r="B370" s="65" t="s">
        <v>502</v>
      </c>
      <c r="C370" s="4" t="s">
        <v>85</v>
      </c>
      <c r="D370" s="4" t="s">
        <v>118</v>
      </c>
      <c r="E370" s="4" t="s">
        <v>87</v>
      </c>
      <c r="F370" s="4" t="s">
        <v>6</v>
      </c>
      <c r="G370" s="4" t="str">
        <f>IFERROR(VLOOKUP(F370,'Станция - направление'!$A$1:$C$40,2,0),"")</f>
        <v>Москва</v>
      </c>
      <c r="H370" s="4">
        <f t="shared" si="4"/>
        <v>2022</v>
      </c>
      <c r="I370" s="4">
        <f t="shared" si="5"/>
        <v>5</v>
      </c>
      <c r="J370" s="4">
        <f t="shared" si="6"/>
        <v>2</v>
      </c>
      <c r="K370" s="4">
        <f t="shared" si="7"/>
        <v>19</v>
      </c>
    </row>
    <row r="371" spans="1:11">
      <c r="A371" s="9">
        <v>44684</v>
      </c>
      <c r="B371" s="65" t="s">
        <v>503</v>
      </c>
      <c r="C371" s="4" t="s">
        <v>85</v>
      </c>
      <c r="D371" s="4" t="s">
        <v>117</v>
      </c>
      <c r="E371" s="4" t="s">
        <v>87</v>
      </c>
      <c r="F371" s="4" t="s">
        <v>5</v>
      </c>
      <c r="G371" s="4" t="str">
        <f>IFERROR(VLOOKUP(F371,'Станция - направление'!$A$1:$C$40,2,0),"")</f>
        <v>Москва</v>
      </c>
      <c r="H371" s="4">
        <f t="shared" si="4"/>
        <v>2022</v>
      </c>
      <c r="I371" s="4">
        <f t="shared" si="5"/>
        <v>5</v>
      </c>
      <c r="J371" s="4">
        <f t="shared" si="6"/>
        <v>2</v>
      </c>
      <c r="K371" s="4">
        <f t="shared" si="7"/>
        <v>19</v>
      </c>
    </row>
    <row r="372" spans="1:11">
      <c r="A372" s="9">
        <v>44685</v>
      </c>
      <c r="B372" s="65" t="s">
        <v>504</v>
      </c>
      <c r="C372" s="4" t="s">
        <v>86</v>
      </c>
      <c r="D372" s="4" t="s">
        <v>115</v>
      </c>
      <c r="E372" s="4" t="s">
        <v>89</v>
      </c>
      <c r="F372" s="4" t="s">
        <v>33</v>
      </c>
      <c r="G372" s="4">
        <f>IFERROR(VLOOKUP(F372,'Станция - направление'!$A$1:$C$38,2,0),"")</f>
        <v>0</v>
      </c>
      <c r="H372" s="4">
        <f t="shared" si="4"/>
        <v>2022</v>
      </c>
      <c r="I372" s="4">
        <f t="shared" si="5"/>
        <v>5</v>
      </c>
      <c r="J372" s="4">
        <f t="shared" si="6"/>
        <v>3</v>
      </c>
      <c r="K372" s="4">
        <f t="shared" si="7"/>
        <v>19</v>
      </c>
    </row>
    <row r="373" spans="1:11">
      <c r="A373" s="9">
        <v>44685</v>
      </c>
      <c r="B373" s="65" t="s">
        <v>505</v>
      </c>
      <c r="C373" s="4" t="s">
        <v>86</v>
      </c>
      <c r="D373" s="4" t="s">
        <v>154</v>
      </c>
      <c r="E373" s="4" t="s">
        <v>89</v>
      </c>
      <c r="F373" s="4" t="s">
        <v>35</v>
      </c>
      <c r="G373" s="4" t="str">
        <f>IFERROR(VLOOKUP(F373,'Станция - направление'!$A$1:$C$38,2,0),"")</f>
        <v>Внутри узла</v>
      </c>
      <c r="H373" s="4">
        <f t="shared" si="4"/>
        <v>2022</v>
      </c>
      <c r="I373" s="4">
        <f t="shared" si="5"/>
        <v>5</v>
      </c>
      <c r="J373" s="4">
        <f t="shared" si="6"/>
        <v>3</v>
      </c>
      <c r="K373" s="4">
        <f t="shared" si="7"/>
        <v>19</v>
      </c>
    </row>
    <row r="374" spans="1:11">
      <c r="A374" s="9">
        <v>44687</v>
      </c>
      <c r="B374" s="65" t="s">
        <v>506</v>
      </c>
      <c r="C374" s="4" t="s">
        <v>86</v>
      </c>
      <c r="D374" s="4" t="s">
        <v>117</v>
      </c>
      <c r="E374" s="4" t="s">
        <v>89</v>
      </c>
      <c r="F374" s="4" t="s">
        <v>34</v>
      </c>
      <c r="G374" s="4" t="str">
        <f>IFERROR(VLOOKUP(F374,'Станция - направление'!$A$1:$C$38,2,0),"")</f>
        <v>Сухие п.п.</v>
      </c>
      <c r="H374" s="4">
        <f t="shared" si="4"/>
        <v>2022</v>
      </c>
      <c r="I374" s="4">
        <f t="shared" si="5"/>
        <v>5</v>
      </c>
      <c r="J374" s="4">
        <f t="shared" si="6"/>
        <v>5</v>
      </c>
      <c r="K374" s="4">
        <f t="shared" si="7"/>
        <v>19</v>
      </c>
    </row>
    <row r="375" spans="1:11">
      <c r="A375" s="9">
        <v>44687</v>
      </c>
      <c r="B375" s="65" t="s">
        <v>507</v>
      </c>
      <c r="C375" s="4" t="s">
        <v>86</v>
      </c>
      <c r="D375" s="4" t="s">
        <v>117</v>
      </c>
      <c r="E375" s="4" t="s">
        <v>89</v>
      </c>
      <c r="F375" s="4" t="s">
        <v>41</v>
      </c>
      <c r="G375" s="4" t="str">
        <f>IFERROR(VLOOKUP(F375,'Станция - направление'!$A$1:$C$38,2,0),"")</f>
        <v>Внутри узла</v>
      </c>
      <c r="H375" s="4">
        <f t="shared" si="4"/>
        <v>2022</v>
      </c>
      <c r="I375" s="4">
        <f t="shared" si="5"/>
        <v>5</v>
      </c>
      <c r="J375" s="4">
        <f t="shared" si="6"/>
        <v>5</v>
      </c>
      <c r="K375" s="4">
        <f t="shared" si="7"/>
        <v>19</v>
      </c>
    </row>
    <row r="376" spans="1:11">
      <c r="A376" s="9">
        <v>44687</v>
      </c>
      <c r="B376" s="65" t="s">
        <v>508</v>
      </c>
      <c r="C376" s="4" t="s">
        <v>85</v>
      </c>
      <c r="D376" s="4" t="s">
        <v>99</v>
      </c>
      <c r="E376" s="4" t="s">
        <v>87</v>
      </c>
      <c r="F376" s="4" t="s">
        <v>7</v>
      </c>
      <c r="G376" s="4" t="str">
        <f>IFERROR(VLOOKUP(F376,'Станция - направление'!$A$1:$C$40,2,0),"")</f>
        <v>Москва</v>
      </c>
      <c r="H376" s="4">
        <f t="shared" si="4"/>
        <v>2022</v>
      </c>
      <c r="I376" s="4">
        <f t="shared" si="5"/>
        <v>5</v>
      </c>
      <c r="J376" s="4">
        <f t="shared" si="6"/>
        <v>5</v>
      </c>
      <c r="K376" s="4">
        <f t="shared" si="7"/>
        <v>19</v>
      </c>
    </row>
    <row r="377" spans="1:11">
      <c r="A377" s="9">
        <v>44688</v>
      </c>
      <c r="B377" s="65" t="s">
        <v>509</v>
      </c>
      <c r="C377" s="4" t="s">
        <v>86</v>
      </c>
      <c r="D377" s="4" t="s">
        <v>118</v>
      </c>
      <c r="E377" s="4" t="s">
        <v>87</v>
      </c>
      <c r="F377" s="4" t="s">
        <v>8</v>
      </c>
      <c r="G377" s="4" t="str">
        <f>IFERROR(VLOOKUP(F377,'Станция - направление'!$A$1:$C$40,2,0),"")</f>
        <v>Владивосток</v>
      </c>
      <c r="H377" s="4">
        <f t="shared" si="4"/>
        <v>2022</v>
      </c>
      <c r="I377" s="4">
        <f t="shared" si="5"/>
        <v>5</v>
      </c>
      <c r="J377" s="4">
        <f t="shared" si="6"/>
        <v>6</v>
      </c>
      <c r="K377" s="4">
        <f t="shared" si="7"/>
        <v>19</v>
      </c>
    </row>
    <row r="378" spans="1:11">
      <c r="A378" s="9">
        <v>44688</v>
      </c>
      <c r="B378" s="65" t="s">
        <v>510</v>
      </c>
      <c r="C378" s="4" t="s">
        <v>86</v>
      </c>
      <c r="D378" s="4" t="s">
        <v>99</v>
      </c>
      <c r="E378" s="4" t="s">
        <v>89</v>
      </c>
      <c r="F378" s="4" t="s">
        <v>25</v>
      </c>
      <c r="G378" s="4">
        <f>IFERROR(VLOOKUP(F378,'Станция - направление'!$A$1:$C$38,2,0),"")</f>
        <v>0</v>
      </c>
      <c r="H378" s="4">
        <f t="shared" si="4"/>
        <v>2022</v>
      </c>
      <c r="I378" s="4">
        <f t="shared" si="5"/>
        <v>5</v>
      </c>
      <c r="J378" s="4">
        <f t="shared" si="6"/>
        <v>6</v>
      </c>
      <c r="K378" s="4">
        <f t="shared" si="7"/>
        <v>19</v>
      </c>
    </row>
    <row r="379" spans="1:11">
      <c r="A379" s="9">
        <v>44688</v>
      </c>
      <c r="B379" s="65" t="s">
        <v>511</v>
      </c>
      <c r="C379" s="4" t="s">
        <v>85</v>
      </c>
      <c r="D379" s="4" t="s">
        <v>118</v>
      </c>
      <c r="E379" s="4" t="s">
        <v>87</v>
      </c>
      <c r="F379" s="4" t="s">
        <v>6</v>
      </c>
      <c r="G379" s="4" t="str">
        <f>IFERROR(VLOOKUP(F379,'Станция - направление'!$A$1:$C$40,2,0),"")</f>
        <v>Москва</v>
      </c>
      <c r="H379" s="4">
        <f t="shared" si="4"/>
        <v>2022</v>
      </c>
      <c r="I379" s="4">
        <f t="shared" si="5"/>
        <v>5</v>
      </c>
      <c r="J379" s="4">
        <f t="shared" si="6"/>
        <v>6</v>
      </c>
      <c r="K379" s="4">
        <f t="shared" si="7"/>
        <v>19</v>
      </c>
    </row>
    <row r="380" spans="1:11">
      <c r="A380" s="9">
        <v>44688</v>
      </c>
      <c r="B380" s="65" t="s">
        <v>512</v>
      </c>
      <c r="C380" s="4" t="s">
        <v>85</v>
      </c>
      <c r="D380" s="4" t="s">
        <v>117</v>
      </c>
      <c r="E380" s="4" t="s">
        <v>87</v>
      </c>
      <c r="F380" s="4" t="s">
        <v>5</v>
      </c>
      <c r="G380" s="4" t="str">
        <f>IFERROR(VLOOKUP(F380,'Станция - направление'!$A$1:$C$40,2,0),"")</f>
        <v>Москва</v>
      </c>
      <c r="H380" s="4">
        <f t="shared" si="4"/>
        <v>2022</v>
      </c>
      <c r="I380" s="4">
        <f t="shared" si="5"/>
        <v>5</v>
      </c>
      <c r="J380" s="4">
        <f t="shared" si="6"/>
        <v>6</v>
      </c>
      <c r="K380" s="4">
        <f t="shared" si="7"/>
        <v>19</v>
      </c>
    </row>
    <row r="381" spans="1:11">
      <c r="A381" s="9">
        <v>44689</v>
      </c>
      <c r="B381" s="65" t="s">
        <v>513</v>
      </c>
      <c r="C381" s="4" t="s">
        <v>85</v>
      </c>
      <c r="D381" s="4" t="s">
        <v>118</v>
      </c>
      <c r="E381" s="4" t="s">
        <v>87</v>
      </c>
      <c r="F381" s="4" t="s">
        <v>6</v>
      </c>
      <c r="G381" s="4" t="str">
        <f>IFERROR(VLOOKUP(F381,'Станция - направление'!$A$1:$C$40,2,0),"")</f>
        <v>Москва</v>
      </c>
      <c r="H381" s="4">
        <f t="shared" si="4"/>
        <v>2022</v>
      </c>
      <c r="I381" s="4">
        <f t="shared" si="5"/>
        <v>5</v>
      </c>
      <c r="J381" s="4">
        <f t="shared" si="6"/>
        <v>7</v>
      </c>
      <c r="K381" s="4">
        <f t="shared" si="7"/>
        <v>19</v>
      </c>
    </row>
    <row r="382" spans="1:11">
      <c r="A382" s="9">
        <v>44689</v>
      </c>
      <c r="B382" s="65" t="s">
        <v>514</v>
      </c>
      <c r="C382" s="4" t="s">
        <v>85</v>
      </c>
      <c r="D382" s="4" t="s">
        <v>99</v>
      </c>
      <c r="E382" s="4" t="s">
        <v>87</v>
      </c>
      <c r="F382" s="4" t="s">
        <v>7</v>
      </c>
      <c r="G382" s="4" t="str">
        <f>IFERROR(VLOOKUP(F382,'Станция - направление'!$A$1:$C$40,2,0),"")</f>
        <v>Москва</v>
      </c>
      <c r="H382" s="4">
        <f t="shared" si="4"/>
        <v>2022</v>
      </c>
      <c r="I382" s="4">
        <f t="shared" si="5"/>
        <v>5</v>
      </c>
      <c r="J382" s="4">
        <f t="shared" si="6"/>
        <v>7</v>
      </c>
      <c r="K382" s="4">
        <f t="shared" si="7"/>
        <v>19</v>
      </c>
    </row>
    <row r="383" spans="1:11">
      <c r="A383" s="9">
        <v>44686</v>
      </c>
      <c r="B383" s="65" t="s">
        <v>515</v>
      </c>
      <c r="C383" s="4" t="s">
        <v>86</v>
      </c>
      <c r="D383" s="4" t="s">
        <v>99</v>
      </c>
      <c r="E383" s="4" t="s">
        <v>89</v>
      </c>
      <c r="F383" s="4" t="s">
        <v>13</v>
      </c>
      <c r="G383" s="4" t="str">
        <f>IFERROR(VLOOKUP(F383,'Станция - направление'!$A$1:$C$38,2,0),"")</f>
        <v>Внутри узла</v>
      </c>
      <c r="H383" s="4">
        <f t="shared" si="4"/>
        <v>2022</v>
      </c>
      <c r="I383" s="4">
        <f t="shared" si="5"/>
        <v>5</v>
      </c>
      <c r="J383" s="4">
        <f t="shared" si="6"/>
        <v>4</v>
      </c>
      <c r="K383" s="4">
        <f t="shared" si="7"/>
        <v>19</v>
      </c>
    </row>
    <row r="384" spans="1:11">
      <c r="A384" s="9">
        <v>44686</v>
      </c>
      <c r="B384" s="65" t="s">
        <v>516</v>
      </c>
      <c r="C384" s="4" t="s">
        <v>85</v>
      </c>
      <c r="D384" s="4" t="s">
        <v>115</v>
      </c>
      <c r="E384" s="4" t="s">
        <v>87</v>
      </c>
      <c r="F384" s="4" t="s">
        <v>3</v>
      </c>
      <c r="G384" s="4" t="str">
        <f>IFERROR(VLOOKUP(F384,'Станция - направление'!$A$1:$C$40,2,0),"")</f>
        <v>Москва</v>
      </c>
      <c r="H384" s="4">
        <f t="shared" si="4"/>
        <v>2022</v>
      </c>
      <c r="I384" s="4">
        <f t="shared" si="5"/>
        <v>5</v>
      </c>
      <c r="J384" s="4">
        <f t="shared" si="6"/>
        <v>4</v>
      </c>
      <c r="K384" s="4">
        <f t="shared" si="7"/>
        <v>19</v>
      </c>
    </row>
    <row r="385" spans="1:11">
      <c r="A385" s="9">
        <v>44690</v>
      </c>
      <c r="B385" s="65" t="s">
        <v>517</v>
      </c>
      <c r="C385" s="4" t="s">
        <v>86</v>
      </c>
      <c r="D385" s="4" t="s">
        <v>99</v>
      </c>
      <c r="E385" s="4" t="s">
        <v>88</v>
      </c>
      <c r="F385" s="4" t="s">
        <v>29</v>
      </c>
      <c r="G385" s="4">
        <f>IFERROR(VLOOKUP(F385,'Станция - направление'!$A$1:$C$38,2,0),"")</f>
        <v>0</v>
      </c>
      <c r="H385" s="4">
        <f t="shared" si="4"/>
        <v>2022</v>
      </c>
      <c r="I385" s="4">
        <f t="shared" si="5"/>
        <v>5</v>
      </c>
      <c r="J385" s="4">
        <f t="shared" si="6"/>
        <v>1</v>
      </c>
      <c r="K385" s="4">
        <f t="shared" si="7"/>
        <v>20</v>
      </c>
    </row>
    <row r="386" spans="1:11">
      <c r="A386" s="9">
        <v>44690</v>
      </c>
      <c r="B386" s="65" t="s">
        <v>518</v>
      </c>
      <c r="C386" s="4" t="s">
        <v>85</v>
      </c>
      <c r="D386" s="4" t="s">
        <v>118</v>
      </c>
      <c r="E386" s="4" t="s">
        <v>87</v>
      </c>
      <c r="F386" s="4" t="s">
        <v>8</v>
      </c>
      <c r="G386" s="4" t="str">
        <f>IFERROR(VLOOKUP(F386,'Станция - направление'!$A$1:$C$40,2,0),"")</f>
        <v>Владивосток</v>
      </c>
      <c r="H386" s="4">
        <f t="shared" si="4"/>
        <v>2022</v>
      </c>
      <c r="I386" s="4">
        <f t="shared" si="5"/>
        <v>5</v>
      </c>
      <c r="J386" s="4">
        <f t="shared" si="6"/>
        <v>1</v>
      </c>
      <c r="K386" s="4">
        <f t="shared" si="7"/>
        <v>20</v>
      </c>
    </row>
    <row r="387" spans="1:11">
      <c r="A387" s="9">
        <v>44691</v>
      </c>
      <c r="B387" s="65" t="s">
        <v>519</v>
      </c>
      <c r="C387" s="4" t="s">
        <v>86</v>
      </c>
      <c r="D387" s="4" t="s">
        <v>118</v>
      </c>
      <c r="E387" s="4" t="s">
        <v>87</v>
      </c>
      <c r="F387" s="4" t="s">
        <v>8</v>
      </c>
      <c r="G387" s="4" t="str">
        <f>IFERROR(VLOOKUP(F387,'Станция - направление'!$A$1:$C$40,2,0),"")</f>
        <v>Владивосток</v>
      </c>
      <c r="H387" s="4">
        <f t="shared" si="4"/>
        <v>2022</v>
      </c>
      <c r="I387" s="4">
        <f t="shared" si="5"/>
        <v>5</v>
      </c>
      <c r="J387" s="4">
        <f t="shared" si="6"/>
        <v>2</v>
      </c>
      <c r="K387" s="4">
        <f t="shared" si="7"/>
        <v>20</v>
      </c>
    </row>
    <row r="388" spans="1:11">
      <c r="A388" s="9">
        <v>44691</v>
      </c>
      <c r="B388" s="65" t="s">
        <v>520</v>
      </c>
      <c r="C388" s="4" t="s">
        <v>86</v>
      </c>
      <c r="D388" s="4" t="s">
        <v>99</v>
      </c>
      <c r="E388" s="4" t="s">
        <v>88</v>
      </c>
      <c r="F388" s="4" t="s">
        <v>27</v>
      </c>
      <c r="G388" s="4">
        <f>IFERROR(VLOOKUP(F388,'Станция - направление'!$A$1:$C$38,2,0),"")</f>
        <v>0</v>
      </c>
      <c r="H388" s="4">
        <f t="shared" si="4"/>
        <v>2022</v>
      </c>
      <c r="I388" s="4">
        <f t="shared" si="5"/>
        <v>5</v>
      </c>
      <c r="J388" s="4">
        <f t="shared" si="6"/>
        <v>2</v>
      </c>
      <c r="K388" s="4">
        <f t="shared" si="7"/>
        <v>20</v>
      </c>
    </row>
    <row r="389" spans="1:11">
      <c r="A389" s="9">
        <v>44691</v>
      </c>
      <c r="B389" s="65" t="s">
        <v>521</v>
      </c>
      <c r="C389" s="4" t="s">
        <v>85</v>
      </c>
      <c r="D389" s="4" t="s">
        <v>99</v>
      </c>
      <c r="E389" s="4" t="s">
        <v>87</v>
      </c>
      <c r="F389" s="4" t="s">
        <v>11</v>
      </c>
      <c r="G389" s="4" t="str">
        <f>IFERROR(VLOOKUP(F389,'Станция - направление'!$A$1:$C$40,2,0),"")</f>
        <v>Сухие п.п.</v>
      </c>
      <c r="H389" s="4">
        <f t="shared" si="4"/>
        <v>2022</v>
      </c>
      <c r="I389" s="4">
        <f t="shared" si="5"/>
        <v>5</v>
      </c>
      <c r="J389" s="4">
        <f t="shared" si="6"/>
        <v>2</v>
      </c>
      <c r="K389" s="4">
        <f t="shared" si="7"/>
        <v>20</v>
      </c>
    </row>
    <row r="390" spans="1:11">
      <c r="A390" s="9">
        <v>44692</v>
      </c>
      <c r="B390" s="65" t="s">
        <v>522</v>
      </c>
      <c r="C390" s="4" t="s">
        <v>85</v>
      </c>
      <c r="D390" s="4" t="s">
        <v>99</v>
      </c>
      <c r="E390" s="4" t="s">
        <v>87</v>
      </c>
      <c r="F390" s="4" t="s">
        <v>7</v>
      </c>
      <c r="G390" s="4" t="str">
        <f>IFERROR(VLOOKUP(F390,'Станция - направление'!$A$1:$C$40,2,0),"")</f>
        <v>Москва</v>
      </c>
      <c r="H390" s="4">
        <f t="shared" si="4"/>
        <v>2022</v>
      </c>
      <c r="I390" s="4">
        <f t="shared" si="5"/>
        <v>5</v>
      </c>
      <c r="J390" s="4">
        <f t="shared" si="6"/>
        <v>3</v>
      </c>
      <c r="K390" s="4">
        <f t="shared" si="7"/>
        <v>20</v>
      </c>
    </row>
    <row r="391" spans="1:11">
      <c r="A391" s="9">
        <v>44693</v>
      </c>
      <c r="B391" s="65" t="s">
        <v>523</v>
      </c>
      <c r="C391" s="4" t="s">
        <v>86</v>
      </c>
      <c r="D391" s="4" t="s">
        <v>118</v>
      </c>
      <c r="E391" s="4" t="s">
        <v>87</v>
      </c>
      <c r="F391" s="4" t="s">
        <v>8</v>
      </c>
      <c r="G391" s="4" t="str">
        <f>IFERROR(VLOOKUP(F391,'Станция - направление'!$A$1:$C$40,2,0),"")</f>
        <v>Владивосток</v>
      </c>
      <c r="H391" s="4">
        <f t="shared" si="4"/>
        <v>2022</v>
      </c>
      <c r="I391" s="4">
        <f t="shared" si="5"/>
        <v>5</v>
      </c>
      <c r="J391" s="4">
        <f t="shared" si="6"/>
        <v>4</v>
      </c>
      <c r="K391" s="4">
        <f t="shared" si="7"/>
        <v>20</v>
      </c>
    </row>
    <row r="392" spans="1:11">
      <c r="A392" s="9">
        <v>44693</v>
      </c>
      <c r="B392" s="65" t="s">
        <v>524</v>
      </c>
      <c r="C392" s="4" t="s">
        <v>85</v>
      </c>
      <c r="D392" s="4" t="s">
        <v>99</v>
      </c>
      <c r="E392" s="4" t="s">
        <v>87</v>
      </c>
      <c r="F392" s="4" t="s">
        <v>7</v>
      </c>
      <c r="G392" s="4" t="str">
        <f>IFERROR(VLOOKUP(F392,'Станция - направление'!$A$1:$C$40,2,0),"")</f>
        <v>Москва</v>
      </c>
      <c r="H392" s="4">
        <f t="shared" si="4"/>
        <v>2022</v>
      </c>
      <c r="I392" s="4">
        <f t="shared" si="5"/>
        <v>5</v>
      </c>
      <c r="J392" s="4">
        <f t="shared" si="6"/>
        <v>4</v>
      </c>
      <c r="K392" s="4">
        <f t="shared" si="7"/>
        <v>20</v>
      </c>
    </row>
    <row r="393" spans="1:11">
      <c r="A393" s="9">
        <v>44693</v>
      </c>
      <c r="B393" s="65" t="s">
        <v>525</v>
      </c>
      <c r="C393" s="4" t="s">
        <v>85</v>
      </c>
      <c r="D393" s="4" t="s">
        <v>118</v>
      </c>
      <c r="E393" s="4" t="s">
        <v>87</v>
      </c>
      <c r="F393" s="4" t="s">
        <v>8</v>
      </c>
      <c r="G393" s="4" t="str">
        <f>IFERROR(VLOOKUP(F393,'Станция - направление'!$A$1:$C$40,2,0),"")</f>
        <v>Владивосток</v>
      </c>
      <c r="H393" s="4">
        <f t="shared" si="4"/>
        <v>2022</v>
      </c>
      <c r="I393" s="4">
        <f t="shared" si="5"/>
        <v>5</v>
      </c>
      <c r="J393" s="4">
        <f t="shared" si="6"/>
        <v>4</v>
      </c>
      <c r="K393" s="4">
        <f t="shared" si="7"/>
        <v>20</v>
      </c>
    </row>
    <row r="394" spans="1:11">
      <c r="A394" s="9">
        <v>44694</v>
      </c>
      <c r="B394" s="65" t="s">
        <v>526</v>
      </c>
      <c r="C394" s="4" t="s">
        <v>86</v>
      </c>
      <c r="D394" s="4" t="s">
        <v>99</v>
      </c>
      <c r="E394" s="4" t="s">
        <v>89</v>
      </c>
      <c r="F394" s="4" t="s">
        <v>13</v>
      </c>
      <c r="G394" s="4" t="str">
        <f>IFERROR(VLOOKUP(F394,'Станция - направление'!$A$1:$C$38,2,0),"")</f>
        <v>Внутри узла</v>
      </c>
      <c r="H394" s="4">
        <f t="shared" si="4"/>
        <v>2022</v>
      </c>
      <c r="I394" s="4">
        <f t="shared" si="5"/>
        <v>5</v>
      </c>
      <c r="J394" s="4">
        <f t="shared" si="6"/>
        <v>5</v>
      </c>
      <c r="K394" s="4">
        <f t="shared" si="7"/>
        <v>20</v>
      </c>
    </row>
    <row r="395" spans="1:11">
      <c r="A395" s="9">
        <v>44694</v>
      </c>
      <c r="B395" s="65" t="s">
        <v>527</v>
      </c>
      <c r="C395" s="4" t="s">
        <v>85</v>
      </c>
      <c r="D395" s="4" t="s">
        <v>118</v>
      </c>
      <c r="E395" s="4" t="s">
        <v>87</v>
      </c>
      <c r="F395" s="4" t="s">
        <v>6</v>
      </c>
      <c r="G395" s="4" t="str">
        <f>IFERROR(VLOOKUP(F395,'Станция - направление'!$A$1:$C$40,2,0),"")</f>
        <v>Москва</v>
      </c>
      <c r="H395" s="4">
        <f t="shared" si="4"/>
        <v>2022</v>
      </c>
      <c r="I395" s="4">
        <f t="shared" si="5"/>
        <v>5</v>
      </c>
      <c r="J395" s="4">
        <f t="shared" si="6"/>
        <v>5</v>
      </c>
      <c r="K395" s="4">
        <f t="shared" si="7"/>
        <v>20</v>
      </c>
    </row>
    <row r="396" spans="1:11">
      <c r="A396" s="9">
        <v>44695</v>
      </c>
      <c r="B396" s="65" t="s">
        <v>528</v>
      </c>
      <c r="C396" s="4" t="s">
        <v>86</v>
      </c>
      <c r="D396" s="4" t="s">
        <v>99</v>
      </c>
      <c r="E396" s="4" t="s">
        <v>88</v>
      </c>
      <c r="F396" s="4" t="s">
        <v>15</v>
      </c>
      <c r="G396" s="4">
        <f>IFERROR(VLOOKUP(F396,'Станция - направление'!$A$1:$C$38,2,0),"")</f>
        <v>0</v>
      </c>
      <c r="H396" s="4">
        <f t="shared" si="4"/>
        <v>2022</v>
      </c>
      <c r="I396" s="4">
        <f t="shared" si="5"/>
        <v>5</v>
      </c>
      <c r="J396" s="4">
        <f t="shared" si="6"/>
        <v>6</v>
      </c>
      <c r="K396" s="4">
        <f t="shared" si="7"/>
        <v>20</v>
      </c>
    </row>
    <row r="397" spans="1:11">
      <c r="A397" s="9">
        <v>44695</v>
      </c>
      <c r="B397" s="65" t="s">
        <v>529</v>
      </c>
      <c r="C397" s="4" t="s">
        <v>85</v>
      </c>
      <c r="D397" s="4" t="s">
        <v>117</v>
      </c>
      <c r="E397" s="4" t="s">
        <v>87</v>
      </c>
      <c r="F397" s="4" t="s">
        <v>5</v>
      </c>
      <c r="G397" s="4" t="str">
        <f>IFERROR(VLOOKUP(F397,'Станция - направление'!$A$1:$C$40,2,0),"")</f>
        <v>Москва</v>
      </c>
      <c r="H397" s="4">
        <f t="shared" si="4"/>
        <v>2022</v>
      </c>
      <c r="I397" s="4">
        <f t="shared" si="5"/>
        <v>5</v>
      </c>
      <c r="J397" s="4">
        <f t="shared" si="6"/>
        <v>6</v>
      </c>
      <c r="K397" s="4">
        <f t="shared" si="7"/>
        <v>20</v>
      </c>
    </row>
    <row r="398" spans="1:11">
      <c r="A398" s="9">
        <v>44696</v>
      </c>
      <c r="B398" s="65" t="s">
        <v>530</v>
      </c>
      <c r="C398" s="4" t="s">
        <v>86</v>
      </c>
      <c r="D398" s="4" t="s">
        <v>118</v>
      </c>
      <c r="E398" s="4" t="s">
        <v>87</v>
      </c>
      <c r="F398" s="4" t="s">
        <v>8</v>
      </c>
      <c r="G398" s="4" t="str">
        <f>IFERROR(VLOOKUP(F398,'Станция - направление'!$A$1:$C$40,2,0),"")</f>
        <v>Владивосток</v>
      </c>
      <c r="H398" s="4">
        <f t="shared" si="4"/>
        <v>2022</v>
      </c>
      <c r="I398" s="4">
        <f t="shared" si="5"/>
        <v>5</v>
      </c>
      <c r="J398" s="4">
        <f t="shared" si="6"/>
        <v>7</v>
      </c>
      <c r="K398" s="4">
        <f t="shared" si="7"/>
        <v>20</v>
      </c>
    </row>
    <row r="399" spans="1:11">
      <c r="A399" s="9">
        <v>44696</v>
      </c>
      <c r="B399" s="65" t="s">
        <v>531</v>
      </c>
      <c r="C399" s="4" t="s">
        <v>85</v>
      </c>
      <c r="D399" s="4" t="s">
        <v>115</v>
      </c>
      <c r="E399" s="4" t="s">
        <v>87</v>
      </c>
      <c r="F399" s="4" t="s">
        <v>3</v>
      </c>
      <c r="G399" s="4" t="str">
        <f>IFERROR(VLOOKUP(F399,'Станция - направление'!$A$1:$C$40,2,0),"")</f>
        <v>Москва</v>
      </c>
      <c r="H399" s="4">
        <f t="shared" si="4"/>
        <v>2022</v>
      </c>
      <c r="I399" s="4">
        <f t="shared" si="5"/>
        <v>5</v>
      </c>
      <c r="J399" s="4">
        <f t="shared" si="6"/>
        <v>7</v>
      </c>
      <c r="K399" s="4">
        <f t="shared" si="7"/>
        <v>20</v>
      </c>
    </row>
    <row r="400" spans="1:11">
      <c r="A400" s="9">
        <v>44696</v>
      </c>
      <c r="B400" s="65" t="s">
        <v>532</v>
      </c>
      <c r="C400" s="4" t="s">
        <v>85</v>
      </c>
      <c r="D400" s="4" t="s">
        <v>99</v>
      </c>
      <c r="E400" s="4" t="s">
        <v>87</v>
      </c>
      <c r="F400" s="4" t="s">
        <v>7</v>
      </c>
      <c r="G400" s="4" t="str">
        <f>IFERROR(VLOOKUP(F400,'Станция - направление'!$A$1:$C$40,2,0),"")</f>
        <v>Москва</v>
      </c>
      <c r="H400" s="4">
        <f t="shared" si="4"/>
        <v>2022</v>
      </c>
      <c r="I400" s="4">
        <f t="shared" si="5"/>
        <v>5</v>
      </c>
      <c r="J400" s="4">
        <f t="shared" si="6"/>
        <v>7</v>
      </c>
      <c r="K400" s="4">
        <f t="shared" si="7"/>
        <v>20</v>
      </c>
    </row>
    <row r="401" spans="1:11">
      <c r="A401" s="9">
        <v>44697</v>
      </c>
      <c r="B401" s="65" t="s">
        <v>533</v>
      </c>
      <c r="C401" s="4" t="s">
        <v>86</v>
      </c>
      <c r="D401" s="4" t="s">
        <v>118</v>
      </c>
      <c r="E401" s="4" t="s">
        <v>87</v>
      </c>
      <c r="F401" s="4" t="s">
        <v>8</v>
      </c>
      <c r="G401" s="4" t="str">
        <f>IFERROR(VLOOKUP(F401,'Станция - направление'!$A$1:$C$40,2,0),"")</f>
        <v>Владивосток</v>
      </c>
      <c r="H401" s="4">
        <f t="shared" si="4"/>
        <v>2022</v>
      </c>
      <c r="I401" s="4">
        <f t="shared" si="5"/>
        <v>5</v>
      </c>
      <c r="J401" s="4">
        <f t="shared" si="6"/>
        <v>1</v>
      </c>
      <c r="K401" s="4">
        <f t="shared" si="7"/>
        <v>21</v>
      </c>
    </row>
    <row r="402" spans="1:11">
      <c r="A402" s="9">
        <v>44698</v>
      </c>
      <c r="B402" s="65" t="s">
        <v>534</v>
      </c>
      <c r="C402" s="4" t="s">
        <v>86</v>
      </c>
      <c r="D402" s="4" t="s">
        <v>99</v>
      </c>
      <c r="E402" s="4" t="s">
        <v>88</v>
      </c>
      <c r="F402" s="4" t="s">
        <v>26</v>
      </c>
      <c r="G402" s="4">
        <f>IFERROR(VLOOKUP(F402,'Станция - направление'!$A$1:$C$38,2,0),"")</f>
        <v>0</v>
      </c>
      <c r="H402" s="4">
        <f t="shared" si="4"/>
        <v>2022</v>
      </c>
      <c r="I402" s="4">
        <f t="shared" si="5"/>
        <v>5</v>
      </c>
      <c r="J402" s="4">
        <f t="shared" si="6"/>
        <v>2</v>
      </c>
      <c r="K402" s="4">
        <f t="shared" si="7"/>
        <v>21</v>
      </c>
    </row>
    <row r="403" spans="1:11">
      <c r="A403" s="9">
        <v>44698</v>
      </c>
      <c r="B403" s="65" t="s">
        <v>535</v>
      </c>
      <c r="C403" s="4" t="s">
        <v>86</v>
      </c>
      <c r="D403" s="4" t="s">
        <v>393</v>
      </c>
      <c r="E403" s="4" t="s">
        <v>89</v>
      </c>
      <c r="F403" s="4" t="s">
        <v>41</v>
      </c>
      <c r="G403" s="4" t="str">
        <f>IFERROR(VLOOKUP(F403,'Станция - направление'!$A$1:$C$38,2,0),"")</f>
        <v>Внутри узла</v>
      </c>
      <c r="H403" s="4">
        <f t="shared" si="4"/>
        <v>2022</v>
      </c>
      <c r="I403" s="4">
        <f t="shared" si="5"/>
        <v>5</v>
      </c>
      <c r="J403" s="4">
        <f t="shared" si="6"/>
        <v>2</v>
      </c>
      <c r="K403" s="4">
        <f t="shared" si="7"/>
        <v>21</v>
      </c>
    </row>
    <row r="404" spans="1:11">
      <c r="A404" s="9">
        <v>44699</v>
      </c>
      <c r="B404" s="65" t="s">
        <v>536</v>
      </c>
      <c r="C404" s="4" t="s">
        <v>86</v>
      </c>
      <c r="D404" s="4" t="s">
        <v>117</v>
      </c>
      <c r="E404" s="4" t="s">
        <v>87</v>
      </c>
      <c r="F404" s="4" t="s">
        <v>43</v>
      </c>
      <c r="G404" s="4" t="str">
        <f>IFERROR(VLOOKUP(F404,'Станция - направление'!$A$1:$C$40,2,0),"")</f>
        <v>Сухие п.п.</v>
      </c>
      <c r="H404" s="4">
        <f t="shared" si="4"/>
        <v>2022</v>
      </c>
      <c r="I404" s="4">
        <f t="shared" si="5"/>
        <v>5</v>
      </c>
      <c r="J404" s="4">
        <f t="shared" si="6"/>
        <v>3</v>
      </c>
      <c r="K404" s="4">
        <f t="shared" si="7"/>
        <v>21</v>
      </c>
    </row>
    <row r="405" spans="1:11">
      <c r="A405" s="9">
        <v>44699</v>
      </c>
      <c r="B405" s="65" t="s">
        <v>537</v>
      </c>
      <c r="C405" s="4" t="s">
        <v>85</v>
      </c>
      <c r="D405" s="4" t="s">
        <v>117</v>
      </c>
      <c r="E405" s="4" t="s">
        <v>87</v>
      </c>
      <c r="F405" s="4" t="s">
        <v>5</v>
      </c>
      <c r="G405" s="4" t="str">
        <f>IFERROR(VLOOKUP(F405,'Станция - направление'!$A$1:$C$40,2,0),"")</f>
        <v>Москва</v>
      </c>
      <c r="H405" s="4">
        <f t="shared" si="4"/>
        <v>2022</v>
      </c>
      <c r="I405" s="4">
        <f t="shared" si="5"/>
        <v>5</v>
      </c>
      <c r="J405" s="4">
        <f t="shared" si="6"/>
        <v>3</v>
      </c>
      <c r="K405" s="4">
        <f t="shared" si="7"/>
        <v>21</v>
      </c>
    </row>
    <row r="406" spans="1:11">
      <c r="A406" s="9">
        <v>44699</v>
      </c>
      <c r="B406" s="65" t="s">
        <v>538</v>
      </c>
      <c r="C406" s="4" t="s">
        <v>85</v>
      </c>
      <c r="D406" s="4" t="s">
        <v>99</v>
      </c>
      <c r="E406" s="4" t="s">
        <v>87</v>
      </c>
      <c r="F406" s="4" t="s">
        <v>7</v>
      </c>
      <c r="G406" s="4" t="str">
        <f>IFERROR(VLOOKUP(F406,'Станция - направление'!$A$1:$C$40,2,0),"")</f>
        <v>Москва</v>
      </c>
      <c r="H406" s="4">
        <f t="shared" si="4"/>
        <v>2022</v>
      </c>
      <c r="I406" s="4">
        <f t="shared" si="5"/>
        <v>5</v>
      </c>
      <c r="J406" s="4">
        <f t="shared" si="6"/>
        <v>3</v>
      </c>
      <c r="K406" s="4">
        <f t="shared" si="7"/>
        <v>21</v>
      </c>
    </row>
    <row r="407" spans="1:11">
      <c r="A407" s="9">
        <v>44700</v>
      </c>
      <c r="B407" s="65" t="s">
        <v>539</v>
      </c>
      <c r="C407" s="4" t="s">
        <v>86</v>
      </c>
      <c r="D407" s="4" t="s">
        <v>99</v>
      </c>
      <c r="E407" s="4" t="s">
        <v>89</v>
      </c>
      <c r="F407" s="4" t="s">
        <v>15</v>
      </c>
      <c r="G407" s="4">
        <f>IFERROR(VLOOKUP(F407,'Станция - направление'!$A$1:$C$38,2,0),"")</f>
        <v>0</v>
      </c>
      <c r="H407" s="4">
        <f t="shared" si="4"/>
        <v>2022</v>
      </c>
      <c r="I407" s="4">
        <f t="shared" si="5"/>
        <v>5</v>
      </c>
      <c r="J407" s="4">
        <f t="shared" si="6"/>
        <v>4</v>
      </c>
      <c r="K407" s="4">
        <f t="shared" si="7"/>
        <v>21</v>
      </c>
    </row>
    <row r="408" spans="1:11">
      <c r="A408" s="9">
        <v>44700</v>
      </c>
      <c r="B408" s="65" t="s">
        <v>540</v>
      </c>
      <c r="C408" s="4" t="s">
        <v>85</v>
      </c>
      <c r="D408" s="4" t="s">
        <v>154</v>
      </c>
      <c r="E408" s="4" t="s">
        <v>89</v>
      </c>
      <c r="F408" s="4" t="s">
        <v>35</v>
      </c>
      <c r="G408" s="4" t="str">
        <f>IFERROR(VLOOKUP(F408,'Станция - направление'!$A$1:$C$38,2,0),"")</f>
        <v>Внутри узла</v>
      </c>
      <c r="H408" s="4">
        <f t="shared" si="4"/>
        <v>2022</v>
      </c>
      <c r="I408" s="4">
        <f t="shared" si="5"/>
        <v>5</v>
      </c>
      <c r="J408" s="4">
        <f t="shared" si="6"/>
        <v>4</v>
      </c>
      <c r="K408" s="4">
        <f t="shared" si="7"/>
        <v>21</v>
      </c>
    </row>
    <row r="409" spans="1:11">
      <c r="A409" s="9">
        <v>44700</v>
      </c>
      <c r="B409" s="65" t="s">
        <v>541</v>
      </c>
      <c r="C409" s="4" t="s">
        <v>85</v>
      </c>
      <c r="D409" s="4" t="s">
        <v>118</v>
      </c>
      <c r="E409" s="4" t="s">
        <v>87</v>
      </c>
      <c r="F409" s="4" t="s">
        <v>6</v>
      </c>
      <c r="G409" s="4" t="str">
        <f>IFERROR(VLOOKUP(F409,'Станция - направление'!$A$1:$C$40,2,0),"")</f>
        <v>Москва</v>
      </c>
      <c r="H409" s="4">
        <f t="shared" si="4"/>
        <v>2022</v>
      </c>
      <c r="I409" s="4">
        <f t="shared" si="5"/>
        <v>5</v>
      </c>
      <c r="J409" s="4">
        <f t="shared" si="6"/>
        <v>4</v>
      </c>
      <c r="K409" s="4">
        <f t="shared" si="7"/>
        <v>21</v>
      </c>
    </row>
    <row r="410" spans="1:11">
      <c r="A410" s="9">
        <v>44701</v>
      </c>
      <c r="B410" s="65" t="s">
        <v>542</v>
      </c>
      <c r="C410" s="4" t="s">
        <v>86</v>
      </c>
      <c r="D410" s="4" t="s">
        <v>118</v>
      </c>
      <c r="E410" s="4" t="s">
        <v>89</v>
      </c>
      <c r="F410" s="4" t="s">
        <v>36</v>
      </c>
      <c r="G410" s="4" t="str">
        <f>IFERROR(VLOOKUP(F410,'Станция - направление'!$A$1:$C$38,2,0),"")</f>
        <v>Сухие п.п.</v>
      </c>
      <c r="H410" s="4">
        <f t="shared" si="4"/>
        <v>2022</v>
      </c>
      <c r="I410" s="4">
        <f t="shared" si="5"/>
        <v>5</v>
      </c>
      <c r="J410" s="4">
        <f t="shared" si="6"/>
        <v>5</v>
      </c>
      <c r="K410" s="4">
        <f t="shared" si="7"/>
        <v>21</v>
      </c>
    </row>
    <row r="411" spans="1:11">
      <c r="A411" s="9">
        <v>44701</v>
      </c>
      <c r="B411" s="65" t="s">
        <v>543</v>
      </c>
      <c r="C411" s="4" t="s">
        <v>85</v>
      </c>
      <c r="D411" s="4" t="s">
        <v>115</v>
      </c>
      <c r="E411" s="4" t="s">
        <v>87</v>
      </c>
      <c r="F411" s="4" t="s">
        <v>3</v>
      </c>
      <c r="G411" s="4" t="str">
        <f>IFERROR(VLOOKUP(F411,'Станция - направление'!$A$1:$C$40,2,0),"")</f>
        <v>Москва</v>
      </c>
      <c r="H411" s="4">
        <f t="shared" si="4"/>
        <v>2022</v>
      </c>
      <c r="I411" s="4">
        <f t="shared" si="5"/>
        <v>5</v>
      </c>
      <c r="J411" s="4">
        <f t="shared" si="6"/>
        <v>5</v>
      </c>
      <c r="K411" s="4">
        <f t="shared" si="7"/>
        <v>21</v>
      </c>
    </row>
    <row r="412" spans="1:11">
      <c r="A412" s="9">
        <v>44702</v>
      </c>
      <c r="B412" s="65" t="s">
        <v>544</v>
      </c>
      <c r="C412" s="4" t="s">
        <v>86</v>
      </c>
      <c r="D412" s="4" t="s">
        <v>154</v>
      </c>
      <c r="E412" s="4" t="s">
        <v>88</v>
      </c>
      <c r="F412" s="4" t="s">
        <v>282</v>
      </c>
      <c r="G412" s="4" t="str">
        <f>IFERROR(VLOOKUP(F412,'Станция - направление'!$A$1:$C$38,2,0),"")</f>
        <v/>
      </c>
      <c r="H412" s="4">
        <f t="shared" si="4"/>
        <v>2022</v>
      </c>
      <c r="I412" s="4">
        <f t="shared" si="5"/>
        <v>5</v>
      </c>
      <c r="J412" s="4">
        <f t="shared" si="6"/>
        <v>6</v>
      </c>
      <c r="K412" s="4">
        <f t="shared" si="7"/>
        <v>21</v>
      </c>
    </row>
    <row r="413" spans="1:11">
      <c r="A413" s="9">
        <v>44702</v>
      </c>
      <c r="B413" s="65" t="s">
        <v>545</v>
      </c>
      <c r="C413" s="4" t="s">
        <v>86</v>
      </c>
      <c r="D413" s="4" t="s">
        <v>99</v>
      </c>
      <c r="E413" s="4" t="s">
        <v>88</v>
      </c>
      <c r="F413" s="4" t="s">
        <v>27</v>
      </c>
      <c r="G413" s="4">
        <f>IFERROR(VLOOKUP(F413,'Станция - направление'!$A$1:$C$38,2,0),"")</f>
        <v>0</v>
      </c>
      <c r="H413" s="4">
        <f t="shared" si="4"/>
        <v>2022</v>
      </c>
      <c r="I413" s="4">
        <f t="shared" si="5"/>
        <v>5</v>
      </c>
      <c r="J413" s="4">
        <f t="shared" si="6"/>
        <v>6</v>
      </c>
      <c r="K413" s="4">
        <f t="shared" si="7"/>
        <v>21</v>
      </c>
    </row>
    <row r="414" spans="1:11">
      <c r="A414" s="9">
        <v>44702</v>
      </c>
      <c r="B414" s="65" t="s">
        <v>546</v>
      </c>
      <c r="C414" s="4" t="s">
        <v>85</v>
      </c>
      <c r="D414" s="4" t="s">
        <v>99</v>
      </c>
      <c r="E414" s="4" t="s">
        <v>87</v>
      </c>
      <c r="F414" s="4" t="s">
        <v>7</v>
      </c>
      <c r="G414" s="4" t="str">
        <f>IFERROR(VLOOKUP(F414,'Станция - направление'!$A$1:$C$40,2,0),"")</f>
        <v>Москва</v>
      </c>
      <c r="H414" s="4">
        <f t="shared" si="4"/>
        <v>2022</v>
      </c>
      <c r="I414" s="4">
        <f t="shared" si="5"/>
        <v>5</v>
      </c>
      <c r="J414" s="4">
        <f t="shared" si="6"/>
        <v>6</v>
      </c>
      <c r="K414" s="4">
        <f t="shared" si="7"/>
        <v>21</v>
      </c>
    </row>
    <row r="415" spans="1:11">
      <c r="A415" s="9">
        <v>44703</v>
      </c>
      <c r="B415" s="65" t="s">
        <v>547</v>
      </c>
      <c r="C415" s="4" t="s">
        <v>86</v>
      </c>
      <c r="D415" s="4" t="s">
        <v>118</v>
      </c>
      <c r="E415" s="4" t="s">
        <v>87</v>
      </c>
      <c r="F415" s="4" t="s">
        <v>8</v>
      </c>
      <c r="G415" s="4" t="str">
        <f>IFERROR(VLOOKUP(F415,'Станция - направление'!$A$1:$C$40,2,0),"")</f>
        <v>Владивосток</v>
      </c>
      <c r="H415" s="4">
        <f t="shared" si="4"/>
        <v>2022</v>
      </c>
      <c r="I415" s="4">
        <f t="shared" si="5"/>
        <v>5</v>
      </c>
      <c r="J415" s="4">
        <f t="shared" si="6"/>
        <v>7</v>
      </c>
      <c r="K415" s="4">
        <f t="shared" si="7"/>
        <v>21</v>
      </c>
    </row>
    <row r="416" spans="1:11">
      <c r="A416" s="9">
        <v>44703</v>
      </c>
      <c r="B416" s="65" t="s">
        <v>548</v>
      </c>
      <c r="C416" s="4" t="s">
        <v>86</v>
      </c>
      <c r="D416" s="4" t="s">
        <v>115</v>
      </c>
      <c r="E416" s="4" t="s">
        <v>88</v>
      </c>
      <c r="F416" s="4" t="s">
        <v>282</v>
      </c>
      <c r="G416" s="4" t="str">
        <f>IFERROR(VLOOKUP(F416,'Станция - направление'!$A$1:$C$38,2,0),"")</f>
        <v/>
      </c>
      <c r="H416" s="4">
        <f t="shared" si="4"/>
        <v>2022</v>
      </c>
      <c r="I416" s="4">
        <f t="shared" si="5"/>
        <v>5</v>
      </c>
      <c r="J416" s="4">
        <f t="shared" si="6"/>
        <v>7</v>
      </c>
      <c r="K416" s="4">
        <f t="shared" si="7"/>
        <v>21</v>
      </c>
    </row>
    <row r="417" spans="1:11">
      <c r="A417" s="9">
        <v>44703</v>
      </c>
      <c r="B417" s="65" t="s">
        <v>549</v>
      </c>
      <c r="C417" s="4" t="s">
        <v>85</v>
      </c>
      <c r="D417" s="4" t="s">
        <v>128</v>
      </c>
      <c r="E417" s="4" t="s">
        <v>87</v>
      </c>
      <c r="F417" s="4" t="s">
        <v>9</v>
      </c>
      <c r="G417" s="4" t="str">
        <f>IFERROR(VLOOKUP(F417,'Станция - направление'!$A$1:$C$40,2,0),"")</f>
        <v>Сухие п.п.</v>
      </c>
      <c r="H417" s="4">
        <f t="shared" si="4"/>
        <v>2022</v>
      </c>
      <c r="I417" s="4">
        <f t="shared" si="5"/>
        <v>5</v>
      </c>
      <c r="J417" s="4">
        <f t="shared" si="6"/>
        <v>7</v>
      </c>
      <c r="K417" s="4">
        <f t="shared" si="7"/>
        <v>21</v>
      </c>
    </row>
    <row r="418" spans="1:11">
      <c r="A418" s="9">
        <v>44704</v>
      </c>
      <c r="B418" s="65" t="s">
        <v>550</v>
      </c>
      <c r="C418" s="4" t="s">
        <v>86</v>
      </c>
      <c r="D418" s="4" t="s">
        <v>99</v>
      </c>
      <c r="E418" s="4" t="s">
        <v>88</v>
      </c>
      <c r="F418" s="4" t="s">
        <v>25</v>
      </c>
      <c r="G418" s="4">
        <f>IFERROR(VLOOKUP(F418,'Станция - направление'!$A$1:$C$38,2,0),"")</f>
        <v>0</v>
      </c>
      <c r="H418" s="4">
        <f t="shared" si="4"/>
        <v>2022</v>
      </c>
      <c r="I418" s="4">
        <f t="shared" si="5"/>
        <v>5</v>
      </c>
      <c r="J418" s="4">
        <f t="shared" si="6"/>
        <v>1</v>
      </c>
      <c r="K418" s="4">
        <f t="shared" si="7"/>
        <v>22</v>
      </c>
    </row>
    <row r="419" spans="1:11">
      <c r="A419" s="9">
        <v>44704</v>
      </c>
      <c r="B419" s="65" t="s">
        <v>542</v>
      </c>
      <c r="C419" s="4" t="s">
        <v>86</v>
      </c>
      <c r="D419" s="4" t="s">
        <v>118</v>
      </c>
      <c r="E419" s="4" t="s">
        <v>89</v>
      </c>
      <c r="F419" s="4" t="s">
        <v>36</v>
      </c>
      <c r="G419" s="4" t="str">
        <f>IFERROR(VLOOKUP(F419,'Станция - направление'!$A$1:$C$38,2,0),"")</f>
        <v>Сухие п.п.</v>
      </c>
      <c r="H419" s="4">
        <f t="shared" si="4"/>
        <v>2022</v>
      </c>
      <c r="I419" s="4">
        <f t="shared" si="5"/>
        <v>5</v>
      </c>
      <c r="J419" s="4">
        <f t="shared" si="6"/>
        <v>1</v>
      </c>
      <c r="K419" s="4">
        <f t="shared" si="7"/>
        <v>22</v>
      </c>
    </row>
    <row r="420" spans="1:11">
      <c r="A420" s="9">
        <v>44704</v>
      </c>
      <c r="B420" s="65" t="s">
        <v>551</v>
      </c>
      <c r="C420" s="4" t="s">
        <v>86</v>
      </c>
      <c r="D420" s="4" t="s">
        <v>99</v>
      </c>
      <c r="E420" s="4" t="s">
        <v>89</v>
      </c>
      <c r="F420" s="4" t="s">
        <v>27</v>
      </c>
      <c r="G420" s="4">
        <f>IFERROR(VLOOKUP(F420,'Станция - направление'!$A$1:$C$38,2,0),"")</f>
        <v>0</v>
      </c>
      <c r="H420" s="4">
        <f t="shared" si="4"/>
        <v>2022</v>
      </c>
      <c r="I420" s="4">
        <f t="shared" si="5"/>
        <v>5</v>
      </c>
      <c r="J420" s="4">
        <f t="shared" si="6"/>
        <v>1</v>
      </c>
      <c r="K420" s="4">
        <f t="shared" si="7"/>
        <v>22</v>
      </c>
    </row>
    <row r="421" spans="1:11">
      <c r="A421" s="9">
        <v>44704</v>
      </c>
      <c r="B421" s="65" t="s">
        <v>552</v>
      </c>
      <c r="C421" s="4" t="s">
        <v>85</v>
      </c>
      <c r="D421" s="4" t="s">
        <v>99</v>
      </c>
      <c r="E421" s="4" t="s">
        <v>87</v>
      </c>
      <c r="F421" s="4" t="s">
        <v>7</v>
      </c>
      <c r="G421" s="4" t="str">
        <f>IFERROR(VLOOKUP(F421,'Станция - направление'!$A$1:$C$40,2,0),"")</f>
        <v>Москва</v>
      </c>
      <c r="H421" s="4">
        <f t="shared" si="4"/>
        <v>2022</v>
      </c>
      <c r="I421" s="4">
        <f t="shared" si="5"/>
        <v>5</v>
      </c>
      <c r="J421" s="4">
        <f t="shared" si="6"/>
        <v>1</v>
      </c>
      <c r="K421" s="4">
        <f t="shared" si="7"/>
        <v>22</v>
      </c>
    </row>
    <row r="422" spans="1:11">
      <c r="A422" s="9">
        <v>44704</v>
      </c>
      <c r="B422" s="65" t="s">
        <v>553</v>
      </c>
      <c r="C422" s="4" t="s">
        <v>85</v>
      </c>
      <c r="D422" s="4" t="s">
        <v>118</v>
      </c>
      <c r="E422" s="4" t="s">
        <v>87</v>
      </c>
      <c r="F422" s="4" t="s">
        <v>6</v>
      </c>
      <c r="G422" s="4" t="str">
        <f>IFERROR(VLOOKUP(F422,'Станция - направление'!$A$1:$C$40,2,0),"")</f>
        <v>Москва</v>
      </c>
      <c r="H422" s="4">
        <f t="shared" si="4"/>
        <v>2022</v>
      </c>
      <c r="I422" s="4">
        <f t="shared" si="5"/>
        <v>5</v>
      </c>
      <c r="J422" s="4">
        <f t="shared" si="6"/>
        <v>1</v>
      </c>
      <c r="K422" s="4">
        <f t="shared" si="7"/>
        <v>22</v>
      </c>
    </row>
    <row r="423" spans="1:11">
      <c r="A423" s="9">
        <v>44704</v>
      </c>
      <c r="B423" s="65" t="s">
        <v>554</v>
      </c>
      <c r="C423" s="4" t="s">
        <v>85</v>
      </c>
      <c r="D423" s="4" t="s">
        <v>118</v>
      </c>
      <c r="E423" s="4" t="s">
        <v>87</v>
      </c>
      <c r="F423" s="4" t="s">
        <v>8</v>
      </c>
      <c r="G423" s="4" t="str">
        <f>IFERROR(VLOOKUP(F423,'Станция - направление'!$A$1:$C$40,2,0),"")</f>
        <v>Владивосток</v>
      </c>
      <c r="H423" s="4">
        <f t="shared" si="4"/>
        <v>2022</v>
      </c>
      <c r="I423" s="4">
        <f t="shared" si="5"/>
        <v>5</v>
      </c>
      <c r="J423" s="4">
        <f t="shared" si="6"/>
        <v>1</v>
      </c>
      <c r="K423" s="4">
        <f t="shared" si="7"/>
        <v>22</v>
      </c>
    </row>
    <row r="424" spans="1:11">
      <c r="A424" s="9">
        <v>44704</v>
      </c>
      <c r="B424" s="65" t="s">
        <v>555</v>
      </c>
      <c r="C424" s="4" t="s">
        <v>85</v>
      </c>
      <c r="D424" s="4" t="s">
        <v>117</v>
      </c>
      <c r="E424" s="4" t="s">
        <v>87</v>
      </c>
      <c r="F424" s="4" t="s">
        <v>5</v>
      </c>
      <c r="G424" s="4" t="str">
        <f>IFERROR(VLOOKUP(F424,'Станция - направление'!$A$1:$C$40,2,0),"")</f>
        <v>Москва</v>
      </c>
      <c r="H424" s="4">
        <f t="shared" si="4"/>
        <v>2022</v>
      </c>
      <c r="I424" s="4">
        <f t="shared" si="5"/>
        <v>5</v>
      </c>
      <c r="J424" s="4">
        <f t="shared" si="6"/>
        <v>1</v>
      </c>
      <c r="K424" s="4">
        <f t="shared" si="7"/>
        <v>22</v>
      </c>
    </row>
    <row r="425" spans="1:11">
      <c r="A425" s="9">
        <v>44705</v>
      </c>
      <c r="B425" s="65" t="s">
        <v>556</v>
      </c>
      <c r="C425" s="4" t="s">
        <v>86</v>
      </c>
      <c r="D425" s="4" t="s">
        <v>117</v>
      </c>
      <c r="E425" s="4" t="s">
        <v>89</v>
      </c>
      <c r="F425" s="4" t="s">
        <v>12</v>
      </c>
      <c r="G425" s="4" t="str">
        <f>IFERROR(VLOOKUP(F425,'Станция - направление'!$A$1:$C$38,2,0),"")</f>
        <v>Сухие п.п.</v>
      </c>
      <c r="H425" s="4">
        <f t="shared" si="4"/>
        <v>2022</v>
      </c>
      <c r="I425" s="4">
        <f t="shared" si="5"/>
        <v>5</v>
      </c>
      <c r="J425" s="4">
        <f t="shared" si="6"/>
        <v>2</v>
      </c>
      <c r="K425" s="4">
        <f t="shared" si="7"/>
        <v>22</v>
      </c>
    </row>
    <row r="426" spans="1:11">
      <c r="A426" s="9">
        <v>44706</v>
      </c>
      <c r="B426" s="65" t="s">
        <v>556</v>
      </c>
      <c r="C426" s="4" t="s">
        <v>86</v>
      </c>
      <c r="D426" s="4" t="s">
        <v>117</v>
      </c>
      <c r="E426" s="4" t="s">
        <v>89</v>
      </c>
      <c r="F426" s="4" t="s">
        <v>12</v>
      </c>
      <c r="G426" s="4" t="str">
        <f>IFERROR(VLOOKUP(F426,'Станция - направление'!$A$1:$C$38,2,0),"")</f>
        <v>Сухие п.п.</v>
      </c>
      <c r="H426" s="4">
        <f t="shared" si="4"/>
        <v>2022</v>
      </c>
      <c r="I426" s="4">
        <f t="shared" si="5"/>
        <v>5</v>
      </c>
      <c r="J426" s="4">
        <f t="shared" si="6"/>
        <v>3</v>
      </c>
      <c r="K426" s="4">
        <f t="shared" si="7"/>
        <v>22</v>
      </c>
    </row>
    <row r="427" spans="1:11">
      <c r="A427" s="9">
        <v>44706</v>
      </c>
      <c r="B427" s="65" t="s">
        <v>557</v>
      </c>
      <c r="C427" s="4" t="s">
        <v>86</v>
      </c>
      <c r="D427" s="4" t="s">
        <v>99</v>
      </c>
      <c r="E427" s="4" t="s">
        <v>89</v>
      </c>
      <c r="F427" s="4" t="s">
        <v>25</v>
      </c>
      <c r="G427" s="4">
        <f>IFERROR(VLOOKUP(F427,'Станция - направление'!$A$1:$C$38,2,0),"")</f>
        <v>0</v>
      </c>
      <c r="H427" s="4">
        <f t="shared" si="4"/>
        <v>2022</v>
      </c>
      <c r="I427" s="4">
        <f t="shared" si="5"/>
        <v>5</v>
      </c>
      <c r="J427" s="4">
        <f t="shared" si="6"/>
        <v>3</v>
      </c>
      <c r="K427" s="4">
        <f t="shared" si="7"/>
        <v>22</v>
      </c>
    </row>
    <row r="428" spans="1:11">
      <c r="A428" s="9">
        <v>44706</v>
      </c>
      <c r="B428" s="65" t="s">
        <v>558</v>
      </c>
      <c r="C428" s="4" t="s">
        <v>85</v>
      </c>
      <c r="D428" s="4" t="s">
        <v>117</v>
      </c>
      <c r="E428" s="4" t="s">
        <v>87</v>
      </c>
      <c r="F428" s="4" t="s">
        <v>5</v>
      </c>
      <c r="G428" s="4" t="str">
        <f>IFERROR(VLOOKUP(F428,'Станция - направление'!$A$1:$C$40,2,0),"")</f>
        <v>Москва</v>
      </c>
      <c r="H428" s="4">
        <f t="shared" si="4"/>
        <v>2022</v>
      </c>
      <c r="I428" s="4">
        <f t="shared" si="5"/>
        <v>5</v>
      </c>
      <c r="J428" s="4">
        <f t="shared" si="6"/>
        <v>3</v>
      </c>
      <c r="K428" s="4">
        <f t="shared" si="7"/>
        <v>22</v>
      </c>
    </row>
    <row r="429" spans="1:11">
      <c r="A429" s="9">
        <v>44707</v>
      </c>
      <c r="B429" s="65" t="s">
        <v>559</v>
      </c>
      <c r="C429" s="4" t="s">
        <v>86</v>
      </c>
      <c r="D429" s="4" t="s">
        <v>118</v>
      </c>
      <c r="E429" s="4" t="s">
        <v>87</v>
      </c>
      <c r="F429" s="4" t="s">
        <v>8</v>
      </c>
      <c r="G429" s="4" t="str">
        <f>IFERROR(VLOOKUP(F429,'Станция - направление'!$A$1:$C$40,2,0),"")</f>
        <v>Владивосток</v>
      </c>
      <c r="H429" s="4">
        <f t="shared" si="4"/>
        <v>2022</v>
      </c>
      <c r="I429" s="4">
        <f t="shared" si="5"/>
        <v>5</v>
      </c>
      <c r="J429" s="4">
        <f t="shared" si="6"/>
        <v>4</v>
      </c>
      <c r="K429" s="4">
        <f t="shared" si="7"/>
        <v>22</v>
      </c>
    </row>
    <row r="430" spans="1:11">
      <c r="A430" s="9">
        <v>44707</v>
      </c>
      <c r="B430" s="65" t="s">
        <v>560</v>
      </c>
      <c r="C430" s="4" t="s">
        <v>85</v>
      </c>
      <c r="D430" s="4" t="s">
        <v>99</v>
      </c>
      <c r="E430" s="4" t="s">
        <v>87</v>
      </c>
      <c r="F430" s="4" t="s">
        <v>7</v>
      </c>
      <c r="G430" s="4" t="str">
        <f>IFERROR(VLOOKUP(F430,'Станция - направление'!$A$1:$C$40,2,0),"")</f>
        <v>Москва</v>
      </c>
      <c r="H430" s="4">
        <f t="shared" si="4"/>
        <v>2022</v>
      </c>
      <c r="I430" s="4">
        <f t="shared" si="5"/>
        <v>5</v>
      </c>
      <c r="J430" s="4">
        <f t="shared" si="6"/>
        <v>4</v>
      </c>
      <c r="K430" s="4">
        <f t="shared" si="7"/>
        <v>22</v>
      </c>
    </row>
    <row r="431" spans="1:11">
      <c r="A431" s="9">
        <v>44708</v>
      </c>
      <c r="B431" s="65" t="s">
        <v>561</v>
      </c>
      <c r="C431" s="4" t="s">
        <v>86</v>
      </c>
      <c r="D431" s="4" t="s">
        <v>118</v>
      </c>
      <c r="E431" s="4" t="s">
        <v>87</v>
      </c>
      <c r="F431" s="4" t="s">
        <v>8</v>
      </c>
      <c r="G431" s="4" t="str">
        <f>IFERROR(VLOOKUP(F431,'Станция - направление'!$A$1:$C$40,2,0),"")</f>
        <v>Владивосток</v>
      </c>
      <c r="H431" s="4">
        <f t="shared" si="4"/>
        <v>2022</v>
      </c>
      <c r="I431" s="4">
        <f t="shared" si="5"/>
        <v>5</v>
      </c>
      <c r="J431" s="4">
        <f t="shared" si="6"/>
        <v>5</v>
      </c>
      <c r="K431" s="4">
        <f t="shared" si="7"/>
        <v>22</v>
      </c>
    </row>
    <row r="432" spans="1:11">
      <c r="A432" s="9">
        <v>44708</v>
      </c>
      <c r="B432" s="65" t="s">
        <v>556</v>
      </c>
      <c r="C432" s="4" t="s">
        <v>86</v>
      </c>
      <c r="D432" s="4" t="s">
        <v>117</v>
      </c>
      <c r="E432" s="4" t="s">
        <v>89</v>
      </c>
      <c r="F432" s="4" t="s">
        <v>12</v>
      </c>
      <c r="G432" s="4" t="str">
        <f>IFERROR(VLOOKUP(F432,'Станция - направление'!$A$1:$C$38,2,0),"")</f>
        <v>Сухие п.п.</v>
      </c>
      <c r="H432" s="4">
        <f t="shared" si="4"/>
        <v>2022</v>
      </c>
      <c r="I432" s="4">
        <f t="shared" si="5"/>
        <v>5</v>
      </c>
      <c r="J432" s="4">
        <f t="shared" si="6"/>
        <v>5</v>
      </c>
      <c r="K432" s="4">
        <f t="shared" si="7"/>
        <v>22</v>
      </c>
    </row>
    <row r="433" spans="1:11">
      <c r="A433" s="9">
        <v>44708</v>
      </c>
      <c r="B433" s="65" t="s">
        <v>562</v>
      </c>
      <c r="C433" s="4" t="s">
        <v>85</v>
      </c>
      <c r="D433" s="4" t="s">
        <v>115</v>
      </c>
      <c r="E433" s="4" t="s">
        <v>89</v>
      </c>
      <c r="F433" s="4" t="s">
        <v>31</v>
      </c>
      <c r="G433" s="4">
        <f>IFERROR(VLOOKUP(F433,'Станция - направление'!$A$1:$C$38,2,0),"")</f>
        <v>0</v>
      </c>
      <c r="H433" s="4">
        <f t="shared" si="4"/>
        <v>2022</v>
      </c>
      <c r="I433" s="4">
        <f t="shared" si="5"/>
        <v>5</v>
      </c>
      <c r="J433" s="4">
        <f t="shared" si="6"/>
        <v>5</v>
      </c>
      <c r="K433" s="4">
        <f t="shared" si="7"/>
        <v>22</v>
      </c>
    </row>
    <row r="434" spans="1:11">
      <c r="A434" s="9">
        <v>44708</v>
      </c>
      <c r="B434" s="65" t="s">
        <v>563</v>
      </c>
      <c r="C434" s="4" t="s">
        <v>85</v>
      </c>
      <c r="D434" s="4" t="s">
        <v>118</v>
      </c>
      <c r="E434" s="4" t="s">
        <v>87</v>
      </c>
      <c r="F434" s="4" t="s">
        <v>6</v>
      </c>
      <c r="G434" s="4" t="str">
        <f>IFERROR(VLOOKUP(F434,'Станция - направление'!$A$1:$C$40,2,0),"")</f>
        <v>Москва</v>
      </c>
      <c r="H434" s="4">
        <f t="shared" si="4"/>
        <v>2022</v>
      </c>
      <c r="I434" s="4">
        <f t="shared" si="5"/>
        <v>5</v>
      </c>
      <c r="J434" s="4">
        <f t="shared" si="6"/>
        <v>5</v>
      </c>
      <c r="K434" s="4">
        <f t="shared" si="7"/>
        <v>22</v>
      </c>
    </row>
    <row r="435" spans="1:11">
      <c r="A435" s="9">
        <v>44709</v>
      </c>
      <c r="B435" s="65" t="s">
        <v>564</v>
      </c>
      <c r="C435" s="4" t="s">
        <v>86</v>
      </c>
      <c r="D435" s="4" t="s">
        <v>99</v>
      </c>
      <c r="E435" s="4" t="s">
        <v>87</v>
      </c>
      <c r="F435" s="4" t="s">
        <v>9</v>
      </c>
      <c r="G435" s="4" t="str">
        <f>IFERROR(VLOOKUP(F435,'Станция - направление'!$A$1:$C$40,2,0),"")</f>
        <v>Сухие п.п.</v>
      </c>
      <c r="H435" s="4">
        <f t="shared" si="4"/>
        <v>2022</v>
      </c>
      <c r="I435" s="4">
        <f t="shared" si="5"/>
        <v>5</v>
      </c>
      <c r="J435" s="4">
        <f t="shared" si="6"/>
        <v>6</v>
      </c>
      <c r="K435" s="4">
        <f t="shared" si="7"/>
        <v>22</v>
      </c>
    </row>
    <row r="436" spans="1:11">
      <c r="A436" s="9">
        <v>44709</v>
      </c>
      <c r="B436" s="65" t="s">
        <v>565</v>
      </c>
      <c r="C436" s="4" t="s">
        <v>85</v>
      </c>
      <c r="D436" s="4" t="s">
        <v>115</v>
      </c>
      <c r="E436" s="4" t="s">
        <v>87</v>
      </c>
      <c r="F436" s="4" t="s">
        <v>3</v>
      </c>
      <c r="G436" s="4" t="str">
        <f>IFERROR(VLOOKUP(F436,'Станция - направление'!$A$1:$C$40,2,0),"")</f>
        <v>Москва</v>
      </c>
      <c r="H436" s="4">
        <f t="shared" si="4"/>
        <v>2022</v>
      </c>
      <c r="I436" s="4">
        <f t="shared" si="5"/>
        <v>5</v>
      </c>
      <c r="J436" s="4">
        <f t="shared" si="6"/>
        <v>6</v>
      </c>
      <c r="K436" s="4">
        <f t="shared" si="7"/>
        <v>22</v>
      </c>
    </row>
    <row r="437" spans="1:11">
      <c r="A437" s="9">
        <v>44710</v>
      </c>
      <c r="B437" s="65" t="s">
        <v>566</v>
      </c>
      <c r="C437" s="4" t="s">
        <v>86</v>
      </c>
      <c r="D437" s="4" t="s">
        <v>115</v>
      </c>
      <c r="E437" s="4" t="s">
        <v>87</v>
      </c>
      <c r="F437" s="4" t="s">
        <v>11</v>
      </c>
      <c r="G437" s="4" t="str">
        <f>IFERROR(VLOOKUP(F437,'Станция - направление'!$A$1:$C$40,2,0),"")</f>
        <v>Сухие п.п.</v>
      </c>
      <c r="H437" s="4">
        <f t="shared" si="4"/>
        <v>2022</v>
      </c>
      <c r="I437" s="4">
        <f t="shared" si="5"/>
        <v>5</v>
      </c>
      <c r="J437" s="4">
        <f t="shared" si="6"/>
        <v>7</v>
      </c>
      <c r="K437" s="4">
        <f t="shared" si="7"/>
        <v>22</v>
      </c>
    </row>
    <row r="438" spans="1:11">
      <c r="A438" s="9">
        <v>44710</v>
      </c>
      <c r="B438" s="65" t="s">
        <v>567</v>
      </c>
      <c r="C438" s="4" t="s">
        <v>86</v>
      </c>
      <c r="D438" s="4" t="s">
        <v>99</v>
      </c>
      <c r="E438" s="4" t="s">
        <v>89</v>
      </c>
      <c r="F438" s="4" t="s">
        <v>25</v>
      </c>
      <c r="G438" s="4">
        <f>IFERROR(VLOOKUP(F438,'Станция - направление'!$A$1:$C$38,2,0),"")</f>
        <v>0</v>
      </c>
      <c r="H438" s="4">
        <f t="shared" si="4"/>
        <v>2022</v>
      </c>
      <c r="I438" s="4">
        <f t="shared" si="5"/>
        <v>5</v>
      </c>
      <c r="J438" s="4">
        <f t="shared" si="6"/>
        <v>7</v>
      </c>
      <c r="K438" s="4">
        <f t="shared" si="7"/>
        <v>22</v>
      </c>
    </row>
    <row r="439" spans="1:11">
      <c r="A439" s="9">
        <v>44710</v>
      </c>
      <c r="B439" s="65" t="s">
        <v>568</v>
      </c>
      <c r="C439" s="4" t="s">
        <v>85</v>
      </c>
      <c r="D439" s="4" t="s">
        <v>99</v>
      </c>
      <c r="E439" s="4" t="s">
        <v>87</v>
      </c>
      <c r="F439" s="4" t="s">
        <v>7</v>
      </c>
      <c r="G439" s="4" t="str">
        <f>IFERROR(VLOOKUP(F439,'Станция - направление'!$A$1:$C$40,2,0),"")</f>
        <v>Москва</v>
      </c>
      <c r="H439" s="4">
        <f t="shared" si="4"/>
        <v>2022</v>
      </c>
      <c r="I439" s="4">
        <f t="shared" si="5"/>
        <v>5</v>
      </c>
      <c r="J439" s="4">
        <f t="shared" si="6"/>
        <v>7</v>
      </c>
      <c r="K439" s="4">
        <f t="shared" si="7"/>
        <v>22</v>
      </c>
    </row>
    <row r="440" spans="1:11">
      <c r="A440" s="9">
        <v>44711</v>
      </c>
      <c r="B440" s="65" t="s">
        <v>569</v>
      </c>
      <c r="C440" s="4" t="s">
        <v>86</v>
      </c>
      <c r="D440" s="4" t="s">
        <v>118</v>
      </c>
      <c r="E440" s="4" t="s">
        <v>87</v>
      </c>
      <c r="F440" s="4" t="s">
        <v>9</v>
      </c>
      <c r="G440" s="4" t="str">
        <f>IFERROR(VLOOKUP(F440,'Станция - направление'!$A$1:$C$40,2,0),"")</f>
        <v>Сухие п.п.</v>
      </c>
      <c r="H440" s="4">
        <f t="shared" si="4"/>
        <v>2022</v>
      </c>
      <c r="I440" s="4">
        <f t="shared" si="5"/>
        <v>5</v>
      </c>
      <c r="J440" s="4">
        <f t="shared" si="6"/>
        <v>1</v>
      </c>
      <c r="K440" s="4">
        <f t="shared" si="7"/>
        <v>23</v>
      </c>
    </row>
    <row r="441" spans="1:11">
      <c r="A441" s="9">
        <v>44711</v>
      </c>
      <c r="B441" s="65" t="s">
        <v>570</v>
      </c>
      <c r="C441" s="4" t="s">
        <v>85</v>
      </c>
      <c r="D441" s="4" t="s">
        <v>118</v>
      </c>
      <c r="E441" s="4" t="s">
        <v>87</v>
      </c>
      <c r="F441" s="4" t="s">
        <v>6</v>
      </c>
      <c r="G441" s="4" t="str">
        <f>IFERROR(VLOOKUP(F441,'Станция - направление'!$A$1:$C$40,2,0),"")</f>
        <v>Москва</v>
      </c>
      <c r="H441" s="4">
        <f t="shared" si="4"/>
        <v>2022</v>
      </c>
      <c r="I441" s="4">
        <f t="shared" si="5"/>
        <v>5</v>
      </c>
      <c r="J441" s="4">
        <f t="shared" si="6"/>
        <v>1</v>
      </c>
      <c r="K441" s="4">
        <f t="shared" si="7"/>
        <v>23</v>
      </c>
    </row>
    <row r="442" spans="1:11">
      <c r="A442" s="9">
        <v>44711</v>
      </c>
      <c r="B442" s="65" t="s">
        <v>571</v>
      </c>
      <c r="C442" s="4" t="s">
        <v>85</v>
      </c>
      <c r="D442" s="4" t="s">
        <v>99</v>
      </c>
      <c r="E442" s="4" t="s">
        <v>87</v>
      </c>
      <c r="F442" s="4" t="s">
        <v>7</v>
      </c>
      <c r="G442" s="4" t="str">
        <f>IFERROR(VLOOKUP(F442,'Станция - направление'!$A$1:$C$40,2,0),"")</f>
        <v>Москва</v>
      </c>
      <c r="H442" s="4">
        <f t="shared" si="4"/>
        <v>2022</v>
      </c>
      <c r="I442" s="4">
        <f t="shared" si="5"/>
        <v>5</v>
      </c>
      <c r="J442" s="4">
        <f t="shared" si="6"/>
        <v>1</v>
      </c>
      <c r="K442" s="4">
        <f t="shared" si="7"/>
        <v>23</v>
      </c>
    </row>
    <row r="443" spans="1:11">
      <c r="A443" s="9">
        <v>44712</v>
      </c>
      <c r="B443" s="65" t="s">
        <v>572</v>
      </c>
      <c r="C443" s="4" t="s">
        <v>86</v>
      </c>
      <c r="D443" s="4" t="s">
        <v>99</v>
      </c>
      <c r="E443" s="4" t="s">
        <v>88</v>
      </c>
      <c r="F443" s="4" t="s">
        <v>26</v>
      </c>
      <c r="G443" s="4">
        <f>IFERROR(VLOOKUP(F443,'Станция - направление'!$A$1:$C$38,2,0),"")</f>
        <v>0</v>
      </c>
      <c r="H443" s="4">
        <f t="shared" si="4"/>
        <v>2022</v>
      </c>
      <c r="I443" s="4">
        <f t="shared" si="5"/>
        <v>5</v>
      </c>
      <c r="J443" s="4">
        <f t="shared" si="6"/>
        <v>2</v>
      </c>
      <c r="K443" s="4">
        <f t="shared" si="7"/>
        <v>23</v>
      </c>
    </row>
    <row r="444" spans="1:11">
      <c r="A444" s="9">
        <v>44712</v>
      </c>
      <c r="B444" s="65" t="s">
        <v>573</v>
      </c>
      <c r="C444" s="4" t="s">
        <v>85</v>
      </c>
      <c r="D444" s="4" t="s">
        <v>117</v>
      </c>
      <c r="E444" s="4" t="s">
        <v>87</v>
      </c>
      <c r="F444" s="4" t="s">
        <v>5</v>
      </c>
      <c r="G444" s="4" t="str">
        <f>IFERROR(VLOOKUP(F444,'Станция - направление'!$A$1:$C$40,2,0),"")</f>
        <v>Москва</v>
      </c>
      <c r="H444" s="4">
        <f t="shared" si="4"/>
        <v>2022</v>
      </c>
      <c r="I444" s="4">
        <f t="shared" si="5"/>
        <v>5</v>
      </c>
      <c r="J444" s="4">
        <f t="shared" si="6"/>
        <v>2</v>
      </c>
      <c r="K444" s="4">
        <f t="shared" si="7"/>
        <v>23</v>
      </c>
    </row>
    <row r="445" spans="1:11">
      <c r="A445" s="9">
        <v>44713</v>
      </c>
      <c r="B445" s="65" t="s">
        <v>574</v>
      </c>
      <c r="C445" s="4" t="s">
        <v>86</v>
      </c>
      <c r="D445" s="4" t="s">
        <v>118</v>
      </c>
      <c r="E445" s="4" t="s">
        <v>87</v>
      </c>
      <c r="F445" s="4" t="s">
        <v>8</v>
      </c>
      <c r="G445" s="4" t="str">
        <f>IFERROR(VLOOKUP(F445,'Станция - направление'!$A$1:$C$40,2,0),"")</f>
        <v>Владивосток</v>
      </c>
      <c r="H445" s="4">
        <f t="shared" si="4"/>
        <v>2022</v>
      </c>
      <c r="I445" s="4">
        <f t="shared" si="5"/>
        <v>6</v>
      </c>
      <c r="J445" s="4">
        <f t="shared" si="6"/>
        <v>3</v>
      </c>
      <c r="K445" s="4">
        <f t="shared" si="7"/>
        <v>23</v>
      </c>
    </row>
    <row r="446" spans="1:11">
      <c r="A446" s="9">
        <v>44713</v>
      </c>
      <c r="B446" s="65" t="s">
        <v>575</v>
      </c>
      <c r="C446" s="4" t="s">
        <v>85</v>
      </c>
      <c r="D446" s="4" t="s">
        <v>99</v>
      </c>
      <c r="E446" s="4" t="s">
        <v>87</v>
      </c>
      <c r="F446" s="4" t="s">
        <v>7</v>
      </c>
      <c r="G446" s="4" t="str">
        <f>IFERROR(VLOOKUP(F446,'Станция - направление'!$A$1:$C$40,2,0),"")</f>
        <v>Москва</v>
      </c>
      <c r="H446" s="4">
        <f t="shared" si="4"/>
        <v>2022</v>
      </c>
      <c r="I446" s="4">
        <f t="shared" si="5"/>
        <v>6</v>
      </c>
      <c r="J446" s="4">
        <f t="shared" si="6"/>
        <v>3</v>
      </c>
      <c r="K446" s="4">
        <f t="shared" si="7"/>
        <v>23</v>
      </c>
    </row>
    <row r="447" spans="1:11">
      <c r="A447" s="9">
        <v>44714</v>
      </c>
      <c r="B447" s="65" t="s">
        <v>576</v>
      </c>
      <c r="C447" s="4" t="s">
        <v>86</v>
      </c>
      <c r="D447" s="4" t="s">
        <v>154</v>
      </c>
      <c r="E447" s="4" t="s">
        <v>88</v>
      </c>
      <c r="F447" s="4" t="s">
        <v>577</v>
      </c>
      <c r="G447" s="4" t="str">
        <f>IFERROR(VLOOKUP(F447,'Станция - направление'!$A$1:$C$38,2,0),"")</f>
        <v/>
      </c>
      <c r="H447" s="4">
        <f t="shared" si="4"/>
        <v>2022</v>
      </c>
      <c r="I447" s="4">
        <f t="shared" si="5"/>
        <v>6</v>
      </c>
      <c r="J447" s="4">
        <f t="shared" si="6"/>
        <v>4</v>
      </c>
      <c r="K447" s="4">
        <f t="shared" si="7"/>
        <v>23</v>
      </c>
    </row>
    <row r="448" spans="1:11">
      <c r="A448" s="9">
        <v>44714</v>
      </c>
      <c r="B448" s="65" t="s">
        <v>578</v>
      </c>
      <c r="C448" s="4" t="s">
        <v>85</v>
      </c>
      <c r="D448" s="4" t="s">
        <v>117</v>
      </c>
      <c r="E448" s="4" t="s">
        <v>87</v>
      </c>
      <c r="F448" s="4" t="s">
        <v>5</v>
      </c>
      <c r="G448" s="4" t="str">
        <f>IFERROR(VLOOKUP(F448,'Станция - направление'!$A$1:$C$40,2,0),"")</f>
        <v>Москва</v>
      </c>
      <c r="H448" s="4">
        <f t="shared" si="4"/>
        <v>2022</v>
      </c>
      <c r="I448" s="4">
        <f t="shared" si="5"/>
        <v>6</v>
      </c>
      <c r="J448" s="4">
        <f t="shared" si="6"/>
        <v>4</v>
      </c>
      <c r="K448" s="4">
        <f t="shared" si="7"/>
        <v>23</v>
      </c>
    </row>
    <row r="449" spans="1:11">
      <c r="A449" s="9">
        <v>44715</v>
      </c>
      <c r="B449" s="65" t="s">
        <v>579</v>
      </c>
      <c r="C449" s="4" t="s">
        <v>86</v>
      </c>
      <c r="D449" s="4" t="s">
        <v>118</v>
      </c>
      <c r="E449" s="4" t="s">
        <v>87</v>
      </c>
      <c r="F449" s="4" t="s">
        <v>8</v>
      </c>
      <c r="G449" s="4" t="str">
        <f>IFERROR(VLOOKUP(F449,'Станция - направление'!$A$1:$C$40,2,0),"")</f>
        <v>Владивосток</v>
      </c>
      <c r="H449" s="4">
        <f t="shared" si="4"/>
        <v>2022</v>
      </c>
      <c r="I449" s="4">
        <f t="shared" si="5"/>
        <v>6</v>
      </c>
      <c r="J449" s="4">
        <f t="shared" si="6"/>
        <v>5</v>
      </c>
      <c r="K449" s="4">
        <f t="shared" si="7"/>
        <v>23</v>
      </c>
    </row>
    <row r="450" spans="1:11">
      <c r="A450" s="9">
        <v>44715</v>
      </c>
      <c r="B450" s="65" t="s">
        <v>580</v>
      </c>
      <c r="C450" s="4" t="s">
        <v>86</v>
      </c>
      <c r="D450" s="4" t="s">
        <v>99</v>
      </c>
      <c r="E450" s="4" t="s">
        <v>88</v>
      </c>
      <c r="F450" s="4" t="s">
        <v>27</v>
      </c>
      <c r="G450" s="4">
        <f>IFERROR(VLOOKUP(F450,'Станция - направление'!$A$1:$C$38,2,0),"")</f>
        <v>0</v>
      </c>
      <c r="H450" s="4">
        <f t="shared" si="4"/>
        <v>2022</v>
      </c>
      <c r="I450" s="4">
        <f t="shared" si="5"/>
        <v>6</v>
      </c>
      <c r="J450" s="4">
        <f t="shared" si="6"/>
        <v>5</v>
      </c>
      <c r="K450" s="4">
        <f t="shared" si="7"/>
        <v>23</v>
      </c>
    </row>
    <row r="451" spans="1:11">
      <c r="A451" s="9">
        <v>44715</v>
      </c>
      <c r="B451" s="65" t="s">
        <v>581</v>
      </c>
      <c r="C451" s="4" t="s">
        <v>85</v>
      </c>
      <c r="D451" s="4" t="s">
        <v>469</v>
      </c>
      <c r="E451" s="4" t="s">
        <v>87</v>
      </c>
      <c r="F451" s="4" t="s">
        <v>9</v>
      </c>
      <c r="G451" s="4" t="str">
        <f>IFERROR(VLOOKUP(F451,'Станция - направление'!$A$1:$C$40,2,0),"")</f>
        <v>Сухие п.п.</v>
      </c>
      <c r="H451" s="4">
        <f t="shared" si="4"/>
        <v>2022</v>
      </c>
      <c r="I451" s="4">
        <f t="shared" si="5"/>
        <v>6</v>
      </c>
      <c r="J451" s="4">
        <f t="shared" si="6"/>
        <v>5</v>
      </c>
      <c r="K451" s="4">
        <f t="shared" si="7"/>
        <v>23</v>
      </c>
    </row>
    <row r="452" spans="1:11">
      <c r="A452" s="9">
        <v>44715</v>
      </c>
      <c r="B452" s="65" t="s">
        <v>582</v>
      </c>
      <c r="C452" s="4" t="s">
        <v>85</v>
      </c>
      <c r="D452" s="4" t="s">
        <v>115</v>
      </c>
      <c r="E452" s="4" t="s">
        <v>87</v>
      </c>
      <c r="F452" s="4" t="s">
        <v>3</v>
      </c>
      <c r="G452" s="4" t="str">
        <f>IFERROR(VLOOKUP(F452,'Станция - направление'!$A$1:$C$40,2,0),"")</f>
        <v>Москва</v>
      </c>
      <c r="H452" s="4">
        <f t="shared" si="4"/>
        <v>2022</v>
      </c>
      <c r="I452" s="4">
        <f t="shared" si="5"/>
        <v>6</v>
      </c>
      <c r="J452" s="4">
        <f t="shared" si="6"/>
        <v>5</v>
      </c>
      <c r="K452" s="4">
        <f t="shared" si="7"/>
        <v>23</v>
      </c>
    </row>
    <row r="453" spans="1:11">
      <c r="A453" s="9">
        <v>44716</v>
      </c>
      <c r="B453" s="65" t="s">
        <v>583</v>
      </c>
      <c r="C453" s="4" t="s">
        <v>86</v>
      </c>
      <c r="D453" s="4" t="s">
        <v>117</v>
      </c>
      <c r="E453" s="4" t="s">
        <v>88</v>
      </c>
      <c r="F453" s="4" t="s">
        <v>584</v>
      </c>
      <c r="G453" s="4" t="str">
        <f>IFERROR(VLOOKUP(F453,'Станция - направление'!$A$1:$C$38,2,0),"")</f>
        <v/>
      </c>
      <c r="H453" s="4">
        <f t="shared" si="4"/>
        <v>2022</v>
      </c>
      <c r="I453" s="4">
        <f t="shared" si="5"/>
        <v>6</v>
      </c>
      <c r="J453" s="4">
        <f t="shared" si="6"/>
        <v>6</v>
      </c>
      <c r="K453" s="4">
        <f t="shared" si="7"/>
        <v>23</v>
      </c>
    </row>
    <row r="454" spans="1:11">
      <c r="A454" s="9">
        <v>44716</v>
      </c>
      <c r="B454" s="65" t="s">
        <v>585</v>
      </c>
      <c r="C454" s="4" t="s">
        <v>86</v>
      </c>
      <c r="D454" s="4" t="s">
        <v>117</v>
      </c>
      <c r="E454" s="4" t="s">
        <v>89</v>
      </c>
      <c r="F454" s="4" t="s">
        <v>19</v>
      </c>
      <c r="G454" s="4" t="str">
        <f>IFERROR(VLOOKUP(F454,'Станция - направление'!$A$1:$C$38,2,0),"")</f>
        <v>Сухие п.п.</v>
      </c>
      <c r="H454" s="4">
        <f t="shared" si="4"/>
        <v>2022</v>
      </c>
      <c r="I454" s="4">
        <f t="shared" si="5"/>
        <v>6</v>
      </c>
      <c r="J454" s="4">
        <f t="shared" si="6"/>
        <v>6</v>
      </c>
      <c r="K454" s="4">
        <f t="shared" si="7"/>
        <v>23</v>
      </c>
    </row>
    <row r="455" spans="1:11">
      <c r="A455" s="9">
        <v>44716</v>
      </c>
      <c r="B455" s="65" t="s">
        <v>586</v>
      </c>
      <c r="C455" s="4" t="s">
        <v>86</v>
      </c>
      <c r="D455" s="4" t="s">
        <v>115</v>
      </c>
      <c r="E455" s="4" t="s">
        <v>89</v>
      </c>
      <c r="F455" s="4" t="s">
        <v>36</v>
      </c>
      <c r="G455" s="4" t="str">
        <f>IFERROR(VLOOKUP(F455,'Станция - направление'!$A$1:$C$38,2,0),"")</f>
        <v>Сухие п.п.</v>
      </c>
      <c r="H455" s="4">
        <f t="shared" si="4"/>
        <v>2022</v>
      </c>
      <c r="I455" s="4">
        <f t="shared" si="5"/>
        <v>6</v>
      </c>
      <c r="J455" s="4">
        <f t="shared" si="6"/>
        <v>6</v>
      </c>
      <c r="K455" s="4">
        <f t="shared" si="7"/>
        <v>23</v>
      </c>
    </row>
    <row r="456" spans="1:11">
      <c r="A456" s="9">
        <v>44716</v>
      </c>
      <c r="B456" s="65" t="s">
        <v>587</v>
      </c>
      <c r="C456" s="4" t="s">
        <v>85</v>
      </c>
      <c r="D456" s="4" t="s">
        <v>99</v>
      </c>
      <c r="E456" s="4" t="s">
        <v>87</v>
      </c>
      <c r="F456" s="4" t="s">
        <v>9</v>
      </c>
      <c r="G456" s="4" t="str">
        <f>IFERROR(VLOOKUP(F456,'Станция - направление'!$A$1:$C$40,2,0),"")</f>
        <v>Сухие п.п.</v>
      </c>
      <c r="H456" s="4">
        <f t="shared" si="4"/>
        <v>2022</v>
      </c>
      <c r="I456" s="4">
        <f t="shared" si="5"/>
        <v>6</v>
      </c>
      <c r="J456" s="4">
        <f t="shared" si="6"/>
        <v>6</v>
      </c>
      <c r="K456" s="4">
        <f t="shared" si="7"/>
        <v>23</v>
      </c>
    </row>
    <row r="457" spans="1:11">
      <c r="A457" s="9">
        <v>44716</v>
      </c>
      <c r="B457" s="65" t="s">
        <v>588</v>
      </c>
      <c r="C457" s="4" t="s">
        <v>85</v>
      </c>
      <c r="D457" s="4" t="s">
        <v>117</v>
      </c>
      <c r="E457" s="4" t="s">
        <v>87</v>
      </c>
      <c r="F457" s="4" t="s">
        <v>5</v>
      </c>
      <c r="G457" s="4" t="str">
        <f>IFERROR(VLOOKUP(F457,'Станция - направление'!$A$1:$C$40,2,0),"")</f>
        <v>Москва</v>
      </c>
      <c r="H457" s="4">
        <f t="shared" si="4"/>
        <v>2022</v>
      </c>
      <c r="I457" s="4">
        <f t="shared" si="5"/>
        <v>6</v>
      </c>
      <c r="J457" s="4">
        <f t="shared" si="6"/>
        <v>6</v>
      </c>
      <c r="K457" s="4">
        <f t="shared" si="7"/>
        <v>23</v>
      </c>
    </row>
    <row r="458" spans="1:11">
      <c r="A458" s="9">
        <v>44717</v>
      </c>
      <c r="B458" s="65" t="s">
        <v>589</v>
      </c>
      <c r="C458" s="4" t="s">
        <v>86</v>
      </c>
      <c r="D458" s="4" t="s">
        <v>99</v>
      </c>
      <c r="E458" s="4" t="s">
        <v>88</v>
      </c>
      <c r="F458" s="4" t="s">
        <v>25</v>
      </c>
      <c r="G458" s="4">
        <f>IFERROR(VLOOKUP(F458,'Станция - направление'!$A$1:$C$38,2,0),"")</f>
        <v>0</v>
      </c>
      <c r="H458" s="4">
        <f t="shared" si="4"/>
        <v>2022</v>
      </c>
      <c r="I458" s="4">
        <f t="shared" si="5"/>
        <v>6</v>
      </c>
      <c r="J458" s="4">
        <f t="shared" si="6"/>
        <v>7</v>
      </c>
      <c r="K458" s="4">
        <f t="shared" si="7"/>
        <v>23</v>
      </c>
    </row>
    <row r="459" spans="1:11">
      <c r="A459" s="9">
        <v>44717</v>
      </c>
      <c r="B459" s="65" t="s">
        <v>590</v>
      </c>
      <c r="C459" s="4" t="s">
        <v>85</v>
      </c>
      <c r="D459" s="4" t="s">
        <v>118</v>
      </c>
      <c r="E459" s="4" t="s">
        <v>87</v>
      </c>
      <c r="F459" s="4" t="s">
        <v>8</v>
      </c>
      <c r="G459" s="4" t="str">
        <f>IFERROR(VLOOKUP(F459,'Станция - направление'!$A$1:$C$40,2,0),"")</f>
        <v>Владивосток</v>
      </c>
      <c r="H459" s="4">
        <f t="shared" si="4"/>
        <v>2022</v>
      </c>
      <c r="I459" s="4">
        <f t="shared" si="5"/>
        <v>6</v>
      </c>
      <c r="J459" s="4">
        <f t="shared" si="6"/>
        <v>7</v>
      </c>
      <c r="K459" s="4">
        <f t="shared" si="7"/>
        <v>23</v>
      </c>
    </row>
    <row r="460" spans="1:11">
      <c r="A460" s="9">
        <v>44717</v>
      </c>
      <c r="B460" s="65" t="s">
        <v>591</v>
      </c>
      <c r="C460" s="4" t="s">
        <v>85</v>
      </c>
      <c r="D460" s="4" t="s">
        <v>118</v>
      </c>
      <c r="E460" s="4" t="s">
        <v>87</v>
      </c>
      <c r="F460" s="4" t="s">
        <v>6</v>
      </c>
      <c r="G460" s="4" t="str">
        <f>IFERROR(VLOOKUP(F460,'Станция - направление'!$A$1:$C$40,2,0),"")</f>
        <v>Москва</v>
      </c>
      <c r="H460" s="4">
        <f t="shared" si="4"/>
        <v>2022</v>
      </c>
      <c r="I460" s="4">
        <f t="shared" si="5"/>
        <v>6</v>
      </c>
      <c r="J460" s="4">
        <f t="shared" si="6"/>
        <v>7</v>
      </c>
      <c r="K460" s="4">
        <f t="shared" si="7"/>
        <v>23</v>
      </c>
    </row>
    <row r="461" spans="1:11">
      <c r="A461" s="9">
        <v>44717</v>
      </c>
      <c r="B461" s="65" t="s">
        <v>592</v>
      </c>
      <c r="C461" s="4" t="s">
        <v>85</v>
      </c>
      <c r="D461" s="4" t="s">
        <v>99</v>
      </c>
      <c r="E461" s="4" t="s">
        <v>87</v>
      </c>
      <c r="F461" s="4" t="s">
        <v>7</v>
      </c>
      <c r="G461" s="4" t="str">
        <f>IFERROR(VLOOKUP(F461,'Станция - направление'!$A$1:$C$40,2,0),"")</f>
        <v>Москва</v>
      </c>
      <c r="H461" s="4">
        <f t="shared" si="4"/>
        <v>2022</v>
      </c>
      <c r="I461" s="4">
        <f t="shared" si="5"/>
        <v>6</v>
      </c>
      <c r="J461" s="4">
        <f t="shared" si="6"/>
        <v>7</v>
      </c>
      <c r="K461" s="4">
        <f t="shared" si="7"/>
        <v>23</v>
      </c>
    </row>
    <row r="462" spans="1:11">
      <c r="A462" s="9">
        <v>44717</v>
      </c>
      <c r="B462" s="65" t="s">
        <v>593</v>
      </c>
      <c r="C462" s="4" t="s">
        <v>85</v>
      </c>
      <c r="D462" s="4" t="s">
        <v>99</v>
      </c>
      <c r="E462" s="4" t="s">
        <v>87</v>
      </c>
      <c r="F462" s="4" t="s">
        <v>7</v>
      </c>
      <c r="G462" s="4" t="str">
        <f>IFERROR(VLOOKUP(F462,'Станция - направление'!$A$1:$C$40,2,0),"")</f>
        <v>Москва</v>
      </c>
      <c r="H462" s="4">
        <f t="shared" si="4"/>
        <v>2022</v>
      </c>
      <c r="I462" s="4">
        <f t="shared" si="5"/>
        <v>6</v>
      </c>
      <c r="J462" s="4">
        <f t="shared" si="6"/>
        <v>7</v>
      </c>
      <c r="K462" s="4">
        <f t="shared" si="7"/>
        <v>23</v>
      </c>
    </row>
    <row r="463" spans="1:11">
      <c r="A463" s="9">
        <v>44718</v>
      </c>
      <c r="B463" s="65" t="s">
        <v>594</v>
      </c>
      <c r="C463" s="4" t="s">
        <v>86</v>
      </c>
      <c r="D463" s="4" t="s">
        <v>118</v>
      </c>
      <c r="E463" s="4" t="s">
        <v>87</v>
      </c>
      <c r="F463" s="4" t="s">
        <v>8</v>
      </c>
      <c r="G463" s="4" t="str">
        <f>IFERROR(VLOOKUP(F463,'Станция - направление'!$A$1:$C$40,2,0),"")</f>
        <v>Владивосток</v>
      </c>
      <c r="H463" s="4">
        <f t="shared" si="4"/>
        <v>2022</v>
      </c>
      <c r="I463" s="4">
        <f t="shared" si="5"/>
        <v>6</v>
      </c>
      <c r="J463" s="4">
        <f t="shared" si="6"/>
        <v>1</v>
      </c>
      <c r="K463" s="4">
        <f t="shared" si="7"/>
        <v>24</v>
      </c>
    </row>
    <row r="464" spans="1:11">
      <c r="A464" s="9">
        <v>44718</v>
      </c>
      <c r="B464" s="65" t="s">
        <v>595</v>
      </c>
      <c r="C464" s="4" t="s">
        <v>85</v>
      </c>
      <c r="D464" s="4" t="s">
        <v>99</v>
      </c>
      <c r="E464" s="4" t="s">
        <v>87</v>
      </c>
      <c r="F464" s="4" t="s">
        <v>7</v>
      </c>
      <c r="G464" s="4" t="str">
        <f>IFERROR(VLOOKUP(F464,'Станция - направление'!$A$1:$C$40,2,0),"")</f>
        <v>Москва</v>
      </c>
      <c r="H464" s="4">
        <f t="shared" si="4"/>
        <v>2022</v>
      </c>
      <c r="I464" s="4">
        <f t="shared" si="5"/>
        <v>6</v>
      </c>
      <c r="J464" s="4">
        <f t="shared" si="6"/>
        <v>1</v>
      </c>
      <c r="K464" s="4">
        <f t="shared" si="7"/>
        <v>24</v>
      </c>
    </row>
    <row r="465" spans="1:11">
      <c r="A465" s="9">
        <v>44719</v>
      </c>
      <c r="B465" s="65" t="s">
        <v>596</v>
      </c>
      <c r="C465" s="4" t="s">
        <v>86</v>
      </c>
      <c r="D465" s="4" t="s">
        <v>469</v>
      </c>
      <c r="E465" s="4" t="s">
        <v>89</v>
      </c>
      <c r="F465" s="4" t="s">
        <v>34</v>
      </c>
      <c r="G465" s="4" t="str">
        <f>IFERROR(VLOOKUP(F465,'Станция - направление'!$A$1:$C$38,2,0),"")</f>
        <v>Сухие п.п.</v>
      </c>
      <c r="H465" s="4">
        <f t="shared" si="4"/>
        <v>2022</v>
      </c>
      <c r="I465" s="4">
        <f t="shared" si="5"/>
        <v>6</v>
      </c>
      <c r="J465" s="4">
        <f t="shared" si="6"/>
        <v>2</v>
      </c>
      <c r="K465" s="4">
        <f t="shared" si="7"/>
        <v>24</v>
      </c>
    </row>
    <row r="466" spans="1:11">
      <c r="A466" s="9">
        <v>44720</v>
      </c>
      <c r="B466" s="65" t="s">
        <v>597</v>
      </c>
      <c r="C466" s="4" t="s">
        <v>86</v>
      </c>
      <c r="D466" s="4" t="s">
        <v>99</v>
      </c>
      <c r="E466" s="4" t="s">
        <v>88</v>
      </c>
      <c r="F466" s="4" t="s">
        <v>25</v>
      </c>
      <c r="G466" s="4">
        <f>IFERROR(VLOOKUP(F466,'Станция - направление'!$A$1:$C$38,2,0),"")</f>
        <v>0</v>
      </c>
      <c r="H466" s="4">
        <f t="shared" si="4"/>
        <v>2022</v>
      </c>
      <c r="I466" s="4">
        <f t="shared" si="5"/>
        <v>6</v>
      </c>
      <c r="J466" s="4">
        <f t="shared" si="6"/>
        <v>3</v>
      </c>
      <c r="K466" s="4">
        <f t="shared" si="7"/>
        <v>24</v>
      </c>
    </row>
    <row r="467" spans="1:11">
      <c r="A467" s="9">
        <v>44720</v>
      </c>
      <c r="B467" s="65" t="s">
        <v>598</v>
      </c>
      <c r="C467" s="4" t="s">
        <v>85</v>
      </c>
      <c r="D467" s="4" t="s">
        <v>118</v>
      </c>
      <c r="E467" s="4" t="s">
        <v>87</v>
      </c>
      <c r="F467" s="4" t="s">
        <v>6</v>
      </c>
      <c r="G467" s="4" t="str">
        <f>IFERROR(VLOOKUP(F467,'Станция - направление'!$A$1:$C$40,2,0),"")</f>
        <v>Москва</v>
      </c>
      <c r="H467" s="4">
        <f t="shared" si="4"/>
        <v>2022</v>
      </c>
      <c r="I467" s="4">
        <f t="shared" si="5"/>
        <v>6</v>
      </c>
      <c r="J467" s="4">
        <f t="shared" si="6"/>
        <v>3</v>
      </c>
      <c r="K467" s="4">
        <f t="shared" si="7"/>
        <v>24</v>
      </c>
    </row>
    <row r="468" spans="1:11">
      <c r="A468" s="9">
        <v>44720</v>
      </c>
      <c r="B468" s="65" t="s">
        <v>599</v>
      </c>
      <c r="C468" s="4" t="s">
        <v>85</v>
      </c>
      <c r="D468" s="4" t="s">
        <v>117</v>
      </c>
      <c r="E468" s="4" t="s">
        <v>87</v>
      </c>
      <c r="F468" s="4" t="s">
        <v>5</v>
      </c>
      <c r="G468" s="4" t="str">
        <f>IFERROR(VLOOKUP(F468,'Станция - направление'!$A$1:$C$40,2,0),"")</f>
        <v>Москва</v>
      </c>
      <c r="H468" s="4">
        <f t="shared" si="4"/>
        <v>2022</v>
      </c>
      <c r="I468" s="4">
        <f t="shared" si="5"/>
        <v>6</v>
      </c>
      <c r="J468" s="4">
        <f t="shared" si="6"/>
        <v>3</v>
      </c>
      <c r="K468" s="4">
        <f t="shared" si="7"/>
        <v>24</v>
      </c>
    </row>
    <row r="469" spans="1:11">
      <c r="A469" s="9">
        <v>44721</v>
      </c>
      <c r="B469" s="65" t="s">
        <v>600</v>
      </c>
      <c r="C469" s="4" t="s">
        <v>86</v>
      </c>
      <c r="D469" s="4" t="s">
        <v>118</v>
      </c>
      <c r="E469" s="4" t="s">
        <v>87</v>
      </c>
      <c r="F469" s="4" t="s">
        <v>8</v>
      </c>
      <c r="G469" s="4" t="str">
        <f>IFERROR(VLOOKUP(F469,'Станция - направление'!$A$1:$C$40,2,0),"")</f>
        <v>Владивосток</v>
      </c>
      <c r="H469" s="4">
        <f t="shared" si="4"/>
        <v>2022</v>
      </c>
      <c r="I469" s="4">
        <f t="shared" si="5"/>
        <v>6</v>
      </c>
      <c r="J469" s="4">
        <f t="shared" si="6"/>
        <v>4</v>
      </c>
      <c r="K469" s="4">
        <f t="shared" si="7"/>
        <v>24</v>
      </c>
    </row>
    <row r="470" spans="1:11">
      <c r="A470" s="9">
        <v>44721</v>
      </c>
      <c r="B470" s="65" t="s">
        <v>601</v>
      </c>
      <c r="C470" s="4" t="s">
        <v>86</v>
      </c>
      <c r="D470" s="4" t="s">
        <v>115</v>
      </c>
      <c r="E470" s="4" t="s">
        <v>89</v>
      </c>
      <c r="F470" s="4" t="s">
        <v>24</v>
      </c>
      <c r="G470" s="4">
        <f>IFERROR(VLOOKUP(F470,'Станция - направление'!$A$1:$C$38,2,0),"")</f>
        <v>0</v>
      </c>
      <c r="H470" s="4">
        <f t="shared" si="4"/>
        <v>2022</v>
      </c>
      <c r="I470" s="4">
        <f t="shared" si="5"/>
        <v>6</v>
      </c>
      <c r="J470" s="4">
        <f t="shared" si="6"/>
        <v>4</v>
      </c>
      <c r="K470" s="4">
        <f t="shared" si="7"/>
        <v>24</v>
      </c>
    </row>
    <row r="471" spans="1:11">
      <c r="A471" s="9">
        <v>44721</v>
      </c>
      <c r="B471" s="65" t="s">
        <v>602</v>
      </c>
      <c r="C471" s="4" t="s">
        <v>85</v>
      </c>
      <c r="D471" s="4" t="s">
        <v>99</v>
      </c>
      <c r="E471" s="4" t="s">
        <v>87</v>
      </c>
      <c r="F471" s="4" t="s">
        <v>11</v>
      </c>
      <c r="G471" s="4" t="str">
        <f>IFERROR(VLOOKUP(F471,'Станция - направление'!$A$1:$C$40,2,0),"")</f>
        <v>Сухие п.п.</v>
      </c>
      <c r="H471" s="4">
        <f t="shared" si="4"/>
        <v>2022</v>
      </c>
      <c r="I471" s="4">
        <f t="shared" si="5"/>
        <v>6</v>
      </c>
      <c r="J471" s="4">
        <f t="shared" si="6"/>
        <v>4</v>
      </c>
      <c r="K471" s="4">
        <f t="shared" si="7"/>
        <v>24</v>
      </c>
    </row>
    <row r="472" spans="1:11">
      <c r="A472" s="9">
        <v>44721</v>
      </c>
      <c r="B472" s="65" t="s">
        <v>603</v>
      </c>
      <c r="C472" s="4" t="s">
        <v>85</v>
      </c>
      <c r="D472" s="4" t="s">
        <v>99</v>
      </c>
      <c r="E472" s="4" t="s">
        <v>87</v>
      </c>
      <c r="F472" s="4" t="s">
        <v>7</v>
      </c>
      <c r="G472" s="4" t="str">
        <f>IFERROR(VLOOKUP(F472,'Станция - направление'!$A$1:$C$40,2,0),"")</f>
        <v>Москва</v>
      </c>
      <c r="H472" s="4">
        <f t="shared" si="4"/>
        <v>2022</v>
      </c>
      <c r="I472" s="4">
        <f t="shared" si="5"/>
        <v>6</v>
      </c>
      <c r="J472" s="4">
        <f t="shared" si="6"/>
        <v>4</v>
      </c>
      <c r="K472" s="4">
        <f t="shared" si="7"/>
        <v>24</v>
      </c>
    </row>
    <row r="473" spans="1:11">
      <c r="A473" s="9">
        <v>44722</v>
      </c>
      <c r="B473" s="65" t="s">
        <v>604</v>
      </c>
      <c r="C473" s="4" t="s">
        <v>86</v>
      </c>
      <c r="D473" s="4" t="s">
        <v>117</v>
      </c>
      <c r="E473" s="4" t="s">
        <v>88</v>
      </c>
      <c r="F473" s="4" t="s">
        <v>584</v>
      </c>
      <c r="G473" s="4" t="str">
        <f>IFERROR(VLOOKUP(F473,'Станция - направление'!$A$1:$C$38,2,0),"")</f>
        <v/>
      </c>
      <c r="H473" s="4">
        <f t="shared" si="4"/>
        <v>2022</v>
      </c>
      <c r="I473" s="4">
        <f t="shared" si="5"/>
        <v>6</v>
      </c>
      <c r="J473" s="4">
        <f t="shared" si="6"/>
        <v>5</v>
      </c>
      <c r="K473" s="4">
        <f t="shared" si="7"/>
        <v>24</v>
      </c>
    </row>
    <row r="474" spans="1:11">
      <c r="A474" s="9">
        <v>44722</v>
      </c>
      <c r="B474" s="65" t="s">
        <v>605</v>
      </c>
      <c r="C474" s="4" t="s">
        <v>86</v>
      </c>
      <c r="D474" s="4" t="s">
        <v>117</v>
      </c>
      <c r="E474" s="4" t="s">
        <v>87</v>
      </c>
      <c r="F474" s="4" t="s">
        <v>43</v>
      </c>
      <c r="G474" s="4" t="str">
        <f>IFERROR(VLOOKUP(F474,'Станция - направление'!$A$1:$C$40,2,0),"")</f>
        <v>Сухие п.п.</v>
      </c>
      <c r="H474" s="4">
        <f t="shared" si="4"/>
        <v>2022</v>
      </c>
      <c r="I474" s="4">
        <f t="shared" si="5"/>
        <v>6</v>
      </c>
      <c r="J474" s="4">
        <f t="shared" si="6"/>
        <v>5</v>
      </c>
      <c r="K474" s="4">
        <f t="shared" si="7"/>
        <v>24</v>
      </c>
    </row>
    <row r="475" spans="1:11">
      <c r="A475" s="9">
        <v>44722</v>
      </c>
      <c r="B475" s="65" t="s">
        <v>606</v>
      </c>
      <c r="C475" s="4" t="s">
        <v>86</v>
      </c>
      <c r="D475" s="4" t="s">
        <v>99</v>
      </c>
      <c r="E475" s="4" t="s">
        <v>89</v>
      </c>
      <c r="F475" s="4" t="s">
        <v>37</v>
      </c>
      <c r="G475" s="4">
        <f>IFERROR(VLOOKUP(F475,'Станция - направление'!$A$1:$C$38,2,0),"")</f>
        <v>0</v>
      </c>
      <c r="H475" s="4">
        <f t="shared" si="4"/>
        <v>2022</v>
      </c>
      <c r="I475" s="4">
        <f t="shared" si="5"/>
        <v>6</v>
      </c>
      <c r="J475" s="4">
        <f t="shared" si="6"/>
        <v>5</v>
      </c>
      <c r="K475" s="4">
        <f t="shared" si="7"/>
        <v>24</v>
      </c>
    </row>
    <row r="476" spans="1:11">
      <c r="A476" s="9">
        <v>44722</v>
      </c>
      <c r="B476" s="65" t="s">
        <v>607</v>
      </c>
      <c r="C476" s="4" t="s">
        <v>85</v>
      </c>
      <c r="D476" s="4" t="s">
        <v>99</v>
      </c>
      <c r="E476" s="4" t="s">
        <v>87</v>
      </c>
      <c r="F476" s="4" t="s">
        <v>7</v>
      </c>
      <c r="G476" s="4" t="str">
        <f>IFERROR(VLOOKUP(F476,'Станция - направление'!$A$1:$C$40,2,0),"")</f>
        <v>Москва</v>
      </c>
      <c r="H476" s="4">
        <f t="shared" si="4"/>
        <v>2022</v>
      </c>
      <c r="I476" s="4">
        <f t="shared" si="5"/>
        <v>6</v>
      </c>
      <c r="J476" s="4">
        <f t="shared" si="6"/>
        <v>5</v>
      </c>
      <c r="K476" s="4">
        <f t="shared" si="7"/>
        <v>24</v>
      </c>
    </row>
    <row r="477" spans="1:11">
      <c r="A477" s="9">
        <v>44722</v>
      </c>
      <c r="B477" s="65" t="s">
        <v>608</v>
      </c>
      <c r="C477" s="4" t="s">
        <v>85</v>
      </c>
      <c r="D477" s="4" t="s">
        <v>115</v>
      </c>
      <c r="E477" s="4" t="s">
        <v>87</v>
      </c>
      <c r="F477" s="4" t="s">
        <v>3</v>
      </c>
      <c r="G477" s="4" t="str">
        <f>IFERROR(VLOOKUP(F477,'Станция - направление'!$A$1:$C$40,2,0),"")</f>
        <v>Москва</v>
      </c>
      <c r="H477" s="4">
        <f t="shared" si="4"/>
        <v>2022</v>
      </c>
      <c r="I477" s="4">
        <f t="shared" si="5"/>
        <v>6</v>
      </c>
      <c r="J477" s="4">
        <f t="shared" si="6"/>
        <v>5</v>
      </c>
      <c r="K477" s="4">
        <f t="shared" si="7"/>
        <v>24</v>
      </c>
    </row>
    <row r="478" spans="1:11">
      <c r="A478" s="9">
        <v>44723</v>
      </c>
      <c r="B478" s="65" t="s">
        <v>609</v>
      </c>
      <c r="C478" s="4" t="s">
        <v>86</v>
      </c>
      <c r="D478" s="4" t="s">
        <v>118</v>
      </c>
      <c r="E478" s="4" t="s">
        <v>87</v>
      </c>
      <c r="F478" s="4" t="s">
        <v>8</v>
      </c>
      <c r="G478" s="4" t="str">
        <f>IFERROR(VLOOKUP(F478,'Станция - направление'!$A$1:$C$40,2,0),"")</f>
        <v>Владивосток</v>
      </c>
      <c r="H478" s="4">
        <f t="shared" si="4"/>
        <v>2022</v>
      </c>
      <c r="I478" s="4">
        <f t="shared" si="5"/>
        <v>6</v>
      </c>
      <c r="J478" s="4">
        <f t="shared" si="6"/>
        <v>6</v>
      </c>
      <c r="K478" s="4">
        <f t="shared" si="7"/>
        <v>24</v>
      </c>
    </row>
    <row r="479" spans="1:11">
      <c r="A479" s="9">
        <v>44724</v>
      </c>
      <c r="B479" s="65" t="s">
        <v>610</v>
      </c>
      <c r="C479" s="4" t="s">
        <v>86</v>
      </c>
      <c r="D479" s="4" t="s">
        <v>99</v>
      </c>
      <c r="E479" s="4" t="s">
        <v>88</v>
      </c>
      <c r="F479" s="4" t="s">
        <v>27</v>
      </c>
      <c r="G479" s="4">
        <f>IFERROR(VLOOKUP(F479,'Станция - направление'!$A$1:$C$38,2,0),"")</f>
        <v>0</v>
      </c>
      <c r="H479" s="4">
        <f t="shared" si="4"/>
        <v>2022</v>
      </c>
      <c r="I479" s="4">
        <f t="shared" si="5"/>
        <v>6</v>
      </c>
      <c r="J479" s="4">
        <f t="shared" si="6"/>
        <v>7</v>
      </c>
      <c r="K479" s="4">
        <f t="shared" si="7"/>
        <v>24</v>
      </c>
    </row>
    <row r="480" spans="1:11">
      <c r="A480" s="9">
        <v>44724</v>
      </c>
      <c r="B480" s="65" t="s">
        <v>611</v>
      </c>
      <c r="C480" s="4" t="s">
        <v>85</v>
      </c>
      <c r="D480" s="4" t="s">
        <v>118</v>
      </c>
      <c r="E480" s="4" t="s">
        <v>87</v>
      </c>
      <c r="F480" s="4" t="s">
        <v>6</v>
      </c>
      <c r="G480" s="4" t="str">
        <f>IFERROR(VLOOKUP(F480,'Станция - направление'!$A$1:$C$40,2,0),"")</f>
        <v>Москва</v>
      </c>
      <c r="H480" s="4">
        <f t="shared" si="4"/>
        <v>2022</v>
      </c>
      <c r="I480" s="4">
        <f t="shared" si="5"/>
        <v>6</v>
      </c>
      <c r="J480" s="4">
        <f t="shared" si="6"/>
        <v>7</v>
      </c>
      <c r="K480" s="4">
        <f t="shared" si="7"/>
        <v>24</v>
      </c>
    </row>
    <row r="481" spans="1:11">
      <c r="A481" s="9">
        <v>44724</v>
      </c>
      <c r="B481" s="65" t="s">
        <v>612</v>
      </c>
      <c r="C481" s="4" t="s">
        <v>85</v>
      </c>
      <c r="D481" s="4" t="s">
        <v>117</v>
      </c>
      <c r="E481" s="4" t="s">
        <v>87</v>
      </c>
      <c r="F481" s="4" t="s">
        <v>5</v>
      </c>
      <c r="G481" s="4" t="str">
        <f>IFERROR(VLOOKUP(F481,'Станция - направление'!$A$1:$C$40,2,0),"")</f>
        <v>Москва</v>
      </c>
      <c r="H481" s="4">
        <f t="shared" si="4"/>
        <v>2022</v>
      </c>
      <c r="I481" s="4">
        <f t="shared" si="5"/>
        <v>6</v>
      </c>
      <c r="J481" s="4">
        <f t="shared" si="6"/>
        <v>7</v>
      </c>
      <c r="K481" s="4">
        <f t="shared" si="7"/>
        <v>24</v>
      </c>
    </row>
    <row r="482" spans="1:11">
      <c r="A482" s="9">
        <v>44725</v>
      </c>
      <c r="B482" s="65" t="s">
        <v>613</v>
      </c>
      <c r="C482" s="4" t="s">
        <v>86</v>
      </c>
      <c r="D482" s="4" t="s">
        <v>115</v>
      </c>
      <c r="E482" s="4" t="s">
        <v>89</v>
      </c>
      <c r="F482" s="4" t="s">
        <v>38</v>
      </c>
      <c r="G482" s="4">
        <f>IFERROR(VLOOKUP(F482,'Станция - направление'!$A$1:$C$38,2,0),"")</f>
        <v>0</v>
      </c>
      <c r="H482" s="4">
        <f t="shared" si="4"/>
        <v>2022</v>
      </c>
      <c r="I482" s="4">
        <f t="shared" si="5"/>
        <v>6</v>
      </c>
      <c r="J482" s="4">
        <f t="shared" si="6"/>
        <v>1</v>
      </c>
      <c r="K482" s="4">
        <f t="shared" si="7"/>
        <v>25</v>
      </c>
    </row>
    <row r="483" spans="1:11">
      <c r="A483" s="9">
        <v>44725</v>
      </c>
      <c r="B483" s="65" t="s">
        <v>614</v>
      </c>
      <c r="C483" s="4" t="s">
        <v>85</v>
      </c>
      <c r="D483" s="4" t="s">
        <v>99</v>
      </c>
      <c r="E483" s="4" t="s">
        <v>87</v>
      </c>
      <c r="F483" s="4" t="s">
        <v>7</v>
      </c>
      <c r="G483" s="4" t="str">
        <f>IFERROR(VLOOKUP(F483,'Станция - направление'!$A$1:$C$40,2,0),"")</f>
        <v>Москва</v>
      </c>
      <c r="H483" s="4">
        <f t="shared" si="4"/>
        <v>2022</v>
      </c>
      <c r="I483" s="4">
        <f t="shared" si="5"/>
        <v>6</v>
      </c>
      <c r="J483" s="4">
        <f t="shared" si="6"/>
        <v>1</v>
      </c>
      <c r="K483" s="4">
        <f t="shared" si="7"/>
        <v>25</v>
      </c>
    </row>
    <row r="484" spans="1:11">
      <c r="A484" s="9">
        <v>44725</v>
      </c>
      <c r="B484" s="65" t="s">
        <v>615</v>
      </c>
      <c r="C484" s="4" t="s">
        <v>85</v>
      </c>
      <c r="D484" s="4" t="s">
        <v>118</v>
      </c>
      <c r="E484" s="4" t="s">
        <v>87</v>
      </c>
      <c r="F484" s="4" t="s">
        <v>8</v>
      </c>
      <c r="G484" s="4" t="str">
        <f>IFERROR(VLOOKUP(F484,'Станция - направление'!$A$1:$C$40,2,0),"")</f>
        <v>Владивосток</v>
      </c>
      <c r="H484" s="4">
        <f t="shared" si="4"/>
        <v>2022</v>
      </c>
      <c r="I484" s="4">
        <f t="shared" si="5"/>
        <v>6</v>
      </c>
      <c r="J484" s="4">
        <f t="shared" si="6"/>
        <v>1</v>
      </c>
      <c r="K484" s="4">
        <f t="shared" si="7"/>
        <v>25</v>
      </c>
    </row>
    <row r="485" spans="1:11">
      <c r="A485" s="9">
        <v>44726</v>
      </c>
      <c r="B485" s="65" t="s">
        <v>616</v>
      </c>
      <c r="C485" s="4" t="s">
        <v>86</v>
      </c>
      <c r="D485" s="4" t="s">
        <v>99</v>
      </c>
      <c r="E485" s="4" t="s">
        <v>88</v>
      </c>
      <c r="F485" s="4" t="s">
        <v>25</v>
      </c>
      <c r="G485" s="4">
        <f>IFERROR(VLOOKUP(F485,'Станция - направление'!$A$1:$C$38,2,0),"")</f>
        <v>0</v>
      </c>
      <c r="H485" s="4">
        <f t="shared" si="4"/>
        <v>2022</v>
      </c>
      <c r="I485" s="4">
        <f t="shared" si="5"/>
        <v>6</v>
      </c>
      <c r="J485" s="4">
        <f t="shared" si="6"/>
        <v>2</v>
      </c>
      <c r="K485" s="4">
        <f t="shared" si="7"/>
        <v>25</v>
      </c>
    </row>
    <row r="486" spans="1:11">
      <c r="A486" s="9">
        <v>44727</v>
      </c>
      <c r="B486" s="65" t="s">
        <v>617</v>
      </c>
      <c r="C486" s="4" t="s">
        <v>86</v>
      </c>
      <c r="D486" s="4" t="s">
        <v>118</v>
      </c>
      <c r="E486" s="4" t="s">
        <v>88</v>
      </c>
      <c r="F486" s="4" t="s">
        <v>25</v>
      </c>
      <c r="G486" s="4">
        <f>IFERROR(VLOOKUP(F486,'Станция - направление'!$A$1:$C$38,2,0),"")</f>
        <v>0</v>
      </c>
      <c r="H486" s="4">
        <f t="shared" si="4"/>
        <v>2022</v>
      </c>
      <c r="I486" s="4">
        <f t="shared" si="5"/>
        <v>6</v>
      </c>
      <c r="J486" s="4">
        <f t="shared" si="6"/>
        <v>3</v>
      </c>
      <c r="K486" s="4">
        <f t="shared" si="7"/>
        <v>25</v>
      </c>
    </row>
    <row r="487" spans="1:11">
      <c r="A487" s="9">
        <v>44727</v>
      </c>
      <c r="B487" s="65" t="s">
        <v>618</v>
      </c>
      <c r="C487" s="4" t="s">
        <v>85</v>
      </c>
      <c r="D487" s="4" t="s">
        <v>117</v>
      </c>
      <c r="E487" s="4" t="s">
        <v>87</v>
      </c>
      <c r="F487" s="4" t="s">
        <v>5</v>
      </c>
      <c r="G487" s="4" t="str">
        <f>IFERROR(VLOOKUP(F487,'Станция - направление'!$A$1:$C$40,2,0),"")</f>
        <v>Москва</v>
      </c>
      <c r="H487" s="4">
        <f t="shared" si="4"/>
        <v>2022</v>
      </c>
      <c r="I487" s="4">
        <f t="shared" si="5"/>
        <v>6</v>
      </c>
      <c r="J487" s="4">
        <f t="shared" si="6"/>
        <v>3</v>
      </c>
      <c r="K487" s="4">
        <f t="shared" si="7"/>
        <v>25</v>
      </c>
    </row>
    <row r="488" spans="1:11">
      <c r="A488" s="9">
        <v>44728</v>
      </c>
      <c r="B488" s="65" t="s">
        <v>619</v>
      </c>
      <c r="C488" s="4" t="s">
        <v>86</v>
      </c>
      <c r="D488" s="4" t="s">
        <v>118</v>
      </c>
      <c r="E488" s="4" t="s">
        <v>87</v>
      </c>
      <c r="F488" s="4" t="s">
        <v>8</v>
      </c>
      <c r="G488" s="4" t="str">
        <f>IFERROR(VLOOKUP(F488,'Станция - направление'!$A$1:$C$40,2,0),"")</f>
        <v>Владивосток</v>
      </c>
      <c r="H488" s="4">
        <f t="shared" si="4"/>
        <v>2022</v>
      </c>
      <c r="I488" s="4">
        <f t="shared" si="5"/>
        <v>6</v>
      </c>
      <c r="J488" s="4">
        <f t="shared" si="6"/>
        <v>4</v>
      </c>
      <c r="K488" s="4">
        <f t="shared" si="7"/>
        <v>25</v>
      </c>
    </row>
    <row r="489" spans="1:11">
      <c r="A489" s="9">
        <v>44728</v>
      </c>
      <c r="B489" s="65" t="s">
        <v>620</v>
      </c>
      <c r="C489" s="4" t="s">
        <v>86</v>
      </c>
      <c r="D489" s="4" t="s">
        <v>99</v>
      </c>
      <c r="E489" s="4" t="s">
        <v>89</v>
      </c>
      <c r="F489" s="4" t="s">
        <v>39</v>
      </c>
      <c r="G489" s="4">
        <f>IFERROR(VLOOKUP(F489,'Станция - направление'!$A$1:$C$38,2,0),"")</f>
        <v>0</v>
      </c>
      <c r="H489" s="4">
        <f t="shared" si="4"/>
        <v>2022</v>
      </c>
      <c r="I489" s="4">
        <f t="shared" si="5"/>
        <v>6</v>
      </c>
      <c r="J489" s="4">
        <f t="shared" si="6"/>
        <v>4</v>
      </c>
      <c r="K489" s="4">
        <f t="shared" si="7"/>
        <v>25</v>
      </c>
    </row>
    <row r="490" spans="1:11">
      <c r="A490" s="9">
        <v>44728</v>
      </c>
      <c r="B490" s="65" t="s">
        <v>621</v>
      </c>
      <c r="C490" s="4" t="s">
        <v>85</v>
      </c>
      <c r="D490" s="4" t="s">
        <v>99</v>
      </c>
      <c r="E490" s="4" t="s">
        <v>87</v>
      </c>
      <c r="F490" s="4" t="s">
        <v>7</v>
      </c>
      <c r="G490" s="4" t="str">
        <f>IFERROR(VLOOKUP(F490,'Станция - направление'!$A$1:$C$40,2,0),"")</f>
        <v>Москва</v>
      </c>
      <c r="H490" s="4">
        <f t="shared" si="4"/>
        <v>2022</v>
      </c>
      <c r="I490" s="4">
        <f t="shared" si="5"/>
        <v>6</v>
      </c>
      <c r="J490" s="4">
        <f t="shared" si="6"/>
        <v>4</v>
      </c>
      <c r="K490" s="4">
        <f t="shared" si="7"/>
        <v>25</v>
      </c>
    </row>
    <row r="491" spans="1:11">
      <c r="A491" s="9">
        <v>44728</v>
      </c>
      <c r="B491" s="65" t="s">
        <v>622</v>
      </c>
      <c r="C491" s="4" t="s">
        <v>85</v>
      </c>
      <c r="D491" s="4" t="s">
        <v>115</v>
      </c>
      <c r="E491" s="4" t="s">
        <v>87</v>
      </c>
      <c r="F491" s="4" t="s">
        <v>3</v>
      </c>
      <c r="G491" s="4" t="str">
        <f>IFERROR(VLOOKUP(F491,'Станция - направление'!$A$1:$C$40,2,0),"")</f>
        <v>Москва</v>
      </c>
      <c r="H491" s="4">
        <f t="shared" si="4"/>
        <v>2022</v>
      </c>
      <c r="I491" s="4">
        <f t="shared" si="5"/>
        <v>6</v>
      </c>
      <c r="J491" s="4">
        <f t="shared" si="6"/>
        <v>4</v>
      </c>
      <c r="K491" s="4">
        <f t="shared" si="7"/>
        <v>25</v>
      </c>
    </row>
    <row r="492" spans="1:11">
      <c r="A492" s="9">
        <v>44729</v>
      </c>
      <c r="B492" s="65" t="s">
        <v>623</v>
      </c>
      <c r="C492" s="4" t="s">
        <v>86</v>
      </c>
      <c r="D492" s="4" t="s">
        <v>99</v>
      </c>
      <c r="E492" s="4" t="s">
        <v>88</v>
      </c>
      <c r="F492" s="4" t="s">
        <v>25</v>
      </c>
      <c r="G492" s="4">
        <f>IFERROR(VLOOKUP(F492,'Станция - направление'!$A$1:$C$38,2,0),"")</f>
        <v>0</v>
      </c>
      <c r="H492" s="4">
        <f t="shared" si="4"/>
        <v>2022</v>
      </c>
      <c r="I492" s="4">
        <f t="shared" si="5"/>
        <v>6</v>
      </c>
      <c r="J492" s="4">
        <f t="shared" si="6"/>
        <v>5</v>
      </c>
      <c r="K492" s="4">
        <f t="shared" si="7"/>
        <v>25</v>
      </c>
    </row>
    <row r="493" spans="1:11">
      <c r="A493" s="9">
        <v>44729</v>
      </c>
      <c r="B493" s="65" t="s">
        <v>624</v>
      </c>
      <c r="C493" s="4" t="s">
        <v>85</v>
      </c>
      <c r="D493" s="4" t="s">
        <v>118</v>
      </c>
      <c r="E493" s="4" t="s">
        <v>87</v>
      </c>
      <c r="F493" s="4" t="s">
        <v>6</v>
      </c>
      <c r="G493" s="4" t="str">
        <f>IFERROR(VLOOKUP(F493,'Станция - направление'!$A$1:$C$40,2,0),"")</f>
        <v>Москва</v>
      </c>
      <c r="H493" s="4">
        <f t="shared" si="4"/>
        <v>2022</v>
      </c>
      <c r="I493" s="4">
        <f t="shared" si="5"/>
        <v>6</v>
      </c>
      <c r="J493" s="4">
        <f t="shared" si="6"/>
        <v>5</v>
      </c>
      <c r="K493" s="4">
        <f t="shared" si="7"/>
        <v>25</v>
      </c>
    </row>
    <row r="494" spans="1:11">
      <c r="A494" s="9">
        <v>44730</v>
      </c>
      <c r="B494" s="65" t="s">
        <v>625</v>
      </c>
      <c r="C494" s="4" t="s">
        <v>85</v>
      </c>
      <c r="D494" s="4" t="s">
        <v>99</v>
      </c>
      <c r="E494" s="4" t="s">
        <v>87</v>
      </c>
      <c r="F494" s="4" t="s">
        <v>7</v>
      </c>
      <c r="G494" s="4" t="str">
        <f>IFERROR(VLOOKUP(F494,'Станция - направление'!$A$1:$C$40,2,0),"")</f>
        <v>Москва</v>
      </c>
      <c r="H494" s="4">
        <f t="shared" si="4"/>
        <v>2022</v>
      </c>
      <c r="I494" s="4">
        <f t="shared" si="5"/>
        <v>6</v>
      </c>
      <c r="J494" s="4">
        <f t="shared" si="6"/>
        <v>6</v>
      </c>
      <c r="K494" s="4">
        <f t="shared" si="7"/>
        <v>25</v>
      </c>
    </row>
    <row r="495" spans="1:11">
      <c r="A495" s="9">
        <v>44731</v>
      </c>
      <c r="B495" s="65" t="s">
        <v>626</v>
      </c>
      <c r="C495" s="4" t="s">
        <v>86</v>
      </c>
      <c r="D495" s="4" t="s">
        <v>99</v>
      </c>
      <c r="E495" s="4" t="s">
        <v>89</v>
      </c>
      <c r="F495" s="4" t="s">
        <v>36</v>
      </c>
      <c r="G495" s="4" t="str">
        <f>IFERROR(VLOOKUP(F495,'Станция - направление'!$A$1:$C$38,2,0),"")</f>
        <v>Сухие п.п.</v>
      </c>
      <c r="H495" s="4">
        <f t="shared" si="4"/>
        <v>2022</v>
      </c>
      <c r="I495" s="4">
        <f t="shared" si="5"/>
        <v>6</v>
      </c>
      <c r="J495" s="4">
        <f t="shared" si="6"/>
        <v>7</v>
      </c>
      <c r="K495" s="4">
        <f t="shared" si="7"/>
        <v>25</v>
      </c>
    </row>
    <row r="496" spans="1:11">
      <c r="A496" s="9">
        <v>44732</v>
      </c>
      <c r="B496" s="65" t="s">
        <v>627</v>
      </c>
      <c r="C496" s="4" t="s">
        <v>86</v>
      </c>
      <c r="D496" s="4" t="s">
        <v>115</v>
      </c>
      <c r="E496" s="4" t="s">
        <v>87</v>
      </c>
      <c r="F496" s="4" t="s">
        <v>11</v>
      </c>
      <c r="G496" s="4" t="str">
        <f>IFERROR(VLOOKUP(F496,'Станция - направление'!$A$1:$C$40,2,0),"")</f>
        <v>Сухие п.п.</v>
      </c>
      <c r="H496" s="4">
        <f t="shared" si="4"/>
        <v>2022</v>
      </c>
      <c r="I496" s="4">
        <f t="shared" si="5"/>
        <v>6</v>
      </c>
      <c r="J496" s="4">
        <f t="shared" si="6"/>
        <v>1</v>
      </c>
      <c r="K496" s="4">
        <f t="shared" si="7"/>
        <v>26</v>
      </c>
    </row>
    <row r="497" spans="1:11">
      <c r="A497" s="9">
        <v>44732</v>
      </c>
      <c r="B497" s="65" t="s">
        <v>628</v>
      </c>
      <c r="C497" s="4" t="s">
        <v>86</v>
      </c>
      <c r="D497" s="4" t="s">
        <v>117</v>
      </c>
      <c r="E497" s="4" t="s">
        <v>89</v>
      </c>
      <c r="F497" s="4" t="s">
        <v>34</v>
      </c>
      <c r="G497" s="4" t="str">
        <f>IFERROR(VLOOKUP(F497,'Станция - направление'!$A$1:$C$38,2,0),"")</f>
        <v>Сухие п.п.</v>
      </c>
      <c r="H497" s="4">
        <f t="shared" si="4"/>
        <v>2022</v>
      </c>
      <c r="I497" s="4">
        <f t="shared" si="5"/>
        <v>6</v>
      </c>
      <c r="J497" s="4">
        <f t="shared" si="6"/>
        <v>1</v>
      </c>
      <c r="K497" s="4">
        <f t="shared" si="7"/>
        <v>26</v>
      </c>
    </row>
    <row r="498" spans="1:11">
      <c r="A498" s="9">
        <v>44732</v>
      </c>
      <c r="B498" s="65" t="s">
        <v>629</v>
      </c>
      <c r="C498" s="4" t="s">
        <v>86</v>
      </c>
      <c r="D498" s="4" t="s">
        <v>99</v>
      </c>
      <c r="E498" s="4" t="s">
        <v>88</v>
      </c>
      <c r="F498" s="4" t="s">
        <v>25</v>
      </c>
      <c r="G498" s="4">
        <f>IFERROR(VLOOKUP(F498,'Станция - направление'!$A$1:$C$38,2,0),"")</f>
        <v>0</v>
      </c>
      <c r="H498" s="4">
        <f t="shared" si="4"/>
        <v>2022</v>
      </c>
      <c r="I498" s="4">
        <f t="shared" si="5"/>
        <v>6</v>
      </c>
      <c r="J498" s="4">
        <f t="shared" si="6"/>
        <v>1</v>
      </c>
      <c r="K498" s="4">
        <f t="shared" si="7"/>
        <v>26</v>
      </c>
    </row>
    <row r="499" spans="1:11">
      <c r="A499" s="9">
        <v>44732</v>
      </c>
      <c r="B499" s="65" t="s">
        <v>630</v>
      </c>
      <c r="C499" s="4" t="s">
        <v>85</v>
      </c>
      <c r="D499" s="4" t="s">
        <v>117</v>
      </c>
      <c r="E499" s="4" t="s">
        <v>87</v>
      </c>
      <c r="F499" s="4" t="s">
        <v>5</v>
      </c>
      <c r="G499" s="4" t="str">
        <f>IFERROR(VLOOKUP(F499,'Станция - направление'!$A$1:$C$40,2,0),"")</f>
        <v>Москва</v>
      </c>
      <c r="H499" s="4">
        <f t="shared" si="4"/>
        <v>2022</v>
      </c>
      <c r="I499" s="4">
        <f t="shared" si="5"/>
        <v>6</v>
      </c>
      <c r="J499" s="4">
        <f t="shared" si="6"/>
        <v>1</v>
      </c>
      <c r="K499" s="4">
        <f t="shared" si="7"/>
        <v>26</v>
      </c>
    </row>
    <row r="500" spans="1:11">
      <c r="A500" s="9">
        <v>44732</v>
      </c>
      <c r="B500" s="65" t="s">
        <v>631</v>
      </c>
      <c r="C500" s="4" t="s">
        <v>85</v>
      </c>
      <c r="D500" s="4" t="s">
        <v>118</v>
      </c>
      <c r="E500" s="4" t="s">
        <v>87</v>
      </c>
      <c r="F500" s="4" t="s">
        <v>8</v>
      </c>
      <c r="G500" s="4" t="str">
        <f>IFERROR(VLOOKUP(F500,'Станция - направление'!$A$1:$C$40,2,0),"")</f>
        <v>Владивосток</v>
      </c>
      <c r="H500" s="4">
        <f t="shared" si="4"/>
        <v>2022</v>
      </c>
      <c r="I500" s="4">
        <f t="shared" si="5"/>
        <v>6</v>
      </c>
      <c r="J500" s="4">
        <f t="shared" si="6"/>
        <v>1</v>
      </c>
      <c r="K500" s="4">
        <f t="shared" si="7"/>
        <v>26</v>
      </c>
    </row>
    <row r="501" spans="1:11">
      <c r="A501" s="9">
        <v>44733</v>
      </c>
      <c r="B501" s="65" t="s">
        <v>632</v>
      </c>
      <c r="C501" s="4" t="s">
        <v>86</v>
      </c>
      <c r="D501" s="4" t="s">
        <v>118</v>
      </c>
      <c r="E501" s="4" t="s">
        <v>87</v>
      </c>
      <c r="F501" s="4" t="s">
        <v>8</v>
      </c>
      <c r="G501" s="4" t="str">
        <f>IFERROR(VLOOKUP(F501,'Станция - направление'!$A$1:$C$40,2,0),"")</f>
        <v>Владивосток</v>
      </c>
      <c r="H501" s="4">
        <f t="shared" si="4"/>
        <v>2022</v>
      </c>
      <c r="I501" s="4">
        <f t="shared" si="5"/>
        <v>6</v>
      </c>
      <c r="J501" s="4">
        <f t="shared" si="6"/>
        <v>2</v>
      </c>
      <c r="K501" s="4">
        <f t="shared" si="7"/>
        <v>26</v>
      </c>
    </row>
    <row r="502" spans="1:11">
      <c r="A502" s="9">
        <v>44734</v>
      </c>
      <c r="B502" s="65" t="s">
        <v>633</v>
      </c>
      <c r="C502" s="4" t="s">
        <v>86</v>
      </c>
      <c r="D502" s="4" t="s">
        <v>99</v>
      </c>
      <c r="E502" s="4" t="s">
        <v>88</v>
      </c>
      <c r="F502" s="4" t="s">
        <v>25</v>
      </c>
      <c r="G502" s="4">
        <f>IFERROR(VLOOKUP(F502,'Станция - направление'!$A$1:$C$38,2,0),"")</f>
        <v>0</v>
      </c>
      <c r="H502" s="4">
        <f t="shared" si="4"/>
        <v>2022</v>
      </c>
      <c r="I502" s="4">
        <f t="shared" si="5"/>
        <v>6</v>
      </c>
      <c r="J502" s="4">
        <f t="shared" si="6"/>
        <v>3</v>
      </c>
      <c r="K502" s="4">
        <f t="shared" si="7"/>
        <v>26</v>
      </c>
    </row>
    <row r="503" spans="1:11">
      <c r="A503" s="9">
        <v>44735</v>
      </c>
      <c r="B503" s="65" t="s">
        <v>634</v>
      </c>
      <c r="C503" s="4" t="s">
        <v>86</v>
      </c>
      <c r="D503" s="4" t="s">
        <v>115</v>
      </c>
      <c r="E503" s="4" t="s">
        <v>89</v>
      </c>
      <c r="F503" s="4" t="s">
        <v>41</v>
      </c>
      <c r="G503" s="4" t="str">
        <f>IFERROR(VLOOKUP(F503,'Станция - направление'!$A$1:$C$38,2,0),"")</f>
        <v>Внутри узла</v>
      </c>
      <c r="H503" s="4">
        <f t="shared" si="4"/>
        <v>2022</v>
      </c>
      <c r="I503" s="4">
        <f t="shared" si="5"/>
        <v>6</v>
      </c>
      <c r="J503" s="4">
        <f t="shared" si="6"/>
        <v>4</v>
      </c>
      <c r="K503" s="4">
        <f t="shared" si="7"/>
        <v>26</v>
      </c>
    </row>
    <row r="504" spans="1:11">
      <c r="A504" s="9">
        <v>44735</v>
      </c>
      <c r="B504" s="65" t="s">
        <v>635</v>
      </c>
      <c r="C504" s="4" t="s">
        <v>85</v>
      </c>
      <c r="D504" s="4" t="s">
        <v>99</v>
      </c>
      <c r="E504" s="4" t="s">
        <v>87</v>
      </c>
      <c r="F504" s="4" t="s">
        <v>7</v>
      </c>
      <c r="G504" s="4" t="str">
        <f>IFERROR(VLOOKUP(F504,'Станция - направление'!$A$1:$C$40,2,0),"")</f>
        <v>Москва</v>
      </c>
      <c r="H504" s="4">
        <f t="shared" si="4"/>
        <v>2022</v>
      </c>
      <c r="I504" s="4">
        <f t="shared" si="5"/>
        <v>6</v>
      </c>
      <c r="J504" s="4">
        <f t="shared" si="6"/>
        <v>4</v>
      </c>
      <c r="K504" s="4">
        <f t="shared" si="7"/>
        <v>26</v>
      </c>
    </row>
    <row r="505" spans="1:11">
      <c r="A505" s="9">
        <v>44736</v>
      </c>
      <c r="B505" s="65" t="s">
        <v>636</v>
      </c>
      <c r="C505" s="4" t="s">
        <v>85</v>
      </c>
      <c r="D505" s="4" t="s">
        <v>118</v>
      </c>
      <c r="E505" s="4" t="s">
        <v>87</v>
      </c>
      <c r="F505" s="4" t="s">
        <v>6</v>
      </c>
      <c r="G505" s="4" t="str">
        <f>IFERROR(VLOOKUP(F505,'Станция - направление'!$A$1:$C$40,2,0),"")</f>
        <v>Москва</v>
      </c>
      <c r="H505" s="4">
        <f t="shared" si="4"/>
        <v>2022</v>
      </c>
      <c r="I505" s="4">
        <f t="shared" si="5"/>
        <v>6</v>
      </c>
      <c r="J505" s="4">
        <f t="shared" si="6"/>
        <v>5</v>
      </c>
      <c r="K505" s="4">
        <f t="shared" si="7"/>
        <v>26</v>
      </c>
    </row>
    <row r="506" spans="1:11">
      <c r="A506" s="9">
        <v>44736</v>
      </c>
      <c r="B506" s="65" t="s">
        <v>637</v>
      </c>
      <c r="C506" s="4" t="s">
        <v>85</v>
      </c>
      <c r="D506" s="4" t="s">
        <v>115</v>
      </c>
      <c r="E506" s="4" t="s">
        <v>87</v>
      </c>
      <c r="F506" s="4" t="s">
        <v>3</v>
      </c>
      <c r="G506" s="4" t="str">
        <f>IFERROR(VLOOKUP(F506,'Станция - направление'!$A$1:$C$40,2,0),"")</f>
        <v>Москва</v>
      </c>
      <c r="H506" s="4">
        <f t="shared" si="4"/>
        <v>2022</v>
      </c>
      <c r="I506" s="4">
        <f t="shared" si="5"/>
        <v>6</v>
      </c>
      <c r="J506" s="4">
        <f t="shared" si="6"/>
        <v>5</v>
      </c>
      <c r="K506" s="4">
        <f t="shared" si="7"/>
        <v>26</v>
      </c>
    </row>
    <row r="507" spans="1:11">
      <c r="A507" s="9">
        <v>44737</v>
      </c>
      <c r="B507" s="65" t="s">
        <v>628</v>
      </c>
      <c r="C507" s="4" t="s">
        <v>86</v>
      </c>
      <c r="D507" s="4" t="s">
        <v>117</v>
      </c>
      <c r="E507" s="4" t="s">
        <v>89</v>
      </c>
      <c r="F507" s="4" t="s">
        <v>34</v>
      </c>
      <c r="G507" s="4" t="str">
        <f>IFERROR(VLOOKUP(F507,'Станция - направление'!$A$1:$C$38,2,0),"")</f>
        <v>Сухие п.п.</v>
      </c>
      <c r="H507" s="4">
        <f t="shared" si="4"/>
        <v>2022</v>
      </c>
      <c r="I507" s="4">
        <f t="shared" si="5"/>
        <v>6</v>
      </c>
      <c r="J507" s="4">
        <f t="shared" si="6"/>
        <v>6</v>
      </c>
      <c r="K507" s="4">
        <f t="shared" si="7"/>
        <v>26</v>
      </c>
    </row>
    <row r="508" spans="1:11">
      <c r="A508" s="9">
        <v>44737</v>
      </c>
      <c r="B508" s="65" t="s">
        <v>638</v>
      </c>
      <c r="C508" s="4" t="s">
        <v>85</v>
      </c>
      <c r="D508" s="4" t="s">
        <v>117</v>
      </c>
      <c r="E508" s="4" t="s">
        <v>87</v>
      </c>
      <c r="F508" s="4" t="s">
        <v>5</v>
      </c>
      <c r="G508" s="4" t="str">
        <f>IFERROR(VLOOKUP(F508,'Станция - направление'!$A$1:$C$40,2,0),"")</f>
        <v>Москва</v>
      </c>
      <c r="H508" s="4">
        <f t="shared" si="4"/>
        <v>2022</v>
      </c>
      <c r="I508" s="4">
        <f t="shared" si="5"/>
        <v>6</v>
      </c>
      <c r="J508" s="4">
        <f t="shared" si="6"/>
        <v>6</v>
      </c>
      <c r="K508" s="4">
        <f t="shared" si="7"/>
        <v>26</v>
      </c>
    </row>
    <row r="509" spans="1:11">
      <c r="A509" s="9">
        <v>44737</v>
      </c>
      <c r="B509" s="65" t="s">
        <v>639</v>
      </c>
      <c r="C509" s="4" t="s">
        <v>85</v>
      </c>
      <c r="D509" s="4" t="s">
        <v>99</v>
      </c>
      <c r="E509" s="4" t="s">
        <v>87</v>
      </c>
      <c r="F509" s="4" t="s">
        <v>7</v>
      </c>
      <c r="G509" s="4" t="str">
        <f>IFERROR(VLOOKUP(F509,'Станция - направление'!$A$1:$C$40,2,0),"")</f>
        <v>Москва</v>
      </c>
      <c r="H509" s="4">
        <f t="shared" si="4"/>
        <v>2022</v>
      </c>
      <c r="I509" s="4">
        <f t="shared" si="5"/>
        <v>6</v>
      </c>
      <c r="J509" s="4">
        <f t="shared" si="6"/>
        <v>6</v>
      </c>
      <c r="K509" s="4">
        <f t="shared" si="7"/>
        <v>26</v>
      </c>
    </row>
    <row r="510" spans="1:11">
      <c r="A510" s="9">
        <v>44738</v>
      </c>
      <c r="B510" s="65" t="s">
        <v>640</v>
      </c>
      <c r="C510" s="4" t="s">
        <v>86</v>
      </c>
      <c r="D510" s="4" t="s">
        <v>118</v>
      </c>
      <c r="E510" s="4" t="s">
        <v>87</v>
      </c>
      <c r="F510" s="4" t="s">
        <v>8</v>
      </c>
      <c r="G510" s="4" t="str">
        <f>IFERROR(VLOOKUP(F510,'Станция - направление'!$A$1:$C$40,2,0),"")</f>
        <v>Владивосток</v>
      </c>
      <c r="H510" s="4">
        <f t="shared" si="4"/>
        <v>2022</v>
      </c>
      <c r="I510" s="4">
        <f t="shared" si="5"/>
        <v>6</v>
      </c>
      <c r="J510" s="4">
        <f t="shared" si="6"/>
        <v>7</v>
      </c>
      <c r="K510" s="4">
        <f t="shared" si="7"/>
        <v>26</v>
      </c>
    </row>
    <row r="511" spans="1:11">
      <c r="A511" s="9">
        <v>44739</v>
      </c>
      <c r="B511" s="65" t="s">
        <v>641</v>
      </c>
      <c r="C511" s="4" t="s">
        <v>86</v>
      </c>
      <c r="D511" s="4" t="s">
        <v>99</v>
      </c>
      <c r="E511" s="4" t="s">
        <v>88</v>
      </c>
      <c r="F511" s="4" t="s">
        <v>25</v>
      </c>
      <c r="G511" s="4">
        <f>IFERROR(VLOOKUP(F511,'Станция - направление'!$A$1:$C$38,2,0),"")</f>
        <v>0</v>
      </c>
      <c r="H511" s="4">
        <f t="shared" si="4"/>
        <v>2022</v>
      </c>
      <c r="I511" s="4">
        <f t="shared" si="5"/>
        <v>6</v>
      </c>
      <c r="J511" s="4">
        <f t="shared" si="6"/>
        <v>1</v>
      </c>
      <c r="K511" s="4">
        <f t="shared" si="7"/>
        <v>27</v>
      </c>
    </row>
    <row r="512" spans="1:11">
      <c r="A512" s="9">
        <v>44739</v>
      </c>
      <c r="B512" s="65" t="s">
        <v>642</v>
      </c>
      <c r="C512" s="4" t="s">
        <v>85</v>
      </c>
      <c r="D512" s="4" t="s">
        <v>99</v>
      </c>
      <c r="E512" s="4" t="s">
        <v>87</v>
      </c>
      <c r="F512" s="4" t="s">
        <v>7</v>
      </c>
      <c r="G512" s="4" t="str">
        <f>IFERROR(VLOOKUP(F512,'Станция - направление'!$A$1:$C$40,2,0),"")</f>
        <v>Москва</v>
      </c>
      <c r="H512" s="4">
        <f t="shared" ref="H512:H707" si="8">YEAR(A512)</f>
        <v>2022</v>
      </c>
      <c r="I512" s="4">
        <f t="shared" ref="I512:I707" si="9">MONTH(A512)</f>
        <v>6</v>
      </c>
      <c r="J512" s="4">
        <f t="shared" ref="J512:J707" si="10">WEEKDAY(A512,2)</f>
        <v>1</v>
      </c>
      <c r="K512" s="4">
        <f t="shared" ref="K512:K707" si="11">WEEKNUM(A512,2)</f>
        <v>27</v>
      </c>
    </row>
    <row r="513" spans="1:11">
      <c r="A513" s="9">
        <v>44739</v>
      </c>
      <c r="B513" s="65" t="s">
        <v>643</v>
      </c>
      <c r="C513" s="4" t="s">
        <v>85</v>
      </c>
      <c r="D513" s="4" t="s">
        <v>117</v>
      </c>
      <c r="E513" s="4" t="s">
        <v>87</v>
      </c>
      <c r="F513" s="4" t="s">
        <v>5</v>
      </c>
      <c r="G513" s="4" t="str">
        <f>IFERROR(VLOOKUP(F513,'Станция - направление'!$A$1:$C$40,2,0),"")</f>
        <v>Москва</v>
      </c>
      <c r="H513" s="4">
        <f t="shared" si="8"/>
        <v>2022</v>
      </c>
      <c r="I513" s="4">
        <f t="shared" si="9"/>
        <v>6</v>
      </c>
      <c r="J513" s="4">
        <f t="shared" si="10"/>
        <v>1</v>
      </c>
      <c r="K513" s="4">
        <f t="shared" si="11"/>
        <v>27</v>
      </c>
    </row>
    <row r="514" spans="1:11">
      <c r="A514" s="9">
        <v>44740</v>
      </c>
      <c r="B514" s="65" t="s">
        <v>644</v>
      </c>
      <c r="C514" s="4" t="s">
        <v>86</v>
      </c>
      <c r="D514" s="4" t="s">
        <v>99</v>
      </c>
      <c r="E514" s="4" t="s">
        <v>89</v>
      </c>
      <c r="F514" s="4" t="s">
        <v>25</v>
      </c>
      <c r="G514" s="4">
        <f>IFERROR(VLOOKUP(F514,'Станция - направление'!$A$1:$C$38,2,0),"")</f>
        <v>0</v>
      </c>
      <c r="H514" s="4">
        <f t="shared" si="8"/>
        <v>2022</v>
      </c>
      <c r="I514" s="4">
        <f t="shared" si="9"/>
        <v>6</v>
      </c>
      <c r="J514" s="4">
        <f t="shared" si="10"/>
        <v>2</v>
      </c>
      <c r="K514" s="4">
        <f t="shared" si="11"/>
        <v>27</v>
      </c>
    </row>
    <row r="515" spans="1:11">
      <c r="A515" s="9">
        <v>44740</v>
      </c>
      <c r="B515" s="65" t="s">
        <v>645</v>
      </c>
      <c r="C515" s="4" t="s">
        <v>85</v>
      </c>
      <c r="D515" s="4" t="s">
        <v>99</v>
      </c>
      <c r="E515" s="4" t="s">
        <v>87</v>
      </c>
      <c r="F515" s="4" t="s">
        <v>7</v>
      </c>
      <c r="G515" s="4" t="str">
        <f>IFERROR(VLOOKUP(F515,'Станция - направление'!$A$1:$C$40,2,0),"")</f>
        <v>Москва</v>
      </c>
      <c r="H515" s="4">
        <f t="shared" si="8"/>
        <v>2022</v>
      </c>
      <c r="I515" s="4">
        <f t="shared" si="9"/>
        <v>6</v>
      </c>
      <c r="J515" s="4">
        <f t="shared" si="10"/>
        <v>2</v>
      </c>
      <c r="K515" s="4">
        <f t="shared" si="11"/>
        <v>27</v>
      </c>
    </row>
    <row r="516" spans="1:11">
      <c r="A516" s="9">
        <v>44740</v>
      </c>
      <c r="B516" s="65" t="s">
        <v>646</v>
      </c>
      <c r="C516" s="4" t="s">
        <v>85</v>
      </c>
      <c r="D516" s="4" t="s">
        <v>99</v>
      </c>
      <c r="E516" s="4" t="s">
        <v>87</v>
      </c>
      <c r="F516" s="4" t="s">
        <v>7</v>
      </c>
      <c r="G516" s="4" t="str">
        <f>IFERROR(VLOOKUP(F516,'Станция - направление'!$A$1:$C$40,2,0),"")</f>
        <v>Москва</v>
      </c>
      <c r="H516" s="4">
        <f t="shared" si="8"/>
        <v>2022</v>
      </c>
      <c r="I516" s="4">
        <f t="shared" si="9"/>
        <v>6</v>
      </c>
      <c r="J516" s="4">
        <f t="shared" si="10"/>
        <v>2</v>
      </c>
      <c r="K516" s="4">
        <f t="shared" si="11"/>
        <v>27</v>
      </c>
    </row>
    <row r="517" spans="1:11">
      <c r="A517" s="9">
        <v>44741</v>
      </c>
      <c r="B517" s="65" t="s">
        <v>647</v>
      </c>
      <c r="C517" s="4" t="s">
        <v>86</v>
      </c>
      <c r="D517" s="4" t="s">
        <v>99</v>
      </c>
      <c r="E517" s="4" t="s">
        <v>88</v>
      </c>
      <c r="F517" s="4" t="s">
        <v>27</v>
      </c>
      <c r="G517" s="4">
        <f>IFERROR(VLOOKUP(F517,'Станция - направление'!$A$1:$C$38,2,0),"")</f>
        <v>0</v>
      </c>
      <c r="H517" s="4">
        <f t="shared" si="8"/>
        <v>2022</v>
      </c>
      <c r="I517" s="4">
        <f t="shared" si="9"/>
        <v>6</v>
      </c>
      <c r="J517" s="4">
        <f t="shared" si="10"/>
        <v>3</v>
      </c>
      <c r="K517" s="4">
        <f t="shared" si="11"/>
        <v>27</v>
      </c>
    </row>
    <row r="518" spans="1:11">
      <c r="A518" s="9">
        <v>44741</v>
      </c>
      <c r="B518" s="65" t="s">
        <v>648</v>
      </c>
      <c r="C518" s="4" t="s">
        <v>85</v>
      </c>
      <c r="D518" s="4" t="s">
        <v>99</v>
      </c>
      <c r="E518" s="4" t="s">
        <v>87</v>
      </c>
      <c r="F518" s="4" t="s">
        <v>11</v>
      </c>
      <c r="G518" s="4" t="str">
        <f>IFERROR(VLOOKUP(F518,'Станция - направление'!$A$1:$C$40,2,0),"")</f>
        <v>Сухие п.п.</v>
      </c>
      <c r="H518" s="4">
        <f t="shared" si="8"/>
        <v>2022</v>
      </c>
      <c r="I518" s="4">
        <f t="shared" si="9"/>
        <v>6</v>
      </c>
      <c r="J518" s="4">
        <f t="shared" si="10"/>
        <v>3</v>
      </c>
      <c r="K518" s="4">
        <f t="shared" si="11"/>
        <v>27</v>
      </c>
    </row>
    <row r="519" spans="1:11">
      <c r="A519" s="9">
        <v>44742</v>
      </c>
      <c r="B519" s="65" t="s">
        <v>649</v>
      </c>
      <c r="C519" s="4" t="s">
        <v>86</v>
      </c>
      <c r="D519" s="4" t="s">
        <v>118</v>
      </c>
      <c r="E519" s="4" t="s">
        <v>87</v>
      </c>
      <c r="F519" s="4" t="s">
        <v>9</v>
      </c>
      <c r="G519" s="4" t="str">
        <f>IFERROR(VLOOKUP(F519,'Станция - направление'!$A$1:$C$40,2,0),"")</f>
        <v>Сухие п.п.</v>
      </c>
      <c r="H519" s="4">
        <f t="shared" si="8"/>
        <v>2022</v>
      </c>
      <c r="I519" s="4">
        <f t="shared" si="9"/>
        <v>6</v>
      </c>
      <c r="J519" s="4">
        <f t="shared" si="10"/>
        <v>4</v>
      </c>
      <c r="K519" s="4">
        <f t="shared" si="11"/>
        <v>27</v>
      </c>
    </row>
    <row r="520" spans="1:11">
      <c r="A520" s="9">
        <v>44742</v>
      </c>
      <c r="B520" s="65" t="s">
        <v>650</v>
      </c>
      <c r="C520" s="4" t="s">
        <v>85</v>
      </c>
      <c r="D520" s="4" t="s">
        <v>118</v>
      </c>
      <c r="E520" s="4" t="s">
        <v>87</v>
      </c>
      <c r="F520" s="4" t="s">
        <v>6</v>
      </c>
      <c r="G520" s="4" t="str">
        <f>IFERROR(VLOOKUP(F520,'Станция - направление'!$A$1:$C$40,2,0),"")</f>
        <v>Москва</v>
      </c>
      <c r="H520" s="4">
        <f t="shared" si="8"/>
        <v>2022</v>
      </c>
      <c r="I520" s="4">
        <f t="shared" si="9"/>
        <v>6</v>
      </c>
      <c r="J520" s="4">
        <f t="shared" si="10"/>
        <v>4</v>
      </c>
      <c r="K520" s="4">
        <f t="shared" si="11"/>
        <v>27</v>
      </c>
    </row>
    <row r="521" spans="1:11">
      <c r="A521" s="9">
        <v>44742</v>
      </c>
      <c r="B521" s="65" t="s">
        <v>651</v>
      </c>
      <c r="C521" s="4" t="s">
        <v>85</v>
      </c>
      <c r="D521" s="4" t="s">
        <v>99</v>
      </c>
      <c r="E521" s="4" t="s">
        <v>87</v>
      </c>
      <c r="F521" s="4" t="s">
        <v>7</v>
      </c>
      <c r="G521" s="4" t="str">
        <f>IFERROR(VLOOKUP(F521,'Станция - направление'!$A$1:$C$40,2,0),"")</f>
        <v>Москва</v>
      </c>
      <c r="H521" s="4">
        <f t="shared" si="8"/>
        <v>2022</v>
      </c>
      <c r="I521" s="4">
        <f t="shared" si="9"/>
        <v>6</v>
      </c>
      <c r="J521" s="4">
        <f t="shared" si="10"/>
        <v>4</v>
      </c>
      <c r="K521" s="4">
        <f t="shared" si="11"/>
        <v>27</v>
      </c>
    </row>
    <row r="522" spans="1:11">
      <c r="A522" s="9">
        <v>44742</v>
      </c>
      <c r="B522" s="65" t="s">
        <v>652</v>
      </c>
      <c r="C522" s="4" t="s">
        <v>85</v>
      </c>
      <c r="D522" s="4" t="s">
        <v>118</v>
      </c>
      <c r="E522" s="4" t="s">
        <v>87</v>
      </c>
      <c r="F522" s="4" t="s">
        <v>8</v>
      </c>
      <c r="G522" s="4" t="str">
        <f>IFERROR(VLOOKUP(F522,'Станция - направление'!$A$1:$C$40,2,0),"")</f>
        <v>Владивосток</v>
      </c>
      <c r="H522" s="4">
        <f t="shared" si="8"/>
        <v>2022</v>
      </c>
      <c r="I522" s="4">
        <f t="shared" si="9"/>
        <v>6</v>
      </c>
      <c r="J522" s="4">
        <f t="shared" si="10"/>
        <v>4</v>
      </c>
      <c r="K522" s="4">
        <f t="shared" si="11"/>
        <v>27</v>
      </c>
    </row>
    <row r="523" spans="1:11">
      <c r="A523" s="9">
        <v>44743</v>
      </c>
      <c r="B523" s="65" t="s">
        <v>653</v>
      </c>
      <c r="C523" s="4" t="s">
        <v>86</v>
      </c>
      <c r="D523" s="4" t="s">
        <v>115</v>
      </c>
      <c r="E523" s="4" t="s">
        <v>89</v>
      </c>
      <c r="F523" s="4" t="s">
        <v>22</v>
      </c>
      <c r="G523" s="4" t="str">
        <f>IFERROR(VLOOKUP(F523,'Станция - направление'!$A$1:$C$38,2,0),"")</f>
        <v>Сухие п.п.</v>
      </c>
      <c r="H523" s="4">
        <f t="shared" si="8"/>
        <v>2022</v>
      </c>
      <c r="I523" s="4">
        <f t="shared" si="9"/>
        <v>7</v>
      </c>
      <c r="J523" s="4">
        <f t="shared" si="10"/>
        <v>5</v>
      </c>
      <c r="K523" s="4">
        <f t="shared" si="11"/>
        <v>27</v>
      </c>
    </row>
    <row r="524" spans="1:11">
      <c r="A524" s="9">
        <v>44743</v>
      </c>
      <c r="B524" s="65" t="s">
        <v>654</v>
      </c>
      <c r="C524" s="4" t="s">
        <v>86</v>
      </c>
      <c r="D524" s="4" t="s">
        <v>99</v>
      </c>
      <c r="E524" s="4" t="s">
        <v>88</v>
      </c>
      <c r="F524" s="4" t="s">
        <v>25</v>
      </c>
      <c r="G524" s="4">
        <f>IFERROR(VLOOKUP(F524,'Станция - направление'!$A$1:$C$38,2,0),"")</f>
        <v>0</v>
      </c>
      <c r="H524" s="4">
        <f t="shared" si="8"/>
        <v>2022</v>
      </c>
      <c r="I524" s="4">
        <f t="shared" si="9"/>
        <v>7</v>
      </c>
      <c r="J524" s="4">
        <f t="shared" si="10"/>
        <v>5</v>
      </c>
      <c r="K524" s="4">
        <f t="shared" si="11"/>
        <v>27</v>
      </c>
    </row>
    <row r="525" spans="1:11">
      <c r="A525" s="9">
        <v>44743</v>
      </c>
      <c r="B525" s="65" t="s">
        <v>655</v>
      </c>
      <c r="C525" s="4" t="s">
        <v>85</v>
      </c>
      <c r="D525" s="4" t="s">
        <v>99</v>
      </c>
      <c r="E525" s="4" t="s">
        <v>87</v>
      </c>
      <c r="F525" s="4" t="s">
        <v>7</v>
      </c>
      <c r="G525" s="4" t="str">
        <f>IFERROR(VLOOKUP(F525,'Станция - направление'!$A$1:$C$40,2,0),"")</f>
        <v>Москва</v>
      </c>
      <c r="H525" s="4">
        <f t="shared" si="8"/>
        <v>2022</v>
      </c>
      <c r="I525" s="4">
        <f t="shared" si="9"/>
        <v>7</v>
      </c>
      <c r="J525" s="4">
        <f t="shared" si="10"/>
        <v>5</v>
      </c>
      <c r="K525" s="4">
        <f t="shared" si="11"/>
        <v>27</v>
      </c>
    </row>
    <row r="526" spans="1:11">
      <c r="A526" s="9">
        <v>44743</v>
      </c>
      <c r="B526" s="65" t="s">
        <v>656</v>
      </c>
      <c r="C526" s="4" t="s">
        <v>85</v>
      </c>
      <c r="D526" s="4" t="s">
        <v>117</v>
      </c>
      <c r="E526" s="4" t="s">
        <v>87</v>
      </c>
      <c r="F526" s="4" t="s">
        <v>5</v>
      </c>
      <c r="G526" s="4" t="str">
        <f>IFERROR(VLOOKUP(F526,'Станция - направление'!$A$1:$C$40,2,0),"")</f>
        <v>Москва</v>
      </c>
      <c r="H526" s="4">
        <f t="shared" si="8"/>
        <v>2022</v>
      </c>
      <c r="I526" s="4">
        <f t="shared" si="9"/>
        <v>7</v>
      </c>
      <c r="J526" s="4">
        <f t="shared" si="10"/>
        <v>5</v>
      </c>
      <c r="K526" s="4">
        <f t="shared" si="11"/>
        <v>27</v>
      </c>
    </row>
    <row r="527" spans="1:11">
      <c r="A527" s="9">
        <v>44744</v>
      </c>
      <c r="B527" s="65" t="s">
        <v>657</v>
      </c>
      <c r="C527" s="4" t="s">
        <v>86</v>
      </c>
      <c r="D527" s="4" t="s">
        <v>99</v>
      </c>
      <c r="E527" s="4" t="s">
        <v>87</v>
      </c>
      <c r="F527" s="4" t="s">
        <v>11</v>
      </c>
      <c r="G527" s="4" t="str">
        <f>IFERROR(VLOOKUP(F527,'Станция - направление'!$A$1:$C$40,2,0),"")</f>
        <v>Сухие п.п.</v>
      </c>
      <c r="H527" s="4">
        <f t="shared" si="8"/>
        <v>2022</v>
      </c>
      <c r="I527" s="4">
        <f t="shared" si="9"/>
        <v>7</v>
      </c>
      <c r="J527" s="4">
        <f t="shared" si="10"/>
        <v>6</v>
      </c>
      <c r="K527" s="4">
        <f t="shared" si="11"/>
        <v>27</v>
      </c>
    </row>
    <row r="528" spans="1:11">
      <c r="A528" s="9">
        <v>44744</v>
      </c>
      <c r="B528" s="65" t="s">
        <v>658</v>
      </c>
      <c r="C528" s="4" t="s">
        <v>86</v>
      </c>
      <c r="D528" s="4" t="s">
        <v>117</v>
      </c>
      <c r="E528" s="4" t="s">
        <v>89</v>
      </c>
      <c r="F528" s="4" t="s">
        <v>36</v>
      </c>
      <c r="G528" s="4" t="str">
        <f>IFERROR(VLOOKUP(F528,'Станция - направление'!$A$1:$C$38,2,0),"")</f>
        <v>Сухие п.п.</v>
      </c>
      <c r="H528" s="4">
        <f t="shared" si="8"/>
        <v>2022</v>
      </c>
      <c r="I528" s="4">
        <f t="shared" si="9"/>
        <v>7</v>
      </c>
      <c r="J528" s="4">
        <f t="shared" si="10"/>
        <v>6</v>
      </c>
      <c r="K528" s="4">
        <f t="shared" si="11"/>
        <v>27</v>
      </c>
    </row>
    <row r="529" spans="1:11">
      <c r="A529" s="9">
        <v>44744</v>
      </c>
      <c r="B529" s="65" t="s">
        <v>659</v>
      </c>
      <c r="C529" s="4" t="s">
        <v>86</v>
      </c>
      <c r="D529" s="4" t="s">
        <v>117</v>
      </c>
      <c r="E529" s="4" t="s">
        <v>89</v>
      </c>
      <c r="F529" s="4" t="s">
        <v>34</v>
      </c>
      <c r="G529" s="4" t="str">
        <f>IFERROR(VLOOKUP(F529,'Станция - направление'!$A$1:$C$38,2,0),"")</f>
        <v>Сухие п.п.</v>
      </c>
      <c r="H529" s="4">
        <f t="shared" si="8"/>
        <v>2022</v>
      </c>
      <c r="I529" s="4">
        <f t="shared" si="9"/>
        <v>7</v>
      </c>
      <c r="J529" s="4">
        <f t="shared" si="10"/>
        <v>6</v>
      </c>
      <c r="K529" s="4">
        <f t="shared" si="11"/>
        <v>27</v>
      </c>
    </row>
    <row r="530" spans="1:11">
      <c r="A530" s="9">
        <v>44744</v>
      </c>
      <c r="B530" s="65" t="s">
        <v>660</v>
      </c>
      <c r="C530" s="4" t="s">
        <v>85</v>
      </c>
      <c r="D530" s="4" t="s">
        <v>115</v>
      </c>
      <c r="E530" s="4" t="s">
        <v>87</v>
      </c>
      <c r="F530" s="4" t="s">
        <v>3</v>
      </c>
      <c r="G530" s="4" t="str">
        <f>IFERROR(VLOOKUP(F530,'Станция - направление'!$A$1:$C$40,2,0),"")</f>
        <v>Москва</v>
      </c>
      <c r="H530" s="4">
        <f t="shared" si="8"/>
        <v>2022</v>
      </c>
      <c r="I530" s="4">
        <f t="shared" si="9"/>
        <v>7</v>
      </c>
      <c r="J530" s="4">
        <f t="shared" si="10"/>
        <v>6</v>
      </c>
      <c r="K530" s="4">
        <f t="shared" si="11"/>
        <v>27</v>
      </c>
    </row>
    <row r="531" spans="1:11">
      <c r="A531" s="9">
        <v>44745</v>
      </c>
      <c r="B531" s="65" t="s">
        <v>661</v>
      </c>
      <c r="C531" s="4" t="s">
        <v>86</v>
      </c>
      <c r="D531" s="4" t="s">
        <v>118</v>
      </c>
      <c r="E531" s="4" t="s">
        <v>87</v>
      </c>
      <c r="F531" s="4" t="s">
        <v>8</v>
      </c>
      <c r="G531" s="4" t="str">
        <f>IFERROR(VLOOKUP(F531,'Станция - направление'!$A$1:$C$40,2,0),"")</f>
        <v>Владивосток</v>
      </c>
      <c r="H531" s="4">
        <f t="shared" si="8"/>
        <v>2022</v>
      </c>
      <c r="I531" s="4">
        <f t="shared" si="9"/>
        <v>7</v>
      </c>
      <c r="J531" s="4">
        <f t="shared" si="10"/>
        <v>7</v>
      </c>
      <c r="K531" s="4">
        <f t="shared" si="11"/>
        <v>27</v>
      </c>
    </row>
    <row r="532" spans="1:11">
      <c r="A532" s="9">
        <v>44745</v>
      </c>
      <c r="B532" s="65" t="s">
        <v>662</v>
      </c>
      <c r="C532" s="4" t="s">
        <v>86</v>
      </c>
      <c r="D532" s="4" t="s">
        <v>99</v>
      </c>
      <c r="E532" s="4" t="s">
        <v>88</v>
      </c>
      <c r="F532" s="4" t="s">
        <v>39</v>
      </c>
      <c r="G532" s="4">
        <f>IFERROR(VLOOKUP(F532,'Станция - направление'!$A$1:$C$38,2,0),"")</f>
        <v>0</v>
      </c>
      <c r="H532" s="4">
        <f t="shared" si="8"/>
        <v>2022</v>
      </c>
      <c r="I532" s="4">
        <f t="shared" si="9"/>
        <v>7</v>
      </c>
      <c r="J532" s="4">
        <f t="shared" si="10"/>
        <v>7</v>
      </c>
      <c r="K532" s="4">
        <f t="shared" si="11"/>
        <v>27</v>
      </c>
    </row>
    <row r="533" spans="1:11">
      <c r="A533" s="9">
        <v>44745</v>
      </c>
      <c r="B533" s="65" t="s">
        <v>663</v>
      </c>
      <c r="C533" s="4" t="s">
        <v>85</v>
      </c>
      <c r="D533" s="4" t="s">
        <v>118</v>
      </c>
      <c r="E533" s="4" t="s">
        <v>87</v>
      </c>
      <c r="F533" s="4" t="s">
        <v>6</v>
      </c>
      <c r="G533" s="4" t="str">
        <f>IFERROR(VLOOKUP(F533,'Станция - направление'!$A$1:$C$40,2,0),"")</f>
        <v>Москва</v>
      </c>
      <c r="H533" s="4">
        <f t="shared" si="8"/>
        <v>2022</v>
      </c>
      <c r="I533" s="4">
        <f t="shared" si="9"/>
        <v>7</v>
      </c>
      <c r="J533" s="4">
        <f t="shared" si="10"/>
        <v>7</v>
      </c>
      <c r="K533" s="4">
        <f t="shared" si="11"/>
        <v>27</v>
      </c>
    </row>
    <row r="534" spans="1:11">
      <c r="A534" s="9">
        <v>44746</v>
      </c>
      <c r="B534" s="65" t="s">
        <v>664</v>
      </c>
      <c r="C534" s="4" t="s">
        <v>86</v>
      </c>
      <c r="D534" s="4" t="s">
        <v>118</v>
      </c>
      <c r="E534" s="4" t="s">
        <v>87</v>
      </c>
      <c r="F534" s="4" t="s">
        <v>8</v>
      </c>
      <c r="G534" s="4" t="str">
        <f>IFERROR(VLOOKUP(F534,'Станция - направление'!$A$1:$C$40,2,0),"")</f>
        <v>Владивосток</v>
      </c>
      <c r="H534" s="4">
        <f t="shared" si="8"/>
        <v>2022</v>
      </c>
      <c r="I534" s="4">
        <f t="shared" si="9"/>
        <v>7</v>
      </c>
      <c r="J534" s="4">
        <f t="shared" si="10"/>
        <v>1</v>
      </c>
      <c r="K534" s="4">
        <f t="shared" si="11"/>
        <v>28</v>
      </c>
    </row>
    <row r="535" spans="1:11">
      <c r="A535" s="9">
        <v>44746</v>
      </c>
      <c r="B535" s="65" t="s">
        <v>665</v>
      </c>
      <c r="C535" s="4" t="s">
        <v>85</v>
      </c>
      <c r="D535" s="4" t="s">
        <v>99</v>
      </c>
      <c r="E535" s="4" t="s">
        <v>87</v>
      </c>
      <c r="F535" s="4" t="s">
        <v>7</v>
      </c>
      <c r="G535" s="4" t="str">
        <f>IFERROR(VLOOKUP(F535,'Станция - направление'!$A$1:$C$40,2,0),"")</f>
        <v>Москва</v>
      </c>
      <c r="H535" s="4">
        <f t="shared" si="8"/>
        <v>2022</v>
      </c>
      <c r="I535" s="4">
        <f t="shared" si="9"/>
        <v>7</v>
      </c>
      <c r="J535" s="4">
        <f t="shared" si="10"/>
        <v>1</v>
      </c>
      <c r="K535" s="4">
        <f t="shared" si="11"/>
        <v>28</v>
      </c>
    </row>
    <row r="536" spans="1:11">
      <c r="A536" s="9">
        <v>44747</v>
      </c>
      <c r="B536" s="65" t="s">
        <v>666</v>
      </c>
      <c r="C536" s="4" t="s">
        <v>86</v>
      </c>
      <c r="D536" s="4" t="s">
        <v>99</v>
      </c>
      <c r="E536" s="4" t="s">
        <v>89</v>
      </c>
      <c r="F536" s="4" t="s">
        <v>13</v>
      </c>
      <c r="G536" s="4" t="str">
        <f>IFERROR(VLOOKUP(F536,'Станция - направление'!$A$1:$C$38,2,0),"")</f>
        <v>Внутри узла</v>
      </c>
      <c r="H536" s="4">
        <f t="shared" si="8"/>
        <v>2022</v>
      </c>
      <c r="I536" s="4">
        <f t="shared" si="9"/>
        <v>7</v>
      </c>
      <c r="J536" s="4">
        <f t="shared" si="10"/>
        <v>2</v>
      </c>
      <c r="K536" s="4">
        <f t="shared" si="11"/>
        <v>28</v>
      </c>
    </row>
    <row r="537" spans="1:11">
      <c r="A537" s="9">
        <v>44747</v>
      </c>
      <c r="B537" s="65" t="s">
        <v>667</v>
      </c>
      <c r="C537" s="4" t="s">
        <v>85</v>
      </c>
      <c r="D537" s="4" t="s">
        <v>129</v>
      </c>
      <c r="E537" s="4" t="s">
        <v>87</v>
      </c>
      <c r="F537" s="4" t="s">
        <v>12</v>
      </c>
      <c r="G537" s="4" t="str">
        <f>IFERROR(VLOOKUP(F537,'Станция - направление'!$A$1:$C$40,2,0),"")</f>
        <v>Сухие п.п.</v>
      </c>
      <c r="H537" s="4">
        <f t="shared" si="8"/>
        <v>2022</v>
      </c>
      <c r="I537" s="4">
        <f t="shared" si="9"/>
        <v>7</v>
      </c>
      <c r="J537" s="4">
        <f t="shared" si="10"/>
        <v>2</v>
      </c>
      <c r="K537" s="4">
        <f t="shared" si="11"/>
        <v>28</v>
      </c>
    </row>
    <row r="538" spans="1:11">
      <c r="A538" s="9">
        <v>44747</v>
      </c>
      <c r="B538" s="65" t="s">
        <v>668</v>
      </c>
      <c r="C538" s="4" t="s">
        <v>85</v>
      </c>
      <c r="D538" s="4" t="s">
        <v>117</v>
      </c>
      <c r="E538" s="4" t="s">
        <v>87</v>
      </c>
      <c r="F538" s="4" t="s">
        <v>5</v>
      </c>
      <c r="G538" s="4" t="str">
        <f>IFERROR(VLOOKUP(F538,'Станция - направление'!$A$1:$C$40,2,0),"")</f>
        <v>Москва</v>
      </c>
      <c r="H538" s="4">
        <f t="shared" si="8"/>
        <v>2022</v>
      </c>
      <c r="I538" s="4">
        <f t="shared" si="9"/>
        <v>7</v>
      </c>
      <c r="J538" s="4">
        <f t="shared" si="10"/>
        <v>2</v>
      </c>
      <c r="K538" s="4">
        <f t="shared" si="11"/>
        <v>28</v>
      </c>
    </row>
    <row r="539" spans="1:11">
      <c r="A539" s="9">
        <v>44748</v>
      </c>
      <c r="B539" s="65" t="s">
        <v>669</v>
      </c>
      <c r="C539" s="4" t="s">
        <v>86</v>
      </c>
      <c r="D539" s="4" t="s">
        <v>118</v>
      </c>
      <c r="E539" s="4" t="s">
        <v>87</v>
      </c>
      <c r="F539" s="4" t="s">
        <v>8</v>
      </c>
      <c r="G539" s="4" t="str">
        <f>IFERROR(VLOOKUP(F539,'Станция - направление'!$A$1:$C$40,2,0),"")</f>
        <v>Владивосток</v>
      </c>
      <c r="H539" s="4">
        <f t="shared" si="8"/>
        <v>2022</v>
      </c>
      <c r="I539" s="4">
        <f t="shared" si="9"/>
        <v>7</v>
      </c>
      <c r="J539" s="4">
        <f t="shared" si="10"/>
        <v>3</v>
      </c>
      <c r="K539" s="4">
        <f t="shared" si="11"/>
        <v>28</v>
      </c>
    </row>
    <row r="540" spans="1:11">
      <c r="A540" s="9">
        <v>44748</v>
      </c>
      <c r="B540" s="65" t="s">
        <v>670</v>
      </c>
      <c r="C540" s="4" t="s">
        <v>85</v>
      </c>
      <c r="D540" s="4" t="s">
        <v>118</v>
      </c>
      <c r="E540" s="4" t="s">
        <v>87</v>
      </c>
      <c r="F540" s="4" t="s">
        <v>6</v>
      </c>
      <c r="G540" s="4" t="str">
        <f>IFERROR(VLOOKUP(F540,'Станция - направление'!$A$1:$C$40,2,0),"")</f>
        <v>Москва</v>
      </c>
      <c r="H540" s="4">
        <f t="shared" si="8"/>
        <v>2022</v>
      </c>
      <c r="I540" s="4">
        <f t="shared" si="9"/>
        <v>7</v>
      </c>
      <c r="J540" s="4">
        <f t="shared" si="10"/>
        <v>3</v>
      </c>
      <c r="K540" s="4">
        <f t="shared" si="11"/>
        <v>28</v>
      </c>
    </row>
    <row r="541" spans="1:11">
      <c r="A541" s="9">
        <v>44749</v>
      </c>
      <c r="B541" s="65" t="s">
        <v>671</v>
      </c>
      <c r="C541" s="4" t="s">
        <v>86</v>
      </c>
      <c r="D541" s="4" t="s">
        <v>117</v>
      </c>
      <c r="E541" s="4" t="s">
        <v>89</v>
      </c>
      <c r="F541" s="4" t="s">
        <v>34</v>
      </c>
      <c r="G541" s="4" t="str">
        <f>IFERROR(VLOOKUP(F541,'Станция - направление'!$A$1:$C$38,2,0),"")</f>
        <v>Сухие п.п.</v>
      </c>
      <c r="H541" s="4">
        <f t="shared" si="8"/>
        <v>2022</v>
      </c>
      <c r="I541" s="4">
        <f t="shared" si="9"/>
        <v>7</v>
      </c>
      <c r="J541" s="4">
        <f t="shared" si="10"/>
        <v>4</v>
      </c>
      <c r="K541" s="4">
        <f t="shared" si="11"/>
        <v>28</v>
      </c>
    </row>
    <row r="542" spans="1:11">
      <c r="A542" s="9">
        <v>44749</v>
      </c>
      <c r="B542" s="65" t="s">
        <v>672</v>
      </c>
      <c r="C542" s="4" t="s">
        <v>85</v>
      </c>
      <c r="D542" s="4" t="s">
        <v>99</v>
      </c>
      <c r="E542" s="4" t="s">
        <v>87</v>
      </c>
      <c r="F542" s="4" t="s">
        <v>7</v>
      </c>
      <c r="G542" s="4" t="str">
        <f>IFERROR(VLOOKUP(F542,'Станция - направление'!$A$1:$C$40,2,0),"")</f>
        <v>Москва</v>
      </c>
      <c r="H542" s="4">
        <f t="shared" si="8"/>
        <v>2022</v>
      </c>
      <c r="I542" s="4">
        <f t="shared" si="9"/>
        <v>7</v>
      </c>
      <c r="J542" s="4">
        <f t="shared" si="10"/>
        <v>4</v>
      </c>
      <c r="K542" s="4">
        <f t="shared" si="11"/>
        <v>28</v>
      </c>
    </row>
    <row r="543" spans="1:11">
      <c r="A543" s="9">
        <v>44749</v>
      </c>
      <c r="B543" s="65" t="s">
        <v>673</v>
      </c>
      <c r="C543" s="4" t="s">
        <v>85</v>
      </c>
      <c r="D543" s="4" t="s">
        <v>118</v>
      </c>
      <c r="E543" s="4" t="s">
        <v>87</v>
      </c>
      <c r="F543" s="4" t="s">
        <v>8</v>
      </c>
      <c r="G543" s="4" t="str">
        <f>IFERROR(VLOOKUP(F543,'Станция - направление'!$A$1:$C$40,2,0),"")</f>
        <v>Владивосток</v>
      </c>
      <c r="H543" s="4">
        <f t="shared" si="8"/>
        <v>2022</v>
      </c>
      <c r="I543" s="4">
        <f t="shared" si="9"/>
        <v>7</v>
      </c>
      <c r="J543" s="4">
        <f t="shared" si="10"/>
        <v>4</v>
      </c>
      <c r="K543" s="4">
        <f t="shared" si="11"/>
        <v>28</v>
      </c>
    </row>
    <row r="544" spans="1:11">
      <c r="A544" s="9">
        <v>44749</v>
      </c>
      <c r="B544" s="65" t="s">
        <v>674</v>
      </c>
      <c r="C544" s="4" t="s">
        <v>85</v>
      </c>
      <c r="D544" s="4" t="s">
        <v>129</v>
      </c>
      <c r="E544" s="4" t="s">
        <v>87</v>
      </c>
      <c r="F544" s="4" t="s">
        <v>12</v>
      </c>
      <c r="G544" s="4" t="str">
        <f>IFERROR(VLOOKUP(F544,'Станция - направление'!$A$1:$C$40,2,0),"")</f>
        <v>Сухие п.п.</v>
      </c>
      <c r="H544" s="4">
        <f t="shared" si="8"/>
        <v>2022</v>
      </c>
      <c r="I544" s="4">
        <f t="shared" si="9"/>
        <v>7</v>
      </c>
      <c r="J544" s="4">
        <f t="shared" si="10"/>
        <v>4</v>
      </c>
      <c r="K544" s="4">
        <f t="shared" si="11"/>
        <v>28</v>
      </c>
    </row>
    <row r="545" spans="1:11">
      <c r="A545" s="9">
        <v>44750</v>
      </c>
      <c r="B545" s="65" t="s">
        <v>675</v>
      </c>
      <c r="C545" s="4" t="s">
        <v>86</v>
      </c>
      <c r="D545" s="4" t="s">
        <v>99</v>
      </c>
      <c r="E545" s="4" t="s">
        <v>88</v>
      </c>
      <c r="F545" s="4" t="s">
        <v>25</v>
      </c>
      <c r="G545" s="4">
        <f>IFERROR(VLOOKUP(F545,'Станция - направление'!$A$1:$C$38,2,0),"")</f>
        <v>0</v>
      </c>
      <c r="H545" s="4">
        <f t="shared" si="8"/>
        <v>2022</v>
      </c>
      <c r="I545" s="4">
        <f t="shared" si="9"/>
        <v>7</v>
      </c>
      <c r="J545" s="4">
        <f t="shared" si="10"/>
        <v>5</v>
      </c>
      <c r="K545" s="4">
        <f t="shared" si="11"/>
        <v>28</v>
      </c>
    </row>
    <row r="546" spans="1:11">
      <c r="A546" s="9">
        <v>44750</v>
      </c>
      <c r="B546" s="65" t="s">
        <v>676</v>
      </c>
      <c r="C546" s="4" t="s">
        <v>85</v>
      </c>
      <c r="D546" s="4" t="s">
        <v>117</v>
      </c>
      <c r="E546" s="4" t="s">
        <v>87</v>
      </c>
      <c r="F546" s="4" t="s">
        <v>5</v>
      </c>
      <c r="G546" s="4" t="str">
        <f>IFERROR(VLOOKUP(F546,'Станция - направление'!$A$1:$C$40,2,0),"")</f>
        <v>Москва</v>
      </c>
      <c r="H546" s="4">
        <f t="shared" si="8"/>
        <v>2022</v>
      </c>
      <c r="I546" s="4">
        <f t="shared" si="9"/>
        <v>7</v>
      </c>
      <c r="J546" s="4">
        <f t="shared" si="10"/>
        <v>5</v>
      </c>
      <c r="K546" s="4">
        <f t="shared" si="11"/>
        <v>28</v>
      </c>
    </row>
    <row r="547" spans="1:11">
      <c r="A547" s="9">
        <v>44751</v>
      </c>
      <c r="B547" s="65" t="s">
        <v>677</v>
      </c>
      <c r="C547" s="4" t="s">
        <v>86</v>
      </c>
      <c r="D547" s="4" t="s">
        <v>129</v>
      </c>
      <c r="E547" s="4" t="s">
        <v>89</v>
      </c>
      <c r="F547" s="4" t="s">
        <v>40</v>
      </c>
      <c r="G547" s="4">
        <f>IFERROR(VLOOKUP(F547,'Станция - направление'!$A$1:$C$38,2,0),"")</f>
        <v>0</v>
      </c>
      <c r="H547" s="4">
        <f t="shared" si="8"/>
        <v>2022</v>
      </c>
      <c r="I547" s="4">
        <f t="shared" si="9"/>
        <v>7</v>
      </c>
      <c r="J547" s="4">
        <f t="shared" si="10"/>
        <v>6</v>
      </c>
      <c r="K547" s="4">
        <f t="shared" si="11"/>
        <v>28</v>
      </c>
    </row>
    <row r="548" spans="1:11">
      <c r="A548" s="9">
        <v>44751</v>
      </c>
      <c r="B548" s="65" t="s">
        <v>678</v>
      </c>
      <c r="C548" s="4" t="s">
        <v>86</v>
      </c>
      <c r="D548" s="4" t="s">
        <v>117</v>
      </c>
      <c r="E548" s="4" t="s">
        <v>89</v>
      </c>
      <c r="F548" s="4" t="s">
        <v>41</v>
      </c>
      <c r="G548" s="4" t="str">
        <f>IFERROR(VLOOKUP(F548,'Станция - направление'!$A$1:$C$38,2,0),"")</f>
        <v>Внутри узла</v>
      </c>
      <c r="H548" s="4">
        <f t="shared" si="8"/>
        <v>2022</v>
      </c>
      <c r="I548" s="4">
        <f t="shared" si="9"/>
        <v>7</v>
      </c>
      <c r="J548" s="4">
        <f t="shared" si="10"/>
        <v>6</v>
      </c>
      <c r="K548" s="4">
        <f t="shared" si="11"/>
        <v>28</v>
      </c>
    </row>
    <row r="549" spans="1:11">
      <c r="A549" s="9">
        <v>44751</v>
      </c>
      <c r="B549" s="65" t="s">
        <v>679</v>
      </c>
      <c r="C549" s="4" t="s">
        <v>85</v>
      </c>
      <c r="D549" s="4" t="s">
        <v>115</v>
      </c>
      <c r="E549" s="4" t="s">
        <v>87</v>
      </c>
      <c r="F549" s="4" t="s">
        <v>3</v>
      </c>
      <c r="G549" s="4" t="str">
        <f>IFERROR(VLOOKUP(F549,'Станция - направление'!$A$1:$C$40,2,0),"")</f>
        <v>Москва</v>
      </c>
      <c r="H549" s="4">
        <f t="shared" si="8"/>
        <v>2022</v>
      </c>
      <c r="I549" s="4">
        <f t="shared" si="9"/>
        <v>7</v>
      </c>
      <c r="J549" s="4">
        <f t="shared" si="10"/>
        <v>6</v>
      </c>
      <c r="K549" s="4">
        <f t="shared" si="11"/>
        <v>28</v>
      </c>
    </row>
    <row r="550" spans="1:11">
      <c r="A550" s="9">
        <v>44752</v>
      </c>
      <c r="B550" s="65" t="s">
        <v>680</v>
      </c>
      <c r="C550" s="4" t="s">
        <v>86</v>
      </c>
      <c r="D550" s="4" t="s">
        <v>99</v>
      </c>
      <c r="E550" s="4" t="s">
        <v>88</v>
      </c>
      <c r="F550" s="4" t="s">
        <v>25</v>
      </c>
      <c r="G550" s="4">
        <f>IFERROR(VLOOKUP(F550,'Станция - направление'!$A$1:$C$38,2,0),"")</f>
        <v>0</v>
      </c>
      <c r="H550" s="4">
        <f t="shared" si="8"/>
        <v>2022</v>
      </c>
      <c r="I550" s="4">
        <f t="shared" si="9"/>
        <v>7</v>
      </c>
      <c r="J550" s="4">
        <f t="shared" si="10"/>
        <v>7</v>
      </c>
      <c r="K550" s="4">
        <f t="shared" si="11"/>
        <v>28</v>
      </c>
    </row>
    <row r="551" spans="1:11">
      <c r="A551" s="9">
        <v>44752</v>
      </c>
      <c r="B551" s="65" t="s">
        <v>681</v>
      </c>
      <c r="C551" s="4" t="s">
        <v>86</v>
      </c>
      <c r="D551" s="4" t="s">
        <v>115</v>
      </c>
      <c r="E551" s="4" t="s">
        <v>88</v>
      </c>
      <c r="F551" s="4" t="s">
        <v>682</v>
      </c>
      <c r="G551" s="4" t="str">
        <f>IFERROR(VLOOKUP(F551,'Станция - направление'!$A$1:$C$38,2,0),"")</f>
        <v/>
      </c>
      <c r="H551" s="4">
        <f t="shared" si="8"/>
        <v>2022</v>
      </c>
      <c r="I551" s="4">
        <f t="shared" si="9"/>
        <v>7</v>
      </c>
      <c r="J551" s="4">
        <f t="shared" si="10"/>
        <v>7</v>
      </c>
      <c r="K551" s="4">
        <f t="shared" si="11"/>
        <v>28</v>
      </c>
    </row>
    <row r="552" spans="1:11">
      <c r="A552" s="9">
        <v>44752</v>
      </c>
      <c r="B552" s="65" t="s">
        <v>683</v>
      </c>
      <c r="C552" s="4" t="s">
        <v>85</v>
      </c>
      <c r="D552" s="4" t="s">
        <v>99</v>
      </c>
      <c r="E552" s="4" t="s">
        <v>87</v>
      </c>
      <c r="F552" s="4" t="s">
        <v>7</v>
      </c>
      <c r="G552" s="4" t="str">
        <f>IFERROR(VLOOKUP(F552,'Станция - направление'!$A$1:$C$40,2,0),"")</f>
        <v>Москва</v>
      </c>
      <c r="H552" s="4">
        <f t="shared" si="8"/>
        <v>2022</v>
      </c>
      <c r="I552" s="4">
        <f t="shared" si="9"/>
        <v>7</v>
      </c>
      <c r="J552" s="4">
        <f t="shared" si="10"/>
        <v>7</v>
      </c>
      <c r="K552" s="4">
        <f t="shared" si="11"/>
        <v>28</v>
      </c>
    </row>
    <row r="553" spans="1:11">
      <c r="A553" s="9">
        <v>44753</v>
      </c>
      <c r="B553" s="65" t="s">
        <v>684</v>
      </c>
      <c r="C553" s="4" t="s">
        <v>86</v>
      </c>
      <c r="D553" s="4" t="s">
        <v>118</v>
      </c>
      <c r="E553" s="4" t="s">
        <v>87</v>
      </c>
      <c r="F553" s="4" t="s">
        <v>8</v>
      </c>
      <c r="G553" s="4" t="str">
        <f>IFERROR(VLOOKUP(F553,'Станция - направление'!$A$1:$C$40,2,0),"")</f>
        <v>Владивосток</v>
      </c>
      <c r="H553" s="4">
        <f t="shared" si="8"/>
        <v>2022</v>
      </c>
      <c r="I553" s="4">
        <f t="shared" si="9"/>
        <v>7</v>
      </c>
      <c r="J553" s="4">
        <f t="shared" si="10"/>
        <v>1</v>
      </c>
      <c r="K553" s="4">
        <f t="shared" si="11"/>
        <v>29</v>
      </c>
    </row>
    <row r="554" spans="1:11">
      <c r="A554" s="9">
        <v>44753</v>
      </c>
      <c r="B554" s="65" t="s">
        <v>685</v>
      </c>
      <c r="C554" s="4" t="s">
        <v>86</v>
      </c>
      <c r="D554" s="4" t="s">
        <v>117</v>
      </c>
      <c r="E554" s="4" t="s">
        <v>88</v>
      </c>
      <c r="F554" s="4" t="s">
        <v>686</v>
      </c>
      <c r="G554" s="4" t="str">
        <f>IFERROR(VLOOKUP(F554,'Станция - направление'!$A$1:$C$38,2,0),"")</f>
        <v/>
      </c>
      <c r="H554" s="4">
        <f t="shared" si="8"/>
        <v>2022</v>
      </c>
      <c r="I554" s="4">
        <f t="shared" si="9"/>
        <v>7</v>
      </c>
      <c r="J554" s="4">
        <f t="shared" si="10"/>
        <v>1</v>
      </c>
      <c r="K554" s="4">
        <f t="shared" si="11"/>
        <v>29</v>
      </c>
    </row>
    <row r="555" spans="1:11">
      <c r="A555" s="9">
        <v>44754</v>
      </c>
      <c r="B555" s="65" t="s">
        <v>687</v>
      </c>
      <c r="C555" s="4" t="s">
        <v>86</v>
      </c>
      <c r="D555" s="4" t="s">
        <v>129</v>
      </c>
      <c r="E555" s="4" t="s">
        <v>89</v>
      </c>
      <c r="F555" s="4" t="s">
        <v>36</v>
      </c>
      <c r="G555" s="4" t="str">
        <f>IFERROR(VLOOKUP(F555,'Станция - направление'!$A$1:$C$38,2,0),"")</f>
        <v>Сухие п.п.</v>
      </c>
      <c r="H555" s="4">
        <f t="shared" si="8"/>
        <v>2022</v>
      </c>
      <c r="I555" s="4">
        <f t="shared" si="9"/>
        <v>7</v>
      </c>
      <c r="J555" s="4">
        <f t="shared" si="10"/>
        <v>2</v>
      </c>
      <c r="K555" s="4">
        <f t="shared" si="11"/>
        <v>29</v>
      </c>
    </row>
    <row r="556" spans="1:11">
      <c r="A556" s="9">
        <v>44754</v>
      </c>
      <c r="B556" s="65" t="s">
        <v>688</v>
      </c>
      <c r="C556" s="4" t="s">
        <v>86</v>
      </c>
      <c r="D556" s="4" t="s">
        <v>99</v>
      </c>
      <c r="E556" s="4" t="s">
        <v>88</v>
      </c>
      <c r="F556" s="4" t="s">
        <v>25</v>
      </c>
      <c r="G556" s="4">
        <f>IFERROR(VLOOKUP(F556,'Станция - направление'!$A$1:$C$38,2,0),"")</f>
        <v>0</v>
      </c>
      <c r="H556" s="4">
        <f t="shared" si="8"/>
        <v>2022</v>
      </c>
      <c r="I556" s="4">
        <f t="shared" si="9"/>
        <v>7</v>
      </c>
      <c r="J556" s="4">
        <f t="shared" si="10"/>
        <v>2</v>
      </c>
      <c r="K556" s="4">
        <f t="shared" si="11"/>
        <v>29</v>
      </c>
    </row>
    <row r="557" spans="1:11">
      <c r="A557" s="9">
        <v>44754</v>
      </c>
      <c r="B557" s="65" t="s">
        <v>689</v>
      </c>
      <c r="C557" s="4" t="s">
        <v>85</v>
      </c>
      <c r="D557" s="4" t="s">
        <v>118</v>
      </c>
      <c r="E557" s="4" t="s">
        <v>87</v>
      </c>
      <c r="F557" s="4" t="s">
        <v>6</v>
      </c>
      <c r="G557" s="4" t="str">
        <f>IFERROR(VLOOKUP(F557,'Станция - направление'!$A$1:$C$40,2,0),"")</f>
        <v>Москва</v>
      </c>
      <c r="H557" s="4">
        <f t="shared" si="8"/>
        <v>2022</v>
      </c>
      <c r="I557" s="4">
        <f t="shared" si="9"/>
        <v>7</v>
      </c>
      <c r="J557" s="4">
        <f t="shared" si="10"/>
        <v>2</v>
      </c>
      <c r="K557" s="4">
        <f t="shared" si="11"/>
        <v>29</v>
      </c>
    </row>
    <row r="558" spans="1:11">
      <c r="A558" s="9">
        <v>44755</v>
      </c>
      <c r="B558" s="65" t="s">
        <v>690</v>
      </c>
      <c r="C558" s="4" t="s">
        <v>85</v>
      </c>
      <c r="D558" s="4" t="s">
        <v>99</v>
      </c>
      <c r="E558" s="4" t="s">
        <v>87</v>
      </c>
      <c r="F558" s="4" t="s">
        <v>7</v>
      </c>
      <c r="G558" s="4" t="str">
        <f>IFERROR(VLOOKUP(F558,'Станция - направление'!$A$1:$C$40,2,0),"")</f>
        <v>Москва</v>
      </c>
      <c r="H558" s="4">
        <f t="shared" si="8"/>
        <v>2022</v>
      </c>
      <c r="I558" s="4">
        <f t="shared" si="9"/>
        <v>7</v>
      </c>
      <c r="J558" s="4">
        <f t="shared" si="10"/>
        <v>3</v>
      </c>
      <c r="K558" s="4">
        <f t="shared" si="11"/>
        <v>29</v>
      </c>
    </row>
    <row r="559" spans="1:11">
      <c r="A559" s="9">
        <v>44756</v>
      </c>
      <c r="B559" s="65" t="s">
        <v>691</v>
      </c>
      <c r="C559" s="4" t="s">
        <v>86</v>
      </c>
      <c r="D559" s="4" t="s">
        <v>118</v>
      </c>
      <c r="E559" s="4" t="s">
        <v>87</v>
      </c>
      <c r="F559" s="4" t="s">
        <v>8</v>
      </c>
      <c r="G559" s="4" t="str">
        <f>IFERROR(VLOOKUP(F559,'Станция - направление'!$A$1:$C$40,2,0),"")</f>
        <v>Владивосток</v>
      </c>
      <c r="H559" s="4">
        <f t="shared" si="8"/>
        <v>2022</v>
      </c>
      <c r="I559" s="4">
        <f t="shared" si="9"/>
        <v>7</v>
      </c>
      <c r="J559" s="4">
        <f t="shared" si="10"/>
        <v>4</v>
      </c>
      <c r="K559" s="4">
        <f t="shared" si="11"/>
        <v>29</v>
      </c>
    </row>
    <row r="560" spans="1:11">
      <c r="A560" s="9">
        <v>44756</v>
      </c>
      <c r="B560" s="65" t="s">
        <v>692</v>
      </c>
      <c r="C560" s="4" t="s">
        <v>86</v>
      </c>
      <c r="D560" s="4" t="s">
        <v>99</v>
      </c>
      <c r="E560" s="4" t="s">
        <v>89</v>
      </c>
      <c r="F560" s="4" t="s">
        <v>13</v>
      </c>
      <c r="G560" s="4" t="str">
        <f>IFERROR(VLOOKUP(F560,'Станция - направление'!$A$1:$C$38,2,0),"")</f>
        <v>Внутри узла</v>
      </c>
      <c r="H560" s="4">
        <f t="shared" si="8"/>
        <v>2022</v>
      </c>
      <c r="I560" s="4">
        <f t="shared" si="9"/>
        <v>7</v>
      </c>
      <c r="J560" s="4">
        <f t="shared" si="10"/>
        <v>4</v>
      </c>
      <c r="K560" s="4">
        <f t="shared" si="11"/>
        <v>29</v>
      </c>
    </row>
    <row r="561" spans="1:11">
      <c r="A561" s="9">
        <v>44756</v>
      </c>
      <c r="B561" s="65" t="s">
        <v>693</v>
      </c>
      <c r="C561" s="4" t="s">
        <v>85</v>
      </c>
      <c r="D561" s="4" t="s">
        <v>99</v>
      </c>
      <c r="E561" s="4" t="s">
        <v>87</v>
      </c>
      <c r="F561" s="4" t="s">
        <v>7</v>
      </c>
      <c r="G561" s="4" t="str">
        <f>IFERROR(VLOOKUP(F561,'Станция - направление'!$A$1:$C$40,2,0),"")</f>
        <v>Москва</v>
      </c>
      <c r="H561" s="4">
        <f t="shared" si="8"/>
        <v>2022</v>
      </c>
      <c r="I561" s="4">
        <f t="shared" si="9"/>
        <v>7</v>
      </c>
      <c r="J561" s="4">
        <f t="shared" si="10"/>
        <v>4</v>
      </c>
      <c r="K561" s="4">
        <f t="shared" si="11"/>
        <v>29</v>
      </c>
    </row>
    <row r="562" spans="1:11">
      <c r="A562" s="9">
        <v>44757</v>
      </c>
      <c r="B562" s="65" t="s">
        <v>694</v>
      </c>
      <c r="C562" s="4" t="s">
        <v>86</v>
      </c>
      <c r="D562" s="4" t="s">
        <v>118</v>
      </c>
      <c r="E562" s="4" t="s">
        <v>89</v>
      </c>
      <c r="F562" s="4" t="s">
        <v>42</v>
      </c>
      <c r="G562" s="4">
        <f>IFERROR(VLOOKUP(F562,'Станция - направление'!$A$1:$C$38,2,0),"")</f>
        <v>0</v>
      </c>
      <c r="H562" s="4">
        <f t="shared" si="8"/>
        <v>2022</v>
      </c>
      <c r="I562" s="4">
        <f t="shared" si="9"/>
        <v>7</v>
      </c>
      <c r="J562" s="4">
        <f t="shared" si="10"/>
        <v>5</v>
      </c>
      <c r="K562" s="4">
        <f t="shared" si="11"/>
        <v>29</v>
      </c>
    </row>
    <row r="563" spans="1:11">
      <c r="A563" s="9">
        <v>44757</v>
      </c>
      <c r="B563" s="65" t="s">
        <v>695</v>
      </c>
      <c r="C563" s="4" t="s">
        <v>86</v>
      </c>
      <c r="D563" s="4" t="s">
        <v>99</v>
      </c>
      <c r="E563" s="4" t="s">
        <v>88</v>
      </c>
      <c r="F563" s="4" t="s">
        <v>27</v>
      </c>
      <c r="G563" s="4">
        <f>IFERROR(VLOOKUP(F563,'Станция - направление'!$A$1:$C$38,2,0),"")</f>
        <v>0</v>
      </c>
      <c r="H563" s="4">
        <f t="shared" si="8"/>
        <v>2022</v>
      </c>
      <c r="I563" s="4">
        <f t="shared" si="9"/>
        <v>7</v>
      </c>
      <c r="J563" s="4">
        <f t="shared" si="10"/>
        <v>5</v>
      </c>
      <c r="K563" s="4">
        <f t="shared" si="11"/>
        <v>29</v>
      </c>
    </row>
    <row r="564" spans="1:11">
      <c r="A564" s="9">
        <v>44757</v>
      </c>
      <c r="B564" s="65" t="s">
        <v>696</v>
      </c>
      <c r="C564" s="4" t="s">
        <v>85</v>
      </c>
      <c r="D564" s="4" t="s">
        <v>118</v>
      </c>
      <c r="E564" s="4" t="s">
        <v>87</v>
      </c>
      <c r="F564" s="4" t="s">
        <v>8</v>
      </c>
      <c r="G564" s="4" t="str">
        <f>IFERROR(VLOOKUP(F564,'Станция - направление'!$A$1:$C$40,2,0),"")</f>
        <v>Владивосток</v>
      </c>
      <c r="H564" s="4">
        <f t="shared" si="8"/>
        <v>2022</v>
      </c>
      <c r="I564" s="4">
        <f t="shared" si="9"/>
        <v>7</v>
      </c>
      <c r="J564" s="4">
        <f t="shared" si="10"/>
        <v>5</v>
      </c>
      <c r="K564" s="4">
        <f t="shared" si="11"/>
        <v>29</v>
      </c>
    </row>
    <row r="565" spans="1:11">
      <c r="A565" s="9">
        <v>44757</v>
      </c>
      <c r="B565" s="65" t="s">
        <v>697</v>
      </c>
      <c r="C565" s="4" t="s">
        <v>85</v>
      </c>
      <c r="D565" s="4" t="s">
        <v>117</v>
      </c>
      <c r="E565" s="4" t="s">
        <v>87</v>
      </c>
      <c r="F565" s="4" t="s">
        <v>5</v>
      </c>
      <c r="G565" s="4" t="str">
        <f>IFERROR(VLOOKUP(F565,'Станция - направление'!$A$1:$C$40,2,0),"")</f>
        <v>Москва</v>
      </c>
      <c r="H565" s="4">
        <f t="shared" si="8"/>
        <v>2022</v>
      </c>
      <c r="I565" s="4">
        <f t="shared" si="9"/>
        <v>7</v>
      </c>
      <c r="J565" s="4">
        <f t="shared" si="10"/>
        <v>5</v>
      </c>
      <c r="K565" s="4">
        <f t="shared" si="11"/>
        <v>29</v>
      </c>
    </row>
    <row r="566" spans="1:11">
      <c r="A566" s="9">
        <v>44757</v>
      </c>
      <c r="B566" s="65" t="s">
        <v>698</v>
      </c>
      <c r="C566" s="4" t="s">
        <v>85</v>
      </c>
      <c r="D566" s="4" t="s">
        <v>99</v>
      </c>
      <c r="E566" s="4" t="s">
        <v>87</v>
      </c>
      <c r="F566" s="4" t="s">
        <v>7</v>
      </c>
      <c r="G566" s="4" t="str">
        <f>IFERROR(VLOOKUP(F566,'Станция - направление'!$A$1:$C$40,2,0),"")</f>
        <v>Москва</v>
      </c>
      <c r="H566" s="4">
        <f t="shared" si="8"/>
        <v>2022</v>
      </c>
      <c r="I566" s="4">
        <f t="shared" si="9"/>
        <v>7</v>
      </c>
      <c r="J566" s="4">
        <f t="shared" si="10"/>
        <v>5</v>
      </c>
      <c r="K566" s="4">
        <f t="shared" si="11"/>
        <v>29</v>
      </c>
    </row>
    <row r="567" spans="1:11">
      <c r="A567" s="9">
        <v>44758</v>
      </c>
      <c r="B567" s="65" t="s">
        <v>699</v>
      </c>
      <c r="C567" s="4" t="s">
        <v>86</v>
      </c>
      <c r="D567" s="4" t="s">
        <v>118</v>
      </c>
      <c r="E567" s="4" t="s">
        <v>87</v>
      </c>
      <c r="F567" s="4" t="s">
        <v>8</v>
      </c>
      <c r="G567" s="4" t="str">
        <f>IFERROR(VLOOKUP(F567,'Станция - направление'!$A$1:$C$40,2,0),"")</f>
        <v>Владивосток</v>
      </c>
      <c r="H567" s="4">
        <f t="shared" si="8"/>
        <v>2022</v>
      </c>
      <c r="I567" s="4">
        <f t="shared" si="9"/>
        <v>7</v>
      </c>
      <c r="J567" s="4">
        <f t="shared" si="10"/>
        <v>6</v>
      </c>
      <c r="K567" s="4">
        <f t="shared" si="11"/>
        <v>29</v>
      </c>
    </row>
    <row r="568" spans="1:11">
      <c r="A568" s="9">
        <v>44758</v>
      </c>
      <c r="B568" s="65" t="s">
        <v>700</v>
      </c>
      <c r="C568" s="4" t="s">
        <v>85</v>
      </c>
      <c r="D568" s="4" t="s">
        <v>118</v>
      </c>
      <c r="E568" s="4" t="s">
        <v>87</v>
      </c>
      <c r="F568" s="4" t="s">
        <v>6</v>
      </c>
      <c r="G568" s="4" t="str">
        <f>IFERROR(VLOOKUP(F568,'Станция - направление'!$A$1:$C$40,2,0),"")</f>
        <v>Москва</v>
      </c>
      <c r="H568" s="4">
        <f t="shared" si="8"/>
        <v>2022</v>
      </c>
      <c r="I568" s="4">
        <f t="shared" si="9"/>
        <v>7</v>
      </c>
      <c r="J568" s="4">
        <f t="shared" si="10"/>
        <v>6</v>
      </c>
      <c r="K568" s="4">
        <f t="shared" si="11"/>
        <v>29</v>
      </c>
    </row>
    <row r="569" spans="1:11">
      <c r="A569" s="9">
        <v>44759</v>
      </c>
      <c r="B569" s="65" t="s">
        <v>701</v>
      </c>
      <c r="C569" s="4" t="s">
        <v>86</v>
      </c>
      <c r="D569" s="4" t="s">
        <v>702</v>
      </c>
      <c r="E569" s="4" t="s">
        <v>89</v>
      </c>
      <c r="F569" s="4" t="s">
        <v>19</v>
      </c>
      <c r="G569" s="4" t="str">
        <f>IFERROR(VLOOKUP(F569,'Станция - направление'!$A$1:$C$38,2,0),"")</f>
        <v>Сухие п.п.</v>
      </c>
      <c r="H569" s="4">
        <f t="shared" si="8"/>
        <v>2022</v>
      </c>
      <c r="I569" s="4">
        <f t="shared" si="9"/>
        <v>7</v>
      </c>
      <c r="J569" s="4">
        <f t="shared" si="10"/>
        <v>7</v>
      </c>
      <c r="K569" s="4">
        <f t="shared" si="11"/>
        <v>29</v>
      </c>
    </row>
    <row r="570" spans="1:11">
      <c r="A570" s="9">
        <v>44759</v>
      </c>
      <c r="B570" s="65" t="s">
        <v>703</v>
      </c>
      <c r="C570" s="4" t="s">
        <v>86</v>
      </c>
      <c r="D570" s="4" t="s">
        <v>99</v>
      </c>
      <c r="E570" s="4" t="s">
        <v>88</v>
      </c>
      <c r="F570" s="4" t="s">
        <v>27</v>
      </c>
      <c r="G570" s="4">
        <f>IFERROR(VLOOKUP(F570,'Станция - направление'!$A$1:$C$38,2,0),"")</f>
        <v>0</v>
      </c>
      <c r="H570" s="4">
        <f t="shared" si="8"/>
        <v>2022</v>
      </c>
      <c r="I570" s="4">
        <f t="shared" si="9"/>
        <v>7</v>
      </c>
      <c r="J570" s="4">
        <f t="shared" si="10"/>
        <v>7</v>
      </c>
      <c r="K570" s="4">
        <f t="shared" si="11"/>
        <v>29</v>
      </c>
    </row>
    <row r="571" spans="1:11">
      <c r="A571" s="9">
        <v>44759</v>
      </c>
      <c r="B571" s="65" t="s">
        <v>704</v>
      </c>
      <c r="C571" s="4" t="s">
        <v>85</v>
      </c>
      <c r="D571" s="4" t="s">
        <v>99</v>
      </c>
      <c r="E571" s="4" t="s">
        <v>87</v>
      </c>
      <c r="F571" s="4" t="s">
        <v>7</v>
      </c>
      <c r="G571" s="4" t="str">
        <f>IFERROR(VLOOKUP(F571,'Станция - направление'!$A$1:$C$40,2,0),"")</f>
        <v>Москва</v>
      </c>
      <c r="H571" s="4">
        <f t="shared" si="8"/>
        <v>2022</v>
      </c>
      <c r="I571" s="4">
        <f t="shared" si="9"/>
        <v>7</v>
      </c>
      <c r="J571" s="4">
        <f t="shared" si="10"/>
        <v>7</v>
      </c>
      <c r="K571" s="4">
        <f t="shared" si="11"/>
        <v>29</v>
      </c>
    </row>
    <row r="572" spans="1:11">
      <c r="A572" s="9">
        <v>44759</v>
      </c>
      <c r="B572" s="65" t="s">
        <v>705</v>
      </c>
      <c r="C572" s="4" t="s">
        <v>85</v>
      </c>
      <c r="D572" s="4" t="s">
        <v>99</v>
      </c>
      <c r="E572" s="4" t="s">
        <v>87</v>
      </c>
      <c r="F572" s="4" t="s">
        <v>7</v>
      </c>
      <c r="G572" s="4" t="str">
        <f>IFERROR(VLOOKUP(F572,'Станция - направление'!$A$1:$C$40,2,0),"")</f>
        <v>Москва</v>
      </c>
      <c r="H572" s="4">
        <f t="shared" si="8"/>
        <v>2022</v>
      </c>
      <c r="I572" s="4">
        <f t="shared" si="9"/>
        <v>7</v>
      </c>
      <c r="J572" s="4">
        <f t="shared" si="10"/>
        <v>7</v>
      </c>
      <c r="K572" s="4">
        <f t="shared" si="11"/>
        <v>29</v>
      </c>
    </row>
    <row r="573" spans="1:11">
      <c r="A573" s="9">
        <v>44760</v>
      </c>
      <c r="B573" s="65" t="s">
        <v>706</v>
      </c>
      <c r="C573" s="4" t="s">
        <v>85</v>
      </c>
      <c r="D573" s="4" t="s">
        <v>118</v>
      </c>
      <c r="E573" s="4" t="s">
        <v>87</v>
      </c>
      <c r="F573" s="4" t="s">
        <v>6</v>
      </c>
      <c r="G573" s="4" t="str">
        <f>IFERROR(VLOOKUP(F573,'Станция - направление'!$A$1:$C$40,2,0),"")</f>
        <v>Москва</v>
      </c>
      <c r="H573" s="4">
        <f t="shared" si="8"/>
        <v>2022</v>
      </c>
      <c r="I573" s="4">
        <f t="shared" si="9"/>
        <v>7</v>
      </c>
      <c r="J573" s="4">
        <f t="shared" si="10"/>
        <v>1</v>
      </c>
      <c r="K573" s="4">
        <f t="shared" si="11"/>
        <v>30</v>
      </c>
    </row>
    <row r="574" spans="1:11">
      <c r="A574" s="9">
        <v>44761</v>
      </c>
      <c r="B574" s="65" t="s">
        <v>707</v>
      </c>
      <c r="C574" s="4" t="s">
        <v>86</v>
      </c>
      <c r="D574" s="4" t="s">
        <v>115</v>
      </c>
      <c r="E574" s="4" t="s">
        <v>87</v>
      </c>
      <c r="F574" s="4" t="s">
        <v>43</v>
      </c>
      <c r="G574" s="4" t="str">
        <f>IFERROR(VLOOKUP(F574,'Станция - направление'!$A$1:$C$40,2,0),"")</f>
        <v>Сухие п.п.</v>
      </c>
      <c r="H574" s="4">
        <f t="shared" si="8"/>
        <v>2022</v>
      </c>
      <c r="I574" s="4">
        <f t="shared" si="9"/>
        <v>7</v>
      </c>
      <c r="J574" s="4">
        <f t="shared" si="10"/>
        <v>2</v>
      </c>
      <c r="K574" s="4">
        <f t="shared" si="11"/>
        <v>30</v>
      </c>
    </row>
    <row r="575" spans="1:11">
      <c r="A575" s="9">
        <v>44761</v>
      </c>
      <c r="B575" s="65" t="s">
        <v>708</v>
      </c>
      <c r="C575" s="4" t="s">
        <v>86</v>
      </c>
      <c r="E575" s="4" t="s">
        <v>89</v>
      </c>
      <c r="F575" s="4" t="s">
        <v>34</v>
      </c>
      <c r="G575" s="4" t="str">
        <f>IFERROR(VLOOKUP(F575,'Станция - направление'!$A$1:$C$38,2,0),"")</f>
        <v>Сухие п.п.</v>
      </c>
      <c r="H575" s="4">
        <f t="shared" si="8"/>
        <v>2022</v>
      </c>
      <c r="I575" s="4">
        <f t="shared" si="9"/>
        <v>7</v>
      </c>
      <c r="J575" s="4">
        <f t="shared" si="10"/>
        <v>2</v>
      </c>
      <c r="K575" s="4">
        <f t="shared" si="11"/>
        <v>30</v>
      </c>
    </row>
    <row r="576" spans="1:11">
      <c r="A576" s="9">
        <v>44761</v>
      </c>
      <c r="B576" s="65" t="s">
        <v>709</v>
      </c>
      <c r="C576" s="4" t="s">
        <v>86</v>
      </c>
      <c r="D576" s="4" t="s">
        <v>99</v>
      </c>
      <c r="E576" s="4" t="s">
        <v>88</v>
      </c>
      <c r="F576" s="4" t="s">
        <v>27</v>
      </c>
      <c r="G576" s="4">
        <f>IFERROR(VLOOKUP(F576,'Станция - направление'!$A$1:$C$38,2,0),"")</f>
        <v>0</v>
      </c>
      <c r="H576" s="4">
        <f t="shared" si="8"/>
        <v>2022</v>
      </c>
      <c r="I576" s="4">
        <f t="shared" si="9"/>
        <v>7</v>
      </c>
      <c r="J576" s="4">
        <f t="shared" si="10"/>
        <v>2</v>
      </c>
      <c r="K576" s="4">
        <f t="shared" si="11"/>
        <v>30</v>
      </c>
    </row>
    <row r="577" spans="1:11">
      <c r="A577" s="9">
        <v>44761</v>
      </c>
      <c r="B577" s="65" t="s">
        <v>710</v>
      </c>
      <c r="C577" s="4" t="s">
        <v>85</v>
      </c>
      <c r="D577" s="4" t="s">
        <v>99</v>
      </c>
      <c r="E577" s="4" t="s">
        <v>87</v>
      </c>
      <c r="F577" s="4" t="s">
        <v>7</v>
      </c>
      <c r="G577" s="4" t="str">
        <f>IFERROR(VLOOKUP(F577,'Станция - направление'!$A$1:$C$40,2,0),"")</f>
        <v>Москва</v>
      </c>
      <c r="H577" s="4">
        <f t="shared" si="8"/>
        <v>2022</v>
      </c>
      <c r="I577" s="4">
        <f t="shared" si="9"/>
        <v>7</v>
      </c>
      <c r="J577" s="4">
        <f t="shared" si="10"/>
        <v>2</v>
      </c>
      <c r="K577" s="4">
        <f t="shared" si="11"/>
        <v>30</v>
      </c>
    </row>
    <row r="578" spans="1:11">
      <c r="A578" s="9">
        <v>44762</v>
      </c>
      <c r="B578" s="65" t="s">
        <v>711</v>
      </c>
      <c r="C578" s="4" t="s">
        <v>86</v>
      </c>
      <c r="D578" s="4" t="s">
        <v>117</v>
      </c>
      <c r="E578" s="4" t="s">
        <v>87</v>
      </c>
      <c r="F578" s="4" t="s">
        <v>11</v>
      </c>
      <c r="G578" s="4" t="str">
        <f>IFERROR(VLOOKUP(F578,'Станция - направление'!$A$1:$C$40,2,0),"")</f>
        <v>Сухие п.п.</v>
      </c>
      <c r="H578" s="4">
        <f t="shared" si="8"/>
        <v>2022</v>
      </c>
      <c r="I578" s="4">
        <f t="shared" si="9"/>
        <v>7</v>
      </c>
      <c r="J578" s="4">
        <f t="shared" si="10"/>
        <v>3</v>
      </c>
      <c r="K578" s="4">
        <f t="shared" si="11"/>
        <v>30</v>
      </c>
    </row>
    <row r="579" spans="1:11">
      <c r="A579" s="9">
        <v>44763</v>
      </c>
      <c r="B579" s="65" t="s">
        <v>712</v>
      </c>
      <c r="C579" s="4" t="s">
        <v>86</v>
      </c>
      <c r="D579" s="4" t="s">
        <v>118</v>
      </c>
      <c r="E579" s="4" t="s">
        <v>87</v>
      </c>
      <c r="F579" s="4" t="s">
        <v>8</v>
      </c>
      <c r="G579" s="4" t="str">
        <f>IFERROR(VLOOKUP(F579,'Станция - направление'!$A$1:$C$40,2,0),"")</f>
        <v>Владивосток</v>
      </c>
      <c r="H579" s="4">
        <f t="shared" si="8"/>
        <v>2022</v>
      </c>
      <c r="I579" s="4">
        <f t="shared" si="9"/>
        <v>7</v>
      </c>
      <c r="J579" s="4">
        <f t="shared" si="10"/>
        <v>4</v>
      </c>
      <c r="K579" s="4">
        <f t="shared" si="11"/>
        <v>30</v>
      </c>
    </row>
    <row r="580" spans="1:11">
      <c r="A580" s="9">
        <v>44763</v>
      </c>
      <c r="B580" s="65" t="s">
        <v>713</v>
      </c>
      <c r="C580" s="4" t="s">
        <v>85</v>
      </c>
      <c r="D580" s="4" t="s">
        <v>99</v>
      </c>
      <c r="E580" s="4" t="s">
        <v>87</v>
      </c>
      <c r="F580" s="4" t="s">
        <v>7</v>
      </c>
      <c r="G580" s="4" t="str">
        <f>IFERROR(VLOOKUP(F580,'Станция - направление'!$A$1:$C$40,2,0),"")</f>
        <v>Москва</v>
      </c>
      <c r="H580" s="4">
        <f t="shared" si="8"/>
        <v>2022</v>
      </c>
      <c r="I580" s="4">
        <f t="shared" si="9"/>
        <v>7</v>
      </c>
      <c r="J580" s="4">
        <f t="shared" si="10"/>
        <v>4</v>
      </c>
      <c r="K580" s="4">
        <f t="shared" si="11"/>
        <v>30</v>
      </c>
    </row>
    <row r="581" spans="1:11">
      <c r="A581" s="9">
        <v>44764</v>
      </c>
      <c r="B581" s="65" t="s">
        <v>714</v>
      </c>
      <c r="C581" s="4" t="s">
        <v>86</v>
      </c>
      <c r="D581" s="4" t="s">
        <v>99</v>
      </c>
      <c r="E581" s="4" t="s">
        <v>88</v>
      </c>
      <c r="F581" s="4" t="s">
        <v>25</v>
      </c>
      <c r="G581" s="4">
        <f>IFERROR(VLOOKUP(F581,'Станция - направление'!$A$1:$C$38,2,0),"")</f>
        <v>0</v>
      </c>
      <c r="H581" s="4">
        <f t="shared" si="8"/>
        <v>2022</v>
      </c>
      <c r="I581" s="4">
        <f t="shared" si="9"/>
        <v>7</v>
      </c>
      <c r="J581" s="4">
        <f t="shared" si="10"/>
        <v>5</v>
      </c>
      <c r="K581" s="4">
        <f t="shared" si="11"/>
        <v>30</v>
      </c>
    </row>
    <row r="582" spans="1:11">
      <c r="A582" s="9">
        <v>44764</v>
      </c>
      <c r="B582" s="65" t="s">
        <v>715</v>
      </c>
      <c r="C582" s="4" t="s">
        <v>85</v>
      </c>
      <c r="D582" s="4" t="s">
        <v>118</v>
      </c>
      <c r="E582" s="4" t="s">
        <v>87</v>
      </c>
      <c r="F582" s="4" t="s">
        <v>6</v>
      </c>
      <c r="G582" s="4" t="str">
        <f>IFERROR(VLOOKUP(F582,'Станция - направление'!$A$1:$C$40,2,0),"")</f>
        <v>Москва</v>
      </c>
      <c r="H582" s="4">
        <f t="shared" si="8"/>
        <v>2022</v>
      </c>
      <c r="I582" s="4">
        <f t="shared" si="9"/>
        <v>7</v>
      </c>
      <c r="J582" s="4">
        <f t="shared" si="10"/>
        <v>5</v>
      </c>
      <c r="K582" s="4">
        <f t="shared" si="11"/>
        <v>30</v>
      </c>
    </row>
    <row r="583" spans="1:11">
      <c r="A583" s="9">
        <v>44765</v>
      </c>
      <c r="B583" s="65" t="s">
        <v>716</v>
      </c>
      <c r="C583" s="4" t="s">
        <v>86</v>
      </c>
      <c r="D583" s="4" t="s">
        <v>118</v>
      </c>
      <c r="E583" s="4" t="s">
        <v>87</v>
      </c>
      <c r="F583" s="4" t="s">
        <v>9</v>
      </c>
      <c r="G583" s="4" t="str">
        <f>IFERROR(VLOOKUP(F583,'Станция - направление'!$A$1:$C$40,2,0),"")</f>
        <v>Сухие п.п.</v>
      </c>
      <c r="H583" s="4">
        <f t="shared" si="8"/>
        <v>2022</v>
      </c>
      <c r="I583" s="4">
        <f t="shared" si="9"/>
        <v>7</v>
      </c>
      <c r="J583" s="4">
        <f t="shared" si="10"/>
        <v>6</v>
      </c>
      <c r="K583" s="4">
        <f t="shared" si="11"/>
        <v>30</v>
      </c>
    </row>
    <row r="584" spans="1:11">
      <c r="A584" s="9">
        <v>44766</v>
      </c>
      <c r="B584" s="65" t="s">
        <v>717</v>
      </c>
      <c r="C584" s="4" t="s">
        <v>86</v>
      </c>
      <c r="D584" s="4" t="s">
        <v>118</v>
      </c>
      <c r="E584" s="4" t="s">
        <v>89</v>
      </c>
      <c r="F584" s="4" t="s">
        <v>36</v>
      </c>
      <c r="G584" s="4" t="str">
        <f>IFERROR(VLOOKUP(F584,'Станция - направление'!$A$1:$C$38,2,0),"")</f>
        <v>Сухие п.п.</v>
      </c>
      <c r="H584" s="4">
        <f t="shared" si="8"/>
        <v>2022</v>
      </c>
      <c r="I584" s="4">
        <f t="shared" si="9"/>
        <v>7</v>
      </c>
      <c r="J584" s="4">
        <f t="shared" si="10"/>
        <v>7</v>
      </c>
      <c r="K584" s="4">
        <f t="shared" si="11"/>
        <v>30</v>
      </c>
    </row>
    <row r="585" spans="1:11">
      <c r="A585" s="9">
        <v>44766</v>
      </c>
      <c r="B585" s="65" t="s">
        <v>718</v>
      </c>
      <c r="C585" s="4" t="s">
        <v>85</v>
      </c>
      <c r="D585" s="4" t="s">
        <v>99</v>
      </c>
      <c r="E585" s="4" t="s">
        <v>87</v>
      </c>
      <c r="F585" s="4" t="s">
        <v>7</v>
      </c>
      <c r="G585" s="4" t="str">
        <f>IFERROR(VLOOKUP(F585,'Станция - направление'!$A$1:$C$40,2,0),"")</f>
        <v>Москва</v>
      </c>
      <c r="H585" s="4">
        <f t="shared" si="8"/>
        <v>2022</v>
      </c>
      <c r="I585" s="4">
        <f t="shared" si="9"/>
        <v>7</v>
      </c>
      <c r="J585" s="4">
        <f t="shared" si="10"/>
        <v>7</v>
      </c>
      <c r="K585" s="4">
        <f t="shared" si="11"/>
        <v>30</v>
      </c>
    </row>
    <row r="586" spans="1:11">
      <c r="A586" s="9">
        <v>44767</v>
      </c>
      <c r="B586" s="65" t="s">
        <v>719</v>
      </c>
      <c r="C586" s="4" t="s">
        <v>85</v>
      </c>
      <c r="D586" s="4" t="s">
        <v>99</v>
      </c>
      <c r="E586" s="4" t="s">
        <v>87</v>
      </c>
      <c r="F586" s="4" t="s">
        <v>7</v>
      </c>
      <c r="G586" s="4" t="str">
        <f>IFERROR(VLOOKUP(F586,'Станция - направление'!$A$1:$C$40,2,0),"")</f>
        <v>Москва</v>
      </c>
      <c r="H586" s="4">
        <f t="shared" si="8"/>
        <v>2022</v>
      </c>
      <c r="I586" s="4">
        <f t="shared" si="9"/>
        <v>7</v>
      </c>
      <c r="J586" s="4">
        <f t="shared" si="10"/>
        <v>1</v>
      </c>
      <c r="K586" s="4">
        <f t="shared" si="11"/>
        <v>31</v>
      </c>
    </row>
    <row r="587" spans="1:11">
      <c r="A587" s="9">
        <v>44767</v>
      </c>
      <c r="B587" s="65" t="s">
        <v>720</v>
      </c>
      <c r="C587" s="4" t="s">
        <v>85</v>
      </c>
      <c r="D587" s="4" t="s">
        <v>117</v>
      </c>
      <c r="E587" s="4" t="s">
        <v>87</v>
      </c>
      <c r="F587" s="4" t="s">
        <v>5</v>
      </c>
      <c r="G587" s="4" t="str">
        <f>IFERROR(VLOOKUP(F587,'Станция - направление'!$A$1:$C$40,2,0),"")</f>
        <v>Москва</v>
      </c>
      <c r="H587" s="4">
        <f t="shared" si="8"/>
        <v>2022</v>
      </c>
      <c r="I587" s="4">
        <f t="shared" si="9"/>
        <v>7</v>
      </c>
      <c r="J587" s="4">
        <f t="shared" si="10"/>
        <v>1</v>
      </c>
      <c r="K587" s="4">
        <f t="shared" si="11"/>
        <v>31</v>
      </c>
    </row>
    <row r="588" spans="1:11">
      <c r="A588" s="9">
        <v>44767</v>
      </c>
      <c r="B588" s="65" t="s">
        <v>721</v>
      </c>
      <c r="C588" s="4" t="s">
        <v>85</v>
      </c>
      <c r="D588" s="4" t="s">
        <v>118</v>
      </c>
      <c r="E588" s="4" t="s">
        <v>87</v>
      </c>
      <c r="F588" s="4" t="s">
        <v>6</v>
      </c>
      <c r="G588" s="4" t="str">
        <f>IFERROR(VLOOKUP(F588,'Станция - направление'!$A$1:$C$40,2,0),"")</f>
        <v>Москва</v>
      </c>
      <c r="H588" s="4">
        <f t="shared" si="8"/>
        <v>2022</v>
      </c>
      <c r="I588" s="4">
        <f t="shared" si="9"/>
        <v>7</v>
      </c>
      <c r="J588" s="4">
        <f t="shared" si="10"/>
        <v>1</v>
      </c>
      <c r="K588" s="4">
        <f t="shared" si="11"/>
        <v>31</v>
      </c>
    </row>
    <row r="589" spans="1:11">
      <c r="A589" s="9">
        <v>44768</v>
      </c>
      <c r="B589" s="65" t="s">
        <v>722</v>
      </c>
      <c r="C589" s="4" t="s">
        <v>86</v>
      </c>
      <c r="D589" s="4" t="s">
        <v>118</v>
      </c>
      <c r="E589" s="4" t="s">
        <v>87</v>
      </c>
      <c r="F589" s="4" t="s">
        <v>8</v>
      </c>
      <c r="G589" s="4" t="str">
        <f>IFERROR(VLOOKUP(F589,'Станция - направление'!$A$1:$C$40,2,0),"")</f>
        <v>Владивосток</v>
      </c>
      <c r="H589" s="4">
        <f t="shared" si="8"/>
        <v>2022</v>
      </c>
      <c r="I589" s="4">
        <f t="shared" si="9"/>
        <v>7</v>
      </c>
      <c r="J589" s="4">
        <f t="shared" si="10"/>
        <v>2</v>
      </c>
      <c r="K589" s="4">
        <f t="shared" si="11"/>
        <v>31</v>
      </c>
    </row>
    <row r="590" spans="1:11">
      <c r="A590" s="9">
        <v>44768</v>
      </c>
      <c r="B590" s="65" t="s">
        <v>723</v>
      </c>
      <c r="C590" s="4" t="s">
        <v>86</v>
      </c>
      <c r="D590" s="4" t="s">
        <v>99</v>
      </c>
      <c r="E590" s="4" t="s">
        <v>88</v>
      </c>
      <c r="F590" s="4" t="s">
        <v>39</v>
      </c>
      <c r="G590" s="4">
        <f>IFERROR(VLOOKUP(F590,'Станция - направление'!$A$1:$C$38,2,0),"")</f>
        <v>0</v>
      </c>
      <c r="H590" s="4">
        <f t="shared" si="8"/>
        <v>2022</v>
      </c>
      <c r="I590" s="4">
        <f t="shared" si="9"/>
        <v>7</v>
      </c>
      <c r="J590" s="4">
        <f t="shared" si="10"/>
        <v>2</v>
      </c>
      <c r="K590" s="4">
        <f t="shared" si="11"/>
        <v>31</v>
      </c>
    </row>
    <row r="591" spans="1:11">
      <c r="A591" s="9">
        <v>44768</v>
      </c>
      <c r="B591" s="65" t="s">
        <v>724</v>
      </c>
      <c r="C591" s="4" t="s">
        <v>86</v>
      </c>
      <c r="D591" s="4" t="s">
        <v>99</v>
      </c>
      <c r="E591" s="4" t="s">
        <v>89</v>
      </c>
      <c r="F591" s="4" t="s">
        <v>13</v>
      </c>
      <c r="G591" s="4" t="str">
        <f>IFERROR(VLOOKUP(F591,'Станция - направление'!$A$1:$C$38,2,0),"")</f>
        <v>Внутри узла</v>
      </c>
      <c r="H591" s="4">
        <f t="shared" si="8"/>
        <v>2022</v>
      </c>
      <c r="I591" s="4">
        <f t="shared" si="9"/>
        <v>7</v>
      </c>
      <c r="J591" s="4">
        <f t="shared" si="10"/>
        <v>2</v>
      </c>
      <c r="K591" s="4">
        <f t="shared" si="11"/>
        <v>31</v>
      </c>
    </row>
    <row r="592" spans="1:11">
      <c r="A592" s="9">
        <v>44769</v>
      </c>
      <c r="B592" s="65" t="s">
        <v>725</v>
      </c>
      <c r="C592" s="4" t="s">
        <v>86</v>
      </c>
      <c r="D592" s="4" t="s">
        <v>117</v>
      </c>
      <c r="E592" s="4" t="s">
        <v>88</v>
      </c>
      <c r="F592" s="4" t="s">
        <v>39</v>
      </c>
      <c r="G592" s="4">
        <f>IFERROR(VLOOKUP(F592,'Станция - направление'!$A$1:$C$38,2,0),"")</f>
        <v>0</v>
      </c>
      <c r="H592" s="4">
        <f t="shared" si="8"/>
        <v>2022</v>
      </c>
      <c r="I592" s="4">
        <f t="shared" si="9"/>
        <v>7</v>
      </c>
      <c r="J592" s="4">
        <f t="shared" si="10"/>
        <v>3</v>
      </c>
      <c r="K592" s="4">
        <f t="shared" si="11"/>
        <v>31</v>
      </c>
    </row>
    <row r="593" spans="1:11">
      <c r="A593" s="9">
        <v>44769</v>
      </c>
      <c r="B593" s="65" t="s">
        <v>726</v>
      </c>
      <c r="C593" s="4" t="s">
        <v>85</v>
      </c>
      <c r="D593" s="4" t="s">
        <v>99</v>
      </c>
      <c r="E593" s="4" t="s">
        <v>87</v>
      </c>
      <c r="F593" s="4" t="s">
        <v>7</v>
      </c>
      <c r="G593" s="4" t="str">
        <f>IFERROR(VLOOKUP(F593,'Станция - направление'!$A$1:$C$40,2,0),"")</f>
        <v>Москва</v>
      </c>
      <c r="H593" s="4">
        <f t="shared" si="8"/>
        <v>2022</v>
      </c>
      <c r="I593" s="4">
        <f t="shared" si="9"/>
        <v>7</v>
      </c>
      <c r="J593" s="4">
        <f t="shared" si="10"/>
        <v>3</v>
      </c>
      <c r="K593" s="4">
        <f t="shared" si="11"/>
        <v>31</v>
      </c>
    </row>
    <row r="594" spans="1:11">
      <c r="A594" s="9">
        <v>44769</v>
      </c>
      <c r="B594" s="65" t="s">
        <v>727</v>
      </c>
      <c r="C594" s="4" t="s">
        <v>85</v>
      </c>
      <c r="D594" s="4" t="s">
        <v>99</v>
      </c>
      <c r="E594" s="4" t="s">
        <v>87</v>
      </c>
      <c r="F594" s="4" t="s">
        <v>7</v>
      </c>
      <c r="G594" s="4" t="str">
        <f>IFERROR(VLOOKUP(F594,'Станция - направление'!$A$1:$C$40,2,0),"")</f>
        <v>Москва</v>
      </c>
      <c r="H594" s="4">
        <f t="shared" si="8"/>
        <v>2022</v>
      </c>
      <c r="I594" s="4">
        <f t="shared" si="9"/>
        <v>7</v>
      </c>
      <c r="J594" s="4">
        <f t="shared" si="10"/>
        <v>3</v>
      </c>
      <c r="K594" s="4">
        <f t="shared" si="11"/>
        <v>31</v>
      </c>
    </row>
    <row r="595" spans="1:11">
      <c r="A595" s="9">
        <v>44770</v>
      </c>
      <c r="B595" s="65" t="s">
        <v>728</v>
      </c>
      <c r="C595" s="4" t="s">
        <v>86</v>
      </c>
      <c r="D595" s="4" t="s">
        <v>115</v>
      </c>
      <c r="E595" s="4" t="s">
        <v>88</v>
      </c>
      <c r="F595" s="4" t="s">
        <v>16</v>
      </c>
      <c r="G595" s="4">
        <f>IFERROR(VLOOKUP(F595,'Станция - направление'!$A$1:$C$38,2,0),"")</f>
        <v>0</v>
      </c>
      <c r="H595" s="4">
        <f t="shared" si="8"/>
        <v>2022</v>
      </c>
      <c r="I595" s="4">
        <f t="shared" si="9"/>
        <v>7</v>
      </c>
      <c r="J595" s="4">
        <f t="shared" si="10"/>
        <v>4</v>
      </c>
      <c r="K595" s="4">
        <f t="shared" si="11"/>
        <v>31</v>
      </c>
    </row>
    <row r="596" spans="1:11">
      <c r="A596" s="9">
        <v>44770</v>
      </c>
      <c r="B596" s="65" t="s">
        <v>729</v>
      </c>
      <c r="C596" s="4" t="s">
        <v>86</v>
      </c>
      <c r="D596" s="4" t="s">
        <v>99</v>
      </c>
      <c r="E596" s="4" t="s">
        <v>88</v>
      </c>
      <c r="F596" s="4" t="s">
        <v>25</v>
      </c>
      <c r="G596" s="4">
        <f>IFERROR(VLOOKUP(F596,'Станция - направление'!$A$1:$C$38,2,0),"")</f>
        <v>0</v>
      </c>
      <c r="H596" s="4">
        <f t="shared" si="8"/>
        <v>2022</v>
      </c>
      <c r="I596" s="4">
        <f t="shared" si="9"/>
        <v>7</v>
      </c>
      <c r="J596" s="4">
        <f t="shared" si="10"/>
        <v>4</v>
      </c>
      <c r="K596" s="4">
        <f t="shared" si="11"/>
        <v>31</v>
      </c>
    </row>
    <row r="597" spans="1:11">
      <c r="A597" s="9">
        <v>44770</v>
      </c>
      <c r="B597" s="65" t="s">
        <v>730</v>
      </c>
      <c r="C597" s="4" t="s">
        <v>86</v>
      </c>
      <c r="D597" s="4" t="s">
        <v>99</v>
      </c>
      <c r="E597" s="4" t="s">
        <v>87</v>
      </c>
      <c r="F597" s="4" t="s">
        <v>9</v>
      </c>
      <c r="G597" s="4" t="str">
        <f>IFERROR(VLOOKUP(F597,'Станция - направление'!$A$1:$C$40,2,0),"")</f>
        <v>Сухие п.п.</v>
      </c>
      <c r="H597" s="4">
        <f t="shared" si="8"/>
        <v>2022</v>
      </c>
      <c r="I597" s="4">
        <f t="shared" si="9"/>
        <v>7</v>
      </c>
      <c r="J597" s="4">
        <f t="shared" si="10"/>
        <v>4</v>
      </c>
      <c r="K597" s="4">
        <f t="shared" si="11"/>
        <v>31</v>
      </c>
    </row>
    <row r="598" spans="1:11">
      <c r="A598" s="9">
        <v>44770</v>
      </c>
      <c r="B598" s="65" t="s">
        <v>731</v>
      </c>
      <c r="C598" s="4" t="s">
        <v>85</v>
      </c>
      <c r="D598" s="4" t="s">
        <v>118</v>
      </c>
      <c r="E598" s="4" t="s">
        <v>87</v>
      </c>
      <c r="F598" s="4" t="s">
        <v>6</v>
      </c>
      <c r="G598" s="4" t="str">
        <f>IFERROR(VLOOKUP(F598,'Станция - направление'!$A$1:$C$40,2,0),"")</f>
        <v>Москва</v>
      </c>
      <c r="H598" s="4">
        <f t="shared" si="8"/>
        <v>2022</v>
      </c>
      <c r="I598" s="4">
        <f t="shared" si="9"/>
        <v>7</v>
      </c>
      <c r="J598" s="4">
        <f t="shared" si="10"/>
        <v>4</v>
      </c>
      <c r="K598" s="4">
        <f t="shared" si="11"/>
        <v>31</v>
      </c>
    </row>
    <row r="599" spans="1:11">
      <c r="A599" s="9">
        <v>44770</v>
      </c>
      <c r="B599" s="65" t="s">
        <v>732</v>
      </c>
      <c r="C599" s="4" t="s">
        <v>85</v>
      </c>
      <c r="D599" s="4" t="s">
        <v>99</v>
      </c>
      <c r="E599" s="4" t="s">
        <v>87</v>
      </c>
      <c r="F599" s="4" t="s">
        <v>7</v>
      </c>
      <c r="G599" s="4" t="str">
        <f>IFERROR(VLOOKUP(F599,'Станция - направление'!$A$1:$C$40,2,0),"")</f>
        <v>Москва</v>
      </c>
      <c r="H599" s="4">
        <f t="shared" si="8"/>
        <v>2022</v>
      </c>
      <c r="I599" s="4">
        <f t="shared" si="9"/>
        <v>7</v>
      </c>
      <c r="J599" s="4">
        <f t="shared" si="10"/>
        <v>4</v>
      </c>
      <c r="K599" s="4">
        <f t="shared" si="11"/>
        <v>31</v>
      </c>
    </row>
    <row r="600" spans="1:11">
      <c r="A600" s="9">
        <v>44771</v>
      </c>
      <c r="B600" s="65" t="s">
        <v>733</v>
      </c>
      <c r="C600" s="4" t="s">
        <v>86</v>
      </c>
      <c r="D600" s="4" t="s">
        <v>118</v>
      </c>
      <c r="E600" s="4" t="s">
        <v>87</v>
      </c>
      <c r="F600" s="4" t="s">
        <v>8</v>
      </c>
      <c r="G600" s="4" t="str">
        <f>IFERROR(VLOOKUP(F600,'Станция - направление'!$A$1:$C$40,2,0),"")</f>
        <v>Владивосток</v>
      </c>
      <c r="H600" s="4">
        <f t="shared" si="8"/>
        <v>2022</v>
      </c>
      <c r="I600" s="4">
        <f t="shared" si="9"/>
        <v>7</v>
      </c>
      <c r="J600" s="4">
        <f t="shared" si="10"/>
        <v>5</v>
      </c>
      <c r="K600" s="4">
        <f t="shared" si="11"/>
        <v>31</v>
      </c>
    </row>
    <row r="601" spans="1:11">
      <c r="A601" s="9">
        <v>44771</v>
      </c>
      <c r="B601" s="65" t="s">
        <v>734</v>
      </c>
      <c r="C601" s="4" t="s">
        <v>85</v>
      </c>
      <c r="D601" s="4" t="s">
        <v>118</v>
      </c>
      <c r="E601" s="4" t="s">
        <v>87</v>
      </c>
      <c r="F601" s="4" t="s">
        <v>8</v>
      </c>
      <c r="G601" s="4" t="str">
        <f>IFERROR(VLOOKUP(F601,'Станция - направление'!$A$1:$C$40,2,0),"")</f>
        <v>Владивосток</v>
      </c>
      <c r="H601" s="4">
        <f t="shared" si="8"/>
        <v>2022</v>
      </c>
      <c r="I601" s="4">
        <f t="shared" si="9"/>
        <v>7</v>
      </c>
      <c r="J601" s="4">
        <f t="shared" si="10"/>
        <v>5</v>
      </c>
      <c r="K601" s="4">
        <f t="shared" si="11"/>
        <v>31</v>
      </c>
    </row>
    <row r="602" spans="1:11">
      <c r="A602" s="9">
        <v>44772</v>
      </c>
      <c r="B602" s="65" t="s">
        <v>735</v>
      </c>
      <c r="C602" s="4" t="s">
        <v>86</v>
      </c>
      <c r="D602" s="4" t="s">
        <v>99</v>
      </c>
      <c r="E602" s="4" t="s">
        <v>88</v>
      </c>
      <c r="F602" s="4" t="s">
        <v>25</v>
      </c>
      <c r="G602" s="4">
        <f>IFERROR(VLOOKUP(F602,'Станция - направление'!$A$1:$C$38,2,0),"")</f>
        <v>0</v>
      </c>
      <c r="H602" s="4">
        <f t="shared" si="8"/>
        <v>2022</v>
      </c>
      <c r="I602" s="4">
        <f t="shared" si="9"/>
        <v>7</v>
      </c>
      <c r="J602" s="4">
        <f t="shared" si="10"/>
        <v>6</v>
      </c>
      <c r="K602" s="4">
        <f t="shared" si="11"/>
        <v>31</v>
      </c>
    </row>
    <row r="603" spans="1:11">
      <c r="A603" s="9">
        <v>44773</v>
      </c>
      <c r="B603" s="65" t="s">
        <v>736</v>
      </c>
      <c r="C603" s="4" t="s">
        <v>86</v>
      </c>
      <c r="D603" s="4" t="s">
        <v>118</v>
      </c>
      <c r="E603" s="4" t="s">
        <v>87</v>
      </c>
      <c r="F603" s="4" t="s">
        <v>8</v>
      </c>
      <c r="G603" s="4" t="str">
        <f>IFERROR(VLOOKUP(F603,'Станция - направление'!$A$1:$C$40,2,0),"")</f>
        <v>Владивосток</v>
      </c>
      <c r="H603" s="4">
        <f t="shared" si="8"/>
        <v>2022</v>
      </c>
      <c r="I603" s="4">
        <f t="shared" si="9"/>
        <v>7</v>
      </c>
      <c r="J603" s="4">
        <f t="shared" si="10"/>
        <v>7</v>
      </c>
      <c r="K603" s="4">
        <f t="shared" si="11"/>
        <v>31</v>
      </c>
    </row>
    <row r="604" spans="1:11">
      <c r="A604" s="9">
        <v>44773</v>
      </c>
      <c r="B604" s="65" t="s">
        <v>737</v>
      </c>
      <c r="C604" s="4" t="s">
        <v>86</v>
      </c>
      <c r="D604" s="4" t="s">
        <v>99</v>
      </c>
      <c r="E604" s="4" t="s">
        <v>88</v>
      </c>
      <c r="F604" s="4" t="s">
        <v>39</v>
      </c>
      <c r="G604" s="4">
        <f>IFERROR(VLOOKUP(F604,'Станция - направление'!$A$1:$C$38,2,0),"")</f>
        <v>0</v>
      </c>
      <c r="H604" s="4">
        <f t="shared" si="8"/>
        <v>2022</v>
      </c>
      <c r="I604" s="4">
        <f t="shared" si="9"/>
        <v>7</v>
      </c>
      <c r="J604" s="4">
        <f t="shared" si="10"/>
        <v>7</v>
      </c>
      <c r="K604" s="4">
        <f t="shared" si="11"/>
        <v>31</v>
      </c>
    </row>
    <row r="605" spans="1:11">
      <c r="A605" s="9">
        <v>44773</v>
      </c>
      <c r="B605" s="65" t="s">
        <v>738</v>
      </c>
      <c r="C605" s="4" t="s">
        <v>85</v>
      </c>
      <c r="D605" s="4" t="s">
        <v>99</v>
      </c>
      <c r="E605" s="4" t="s">
        <v>87</v>
      </c>
      <c r="F605" s="4" t="s">
        <v>7</v>
      </c>
      <c r="G605" s="4" t="str">
        <f>IFERROR(VLOOKUP(F605,'Станция - направление'!$A$1:$C$40,2,0),"")</f>
        <v>Москва</v>
      </c>
      <c r="H605" s="4">
        <f t="shared" si="8"/>
        <v>2022</v>
      </c>
      <c r="I605" s="4">
        <f t="shared" si="9"/>
        <v>7</v>
      </c>
      <c r="J605" s="4">
        <f t="shared" si="10"/>
        <v>7</v>
      </c>
      <c r="K605" s="4">
        <f t="shared" si="11"/>
        <v>31</v>
      </c>
    </row>
    <row r="606" spans="1:11">
      <c r="A606" s="9">
        <v>44773</v>
      </c>
      <c r="B606" s="65" t="s">
        <v>739</v>
      </c>
      <c r="C606" s="4" t="s">
        <v>85</v>
      </c>
      <c r="D606" s="4" t="s">
        <v>117</v>
      </c>
      <c r="E606" s="4" t="s">
        <v>87</v>
      </c>
      <c r="F606" s="4" t="s">
        <v>5</v>
      </c>
      <c r="G606" s="4" t="str">
        <f>IFERROR(VLOOKUP(F606,'Станция - направление'!$A$1:$C$40,2,0),"")</f>
        <v>Москва</v>
      </c>
      <c r="H606" s="4">
        <f t="shared" si="8"/>
        <v>2022</v>
      </c>
      <c r="I606" s="4">
        <f t="shared" si="9"/>
        <v>7</v>
      </c>
      <c r="J606" s="4">
        <f t="shared" si="10"/>
        <v>7</v>
      </c>
      <c r="K606" s="4">
        <f t="shared" si="11"/>
        <v>31</v>
      </c>
    </row>
    <row r="607" spans="1:11">
      <c r="A607" s="9">
        <v>44774</v>
      </c>
      <c r="B607" s="65" t="s">
        <v>740</v>
      </c>
      <c r="C607" s="4" t="s">
        <v>86</v>
      </c>
      <c r="D607" s="4" t="s">
        <v>99</v>
      </c>
      <c r="E607" s="4" t="s">
        <v>88</v>
      </c>
      <c r="F607" s="4" t="s">
        <v>25</v>
      </c>
      <c r="G607" s="4">
        <f>IFERROR(VLOOKUP(F607,'Станция - направление'!$A$1:$C$38,2,0),"")</f>
        <v>0</v>
      </c>
      <c r="H607" s="4">
        <f t="shared" si="8"/>
        <v>2022</v>
      </c>
      <c r="I607" s="4">
        <f t="shared" si="9"/>
        <v>8</v>
      </c>
      <c r="J607" s="4">
        <f t="shared" si="10"/>
        <v>1</v>
      </c>
      <c r="K607" s="4">
        <f t="shared" si="11"/>
        <v>32</v>
      </c>
    </row>
    <row r="608" spans="1:11">
      <c r="A608" s="9">
        <v>44774</v>
      </c>
      <c r="B608" s="65" t="s">
        <v>741</v>
      </c>
      <c r="C608" s="4" t="s">
        <v>85</v>
      </c>
      <c r="D608" s="4" t="s">
        <v>118</v>
      </c>
      <c r="E608" s="4" t="s">
        <v>87</v>
      </c>
      <c r="F608" s="4" t="s">
        <v>6</v>
      </c>
      <c r="G608" s="4" t="str">
        <f>IFERROR(VLOOKUP(F608,'Станция - направление'!$A$1:$C$40,2,0),"")</f>
        <v>Москва</v>
      </c>
      <c r="H608" s="4">
        <f t="shared" si="8"/>
        <v>2022</v>
      </c>
      <c r="I608" s="4">
        <f t="shared" si="9"/>
        <v>8</v>
      </c>
      <c r="J608" s="4">
        <f t="shared" si="10"/>
        <v>1</v>
      </c>
      <c r="K608" s="4">
        <f t="shared" si="11"/>
        <v>32</v>
      </c>
    </row>
    <row r="609" spans="1:11">
      <c r="A609" s="9">
        <v>44774</v>
      </c>
      <c r="B609" s="65" t="s">
        <v>742</v>
      </c>
      <c r="C609" s="4" t="s">
        <v>85</v>
      </c>
      <c r="D609" s="4" t="s">
        <v>99</v>
      </c>
      <c r="E609" s="4" t="s">
        <v>87</v>
      </c>
      <c r="F609" s="4" t="s">
        <v>7</v>
      </c>
      <c r="G609" s="4" t="str">
        <f>IFERROR(VLOOKUP(F609,'Станция - направление'!$A$1:$C$40,2,0),"")</f>
        <v>Москва</v>
      </c>
      <c r="H609" s="4">
        <f t="shared" si="8"/>
        <v>2022</v>
      </c>
      <c r="I609" s="4">
        <f t="shared" si="9"/>
        <v>8</v>
      </c>
      <c r="J609" s="4">
        <f t="shared" si="10"/>
        <v>1</v>
      </c>
      <c r="K609" s="4">
        <f t="shared" si="11"/>
        <v>32</v>
      </c>
    </row>
    <row r="610" spans="1:11">
      <c r="A610" s="9">
        <v>44775</v>
      </c>
      <c r="B610" s="65" t="s">
        <v>740</v>
      </c>
      <c r="C610" s="4" t="s">
        <v>86</v>
      </c>
      <c r="D610" s="4" t="s">
        <v>99</v>
      </c>
      <c r="E610" s="4" t="s">
        <v>88</v>
      </c>
      <c r="F610" s="4" t="s">
        <v>25</v>
      </c>
      <c r="G610" s="4">
        <f>IFERROR(VLOOKUP(F610,'Станция - направление'!$A$1:$C$38,2,0),"")</f>
        <v>0</v>
      </c>
      <c r="H610" s="4">
        <f t="shared" si="8"/>
        <v>2022</v>
      </c>
      <c r="I610" s="4">
        <f t="shared" si="9"/>
        <v>8</v>
      </c>
      <c r="J610" s="4">
        <f t="shared" si="10"/>
        <v>2</v>
      </c>
      <c r="K610" s="4">
        <f t="shared" si="11"/>
        <v>32</v>
      </c>
    </row>
    <row r="611" spans="1:11">
      <c r="A611" s="9">
        <v>44775</v>
      </c>
      <c r="B611" s="65" t="s">
        <v>741</v>
      </c>
      <c r="C611" s="4" t="s">
        <v>85</v>
      </c>
      <c r="D611" s="4" t="s">
        <v>118</v>
      </c>
      <c r="E611" s="4" t="s">
        <v>87</v>
      </c>
      <c r="F611" s="4" t="s">
        <v>6</v>
      </c>
      <c r="G611" s="4" t="str">
        <f>IFERROR(VLOOKUP(F611,'Станция - направление'!$A$1:$C$40,2,0),"")</f>
        <v>Москва</v>
      </c>
      <c r="H611" s="4">
        <f t="shared" si="8"/>
        <v>2022</v>
      </c>
      <c r="I611" s="4">
        <f t="shared" si="9"/>
        <v>8</v>
      </c>
      <c r="J611" s="4">
        <f t="shared" si="10"/>
        <v>2</v>
      </c>
      <c r="K611" s="4">
        <f t="shared" si="11"/>
        <v>32</v>
      </c>
    </row>
    <row r="612" spans="1:11">
      <c r="A612" s="9">
        <v>44775</v>
      </c>
      <c r="B612" s="65" t="s">
        <v>742</v>
      </c>
      <c r="C612" s="4" t="s">
        <v>85</v>
      </c>
      <c r="D612" s="4" t="s">
        <v>99</v>
      </c>
      <c r="E612" s="4" t="s">
        <v>87</v>
      </c>
      <c r="F612" s="4" t="s">
        <v>7</v>
      </c>
      <c r="G612" s="4" t="str">
        <f>IFERROR(VLOOKUP(F612,'Станция - направление'!$A$1:$C$40,2,0),"")</f>
        <v>Москва</v>
      </c>
      <c r="H612" s="4">
        <f t="shared" si="8"/>
        <v>2022</v>
      </c>
      <c r="I612" s="4">
        <f t="shared" si="9"/>
        <v>8</v>
      </c>
      <c r="J612" s="4">
        <f t="shared" si="10"/>
        <v>2</v>
      </c>
      <c r="K612" s="4">
        <f t="shared" si="11"/>
        <v>32</v>
      </c>
    </row>
    <row r="613" spans="1:11">
      <c r="A613" s="9">
        <v>44777</v>
      </c>
      <c r="B613" s="65" t="s">
        <v>743</v>
      </c>
      <c r="C613" s="4" t="s">
        <v>86</v>
      </c>
      <c r="D613" s="4" t="s">
        <v>99</v>
      </c>
      <c r="E613" s="4" t="s">
        <v>88</v>
      </c>
      <c r="F613" s="4" t="s">
        <v>25</v>
      </c>
      <c r="G613" s="4">
        <f>IFERROR(VLOOKUP(F613,'Станция - направление'!$A$1:$C$38,2,0),"")</f>
        <v>0</v>
      </c>
      <c r="H613" s="4">
        <f t="shared" si="8"/>
        <v>2022</v>
      </c>
      <c r="I613" s="4">
        <f t="shared" si="9"/>
        <v>8</v>
      </c>
      <c r="J613" s="4">
        <f t="shared" si="10"/>
        <v>4</v>
      </c>
      <c r="K613" s="4">
        <f t="shared" si="11"/>
        <v>32</v>
      </c>
    </row>
    <row r="614" spans="1:11">
      <c r="A614" s="9">
        <v>44777</v>
      </c>
      <c r="B614" s="65" t="s">
        <v>744</v>
      </c>
      <c r="C614" s="4" t="s">
        <v>85</v>
      </c>
      <c r="D614" s="4" t="s">
        <v>99</v>
      </c>
      <c r="E614" s="4" t="s">
        <v>87</v>
      </c>
      <c r="F614" s="4" t="s">
        <v>7</v>
      </c>
      <c r="G614" s="4" t="str">
        <f>IFERROR(VLOOKUP(F614,'Станция - направление'!$A$1:$C$40,2,0),"")</f>
        <v>Москва</v>
      </c>
      <c r="H614" s="4">
        <f t="shared" si="8"/>
        <v>2022</v>
      </c>
      <c r="I614" s="4">
        <f t="shared" si="9"/>
        <v>8</v>
      </c>
      <c r="J614" s="4">
        <f t="shared" si="10"/>
        <v>4</v>
      </c>
      <c r="K614" s="4">
        <f t="shared" si="11"/>
        <v>32</v>
      </c>
    </row>
    <row r="615" spans="1:11">
      <c r="A615" s="9">
        <v>44778</v>
      </c>
      <c r="B615" s="65" t="s">
        <v>745</v>
      </c>
      <c r="C615" s="4" t="s">
        <v>86</v>
      </c>
      <c r="D615" s="4" t="s">
        <v>118</v>
      </c>
      <c r="E615" s="4" t="s">
        <v>87</v>
      </c>
      <c r="F615" s="4" t="s">
        <v>8</v>
      </c>
      <c r="G615" s="4" t="str">
        <f>IFERROR(VLOOKUP(F615,'Станция - направление'!$A$1:$C$40,2,0),"")</f>
        <v>Владивосток</v>
      </c>
      <c r="H615" s="4">
        <f t="shared" si="8"/>
        <v>2022</v>
      </c>
      <c r="I615" s="4">
        <f t="shared" si="9"/>
        <v>8</v>
      </c>
      <c r="J615" s="4">
        <f t="shared" si="10"/>
        <v>5</v>
      </c>
      <c r="K615" s="4">
        <f t="shared" si="11"/>
        <v>32</v>
      </c>
    </row>
    <row r="616" spans="1:11">
      <c r="A616" s="9">
        <v>44778</v>
      </c>
      <c r="B616" s="65" t="s">
        <v>717</v>
      </c>
      <c r="C616" s="4" t="s">
        <v>86</v>
      </c>
      <c r="D616" s="4" t="s">
        <v>118</v>
      </c>
      <c r="E616" s="4" t="s">
        <v>89</v>
      </c>
      <c r="F616" s="4" t="s">
        <v>36</v>
      </c>
      <c r="G616" s="4" t="str">
        <f>IFERROR(VLOOKUP(F616,'Станция - направление'!$A$1:$C$38,2,0),"")</f>
        <v>Сухие п.п.</v>
      </c>
      <c r="H616" s="4">
        <f t="shared" si="8"/>
        <v>2022</v>
      </c>
      <c r="I616" s="4">
        <f t="shared" si="9"/>
        <v>8</v>
      </c>
      <c r="J616" s="4">
        <f t="shared" si="10"/>
        <v>5</v>
      </c>
      <c r="K616" s="4">
        <f t="shared" si="11"/>
        <v>32</v>
      </c>
    </row>
    <row r="617" spans="1:11">
      <c r="A617" s="9">
        <v>44778</v>
      </c>
      <c r="B617" s="65" t="s">
        <v>746</v>
      </c>
      <c r="C617" s="4" t="s">
        <v>85</v>
      </c>
      <c r="D617" s="4" t="s">
        <v>118</v>
      </c>
      <c r="E617" s="4" t="s">
        <v>87</v>
      </c>
      <c r="F617" s="4" t="s">
        <v>6</v>
      </c>
      <c r="G617" s="4" t="str">
        <f>IFERROR(VLOOKUP(F617,'Станция - направление'!$A$1:$C$40,2,0),"")</f>
        <v>Москва</v>
      </c>
      <c r="H617" s="4">
        <f t="shared" si="8"/>
        <v>2022</v>
      </c>
      <c r="I617" s="4">
        <f t="shared" si="9"/>
        <v>8</v>
      </c>
      <c r="J617" s="4">
        <f t="shared" si="10"/>
        <v>5</v>
      </c>
      <c r="K617" s="4">
        <f t="shared" si="11"/>
        <v>32</v>
      </c>
    </row>
    <row r="618" spans="1:11">
      <c r="A618" s="9">
        <v>44779</v>
      </c>
      <c r="B618" s="65" t="s">
        <v>747</v>
      </c>
      <c r="C618" s="4" t="s">
        <v>86</v>
      </c>
      <c r="D618" s="4" t="s">
        <v>118</v>
      </c>
      <c r="E618" s="4" t="s">
        <v>87</v>
      </c>
      <c r="F618" s="4" t="s">
        <v>8</v>
      </c>
      <c r="G618" s="4" t="str">
        <f>IFERROR(VLOOKUP(F618,'Станция - направление'!$A$1:$C$40,2,0),"")</f>
        <v>Владивосток</v>
      </c>
      <c r="H618" s="4">
        <f t="shared" si="8"/>
        <v>2022</v>
      </c>
      <c r="I618" s="4">
        <f t="shared" si="9"/>
        <v>8</v>
      </c>
      <c r="J618" s="4">
        <f t="shared" si="10"/>
        <v>6</v>
      </c>
      <c r="K618" s="4">
        <f t="shared" si="11"/>
        <v>32</v>
      </c>
    </row>
    <row r="619" spans="1:11">
      <c r="A619" s="9">
        <v>44779</v>
      </c>
      <c r="B619" s="65" t="s">
        <v>748</v>
      </c>
      <c r="C619" s="4" t="s">
        <v>86</v>
      </c>
      <c r="D619" s="4" t="s">
        <v>99</v>
      </c>
      <c r="E619" s="4" t="s">
        <v>88</v>
      </c>
      <c r="F619" s="4" t="s">
        <v>29</v>
      </c>
      <c r="G619" s="4">
        <f>IFERROR(VLOOKUP(F619,'Станция - направление'!$A$1:$C$38,2,0),"")</f>
        <v>0</v>
      </c>
      <c r="H619" s="4">
        <f t="shared" si="8"/>
        <v>2022</v>
      </c>
      <c r="I619" s="4">
        <f t="shared" si="9"/>
        <v>8</v>
      </c>
      <c r="J619" s="4">
        <f t="shared" si="10"/>
        <v>6</v>
      </c>
      <c r="K619" s="4">
        <f t="shared" si="11"/>
        <v>32</v>
      </c>
    </row>
    <row r="620" spans="1:11">
      <c r="A620" s="9">
        <v>44780</v>
      </c>
      <c r="B620" s="65" t="s">
        <v>749</v>
      </c>
      <c r="C620" s="4" t="s">
        <v>86</v>
      </c>
      <c r="D620" s="4" t="s">
        <v>99</v>
      </c>
      <c r="E620" s="4" t="s">
        <v>89</v>
      </c>
      <c r="F620" s="4" t="s">
        <v>13</v>
      </c>
      <c r="G620" s="4" t="str">
        <f>IFERROR(VLOOKUP(F620,'Станция - направление'!$A$1:$C$38,2,0),"")</f>
        <v>Внутри узла</v>
      </c>
      <c r="H620" s="4">
        <f t="shared" si="8"/>
        <v>2022</v>
      </c>
      <c r="I620" s="4">
        <f t="shared" si="9"/>
        <v>8</v>
      </c>
      <c r="J620" s="4">
        <f t="shared" si="10"/>
        <v>7</v>
      </c>
      <c r="K620" s="4">
        <f t="shared" si="11"/>
        <v>32</v>
      </c>
    </row>
    <row r="621" spans="1:11">
      <c r="A621" s="9">
        <v>44781</v>
      </c>
      <c r="B621" s="65" t="s">
        <v>750</v>
      </c>
      <c r="C621" s="4" t="s">
        <v>85</v>
      </c>
      <c r="D621" s="4" t="s">
        <v>99</v>
      </c>
      <c r="E621" s="4" t="s">
        <v>87</v>
      </c>
      <c r="F621" s="4" t="s">
        <v>7</v>
      </c>
      <c r="G621" s="4" t="str">
        <f>IFERROR(VLOOKUP(F621,'Станция - направление'!$A$1:$C$40,2,0),"")</f>
        <v>Москва</v>
      </c>
      <c r="H621" s="4">
        <f t="shared" si="8"/>
        <v>2022</v>
      </c>
      <c r="I621" s="4">
        <f t="shared" si="9"/>
        <v>8</v>
      </c>
      <c r="J621" s="4">
        <f t="shared" si="10"/>
        <v>1</v>
      </c>
      <c r="K621" s="4">
        <f t="shared" si="11"/>
        <v>33</v>
      </c>
    </row>
    <row r="622" spans="1:11">
      <c r="A622" s="9">
        <v>44781</v>
      </c>
      <c r="B622" s="65" t="s">
        <v>751</v>
      </c>
      <c r="C622" s="4" t="s">
        <v>85</v>
      </c>
      <c r="D622" s="4" t="s">
        <v>117</v>
      </c>
      <c r="E622" s="4" t="s">
        <v>87</v>
      </c>
      <c r="F622" s="4" t="s">
        <v>5</v>
      </c>
      <c r="G622" s="4" t="str">
        <f>IFERROR(VLOOKUP(F622,'Станция - направление'!$A$1:$C$40,2,0),"")</f>
        <v>Москва</v>
      </c>
      <c r="H622" s="4">
        <f t="shared" si="8"/>
        <v>2022</v>
      </c>
      <c r="I622" s="4">
        <f t="shared" si="9"/>
        <v>8</v>
      </c>
      <c r="J622" s="4">
        <f t="shared" si="10"/>
        <v>1</v>
      </c>
      <c r="K622" s="4">
        <f t="shared" si="11"/>
        <v>33</v>
      </c>
    </row>
    <row r="623" spans="1:11">
      <c r="A623" s="9">
        <v>44781</v>
      </c>
      <c r="B623" s="65" t="s">
        <v>752</v>
      </c>
      <c r="C623" s="4" t="s">
        <v>85</v>
      </c>
      <c r="D623" s="4" t="s">
        <v>115</v>
      </c>
      <c r="E623" s="4" t="s">
        <v>87</v>
      </c>
      <c r="F623" s="4" t="s">
        <v>11</v>
      </c>
      <c r="G623" s="4" t="str">
        <f>IFERROR(VLOOKUP(F623,'Станция - направление'!$A$1:$C$40,2,0),"")</f>
        <v>Сухие п.п.</v>
      </c>
      <c r="H623" s="4">
        <f t="shared" si="8"/>
        <v>2022</v>
      </c>
      <c r="I623" s="4">
        <f t="shared" si="9"/>
        <v>8</v>
      </c>
      <c r="J623" s="4">
        <f t="shared" si="10"/>
        <v>1</v>
      </c>
      <c r="K623" s="4">
        <f t="shared" si="11"/>
        <v>33</v>
      </c>
    </row>
    <row r="624" spans="1:11">
      <c r="A624" s="9">
        <v>44782</v>
      </c>
      <c r="B624" s="65" t="s">
        <v>753</v>
      </c>
      <c r="C624" s="4" t="s">
        <v>86</v>
      </c>
      <c r="D624" s="4" t="s">
        <v>99</v>
      </c>
      <c r="E624" s="4" t="s">
        <v>88</v>
      </c>
      <c r="F624" s="4" t="s">
        <v>25</v>
      </c>
      <c r="G624" s="4">
        <f>IFERROR(VLOOKUP(F624,'Станция - направление'!$A$1:$C$38,2,0),"")</f>
        <v>0</v>
      </c>
      <c r="H624" s="4">
        <f t="shared" si="8"/>
        <v>2022</v>
      </c>
      <c r="I624" s="4">
        <f t="shared" si="9"/>
        <v>8</v>
      </c>
      <c r="J624" s="4">
        <f t="shared" si="10"/>
        <v>2</v>
      </c>
      <c r="K624" s="4">
        <f t="shared" si="11"/>
        <v>33</v>
      </c>
    </row>
    <row r="625" spans="1:11">
      <c r="A625" s="9">
        <v>44782</v>
      </c>
      <c r="B625" s="65" t="s">
        <v>754</v>
      </c>
      <c r="C625" s="4" t="s">
        <v>85</v>
      </c>
      <c r="D625" s="4" t="s">
        <v>118</v>
      </c>
      <c r="E625" s="4" t="s">
        <v>87</v>
      </c>
      <c r="F625" s="4" t="s">
        <v>6</v>
      </c>
      <c r="G625" s="4" t="str">
        <f>IFERROR(VLOOKUP(F625,'Станция - направление'!$A$1:$C$40,2,0),"")</f>
        <v>Москва</v>
      </c>
      <c r="H625" s="4">
        <f t="shared" si="8"/>
        <v>2022</v>
      </c>
      <c r="I625" s="4">
        <f t="shared" si="9"/>
        <v>8</v>
      </c>
      <c r="J625" s="4">
        <f t="shared" si="10"/>
        <v>2</v>
      </c>
      <c r="K625" s="4">
        <f t="shared" si="11"/>
        <v>33</v>
      </c>
    </row>
    <row r="626" spans="1:11">
      <c r="A626" s="9">
        <v>44782</v>
      </c>
      <c r="B626" s="65" t="s">
        <v>755</v>
      </c>
      <c r="C626" s="4" t="s">
        <v>85</v>
      </c>
      <c r="D626" s="4" t="s">
        <v>118</v>
      </c>
      <c r="E626" s="4" t="s">
        <v>87</v>
      </c>
      <c r="F626" s="4" t="s">
        <v>8</v>
      </c>
      <c r="G626" s="4" t="str">
        <f>IFERROR(VLOOKUP(F626,'Станция - направление'!$A$1:$C$40,2,0),"")</f>
        <v>Владивосток</v>
      </c>
      <c r="H626" s="4">
        <f t="shared" si="8"/>
        <v>2022</v>
      </c>
      <c r="I626" s="4">
        <f t="shared" si="9"/>
        <v>8</v>
      </c>
      <c r="J626" s="4">
        <f t="shared" si="10"/>
        <v>2</v>
      </c>
      <c r="K626" s="4">
        <f t="shared" si="11"/>
        <v>33</v>
      </c>
    </row>
    <row r="627" spans="1:11">
      <c r="A627" s="9">
        <v>44783</v>
      </c>
      <c r="B627" s="65" t="s">
        <v>756</v>
      </c>
      <c r="C627" s="4" t="s">
        <v>86</v>
      </c>
      <c r="D627" s="4" t="s">
        <v>118</v>
      </c>
      <c r="E627" s="4" t="s">
        <v>87</v>
      </c>
      <c r="F627" s="4" t="s">
        <v>8</v>
      </c>
      <c r="G627" s="4" t="str">
        <f>IFERROR(VLOOKUP(F627,'Станция - направление'!$A$1:$C$40,2,0),"")</f>
        <v>Владивосток</v>
      </c>
      <c r="H627" s="4">
        <f t="shared" si="8"/>
        <v>2022</v>
      </c>
      <c r="I627" s="4">
        <f t="shared" si="9"/>
        <v>8</v>
      </c>
      <c r="J627" s="4">
        <f t="shared" si="10"/>
        <v>3</v>
      </c>
      <c r="K627" s="4">
        <f t="shared" si="11"/>
        <v>33</v>
      </c>
    </row>
    <row r="628" spans="1:11">
      <c r="A628" s="9">
        <v>44783</v>
      </c>
      <c r="B628" s="65" t="s">
        <v>757</v>
      </c>
      <c r="C628" s="4" t="s">
        <v>85</v>
      </c>
      <c r="D628" s="4" t="s">
        <v>99</v>
      </c>
      <c r="E628" s="4" t="s">
        <v>87</v>
      </c>
      <c r="F628" s="4" t="s">
        <v>7</v>
      </c>
      <c r="G628" s="4" t="str">
        <f>IFERROR(VLOOKUP(F628,'Станция - направление'!$A$1:$C$40,2,0),"")</f>
        <v>Москва</v>
      </c>
      <c r="H628" s="4">
        <f t="shared" si="8"/>
        <v>2022</v>
      </c>
      <c r="I628" s="4">
        <f t="shared" si="9"/>
        <v>8</v>
      </c>
      <c r="J628" s="4">
        <f t="shared" si="10"/>
        <v>3</v>
      </c>
      <c r="K628" s="4">
        <f t="shared" si="11"/>
        <v>33</v>
      </c>
    </row>
    <row r="629" spans="1:11">
      <c r="A629" s="9">
        <v>44784</v>
      </c>
      <c r="B629" s="65" t="s">
        <v>758</v>
      </c>
      <c r="C629" s="4" t="s">
        <v>85</v>
      </c>
      <c r="D629" s="4" t="s">
        <v>99</v>
      </c>
      <c r="E629" s="4" t="s">
        <v>87</v>
      </c>
      <c r="F629" s="4" t="s">
        <v>7</v>
      </c>
      <c r="G629" s="4" t="str">
        <f>IFERROR(VLOOKUP(F629,'Станция - направление'!$A$1:$C$40,2,0),"")</f>
        <v>Москва</v>
      </c>
      <c r="H629" s="4">
        <f t="shared" si="8"/>
        <v>2022</v>
      </c>
      <c r="I629" s="4">
        <f t="shared" si="9"/>
        <v>8</v>
      </c>
      <c r="J629" s="4">
        <f t="shared" si="10"/>
        <v>4</v>
      </c>
      <c r="K629" s="4">
        <f t="shared" si="11"/>
        <v>33</v>
      </c>
    </row>
    <row r="630" spans="1:11">
      <c r="A630" s="9">
        <v>44785</v>
      </c>
      <c r="B630" s="65" t="s">
        <v>759</v>
      </c>
      <c r="C630" s="4" t="s">
        <v>86</v>
      </c>
      <c r="D630" s="4" t="s">
        <v>117</v>
      </c>
      <c r="E630" s="4" t="s">
        <v>87</v>
      </c>
      <c r="F630" s="4" t="s">
        <v>43</v>
      </c>
      <c r="G630" s="4" t="str">
        <f>IFERROR(VLOOKUP(F630,'Станция - направление'!$A$1:$C$40,2,0),"")</f>
        <v>Сухие п.п.</v>
      </c>
      <c r="H630" s="4">
        <f t="shared" si="8"/>
        <v>2022</v>
      </c>
      <c r="I630" s="4">
        <f t="shared" si="9"/>
        <v>8</v>
      </c>
      <c r="J630" s="4">
        <f t="shared" si="10"/>
        <v>5</v>
      </c>
      <c r="K630" s="4">
        <f t="shared" si="11"/>
        <v>33</v>
      </c>
    </row>
    <row r="631" spans="1:11">
      <c r="A631" s="9">
        <v>44785</v>
      </c>
      <c r="B631" s="65" t="s">
        <v>671</v>
      </c>
      <c r="C631" s="4" t="s">
        <v>86</v>
      </c>
      <c r="D631" s="4" t="s">
        <v>117</v>
      </c>
      <c r="E631" s="4" t="s">
        <v>89</v>
      </c>
      <c r="F631" s="4" t="s">
        <v>34</v>
      </c>
      <c r="G631" s="4" t="str">
        <f>IFERROR(VLOOKUP(F631,'Станция - направление'!$A$1:$C$38,2,0),"")</f>
        <v>Сухие п.п.</v>
      </c>
      <c r="H631" s="4">
        <f t="shared" si="8"/>
        <v>2022</v>
      </c>
      <c r="I631" s="4">
        <f t="shared" si="9"/>
        <v>8</v>
      </c>
      <c r="J631" s="4">
        <f t="shared" si="10"/>
        <v>5</v>
      </c>
      <c r="K631" s="4">
        <f t="shared" si="11"/>
        <v>33</v>
      </c>
    </row>
    <row r="632" spans="1:11">
      <c r="A632" s="9">
        <v>44785</v>
      </c>
      <c r="B632" s="65" t="s">
        <v>760</v>
      </c>
      <c r="C632" s="4" t="s">
        <v>85</v>
      </c>
      <c r="D632" s="4" t="s">
        <v>99</v>
      </c>
      <c r="E632" s="4" t="s">
        <v>87</v>
      </c>
      <c r="F632" s="4" t="s">
        <v>7</v>
      </c>
      <c r="G632" s="4" t="str">
        <f>IFERROR(VLOOKUP(F632,'Станция - направление'!$A$1:$C$40,2,0),"")</f>
        <v>Москва</v>
      </c>
      <c r="H632" s="4">
        <f t="shared" si="8"/>
        <v>2022</v>
      </c>
      <c r="I632" s="4">
        <f t="shared" si="9"/>
        <v>8</v>
      </c>
      <c r="J632" s="4">
        <f t="shared" si="10"/>
        <v>5</v>
      </c>
      <c r="K632" s="4">
        <f t="shared" si="11"/>
        <v>33</v>
      </c>
    </row>
    <row r="633" spans="1:11">
      <c r="A633" s="9">
        <v>44786</v>
      </c>
      <c r="B633" s="65" t="s">
        <v>761</v>
      </c>
      <c r="C633" s="4" t="s">
        <v>86</v>
      </c>
      <c r="D633" s="4" t="s">
        <v>115</v>
      </c>
      <c r="E633" s="4" t="s">
        <v>87</v>
      </c>
      <c r="F633" s="4" t="s">
        <v>11</v>
      </c>
      <c r="G633" s="4" t="str">
        <f>IFERROR(VLOOKUP(F633,'Станция - направление'!$A$1:$C$40,2,0),"")</f>
        <v>Сухие п.п.</v>
      </c>
      <c r="H633" s="4">
        <f t="shared" si="8"/>
        <v>2022</v>
      </c>
      <c r="I633" s="4">
        <f t="shared" si="9"/>
        <v>8</v>
      </c>
      <c r="J633" s="4">
        <f t="shared" si="10"/>
        <v>6</v>
      </c>
      <c r="K633" s="4">
        <f t="shared" si="11"/>
        <v>33</v>
      </c>
    </row>
    <row r="634" spans="1:11">
      <c r="A634" s="9">
        <v>44786</v>
      </c>
      <c r="B634" s="65" t="s">
        <v>762</v>
      </c>
      <c r="C634" s="4" t="s">
        <v>86</v>
      </c>
      <c r="D634" s="4" t="s">
        <v>99</v>
      </c>
      <c r="E634" s="4" t="s">
        <v>88</v>
      </c>
      <c r="F634" s="4" t="s">
        <v>29</v>
      </c>
      <c r="G634" s="4">
        <f>IFERROR(VLOOKUP(F634,'Станция - направление'!$A$1:$C$38,2,0),"")</f>
        <v>0</v>
      </c>
      <c r="H634" s="4">
        <f t="shared" si="8"/>
        <v>2022</v>
      </c>
      <c r="I634" s="4">
        <f t="shared" si="9"/>
        <v>8</v>
      </c>
      <c r="J634" s="4">
        <f t="shared" si="10"/>
        <v>6</v>
      </c>
      <c r="K634" s="4">
        <f t="shared" si="11"/>
        <v>33</v>
      </c>
    </row>
    <row r="635" spans="1:11">
      <c r="A635" s="9">
        <v>44787</v>
      </c>
      <c r="B635" s="65" t="s">
        <v>763</v>
      </c>
      <c r="C635" s="4" t="s">
        <v>86</v>
      </c>
      <c r="D635" s="4" t="s">
        <v>99</v>
      </c>
      <c r="E635" s="4" t="s">
        <v>88</v>
      </c>
      <c r="F635" s="4" t="s">
        <v>25</v>
      </c>
      <c r="G635" s="4">
        <f>IFERROR(VLOOKUP(F635,'Станция - направление'!$A$1:$C$38,2,0),"")</f>
        <v>0</v>
      </c>
      <c r="H635" s="4">
        <f t="shared" si="8"/>
        <v>2022</v>
      </c>
      <c r="I635" s="4">
        <f t="shared" si="9"/>
        <v>8</v>
      </c>
      <c r="J635" s="4">
        <f t="shared" si="10"/>
        <v>7</v>
      </c>
      <c r="K635" s="4">
        <f t="shared" si="11"/>
        <v>33</v>
      </c>
    </row>
    <row r="636" spans="1:11">
      <c r="A636" s="9">
        <v>44787</v>
      </c>
      <c r="B636" s="65" t="s">
        <v>764</v>
      </c>
      <c r="C636" s="4" t="s">
        <v>85</v>
      </c>
      <c r="D636" s="4" t="s">
        <v>118</v>
      </c>
      <c r="E636" s="4" t="s">
        <v>87</v>
      </c>
      <c r="F636" s="4" t="s">
        <v>6</v>
      </c>
      <c r="G636" s="4" t="str">
        <f>IFERROR(VLOOKUP(F636,'Станция - направление'!$A$1:$C$40,2,0),"")</f>
        <v>Москва</v>
      </c>
      <c r="H636" s="4">
        <f t="shared" si="8"/>
        <v>2022</v>
      </c>
      <c r="I636" s="4">
        <f t="shared" si="9"/>
        <v>8</v>
      </c>
      <c r="J636" s="4">
        <f t="shared" si="10"/>
        <v>7</v>
      </c>
      <c r="K636" s="4">
        <f t="shared" si="11"/>
        <v>33</v>
      </c>
    </row>
    <row r="637" spans="1:11">
      <c r="A637" s="9">
        <v>44788</v>
      </c>
      <c r="B637" s="65" t="s">
        <v>765</v>
      </c>
      <c r="C637" s="4" t="s">
        <v>86</v>
      </c>
      <c r="D637" s="4" t="s">
        <v>118</v>
      </c>
      <c r="E637" s="4" t="s">
        <v>87</v>
      </c>
      <c r="F637" s="4" t="s">
        <v>8</v>
      </c>
      <c r="G637" s="4" t="str">
        <f>IFERROR(VLOOKUP(F637,'Станция - направление'!$A$1:$C$40,2,0),"")</f>
        <v>Владивосток</v>
      </c>
      <c r="H637" s="4">
        <f t="shared" si="8"/>
        <v>2022</v>
      </c>
      <c r="I637" s="4">
        <f t="shared" si="9"/>
        <v>8</v>
      </c>
      <c r="J637" s="4">
        <f t="shared" si="10"/>
        <v>1</v>
      </c>
      <c r="K637" s="4">
        <f t="shared" si="11"/>
        <v>34</v>
      </c>
    </row>
    <row r="638" spans="1:11">
      <c r="A638" s="9">
        <v>44788</v>
      </c>
      <c r="B638" s="65" t="s">
        <v>766</v>
      </c>
      <c r="C638" s="4" t="s">
        <v>85</v>
      </c>
      <c r="D638" s="4" t="s">
        <v>99</v>
      </c>
      <c r="E638" s="4" t="s">
        <v>87</v>
      </c>
      <c r="F638" s="4" t="s">
        <v>7</v>
      </c>
      <c r="G638" s="4" t="str">
        <f>IFERROR(VLOOKUP(F638,'Станция - направление'!$A$1:$C$40,2,0),"")</f>
        <v>Москва</v>
      </c>
      <c r="H638" s="4">
        <f t="shared" si="8"/>
        <v>2022</v>
      </c>
      <c r="I638" s="4">
        <f t="shared" si="9"/>
        <v>8</v>
      </c>
      <c r="J638" s="4">
        <f t="shared" si="10"/>
        <v>1</v>
      </c>
      <c r="K638" s="4">
        <f t="shared" si="11"/>
        <v>34</v>
      </c>
    </row>
    <row r="639" spans="1:11">
      <c r="A639" s="9">
        <v>44788</v>
      </c>
      <c r="B639" s="65" t="s">
        <v>767</v>
      </c>
      <c r="C639" s="4" t="s">
        <v>85</v>
      </c>
      <c r="D639" s="4" t="s">
        <v>117</v>
      </c>
      <c r="E639" s="4" t="s">
        <v>87</v>
      </c>
      <c r="F639" s="4" t="s">
        <v>5</v>
      </c>
      <c r="G639" s="4" t="str">
        <f>IFERROR(VLOOKUP(F639,'Станция - направление'!$A$1:$C$40,2,0),"")</f>
        <v>Москва</v>
      </c>
      <c r="H639" s="4">
        <f t="shared" si="8"/>
        <v>2022</v>
      </c>
      <c r="I639" s="4">
        <f t="shared" si="9"/>
        <v>8</v>
      </c>
      <c r="J639" s="4">
        <f t="shared" si="10"/>
        <v>1</v>
      </c>
      <c r="K639" s="4">
        <f t="shared" si="11"/>
        <v>34</v>
      </c>
    </row>
    <row r="640" spans="1:11">
      <c r="A640" s="9">
        <v>44789</v>
      </c>
      <c r="B640" s="65" t="s">
        <v>768</v>
      </c>
      <c r="C640" s="4" t="s">
        <v>86</v>
      </c>
      <c r="D640" s="4" t="s">
        <v>99</v>
      </c>
      <c r="E640" s="4" t="s">
        <v>88</v>
      </c>
      <c r="F640" s="4" t="s">
        <v>25</v>
      </c>
      <c r="G640" s="4">
        <f>IFERROR(VLOOKUP(F640,'Станция - направление'!$A$1:$C$40,2,0),"")</f>
        <v>0</v>
      </c>
      <c r="H640" s="4">
        <f t="shared" si="8"/>
        <v>2022</v>
      </c>
      <c r="I640" s="4">
        <f t="shared" si="9"/>
        <v>8</v>
      </c>
      <c r="J640" s="4">
        <f t="shared" si="10"/>
        <v>2</v>
      </c>
      <c r="K640" s="4">
        <f t="shared" si="11"/>
        <v>34</v>
      </c>
    </row>
    <row r="641" spans="1:11">
      <c r="A641" s="9">
        <v>44789</v>
      </c>
      <c r="B641" s="65" t="s">
        <v>769</v>
      </c>
      <c r="C641" s="4" t="s">
        <v>85</v>
      </c>
      <c r="D641" s="4" t="s">
        <v>99</v>
      </c>
      <c r="E641" s="4" t="s">
        <v>87</v>
      </c>
      <c r="F641" s="4" t="s">
        <v>7</v>
      </c>
      <c r="G641" s="4" t="str">
        <f>IFERROR(VLOOKUP(F641,'Станция - направление'!$A$1:$C$40,2,0),"")</f>
        <v>Москва</v>
      </c>
      <c r="H641" s="4">
        <f t="shared" si="8"/>
        <v>2022</v>
      </c>
      <c r="I641" s="4">
        <f t="shared" si="9"/>
        <v>8</v>
      </c>
      <c r="J641" s="4">
        <f t="shared" si="10"/>
        <v>2</v>
      </c>
      <c r="K641" s="4">
        <f t="shared" si="11"/>
        <v>34</v>
      </c>
    </row>
    <row r="642" spans="1:11">
      <c r="A642" s="9">
        <v>44789</v>
      </c>
      <c r="B642" s="65" t="s">
        <v>770</v>
      </c>
      <c r="C642" s="4" t="s">
        <v>85</v>
      </c>
      <c r="D642" s="4" t="s">
        <v>118</v>
      </c>
      <c r="E642" s="4" t="s">
        <v>87</v>
      </c>
      <c r="F642" s="4" t="s">
        <v>8</v>
      </c>
      <c r="G642" s="4" t="str">
        <f>IFERROR(VLOOKUP(F642,'Станция - направление'!$A$1:$C$40,2,0),"")</f>
        <v>Владивосток</v>
      </c>
      <c r="H642" s="4">
        <f t="shared" si="8"/>
        <v>2022</v>
      </c>
      <c r="I642" s="4">
        <f t="shared" si="9"/>
        <v>8</v>
      </c>
      <c r="J642" s="4">
        <f t="shared" si="10"/>
        <v>2</v>
      </c>
      <c r="K642" s="4">
        <f t="shared" si="11"/>
        <v>34</v>
      </c>
    </row>
    <row r="643" spans="1:11">
      <c r="A643" s="9">
        <v>44790</v>
      </c>
      <c r="B643" s="65" t="s">
        <v>771</v>
      </c>
      <c r="C643" s="4" t="s">
        <v>86</v>
      </c>
      <c r="D643" s="4" t="s">
        <v>118</v>
      </c>
      <c r="E643" s="4" t="s">
        <v>87</v>
      </c>
      <c r="F643" s="4" t="s">
        <v>8</v>
      </c>
      <c r="G643" s="4" t="str">
        <f>IFERROR(VLOOKUP(F643,'Станция - направление'!$A$1:$C$40,2,0),"")</f>
        <v>Владивосток</v>
      </c>
      <c r="H643" s="4">
        <f t="shared" si="8"/>
        <v>2022</v>
      </c>
      <c r="I643" s="4">
        <f t="shared" si="9"/>
        <v>8</v>
      </c>
      <c r="J643" s="4">
        <f t="shared" si="10"/>
        <v>3</v>
      </c>
      <c r="K643" s="4">
        <f t="shared" si="11"/>
        <v>34</v>
      </c>
    </row>
    <row r="644" spans="1:11">
      <c r="A644" s="9">
        <v>44790</v>
      </c>
      <c r="B644" s="65" t="s">
        <v>772</v>
      </c>
      <c r="C644" s="4" t="s">
        <v>85</v>
      </c>
      <c r="D644" s="4" t="s">
        <v>118</v>
      </c>
      <c r="E644" s="4" t="s">
        <v>87</v>
      </c>
      <c r="F644" s="4" t="s">
        <v>6</v>
      </c>
      <c r="G644" s="4" t="str">
        <f>IFERROR(VLOOKUP(F644,'Станция - направление'!$A$1:$C$40,2,0),"")</f>
        <v>Москва</v>
      </c>
      <c r="H644" s="4">
        <f t="shared" si="8"/>
        <v>2022</v>
      </c>
      <c r="I644" s="4">
        <f t="shared" si="9"/>
        <v>8</v>
      </c>
      <c r="J644" s="4">
        <f t="shared" si="10"/>
        <v>3</v>
      </c>
      <c r="K644" s="4">
        <f t="shared" si="11"/>
        <v>34</v>
      </c>
    </row>
    <row r="645" spans="1:11">
      <c r="A645" s="9">
        <v>44791</v>
      </c>
      <c r="B645" s="65" t="s">
        <v>773</v>
      </c>
      <c r="C645" s="4" t="s">
        <v>86</v>
      </c>
      <c r="D645" s="4" t="s">
        <v>99</v>
      </c>
      <c r="E645" s="4" t="s">
        <v>88</v>
      </c>
      <c r="F645" s="4" t="s">
        <v>27</v>
      </c>
      <c r="G645" s="4">
        <f>IFERROR(VLOOKUP(F645,'Станция - направление'!$A$1:$C$40,2,0),"")</f>
        <v>0</v>
      </c>
      <c r="H645" s="4">
        <f t="shared" si="8"/>
        <v>2022</v>
      </c>
      <c r="I645" s="4">
        <f t="shared" si="9"/>
        <v>8</v>
      </c>
      <c r="J645" s="4">
        <f t="shared" si="10"/>
        <v>4</v>
      </c>
      <c r="K645" s="4">
        <f t="shared" si="11"/>
        <v>34</v>
      </c>
    </row>
    <row r="646" spans="1:11">
      <c r="A646" s="9">
        <v>44792</v>
      </c>
      <c r="B646" s="65" t="s">
        <v>774</v>
      </c>
      <c r="C646" s="4" t="s">
        <v>86</v>
      </c>
      <c r="H646" s="4">
        <f t="shared" si="8"/>
        <v>2022</v>
      </c>
      <c r="I646" s="4">
        <f t="shared" si="9"/>
        <v>8</v>
      </c>
      <c r="J646" s="4">
        <f t="shared" si="10"/>
        <v>5</v>
      </c>
      <c r="K646" s="4">
        <f t="shared" si="11"/>
        <v>34</v>
      </c>
    </row>
    <row r="647" spans="1:11">
      <c r="A647" s="9">
        <v>44792</v>
      </c>
      <c r="B647" s="65" t="s">
        <v>775</v>
      </c>
      <c r="C647" s="4" t="s">
        <v>85</v>
      </c>
      <c r="D647" s="4" t="s">
        <v>99</v>
      </c>
      <c r="E647" s="4" t="s">
        <v>87</v>
      </c>
      <c r="F647" s="4" t="s">
        <v>7</v>
      </c>
      <c r="G647" s="4" t="str">
        <f>IFERROR(VLOOKUP(F647,'Станция - направление'!$A$1:$C$40,2,0),"")</f>
        <v>Москва</v>
      </c>
      <c r="H647" s="4">
        <f t="shared" si="8"/>
        <v>2022</v>
      </c>
      <c r="I647" s="4">
        <f t="shared" si="9"/>
        <v>8</v>
      </c>
      <c r="J647" s="4">
        <f t="shared" si="10"/>
        <v>5</v>
      </c>
      <c r="K647" s="4">
        <f t="shared" si="11"/>
        <v>34</v>
      </c>
    </row>
    <row r="648" spans="1:11">
      <c r="A648" s="9">
        <v>44793</v>
      </c>
      <c r="B648" s="65" t="s">
        <v>776</v>
      </c>
      <c r="C648" s="4" t="s">
        <v>86</v>
      </c>
      <c r="D648" s="4" t="s">
        <v>118</v>
      </c>
      <c r="E648" s="4" t="s">
        <v>87</v>
      </c>
      <c r="F648" s="4" t="s">
        <v>8</v>
      </c>
      <c r="G648" s="4" t="str">
        <f>IFERROR(VLOOKUP(F648,'Станция - направление'!$A$1:$C$40,2,0),"")</f>
        <v>Владивосток</v>
      </c>
      <c r="H648" s="4">
        <f t="shared" si="8"/>
        <v>2022</v>
      </c>
      <c r="I648" s="4">
        <f t="shared" si="9"/>
        <v>8</v>
      </c>
      <c r="J648" s="4">
        <f t="shared" si="10"/>
        <v>6</v>
      </c>
      <c r="K648" s="4">
        <f t="shared" si="11"/>
        <v>34</v>
      </c>
    </row>
    <row r="649" spans="1:11">
      <c r="A649" s="9">
        <v>44793</v>
      </c>
      <c r="B649" s="65" t="s">
        <v>777</v>
      </c>
      <c r="C649" s="4" t="s">
        <v>86</v>
      </c>
      <c r="D649" s="4" t="s">
        <v>99</v>
      </c>
      <c r="E649" s="4" t="s">
        <v>88</v>
      </c>
      <c r="F649" s="4" t="s">
        <v>27</v>
      </c>
      <c r="H649" s="4">
        <f t="shared" si="8"/>
        <v>2022</v>
      </c>
      <c r="I649" s="4">
        <f t="shared" si="9"/>
        <v>8</v>
      </c>
      <c r="J649" s="4">
        <f t="shared" si="10"/>
        <v>6</v>
      </c>
      <c r="K649" s="4">
        <f t="shared" si="11"/>
        <v>34</v>
      </c>
    </row>
    <row r="650" spans="1:11">
      <c r="A650" s="9">
        <v>44793</v>
      </c>
      <c r="B650" s="65" t="s">
        <v>778</v>
      </c>
      <c r="C650" s="4" t="s">
        <v>86</v>
      </c>
      <c r="H650" s="4">
        <f t="shared" si="8"/>
        <v>2022</v>
      </c>
      <c r="I650" s="4">
        <f t="shared" si="9"/>
        <v>8</v>
      </c>
      <c r="J650" s="4">
        <f t="shared" si="10"/>
        <v>6</v>
      </c>
      <c r="K650" s="4">
        <f t="shared" si="11"/>
        <v>34</v>
      </c>
    </row>
    <row r="651" spans="1:11">
      <c r="A651" s="9">
        <v>44794</v>
      </c>
      <c r="B651" s="65" t="s">
        <v>779</v>
      </c>
      <c r="C651" s="4" t="s">
        <v>86</v>
      </c>
      <c r="D651" s="4" t="s">
        <v>99</v>
      </c>
      <c r="E651" s="4" t="s">
        <v>88</v>
      </c>
      <c r="F651" s="4" t="s">
        <v>780</v>
      </c>
      <c r="H651" s="4">
        <f t="shared" si="8"/>
        <v>2022</v>
      </c>
      <c r="I651" s="4">
        <f t="shared" si="9"/>
        <v>8</v>
      </c>
      <c r="J651" s="4">
        <f t="shared" si="10"/>
        <v>7</v>
      </c>
      <c r="K651" s="4">
        <f t="shared" si="11"/>
        <v>34</v>
      </c>
    </row>
    <row r="652" spans="1:11">
      <c r="A652" s="9">
        <v>44794</v>
      </c>
      <c r="B652" s="65" t="s">
        <v>781</v>
      </c>
      <c r="C652" s="4" t="s">
        <v>85</v>
      </c>
      <c r="D652" s="4" t="s">
        <v>99</v>
      </c>
      <c r="E652" s="4" t="s">
        <v>87</v>
      </c>
      <c r="F652" s="4" t="s">
        <v>7</v>
      </c>
      <c r="G652" s="4" t="str">
        <f>IFERROR(VLOOKUP(F652,'Станция - направление'!$A$1:$C$40,2,0),"")</f>
        <v>Москва</v>
      </c>
      <c r="H652" s="4">
        <f t="shared" si="8"/>
        <v>2022</v>
      </c>
      <c r="I652" s="4">
        <f t="shared" si="9"/>
        <v>8</v>
      </c>
      <c r="J652" s="4">
        <f t="shared" si="10"/>
        <v>7</v>
      </c>
      <c r="K652" s="4">
        <f t="shared" si="11"/>
        <v>34</v>
      </c>
    </row>
    <row r="653" spans="1:11">
      <c r="A653" s="9">
        <v>44795</v>
      </c>
      <c r="B653" s="65" t="s">
        <v>782</v>
      </c>
      <c r="C653" s="4" t="s">
        <v>86</v>
      </c>
      <c r="D653" s="4" t="s">
        <v>99</v>
      </c>
      <c r="E653" s="4" t="s">
        <v>88</v>
      </c>
      <c r="F653" s="4" t="s">
        <v>783</v>
      </c>
      <c r="H653" s="4">
        <f t="shared" si="8"/>
        <v>2022</v>
      </c>
      <c r="I653" s="4">
        <f t="shared" si="9"/>
        <v>8</v>
      </c>
      <c r="J653" s="4">
        <f t="shared" si="10"/>
        <v>1</v>
      </c>
      <c r="K653" s="4">
        <f t="shared" si="11"/>
        <v>35</v>
      </c>
    </row>
    <row r="654" spans="1:11">
      <c r="A654" s="9">
        <v>44796</v>
      </c>
      <c r="B654" s="65" t="s">
        <v>784</v>
      </c>
      <c r="C654" s="4" t="s">
        <v>86</v>
      </c>
      <c r="D654" s="4" t="s">
        <v>99</v>
      </c>
      <c r="E654" s="4" t="s">
        <v>88</v>
      </c>
      <c r="F654" s="4" t="s">
        <v>25</v>
      </c>
      <c r="H654" s="4">
        <f t="shared" si="8"/>
        <v>2022</v>
      </c>
      <c r="I654" s="4">
        <f t="shared" si="9"/>
        <v>8</v>
      </c>
      <c r="J654" s="4">
        <f t="shared" si="10"/>
        <v>2</v>
      </c>
      <c r="K654" s="4">
        <f t="shared" si="11"/>
        <v>35</v>
      </c>
    </row>
    <row r="655" spans="1:11">
      <c r="A655" s="9">
        <v>44796</v>
      </c>
      <c r="B655" s="65" t="s">
        <v>785</v>
      </c>
      <c r="C655" s="4" t="s">
        <v>85</v>
      </c>
      <c r="D655" s="4" t="s">
        <v>99</v>
      </c>
      <c r="E655" s="4" t="s">
        <v>87</v>
      </c>
      <c r="F655" s="4" t="s">
        <v>7</v>
      </c>
      <c r="G655" s="4" t="str">
        <f>IFERROR(VLOOKUP(F655,'Станция - направление'!$A$1:$C$40,2,0),"")</f>
        <v>Москва</v>
      </c>
      <c r="H655" s="4">
        <f t="shared" si="8"/>
        <v>2022</v>
      </c>
      <c r="I655" s="4">
        <f t="shared" si="9"/>
        <v>8</v>
      </c>
      <c r="J655" s="4">
        <f t="shared" si="10"/>
        <v>2</v>
      </c>
      <c r="K655" s="4">
        <f t="shared" si="11"/>
        <v>35</v>
      </c>
    </row>
    <row r="656" spans="1:11">
      <c r="A656" s="9">
        <v>44796</v>
      </c>
      <c r="B656" s="65" t="s">
        <v>786</v>
      </c>
      <c r="C656" s="4" t="s">
        <v>85</v>
      </c>
      <c r="D656" s="4" t="s">
        <v>118</v>
      </c>
      <c r="E656" s="4" t="s">
        <v>87</v>
      </c>
      <c r="F656" s="4" t="s">
        <v>6</v>
      </c>
      <c r="G656" s="4" t="str">
        <f>IFERROR(VLOOKUP(F656,'Станция - направление'!$A$1:$C$40,2,0),"")</f>
        <v>Москва</v>
      </c>
      <c r="H656" s="4">
        <f t="shared" si="8"/>
        <v>2022</v>
      </c>
      <c r="I656" s="4">
        <f t="shared" si="9"/>
        <v>8</v>
      </c>
      <c r="J656" s="4">
        <f t="shared" si="10"/>
        <v>2</v>
      </c>
      <c r="K656" s="4">
        <f t="shared" si="11"/>
        <v>35</v>
      </c>
    </row>
    <row r="657" spans="1:11">
      <c r="A657" s="9">
        <v>44797</v>
      </c>
      <c r="B657" s="65" t="s">
        <v>787</v>
      </c>
      <c r="C657" s="4" t="s">
        <v>85</v>
      </c>
      <c r="D657" s="4" t="s">
        <v>99</v>
      </c>
      <c r="E657" s="4" t="s">
        <v>87</v>
      </c>
      <c r="F657" s="4" t="s">
        <v>7</v>
      </c>
      <c r="G657" s="4" t="str">
        <f>IFERROR(VLOOKUP(F657,'Станция - направление'!$A$1:$C$40,2,0),"")</f>
        <v>Москва</v>
      </c>
      <c r="H657" s="4">
        <f t="shared" si="8"/>
        <v>2022</v>
      </c>
      <c r="I657" s="4">
        <f t="shared" si="9"/>
        <v>8</v>
      </c>
      <c r="J657" s="4">
        <f t="shared" si="10"/>
        <v>3</v>
      </c>
      <c r="K657" s="4">
        <f t="shared" si="11"/>
        <v>35</v>
      </c>
    </row>
    <row r="658" spans="1:11">
      <c r="A658" s="9">
        <v>44797</v>
      </c>
      <c r="B658" s="65" t="s">
        <v>788</v>
      </c>
      <c r="C658" s="4" t="s">
        <v>85</v>
      </c>
      <c r="D658" s="4" t="s">
        <v>117</v>
      </c>
      <c r="E658" s="4" t="s">
        <v>87</v>
      </c>
      <c r="F658" s="4" t="s">
        <v>5</v>
      </c>
      <c r="G658" s="4" t="str">
        <f>IFERROR(VLOOKUP(F658,'Станция - направление'!$A$1:$C$40,2,0),"")</f>
        <v>Москва</v>
      </c>
      <c r="H658" s="4">
        <f t="shared" si="8"/>
        <v>2022</v>
      </c>
      <c r="I658" s="4">
        <f t="shared" si="9"/>
        <v>8</v>
      </c>
      <c r="J658" s="4">
        <f t="shared" si="10"/>
        <v>3</v>
      </c>
      <c r="K658" s="4">
        <f t="shared" si="11"/>
        <v>35</v>
      </c>
    </row>
    <row r="659" spans="1:11">
      <c r="A659" s="9">
        <v>44798</v>
      </c>
      <c r="B659" s="65" t="s">
        <v>789</v>
      </c>
      <c r="C659" s="4" t="s">
        <v>86</v>
      </c>
      <c r="D659" s="4" t="s">
        <v>117</v>
      </c>
      <c r="E659" s="4" t="s">
        <v>89</v>
      </c>
      <c r="F659" s="4" t="s">
        <v>23</v>
      </c>
      <c r="H659" s="4">
        <f t="shared" si="8"/>
        <v>2022</v>
      </c>
      <c r="I659" s="4">
        <f t="shared" si="9"/>
        <v>8</v>
      </c>
      <c r="J659" s="4">
        <f t="shared" si="10"/>
        <v>4</v>
      </c>
      <c r="K659" s="4">
        <f t="shared" si="11"/>
        <v>35</v>
      </c>
    </row>
    <row r="660" spans="1:11">
      <c r="A660" s="9">
        <v>44798</v>
      </c>
      <c r="B660" s="65" t="s">
        <v>790</v>
      </c>
      <c r="C660" s="4" t="s">
        <v>86</v>
      </c>
      <c r="D660" s="4" t="s">
        <v>117</v>
      </c>
      <c r="E660" s="4" t="s">
        <v>89</v>
      </c>
      <c r="F660" s="4" t="s">
        <v>26</v>
      </c>
      <c r="H660" s="4">
        <f t="shared" si="8"/>
        <v>2022</v>
      </c>
      <c r="I660" s="4">
        <f t="shared" si="9"/>
        <v>8</v>
      </c>
      <c r="J660" s="4">
        <f t="shared" si="10"/>
        <v>4</v>
      </c>
      <c r="K660" s="4">
        <f t="shared" si="11"/>
        <v>35</v>
      </c>
    </row>
    <row r="661" spans="1:11">
      <c r="A661" s="9">
        <v>44798</v>
      </c>
      <c r="B661" s="65" t="s">
        <v>791</v>
      </c>
      <c r="C661" s="4" t="s">
        <v>86</v>
      </c>
      <c r="D661" s="4" t="s">
        <v>99</v>
      </c>
      <c r="E661" s="4" t="s">
        <v>88</v>
      </c>
      <c r="F661" s="4" t="s">
        <v>25</v>
      </c>
      <c r="H661" s="4">
        <f t="shared" si="8"/>
        <v>2022</v>
      </c>
      <c r="I661" s="4">
        <f t="shared" si="9"/>
        <v>8</v>
      </c>
      <c r="J661" s="4">
        <f t="shared" si="10"/>
        <v>4</v>
      </c>
      <c r="K661" s="4">
        <f t="shared" si="11"/>
        <v>35</v>
      </c>
    </row>
    <row r="662" spans="1:11">
      <c r="A662" s="9">
        <v>44798</v>
      </c>
      <c r="B662" s="65" t="s">
        <v>792</v>
      </c>
      <c r="C662" s="4" t="s">
        <v>85</v>
      </c>
      <c r="D662" s="4" t="s">
        <v>99</v>
      </c>
      <c r="E662" s="4" t="s">
        <v>87</v>
      </c>
      <c r="F662" s="4" t="s">
        <v>7</v>
      </c>
      <c r="G662" s="4" t="str">
        <f>IFERROR(VLOOKUP(F662,'Станция - направление'!$A$1:$C$40,2,0),"")</f>
        <v>Москва</v>
      </c>
      <c r="H662" s="4">
        <f t="shared" si="8"/>
        <v>2022</v>
      </c>
      <c r="I662" s="4">
        <f t="shared" si="9"/>
        <v>8</v>
      </c>
      <c r="J662" s="4">
        <f t="shared" si="10"/>
        <v>4</v>
      </c>
      <c r="K662" s="4">
        <f t="shared" si="11"/>
        <v>35</v>
      </c>
    </row>
    <row r="663" spans="1:11">
      <c r="A663" s="9">
        <v>44799</v>
      </c>
      <c r="B663" s="65" t="s">
        <v>793</v>
      </c>
      <c r="C663" s="4" t="s">
        <v>86</v>
      </c>
      <c r="D663" s="4" t="s">
        <v>118</v>
      </c>
      <c r="E663" s="4" t="s">
        <v>87</v>
      </c>
      <c r="F663" s="4" t="s">
        <v>8</v>
      </c>
      <c r="G663" s="4" t="str">
        <f>IFERROR(VLOOKUP(F663,'Станция - направление'!$A$1:$C$40,2,0),"")</f>
        <v>Владивосток</v>
      </c>
      <c r="H663" s="4">
        <f t="shared" si="8"/>
        <v>2022</v>
      </c>
      <c r="I663" s="4">
        <f t="shared" si="9"/>
        <v>8</v>
      </c>
      <c r="J663" s="4">
        <f t="shared" si="10"/>
        <v>5</v>
      </c>
      <c r="K663" s="4">
        <f t="shared" si="11"/>
        <v>35</v>
      </c>
    </row>
    <row r="664" spans="1:11">
      <c r="A664" s="9">
        <v>44800</v>
      </c>
      <c r="B664" s="65" t="s">
        <v>794</v>
      </c>
      <c r="C664" s="4" t="s">
        <v>85</v>
      </c>
      <c r="D664" s="4" t="s">
        <v>118</v>
      </c>
      <c r="E664" s="4" t="s">
        <v>87</v>
      </c>
      <c r="F664" s="4" t="s">
        <v>6</v>
      </c>
      <c r="G664" s="4" t="str">
        <f>IFERROR(VLOOKUP(F664,'Станция - направление'!$A$1:$C$40,2,0),"")</f>
        <v>Москва</v>
      </c>
      <c r="H664" s="4">
        <f t="shared" si="8"/>
        <v>2022</v>
      </c>
      <c r="I664" s="4">
        <f t="shared" si="9"/>
        <v>8</v>
      </c>
      <c r="J664" s="4">
        <f t="shared" si="10"/>
        <v>6</v>
      </c>
      <c r="K664" s="4">
        <f t="shared" si="11"/>
        <v>35</v>
      </c>
    </row>
    <row r="665" spans="1:11">
      <c r="A665" s="9">
        <v>44801</v>
      </c>
      <c r="B665" s="65" t="s">
        <v>795</v>
      </c>
      <c r="C665" s="4" t="s">
        <v>86</v>
      </c>
      <c r="D665" s="4" t="s">
        <v>99</v>
      </c>
      <c r="E665" s="4" t="s">
        <v>88</v>
      </c>
      <c r="F665" s="4" t="s">
        <v>39</v>
      </c>
      <c r="H665" s="4">
        <f t="shared" si="8"/>
        <v>2022</v>
      </c>
      <c r="I665" s="4">
        <f t="shared" si="9"/>
        <v>8</v>
      </c>
      <c r="J665" s="4">
        <f t="shared" si="10"/>
        <v>7</v>
      </c>
      <c r="K665" s="4">
        <f t="shared" si="11"/>
        <v>35</v>
      </c>
    </row>
    <row r="666" spans="1:11">
      <c r="A666" s="9">
        <v>44801</v>
      </c>
      <c r="B666" s="65" t="s">
        <v>796</v>
      </c>
      <c r="C666" s="4" t="s">
        <v>86</v>
      </c>
      <c r="D666" s="4" t="s">
        <v>99</v>
      </c>
      <c r="E666" s="4" t="s">
        <v>88</v>
      </c>
      <c r="F666" s="4" t="s">
        <v>27</v>
      </c>
      <c r="H666" s="4">
        <f t="shared" si="8"/>
        <v>2022</v>
      </c>
      <c r="I666" s="4">
        <f t="shared" si="9"/>
        <v>8</v>
      </c>
      <c r="J666" s="4">
        <f t="shared" si="10"/>
        <v>7</v>
      </c>
      <c r="K666" s="4">
        <f t="shared" si="11"/>
        <v>35</v>
      </c>
    </row>
    <row r="667" spans="1:11">
      <c r="A667" s="9">
        <v>44801</v>
      </c>
      <c r="B667" s="65" t="s">
        <v>797</v>
      </c>
      <c r="C667" s="4" t="s">
        <v>85</v>
      </c>
      <c r="D667" s="4" t="s">
        <v>99</v>
      </c>
      <c r="E667" s="4" t="s">
        <v>87</v>
      </c>
      <c r="F667" s="4" t="s">
        <v>7</v>
      </c>
      <c r="G667" s="4" t="str">
        <f>IFERROR(VLOOKUP(F667,'Станция - направление'!$A$1:$C$40,2,0),"")</f>
        <v>Москва</v>
      </c>
      <c r="H667" s="4">
        <f t="shared" si="8"/>
        <v>2022</v>
      </c>
      <c r="I667" s="4">
        <f t="shared" si="9"/>
        <v>8</v>
      </c>
      <c r="J667" s="4">
        <f t="shared" si="10"/>
        <v>7</v>
      </c>
      <c r="K667" s="4">
        <f t="shared" si="11"/>
        <v>35</v>
      </c>
    </row>
    <row r="668" spans="1:11">
      <c r="A668" s="9">
        <v>44801</v>
      </c>
      <c r="B668" s="65" t="s">
        <v>798</v>
      </c>
      <c r="C668" s="4" t="s">
        <v>85</v>
      </c>
      <c r="D668" s="4" t="s">
        <v>118</v>
      </c>
      <c r="E668" s="4" t="s">
        <v>87</v>
      </c>
      <c r="F668" s="4" t="s">
        <v>8</v>
      </c>
      <c r="G668" s="4" t="str">
        <f>IFERROR(VLOOKUP(F668,'Станция - направление'!$A$1:$C$40,2,0),"")</f>
        <v>Владивосток</v>
      </c>
      <c r="H668" s="4">
        <f t="shared" si="8"/>
        <v>2022</v>
      </c>
      <c r="I668" s="4">
        <f t="shared" si="9"/>
        <v>8</v>
      </c>
      <c r="J668" s="4">
        <f t="shared" si="10"/>
        <v>7</v>
      </c>
      <c r="K668" s="4">
        <f t="shared" si="11"/>
        <v>35</v>
      </c>
    </row>
    <row r="669" spans="1:11">
      <c r="A669" s="9">
        <v>44802</v>
      </c>
      <c r="B669" s="65" t="s">
        <v>799</v>
      </c>
      <c r="C669" s="4" t="s">
        <v>85</v>
      </c>
      <c r="D669" s="4" t="s">
        <v>117</v>
      </c>
      <c r="E669" s="4" t="s">
        <v>87</v>
      </c>
      <c r="F669" s="4" t="s">
        <v>5</v>
      </c>
      <c r="G669" s="4" t="str">
        <f>IFERROR(VLOOKUP(F669,'Станция - направление'!$A$1:$C$40,2,0),"")</f>
        <v>Москва</v>
      </c>
      <c r="H669" s="4">
        <f t="shared" si="8"/>
        <v>2022</v>
      </c>
      <c r="I669" s="4">
        <f t="shared" si="9"/>
        <v>8</v>
      </c>
      <c r="J669" s="4">
        <f t="shared" si="10"/>
        <v>1</v>
      </c>
      <c r="K669" s="4">
        <f t="shared" si="11"/>
        <v>36</v>
      </c>
    </row>
    <row r="670" spans="1:11">
      <c r="A670" s="9">
        <v>44803</v>
      </c>
      <c r="B670" s="65" t="s">
        <v>800</v>
      </c>
      <c r="C670" s="4" t="s">
        <v>86</v>
      </c>
      <c r="D670" s="4" t="s">
        <v>118</v>
      </c>
      <c r="E670" s="4" t="s">
        <v>87</v>
      </c>
      <c r="F670" s="4" t="s">
        <v>8</v>
      </c>
      <c r="G670" s="4" t="str">
        <f>IFERROR(VLOOKUP(F670,'Станция - направление'!$A$1:$C$40,2,0),"")</f>
        <v>Владивосток</v>
      </c>
      <c r="H670" s="4">
        <f t="shared" si="8"/>
        <v>2022</v>
      </c>
      <c r="I670" s="4">
        <f t="shared" si="9"/>
        <v>8</v>
      </c>
      <c r="J670" s="4">
        <f t="shared" si="10"/>
        <v>2</v>
      </c>
      <c r="K670" s="4">
        <f t="shared" si="11"/>
        <v>36</v>
      </c>
    </row>
    <row r="671" spans="1:11">
      <c r="A671" s="9">
        <v>44803</v>
      </c>
      <c r="B671" s="65" t="s">
        <v>801</v>
      </c>
      <c r="C671" s="4" t="s">
        <v>85</v>
      </c>
      <c r="D671" s="4" t="s">
        <v>99</v>
      </c>
      <c r="E671" s="4" t="s">
        <v>87</v>
      </c>
      <c r="F671" s="4" t="s">
        <v>7</v>
      </c>
      <c r="G671" s="4" t="str">
        <f>IFERROR(VLOOKUP(F671,'Станция - направление'!$A$1:$C$40,2,0),"")</f>
        <v>Москва</v>
      </c>
      <c r="H671" s="4">
        <f t="shared" si="8"/>
        <v>2022</v>
      </c>
      <c r="I671" s="4">
        <f t="shared" si="9"/>
        <v>8</v>
      </c>
      <c r="J671" s="4">
        <f t="shared" si="10"/>
        <v>2</v>
      </c>
      <c r="K671" s="4">
        <f t="shared" si="11"/>
        <v>36</v>
      </c>
    </row>
    <row r="672" spans="1:11">
      <c r="A672" s="9">
        <v>44804</v>
      </c>
      <c r="B672" s="65" t="s">
        <v>802</v>
      </c>
      <c r="C672" s="4" t="s">
        <v>85</v>
      </c>
      <c r="D672" s="4" t="s">
        <v>118</v>
      </c>
      <c r="E672" s="4" t="s">
        <v>87</v>
      </c>
      <c r="F672" s="4" t="s">
        <v>6</v>
      </c>
      <c r="G672" s="4" t="str">
        <f>IFERROR(VLOOKUP(F672,'Станция - направление'!$A$1:$C$40,2,0),"")</f>
        <v>Москва</v>
      </c>
      <c r="H672" s="4">
        <f t="shared" si="8"/>
        <v>2022</v>
      </c>
      <c r="I672" s="4">
        <f t="shared" si="9"/>
        <v>8</v>
      </c>
      <c r="J672" s="4">
        <f t="shared" si="10"/>
        <v>3</v>
      </c>
      <c r="K672" s="4">
        <f t="shared" si="11"/>
        <v>36</v>
      </c>
    </row>
    <row r="673" spans="1:11">
      <c r="A673" s="9">
        <v>44805</v>
      </c>
      <c r="B673" s="65" t="s">
        <v>803</v>
      </c>
      <c r="C673" s="4" t="s">
        <v>86</v>
      </c>
      <c r="D673" s="4" t="s">
        <v>118</v>
      </c>
      <c r="E673" s="4" t="s">
        <v>87</v>
      </c>
      <c r="F673" s="4" t="s">
        <v>8</v>
      </c>
      <c r="G673" s="4" t="str">
        <f>IFERROR(VLOOKUP(F673,'Станция - направление'!$A$1:$C$40,2,0),"")</f>
        <v>Владивосток</v>
      </c>
      <c r="H673" s="4">
        <f t="shared" si="8"/>
        <v>2022</v>
      </c>
      <c r="I673" s="4">
        <f t="shared" si="9"/>
        <v>9</v>
      </c>
      <c r="J673" s="4">
        <f t="shared" si="10"/>
        <v>4</v>
      </c>
      <c r="K673" s="4">
        <f t="shared" si="11"/>
        <v>36</v>
      </c>
    </row>
    <row r="674" spans="1:11">
      <c r="A674" s="9">
        <v>44805</v>
      </c>
      <c r="B674" s="65" t="s">
        <v>804</v>
      </c>
      <c r="C674" s="4" t="s">
        <v>85</v>
      </c>
      <c r="D674" s="4" t="s">
        <v>99</v>
      </c>
      <c r="E674" s="4" t="s">
        <v>87</v>
      </c>
      <c r="F674" s="4" t="s">
        <v>7</v>
      </c>
      <c r="G674" s="4" t="str">
        <f>IFERROR(VLOOKUP(F674,'Станция - направление'!$A$1:$C$40,2,0),"")</f>
        <v>Москва</v>
      </c>
      <c r="H674" s="4">
        <f t="shared" si="8"/>
        <v>2022</v>
      </c>
      <c r="I674" s="4">
        <f t="shared" si="9"/>
        <v>9</v>
      </c>
      <c r="J674" s="4">
        <f t="shared" si="10"/>
        <v>4</v>
      </c>
      <c r="K674" s="4">
        <f t="shared" si="11"/>
        <v>36</v>
      </c>
    </row>
    <row r="675" spans="1:11">
      <c r="A675" s="9">
        <v>44805</v>
      </c>
      <c r="B675" s="65" t="s">
        <v>805</v>
      </c>
      <c r="C675" s="4" t="s">
        <v>85</v>
      </c>
      <c r="D675" s="4" t="s">
        <v>99</v>
      </c>
      <c r="E675" s="4" t="s">
        <v>87</v>
      </c>
      <c r="F675" s="4" t="s">
        <v>7</v>
      </c>
      <c r="G675" s="4" t="str">
        <f>IFERROR(VLOOKUP(F675,'Станция - направление'!$A$1:$C$40,2,0),"")</f>
        <v>Москва</v>
      </c>
      <c r="H675" s="4">
        <f t="shared" si="8"/>
        <v>2022</v>
      </c>
      <c r="I675" s="4">
        <f t="shared" si="9"/>
        <v>9</v>
      </c>
      <c r="J675" s="4">
        <f t="shared" si="10"/>
        <v>4</v>
      </c>
      <c r="K675" s="4">
        <f t="shared" si="11"/>
        <v>36</v>
      </c>
    </row>
    <row r="676" spans="1:11">
      <c r="A676" s="9">
        <v>44806</v>
      </c>
      <c r="B676" s="65" t="s">
        <v>806</v>
      </c>
      <c r="C676" s="4" t="s">
        <v>86</v>
      </c>
      <c r="D676" s="4" t="s">
        <v>99</v>
      </c>
      <c r="E676" s="4" t="s">
        <v>88</v>
      </c>
      <c r="F676" s="4" t="s">
        <v>25</v>
      </c>
      <c r="H676" s="4">
        <f t="shared" si="8"/>
        <v>2022</v>
      </c>
      <c r="I676" s="4">
        <f t="shared" si="9"/>
        <v>9</v>
      </c>
      <c r="J676" s="4">
        <f t="shared" si="10"/>
        <v>5</v>
      </c>
      <c r="K676" s="4">
        <f t="shared" si="11"/>
        <v>36</v>
      </c>
    </row>
    <row r="677" spans="1:11">
      <c r="A677" s="9">
        <v>44806</v>
      </c>
      <c r="B677" s="65" t="s">
        <v>807</v>
      </c>
      <c r="C677" s="4" t="s">
        <v>85</v>
      </c>
      <c r="D677" s="4" t="s">
        <v>99</v>
      </c>
      <c r="E677" s="4" t="s">
        <v>87</v>
      </c>
      <c r="F677" s="4" t="s">
        <v>7</v>
      </c>
      <c r="G677" s="4" t="str">
        <f>IFERROR(VLOOKUP(F677,'Станция - направление'!$A$1:$C$40,2,0),"")</f>
        <v>Москва</v>
      </c>
      <c r="H677" s="4">
        <f t="shared" si="8"/>
        <v>2022</v>
      </c>
      <c r="I677" s="4">
        <f t="shared" si="9"/>
        <v>9</v>
      </c>
      <c r="J677" s="4">
        <f t="shared" si="10"/>
        <v>5</v>
      </c>
      <c r="K677" s="4">
        <f t="shared" si="11"/>
        <v>36</v>
      </c>
    </row>
    <row r="678" spans="1:11">
      <c r="A678" s="9">
        <v>44807</v>
      </c>
      <c r="B678" s="65" t="s">
        <v>808</v>
      </c>
      <c r="D678" s="4" t="s">
        <v>117</v>
      </c>
      <c r="E678" s="4" t="s">
        <v>87</v>
      </c>
      <c r="F678" s="4" t="s">
        <v>5</v>
      </c>
      <c r="G678" s="4" t="str">
        <f>IFERROR(VLOOKUP(F678,'Станция - направление'!$A$1:$C$40,2,0),"")</f>
        <v>Москва</v>
      </c>
      <c r="H678" s="4">
        <f t="shared" si="8"/>
        <v>2022</v>
      </c>
      <c r="I678" s="4">
        <f t="shared" si="9"/>
        <v>9</v>
      </c>
      <c r="J678" s="4">
        <f t="shared" si="10"/>
        <v>6</v>
      </c>
      <c r="K678" s="4">
        <f t="shared" si="11"/>
        <v>36</v>
      </c>
    </row>
    <row r="679" spans="1:11">
      <c r="A679" s="9">
        <v>44808</v>
      </c>
      <c r="B679" s="65" t="s">
        <v>809</v>
      </c>
      <c r="C679" s="4" t="s">
        <v>86</v>
      </c>
      <c r="D679" s="4" t="s">
        <v>99</v>
      </c>
      <c r="E679" s="4" t="s">
        <v>88</v>
      </c>
      <c r="F679" s="4" t="s">
        <v>25</v>
      </c>
      <c r="H679" s="4">
        <f t="shared" si="8"/>
        <v>2022</v>
      </c>
      <c r="I679" s="4">
        <f t="shared" si="9"/>
        <v>9</v>
      </c>
      <c r="J679" s="4">
        <f t="shared" si="10"/>
        <v>7</v>
      </c>
      <c r="K679" s="4">
        <f t="shared" si="11"/>
        <v>36</v>
      </c>
    </row>
    <row r="680" spans="1:11">
      <c r="A680" s="9">
        <v>44808</v>
      </c>
      <c r="B680" s="65" t="s">
        <v>810</v>
      </c>
      <c r="C680" s="4" t="s">
        <v>85</v>
      </c>
      <c r="H680" s="4">
        <f t="shared" si="8"/>
        <v>2022</v>
      </c>
      <c r="I680" s="4">
        <f t="shared" si="9"/>
        <v>9</v>
      </c>
      <c r="J680" s="4">
        <f t="shared" si="10"/>
        <v>7</v>
      </c>
      <c r="K680" s="4">
        <f t="shared" si="11"/>
        <v>36</v>
      </c>
    </row>
    <row r="681" spans="1:11">
      <c r="A681" s="9">
        <v>44809</v>
      </c>
      <c r="B681" s="65" t="s">
        <v>811</v>
      </c>
      <c r="C681" s="4" t="s">
        <v>86</v>
      </c>
      <c r="D681" s="4" t="s">
        <v>99</v>
      </c>
      <c r="E681" s="4" t="s">
        <v>88</v>
      </c>
      <c r="F681" s="4" t="s">
        <v>27</v>
      </c>
      <c r="H681" s="4">
        <f t="shared" si="8"/>
        <v>2022</v>
      </c>
      <c r="I681" s="4">
        <f t="shared" si="9"/>
        <v>9</v>
      </c>
      <c r="J681" s="4">
        <f t="shared" si="10"/>
        <v>1</v>
      </c>
      <c r="K681" s="4">
        <f t="shared" si="11"/>
        <v>37</v>
      </c>
    </row>
    <row r="682" spans="1:11">
      <c r="A682" s="9">
        <v>44809</v>
      </c>
      <c r="B682" s="65" t="s">
        <v>812</v>
      </c>
      <c r="C682" s="4" t="s">
        <v>86</v>
      </c>
      <c r="D682" s="4" t="s">
        <v>117</v>
      </c>
      <c r="E682" s="4" t="s">
        <v>89</v>
      </c>
      <c r="F682" s="4" t="s">
        <v>813</v>
      </c>
      <c r="H682" s="4">
        <f t="shared" si="8"/>
        <v>2022</v>
      </c>
      <c r="I682" s="4">
        <f t="shared" si="9"/>
        <v>9</v>
      </c>
      <c r="J682" s="4">
        <f t="shared" si="10"/>
        <v>1</v>
      </c>
      <c r="K682" s="4">
        <f t="shared" si="11"/>
        <v>37</v>
      </c>
    </row>
    <row r="683" spans="1:11">
      <c r="A683" s="9">
        <v>44809</v>
      </c>
      <c r="B683" s="65" t="s">
        <v>814</v>
      </c>
      <c r="C683" s="4" t="s">
        <v>85</v>
      </c>
      <c r="D683" s="4" t="s">
        <v>99</v>
      </c>
      <c r="E683" s="4" t="s">
        <v>87</v>
      </c>
      <c r="F683" s="4" t="s">
        <v>7</v>
      </c>
      <c r="G683" s="4" t="str">
        <f>IFERROR(VLOOKUP(F683,'Станция - направление'!$A$1:$C$40,2,0),"")</f>
        <v>Москва</v>
      </c>
      <c r="H683" s="4">
        <f t="shared" si="8"/>
        <v>2022</v>
      </c>
      <c r="I683" s="4">
        <f t="shared" si="9"/>
        <v>9</v>
      </c>
      <c r="J683" s="4">
        <f t="shared" si="10"/>
        <v>1</v>
      </c>
      <c r="K683" s="4">
        <f t="shared" si="11"/>
        <v>37</v>
      </c>
    </row>
    <row r="684" spans="1:11">
      <c r="A684" s="9">
        <v>44809</v>
      </c>
      <c r="B684" s="65" t="s">
        <v>815</v>
      </c>
      <c r="C684" s="4" t="s">
        <v>85</v>
      </c>
      <c r="D684" s="4" t="s">
        <v>99</v>
      </c>
      <c r="E684" s="4" t="s">
        <v>87</v>
      </c>
      <c r="F684" s="4" t="s">
        <v>7</v>
      </c>
      <c r="G684" s="4" t="str">
        <f>IFERROR(VLOOKUP(F684,'Станция - направление'!$A$1:$C$40,2,0),"")</f>
        <v>Москва</v>
      </c>
      <c r="H684" s="4">
        <f t="shared" si="8"/>
        <v>2022</v>
      </c>
      <c r="I684" s="4">
        <f t="shared" si="9"/>
        <v>9</v>
      </c>
      <c r="J684" s="4">
        <f t="shared" si="10"/>
        <v>1</v>
      </c>
      <c r="K684" s="4">
        <f t="shared" si="11"/>
        <v>37</v>
      </c>
    </row>
    <row r="685" spans="1:11">
      <c r="A685" s="9">
        <v>44810</v>
      </c>
      <c r="B685" s="65" t="s">
        <v>816</v>
      </c>
      <c r="C685" s="4" t="s">
        <v>86</v>
      </c>
      <c r="D685" s="4" t="s">
        <v>99</v>
      </c>
      <c r="E685" s="4" t="s">
        <v>88</v>
      </c>
      <c r="F685" s="4" t="s">
        <v>25</v>
      </c>
      <c r="H685" s="4">
        <f t="shared" si="8"/>
        <v>2022</v>
      </c>
      <c r="I685" s="4">
        <f t="shared" si="9"/>
        <v>9</v>
      </c>
      <c r="J685" s="4">
        <f t="shared" si="10"/>
        <v>2</v>
      </c>
      <c r="K685" s="4">
        <f t="shared" si="11"/>
        <v>37</v>
      </c>
    </row>
    <row r="686" spans="1:11">
      <c r="A686" s="9">
        <v>44810</v>
      </c>
      <c r="B686" s="65" t="s">
        <v>817</v>
      </c>
      <c r="C686" s="4" t="s">
        <v>86</v>
      </c>
      <c r="H686" s="4">
        <f t="shared" si="8"/>
        <v>2022</v>
      </c>
      <c r="I686" s="4">
        <f t="shared" si="9"/>
        <v>9</v>
      </c>
      <c r="J686" s="4">
        <f t="shared" si="10"/>
        <v>2</v>
      </c>
      <c r="K686" s="4">
        <f t="shared" si="11"/>
        <v>37</v>
      </c>
    </row>
    <row r="687" spans="1:11">
      <c r="A687" s="9">
        <v>44810</v>
      </c>
      <c r="B687" s="65" t="s">
        <v>818</v>
      </c>
      <c r="C687" s="4" t="s">
        <v>85</v>
      </c>
      <c r="E687" s="4" t="s">
        <v>89</v>
      </c>
      <c r="F687" s="4" t="s">
        <v>819</v>
      </c>
      <c r="H687" s="4">
        <f t="shared" si="8"/>
        <v>2022</v>
      </c>
      <c r="I687" s="4">
        <f t="shared" si="9"/>
        <v>9</v>
      </c>
      <c r="J687" s="4">
        <f t="shared" si="10"/>
        <v>2</v>
      </c>
      <c r="K687" s="4">
        <f t="shared" si="11"/>
        <v>37</v>
      </c>
    </row>
    <row r="688" spans="1:11">
      <c r="A688" s="9">
        <v>44810</v>
      </c>
      <c r="B688" s="65" t="s">
        <v>820</v>
      </c>
      <c r="C688" s="4" t="s">
        <v>85</v>
      </c>
      <c r="D688" s="4" t="s">
        <v>99</v>
      </c>
      <c r="E688" s="4" t="s">
        <v>87</v>
      </c>
      <c r="F688" s="4" t="s">
        <v>7</v>
      </c>
      <c r="G688" s="4" t="str">
        <f>IFERROR(VLOOKUP(F688,'Станция - направление'!$A$1:$C$40,2,0),"")</f>
        <v>Москва</v>
      </c>
      <c r="H688" s="4">
        <f t="shared" si="8"/>
        <v>2022</v>
      </c>
      <c r="I688" s="4">
        <f t="shared" si="9"/>
        <v>9</v>
      </c>
      <c r="J688" s="4">
        <f t="shared" si="10"/>
        <v>2</v>
      </c>
      <c r="K688" s="4">
        <f t="shared" si="11"/>
        <v>37</v>
      </c>
    </row>
    <row r="689" spans="1:11">
      <c r="A689" s="9">
        <v>44810</v>
      </c>
      <c r="B689" s="65" t="s">
        <v>821</v>
      </c>
      <c r="C689" s="4" t="s">
        <v>85</v>
      </c>
      <c r="D689" s="4" t="s">
        <v>117</v>
      </c>
      <c r="E689" s="4" t="s">
        <v>87</v>
      </c>
      <c r="F689" s="4" t="s">
        <v>5</v>
      </c>
      <c r="G689" s="4" t="str">
        <f>IFERROR(VLOOKUP(F689,'Станция - направление'!$A$1:$C$40,2,0),"")</f>
        <v>Москва</v>
      </c>
      <c r="H689" s="4">
        <f t="shared" si="8"/>
        <v>2022</v>
      </c>
      <c r="I689" s="4">
        <f t="shared" si="9"/>
        <v>9</v>
      </c>
      <c r="J689" s="4">
        <f t="shared" si="10"/>
        <v>2</v>
      </c>
      <c r="K689" s="4">
        <f t="shared" si="11"/>
        <v>37</v>
      </c>
    </row>
    <row r="690" spans="1:11">
      <c r="A690" s="9">
        <v>44810</v>
      </c>
      <c r="B690" s="65" t="s">
        <v>822</v>
      </c>
      <c r="C690" s="4" t="s">
        <v>85</v>
      </c>
      <c r="D690" s="4" t="s">
        <v>118</v>
      </c>
      <c r="E690" s="4" t="s">
        <v>87</v>
      </c>
      <c r="F690" s="4" t="s">
        <v>6</v>
      </c>
      <c r="G690" s="4" t="str">
        <f>IFERROR(VLOOKUP(F690,'Станция - направление'!$A$1:$C$40,2,0),"")</f>
        <v>Москва</v>
      </c>
      <c r="H690" s="4">
        <f t="shared" si="8"/>
        <v>2022</v>
      </c>
      <c r="I690" s="4">
        <f t="shared" si="9"/>
        <v>9</v>
      </c>
      <c r="J690" s="4">
        <f t="shared" si="10"/>
        <v>2</v>
      </c>
      <c r="K690" s="4">
        <f t="shared" si="11"/>
        <v>37</v>
      </c>
    </row>
    <row r="691" spans="1:11">
      <c r="A691" s="9">
        <v>44811</v>
      </c>
      <c r="B691" s="65" t="s">
        <v>823</v>
      </c>
      <c r="C691" s="4" t="s">
        <v>86</v>
      </c>
      <c r="D691" s="4" t="s">
        <v>118</v>
      </c>
      <c r="E691" s="4" t="s">
        <v>87</v>
      </c>
      <c r="F691" s="4" t="s">
        <v>8</v>
      </c>
      <c r="G691" s="4" t="str">
        <f>IFERROR(VLOOKUP(F691,'Станция - направление'!$A$1:$C$40,2,0),"")</f>
        <v>Владивосток</v>
      </c>
      <c r="H691" s="4">
        <f t="shared" si="8"/>
        <v>2022</v>
      </c>
      <c r="I691" s="4">
        <f t="shared" si="9"/>
        <v>9</v>
      </c>
      <c r="J691" s="4">
        <f t="shared" si="10"/>
        <v>3</v>
      </c>
      <c r="K691" s="4">
        <f t="shared" si="11"/>
        <v>37</v>
      </c>
    </row>
    <row r="692" spans="1:11">
      <c r="A692" s="9">
        <v>44811</v>
      </c>
      <c r="B692" s="65" t="s">
        <v>824</v>
      </c>
      <c r="C692" s="4" t="s">
        <v>86</v>
      </c>
      <c r="D692" s="4" t="s">
        <v>99</v>
      </c>
      <c r="E692" s="4" t="s">
        <v>88</v>
      </c>
      <c r="F692" s="4" t="s">
        <v>39</v>
      </c>
      <c r="H692" s="4">
        <f t="shared" si="8"/>
        <v>2022</v>
      </c>
      <c r="I692" s="4">
        <f t="shared" si="9"/>
        <v>9</v>
      </c>
      <c r="J692" s="4">
        <f t="shared" si="10"/>
        <v>3</v>
      </c>
      <c r="K692" s="4">
        <f t="shared" si="11"/>
        <v>37</v>
      </c>
    </row>
    <row r="693" spans="1:11">
      <c r="A693" s="9">
        <v>44812</v>
      </c>
      <c r="B693" s="65" t="s">
        <v>825</v>
      </c>
      <c r="C693" s="4" t="s">
        <v>86</v>
      </c>
      <c r="D693" s="4" t="s">
        <v>117</v>
      </c>
      <c r="E693" s="4" t="s">
        <v>89</v>
      </c>
      <c r="F693" s="4" t="s">
        <v>813</v>
      </c>
      <c r="H693" s="4">
        <f t="shared" si="8"/>
        <v>2022</v>
      </c>
      <c r="I693" s="4">
        <f t="shared" si="9"/>
        <v>9</v>
      </c>
      <c r="J693" s="4">
        <f t="shared" si="10"/>
        <v>4</v>
      </c>
      <c r="K693" s="4">
        <f t="shared" si="11"/>
        <v>37</v>
      </c>
    </row>
    <row r="694" spans="1:11">
      <c r="A694" s="9">
        <v>44813</v>
      </c>
      <c r="B694" s="65" t="s">
        <v>826</v>
      </c>
      <c r="C694" s="4" t="s">
        <v>86</v>
      </c>
      <c r="D694" s="4" t="s">
        <v>118</v>
      </c>
      <c r="E694" s="4" t="s">
        <v>87</v>
      </c>
      <c r="F694" s="4" t="s">
        <v>8</v>
      </c>
      <c r="G694" s="4" t="str">
        <f>IFERROR(VLOOKUP(F694,'Станция - направление'!$A$1:$C$40,2,0),"")</f>
        <v>Владивосток</v>
      </c>
      <c r="H694" s="4">
        <f t="shared" si="8"/>
        <v>2022</v>
      </c>
      <c r="I694" s="4">
        <f t="shared" si="9"/>
        <v>9</v>
      </c>
      <c r="J694" s="4">
        <f t="shared" si="10"/>
        <v>5</v>
      </c>
      <c r="K694" s="4">
        <f t="shared" si="11"/>
        <v>37</v>
      </c>
    </row>
    <row r="695" spans="1:11">
      <c r="A695" s="9">
        <v>44814</v>
      </c>
      <c r="B695" s="65" t="s">
        <v>827</v>
      </c>
      <c r="C695" s="4" t="s">
        <v>86</v>
      </c>
      <c r="D695" s="4" t="s">
        <v>118</v>
      </c>
      <c r="E695" s="4" t="s">
        <v>87</v>
      </c>
      <c r="F695" s="4" t="s">
        <v>8</v>
      </c>
      <c r="G695" s="4" t="str">
        <f>IFERROR(VLOOKUP(F695,'Станция - направление'!$A$1:$C$40,2,0),"")</f>
        <v>Владивосток</v>
      </c>
      <c r="H695" s="4">
        <f t="shared" si="8"/>
        <v>2022</v>
      </c>
      <c r="I695" s="4">
        <f t="shared" si="9"/>
        <v>9</v>
      </c>
      <c r="J695" s="4">
        <f t="shared" si="10"/>
        <v>6</v>
      </c>
      <c r="K695" s="4">
        <f t="shared" si="11"/>
        <v>37</v>
      </c>
    </row>
    <row r="696" spans="1:11">
      <c r="A696" s="9">
        <v>44814</v>
      </c>
      <c r="B696" s="65" t="s">
        <v>828</v>
      </c>
      <c r="C696" s="4" t="s">
        <v>85</v>
      </c>
      <c r="D696" s="4" t="s">
        <v>118</v>
      </c>
      <c r="E696" s="4" t="s">
        <v>87</v>
      </c>
      <c r="F696" s="4" t="s">
        <v>8</v>
      </c>
      <c r="G696" s="4" t="str">
        <f>IFERROR(VLOOKUP(F696,'Станция - направление'!$A$1:$C$40,2,0),"")</f>
        <v>Владивосток</v>
      </c>
      <c r="H696" s="4">
        <f t="shared" si="8"/>
        <v>2022</v>
      </c>
      <c r="I696" s="4">
        <f t="shared" si="9"/>
        <v>9</v>
      </c>
      <c r="J696" s="4">
        <f t="shared" si="10"/>
        <v>6</v>
      </c>
      <c r="K696" s="4">
        <f t="shared" si="11"/>
        <v>37</v>
      </c>
    </row>
    <row r="697" spans="1:11">
      <c r="A697" s="9">
        <v>44814</v>
      </c>
      <c r="B697" s="65" t="s">
        <v>829</v>
      </c>
      <c r="C697" s="4" t="s">
        <v>85</v>
      </c>
      <c r="D697" s="4" t="s">
        <v>115</v>
      </c>
      <c r="E697" s="4" t="s">
        <v>87</v>
      </c>
      <c r="F697" s="4" t="s">
        <v>3</v>
      </c>
      <c r="G697" s="4" t="str">
        <f>IFERROR(VLOOKUP(F697,'Станция - направление'!$A$1:$C$40,2,0),"")</f>
        <v>Москва</v>
      </c>
      <c r="H697" s="4">
        <f t="shared" si="8"/>
        <v>2022</v>
      </c>
      <c r="I697" s="4">
        <f t="shared" si="9"/>
        <v>9</v>
      </c>
      <c r="J697" s="4">
        <f t="shared" si="10"/>
        <v>6</v>
      </c>
      <c r="K697" s="4">
        <f t="shared" si="11"/>
        <v>37</v>
      </c>
    </row>
    <row r="698" spans="1:11">
      <c r="A698" s="9">
        <v>44815</v>
      </c>
      <c r="B698" s="65" t="s">
        <v>830</v>
      </c>
      <c r="C698" s="4" t="s">
        <v>86</v>
      </c>
      <c r="D698" s="4" t="s">
        <v>831</v>
      </c>
      <c r="E698" s="4" t="s">
        <v>88</v>
      </c>
      <c r="F698" s="4" t="s">
        <v>832</v>
      </c>
      <c r="H698" s="4">
        <f t="shared" si="8"/>
        <v>2022</v>
      </c>
      <c r="I698" s="4">
        <f t="shared" si="9"/>
        <v>9</v>
      </c>
      <c r="J698" s="4">
        <f t="shared" si="10"/>
        <v>7</v>
      </c>
      <c r="K698" s="4">
        <f t="shared" si="11"/>
        <v>37</v>
      </c>
    </row>
    <row r="699" spans="1:11">
      <c r="A699" s="9">
        <v>44815</v>
      </c>
      <c r="B699" s="65" t="s">
        <v>833</v>
      </c>
      <c r="C699" s="4" t="s">
        <v>86</v>
      </c>
      <c r="D699" s="4" t="s">
        <v>99</v>
      </c>
      <c r="E699" s="4" t="s">
        <v>88</v>
      </c>
      <c r="F699" s="4" t="s">
        <v>27</v>
      </c>
      <c r="H699" s="4">
        <f t="shared" si="8"/>
        <v>2022</v>
      </c>
      <c r="I699" s="4">
        <f t="shared" si="9"/>
        <v>9</v>
      </c>
      <c r="J699" s="4">
        <f t="shared" si="10"/>
        <v>7</v>
      </c>
      <c r="K699" s="4">
        <f t="shared" si="11"/>
        <v>37</v>
      </c>
    </row>
    <row r="700" spans="1:11">
      <c r="A700" s="9">
        <v>44815</v>
      </c>
      <c r="B700" s="65" t="s">
        <v>834</v>
      </c>
      <c r="C700" s="4" t="s">
        <v>85</v>
      </c>
      <c r="D700" s="4" t="s">
        <v>118</v>
      </c>
      <c r="E700" s="4" t="s">
        <v>87</v>
      </c>
      <c r="F700" s="4" t="s">
        <v>6</v>
      </c>
      <c r="G700" s="4" t="str">
        <f>IFERROR(VLOOKUP(F700,'Станция - направление'!$A$1:$C$40,2,0),"")</f>
        <v>Москва</v>
      </c>
      <c r="H700" s="4">
        <f t="shared" si="8"/>
        <v>2022</v>
      </c>
      <c r="I700" s="4">
        <f t="shared" si="9"/>
        <v>9</v>
      </c>
      <c r="J700" s="4">
        <f t="shared" si="10"/>
        <v>7</v>
      </c>
      <c r="K700" s="4">
        <f t="shared" si="11"/>
        <v>37</v>
      </c>
    </row>
    <row r="701" spans="1:11">
      <c r="A701" s="9">
        <v>44815</v>
      </c>
      <c r="B701" s="65" t="s">
        <v>835</v>
      </c>
      <c r="C701" s="4" t="s">
        <v>85</v>
      </c>
      <c r="D701" s="4" t="s">
        <v>99</v>
      </c>
      <c r="E701" s="4" t="s">
        <v>87</v>
      </c>
      <c r="F701" s="4" t="s">
        <v>7</v>
      </c>
      <c r="G701" s="4" t="str">
        <f>IFERROR(VLOOKUP(F701,'Станция - направление'!$A$1:$C$40,2,0),"")</f>
        <v>Москва</v>
      </c>
      <c r="H701" s="4">
        <f t="shared" si="8"/>
        <v>2022</v>
      </c>
      <c r="I701" s="4">
        <f t="shared" si="9"/>
        <v>9</v>
      </c>
      <c r="J701" s="4">
        <f t="shared" si="10"/>
        <v>7</v>
      </c>
      <c r="K701" s="4">
        <f t="shared" si="11"/>
        <v>37</v>
      </c>
    </row>
    <row r="702" spans="1:11">
      <c r="A702" s="9">
        <v>44815</v>
      </c>
      <c r="B702" s="65" t="s">
        <v>836</v>
      </c>
      <c r="C702" s="4" t="s">
        <v>85</v>
      </c>
      <c r="D702" s="4" t="s">
        <v>99</v>
      </c>
      <c r="E702" s="4" t="s">
        <v>87</v>
      </c>
      <c r="F702" s="4" t="s">
        <v>7</v>
      </c>
      <c r="G702" s="4" t="str">
        <f>IFERROR(VLOOKUP(F702,'Станция - направление'!$A$1:$C$40,2,0),"")</f>
        <v>Москва</v>
      </c>
      <c r="H702" s="4">
        <f t="shared" si="8"/>
        <v>2022</v>
      </c>
      <c r="I702" s="4">
        <f t="shared" si="9"/>
        <v>9</v>
      </c>
      <c r="J702" s="4">
        <f t="shared" si="10"/>
        <v>7</v>
      </c>
      <c r="K702" s="4">
        <f t="shared" si="11"/>
        <v>37</v>
      </c>
    </row>
    <row r="703" spans="1:11">
      <c r="A703" s="9">
        <v>44815</v>
      </c>
      <c r="B703" s="65" t="s">
        <v>837</v>
      </c>
      <c r="C703" s="4" t="s">
        <v>85</v>
      </c>
      <c r="D703" s="4" t="s">
        <v>117</v>
      </c>
      <c r="E703" s="4" t="s">
        <v>87</v>
      </c>
      <c r="F703" s="4" t="s">
        <v>5</v>
      </c>
      <c r="G703" s="4" t="str">
        <f>IFERROR(VLOOKUP(F703,'Станция - направление'!$A$1:$C$40,2,0),"")</f>
        <v>Москва</v>
      </c>
      <c r="H703" s="4">
        <f t="shared" si="8"/>
        <v>2022</v>
      </c>
      <c r="I703" s="4">
        <f t="shared" si="9"/>
        <v>9</v>
      </c>
      <c r="J703" s="4">
        <f t="shared" si="10"/>
        <v>7</v>
      </c>
      <c r="K703" s="4">
        <f t="shared" si="11"/>
        <v>37</v>
      </c>
    </row>
    <row r="704" spans="1:11">
      <c r="A704" s="9">
        <v>44816</v>
      </c>
      <c r="B704" s="65" t="s">
        <v>838</v>
      </c>
      <c r="C704" s="4" t="s">
        <v>86</v>
      </c>
      <c r="D704" s="4" t="s">
        <v>117</v>
      </c>
      <c r="E704" s="4" t="s">
        <v>89</v>
      </c>
      <c r="F704" s="4" t="s">
        <v>25</v>
      </c>
      <c r="H704" s="4">
        <f t="shared" si="8"/>
        <v>2022</v>
      </c>
      <c r="I704" s="4">
        <f t="shared" si="9"/>
        <v>9</v>
      </c>
      <c r="J704" s="4">
        <f t="shared" si="10"/>
        <v>1</v>
      </c>
      <c r="K704" s="4">
        <f t="shared" si="11"/>
        <v>38</v>
      </c>
    </row>
    <row r="705" spans="1:11">
      <c r="A705" s="9">
        <v>44816</v>
      </c>
      <c r="B705" s="65" t="s">
        <v>839</v>
      </c>
      <c r="C705" s="4" t="s">
        <v>86</v>
      </c>
      <c r="H705" s="4">
        <f t="shared" si="8"/>
        <v>2022</v>
      </c>
      <c r="I705" s="4">
        <f t="shared" si="9"/>
        <v>9</v>
      </c>
      <c r="J705" s="4">
        <f t="shared" si="10"/>
        <v>1</v>
      </c>
      <c r="K705" s="4">
        <f t="shared" si="11"/>
        <v>38</v>
      </c>
    </row>
    <row r="706" spans="1:11">
      <c r="A706" s="9">
        <v>44816</v>
      </c>
      <c r="B706" s="65" t="s">
        <v>840</v>
      </c>
      <c r="C706" s="4" t="s">
        <v>85</v>
      </c>
      <c r="D706" s="4" t="s">
        <v>99</v>
      </c>
      <c r="E706" s="4" t="s">
        <v>87</v>
      </c>
      <c r="F706" s="4" t="s">
        <v>7</v>
      </c>
      <c r="G706" s="4" t="str">
        <f>IFERROR(VLOOKUP(F706,'Станция - направление'!$A$1:$C$40,2,0),"")</f>
        <v>Москва</v>
      </c>
      <c r="H706" s="4">
        <f t="shared" si="8"/>
        <v>2022</v>
      </c>
      <c r="I706" s="4">
        <f t="shared" si="9"/>
        <v>9</v>
      </c>
      <c r="J706" s="4">
        <f t="shared" si="10"/>
        <v>1</v>
      </c>
      <c r="K706" s="4">
        <f t="shared" si="11"/>
        <v>38</v>
      </c>
    </row>
    <row r="707" spans="1:11">
      <c r="A707" s="9">
        <v>44816</v>
      </c>
      <c r="B707" s="65" t="s">
        <v>841</v>
      </c>
      <c r="C707" s="4" t="s">
        <v>85</v>
      </c>
      <c r="D707" s="4" t="s">
        <v>99</v>
      </c>
      <c r="E707" s="4" t="s">
        <v>87</v>
      </c>
      <c r="F707" s="4" t="s">
        <v>7</v>
      </c>
      <c r="G707" s="4" t="str">
        <f>IFERROR(VLOOKUP(F707,'Станция - направление'!$A$1:$C$40,2,0),"")</f>
        <v>Москва</v>
      </c>
      <c r="H707" s="4">
        <f t="shared" si="8"/>
        <v>2022</v>
      </c>
      <c r="I707" s="4">
        <f t="shared" si="9"/>
        <v>9</v>
      </c>
      <c r="J707" s="4">
        <f t="shared" si="10"/>
        <v>1</v>
      </c>
      <c r="K707" s="4">
        <f t="shared" si="11"/>
        <v>38</v>
      </c>
    </row>
    <row r="708" spans="1:11">
      <c r="A708" s="9"/>
      <c r="B708" s="65"/>
    </row>
    <row r="709" spans="1:11">
      <c r="A709" s="9"/>
      <c r="B709" s="65"/>
    </row>
    <row r="710" spans="1:11">
      <c r="A710" s="9"/>
      <c r="B710" s="65"/>
    </row>
    <row r="711" spans="1:11">
      <c r="A711" s="9"/>
      <c r="B711" s="65"/>
    </row>
    <row r="712" spans="1:11">
      <c r="A712" s="9"/>
      <c r="B712" s="65"/>
    </row>
    <row r="713" spans="1:11">
      <c r="A713" s="9"/>
      <c r="B713" s="65"/>
    </row>
    <row r="714" spans="1:11">
      <c r="A714" s="9"/>
      <c r="B714" s="65"/>
    </row>
    <row r="715" spans="1:11">
      <c r="A715" s="9"/>
      <c r="B715" s="65"/>
    </row>
    <row r="716" spans="1:11">
      <c r="A716" s="9"/>
      <c r="B716" s="65"/>
    </row>
    <row r="717" spans="1:11">
      <c r="A717" s="9"/>
      <c r="B717" s="65"/>
    </row>
    <row r="718" spans="1:11">
      <c r="A718" s="9"/>
      <c r="B718" s="65"/>
    </row>
    <row r="719" spans="1:11">
      <c r="A719" s="9"/>
      <c r="B719" s="65"/>
    </row>
    <row r="720" spans="1:11">
      <c r="A720" s="9"/>
      <c r="B720" s="65"/>
    </row>
    <row r="721" spans="1:2">
      <c r="A721" s="9"/>
      <c r="B721" s="65"/>
    </row>
    <row r="722" spans="1:2">
      <c r="A722" s="9"/>
      <c r="B722" s="65"/>
    </row>
    <row r="723" spans="1:2">
      <c r="A723" s="9"/>
      <c r="B723" s="65"/>
    </row>
    <row r="724" spans="1:2">
      <c r="A724" s="9"/>
      <c r="B724" s="65"/>
    </row>
    <row r="725" spans="1:2">
      <c r="A725" s="9"/>
      <c r="B725" s="65"/>
    </row>
    <row r="726" spans="1:2">
      <c r="A726" s="9"/>
      <c r="B726" s="65"/>
    </row>
    <row r="727" spans="1:2">
      <c r="A727" s="9"/>
      <c r="B727" s="65"/>
    </row>
    <row r="728" spans="1:2">
      <c r="A728" s="9"/>
      <c r="B728" s="65"/>
    </row>
    <row r="729" spans="1:2">
      <c r="A729" s="9"/>
      <c r="B729" s="65"/>
    </row>
    <row r="730" spans="1:2">
      <c r="A730" s="9"/>
      <c r="B730" s="65"/>
    </row>
    <row r="731" spans="1:2">
      <c r="A731" s="9"/>
      <c r="B731" s="65"/>
    </row>
    <row r="732" spans="1:2">
      <c r="A732" s="9"/>
      <c r="B732" s="65"/>
    </row>
    <row r="733" spans="1:2">
      <c r="A733" s="9"/>
      <c r="B733" s="65"/>
    </row>
    <row r="734" spans="1:2">
      <c r="A734" s="9"/>
      <c r="B734" s="65"/>
    </row>
    <row r="735" spans="1:2">
      <c r="A735" s="9"/>
      <c r="B735" s="65"/>
    </row>
    <row r="736" spans="1:2">
      <c r="A736" s="9"/>
      <c r="B736" s="65"/>
    </row>
    <row r="737" spans="1:2">
      <c r="A737" s="9"/>
      <c r="B737" s="65"/>
    </row>
    <row r="738" spans="1:2">
      <c r="A738" s="9"/>
      <c r="B738" s="65"/>
    </row>
    <row r="739" spans="1:2">
      <c r="A739" s="9"/>
      <c r="B739" s="65"/>
    </row>
    <row r="740" spans="1:2">
      <c r="A740" s="9"/>
      <c r="B740" s="65"/>
    </row>
    <row r="741" spans="1:2">
      <c r="A741" s="9"/>
      <c r="B741" s="65"/>
    </row>
    <row r="742" spans="1:2">
      <c r="A742" s="9"/>
      <c r="B742" s="65"/>
    </row>
    <row r="743" spans="1:2">
      <c r="A743" s="9"/>
      <c r="B743" s="65"/>
    </row>
    <row r="744" spans="1:2">
      <c r="A744" s="9"/>
      <c r="B744" s="65"/>
    </row>
    <row r="745" spans="1:2">
      <c r="A745" s="9"/>
      <c r="B745" s="65"/>
    </row>
    <row r="746" spans="1:2">
      <c r="A746" s="9"/>
      <c r="B746" s="65"/>
    </row>
    <row r="747" spans="1:2">
      <c r="A747" s="9"/>
      <c r="B747" s="65"/>
    </row>
    <row r="748" spans="1:2">
      <c r="A748" s="9"/>
      <c r="B748" s="65"/>
    </row>
    <row r="749" spans="1:2">
      <c r="A749" s="9"/>
      <c r="B749" s="65"/>
    </row>
    <row r="750" spans="1:2">
      <c r="A750" s="9"/>
      <c r="B750" s="65"/>
    </row>
    <row r="751" spans="1:2">
      <c r="A751" s="9"/>
      <c r="B751" s="65"/>
    </row>
    <row r="752" spans="1:2">
      <c r="A752" s="9"/>
      <c r="B752" s="65"/>
    </row>
    <row r="753" spans="1:2">
      <c r="A753" s="9"/>
      <c r="B753" s="65"/>
    </row>
    <row r="754" spans="1:2">
      <c r="A754" s="9"/>
      <c r="B754" s="65"/>
    </row>
    <row r="755" spans="1:2">
      <c r="A755" s="9"/>
      <c r="B755" s="65"/>
    </row>
    <row r="756" spans="1:2">
      <c r="A756" s="9"/>
      <c r="B756" s="65"/>
    </row>
    <row r="757" spans="1:2">
      <c r="A757" s="9"/>
      <c r="B757" s="65"/>
    </row>
    <row r="758" spans="1:2">
      <c r="A758" s="9"/>
      <c r="B758" s="65"/>
    </row>
    <row r="759" spans="1:2">
      <c r="A759" s="9"/>
      <c r="B759" s="65"/>
    </row>
    <row r="760" spans="1:2">
      <c r="A760" s="9"/>
      <c r="B760" s="65"/>
    </row>
    <row r="761" spans="1:2">
      <c r="A761" s="9"/>
      <c r="B761" s="65"/>
    </row>
    <row r="762" spans="1:2">
      <c r="A762" s="9"/>
      <c r="B762" s="65"/>
    </row>
    <row r="763" spans="1:2">
      <c r="A763" s="9"/>
      <c r="B763" s="65"/>
    </row>
    <row r="764" spans="1:2">
      <c r="A764" s="9"/>
      <c r="B764" s="65"/>
    </row>
    <row r="765" spans="1:2">
      <c r="A765" s="9"/>
      <c r="B765" s="65"/>
    </row>
    <row r="766" spans="1:2">
      <c r="A766" s="9"/>
      <c r="B766" s="65"/>
    </row>
    <row r="767" spans="1:2">
      <c r="A767" s="9"/>
      <c r="B767" s="65"/>
    </row>
    <row r="768" spans="1:2">
      <c r="A768" s="9"/>
      <c r="B768" s="65"/>
    </row>
    <row r="769" spans="1:2">
      <c r="A769" s="9"/>
      <c r="B769" s="65"/>
    </row>
    <row r="770" spans="1:2">
      <c r="A770" s="9"/>
      <c r="B770" s="65"/>
    </row>
    <row r="771" spans="1:2">
      <c r="A771" s="9"/>
      <c r="B771" s="65"/>
    </row>
    <row r="772" spans="1:2">
      <c r="A772" s="9"/>
      <c r="B772" s="65"/>
    </row>
    <row r="773" spans="1:2">
      <c r="A773" s="9"/>
      <c r="B773" s="65"/>
    </row>
    <row r="774" spans="1:2">
      <c r="A774" s="9"/>
      <c r="B774" s="65"/>
    </row>
    <row r="775" spans="1:2">
      <c r="A775" s="9"/>
      <c r="B775" s="65"/>
    </row>
    <row r="776" spans="1:2">
      <c r="A776" s="9"/>
      <c r="B776" s="65"/>
    </row>
    <row r="777" spans="1:2">
      <c r="A777" s="9"/>
      <c r="B777" s="65"/>
    </row>
    <row r="778" spans="1:2">
      <c r="A778" s="9"/>
      <c r="B778" s="65"/>
    </row>
    <row r="779" spans="1:2">
      <c r="A779" s="9"/>
      <c r="B779" s="65"/>
    </row>
    <row r="780" spans="1:2">
      <c r="A780" s="9"/>
      <c r="B780" s="65"/>
    </row>
    <row r="781" spans="1:2">
      <c r="A781" s="9"/>
      <c r="B781" s="65"/>
    </row>
    <row r="782" spans="1:2">
      <c r="A782" s="9"/>
      <c r="B782" s="65"/>
    </row>
    <row r="783" spans="1:2">
      <c r="A783" s="9"/>
      <c r="B783" s="65"/>
    </row>
    <row r="784" spans="1:2">
      <c r="A784" s="9"/>
      <c r="B784" s="65"/>
    </row>
    <row r="785" spans="1:2">
      <c r="A785" s="9"/>
      <c r="B785" s="65"/>
    </row>
    <row r="786" spans="1:2">
      <c r="A786" s="9"/>
      <c r="B786" s="65"/>
    </row>
    <row r="787" spans="1:2">
      <c r="A787" s="9"/>
      <c r="B787" s="65"/>
    </row>
    <row r="788" spans="1:2">
      <c r="A788" s="9"/>
      <c r="B788" s="65"/>
    </row>
    <row r="789" spans="1:2">
      <c r="A789" s="9"/>
      <c r="B789" s="65"/>
    </row>
    <row r="790" spans="1:2">
      <c r="A790" s="9"/>
      <c r="B790" s="65"/>
    </row>
    <row r="791" spans="1:2">
      <c r="A791" s="9"/>
      <c r="B791" s="65"/>
    </row>
    <row r="792" spans="1:2">
      <c r="A792" s="9"/>
      <c r="B792" s="65"/>
    </row>
    <row r="793" spans="1:2">
      <c r="A793" s="9"/>
      <c r="B793" s="65"/>
    </row>
    <row r="794" spans="1:2">
      <c r="A794" s="9"/>
      <c r="B794" s="65"/>
    </row>
    <row r="795" spans="1:2">
      <c r="A795" s="9"/>
      <c r="B795" s="65"/>
    </row>
    <row r="796" spans="1:2">
      <c r="A796" s="9"/>
      <c r="B796" s="65"/>
    </row>
    <row r="797" spans="1:2">
      <c r="A797" s="9"/>
      <c r="B797" s="65"/>
    </row>
    <row r="798" spans="1:2">
      <c r="A798" s="9"/>
      <c r="B798" s="65"/>
    </row>
    <row r="799" spans="1:2">
      <c r="A799" s="9"/>
      <c r="B799" s="65"/>
    </row>
    <row r="800" spans="1:2">
      <c r="A800" s="9"/>
      <c r="B800" s="65"/>
    </row>
    <row r="801" spans="1:2">
      <c r="A801" s="9"/>
      <c r="B801" s="65"/>
    </row>
    <row r="802" spans="1:2">
      <c r="A802" s="9"/>
      <c r="B802" s="65"/>
    </row>
    <row r="803" spans="1:2">
      <c r="A803" s="9"/>
      <c r="B803" s="65"/>
    </row>
    <row r="804" spans="1:2">
      <c r="A804" s="9"/>
      <c r="B804" s="65"/>
    </row>
    <row r="805" spans="1:2">
      <c r="A805" s="9"/>
      <c r="B805" s="65"/>
    </row>
    <row r="806" spans="1:2">
      <c r="A806" s="9"/>
      <c r="B806" s="65"/>
    </row>
    <row r="807" spans="1:2">
      <c r="A807" s="9"/>
      <c r="B807" s="65"/>
    </row>
    <row r="808" spans="1:2">
      <c r="A808" s="9"/>
      <c r="B808" s="65"/>
    </row>
    <row r="809" spans="1:2">
      <c r="A809" s="9"/>
      <c r="B809" s="65"/>
    </row>
    <row r="810" spans="1:2">
      <c r="A810" s="9"/>
      <c r="B810" s="65"/>
    </row>
    <row r="811" spans="1:2">
      <c r="A811" s="9"/>
      <c r="B811" s="65"/>
    </row>
    <row r="812" spans="1:2">
      <c r="A812" s="9"/>
      <c r="B812" s="65"/>
    </row>
    <row r="813" spans="1:2">
      <c r="A813" s="9"/>
      <c r="B813" s="65"/>
    </row>
    <row r="814" spans="1:2">
      <c r="A814" s="9"/>
      <c r="B814" s="65"/>
    </row>
    <row r="815" spans="1:2">
      <c r="A815" s="9"/>
      <c r="B815" s="65"/>
    </row>
    <row r="816" spans="1:2">
      <c r="A816" s="9"/>
      <c r="B816" s="65"/>
    </row>
    <row r="817" spans="1:2">
      <c r="A817" s="9"/>
      <c r="B817" s="65"/>
    </row>
    <row r="818" spans="1:2">
      <c r="A818" s="9"/>
      <c r="B818" s="65"/>
    </row>
    <row r="819" spans="1:2">
      <c r="A819" s="9"/>
      <c r="B819" s="65"/>
    </row>
    <row r="820" spans="1:2">
      <c r="A820" s="9"/>
      <c r="B820" s="65"/>
    </row>
    <row r="821" spans="1:2">
      <c r="A821" s="9"/>
      <c r="B821" s="65"/>
    </row>
    <row r="822" spans="1:2">
      <c r="A822" s="9"/>
      <c r="B822" s="65"/>
    </row>
    <row r="823" spans="1:2">
      <c r="A823" s="9"/>
      <c r="B823" s="65"/>
    </row>
    <row r="824" spans="1:2">
      <c r="A824" s="9"/>
      <c r="B824" s="65"/>
    </row>
    <row r="825" spans="1:2">
      <c r="A825" s="9"/>
      <c r="B825" s="65"/>
    </row>
    <row r="826" spans="1:2">
      <c r="A826" s="9"/>
      <c r="B826" s="65"/>
    </row>
    <row r="827" spans="1:2">
      <c r="A827" s="9"/>
      <c r="B827" s="65"/>
    </row>
    <row r="828" spans="1:2">
      <c r="A828" s="9"/>
      <c r="B828" s="65"/>
    </row>
    <row r="829" spans="1:2">
      <c r="A829" s="9"/>
      <c r="B829" s="65"/>
    </row>
    <row r="830" spans="1:2">
      <c r="A830" s="9"/>
      <c r="B830" s="65"/>
    </row>
    <row r="831" spans="1:2">
      <c r="A831" s="9"/>
      <c r="B831" s="65"/>
    </row>
    <row r="832" spans="1:2">
      <c r="A832" s="9"/>
      <c r="B832" s="65"/>
    </row>
    <row r="833" spans="1:2">
      <c r="A833" s="9"/>
      <c r="B833" s="65"/>
    </row>
    <row r="834" spans="1:2">
      <c r="A834" s="9"/>
      <c r="B834" s="65"/>
    </row>
    <row r="835" spans="1:2">
      <c r="A835" s="9"/>
      <c r="B835" s="65"/>
    </row>
    <row r="836" spans="1:2">
      <c r="A836" s="9"/>
      <c r="B836" s="65"/>
    </row>
    <row r="837" spans="1:2">
      <c r="A837" s="9"/>
      <c r="B837" s="65"/>
    </row>
    <row r="838" spans="1:2">
      <c r="A838" s="9"/>
      <c r="B838" s="65"/>
    </row>
    <row r="839" spans="1:2">
      <c r="A839" s="9"/>
      <c r="B839" s="65"/>
    </row>
    <row r="840" spans="1:2">
      <c r="A840" s="9"/>
      <c r="B840" s="65"/>
    </row>
    <row r="841" spans="1:2">
      <c r="A841" s="9"/>
      <c r="B841" s="65"/>
    </row>
    <row r="842" spans="1:2">
      <c r="A842" s="9"/>
      <c r="B842" s="65"/>
    </row>
    <row r="843" spans="1:2">
      <c r="A843" s="9"/>
      <c r="B843" s="65"/>
    </row>
    <row r="844" spans="1:2">
      <c r="A844" s="9"/>
      <c r="B844" s="65"/>
    </row>
    <row r="845" spans="1:2">
      <c r="A845" s="9"/>
      <c r="B845" s="65"/>
    </row>
    <row r="846" spans="1:2">
      <c r="A846" s="9"/>
      <c r="B846" s="65"/>
    </row>
    <row r="847" spans="1:2">
      <c r="A847" s="9"/>
      <c r="B847" s="65"/>
    </row>
    <row r="848" spans="1:2">
      <c r="A848" s="9"/>
      <c r="B848" s="65"/>
    </row>
    <row r="849" spans="1:2">
      <c r="A849" s="9"/>
      <c r="B849" s="65"/>
    </row>
    <row r="850" spans="1:2">
      <c r="A850" s="9"/>
      <c r="B850" s="65"/>
    </row>
    <row r="851" spans="1:2">
      <c r="A851" s="9"/>
      <c r="B851" s="65"/>
    </row>
    <row r="852" spans="1:2">
      <c r="A852" s="9"/>
      <c r="B852" s="65"/>
    </row>
    <row r="853" spans="1:2">
      <c r="A853" s="9"/>
      <c r="B853" s="65"/>
    </row>
    <row r="854" spans="1:2">
      <c r="A854" s="9"/>
      <c r="B854" s="65"/>
    </row>
    <row r="855" spans="1:2">
      <c r="A855" s="9"/>
      <c r="B855" s="65"/>
    </row>
    <row r="856" spans="1:2">
      <c r="A856" s="9"/>
      <c r="B856" s="65"/>
    </row>
    <row r="857" spans="1:2">
      <c r="A857" s="9"/>
      <c r="B857" s="65"/>
    </row>
    <row r="858" spans="1:2">
      <c r="A858" s="9"/>
      <c r="B858" s="65"/>
    </row>
    <row r="859" spans="1:2">
      <c r="A859" s="9"/>
      <c r="B859" s="65"/>
    </row>
    <row r="860" spans="1:2">
      <c r="A860" s="9"/>
      <c r="B860" s="65"/>
    </row>
    <row r="861" spans="1:2">
      <c r="A861" s="9"/>
      <c r="B861" s="65"/>
    </row>
    <row r="862" spans="1:2">
      <c r="A862" s="9"/>
      <c r="B862" s="65"/>
    </row>
    <row r="863" spans="1:2">
      <c r="A863" s="9"/>
      <c r="B863" s="65"/>
    </row>
    <row r="864" spans="1:2">
      <c r="A864" s="9"/>
      <c r="B864" s="65"/>
    </row>
    <row r="865" spans="1:2">
      <c r="A865" s="9"/>
      <c r="B865" s="65"/>
    </row>
    <row r="866" spans="1:2">
      <c r="A866" s="9"/>
      <c r="B866" s="65"/>
    </row>
    <row r="867" spans="1:2">
      <c r="A867" s="9"/>
      <c r="B867" s="65"/>
    </row>
    <row r="868" spans="1:2">
      <c r="A868" s="9"/>
      <c r="B868" s="65"/>
    </row>
    <row r="869" spans="1:2">
      <c r="A869" s="9"/>
      <c r="B869" s="65"/>
    </row>
    <row r="870" spans="1:2">
      <c r="A870" s="9"/>
      <c r="B870" s="65"/>
    </row>
    <row r="871" spans="1:2">
      <c r="A871" s="9"/>
      <c r="B871" s="65"/>
    </row>
    <row r="872" spans="1:2">
      <c r="A872" s="9"/>
      <c r="B872" s="65"/>
    </row>
    <row r="873" spans="1:2">
      <c r="A873" s="9"/>
      <c r="B873" s="65"/>
    </row>
    <row r="874" spans="1:2">
      <c r="A874" s="9"/>
      <c r="B874" s="65"/>
    </row>
    <row r="875" spans="1:2">
      <c r="A875" s="9"/>
      <c r="B875" s="65"/>
    </row>
    <row r="876" spans="1:2">
      <c r="A876" s="9"/>
      <c r="B876" s="65"/>
    </row>
    <row r="877" spans="1:2">
      <c r="A877" s="9"/>
      <c r="B877" s="65"/>
    </row>
    <row r="878" spans="1:2">
      <c r="A878" s="9"/>
      <c r="B878" s="65"/>
    </row>
    <row r="879" spans="1:2">
      <c r="A879" s="9"/>
      <c r="B879" s="65"/>
    </row>
    <row r="880" spans="1:2">
      <c r="A880" s="9"/>
      <c r="B880" s="65"/>
    </row>
    <row r="881" spans="1:2">
      <c r="A881" s="9"/>
      <c r="B881" s="65"/>
    </row>
    <row r="882" spans="1:2">
      <c r="A882" s="9"/>
      <c r="B882" s="65"/>
    </row>
    <row r="883" spans="1:2">
      <c r="A883" s="9"/>
      <c r="B883" s="65"/>
    </row>
    <row r="884" spans="1:2">
      <c r="A884" s="9"/>
      <c r="B884" s="65"/>
    </row>
    <row r="885" spans="1:2">
      <c r="A885" s="9"/>
      <c r="B885" s="65"/>
    </row>
    <row r="886" spans="1:2">
      <c r="A886" s="9"/>
      <c r="B886" s="65"/>
    </row>
    <row r="887" spans="1:2">
      <c r="A887" s="9"/>
      <c r="B887" s="65"/>
    </row>
    <row r="888" spans="1:2">
      <c r="A888" s="9"/>
      <c r="B888" s="65"/>
    </row>
    <row r="889" spans="1:2">
      <c r="A889" s="9"/>
      <c r="B889" s="65"/>
    </row>
    <row r="890" spans="1:2">
      <c r="A890" s="9"/>
      <c r="B890" s="65"/>
    </row>
    <row r="891" spans="1:2">
      <c r="A891" s="9"/>
      <c r="B891" s="65"/>
    </row>
    <row r="892" spans="1:2">
      <c r="A892" s="9"/>
      <c r="B892" s="65"/>
    </row>
    <row r="893" spans="1:2">
      <c r="A893" s="9"/>
      <c r="B893" s="65"/>
    </row>
    <row r="894" spans="1:2">
      <c r="A894" s="9"/>
      <c r="B894" s="65"/>
    </row>
    <row r="895" spans="1:2">
      <c r="A895" s="9"/>
      <c r="B895" s="65"/>
    </row>
    <row r="896" spans="1:2">
      <c r="A896" s="9"/>
      <c r="B896" s="65"/>
    </row>
    <row r="897" spans="1:2">
      <c r="A897" s="9"/>
      <c r="B897" s="65"/>
    </row>
    <row r="898" spans="1:2">
      <c r="A898" s="9"/>
      <c r="B898" s="65"/>
    </row>
    <row r="899" spans="1:2">
      <c r="A899" s="9"/>
      <c r="B899" s="65"/>
    </row>
    <row r="900" spans="1:2">
      <c r="A900" s="9"/>
      <c r="B900" s="65"/>
    </row>
    <row r="901" spans="1:2">
      <c r="A901" s="9"/>
      <c r="B901" s="65"/>
    </row>
    <row r="902" spans="1:2">
      <c r="A902" s="9"/>
      <c r="B902" s="65"/>
    </row>
    <row r="903" spans="1:2">
      <c r="A903" s="9"/>
      <c r="B903" s="65"/>
    </row>
    <row r="904" spans="1:2">
      <c r="A904" s="9"/>
      <c r="B904" s="65"/>
    </row>
    <row r="905" spans="1:2">
      <c r="A905" s="9"/>
      <c r="B905" s="65"/>
    </row>
    <row r="906" spans="1:2">
      <c r="A906" s="9"/>
      <c r="B906" s="65"/>
    </row>
    <row r="907" spans="1:2">
      <c r="A907" s="9"/>
      <c r="B907" s="65"/>
    </row>
    <row r="908" spans="1:2">
      <c r="A908" s="9"/>
      <c r="B908" s="65"/>
    </row>
    <row r="909" spans="1:2">
      <c r="A909" s="9"/>
      <c r="B909" s="65"/>
    </row>
    <row r="910" spans="1:2">
      <c r="A910" s="9"/>
      <c r="B910" s="65"/>
    </row>
    <row r="911" spans="1:2">
      <c r="A911" s="9"/>
      <c r="B911" s="65"/>
    </row>
    <row r="912" spans="1:2">
      <c r="A912" s="9"/>
      <c r="B912" s="65"/>
    </row>
    <row r="913" spans="1:2">
      <c r="A913" s="9"/>
      <c r="B913" s="65"/>
    </row>
    <row r="914" spans="1:2">
      <c r="A914" s="9"/>
      <c r="B914" s="65"/>
    </row>
    <row r="915" spans="1:2">
      <c r="A915" s="9"/>
      <c r="B915" s="65"/>
    </row>
    <row r="916" spans="1:2">
      <c r="A916" s="9"/>
      <c r="B916" s="65"/>
    </row>
    <row r="917" spans="1:2">
      <c r="A917" s="9"/>
      <c r="B917" s="65"/>
    </row>
    <row r="918" spans="1:2">
      <c r="A918" s="9"/>
      <c r="B918" s="65"/>
    </row>
    <row r="919" spans="1:2">
      <c r="A919" s="9"/>
      <c r="B919" s="65"/>
    </row>
    <row r="920" spans="1:2">
      <c r="A920" s="9"/>
      <c r="B920" s="65"/>
    </row>
    <row r="921" spans="1:2">
      <c r="A921" s="9"/>
      <c r="B921" s="65"/>
    </row>
    <row r="922" spans="1:2">
      <c r="A922" s="9"/>
      <c r="B922" s="65"/>
    </row>
    <row r="923" spans="1:2">
      <c r="A923" s="9"/>
      <c r="B923" s="65"/>
    </row>
    <row r="924" spans="1:2">
      <c r="A924" s="9"/>
      <c r="B924" s="65"/>
    </row>
    <row r="925" spans="1:2">
      <c r="A925" s="9"/>
      <c r="B925" s="65"/>
    </row>
    <row r="926" spans="1:2">
      <c r="A926" s="9"/>
      <c r="B926" s="65"/>
    </row>
    <row r="927" spans="1:2">
      <c r="A927" s="9"/>
      <c r="B927" s="65"/>
    </row>
    <row r="928" spans="1:2">
      <c r="A928" s="9"/>
      <c r="B928" s="65"/>
    </row>
    <row r="929" spans="1:2">
      <c r="A929" s="9"/>
      <c r="B929" s="65"/>
    </row>
    <row r="930" spans="1:2">
      <c r="A930" s="9"/>
      <c r="B930" s="65"/>
    </row>
    <row r="931" spans="1:2">
      <c r="A931" s="9"/>
      <c r="B931" s="65"/>
    </row>
    <row r="932" spans="1:2">
      <c r="A932" s="9"/>
      <c r="B932" s="65"/>
    </row>
    <row r="933" spans="1:2">
      <c r="A933" s="9"/>
      <c r="B933" s="65"/>
    </row>
    <row r="934" spans="1:2">
      <c r="A934" s="9"/>
      <c r="B934" s="65"/>
    </row>
    <row r="935" spans="1:2">
      <c r="A935" s="9"/>
      <c r="B935" s="65"/>
    </row>
    <row r="936" spans="1:2">
      <c r="A936" s="9"/>
      <c r="B936" s="65"/>
    </row>
    <row r="937" spans="1:2">
      <c r="A937" s="9"/>
      <c r="B937" s="65"/>
    </row>
    <row r="938" spans="1:2">
      <c r="A938" s="9"/>
      <c r="B938" s="65"/>
    </row>
    <row r="939" spans="1:2">
      <c r="A939" s="9"/>
      <c r="B939" s="65"/>
    </row>
    <row r="940" spans="1:2">
      <c r="A940" s="9"/>
      <c r="B940" s="65"/>
    </row>
    <row r="941" spans="1:2">
      <c r="A941" s="9"/>
      <c r="B941" s="65"/>
    </row>
    <row r="942" spans="1:2">
      <c r="A942" s="9"/>
      <c r="B942" s="65"/>
    </row>
    <row r="943" spans="1:2">
      <c r="A943" s="9"/>
      <c r="B943" s="65"/>
    </row>
    <row r="944" spans="1:2">
      <c r="A944" s="9"/>
      <c r="B944" s="65"/>
    </row>
    <row r="945" spans="1:2">
      <c r="A945" s="9"/>
      <c r="B945" s="65"/>
    </row>
    <row r="946" spans="1:2">
      <c r="A946" s="9"/>
      <c r="B946" s="65"/>
    </row>
    <row r="947" spans="1:2">
      <c r="A947" s="9"/>
      <c r="B947" s="65"/>
    </row>
    <row r="948" spans="1:2">
      <c r="A948" s="9"/>
      <c r="B948" s="65"/>
    </row>
    <row r="949" spans="1:2">
      <c r="A949" s="9"/>
      <c r="B949" s="65"/>
    </row>
    <row r="950" spans="1:2">
      <c r="A950" s="9"/>
      <c r="B950" s="65"/>
    </row>
    <row r="951" spans="1:2">
      <c r="A951" s="9"/>
      <c r="B951" s="65"/>
    </row>
    <row r="952" spans="1:2">
      <c r="A952" s="9"/>
      <c r="B952" s="65"/>
    </row>
    <row r="953" spans="1:2">
      <c r="A953" s="9"/>
      <c r="B953" s="65"/>
    </row>
    <row r="954" spans="1:2">
      <c r="A954" s="9"/>
      <c r="B954" s="65"/>
    </row>
    <row r="955" spans="1:2">
      <c r="A955" s="9"/>
      <c r="B955" s="65"/>
    </row>
    <row r="956" spans="1:2">
      <c r="A956" s="9"/>
      <c r="B956" s="65"/>
    </row>
    <row r="957" spans="1:2">
      <c r="A957" s="9"/>
      <c r="B957" s="65"/>
    </row>
    <row r="958" spans="1:2">
      <c r="A958" s="9"/>
      <c r="B958" s="65"/>
    </row>
    <row r="959" spans="1:2">
      <c r="A959" s="9"/>
      <c r="B959" s="65"/>
    </row>
    <row r="960" spans="1:2">
      <c r="A960" s="9"/>
      <c r="B960" s="65"/>
    </row>
    <row r="961" spans="1:2">
      <c r="A961" s="9"/>
      <c r="B961" s="65"/>
    </row>
    <row r="962" spans="1:2">
      <c r="A962" s="9"/>
      <c r="B962" s="65"/>
    </row>
    <row r="963" spans="1:2">
      <c r="A963" s="9"/>
      <c r="B963" s="65"/>
    </row>
    <row r="964" spans="1:2">
      <c r="A964" s="9"/>
      <c r="B964" s="65"/>
    </row>
    <row r="965" spans="1:2">
      <c r="A965" s="9"/>
      <c r="B965" s="65"/>
    </row>
    <row r="966" spans="1:2">
      <c r="A966" s="9"/>
      <c r="B966" s="65"/>
    </row>
    <row r="967" spans="1:2">
      <c r="A967" s="9"/>
      <c r="B967" s="65"/>
    </row>
    <row r="968" spans="1:2">
      <c r="A968" s="9"/>
      <c r="B968" s="65"/>
    </row>
    <row r="969" spans="1:2">
      <c r="A969" s="9"/>
      <c r="B969" s="65"/>
    </row>
    <row r="970" spans="1:2">
      <c r="A970" s="9"/>
      <c r="B970" s="65"/>
    </row>
    <row r="971" spans="1:2">
      <c r="A971" s="9"/>
      <c r="B971" s="65"/>
    </row>
    <row r="972" spans="1:2">
      <c r="A972" s="9"/>
      <c r="B972" s="65"/>
    </row>
    <row r="973" spans="1:2">
      <c r="A973" s="9"/>
      <c r="B973" s="65"/>
    </row>
    <row r="974" spans="1:2">
      <c r="A974" s="9"/>
      <c r="B974" s="65"/>
    </row>
    <row r="975" spans="1:2">
      <c r="A975" s="9"/>
      <c r="B975" s="65"/>
    </row>
    <row r="976" spans="1:2">
      <c r="A976" s="9"/>
      <c r="B976" s="65"/>
    </row>
    <row r="977" spans="1:2">
      <c r="A977" s="9"/>
      <c r="B977" s="65"/>
    </row>
    <row r="978" spans="1:2">
      <c r="A978" s="9"/>
      <c r="B978" s="65"/>
    </row>
    <row r="979" spans="1:2">
      <c r="A979" s="9"/>
      <c r="B979" s="65"/>
    </row>
    <row r="980" spans="1:2">
      <c r="A980" s="9"/>
      <c r="B980" s="65"/>
    </row>
    <row r="981" spans="1:2">
      <c r="A981" s="9"/>
      <c r="B981" s="65"/>
    </row>
    <row r="982" spans="1:2">
      <c r="A982" s="9"/>
      <c r="B982" s="65"/>
    </row>
    <row r="983" spans="1:2">
      <c r="A983" s="9"/>
      <c r="B983" s="65"/>
    </row>
    <row r="984" spans="1:2">
      <c r="A984" s="9"/>
      <c r="B984" s="65"/>
    </row>
    <row r="985" spans="1:2">
      <c r="A985" s="9"/>
      <c r="B985" s="65"/>
    </row>
    <row r="986" spans="1:2">
      <c r="A986" s="9"/>
      <c r="B986" s="65"/>
    </row>
    <row r="987" spans="1:2">
      <c r="A987" s="9"/>
      <c r="B987" s="65"/>
    </row>
    <row r="988" spans="1:2">
      <c r="A988" s="9"/>
      <c r="B988" s="65"/>
    </row>
    <row r="989" spans="1:2">
      <c r="A989" s="9"/>
      <c r="B989" s="65"/>
    </row>
    <row r="990" spans="1:2">
      <c r="A990" s="9"/>
      <c r="B990" s="65"/>
    </row>
    <row r="991" spans="1:2">
      <c r="A991" s="9"/>
      <c r="B991" s="65"/>
    </row>
    <row r="992" spans="1:2">
      <c r="A992" s="9"/>
      <c r="B992" s="65"/>
    </row>
    <row r="993" spans="1:2">
      <c r="A993" s="9"/>
      <c r="B993" s="65"/>
    </row>
    <row r="994" spans="1:2">
      <c r="A994" s="9"/>
      <c r="B994" s="65"/>
    </row>
    <row r="995" spans="1:2">
      <c r="A995" s="9"/>
      <c r="B995" s="65"/>
    </row>
    <row r="996" spans="1:2">
      <c r="A996" s="9"/>
      <c r="B996" s="65"/>
    </row>
    <row r="997" spans="1:2">
      <c r="A997" s="9"/>
      <c r="B997" s="65"/>
    </row>
    <row r="998" spans="1:2">
      <c r="A998" s="9"/>
      <c r="B998" s="65"/>
    </row>
    <row r="999" spans="1:2">
      <c r="A999" s="9"/>
      <c r="B999" s="65"/>
    </row>
    <row r="1000" spans="1:2">
      <c r="A1000" s="9"/>
      <c r="B1000" s="65"/>
    </row>
    <row r="1001" spans="1:2">
      <c r="A1001" s="9"/>
      <c r="B1001" s="65"/>
    </row>
    <row r="1002" spans="1:2">
      <c r="A1002" s="9"/>
      <c r="B1002" s="65"/>
    </row>
    <row r="1003" spans="1:2">
      <c r="A1003" s="9"/>
      <c r="B1003" s="65"/>
    </row>
    <row r="1004" spans="1:2">
      <c r="A1004" s="9"/>
      <c r="B1004" s="65"/>
    </row>
    <row r="1005" spans="1:2">
      <c r="A1005" s="9"/>
      <c r="B1005" s="65"/>
    </row>
    <row r="1006" spans="1:2">
      <c r="A1006" s="9"/>
      <c r="B1006" s="65"/>
    </row>
    <row r="1007" spans="1:2">
      <c r="A1007" s="9"/>
      <c r="B1007" s="65"/>
    </row>
    <row r="1008" spans="1:2">
      <c r="A1008" s="9"/>
      <c r="B1008" s="65"/>
    </row>
    <row r="1009" spans="1:2">
      <c r="A1009" s="9"/>
      <c r="B1009" s="65"/>
    </row>
    <row r="1010" spans="1:2">
      <c r="A1010" s="9"/>
      <c r="B1010" s="65"/>
    </row>
    <row r="1011" spans="1:2">
      <c r="A1011" s="9"/>
      <c r="B1011" s="65"/>
    </row>
    <row r="1012" spans="1:2">
      <c r="A1012" s="9"/>
      <c r="B1012" s="65"/>
    </row>
    <row r="1013" spans="1:2">
      <c r="A1013" s="9"/>
      <c r="B1013" s="65"/>
    </row>
    <row r="1014" spans="1:2">
      <c r="A1014" s="9"/>
      <c r="B1014" s="65"/>
    </row>
    <row r="1015" spans="1:2">
      <c r="A1015" s="9"/>
      <c r="B1015" s="65"/>
    </row>
    <row r="1016" spans="1:2">
      <c r="A1016" s="9"/>
      <c r="B1016" s="65"/>
    </row>
    <row r="1017" spans="1:2">
      <c r="A1017" s="9"/>
      <c r="B1017" s="65"/>
    </row>
    <row r="1018" spans="1:2">
      <c r="A1018" s="9"/>
      <c r="B1018" s="65"/>
    </row>
    <row r="1019" spans="1:2">
      <c r="A1019" s="9"/>
      <c r="B1019" s="65"/>
    </row>
    <row r="1020" spans="1:2">
      <c r="A1020" s="9"/>
      <c r="B1020" s="65"/>
    </row>
    <row r="1021" spans="1:2">
      <c r="A1021" s="9"/>
      <c r="B1021" s="65"/>
    </row>
    <row r="1022" spans="1:2">
      <c r="A1022" s="9"/>
      <c r="B1022" s="65"/>
    </row>
    <row r="1023" spans="1:2">
      <c r="A1023" s="9"/>
      <c r="B1023" s="65"/>
    </row>
    <row r="1024" spans="1:2">
      <c r="A1024" s="9"/>
      <c r="B1024" s="65"/>
    </row>
    <row r="1025" spans="1:2">
      <c r="A1025" s="9"/>
      <c r="B1025" s="65"/>
    </row>
    <row r="1026" spans="1:2">
      <c r="A1026" s="9"/>
      <c r="B1026" s="65"/>
    </row>
    <row r="1027" spans="1:2">
      <c r="A1027" s="9"/>
      <c r="B1027" s="65"/>
    </row>
    <row r="1028" spans="1:2">
      <c r="A1028" s="9"/>
      <c r="B1028" s="65"/>
    </row>
    <row r="1029" spans="1:2">
      <c r="A1029" s="9"/>
      <c r="B1029" s="65"/>
    </row>
    <row r="1030" spans="1:2">
      <c r="A1030" s="9"/>
      <c r="B1030" s="65"/>
    </row>
    <row r="1031" spans="1:2">
      <c r="A1031" s="9"/>
      <c r="B1031" s="65"/>
    </row>
    <row r="1032" spans="1:2">
      <c r="A1032" s="9"/>
      <c r="B1032" s="65"/>
    </row>
    <row r="1033" spans="1:2">
      <c r="A1033" s="9"/>
      <c r="B1033" s="65"/>
    </row>
    <row r="1034" spans="1:2">
      <c r="A1034" s="9"/>
      <c r="B1034" s="65"/>
    </row>
    <row r="1035" spans="1:2">
      <c r="A1035" s="9"/>
      <c r="B1035" s="65"/>
    </row>
    <row r="1036" spans="1:2">
      <c r="A1036" s="9"/>
      <c r="B1036" s="65"/>
    </row>
    <row r="1037" spans="1:2">
      <c r="A1037" s="9"/>
      <c r="B1037" s="65"/>
    </row>
    <row r="1038" spans="1:2">
      <c r="A1038" s="9"/>
      <c r="B1038" s="65"/>
    </row>
    <row r="1039" spans="1:2">
      <c r="A1039" s="9"/>
      <c r="B1039" s="65"/>
    </row>
    <row r="1040" spans="1:2">
      <c r="A1040" s="9"/>
      <c r="B1040" s="65"/>
    </row>
    <row r="1041" spans="1:2">
      <c r="A1041" s="9"/>
      <c r="B1041" s="65"/>
    </row>
    <row r="1042" spans="1:2">
      <c r="A1042" s="9"/>
      <c r="B1042" s="65"/>
    </row>
    <row r="1043" spans="1:2">
      <c r="A1043" s="9"/>
      <c r="B1043" s="65"/>
    </row>
    <row r="1044" spans="1:2">
      <c r="A1044" s="9"/>
      <c r="B1044" s="65"/>
    </row>
    <row r="1045" spans="1:2">
      <c r="A1045" s="9"/>
      <c r="B1045" s="65"/>
    </row>
    <row r="1046" spans="1:2">
      <c r="A1046" s="9"/>
      <c r="B1046" s="65"/>
    </row>
    <row r="1047" spans="1:2">
      <c r="A1047" s="9"/>
      <c r="B1047" s="65"/>
    </row>
    <row r="1048" spans="1:2">
      <c r="A1048" s="9"/>
      <c r="B1048" s="65"/>
    </row>
    <row r="1049" spans="1:2">
      <c r="A1049" s="9"/>
      <c r="B1049" s="65"/>
    </row>
    <row r="1050" spans="1:2">
      <c r="A1050" s="9"/>
      <c r="B1050" s="65"/>
    </row>
    <row r="1051" spans="1:2">
      <c r="A1051" s="9"/>
      <c r="B1051" s="65"/>
    </row>
    <row r="1052" spans="1:2">
      <c r="A1052" s="9"/>
      <c r="B1052" s="65"/>
    </row>
    <row r="1053" spans="1:2">
      <c r="A1053" s="9"/>
      <c r="B1053" s="65"/>
    </row>
    <row r="1054" spans="1:2">
      <c r="A1054" s="9"/>
      <c r="B1054" s="65"/>
    </row>
    <row r="1055" spans="1:2">
      <c r="A1055" s="9"/>
      <c r="B1055" s="65"/>
    </row>
    <row r="1056" spans="1:2">
      <c r="A1056" s="9"/>
      <c r="B1056" s="65"/>
    </row>
    <row r="1057" spans="1:2">
      <c r="A1057" s="9"/>
      <c r="B1057" s="65"/>
    </row>
    <row r="1058" spans="1:2">
      <c r="A1058" s="9"/>
      <c r="B1058" s="65"/>
    </row>
    <row r="1059" spans="1:2">
      <c r="A1059" s="9"/>
      <c r="B1059" s="65"/>
    </row>
    <row r="1060" spans="1:2">
      <c r="A1060" s="9"/>
      <c r="B1060" s="65"/>
    </row>
    <row r="1061" spans="1:2">
      <c r="A1061" s="9"/>
      <c r="B1061" s="65"/>
    </row>
    <row r="1062" spans="1:2">
      <c r="A1062" s="9"/>
      <c r="B1062" s="65"/>
    </row>
    <row r="1063" spans="1:2">
      <c r="A1063" s="9"/>
      <c r="B1063" s="65"/>
    </row>
    <row r="1064" spans="1:2">
      <c r="A1064" s="9"/>
      <c r="B1064" s="65"/>
    </row>
    <row r="1065" spans="1:2">
      <c r="A1065" s="9"/>
      <c r="B1065" s="65"/>
    </row>
    <row r="1066" spans="1:2">
      <c r="A1066" s="9"/>
      <c r="B1066" s="65"/>
    </row>
    <row r="1067" spans="1:2">
      <c r="A1067" s="9"/>
      <c r="B1067" s="65"/>
    </row>
  </sheetData>
  <customSheetViews>
    <customSheetView guid="{7CE15100-8ECD-4D9B-8DA5-D35B508638B0}" filter="1" showAutoFilter="1">
      <pageMargins left="0.7" right="0.7" top="0.75" bottom="0.75" header="0.3" footer="0.3"/>
      <autoFilter ref="A1:K707" xr:uid="{DB6D49E8-FAA6-4D77-AEE2-55E948D398DB}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W1345"/>
  <sheetViews>
    <sheetView topLeftCell="M1" workbookViewId="0">
      <selection activeCell="E375" sqref="E375"/>
    </sheetView>
  </sheetViews>
  <sheetFormatPr defaultColWidth="12.6640625" defaultRowHeight="15.75" customHeight="1"/>
  <cols>
    <col min="1" max="1" width="13.77734375" customWidth="1"/>
    <col min="2" max="2" width="11.6640625" customWidth="1"/>
    <col min="3" max="3" width="23.109375" customWidth="1"/>
    <col min="4" max="4" width="11.77734375" customWidth="1"/>
    <col min="5" max="5" width="7" customWidth="1"/>
    <col min="6" max="6" width="5.109375" customWidth="1"/>
    <col min="7" max="7" width="5.44140625" customWidth="1"/>
    <col min="8" max="9" width="23" customWidth="1"/>
    <col min="10" max="10" width="18.5546875" customWidth="1"/>
    <col min="11" max="11" width="23.44140625" customWidth="1"/>
    <col min="12" max="12" width="16.21875" customWidth="1"/>
    <col min="13" max="13" width="21.33203125" customWidth="1"/>
    <col min="14" max="14" width="24.88671875" customWidth="1"/>
    <col min="15" max="15" width="16.77734375" customWidth="1"/>
    <col min="16" max="16" width="47.21875" customWidth="1"/>
    <col min="17" max="17" width="16.44140625" customWidth="1"/>
    <col min="18" max="18" width="9.33203125" customWidth="1"/>
    <col min="19" max="19" width="11.33203125" customWidth="1"/>
    <col min="20" max="20" width="9.33203125" customWidth="1"/>
    <col min="21" max="21" width="9.21875" customWidth="1"/>
    <col min="22" max="22" width="15" bestFit="1" customWidth="1"/>
  </cols>
  <sheetData>
    <row r="1" spans="1:23" ht="13.8">
      <c r="A1" s="2" t="s">
        <v>92</v>
      </c>
      <c r="B1" s="1" t="s">
        <v>45</v>
      </c>
      <c r="C1" s="2" t="s">
        <v>59</v>
      </c>
      <c r="D1" s="11" t="s">
        <v>96</v>
      </c>
      <c r="E1" s="2" t="s">
        <v>95</v>
      </c>
      <c r="F1" s="2" t="s">
        <v>62</v>
      </c>
      <c r="G1" s="2" t="s">
        <v>63</v>
      </c>
      <c r="H1" s="12" t="s">
        <v>103</v>
      </c>
      <c r="I1" s="13" t="s">
        <v>60</v>
      </c>
      <c r="J1" s="13" t="s">
        <v>104</v>
      </c>
      <c r="K1" s="11" t="s">
        <v>105</v>
      </c>
      <c r="L1" s="13" t="s">
        <v>106</v>
      </c>
      <c r="M1" s="13" t="s">
        <v>107</v>
      </c>
      <c r="N1" s="13" t="s">
        <v>108</v>
      </c>
      <c r="O1" s="2" t="s">
        <v>109</v>
      </c>
      <c r="P1" s="2" t="s">
        <v>110</v>
      </c>
      <c r="Q1" s="13" t="s">
        <v>111</v>
      </c>
      <c r="R1" s="14" t="s">
        <v>112</v>
      </c>
      <c r="S1" s="2" t="s">
        <v>113</v>
      </c>
      <c r="T1" s="2" t="s">
        <v>53</v>
      </c>
      <c r="U1" s="2" t="s">
        <v>114</v>
      </c>
      <c r="V1" s="436" t="s">
        <v>2</v>
      </c>
      <c r="W1" s="2" t="s">
        <v>3814</v>
      </c>
    </row>
    <row r="2" spans="1:23" ht="13.2" hidden="1">
      <c r="A2" s="15" t="s">
        <v>115</v>
      </c>
      <c r="B2" s="3" t="s">
        <v>3</v>
      </c>
      <c r="C2" s="15" t="s">
        <v>3941</v>
      </c>
      <c r="D2" s="15"/>
      <c r="E2" s="15"/>
      <c r="F2" s="15">
        <v>0</v>
      </c>
      <c r="G2" s="15">
        <v>31</v>
      </c>
      <c r="H2" s="16">
        <v>44559.748611111114</v>
      </c>
      <c r="I2" s="17">
        <v>44558.866666666669</v>
      </c>
      <c r="J2" s="18">
        <v>44563.706944444442</v>
      </c>
      <c r="K2" s="19">
        <f t="shared" ref="K2:K256" si="0">IF(J2=0,"",J2+O2)</f>
        <v>44563.873611111107</v>
      </c>
      <c r="L2" s="17">
        <v>44563.944444444445</v>
      </c>
      <c r="M2" s="19">
        <v>44563.944444444445</v>
      </c>
      <c r="N2" s="19">
        <v>44564.003472222219</v>
      </c>
      <c r="O2" s="20">
        <f t="shared" ref="O2:O256" si="1">4/24</f>
        <v>0.16666666666666666</v>
      </c>
      <c r="P2" s="435">
        <f t="shared" ref="P2:P256" ca="1" si="2">IF(OR(D2="отмена",H2=0,H2&gt;TODAY()),"",IF(I2=0,TODAY()-H2,I2-H2))</f>
        <v>-0.88194444444525288</v>
      </c>
      <c r="Q2" s="20">
        <f t="shared" ref="Q2:Q256" ca="1" si="3">IF(OR(D2="отмена",H2=0,H2&gt;TODAY(),I2=0),"",IF(J2=0,TODAY()-I2,J2-I2))</f>
        <v>4.8402777777737356</v>
      </c>
      <c r="R2" s="21">
        <f t="shared" ref="R2:R256" si="4">IF(AND(F2="",G2=""),"",F2+2*G2)</f>
        <v>62</v>
      </c>
      <c r="S2" s="22">
        <f t="shared" ref="S2:S256" si="5">IF(AND(E2="Доп",K2=""),WEEKNUM(I2,2),IF(K2="",WEEKNUM(H2,2),WEEKNUM(K2,2)))</f>
        <v>1</v>
      </c>
      <c r="T2" s="22">
        <f t="shared" ref="T2:T256" si="6">IF(AND(E2="Доп",K2=""),MONTH(I2),IF(K2="",MONTH(H2),MONTH(K2)))</f>
        <v>1</v>
      </c>
      <c r="U2" s="22">
        <f t="shared" ref="U2:U256" si="7">IF(AND(H2="",I2=""),"",IF(H2="",YEAR(I2),YEAR(H2)))</f>
        <v>2021</v>
      </c>
      <c r="V2" s="437">
        <v>4.3895833333333334</v>
      </c>
      <c r="W2" s="5">
        <f ca="1">Таблица9[[#This Row],[Время в пути]]-Таблица9[[#This Row],[Нитка]]</f>
        <v>0.45069444444040219</v>
      </c>
    </row>
    <row r="3" spans="1:23" ht="13.2" hidden="1">
      <c r="A3" s="15" t="s">
        <v>115</v>
      </c>
      <c r="B3" s="3" t="s">
        <v>3</v>
      </c>
      <c r="C3" s="15" t="s">
        <v>3942</v>
      </c>
      <c r="D3" s="15"/>
      <c r="E3" s="15"/>
      <c r="F3" s="15">
        <v>0</v>
      </c>
      <c r="G3" s="15">
        <v>45</v>
      </c>
      <c r="H3" s="16">
        <v>44561.748611111114</v>
      </c>
      <c r="I3" s="17">
        <v>44563.822222222225</v>
      </c>
      <c r="J3" s="17">
        <v>44568.395138888889</v>
      </c>
      <c r="K3" s="19">
        <f t="shared" si="0"/>
        <v>44568.561805555553</v>
      </c>
      <c r="L3" s="17">
        <v>44568.791666666664</v>
      </c>
      <c r="M3" s="19">
        <v>44568.847222222219</v>
      </c>
      <c r="N3" s="19">
        <v>44569.198611111111</v>
      </c>
      <c r="O3" s="20">
        <f t="shared" si="1"/>
        <v>0.16666666666666666</v>
      </c>
      <c r="P3" s="20">
        <f t="shared" ca="1" si="2"/>
        <v>2.0736111111109494</v>
      </c>
      <c r="Q3" s="20">
        <f t="shared" ca="1" si="3"/>
        <v>4.5729166666642413</v>
      </c>
      <c r="R3" s="21">
        <f t="shared" si="4"/>
        <v>90</v>
      </c>
      <c r="S3" s="22">
        <f t="shared" si="5"/>
        <v>2</v>
      </c>
      <c r="T3" s="22">
        <f t="shared" si="6"/>
        <v>1</v>
      </c>
      <c r="U3" s="22">
        <f t="shared" si="7"/>
        <v>2021</v>
      </c>
      <c r="V3" s="437">
        <v>4.3895833333333334</v>
      </c>
      <c r="W3" s="5">
        <f ca="1">Таблица9[[#This Row],[Время в пути]]-Таблица9[[#This Row],[Нитка]]</f>
        <v>0.18333333333090795</v>
      </c>
    </row>
    <row r="4" spans="1:23" ht="13.2" hidden="1">
      <c r="A4" s="15" t="s">
        <v>115</v>
      </c>
      <c r="B4" s="3" t="s">
        <v>3</v>
      </c>
      <c r="C4" s="15" t="s">
        <v>3933</v>
      </c>
      <c r="D4" s="15" t="s">
        <v>116</v>
      </c>
      <c r="E4" s="15"/>
      <c r="F4" s="15"/>
      <c r="G4" s="15"/>
      <c r="H4" s="16">
        <v>44568.748611111114</v>
      </c>
      <c r="I4" s="17"/>
      <c r="J4" s="17"/>
      <c r="K4" s="19" t="str">
        <f t="shared" si="0"/>
        <v/>
      </c>
      <c r="L4" s="17"/>
      <c r="M4" s="19"/>
      <c r="N4" s="19"/>
      <c r="O4" s="20">
        <f t="shared" si="1"/>
        <v>0.16666666666666666</v>
      </c>
      <c r="P4" s="20" t="str">
        <f t="shared" ca="1" si="2"/>
        <v/>
      </c>
      <c r="Q4" s="20" t="str">
        <f t="shared" ca="1" si="3"/>
        <v/>
      </c>
      <c r="R4" s="21" t="str">
        <f t="shared" si="4"/>
        <v/>
      </c>
      <c r="S4" s="22">
        <f t="shared" si="5"/>
        <v>2</v>
      </c>
      <c r="T4" s="22">
        <f t="shared" si="6"/>
        <v>1</v>
      </c>
      <c r="U4" s="22">
        <f t="shared" si="7"/>
        <v>2022</v>
      </c>
      <c r="V4" s="437">
        <v>4.3895833333333334</v>
      </c>
      <c r="W4" s="5" t="e">
        <f ca="1">Таблица9[[#This Row],[Время в пути]]-Таблица9[[#This Row],[Нитка]]</f>
        <v>#VALUE!</v>
      </c>
    </row>
    <row r="5" spans="1:23" ht="13.2" hidden="1">
      <c r="A5" s="15" t="s">
        <v>115</v>
      </c>
      <c r="B5" s="3" t="s">
        <v>3</v>
      </c>
      <c r="C5" s="15" t="s">
        <v>3933</v>
      </c>
      <c r="D5" s="15"/>
      <c r="E5" s="15"/>
      <c r="F5" s="15">
        <v>0</v>
      </c>
      <c r="G5" s="15">
        <v>31</v>
      </c>
      <c r="H5" s="16">
        <v>44573.748611111114</v>
      </c>
      <c r="I5" s="17">
        <v>44573.768055555556</v>
      </c>
      <c r="J5" s="17">
        <v>44578.275694444441</v>
      </c>
      <c r="K5" s="19">
        <f t="shared" si="0"/>
        <v>44578.442361111105</v>
      </c>
      <c r="L5" s="17">
        <v>44578.534722222219</v>
      </c>
      <c r="M5" s="23">
        <v>44578.534722222219</v>
      </c>
      <c r="N5" s="23">
        <v>44578.673611111109</v>
      </c>
      <c r="O5" s="20">
        <f t="shared" si="1"/>
        <v>0.16666666666666666</v>
      </c>
      <c r="P5" s="20">
        <f t="shared" ca="1" si="2"/>
        <v>1.9444444442342501E-2</v>
      </c>
      <c r="Q5" s="20">
        <f t="shared" ca="1" si="3"/>
        <v>4.507638888884685</v>
      </c>
      <c r="R5" s="21">
        <f t="shared" si="4"/>
        <v>62</v>
      </c>
      <c r="S5" s="22">
        <f t="shared" si="5"/>
        <v>4</v>
      </c>
      <c r="T5" s="22">
        <f t="shared" si="6"/>
        <v>1</v>
      </c>
      <c r="U5" s="22">
        <f t="shared" si="7"/>
        <v>2022</v>
      </c>
      <c r="V5" s="437">
        <v>4.3895833333333334</v>
      </c>
      <c r="W5" s="5">
        <f ca="1">Таблица9[[#This Row],[Время в пути]]-Таблица9[[#This Row],[Нитка]]</f>
        <v>0.11805555555135161</v>
      </c>
    </row>
    <row r="6" spans="1:23" ht="13.2" hidden="1">
      <c r="A6" s="15" t="s">
        <v>115</v>
      </c>
      <c r="B6" s="3" t="s">
        <v>3</v>
      </c>
      <c r="C6" s="15" t="s">
        <v>3818</v>
      </c>
      <c r="D6" s="15" t="s">
        <v>116</v>
      </c>
      <c r="E6" s="15"/>
      <c r="F6" s="15"/>
      <c r="G6" s="15"/>
      <c r="H6" s="16">
        <v>44575.748611111114</v>
      </c>
      <c r="I6" s="17"/>
      <c r="J6" s="17"/>
      <c r="K6" s="19" t="str">
        <f t="shared" si="0"/>
        <v/>
      </c>
      <c r="L6" s="17"/>
      <c r="M6" s="19"/>
      <c r="N6" s="19"/>
      <c r="O6" s="20">
        <f t="shared" si="1"/>
        <v>0.16666666666666666</v>
      </c>
      <c r="P6" s="20" t="str">
        <f t="shared" ca="1" si="2"/>
        <v/>
      </c>
      <c r="Q6" s="20" t="str">
        <f t="shared" ca="1" si="3"/>
        <v/>
      </c>
      <c r="R6" s="21" t="str">
        <f t="shared" si="4"/>
        <v/>
      </c>
      <c r="S6" s="22">
        <f t="shared" si="5"/>
        <v>3</v>
      </c>
      <c r="T6" s="22">
        <f t="shared" si="6"/>
        <v>1</v>
      </c>
      <c r="U6" s="22">
        <f t="shared" si="7"/>
        <v>2022</v>
      </c>
      <c r="V6" s="437">
        <v>4.3895833333333334</v>
      </c>
      <c r="W6" s="5" t="e">
        <f ca="1">Таблица9[[#This Row],[Время в пути]]-Таблица9[[#This Row],[Нитка]]</f>
        <v>#VALUE!</v>
      </c>
    </row>
    <row r="7" spans="1:23" ht="13.2" hidden="1">
      <c r="A7" s="15" t="s">
        <v>115</v>
      </c>
      <c r="B7" s="3" t="s">
        <v>3</v>
      </c>
      <c r="C7" s="15" t="s">
        <v>3818</v>
      </c>
      <c r="D7" s="15"/>
      <c r="E7" s="15"/>
      <c r="F7" s="15">
        <v>2</v>
      </c>
      <c r="G7" s="15">
        <v>67</v>
      </c>
      <c r="H7" s="16">
        <v>44577.748611111114</v>
      </c>
      <c r="I7" s="17">
        <v>44580.455555555556</v>
      </c>
      <c r="J7" s="17">
        <v>44584.870138888888</v>
      </c>
      <c r="K7" s="19">
        <f t="shared" si="0"/>
        <v>44585.036805555552</v>
      </c>
      <c r="L7" s="17">
        <v>44585.145833333336</v>
      </c>
      <c r="M7" s="19">
        <v>44585.145833333336</v>
      </c>
      <c r="N7" s="19">
        <v>44585.548611111109</v>
      </c>
      <c r="O7" s="20">
        <f t="shared" si="1"/>
        <v>0.16666666666666666</v>
      </c>
      <c r="P7" s="20">
        <f t="shared" ca="1" si="2"/>
        <v>2.7069444444423425</v>
      </c>
      <c r="Q7" s="20">
        <f t="shared" ca="1" si="3"/>
        <v>4.4145833333313931</v>
      </c>
      <c r="R7" s="21">
        <f t="shared" si="4"/>
        <v>136</v>
      </c>
      <c r="S7" s="22">
        <f t="shared" si="5"/>
        <v>5</v>
      </c>
      <c r="T7" s="22">
        <f t="shared" si="6"/>
        <v>1</v>
      </c>
      <c r="U7" s="22">
        <f t="shared" si="7"/>
        <v>2022</v>
      </c>
      <c r="V7" s="437">
        <v>4.3895833333333334</v>
      </c>
      <c r="W7" s="5">
        <f ca="1">Таблица9[[#This Row],[Время в пути]]-Таблица9[[#This Row],[Нитка]]</f>
        <v>2.4999999998059685E-2</v>
      </c>
    </row>
    <row r="8" spans="1:23" ht="13.2" hidden="1">
      <c r="A8" s="15" t="s">
        <v>115</v>
      </c>
      <c r="B8" s="3" t="s">
        <v>3</v>
      </c>
      <c r="C8" s="15" t="s">
        <v>3819</v>
      </c>
      <c r="D8" s="15" t="s">
        <v>116</v>
      </c>
      <c r="E8" s="15"/>
      <c r="F8" s="15"/>
      <c r="G8" s="15"/>
      <c r="H8" s="16">
        <v>44580.748611111114</v>
      </c>
      <c r="I8" s="17"/>
      <c r="J8" s="17"/>
      <c r="K8" s="19" t="str">
        <f t="shared" si="0"/>
        <v/>
      </c>
      <c r="L8" s="17"/>
      <c r="M8" s="19"/>
      <c r="N8" s="19"/>
      <c r="O8" s="20">
        <f t="shared" si="1"/>
        <v>0.16666666666666666</v>
      </c>
      <c r="P8" s="20" t="str">
        <f t="shared" ca="1" si="2"/>
        <v/>
      </c>
      <c r="Q8" s="20" t="str">
        <f t="shared" ca="1" si="3"/>
        <v/>
      </c>
      <c r="R8" s="21" t="str">
        <f t="shared" si="4"/>
        <v/>
      </c>
      <c r="S8" s="22">
        <f t="shared" si="5"/>
        <v>4</v>
      </c>
      <c r="T8" s="22">
        <f t="shared" si="6"/>
        <v>1</v>
      </c>
      <c r="U8" s="22">
        <f t="shared" si="7"/>
        <v>2022</v>
      </c>
      <c r="V8" s="437">
        <v>4.3895833333333334</v>
      </c>
      <c r="W8" s="5" t="e">
        <f ca="1">Таблица9[[#This Row],[Время в пути]]-Таблица9[[#This Row],[Нитка]]</f>
        <v>#VALUE!</v>
      </c>
    </row>
    <row r="9" spans="1:23" ht="13.2" hidden="1">
      <c r="A9" s="15" t="s">
        <v>117</v>
      </c>
      <c r="B9" s="3" t="s">
        <v>5</v>
      </c>
      <c r="C9" s="15">
        <v>1</v>
      </c>
      <c r="D9" s="15"/>
      <c r="E9" s="15"/>
      <c r="F9" s="15">
        <v>0</v>
      </c>
      <c r="G9" s="15">
        <v>31</v>
      </c>
      <c r="H9" s="16">
        <v>44582.118055555555</v>
      </c>
      <c r="I9" s="17">
        <v>44584.134027777778</v>
      </c>
      <c r="J9" s="17">
        <v>44588.884027777778</v>
      </c>
      <c r="K9" s="19">
        <f t="shared" si="0"/>
        <v>44589.050694444442</v>
      </c>
      <c r="L9" s="17">
        <v>44589.125</v>
      </c>
      <c r="M9" s="19">
        <v>44589.138888888891</v>
      </c>
      <c r="N9" s="19">
        <v>44589.1875</v>
      </c>
      <c r="O9" s="20">
        <f t="shared" si="1"/>
        <v>0.16666666666666666</v>
      </c>
      <c r="P9" s="20">
        <f t="shared" ca="1" si="2"/>
        <v>2.015972222223354</v>
      </c>
      <c r="Q9" s="20">
        <f t="shared" ca="1" si="3"/>
        <v>4.75</v>
      </c>
      <c r="R9" s="21">
        <f t="shared" si="4"/>
        <v>62</v>
      </c>
      <c r="S9" s="22">
        <f t="shared" si="5"/>
        <v>5</v>
      </c>
      <c r="T9" s="22">
        <f t="shared" si="6"/>
        <v>1</v>
      </c>
      <c r="U9" s="22">
        <f t="shared" si="7"/>
        <v>2022</v>
      </c>
      <c r="V9" s="434">
        <v>4.3895833333333334</v>
      </c>
      <c r="W9" s="5">
        <f ca="1">Таблица9[[#This Row],[Время в пути]]-Таблица9[[#This Row],[Нитка]]</f>
        <v>0.36041666666666661</v>
      </c>
    </row>
    <row r="10" spans="1:23" ht="13.2" hidden="1">
      <c r="A10" s="15" t="s">
        <v>117</v>
      </c>
      <c r="B10" s="3" t="s">
        <v>5</v>
      </c>
      <c r="C10" s="15">
        <v>2</v>
      </c>
      <c r="D10" s="15"/>
      <c r="E10" s="15"/>
      <c r="F10" s="15">
        <v>0</v>
      </c>
      <c r="G10" s="15">
        <v>44</v>
      </c>
      <c r="H10" s="16">
        <v>44584.118055555555</v>
      </c>
      <c r="I10" s="17">
        <v>44586.160416666666</v>
      </c>
      <c r="J10" s="17">
        <v>44590.387499999997</v>
      </c>
      <c r="K10" s="19">
        <f t="shared" si="0"/>
        <v>44590.554166666661</v>
      </c>
      <c r="L10" s="17">
        <v>44590.625</v>
      </c>
      <c r="M10" s="19">
        <v>44590.642361111109</v>
      </c>
      <c r="N10" s="19">
        <v>44590.732638888891</v>
      </c>
      <c r="O10" s="20">
        <f t="shared" si="1"/>
        <v>0.16666666666666666</v>
      </c>
      <c r="P10" s="20">
        <f t="shared" ca="1" si="2"/>
        <v>2.0423611111109494</v>
      </c>
      <c r="Q10" s="20">
        <f t="shared" ca="1" si="3"/>
        <v>4.2270833333313931</v>
      </c>
      <c r="R10" s="21">
        <f t="shared" si="4"/>
        <v>88</v>
      </c>
      <c r="S10" s="22">
        <f t="shared" si="5"/>
        <v>5</v>
      </c>
      <c r="T10" s="22">
        <f t="shared" si="6"/>
        <v>1</v>
      </c>
      <c r="U10" s="22">
        <f t="shared" si="7"/>
        <v>2022</v>
      </c>
      <c r="V10" s="434">
        <v>4.3895833333333334</v>
      </c>
      <c r="W10" s="5">
        <f ca="1">Таблица9[[#This Row],[Время в пути]]-Таблица9[[#This Row],[Нитка]]</f>
        <v>-0.16250000000194031</v>
      </c>
    </row>
    <row r="11" spans="1:23" ht="13.2" hidden="1">
      <c r="A11" s="15" t="s">
        <v>115</v>
      </c>
      <c r="B11" s="3" t="s">
        <v>3</v>
      </c>
      <c r="C11" s="15" t="s">
        <v>3943</v>
      </c>
      <c r="D11" s="15"/>
      <c r="E11" s="15"/>
      <c r="F11" s="15">
        <v>0</v>
      </c>
      <c r="G11" s="15">
        <v>51</v>
      </c>
      <c r="H11" s="16">
        <v>44558.748611111114</v>
      </c>
      <c r="I11" s="18">
        <v>44559.67083333333</v>
      </c>
      <c r="J11" s="18">
        <v>44564.847222222219</v>
      </c>
      <c r="K11" s="19">
        <f t="shared" si="0"/>
        <v>44565.013888888883</v>
      </c>
      <c r="L11" s="18">
        <v>44565.104166666664</v>
      </c>
      <c r="M11" s="19">
        <v>44565.104166666664</v>
      </c>
      <c r="N11" s="19">
        <v>44565.173611111109</v>
      </c>
      <c r="O11" s="20">
        <f t="shared" si="1"/>
        <v>0.16666666666666666</v>
      </c>
      <c r="P11" s="20">
        <f t="shared" ca="1" si="2"/>
        <v>0.92222222221607808</v>
      </c>
      <c r="Q11" s="20">
        <f t="shared" ca="1" si="3"/>
        <v>5.1763888888890506</v>
      </c>
      <c r="R11" s="21">
        <f t="shared" si="4"/>
        <v>102</v>
      </c>
      <c r="S11" s="22">
        <f t="shared" si="5"/>
        <v>2</v>
      </c>
      <c r="T11" s="22">
        <f t="shared" si="6"/>
        <v>1</v>
      </c>
      <c r="U11" s="22">
        <f t="shared" si="7"/>
        <v>2021</v>
      </c>
      <c r="V11" s="437">
        <v>4.3895833333333334</v>
      </c>
      <c r="W11" s="5">
        <f ca="1">Таблица9[[#This Row],[Время в пути]]-Таблица9[[#This Row],[Нитка]]</f>
        <v>0.78680555555571718</v>
      </c>
    </row>
    <row r="12" spans="1:23" ht="13.2" hidden="1">
      <c r="A12" s="15" t="s">
        <v>115</v>
      </c>
      <c r="B12" s="3" t="s">
        <v>3</v>
      </c>
      <c r="C12" s="15" t="s">
        <v>3944</v>
      </c>
      <c r="D12" s="15" t="s">
        <v>116</v>
      </c>
      <c r="E12" s="15"/>
      <c r="F12" s="15"/>
      <c r="G12" s="15"/>
      <c r="H12" s="16">
        <v>44560.748611111114</v>
      </c>
      <c r="I12" s="18"/>
      <c r="J12" s="18"/>
      <c r="K12" s="19" t="str">
        <f t="shared" si="0"/>
        <v/>
      </c>
      <c r="L12" s="18"/>
      <c r="M12" s="19"/>
      <c r="N12" s="19"/>
      <c r="O12" s="20">
        <f t="shared" si="1"/>
        <v>0.16666666666666666</v>
      </c>
      <c r="P12" s="20" t="str">
        <f t="shared" ca="1" si="2"/>
        <v/>
      </c>
      <c r="Q12" s="20" t="str">
        <f t="shared" ca="1" si="3"/>
        <v/>
      </c>
      <c r="R12" s="21" t="str">
        <f t="shared" si="4"/>
        <v/>
      </c>
      <c r="S12" s="22">
        <f t="shared" si="5"/>
        <v>53</v>
      </c>
      <c r="T12" s="22">
        <f t="shared" si="6"/>
        <v>12</v>
      </c>
      <c r="U12" s="22">
        <f t="shared" si="7"/>
        <v>2021</v>
      </c>
      <c r="V12" s="437">
        <v>4.3895833333333334</v>
      </c>
      <c r="W12" s="5" t="e">
        <f ca="1">Таблица9[[#This Row],[Время в пути]]-Таблица9[[#This Row],[Нитка]]</f>
        <v>#VALUE!</v>
      </c>
    </row>
    <row r="13" spans="1:23" ht="13.2" hidden="1">
      <c r="A13" s="15" t="s">
        <v>115</v>
      </c>
      <c r="B13" s="3" t="s">
        <v>3</v>
      </c>
      <c r="C13" s="15" t="s">
        <v>3944</v>
      </c>
      <c r="D13" s="15"/>
      <c r="E13" s="15"/>
      <c r="F13" s="15">
        <v>0</v>
      </c>
      <c r="G13" s="15">
        <v>75</v>
      </c>
      <c r="H13" s="16">
        <v>44561.748611111114</v>
      </c>
      <c r="I13" s="18">
        <v>44562.107638888891</v>
      </c>
      <c r="J13" s="18">
        <v>44567.043749999997</v>
      </c>
      <c r="K13" s="19">
        <f t="shared" si="0"/>
        <v>44567.210416666661</v>
      </c>
      <c r="L13" s="18">
        <v>44567.46875</v>
      </c>
      <c r="M13" s="19">
        <v>44567.563888888886</v>
      </c>
      <c r="N13" s="19">
        <v>44567.697916666664</v>
      </c>
      <c r="O13" s="20">
        <f t="shared" si="1"/>
        <v>0.16666666666666666</v>
      </c>
      <c r="P13" s="20">
        <f t="shared" ca="1" si="2"/>
        <v>0.35902777777664596</v>
      </c>
      <c r="Q13" s="20">
        <f t="shared" ca="1" si="3"/>
        <v>4.9361111111065838</v>
      </c>
      <c r="R13" s="21">
        <f t="shared" si="4"/>
        <v>150</v>
      </c>
      <c r="S13" s="22">
        <f t="shared" si="5"/>
        <v>2</v>
      </c>
      <c r="T13" s="22">
        <f t="shared" si="6"/>
        <v>1</v>
      </c>
      <c r="U13" s="22">
        <f t="shared" si="7"/>
        <v>2021</v>
      </c>
      <c r="V13" s="437">
        <v>4.3895833333333334</v>
      </c>
      <c r="W13" s="5">
        <f ca="1">Таблица9[[#This Row],[Время в пути]]-Таблица9[[#This Row],[Нитка]]</f>
        <v>0.54652777777325046</v>
      </c>
    </row>
    <row r="14" spans="1:23" ht="13.2" hidden="1">
      <c r="A14" s="15" t="s">
        <v>115</v>
      </c>
      <c r="B14" s="3" t="s">
        <v>3</v>
      </c>
      <c r="C14" s="15" t="s">
        <v>3945</v>
      </c>
      <c r="D14" s="15" t="s">
        <v>116</v>
      </c>
      <c r="E14" s="15"/>
      <c r="F14" s="15"/>
      <c r="G14" s="15"/>
      <c r="H14" s="16">
        <v>44574.748611111114</v>
      </c>
      <c r="I14" s="17"/>
      <c r="J14" s="18"/>
      <c r="K14" s="19" t="str">
        <f t="shared" si="0"/>
        <v/>
      </c>
      <c r="L14" s="18"/>
      <c r="M14" s="19"/>
      <c r="N14" s="19"/>
      <c r="O14" s="20">
        <f t="shared" si="1"/>
        <v>0.16666666666666666</v>
      </c>
      <c r="P14" s="20" t="str">
        <f t="shared" ca="1" si="2"/>
        <v/>
      </c>
      <c r="Q14" s="20" t="str">
        <f t="shared" ca="1" si="3"/>
        <v/>
      </c>
      <c r="R14" s="21" t="str">
        <f t="shared" si="4"/>
        <v/>
      </c>
      <c r="S14" s="22">
        <f t="shared" si="5"/>
        <v>3</v>
      </c>
      <c r="T14" s="22">
        <f t="shared" si="6"/>
        <v>1</v>
      </c>
      <c r="U14" s="22">
        <f t="shared" si="7"/>
        <v>2022</v>
      </c>
      <c r="V14" s="437">
        <v>4.3895833333333334</v>
      </c>
      <c r="W14" s="5" t="e">
        <f ca="1">Таблица9[[#This Row],[Время в пути]]-Таблица9[[#This Row],[Нитка]]</f>
        <v>#VALUE!</v>
      </c>
    </row>
    <row r="15" spans="1:23" ht="13.2" hidden="1">
      <c r="A15" s="15" t="s">
        <v>115</v>
      </c>
      <c r="B15" s="3" t="s">
        <v>3</v>
      </c>
      <c r="C15" s="15" t="s">
        <v>3945</v>
      </c>
      <c r="D15" s="15"/>
      <c r="E15" s="15"/>
      <c r="F15" s="15">
        <v>0</v>
      </c>
      <c r="G15" s="15">
        <v>74</v>
      </c>
      <c r="H15" s="16">
        <v>44576.748611111114</v>
      </c>
      <c r="I15" s="18">
        <v>44577.313888888886</v>
      </c>
      <c r="J15" s="18">
        <v>44581.689583333333</v>
      </c>
      <c r="K15" s="19">
        <f t="shared" si="0"/>
        <v>44581.856249999997</v>
      </c>
      <c r="L15" s="18">
        <v>44582.041666666664</v>
      </c>
      <c r="M15" s="19">
        <v>44582.041666666664</v>
      </c>
      <c r="N15" s="19">
        <v>44582.493055555555</v>
      </c>
      <c r="O15" s="20">
        <f t="shared" si="1"/>
        <v>0.16666666666666666</v>
      </c>
      <c r="P15" s="20">
        <f t="shared" ca="1" si="2"/>
        <v>0.56527777777228039</v>
      </c>
      <c r="Q15" s="20">
        <f t="shared" ca="1" si="3"/>
        <v>4.3756944444467081</v>
      </c>
      <c r="R15" s="21">
        <f t="shared" si="4"/>
        <v>148</v>
      </c>
      <c r="S15" s="22">
        <f t="shared" si="5"/>
        <v>4</v>
      </c>
      <c r="T15" s="22">
        <f t="shared" si="6"/>
        <v>1</v>
      </c>
      <c r="U15" s="22">
        <f t="shared" si="7"/>
        <v>2022</v>
      </c>
      <c r="V15" s="437">
        <v>4.3895833333333334</v>
      </c>
      <c r="W15" s="5">
        <f ca="1">Таблица9[[#This Row],[Время в пути]]-Таблица9[[#This Row],[Нитка]]</f>
        <v>-1.3888888886625317E-2</v>
      </c>
    </row>
    <row r="16" spans="1:23" ht="13.2" hidden="1">
      <c r="A16" s="15" t="s">
        <v>115</v>
      </c>
      <c r="B16" s="3" t="s">
        <v>3</v>
      </c>
      <c r="C16" s="15" t="s">
        <v>3946</v>
      </c>
      <c r="D16" s="15" t="s">
        <v>116</v>
      </c>
      <c r="E16" s="15"/>
      <c r="F16" s="15"/>
      <c r="G16" s="15"/>
      <c r="H16" s="16">
        <v>44579.748611111114</v>
      </c>
      <c r="I16" s="17"/>
      <c r="J16" s="18"/>
      <c r="K16" s="19" t="str">
        <f t="shared" si="0"/>
        <v/>
      </c>
      <c r="L16" s="18"/>
      <c r="M16" s="19"/>
      <c r="N16" s="19"/>
      <c r="O16" s="20">
        <f t="shared" si="1"/>
        <v>0.16666666666666666</v>
      </c>
      <c r="P16" s="20" t="str">
        <f t="shared" ca="1" si="2"/>
        <v/>
      </c>
      <c r="Q16" s="20" t="str">
        <f t="shared" ca="1" si="3"/>
        <v/>
      </c>
      <c r="R16" s="21" t="str">
        <f t="shared" si="4"/>
        <v/>
      </c>
      <c r="S16" s="22">
        <f t="shared" si="5"/>
        <v>4</v>
      </c>
      <c r="T16" s="22">
        <f t="shared" si="6"/>
        <v>1</v>
      </c>
      <c r="U16" s="22">
        <f t="shared" si="7"/>
        <v>2022</v>
      </c>
      <c r="V16" s="437">
        <v>4.3895833333333334</v>
      </c>
      <c r="W16" s="5" t="e">
        <f ca="1">Таблица9[[#This Row],[Время в пути]]-Таблица9[[#This Row],[Нитка]]</f>
        <v>#VALUE!</v>
      </c>
    </row>
    <row r="17" spans="1:23" ht="13.2" hidden="1">
      <c r="A17" s="15" t="s">
        <v>115</v>
      </c>
      <c r="B17" s="3" t="s">
        <v>3</v>
      </c>
      <c r="C17" s="15" t="s">
        <v>3947</v>
      </c>
      <c r="D17" s="15" t="s">
        <v>116</v>
      </c>
      <c r="E17" s="15"/>
      <c r="F17" s="15"/>
      <c r="G17" s="15"/>
      <c r="H17" s="16">
        <v>44581.748611111114</v>
      </c>
      <c r="I17" s="17"/>
      <c r="J17" s="18"/>
      <c r="K17" s="19" t="str">
        <f t="shared" si="0"/>
        <v/>
      </c>
      <c r="L17" s="18"/>
      <c r="M17" s="19"/>
      <c r="N17" s="19"/>
      <c r="O17" s="20">
        <f t="shared" si="1"/>
        <v>0.16666666666666666</v>
      </c>
      <c r="P17" s="20" t="str">
        <f t="shared" ca="1" si="2"/>
        <v/>
      </c>
      <c r="Q17" s="20" t="str">
        <f t="shared" ca="1" si="3"/>
        <v/>
      </c>
      <c r="R17" s="21" t="str">
        <f t="shared" si="4"/>
        <v/>
      </c>
      <c r="S17" s="22">
        <f t="shared" si="5"/>
        <v>4</v>
      </c>
      <c r="T17" s="22">
        <f t="shared" si="6"/>
        <v>1</v>
      </c>
      <c r="U17" s="22">
        <f t="shared" si="7"/>
        <v>2022</v>
      </c>
      <c r="V17" s="437">
        <v>4.3895833333333334</v>
      </c>
      <c r="W17" s="5" t="e">
        <f ca="1">Таблица9[[#This Row],[Время в пути]]-Таблица9[[#This Row],[Нитка]]</f>
        <v>#VALUE!</v>
      </c>
    </row>
    <row r="18" spans="1:23" ht="13.2" hidden="1">
      <c r="A18" s="15" t="s">
        <v>115</v>
      </c>
      <c r="B18" s="3" t="s">
        <v>3</v>
      </c>
      <c r="C18" s="15" t="s">
        <v>3946</v>
      </c>
      <c r="D18" s="15"/>
      <c r="E18" s="15"/>
      <c r="F18" s="15">
        <v>0</v>
      </c>
      <c r="G18" s="15">
        <v>47</v>
      </c>
      <c r="H18" s="16">
        <v>44583.748611111114</v>
      </c>
      <c r="I18" s="18">
        <v>44584.020833333336</v>
      </c>
      <c r="J18" s="18">
        <v>44589.683333333334</v>
      </c>
      <c r="K18" s="19">
        <f t="shared" si="0"/>
        <v>44589.85</v>
      </c>
      <c r="L18" s="18">
        <v>44589.979166666664</v>
      </c>
      <c r="M18" s="19">
        <v>44589.986111111109</v>
      </c>
      <c r="N18" s="19">
        <v>44590.0625</v>
      </c>
      <c r="O18" s="20">
        <f t="shared" si="1"/>
        <v>0.16666666666666666</v>
      </c>
      <c r="P18" s="20">
        <f t="shared" ca="1" si="2"/>
        <v>0.27222222222189885</v>
      </c>
      <c r="Q18" s="20">
        <f t="shared" ca="1" si="3"/>
        <v>5.6624999999985448</v>
      </c>
      <c r="R18" s="21">
        <f t="shared" si="4"/>
        <v>94</v>
      </c>
      <c r="S18" s="22">
        <f t="shared" si="5"/>
        <v>5</v>
      </c>
      <c r="T18" s="22">
        <f t="shared" si="6"/>
        <v>1</v>
      </c>
      <c r="U18" s="22">
        <f t="shared" si="7"/>
        <v>2022</v>
      </c>
      <c r="V18" s="437">
        <v>4.3895833333333334</v>
      </c>
      <c r="W18" s="5">
        <f ca="1">Таблица9[[#This Row],[Время в пути]]-Таблица9[[#This Row],[Нитка]]</f>
        <v>1.2729166666652114</v>
      </c>
    </row>
    <row r="19" spans="1:23" ht="13.2" hidden="1">
      <c r="A19" s="15" t="s">
        <v>118</v>
      </c>
      <c r="B19" s="3" t="s">
        <v>6</v>
      </c>
      <c r="C19" s="15" t="s">
        <v>3934</v>
      </c>
      <c r="D19" s="15"/>
      <c r="E19" s="15"/>
      <c r="F19" s="15">
        <v>17</v>
      </c>
      <c r="G19" s="15">
        <v>45</v>
      </c>
      <c r="H19" s="16">
        <v>44555.636805555558</v>
      </c>
      <c r="I19" s="18">
        <v>44556.576388888891</v>
      </c>
      <c r="J19" s="18">
        <v>44561.950694444444</v>
      </c>
      <c r="K19" s="19">
        <f t="shared" si="0"/>
        <v>44562.117361111108</v>
      </c>
      <c r="L19" s="18">
        <v>44562.208333333336</v>
      </c>
      <c r="M19" s="19">
        <v>44562.520833333336</v>
      </c>
      <c r="N19" s="19">
        <v>44562.666666666664</v>
      </c>
      <c r="O19" s="20">
        <f t="shared" si="1"/>
        <v>0.16666666666666666</v>
      </c>
      <c r="P19" s="20">
        <f t="shared" ca="1" si="2"/>
        <v>0.93958333333284827</v>
      </c>
      <c r="Q19" s="20">
        <f t="shared" ca="1" si="3"/>
        <v>5.3743055555532919</v>
      </c>
      <c r="R19" s="21">
        <f t="shared" si="4"/>
        <v>107</v>
      </c>
      <c r="S19" s="22">
        <f t="shared" si="5"/>
        <v>1</v>
      </c>
      <c r="T19" s="22">
        <f t="shared" si="6"/>
        <v>1</v>
      </c>
      <c r="U19" s="22">
        <f t="shared" si="7"/>
        <v>2021</v>
      </c>
      <c r="V19" s="434">
        <v>4.3895833333333334</v>
      </c>
      <c r="W19" s="5">
        <f ca="1">Таблица9[[#This Row],[Время в пути]]-Таблица9[[#This Row],[Нитка]]</f>
        <v>0.98472222221995853</v>
      </c>
    </row>
    <row r="20" spans="1:23" ht="13.2" hidden="1">
      <c r="A20" s="15" t="s">
        <v>118</v>
      </c>
      <c r="B20" s="3" t="s">
        <v>6</v>
      </c>
      <c r="C20" s="15" t="s">
        <v>3935</v>
      </c>
      <c r="D20" s="15"/>
      <c r="E20" s="15"/>
      <c r="F20" s="15">
        <v>23</v>
      </c>
      <c r="G20" s="15">
        <v>56</v>
      </c>
      <c r="H20" s="16">
        <v>44559.636805555558</v>
      </c>
      <c r="I20" s="18">
        <v>44562.443055555559</v>
      </c>
      <c r="J20" s="18">
        <v>44567.178472222222</v>
      </c>
      <c r="K20" s="19">
        <f t="shared" si="0"/>
        <v>44567.345138888886</v>
      </c>
      <c r="L20" s="18">
        <v>44567.944444444445</v>
      </c>
      <c r="M20" s="19">
        <v>44567.975694444445</v>
      </c>
      <c r="N20" s="19">
        <v>44568.099305555559</v>
      </c>
      <c r="O20" s="20">
        <f t="shared" si="1"/>
        <v>0.16666666666666666</v>
      </c>
      <c r="P20" s="20">
        <f t="shared" ca="1" si="2"/>
        <v>2.8062500000014552</v>
      </c>
      <c r="Q20" s="20">
        <f t="shared" ca="1" si="3"/>
        <v>4.7354166666627862</v>
      </c>
      <c r="R20" s="21">
        <f t="shared" si="4"/>
        <v>135</v>
      </c>
      <c r="S20" s="22">
        <f t="shared" si="5"/>
        <v>2</v>
      </c>
      <c r="T20" s="22">
        <f t="shared" si="6"/>
        <v>1</v>
      </c>
      <c r="U20" s="22">
        <f t="shared" si="7"/>
        <v>2021</v>
      </c>
      <c r="V20" s="434">
        <v>4.3895833333333334</v>
      </c>
      <c r="W20" s="5">
        <f ca="1">Таблица9[[#This Row],[Время в пути]]-Таблица9[[#This Row],[Нитка]]</f>
        <v>0.34583333332945276</v>
      </c>
    </row>
    <row r="21" spans="1:23" ht="13.2" hidden="1">
      <c r="A21" s="15" t="s">
        <v>118</v>
      </c>
      <c r="B21" s="3" t="s">
        <v>6</v>
      </c>
      <c r="C21" s="15" t="s">
        <v>3936</v>
      </c>
      <c r="D21" s="15"/>
      <c r="E21" s="15"/>
      <c r="F21" s="15">
        <v>15</v>
      </c>
      <c r="G21" s="15">
        <v>49</v>
      </c>
      <c r="H21" s="16">
        <v>44562.636805555558</v>
      </c>
      <c r="I21" s="18">
        <v>44564.484722222223</v>
      </c>
      <c r="J21" s="18">
        <v>44569.374305555553</v>
      </c>
      <c r="K21" s="19">
        <f t="shared" si="0"/>
        <v>44569.540972222218</v>
      </c>
      <c r="L21" s="18">
        <v>44569.625</v>
      </c>
      <c r="M21" s="19">
        <v>44569.625</v>
      </c>
      <c r="N21" s="19">
        <v>44569.767361111109</v>
      </c>
      <c r="O21" s="20">
        <f t="shared" si="1"/>
        <v>0.16666666666666666</v>
      </c>
      <c r="P21" s="20">
        <f t="shared" ca="1" si="2"/>
        <v>1.8479166666656965</v>
      </c>
      <c r="Q21" s="20">
        <f t="shared" ca="1" si="3"/>
        <v>4.8895833333299379</v>
      </c>
      <c r="R21" s="21">
        <f t="shared" si="4"/>
        <v>113</v>
      </c>
      <c r="S21" s="22">
        <f t="shared" si="5"/>
        <v>2</v>
      </c>
      <c r="T21" s="22">
        <f t="shared" si="6"/>
        <v>1</v>
      </c>
      <c r="U21" s="22">
        <f t="shared" si="7"/>
        <v>2022</v>
      </c>
      <c r="V21" s="434">
        <v>4.3895833333333334</v>
      </c>
      <c r="W21" s="5">
        <f ca="1">Таблица9[[#This Row],[Время в пути]]-Таблица9[[#This Row],[Нитка]]</f>
        <v>0.49999999999660449</v>
      </c>
    </row>
    <row r="22" spans="1:23" ht="13.2" hidden="1">
      <c r="A22" s="15" t="s">
        <v>118</v>
      </c>
      <c r="B22" s="3" t="s">
        <v>6</v>
      </c>
      <c r="C22" s="15" t="s">
        <v>3818</v>
      </c>
      <c r="D22" s="15"/>
      <c r="E22" s="15"/>
      <c r="F22" s="15">
        <v>6</v>
      </c>
      <c r="G22" s="15">
        <v>32</v>
      </c>
      <c r="H22" s="16">
        <v>44566.636805555558</v>
      </c>
      <c r="I22" s="18">
        <v>44571.532638888886</v>
      </c>
      <c r="J22" s="18">
        <v>44576.373611111114</v>
      </c>
      <c r="K22" s="19">
        <f t="shared" si="0"/>
        <v>44576.540277777778</v>
      </c>
      <c r="L22" s="18">
        <v>44576.576388888891</v>
      </c>
      <c r="M22" s="19">
        <v>44576.590277777781</v>
      </c>
      <c r="N22" s="19">
        <v>44576.666666666664</v>
      </c>
      <c r="O22" s="20">
        <f t="shared" si="1"/>
        <v>0.16666666666666666</v>
      </c>
      <c r="P22" s="20">
        <f t="shared" ca="1" si="2"/>
        <v>4.8958333333284827</v>
      </c>
      <c r="Q22" s="20">
        <f t="shared" ca="1" si="3"/>
        <v>4.8409722222277196</v>
      </c>
      <c r="R22" s="21">
        <f t="shared" si="4"/>
        <v>70</v>
      </c>
      <c r="S22" s="22">
        <f t="shared" si="5"/>
        <v>3</v>
      </c>
      <c r="T22" s="22">
        <f t="shared" si="6"/>
        <v>1</v>
      </c>
      <c r="U22" s="22">
        <f t="shared" si="7"/>
        <v>2022</v>
      </c>
      <c r="V22" s="434">
        <v>4.3895833333333334</v>
      </c>
      <c r="W22" s="5">
        <f ca="1">Таблица9[[#This Row],[Время в пути]]-Таблица9[[#This Row],[Нитка]]</f>
        <v>0.45138888889438622</v>
      </c>
    </row>
    <row r="23" spans="1:23" ht="13.2" hidden="1">
      <c r="A23" s="15" t="s">
        <v>118</v>
      </c>
      <c r="B23" s="3" t="s">
        <v>6</v>
      </c>
      <c r="C23" s="15" t="s">
        <v>3937</v>
      </c>
      <c r="D23" s="15"/>
      <c r="E23" s="15"/>
      <c r="F23" s="15">
        <v>16</v>
      </c>
      <c r="G23" s="15">
        <v>42</v>
      </c>
      <c r="H23" s="16">
        <v>44573.636805555558</v>
      </c>
      <c r="I23" s="18">
        <v>44576.530555555553</v>
      </c>
      <c r="J23" s="18">
        <v>44580.855555555558</v>
      </c>
      <c r="K23" s="19">
        <f t="shared" si="0"/>
        <v>44581.022222222222</v>
      </c>
      <c r="L23" s="18">
        <v>44581.055555555555</v>
      </c>
      <c r="M23" s="19">
        <v>44581.114583333336</v>
      </c>
      <c r="N23" s="19">
        <v>44581.180555555555</v>
      </c>
      <c r="O23" s="20">
        <f t="shared" si="1"/>
        <v>0.16666666666666666</v>
      </c>
      <c r="P23" s="20">
        <f t="shared" ca="1" si="2"/>
        <v>2.8937499999956344</v>
      </c>
      <c r="Q23" s="20">
        <f t="shared" ca="1" si="3"/>
        <v>4.3250000000043656</v>
      </c>
      <c r="R23" s="21">
        <f t="shared" si="4"/>
        <v>100</v>
      </c>
      <c r="S23" s="22">
        <f t="shared" si="5"/>
        <v>4</v>
      </c>
      <c r="T23" s="22">
        <f t="shared" si="6"/>
        <v>1</v>
      </c>
      <c r="U23" s="22">
        <f t="shared" si="7"/>
        <v>2022</v>
      </c>
      <c r="V23" s="434">
        <v>4.3895833333333334</v>
      </c>
      <c r="W23" s="5">
        <f ca="1">Таблица9[[#This Row],[Время в пути]]-Таблица9[[#This Row],[Нитка]]</f>
        <v>-6.4583333328967818E-2</v>
      </c>
    </row>
    <row r="24" spans="1:23" ht="13.2" hidden="1">
      <c r="A24" s="15" t="s">
        <v>118</v>
      </c>
      <c r="B24" s="3" t="s">
        <v>6</v>
      </c>
      <c r="C24" s="15" t="s">
        <v>3820</v>
      </c>
      <c r="D24" s="15"/>
      <c r="E24" s="15"/>
      <c r="F24" s="15">
        <v>14</v>
      </c>
      <c r="G24" s="15">
        <v>28</v>
      </c>
      <c r="H24" s="16">
        <v>44580.629861111112</v>
      </c>
      <c r="I24" s="18">
        <v>44579.693055555559</v>
      </c>
      <c r="J24" s="18">
        <v>44584.131944444445</v>
      </c>
      <c r="K24" s="19">
        <f t="shared" si="0"/>
        <v>44584.298611111109</v>
      </c>
      <c r="L24" s="18">
        <v>44584.479166666664</v>
      </c>
      <c r="M24" s="19">
        <v>44584.479166666664</v>
      </c>
      <c r="N24" s="19">
        <v>44584.545138888891</v>
      </c>
      <c r="O24" s="20">
        <f t="shared" si="1"/>
        <v>0.16666666666666666</v>
      </c>
      <c r="P24" s="20">
        <f t="shared" ca="1" si="2"/>
        <v>-0.93680555555329192</v>
      </c>
      <c r="Q24" s="20">
        <f t="shared" ca="1" si="3"/>
        <v>4.4388888888861402</v>
      </c>
      <c r="R24" s="21">
        <f t="shared" si="4"/>
        <v>70</v>
      </c>
      <c r="S24" s="22">
        <f t="shared" si="5"/>
        <v>4</v>
      </c>
      <c r="T24" s="22">
        <f t="shared" si="6"/>
        <v>1</v>
      </c>
      <c r="U24" s="22">
        <f t="shared" si="7"/>
        <v>2022</v>
      </c>
      <c r="V24" s="434">
        <v>4.3895833333333334</v>
      </c>
      <c r="W24" s="5">
        <f ca="1">Таблица9[[#This Row],[Время в пути]]-Таблица9[[#This Row],[Нитка]]</f>
        <v>4.9305555552806801E-2</v>
      </c>
    </row>
    <row r="25" spans="1:23" ht="13.2" hidden="1">
      <c r="A25" s="15" t="s">
        <v>118</v>
      </c>
      <c r="B25" s="3" t="s">
        <v>6</v>
      </c>
      <c r="C25" s="15" t="s">
        <v>3821</v>
      </c>
      <c r="D25" s="15"/>
      <c r="E25" s="15"/>
      <c r="F25" s="15">
        <v>33</v>
      </c>
      <c r="G25" s="15">
        <v>56</v>
      </c>
      <c r="H25" s="16">
        <v>44583.629861111112</v>
      </c>
      <c r="I25" s="18">
        <v>44587.413888888892</v>
      </c>
      <c r="J25" s="18">
        <v>44591.901388888888</v>
      </c>
      <c r="K25" s="19">
        <f t="shared" si="0"/>
        <v>44592.068055555552</v>
      </c>
      <c r="L25" s="18">
        <v>44592.1875</v>
      </c>
      <c r="M25" s="19">
        <v>44592.180555555555</v>
      </c>
      <c r="N25" s="19">
        <v>44592.447916666664</v>
      </c>
      <c r="O25" s="20">
        <f t="shared" si="1"/>
        <v>0.16666666666666666</v>
      </c>
      <c r="P25" s="20">
        <f t="shared" ca="1" si="2"/>
        <v>3.7840277777795563</v>
      </c>
      <c r="Q25" s="20">
        <f t="shared" ca="1" si="3"/>
        <v>4.4874999999956344</v>
      </c>
      <c r="R25" s="21">
        <f t="shared" si="4"/>
        <v>145</v>
      </c>
      <c r="S25" s="22">
        <f t="shared" si="5"/>
        <v>6</v>
      </c>
      <c r="T25" s="22">
        <f t="shared" si="6"/>
        <v>1</v>
      </c>
      <c r="U25" s="22">
        <f t="shared" si="7"/>
        <v>2022</v>
      </c>
      <c r="V25" s="434">
        <v>4.3895833333333334</v>
      </c>
      <c r="W25" s="5">
        <f ca="1">Таблица9[[#This Row],[Время в пути]]-Таблица9[[#This Row],[Нитка]]</f>
        <v>9.7916666662301033E-2</v>
      </c>
    </row>
    <row r="26" spans="1:23" ht="13.2" hidden="1">
      <c r="A26" s="15" t="s">
        <v>118</v>
      </c>
      <c r="B26" s="3" t="s">
        <v>6</v>
      </c>
      <c r="C26" s="15" t="s">
        <v>3822</v>
      </c>
      <c r="D26" s="15" t="s">
        <v>116</v>
      </c>
      <c r="E26" s="15"/>
      <c r="F26" s="15"/>
      <c r="G26" s="15"/>
      <c r="H26" s="16">
        <v>44587.629861111112</v>
      </c>
      <c r="I26" s="18"/>
      <c r="J26" s="18"/>
      <c r="K26" s="19" t="str">
        <f t="shared" si="0"/>
        <v/>
      </c>
      <c r="L26" s="18"/>
      <c r="M26" s="19"/>
      <c r="N26" s="19"/>
      <c r="O26" s="20">
        <f t="shared" si="1"/>
        <v>0.16666666666666666</v>
      </c>
      <c r="P26" s="20" t="str">
        <f t="shared" ca="1" si="2"/>
        <v/>
      </c>
      <c r="Q26" s="20" t="str">
        <f t="shared" ca="1" si="3"/>
        <v/>
      </c>
      <c r="R26" s="21" t="str">
        <f t="shared" si="4"/>
        <v/>
      </c>
      <c r="S26" s="22">
        <f t="shared" si="5"/>
        <v>5</v>
      </c>
      <c r="T26" s="22">
        <f t="shared" si="6"/>
        <v>1</v>
      </c>
      <c r="U26" s="22">
        <f t="shared" si="7"/>
        <v>2022</v>
      </c>
      <c r="V26" s="434">
        <v>4.3895833333333334</v>
      </c>
      <c r="W26" s="5" t="e">
        <f ca="1">Таблица9[[#This Row],[Время в пути]]-Таблица9[[#This Row],[Нитка]]</f>
        <v>#VALUE!</v>
      </c>
    </row>
    <row r="27" spans="1:23" ht="13.2">
      <c r="A27" s="15" t="s">
        <v>99</v>
      </c>
      <c r="B27" s="3" t="s">
        <v>7</v>
      </c>
      <c r="C27" s="15" t="s">
        <v>3815</v>
      </c>
      <c r="D27" s="15" t="s">
        <v>116</v>
      </c>
      <c r="E27" s="15"/>
      <c r="F27" s="15">
        <v>0</v>
      </c>
      <c r="G27" s="15">
        <v>56</v>
      </c>
      <c r="H27" s="16">
        <v>44554.147916666669</v>
      </c>
      <c r="I27" s="18"/>
      <c r="J27" s="18"/>
      <c r="K27" s="19" t="str">
        <f t="shared" si="0"/>
        <v/>
      </c>
      <c r="L27" s="18"/>
      <c r="M27" s="19"/>
      <c r="N27" s="19"/>
      <c r="O27" s="20">
        <f t="shared" si="1"/>
        <v>0.16666666666666666</v>
      </c>
      <c r="P27" s="20" t="str">
        <f t="shared" ca="1" si="2"/>
        <v/>
      </c>
      <c r="Q27" s="20" t="str">
        <f t="shared" ca="1" si="3"/>
        <v/>
      </c>
      <c r="R27" s="21">
        <f t="shared" si="4"/>
        <v>112</v>
      </c>
      <c r="S27" s="22">
        <f t="shared" si="5"/>
        <v>52</v>
      </c>
      <c r="T27" s="22">
        <f t="shared" si="6"/>
        <v>12</v>
      </c>
      <c r="U27" s="22">
        <f t="shared" si="7"/>
        <v>2021</v>
      </c>
      <c r="V27" s="434">
        <v>4.3895833333333334</v>
      </c>
      <c r="W27" s="5" t="e">
        <f ca="1">Таблица9[[#This Row],[Время в пути]]-Таблица9[[#This Row],[Нитка]]</f>
        <v>#VALUE!</v>
      </c>
    </row>
    <row r="28" spans="1:23" ht="13.2">
      <c r="A28" s="15" t="s">
        <v>99</v>
      </c>
      <c r="B28" s="3" t="s">
        <v>7</v>
      </c>
      <c r="C28" s="15" t="s">
        <v>3815</v>
      </c>
      <c r="D28" s="15"/>
      <c r="E28" s="15"/>
      <c r="F28" s="15">
        <v>0</v>
      </c>
      <c r="G28" s="15">
        <v>56</v>
      </c>
      <c r="H28" s="16">
        <v>44557.147916666669</v>
      </c>
      <c r="I28" s="18">
        <v>44556.962500000001</v>
      </c>
      <c r="J28" s="18">
        <v>44562.15625</v>
      </c>
      <c r="K28" s="19">
        <f t="shared" si="0"/>
        <v>44562.322916666664</v>
      </c>
      <c r="L28" s="18">
        <v>44562.979166666664</v>
      </c>
      <c r="M28" s="19">
        <v>44562.979166666664</v>
      </c>
      <c r="N28" s="19">
        <v>44563.138888888891</v>
      </c>
      <c r="O28" s="20">
        <f t="shared" si="1"/>
        <v>0.16666666666666666</v>
      </c>
      <c r="P28" s="20">
        <f t="shared" ca="1" si="2"/>
        <v>-0.18541666666715173</v>
      </c>
      <c r="Q28" s="20">
        <f t="shared" ca="1" si="3"/>
        <v>5.1937499999985448</v>
      </c>
      <c r="R28" s="21">
        <f t="shared" si="4"/>
        <v>112</v>
      </c>
      <c r="S28" s="22">
        <f t="shared" si="5"/>
        <v>1</v>
      </c>
      <c r="T28" s="22">
        <f t="shared" si="6"/>
        <v>1</v>
      </c>
      <c r="U28" s="22">
        <f t="shared" si="7"/>
        <v>2021</v>
      </c>
      <c r="V28" s="434">
        <v>4.3895833333333334</v>
      </c>
      <c r="W28" s="5">
        <f ca="1">Таблица9[[#This Row],[Время в пути]]-Таблица9[[#This Row],[Нитка]]</f>
        <v>0.80416666666521142</v>
      </c>
    </row>
    <row r="29" spans="1:23" ht="13.2">
      <c r="A29" s="15" t="s">
        <v>99</v>
      </c>
      <c r="B29" s="3" t="s">
        <v>7</v>
      </c>
      <c r="C29" s="15" t="s">
        <v>3816</v>
      </c>
      <c r="D29" s="15"/>
      <c r="E29" s="15"/>
      <c r="F29" s="15">
        <v>0</v>
      </c>
      <c r="G29" s="15">
        <v>41</v>
      </c>
      <c r="H29" s="16">
        <v>44561.147916666669</v>
      </c>
      <c r="I29" s="18">
        <v>44560.146527777775</v>
      </c>
      <c r="J29" s="18">
        <v>44564.976388888892</v>
      </c>
      <c r="K29" s="19">
        <f t="shared" si="0"/>
        <v>44565.143055555556</v>
      </c>
      <c r="L29" s="18">
        <v>44565.229166666664</v>
      </c>
      <c r="M29" s="19">
        <v>44565.239583333336</v>
      </c>
      <c r="N29" s="19">
        <v>44565.555555555555</v>
      </c>
      <c r="O29" s="20">
        <f t="shared" si="1"/>
        <v>0.16666666666666666</v>
      </c>
      <c r="P29" s="20">
        <f t="shared" ca="1" si="2"/>
        <v>-1.0013888888934162</v>
      </c>
      <c r="Q29" s="20">
        <f t="shared" ca="1" si="3"/>
        <v>4.8298611111167702</v>
      </c>
      <c r="R29" s="21">
        <f t="shared" si="4"/>
        <v>82</v>
      </c>
      <c r="S29" s="22">
        <f t="shared" si="5"/>
        <v>2</v>
      </c>
      <c r="T29" s="22">
        <f t="shared" si="6"/>
        <v>1</v>
      </c>
      <c r="U29" s="22">
        <f t="shared" si="7"/>
        <v>2021</v>
      </c>
      <c r="V29" s="434">
        <v>4.3895833333333334</v>
      </c>
      <c r="W29" s="5">
        <f ca="1">Таблица9[[#This Row],[Время в пути]]-Таблица9[[#This Row],[Нитка]]</f>
        <v>0.4402777777834368</v>
      </c>
    </row>
    <row r="30" spans="1:23" ht="13.2">
      <c r="A30" s="15" t="s">
        <v>99</v>
      </c>
      <c r="B30" s="3" t="s">
        <v>7</v>
      </c>
      <c r="C30" s="15" t="s">
        <v>3817</v>
      </c>
      <c r="D30" s="15"/>
      <c r="E30" s="15"/>
      <c r="F30" s="15">
        <v>1</v>
      </c>
      <c r="G30" s="15">
        <v>53</v>
      </c>
      <c r="H30" s="16">
        <v>44566.147916666669</v>
      </c>
      <c r="I30" s="18">
        <v>44563.12777777778</v>
      </c>
      <c r="J30" s="18">
        <v>44567.552777777775</v>
      </c>
      <c r="K30" s="19">
        <f t="shared" si="0"/>
        <v>44567.719444444439</v>
      </c>
      <c r="L30" s="18">
        <v>44568.4375</v>
      </c>
      <c r="M30" s="19">
        <v>44568.451388888891</v>
      </c>
      <c r="N30" s="19">
        <v>44568.506944444445</v>
      </c>
      <c r="O30" s="20">
        <f t="shared" si="1"/>
        <v>0.16666666666666666</v>
      </c>
      <c r="P30" s="20">
        <f t="shared" ca="1" si="2"/>
        <v>-3.0201388888890506</v>
      </c>
      <c r="Q30" s="20">
        <f t="shared" ca="1" si="3"/>
        <v>4.4249999999956344</v>
      </c>
      <c r="R30" s="21">
        <f t="shared" si="4"/>
        <v>107</v>
      </c>
      <c r="S30" s="22">
        <f t="shared" si="5"/>
        <v>2</v>
      </c>
      <c r="T30" s="22">
        <f t="shared" si="6"/>
        <v>1</v>
      </c>
      <c r="U30" s="22">
        <f t="shared" si="7"/>
        <v>2022</v>
      </c>
      <c r="V30" s="434">
        <v>4.3895833333333334</v>
      </c>
      <c r="W30" s="5">
        <f ca="1">Таблица9[[#This Row],[Время в пути]]-Таблица9[[#This Row],[Нитка]]</f>
        <v>3.5416666662301033E-2</v>
      </c>
    </row>
    <row r="31" spans="1:23" ht="13.2">
      <c r="A31" s="15" t="s">
        <v>99</v>
      </c>
      <c r="B31" s="3" t="s">
        <v>7</v>
      </c>
      <c r="C31" s="15" t="s">
        <v>3818</v>
      </c>
      <c r="D31" s="15"/>
      <c r="E31" s="15"/>
      <c r="F31" s="15">
        <v>0</v>
      </c>
      <c r="G31" s="15">
        <v>34</v>
      </c>
      <c r="H31" s="16">
        <v>44571.147916666669</v>
      </c>
      <c r="I31" s="18">
        <v>44570.640972222223</v>
      </c>
      <c r="J31" s="18">
        <v>44574.968055555553</v>
      </c>
      <c r="K31" s="19">
        <f t="shared" si="0"/>
        <v>44575.134722222218</v>
      </c>
      <c r="L31" s="18">
        <v>44575.510416666664</v>
      </c>
      <c r="M31" s="19">
        <v>44575.510416666664</v>
      </c>
      <c r="N31" s="19">
        <v>44575.635416666664</v>
      </c>
      <c r="O31" s="20">
        <f t="shared" si="1"/>
        <v>0.16666666666666666</v>
      </c>
      <c r="P31" s="20">
        <f t="shared" ca="1" si="2"/>
        <v>-0.50694444444525288</v>
      </c>
      <c r="Q31" s="20">
        <f t="shared" ca="1" si="3"/>
        <v>4.3270833333299379</v>
      </c>
      <c r="R31" s="21">
        <f t="shared" si="4"/>
        <v>68</v>
      </c>
      <c r="S31" s="22">
        <f t="shared" si="5"/>
        <v>3</v>
      </c>
      <c r="T31" s="22">
        <f t="shared" si="6"/>
        <v>1</v>
      </c>
      <c r="U31" s="22">
        <f t="shared" si="7"/>
        <v>2022</v>
      </c>
      <c r="V31" s="434">
        <v>4.3895833333333334</v>
      </c>
      <c r="W31" s="5">
        <f ca="1">Таблица9[[#This Row],[Время в пути]]-Таблица9[[#This Row],[Нитка]]</f>
        <v>-6.2500000003395506E-2</v>
      </c>
    </row>
    <row r="32" spans="1:23" ht="13.2">
      <c r="A32" s="15" t="s">
        <v>99</v>
      </c>
      <c r="B32" s="3" t="s">
        <v>7</v>
      </c>
      <c r="C32" s="15" t="s">
        <v>3819</v>
      </c>
      <c r="D32" s="15"/>
      <c r="E32" s="15"/>
      <c r="F32" s="15">
        <v>0</v>
      </c>
      <c r="G32" s="15">
        <v>33</v>
      </c>
      <c r="H32" s="16">
        <v>44573.147916666669</v>
      </c>
      <c r="I32" s="18">
        <v>44572.963888888888</v>
      </c>
      <c r="J32" s="18">
        <v>44577.760416666664</v>
      </c>
      <c r="K32" s="19">
        <f t="shared" si="0"/>
        <v>44577.927083333328</v>
      </c>
      <c r="L32" s="18">
        <v>44578.020833333336</v>
      </c>
      <c r="M32" s="19">
        <v>44578.020833333336</v>
      </c>
      <c r="N32" s="19">
        <v>44578.368055555555</v>
      </c>
      <c r="O32" s="20">
        <f t="shared" si="1"/>
        <v>0.16666666666666666</v>
      </c>
      <c r="P32" s="20">
        <f t="shared" ca="1" si="2"/>
        <v>-0.18402777778101154</v>
      </c>
      <c r="Q32" s="20">
        <f t="shared" ca="1" si="3"/>
        <v>4.796527777776646</v>
      </c>
      <c r="R32" s="21">
        <f t="shared" si="4"/>
        <v>66</v>
      </c>
      <c r="S32" s="22">
        <f t="shared" si="5"/>
        <v>3</v>
      </c>
      <c r="T32" s="22">
        <f t="shared" si="6"/>
        <v>1</v>
      </c>
      <c r="U32" s="22">
        <f t="shared" si="7"/>
        <v>2022</v>
      </c>
      <c r="V32" s="434">
        <v>4.3895833333333334</v>
      </c>
      <c r="W32" s="5">
        <f ca="1">Таблица9[[#This Row],[Время в пути]]-Таблица9[[#This Row],[Нитка]]</f>
        <v>0.40694444444331257</v>
      </c>
    </row>
    <row r="33" spans="1:23" ht="13.2">
      <c r="A33" s="15" t="s">
        <v>99</v>
      </c>
      <c r="B33" s="3" t="s">
        <v>7</v>
      </c>
      <c r="C33" s="15" t="s">
        <v>3820</v>
      </c>
      <c r="D33" s="15"/>
      <c r="E33" s="15"/>
      <c r="F33" s="15">
        <v>0</v>
      </c>
      <c r="G33" s="15">
        <v>39</v>
      </c>
      <c r="H33" s="16">
        <v>44575.147916666669</v>
      </c>
      <c r="I33" s="18">
        <v>44576.961805555555</v>
      </c>
      <c r="J33" s="18">
        <v>44581.625</v>
      </c>
      <c r="K33" s="19">
        <f t="shared" si="0"/>
        <v>44581.791666666664</v>
      </c>
      <c r="L33" s="18">
        <v>44581.909722222219</v>
      </c>
      <c r="M33" s="19">
        <v>44581.909722222219</v>
      </c>
      <c r="N33" s="19">
        <v>44582.493055555555</v>
      </c>
      <c r="O33" s="20">
        <f t="shared" si="1"/>
        <v>0.16666666666666666</v>
      </c>
      <c r="P33" s="20">
        <f t="shared" ca="1" si="2"/>
        <v>1.8138888888861402</v>
      </c>
      <c r="Q33" s="20">
        <f t="shared" ca="1" si="3"/>
        <v>4.6631944444452529</v>
      </c>
      <c r="R33" s="21">
        <f t="shared" si="4"/>
        <v>78</v>
      </c>
      <c r="S33" s="22">
        <f t="shared" si="5"/>
        <v>4</v>
      </c>
      <c r="T33" s="22">
        <f t="shared" si="6"/>
        <v>1</v>
      </c>
      <c r="U33" s="22">
        <f t="shared" si="7"/>
        <v>2022</v>
      </c>
      <c r="V33" s="434">
        <v>4.3895833333333334</v>
      </c>
      <c r="W33" s="5">
        <f ca="1">Таблица9[[#This Row],[Время в пути]]-Таблица9[[#This Row],[Нитка]]</f>
        <v>0.27361111111191949</v>
      </c>
    </row>
    <row r="34" spans="1:23" ht="13.2">
      <c r="A34" s="15" t="s">
        <v>99</v>
      </c>
      <c r="B34" s="3" t="s">
        <v>7</v>
      </c>
      <c r="C34" s="15" t="s">
        <v>3821</v>
      </c>
      <c r="D34" s="15"/>
      <c r="E34" s="15"/>
      <c r="F34" s="15">
        <v>0</v>
      </c>
      <c r="G34" s="15">
        <v>42</v>
      </c>
      <c r="H34" s="16">
        <v>44578.147916666669</v>
      </c>
      <c r="I34" s="18">
        <v>44579.053472222222</v>
      </c>
      <c r="J34" s="18">
        <v>44583.547222222223</v>
      </c>
      <c r="K34" s="19">
        <f t="shared" si="0"/>
        <v>44583.713888888888</v>
      </c>
      <c r="L34" s="18">
        <v>44583.774305555555</v>
      </c>
      <c r="M34" s="19">
        <v>44583.784722222219</v>
      </c>
      <c r="N34" s="19">
        <v>44583.923611111109</v>
      </c>
      <c r="O34" s="20">
        <f t="shared" si="1"/>
        <v>0.16666666666666666</v>
      </c>
      <c r="P34" s="20">
        <f t="shared" ca="1" si="2"/>
        <v>0.90555555555329192</v>
      </c>
      <c r="Q34" s="20">
        <f t="shared" ca="1" si="3"/>
        <v>4.4937500000014552</v>
      </c>
      <c r="R34" s="21">
        <f t="shared" si="4"/>
        <v>84</v>
      </c>
      <c r="S34" s="22">
        <f t="shared" si="5"/>
        <v>4</v>
      </c>
      <c r="T34" s="22">
        <f t="shared" si="6"/>
        <v>1</v>
      </c>
      <c r="U34" s="22">
        <f t="shared" si="7"/>
        <v>2022</v>
      </c>
      <c r="V34" s="434">
        <v>4.3895833333333334</v>
      </c>
      <c r="W34" s="5">
        <f ca="1">Таблица9[[#This Row],[Время в пути]]-Таблица9[[#This Row],[Нитка]]</f>
        <v>0.1041666666681218</v>
      </c>
    </row>
    <row r="35" spans="1:23" ht="13.2">
      <c r="A35" s="15" t="s">
        <v>99</v>
      </c>
      <c r="B35" s="3" t="s">
        <v>7</v>
      </c>
      <c r="C35" s="15" t="s">
        <v>3822</v>
      </c>
      <c r="D35" s="15"/>
      <c r="E35" s="15"/>
      <c r="F35" s="15">
        <v>0</v>
      </c>
      <c r="G35" s="15">
        <v>57</v>
      </c>
      <c r="H35" s="16">
        <v>44582.147916666669</v>
      </c>
      <c r="I35" s="18">
        <v>44581.927777777775</v>
      </c>
      <c r="J35" s="18">
        <v>44586.359027777777</v>
      </c>
      <c r="K35" s="19">
        <f t="shared" si="0"/>
        <v>44586.525694444441</v>
      </c>
      <c r="L35" s="18">
        <v>44586.625</v>
      </c>
      <c r="M35" s="19">
        <v>44586.642361111109</v>
      </c>
      <c r="N35" s="19">
        <v>44586.868055555555</v>
      </c>
      <c r="O35" s="20">
        <f t="shared" si="1"/>
        <v>0.16666666666666666</v>
      </c>
      <c r="P35" s="20">
        <f t="shared" ca="1" si="2"/>
        <v>-0.22013888889341615</v>
      </c>
      <c r="Q35" s="20">
        <f t="shared" ca="1" si="3"/>
        <v>4.4312500000014552</v>
      </c>
      <c r="R35" s="21">
        <f t="shared" si="4"/>
        <v>114</v>
      </c>
      <c r="S35" s="22">
        <f t="shared" si="5"/>
        <v>5</v>
      </c>
      <c r="T35" s="22">
        <f t="shared" si="6"/>
        <v>1</v>
      </c>
      <c r="U35" s="22">
        <f t="shared" si="7"/>
        <v>2022</v>
      </c>
      <c r="V35" s="434">
        <v>4.3895833333333334</v>
      </c>
      <c r="W35" s="5">
        <f ca="1">Таблица9[[#This Row],[Время в пути]]-Таблица9[[#This Row],[Нитка]]</f>
        <v>4.1666666668121799E-2</v>
      </c>
    </row>
    <row r="36" spans="1:23" ht="13.2">
      <c r="A36" s="15" t="s">
        <v>99</v>
      </c>
      <c r="B36" s="3" t="s">
        <v>7</v>
      </c>
      <c r="C36" s="15" t="s">
        <v>3823</v>
      </c>
      <c r="D36" s="15"/>
      <c r="E36" s="15"/>
      <c r="F36" s="15">
        <v>0</v>
      </c>
      <c r="G36" s="15">
        <v>42</v>
      </c>
      <c r="H36" s="16">
        <v>44585.147916666669</v>
      </c>
      <c r="I36" s="18">
        <v>44584.531944444447</v>
      </c>
      <c r="J36" s="18">
        <v>44589.237500000003</v>
      </c>
      <c r="K36" s="19">
        <f t="shared" si="0"/>
        <v>44589.404166666667</v>
      </c>
      <c r="L36" s="18">
        <v>44589.489583333336</v>
      </c>
      <c r="M36" s="19">
        <v>44589.493055555555</v>
      </c>
      <c r="N36" s="19">
        <v>44589.611111111109</v>
      </c>
      <c r="O36" s="20">
        <f t="shared" si="1"/>
        <v>0.16666666666666666</v>
      </c>
      <c r="P36" s="20">
        <f t="shared" ca="1" si="2"/>
        <v>-0.61597222222189885</v>
      </c>
      <c r="Q36" s="20">
        <f t="shared" ca="1" si="3"/>
        <v>4.7055555555562023</v>
      </c>
      <c r="R36" s="21">
        <f t="shared" si="4"/>
        <v>84</v>
      </c>
      <c r="S36" s="22">
        <f t="shared" si="5"/>
        <v>5</v>
      </c>
      <c r="T36" s="22">
        <f t="shared" si="6"/>
        <v>1</v>
      </c>
      <c r="U36" s="22">
        <f t="shared" si="7"/>
        <v>2022</v>
      </c>
      <c r="V36" s="434">
        <v>4.3895833333333334</v>
      </c>
      <c r="W36" s="5">
        <f ca="1">Таблица9[[#This Row],[Время в пути]]-Таблица9[[#This Row],[Нитка]]</f>
        <v>0.31597222222286891</v>
      </c>
    </row>
    <row r="37" spans="1:23" ht="13.2">
      <c r="A37" s="15" t="s">
        <v>99</v>
      </c>
      <c r="B37" s="3" t="s">
        <v>7</v>
      </c>
      <c r="C37" s="15" t="s">
        <v>3824</v>
      </c>
      <c r="D37" s="15"/>
      <c r="E37" s="15"/>
      <c r="F37" s="15">
        <v>0</v>
      </c>
      <c r="G37" s="15">
        <v>38</v>
      </c>
      <c r="H37" s="16">
        <v>44587.147916666669</v>
      </c>
      <c r="I37" s="18">
        <v>44586.963194444441</v>
      </c>
      <c r="J37" s="18">
        <v>44591.261805555558</v>
      </c>
      <c r="K37" s="19">
        <f t="shared" si="0"/>
        <v>44591.428472222222</v>
      </c>
      <c r="L37" s="18">
        <v>44591.520833333336</v>
      </c>
      <c r="M37" s="19">
        <v>44591.552083333336</v>
      </c>
      <c r="N37" s="19">
        <v>44591.782638888886</v>
      </c>
      <c r="O37" s="20">
        <f t="shared" si="1"/>
        <v>0.16666666666666666</v>
      </c>
      <c r="P37" s="20">
        <f t="shared" ca="1" si="2"/>
        <v>-0.18472222222771961</v>
      </c>
      <c r="Q37" s="20">
        <f t="shared" ca="1" si="3"/>
        <v>4.2986111111167702</v>
      </c>
      <c r="R37" s="21">
        <f t="shared" si="4"/>
        <v>76</v>
      </c>
      <c r="S37" s="22">
        <f t="shared" si="5"/>
        <v>5</v>
      </c>
      <c r="T37" s="22">
        <f t="shared" si="6"/>
        <v>1</v>
      </c>
      <c r="U37" s="22">
        <f t="shared" si="7"/>
        <v>2022</v>
      </c>
      <c r="V37" s="434">
        <v>4.3895833333333334</v>
      </c>
      <c r="W37" s="5">
        <f ca="1">Таблица9[[#This Row],[Время в пути]]-Таблица9[[#This Row],[Нитка]]</f>
        <v>-9.0972222216563203E-2</v>
      </c>
    </row>
    <row r="38" spans="1:23" ht="13.2" hidden="1">
      <c r="A38" s="15" t="s">
        <v>118</v>
      </c>
      <c r="B38" s="3" t="s">
        <v>8</v>
      </c>
      <c r="C38" s="15" t="s">
        <v>3931</v>
      </c>
      <c r="D38" s="15"/>
      <c r="E38" s="15"/>
      <c r="F38" s="15">
        <v>46</v>
      </c>
      <c r="G38" s="15">
        <v>43</v>
      </c>
      <c r="H38" s="16">
        <v>44561</v>
      </c>
      <c r="I38" s="18">
        <v>44564.085416666669</v>
      </c>
      <c r="J38" s="18">
        <v>44570.189583333333</v>
      </c>
      <c r="K38" s="19">
        <f t="shared" si="0"/>
        <v>44570.356249999997</v>
      </c>
      <c r="L38" s="18">
        <v>44570.513888888891</v>
      </c>
      <c r="M38" s="19">
        <v>44570.552083333336</v>
      </c>
      <c r="N38" s="19">
        <v>44570.673611111109</v>
      </c>
      <c r="O38" s="20">
        <f t="shared" si="1"/>
        <v>0.16666666666666666</v>
      </c>
      <c r="P38" s="20">
        <f t="shared" ca="1" si="2"/>
        <v>3.0854166666686069</v>
      </c>
      <c r="Q38" s="20">
        <f t="shared" ca="1" si="3"/>
        <v>6.1041666666642413</v>
      </c>
      <c r="R38" s="21">
        <f t="shared" si="4"/>
        <v>132</v>
      </c>
      <c r="S38" s="22">
        <f t="shared" si="5"/>
        <v>2</v>
      </c>
      <c r="T38" s="22">
        <f t="shared" si="6"/>
        <v>1</v>
      </c>
      <c r="U38" s="22">
        <f t="shared" si="7"/>
        <v>2021</v>
      </c>
      <c r="V38" s="434">
        <v>5.5562499999999995</v>
      </c>
      <c r="W38" s="5">
        <f ca="1">Таблица9[[#This Row],[Время в пути]]-Таблица9[[#This Row],[Нитка]]</f>
        <v>0.54791666666424188</v>
      </c>
    </row>
    <row r="39" spans="1:23" ht="13.2" hidden="1">
      <c r="A39" s="15" t="s">
        <v>118</v>
      </c>
      <c r="B39" s="3" t="s">
        <v>8</v>
      </c>
      <c r="C39" s="15" t="s">
        <v>3932</v>
      </c>
      <c r="D39" s="15" t="s">
        <v>116</v>
      </c>
      <c r="E39" s="15"/>
      <c r="F39" s="15"/>
      <c r="G39" s="15"/>
      <c r="H39" s="16">
        <v>44568</v>
      </c>
      <c r="I39" s="18"/>
      <c r="J39" s="18"/>
      <c r="K39" s="19" t="str">
        <f t="shared" si="0"/>
        <v/>
      </c>
      <c r="L39" s="18"/>
      <c r="M39" s="19"/>
      <c r="N39" s="19"/>
      <c r="O39" s="20">
        <f t="shared" si="1"/>
        <v>0.16666666666666666</v>
      </c>
      <c r="P39" s="20" t="str">
        <f t="shared" ca="1" si="2"/>
        <v/>
      </c>
      <c r="Q39" s="20" t="str">
        <f t="shared" ca="1" si="3"/>
        <v/>
      </c>
      <c r="R39" s="21" t="str">
        <f t="shared" si="4"/>
        <v/>
      </c>
      <c r="S39" s="22">
        <f t="shared" si="5"/>
        <v>2</v>
      </c>
      <c r="T39" s="22">
        <f t="shared" si="6"/>
        <v>1</v>
      </c>
      <c r="U39" s="22">
        <f t="shared" si="7"/>
        <v>2022</v>
      </c>
      <c r="V39" s="434">
        <v>5.5562499999999995</v>
      </c>
      <c r="W39" s="5" t="e">
        <f ca="1">Таблица9[[#This Row],[Время в пути]]-Таблица9[[#This Row],[Нитка]]</f>
        <v>#VALUE!</v>
      </c>
    </row>
    <row r="40" spans="1:23" ht="13.2" hidden="1">
      <c r="A40" s="15" t="s">
        <v>118</v>
      </c>
      <c r="B40" s="3" t="s">
        <v>8</v>
      </c>
      <c r="C40" s="15" t="s">
        <v>3932</v>
      </c>
      <c r="D40" s="15"/>
      <c r="E40" s="15"/>
      <c r="F40" s="15">
        <v>43</v>
      </c>
      <c r="G40" s="15">
        <v>39</v>
      </c>
      <c r="H40" s="16">
        <v>44575</v>
      </c>
      <c r="I40" s="18">
        <v>44577.087500000001</v>
      </c>
      <c r="J40" s="18">
        <v>44583.709027777775</v>
      </c>
      <c r="K40" s="19">
        <f t="shared" si="0"/>
        <v>44583.875694444439</v>
      </c>
      <c r="L40" s="18">
        <v>44584.076388888891</v>
      </c>
      <c r="M40" s="19">
        <v>44584.086805555555</v>
      </c>
      <c r="N40" s="19">
        <v>44584.25</v>
      </c>
      <c r="O40" s="20">
        <f t="shared" si="1"/>
        <v>0.16666666666666666</v>
      </c>
      <c r="P40" s="20">
        <f t="shared" ca="1" si="2"/>
        <v>2.0875000000014552</v>
      </c>
      <c r="Q40" s="20">
        <f t="shared" ca="1" si="3"/>
        <v>6.6215277777737356</v>
      </c>
      <c r="R40" s="21">
        <f t="shared" si="4"/>
        <v>121</v>
      </c>
      <c r="S40" s="22">
        <f t="shared" si="5"/>
        <v>4</v>
      </c>
      <c r="T40" s="22">
        <f t="shared" si="6"/>
        <v>1</v>
      </c>
      <c r="U40" s="22">
        <f t="shared" si="7"/>
        <v>2022</v>
      </c>
      <c r="V40" s="434">
        <v>5.5562499999999995</v>
      </c>
      <c r="W40" s="5">
        <f ca="1">Таблица9[[#This Row],[Время в пути]]-Таблица9[[#This Row],[Нитка]]</f>
        <v>1.0652777777737361</v>
      </c>
    </row>
    <row r="41" spans="1:23" ht="13.2" hidden="1">
      <c r="A41" s="15" t="s">
        <v>118</v>
      </c>
      <c r="B41" s="3" t="s">
        <v>8</v>
      </c>
      <c r="C41" s="15" t="s">
        <v>3933</v>
      </c>
      <c r="D41" s="15" t="s">
        <v>116</v>
      </c>
      <c r="E41" s="15"/>
      <c r="F41" s="15"/>
      <c r="G41" s="15"/>
      <c r="H41" s="16">
        <v>44582</v>
      </c>
      <c r="I41" s="18"/>
      <c r="J41" s="18"/>
      <c r="K41" s="19" t="str">
        <f t="shared" si="0"/>
        <v/>
      </c>
      <c r="L41" s="18"/>
      <c r="M41" s="19"/>
      <c r="N41" s="19"/>
      <c r="O41" s="20">
        <f t="shared" si="1"/>
        <v>0.16666666666666666</v>
      </c>
      <c r="P41" s="20" t="str">
        <f t="shared" ca="1" si="2"/>
        <v/>
      </c>
      <c r="Q41" s="20" t="str">
        <f t="shared" ca="1" si="3"/>
        <v/>
      </c>
      <c r="R41" s="21" t="str">
        <f t="shared" si="4"/>
        <v/>
      </c>
      <c r="S41" s="22">
        <f t="shared" si="5"/>
        <v>4</v>
      </c>
      <c r="T41" s="22">
        <f t="shared" si="6"/>
        <v>1</v>
      </c>
      <c r="U41" s="22">
        <f t="shared" si="7"/>
        <v>2022</v>
      </c>
      <c r="V41" s="434">
        <v>5.5562499999999995</v>
      </c>
      <c r="W41" s="5" t="e">
        <f ca="1">Таблица9[[#This Row],[Время в пути]]-Таблица9[[#This Row],[Нитка]]</f>
        <v>#VALUE!</v>
      </c>
    </row>
    <row r="42" spans="1:23" ht="13.2" hidden="1">
      <c r="A42" s="15" t="s">
        <v>99</v>
      </c>
      <c r="B42" s="3" t="s">
        <v>9</v>
      </c>
      <c r="C42" s="15" t="s">
        <v>119</v>
      </c>
      <c r="D42" s="15"/>
      <c r="E42" s="15"/>
      <c r="F42" s="15">
        <v>0</v>
      </c>
      <c r="G42" s="15">
        <v>50</v>
      </c>
      <c r="H42" s="16"/>
      <c r="I42" s="24">
        <v>44560.936111111114</v>
      </c>
      <c r="J42" s="24">
        <v>44562.886111111111</v>
      </c>
      <c r="K42" s="19">
        <f t="shared" si="0"/>
        <v>44563.052777777775</v>
      </c>
      <c r="L42" s="18">
        <v>44563.604166666664</v>
      </c>
      <c r="M42" s="19">
        <v>44567.09375</v>
      </c>
      <c r="N42" s="19">
        <v>44568.65625</v>
      </c>
      <c r="O42" s="20">
        <f t="shared" si="1"/>
        <v>0.16666666666666666</v>
      </c>
      <c r="P42" s="20" t="str">
        <f t="shared" ca="1" si="2"/>
        <v/>
      </c>
      <c r="Q42" s="20" t="str">
        <f t="shared" ca="1" si="3"/>
        <v/>
      </c>
      <c r="R42" s="21">
        <f t="shared" si="4"/>
        <v>100</v>
      </c>
      <c r="S42" s="22">
        <f t="shared" si="5"/>
        <v>1</v>
      </c>
      <c r="T42" s="22">
        <f t="shared" si="6"/>
        <v>1</v>
      </c>
      <c r="U42" s="22">
        <f t="shared" si="7"/>
        <v>2021</v>
      </c>
      <c r="V42" s="434">
        <v>1.75</v>
      </c>
      <c r="W42" s="5" t="e">
        <f ca="1">Таблица9[[#This Row],[Время в пути]]-Таблица9[[#This Row],[Нитка]]</f>
        <v>#VALUE!</v>
      </c>
    </row>
    <row r="43" spans="1:23" ht="13.2" hidden="1">
      <c r="A43" s="15" t="s">
        <v>99</v>
      </c>
      <c r="B43" s="3" t="s">
        <v>9</v>
      </c>
      <c r="C43" s="15" t="s">
        <v>120</v>
      </c>
      <c r="D43" s="15"/>
      <c r="E43" s="15"/>
      <c r="F43" s="15">
        <v>0</v>
      </c>
      <c r="G43" s="15">
        <v>50</v>
      </c>
      <c r="H43" s="16"/>
      <c r="I43" s="18">
        <v>44578.785416666666</v>
      </c>
      <c r="J43" s="18">
        <v>44580.684027777781</v>
      </c>
      <c r="K43" s="19">
        <f t="shared" si="0"/>
        <v>44580.850694444445</v>
      </c>
      <c r="L43" s="18">
        <v>44580.958333333336</v>
      </c>
      <c r="M43" s="19">
        <v>44580.96875</v>
      </c>
      <c r="N43" s="19">
        <v>44582.576388888891</v>
      </c>
      <c r="O43" s="20">
        <f t="shared" si="1"/>
        <v>0.16666666666666666</v>
      </c>
      <c r="P43" s="20" t="str">
        <f t="shared" ca="1" si="2"/>
        <v/>
      </c>
      <c r="Q43" s="20" t="str">
        <f t="shared" ca="1" si="3"/>
        <v/>
      </c>
      <c r="R43" s="21">
        <f t="shared" si="4"/>
        <v>100</v>
      </c>
      <c r="S43" s="22">
        <f t="shared" si="5"/>
        <v>4</v>
      </c>
      <c r="T43" s="22">
        <f t="shared" si="6"/>
        <v>1</v>
      </c>
      <c r="U43" s="22">
        <f t="shared" si="7"/>
        <v>2022</v>
      </c>
      <c r="V43" s="434">
        <v>1.75</v>
      </c>
      <c r="W43" s="5" t="e">
        <f ca="1">Таблица9[[#This Row],[Время в пути]]-Таблица9[[#This Row],[Нитка]]</f>
        <v>#VALUE!</v>
      </c>
    </row>
    <row r="44" spans="1:23" ht="13.2" hidden="1">
      <c r="A44" s="15" t="s">
        <v>118</v>
      </c>
      <c r="B44" s="3" t="s">
        <v>9</v>
      </c>
      <c r="C44" s="15" t="s">
        <v>121</v>
      </c>
      <c r="D44" s="15"/>
      <c r="E44" s="15"/>
      <c r="F44" s="15">
        <v>0</v>
      </c>
      <c r="G44" s="15">
        <v>50</v>
      </c>
      <c r="H44" s="16"/>
      <c r="I44" s="24">
        <v>44569.148611111108</v>
      </c>
      <c r="J44" s="18">
        <v>44571.402083333334</v>
      </c>
      <c r="K44" s="19">
        <f t="shared" si="0"/>
        <v>44571.568749999999</v>
      </c>
      <c r="L44" s="18">
        <v>44571.631944444445</v>
      </c>
      <c r="M44" s="19">
        <v>44572.631944444445</v>
      </c>
      <c r="N44" s="19">
        <v>44574.21875</v>
      </c>
      <c r="O44" s="20">
        <f t="shared" si="1"/>
        <v>0.16666666666666666</v>
      </c>
      <c r="P44" s="20" t="str">
        <f t="shared" ca="1" si="2"/>
        <v/>
      </c>
      <c r="Q44" s="20" t="str">
        <f t="shared" ca="1" si="3"/>
        <v/>
      </c>
      <c r="R44" s="21">
        <f t="shared" si="4"/>
        <v>100</v>
      </c>
      <c r="S44" s="22">
        <f t="shared" si="5"/>
        <v>3</v>
      </c>
      <c r="T44" s="22">
        <f t="shared" si="6"/>
        <v>1</v>
      </c>
      <c r="U44" s="22">
        <f t="shared" si="7"/>
        <v>2022</v>
      </c>
      <c r="V44" s="434">
        <v>1.75</v>
      </c>
      <c r="W44" s="5" t="e">
        <f ca="1">Таблица9[[#This Row],[Время в пути]]-Таблица9[[#This Row],[Нитка]]</f>
        <v>#VALUE!</v>
      </c>
    </row>
    <row r="45" spans="1:23" ht="13.2" hidden="1">
      <c r="A45" s="15" t="s">
        <v>118</v>
      </c>
      <c r="B45" s="3" t="s">
        <v>9</v>
      </c>
      <c r="C45" s="15" t="s">
        <v>122</v>
      </c>
      <c r="D45" s="15"/>
      <c r="E45" s="15"/>
      <c r="F45" s="15">
        <v>0</v>
      </c>
      <c r="G45" s="15">
        <v>50</v>
      </c>
      <c r="H45" s="16"/>
      <c r="I45" s="24">
        <v>44581.663194444445</v>
      </c>
      <c r="J45" s="18">
        <v>44583.71597222222</v>
      </c>
      <c r="K45" s="19">
        <f t="shared" si="0"/>
        <v>44583.882638888885</v>
      </c>
      <c r="L45" s="18">
        <v>44584.03125</v>
      </c>
      <c r="M45" s="19">
        <v>44586.4375</v>
      </c>
      <c r="N45" s="19">
        <v>44587.72152777778</v>
      </c>
      <c r="O45" s="20">
        <f t="shared" si="1"/>
        <v>0.16666666666666666</v>
      </c>
      <c r="P45" s="20" t="str">
        <f t="shared" ca="1" si="2"/>
        <v/>
      </c>
      <c r="Q45" s="20" t="str">
        <f t="shared" ca="1" si="3"/>
        <v/>
      </c>
      <c r="R45" s="21">
        <f t="shared" si="4"/>
        <v>100</v>
      </c>
      <c r="S45" s="22">
        <f t="shared" si="5"/>
        <v>4</v>
      </c>
      <c r="T45" s="22">
        <f t="shared" si="6"/>
        <v>1</v>
      </c>
      <c r="U45" s="22">
        <f t="shared" si="7"/>
        <v>2022</v>
      </c>
      <c r="V45" s="434">
        <v>1.75</v>
      </c>
      <c r="W45" s="5" t="e">
        <f ca="1">Таблица9[[#This Row],[Время в пути]]-Таблица9[[#This Row],[Нитка]]</f>
        <v>#VALUE!</v>
      </c>
    </row>
    <row r="46" spans="1:23" ht="13.2" hidden="1">
      <c r="A46" s="15" t="s">
        <v>117</v>
      </c>
      <c r="B46" s="3" t="s">
        <v>5</v>
      </c>
      <c r="C46" s="15">
        <v>3</v>
      </c>
      <c r="D46" s="15"/>
      <c r="E46" s="15"/>
      <c r="F46" s="15">
        <v>0</v>
      </c>
      <c r="G46" s="15">
        <v>42</v>
      </c>
      <c r="H46" s="16">
        <v>44587.118055555555</v>
      </c>
      <c r="I46" s="17">
        <v>44588.161111111112</v>
      </c>
      <c r="J46" s="17">
        <v>44592.670138888891</v>
      </c>
      <c r="K46" s="19">
        <f t="shared" si="0"/>
        <v>44592.836805555555</v>
      </c>
      <c r="L46" s="17">
        <v>44593.125</v>
      </c>
      <c r="M46" s="19">
        <v>44593.125</v>
      </c>
      <c r="N46" s="19">
        <v>44593.201388888891</v>
      </c>
      <c r="O46" s="20">
        <f t="shared" si="1"/>
        <v>0.16666666666666666</v>
      </c>
      <c r="P46" s="20">
        <f t="shared" ca="1" si="2"/>
        <v>1.0430555555576575</v>
      </c>
      <c r="Q46" s="20">
        <f t="shared" ca="1" si="3"/>
        <v>4.5090277777781012</v>
      </c>
      <c r="R46" s="21">
        <f t="shared" si="4"/>
        <v>84</v>
      </c>
      <c r="S46" s="22">
        <f t="shared" si="5"/>
        <v>6</v>
      </c>
      <c r="T46" s="22">
        <f t="shared" si="6"/>
        <v>1</v>
      </c>
      <c r="U46" s="22">
        <f t="shared" si="7"/>
        <v>2022</v>
      </c>
      <c r="V46" s="434">
        <v>4.3895833333333334</v>
      </c>
      <c r="W46" s="5">
        <f ca="1">Таблица9[[#This Row],[Время в пути]]-Таблица9[[#This Row],[Нитка]]</f>
        <v>0.11944444444476776</v>
      </c>
    </row>
    <row r="47" spans="1:23" ht="13.2" hidden="1">
      <c r="A47" s="15" t="s">
        <v>117</v>
      </c>
      <c r="B47" s="3" t="s">
        <v>5</v>
      </c>
      <c r="C47" s="15">
        <v>4</v>
      </c>
      <c r="D47" s="15"/>
      <c r="E47" s="15"/>
      <c r="F47" s="15">
        <v>0</v>
      </c>
      <c r="G47" s="15">
        <v>76</v>
      </c>
      <c r="H47" s="16">
        <v>44589.118055555555</v>
      </c>
      <c r="I47" s="17">
        <v>44593.134027777778</v>
      </c>
      <c r="J47" s="17">
        <v>44599.107638888891</v>
      </c>
      <c r="K47" s="19">
        <f t="shared" si="0"/>
        <v>44599.274305555555</v>
      </c>
      <c r="L47" s="17">
        <v>44599.458333333336</v>
      </c>
      <c r="M47" s="19">
        <v>44599.458333333336</v>
      </c>
      <c r="N47" s="19">
        <v>44599.677083333336</v>
      </c>
      <c r="O47" s="20">
        <f t="shared" si="1"/>
        <v>0.16666666666666666</v>
      </c>
      <c r="P47" s="20">
        <f t="shared" ca="1" si="2"/>
        <v>4.015972222223354</v>
      </c>
      <c r="Q47" s="20">
        <f t="shared" ca="1" si="3"/>
        <v>5.9736111111124046</v>
      </c>
      <c r="R47" s="21">
        <f t="shared" si="4"/>
        <v>152</v>
      </c>
      <c r="S47" s="22">
        <f t="shared" si="5"/>
        <v>7</v>
      </c>
      <c r="T47" s="22">
        <f t="shared" si="6"/>
        <v>2</v>
      </c>
      <c r="U47" s="22">
        <f t="shared" si="7"/>
        <v>2022</v>
      </c>
      <c r="V47" s="434">
        <v>4.3895833333333334</v>
      </c>
      <c r="W47" s="5">
        <f ca="1">Таблица9[[#This Row],[Время в пути]]-Таблица9[[#This Row],[Нитка]]</f>
        <v>1.5840277777790712</v>
      </c>
    </row>
    <row r="48" spans="1:23" ht="13.2" hidden="1">
      <c r="A48" s="15" t="s">
        <v>117</v>
      </c>
      <c r="B48" s="3" t="s">
        <v>5</v>
      </c>
      <c r="C48" s="15">
        <v>5</v>
      </c>
      <c r="D48" s="15" t="s">
        <v>116</v>
      </c>
      <c r="E48" s="15"/>
      <c r="F48" s="15"/>
      <c r="G48" s="15"/>
      <c r="H48" s="16">
        <v>44591.118055555555</v>
      </c>
      <c r="I48" s="17"/>
      <c r="J48" s="17"/>
      <c r="K48" s="19" t="str">
        <f t="shared" si="0"/>
        <v/>
      </c>
      <c r="L48" s="17"/>
      <c r="M48" s="19"/>
      <c r="N48" s="19"/>
      <c r="O48" s="20">
        <f t="shared" si="1"/>
        <v>0.16666666666666666</v>
      </c>
      <c r="P48" s="20" t="str">
        <f t="shared" ca="1" si="2"/>
        <v/>
      </c>
      <c r="Q48" s="20" t="str">
        <f t="shared" ca="1" si="3"/>
        <v/>
      </c>
      <c r="R48" s="21" t="str">
        <f t="shared" si="4"/>
        <v/>
      </c>
      <c r="S48" s="22">
        <f t="shared" si="5"/>
        <v>5</v>
      </c>
      <c r="T48" s="22">
        <f t="shared" si="6"/>
        <v>1</v>
      </c>
      <c r="U48" s="22">
        <f t="shared" si="7"/>
        <v>2022</v>
      </c>
      <c r="V48" s="434">
        <v>4.3895833333333334</v>
      </c>
      <c r="W48" s="5" t="e">
        <f ca="1">Таблица9[[#This Row],[Время в пути]]-Таблица9[[#This Row],[Нитка]]</f>
        <v>#VALUE!</v>
      </c>
    </row>
    <row r="49" spans="1:23" ht="13.2" hidden="1">
      <c r="A49" s="15" t="s">
        <v>117</v>
      </c>
      <c r="B49" s="3" t="s">
        <v>5</v>
      </c>
      <c r="C49" s="15">
        <v>5</v>
      </c>
      <c r="D49" s="15"/>
      <c r="E49" s="15"/>
      <c r="F49" s="15">
        <v>0</v>
      </c>
      <c r="G49" s="15">
        <v>35</v>
      </c>
      <c r="H49" s="16">
        <v>44594.118055555555</v>
      </c>
      <c r="I49" s="25">
        <v>44596.161111111112</v>
      </c>
      <c r="J49" s="17">
        <v>44601.004166666666</v>
      </c>
      <c r="K49" s="19">
        <f t="shared" si="0"/>
        <v>44601.17083333333</v>
      </c>
      <c r="L49" s="17">
        <v>44601.736111111109</v>
      </c>
      <c r="M49" s="19">
        <v>44601.736111111109</v>
      </c>
      <c r="N49" s="19">
        <v>44601.777777777781</v>
      </c>
      <c r="O49" s="20">
        <f t="shared" si="1"/>
        <v>0.16666666666666666</v>
      </c>
      <c r="P49" s="20">
        <f t="shared" ca="1" si="2"/>
        <v>2.0430555555576575</v>
      </c>
      <c r="Q49" s="20">
        <f t="shared" ca="1" si="3"/>
        <v>4.8430555555532919</v>
      </c>
      <c r="R49" s="21">
        <f t="shared" si="4"/>
        <v>70</v>
      </c>
      <c r="S49" s="22">
        <f t="shared" si="5"/>
        <v>7</v>
      </c>
      <c r="T49" s="22">
        <f t="shared" si="6"/>
        <v>2</v>
      </c>
      <c r="U49" s="22">
        <f t="shared" si="7"/>
        <v>2022</v>
      </c>
      <c r="V49" s="434">
        <v>4.3895833333333334</v>
      </c>
      <c r="W49" s="5">
        <f ca="1">Таблица9[[#This Row],[Время в пути]]-Таблица9[[#This Row],[Нитка]]</f>
        <v>0.45347222221995853</v>
      </c>
    </row>
    <row r="50" spans="1:23" ht="13.2" hidden="1">
      <c r="A50" s="15" t="s">
        <v>117</v>
      </c>
      <c r="B50" s="3" t="s">
        <v>5</v>
      </c>
      <c r="C50" s="15">
        <v>6</v>
      </c>
      <c r="D50" s="15"/>
      <c r="E50" s="15"/>
      <c r="F50" s="15">
        <v>0</v>
      </c>
      <c r="G50" s="15">
        <v>38</v>
      </c>
      <c r="H50" s="16">
        <v>44596.118055555555</v>
      </c>
      <c r="I50" s="25">
        <v>44599.118750000001</v>
      </c>
      <c r="J50" s="17">
        <v>44605.447222222225</v>
      </c>
      <c r="K50" s="19">
        <f t="shared" si="0"/>
        <v>44605.613888888889</v>
      </c>
      <c r="L50" s="17">
        <v>44605.711805555555</v>
      </c>
      <c r="M50" s="19">
        <v>44605.722222222219</v>
      </c>
      <c r="N50" s="19">
        <v>44605.763888888891</v>
      </c>
      <c r="O50" s="20">
        <f t="shared" si="1"/>
        <v>0.16666666666666666</v>
      </c>
      <c r="P50" s="20">
        <f t="shared" ca="1" si="2"/>
        <v>3.0006944444467081</v>
      </c>
      <c r="Q50" s="20">
        <f t="shared" ca="1" si="3"/>
        <v>6.328472222223354</v>
      </c>
      <c r="R50" s="21">
        <f t="shared" si="4"/>
        <v>76</v>
      </c>
      <c r="S50" s="22">
        <f t="shared" si="5"/>
        <v>7</v>
      </c>
      <c r="T50" s="22">
        <f t="shared" si="6"/>
        <v>2</v>
      </c>
      <c r="U50" s="22">
        <f t="shared" si="7"/>
        <v>2022</v>
      </c>
      <c r="V50" s="434">
        <v>4.3895833333333334</v>
      </c>
      <c r="W50" s="5">
        <f ca="1">Таблица9[[#This Row],[Время в пути]]-Таблица9[[#This Row],[Нитка]]</f>
        <v>1.9388888888900206</v>
      </c>
    </row>
    <row r="51" spans="1:23" ht="13.2" hidden="1">
      <c r="A51" s="15" t="s">
        <v>117</v>
      </c>
      <c r="B51" s="3" t="s">
        <v>5</v>
      </c>
      <c r="C51" s="15">
        <v>7</v>
      </c>
      <c r="D51" s="15"/>
      <c r="E51" s="15"/>
      <c r="F51" s="15">
        <v>0</v>
      </c>
      <c r="G51" s="15">
        <v>37</v>
      </c>
      <c r="H51" s="16">
        <v>44598.118055555555</v>
      </c>
      <c r="I51" s="25">
        <v>44601.118750000001</v>
      </c>
      <c r="J51" s="17">
        <v>44605.884027777778</v>
      </c>
      <c r="K51" s="19">
        <f t="shared" si="0"/>
        <v>44606.050694444442</v>
      </c>
      <c r="L51" s="17">
        <v>44606.09375</v>
      </c>
      <c r="M51" s="19">
        <v>44606.100694444445</v>
      </c>
      <c r="N51" s="19">
        <v>44606.149305555555</v>
      </c>
      <c r="O51" s="20">
        <f t="shared" si="1"/>
        <v>0.16666666666666666</v>
      </c>
      <c r="P51" s="20">
        <f t="shared" ca="1" si="2"/>
        <v>3.0006944444467081</v>
      </c>
      <c r="Q51" s="20">
        <f t="shared" ca="1" si="3"/>
        <v>4.765277777776646</v>
      </c>
      <c r="R51" s="21">
        <f t="shared" si="4"/>
        <v>74</v>
      </c>
      <c r="S51" s="22">
        <f t="shared" si="5"/>
        <v>8</v>
      </c>
      <c r="T51" s="22">
        <f t="shared" si="6"/>
        <v>2</v>
      </c>
      <c r="U51" s="22">
        <f t="shared" si="7"/>
        <v>2022</v>
      </c>
      <c r="V51" s="434">
        <v>4.3895833333333334</v>
      </c>
      <c r="W51" s="5">
        <f ca="1">Таблица9[[#This Row],[Время в пути]]-Таблица9[[#This Row],[Нитка]]</f>
        <v>0.37569444444331257</v>
      </c>
    </row>
    <row r="52" spans="1:23" ht="13.2" hidden="1">
      <c r="A52" s="15" t="s">
        <v>117</v>
      </c>
      <c r="B52" s="3" t="s">
        <v>5</v>
      </c>
      <c r="C52" s="15">
        <v>8</v>
      </c>
      <c r="D52" s="15" t="s">
        <v>116</v>
      </c>
      <c r="E52" s="15"/>
      <c r="F52" s="15"/>
      <c r="G52" s="15"/>
      <c r="H52" s="16">
        <v>44601.118055555555</v>
      </c>
      <c r="I52" s="17"/>
      <c r="J52" s="17"/>
      <c r="K52" s="19" t="str">
        <f t="shared" si="0"/>
        <v/>
      </c>
      <c r="L52" s="17"/>
      <c r="M52" s="19"/>
      <c r="N52" s="19"/>
      <c r="O52" s="20">
        <f t="shared" si="1"/>
        <v>0.16666666666666666</v>
      </c>
      <c r="P52" s="20" t="str">
        <f t="shared" ca="1" si="2"/>
        <v/>
      </c>
      <c r="Q52" s="20" t="str">
        <f t="shared" ca="1" si="3"/>
        <v/>
      </c>
      <c r="R52" s="21" t="str">
        <f t="shared" si="4"/>
        <v/>
      </c>
      <c r="S52" s="22">
        <f t="shared" si="5"/>
        <v>7</v>
      </c>
      <c r="T52" s="22">
        <f t="shared" si="6"/>
        <v>2</v>
      </c>
      <c r="U52" s="22">
        <f t="shared" si="7"/>
        <v>2022</v>
      </c>
      <c r="V52" s="434">
        <v>4.3895833333333334</v>
      </c>
      <c r="W52" s="5" t="e">
        <f ca="1">Таблица9[[#This Row],[Время в пути]]-Таблица9[[#This Row],[Нитка]]</f>
        <v>#VALUE!</v>
      </c>
    </row>
    <row r="53" spans="1:23" ht="13.2" hidden="1">
      <c r="A53" s="15" t="s">
        <v>117</v>
      </c>
      <c r="B53" s="3" t="s">
        <v>5</v>
      </c>
      <c r="C53" s="15">
        <v>8</v>
      </c>
      <c r="D53" s="15"/>
      <c r="E53" s="15"/>
      <c r="F53" s="15">
        <v>0</v>
      </c>
      <c r="G53" s="15">
        <v>75</v>
      </c>
      <c r="H53" s="16">
        <v>44603.118055555555</v>
      </c>
      <c r="I53" s="24">
        <v>44605.063888888886</v>
      </c>
      <c r="J53" s="17">
        <v>44610.097222222219</v>
      </c>
      <c r="K53" s="19">
        <f t="shared" si="0"/>
        <v>44610.263888888883</v>
      </c>
      <c r="L53" s="17">
        <v>44610.46875</v>
      </c>
      <c r="M53" s="19">
        <v>44610.46875</v>
      </c>
      <c r="N53" s="19">
        <v>44610.677083333336</v>
      </c>
      <c r="O53" s="20">
        <f t="shared" si="1"/>
        <v>0.16666666666666666</v>
      </c>
      <c r="P53" s="20">
        <f t="shared" ca="1" si="2"/>
        <v>1.9458333333313931</v>
      </c>
      <c r="Q53" s="20">
        <f t="shared" ca="1" si="3"/>
        <v>5.0333333333328483</v>
      </c>
      <c r="R53" s="21">
        <f t="shared" si="4"/>
        <v>150</v>
      </c>
      <c r="S53" s="22">
        <f t="shared" si="5"/>
        <v>8</v>
      </c>
      <c r="T53" s="22">
        <f t="shared" si="6"/>
        <v>2</v>
      </c>
      <c r="U53" s="22">
        <f t="shared" si="7"/>
        <v>2022</v>
      </c>
      <c r="V53" s="434">
        <v>4.3895833333333334</v>
      </c>
      <c r="W53" s="5">
        <f ca="1">Таблица9[[#This Row],[Время в пути]]-Таблица9[[#This Row],[Нитка]]</f>
        <v>0.64374999999951488</v>
      </c>
    </row>
    <row r="54" spans="1:23" ht="13.2" hidden="1">
      <c r="A54" s="15" t="s">
        <v>117</v>
      </c>
      <c r="B54" s="3" t="s">
        <v>5</v>
      </c>
      <c r="C54" s="15">
        <v>9</v>
      </c>
      <c r="D54" s="15" t="s">
        <v>116</v>
      </c>
      <c r="E54" s="15"/>
      <c r="F54" s="15"/>
      <c r="G54" s="15"/>
      <c r="H54" s="16">
        <v>44605.118055555555</v>
      </c>
      <c r="I54" s="17"/>
      <c r="J54" s="17"/>
      <c r="K54" s="19" t="str">
        <f t="shared" si="0"/>
        <v/>
      </c>
      <c r="L54" s="17"/>
      <c r="M54" s="19"/>
      <c r="N54" s="19"/>
      <c r="O54" s="20">
        <f t="shared" si="1"/>
        <v>0.16666666666666666</v>
      </c>
      <c r="P54" s="20" t="str">
        <f t="shared" ca="1" si="2"/>
        <v/>
      </c>
      <c r="Q54" s="20" t="str">
        <f t="shared" ca="1" si="3"/>
        <v/>
      </c>
      <c r="R54" s="21" t="str">
        <f t="shared" si="4"/>
        <v/>
      </c>
      <c r="S54" s="22">
        <f t="shared" si="5"/>
        <v>7</v>
      </c>
      <c r="T54" s="22">
        <f t="shared" si="6"/>
        <v>2</v>
      </c>
      <c r="U54" s="22">
        <f t="shared" si="7"/>
        <v>2022</v>
      </c>
      <c r="V54" s="434">
        <v>4.3895833333333334</v>
      </c>
      <c r="W54" s="5" t="e">
        <f ca="1">Таблица9[[#This Row],[Время в пути]]-Таблица9[[#This Row],[Нитка]]</f>
        <v>#VALUE!</v>
      </c>
    </row>
    <row r="55" spans="1:23" ht="13.2" hidden="1">
      <c r="A55" s="15" t="s">
        <v>117</v>
      </c>
      <c r="B55" s="3" t="s">
        <v>5</v>
      </c>
      <c r="C55" s="15">
        <v>9</v>
      </c>
      <c r="D55" s="15"/>
      <c r="E55" s="15"/>
      <c r="F55" s="15">
        <v>56</v>
      </c>
      <c r="G55" s="15">
        <v>31</v>
      </c>
      <c r="H55" s="16">
        <v>44608.118055555555</v>
      </c>
      <c r="I55" s="24">
        <v>44609.064583333333</v>
      </c>
      <c r="J55" s="17">
        <v>44613.617361111108</v>
      </c>
      <c r="K55" s="19">
        <f t="shared" si="0"/>
        <v>44613.784027777772</v>
      </c>
      <c r="L55" s="17">
        <v>44613.927083333336</v>
      </c>
      <c r="M55" s="19">
        <v>44613.930555555555</v>
      </c>
      <c r="N55" s="19">
        <v>44614.288194444445</v>
      </c>
      <c r="O55" s="20">
        <f t="shared" si="1"/>
        <v>0.16666666666666666</v>
      </c>
      <c r="P55" s="20">
        <f t="shared" ca="1" si="2"/>
        <v>0.94652777777810115</v>
      </c>
      <c r="Q55" s="20">
        <f t="shared" ca="1" si="3"/>
        <v>4.5527777777751908</v>
      </c>
      <c r="R55" s="21">
        <f t="shared" si="4"/>
        <v>118</v>
      </c>
      <c r="S55" s="22">
        <f t="shared" si="5"/>
        <v>9</v>
      </c>
      <c r="T55" s="22">
        <f t="shared" si="6"/>
        <v>2</v>
      </c>
      <c r="U55" s="22">
        <f t="shared" si="7"/>
        <v>2022</v>
      </c>
      <c r="V55" s="434">
        <v>4.3895833333333334</v>
      </c>
      <c r="W55" s="5">
        <f ca="1">Таблица9[[#This Row],[Время в пути]]-Таблица9[[#This Row],[Нитка]]</f>
        <v>0.16319444444185738</v>
      </c>
    </row>
    <row r="56" spans="1:23" ht="13.2" hidden="1">
      <c r="A56" s="15" t="s">
        <v>117</v>
      </c>
      <c r="B56" s="3" t="s">
        <v>5</v>
      </c>
      <c r="C56" s="15">
        <v>10</v>
      </c>
      <c r="D56" s="15"/>
      <c r="E56" s="15"/>
      <c r="F56" s="15">
        <v>0</v>
      </c>
      <c r="G56" s="15">
        <v>76</v>
      </c>
      <c r="H56" s="16">
        <v>44610.118055555555</v>
      </c>
      <c r="I56" s="24">
        <v>44614.099305555559</v>
      </c>
      <c r="J56" s="17">
        <v>44619.005555555559</v>
      </c>
      <c r="K56" s="19">
        <f t="shared" si="0"/>
        <v>44619.172222222223</v>
      </c>
      <c r="L56" s="17">
        <v>44619.222222222219</v>
      </c>
      <c r="M56" s="19">
        <v>44619.225694444445</v>
      </c>
      <c r="N56" s="19">
        <v>44619.339583333334</v>
      </c>
      <c r="O56" s="20">
        <f t="shared" si="1"/>
        <v>0.16666666666666666</v>
      </c>
      <c r="P56" s="20">
        <f t="shared" ca="1" si="2"/>
        <v>3.9812500000043656</v>
      </c>
      <c r="Q56" s="20">
        <f t="shared" ca="1" si="3"/>
        <v>4.90625</v>
      </c>
      <c r="R56" s="21">
        <f t="shared" si="4"/>
        <v>152</v>
      </c>
      <c r="S56" s="22">
        <f t="shared" si="5"/>
        <v>9</v>
      </c>
      <c r="T56" s="22">
        <f t="shared" si="6"/>
        <v>2</v>
      </c>
      <c r="U56" s="22">
        <f t="shared" si="7"/>
        <v>2022</v>
      </c>
      <c r="V56" s="434">
        <v>4.3895833333333334</v>
      </c>
      <c r="W56" s="5">
        <f ca="1">Таблица9[[#This Row],[Время в пути]]-Таблица9[[#This Row],[Нитка]]</f>
        <v>0.51666666666666661</v>
      </c>
    </row>
    <row r="57" spans="1:23" ht="13.2" hidden="1">
      <c r="A57" s="15" t="s">
        <v>117</v>
      </c>
      <c r="B57" s="3" t="s">
        <v>5</v>
      </c>
      <c r="C57" s="15">
        <v>11</v>
      </c>
      <c r="D57" s="15" t="s">
        <v>116</v>
      </c>
      <c r="E57" s="15"/>
      <c r="F57" s="15"/>
      <c r="G57" s="15"/>
      <c r="H57" s="17">
        <v>44613.118055555555</v>
      </c>
      <c r="I57" s="17"/>
      <c r="J57" s="17"/>
      <c r="K57" s="19" t="str">
        <f t="shared" si="0"/>
        <v/>
      </c>
      <c r="L57" s="17"/>
      <c r="M57" s="19"/>
      <c r="N57" s="19"/>
      <c r="O57" s="20">
        <f t="shared" si="1"/>
        <v>0.16666666666666666</v>
      </c>
      <c r="P57" s="20" t="str">
        <f t="shared" ca="1" si="2"/>
        <v/>
      </c>
      <c r="Q57" s="20" t="str">
        <f t="shared" ca="1" si="3"/>
        <v/>
      </c>
      <c r="R57" s="21" t="str">
        <f t="shared" si="4"/>
        <v/>
      </c>
      <c r="S57" s="22">
        <f t="shared" si="5"/>
        <v>9</v>
      </c>
      <c r="T57" s="22">
        <f t="shared" si="6"/>
        <v>2</v>
      </c>
      <c r="U57" s="22">
        <f t="shared" si="7"/>
        <v>2022</v>
      </c>
      <c r="V57" s="434">
        <v>4.3895833333333334</v>
      </c>
      <c r="W57" s="5" t="e">
        <f ca="1">Таблица9[[#This Row],[Время в пути]]-Таблица9[[#This Row],[Нитка]]</f>
        <v>#VALUE!</v>
      </c>
    </row>
    <row r="58" spans="1:23" ht="13.2" hidden="1">
      <c r="A58" s="15" t="s">
        <v>115</v>
      </c>
      <c r="B58" s="3" t="s">
        <v>3</v>
      </c>
      <c r="C58" s="15" t="s">
        <v>3819</v>
      </c>
      <c r="D58" s="15"/>
      <c r="E58" s="15"/>
      <c r="F58" s="15">
        <v>0</v>
      </c>
      <c r="G58" s="15">
        <v>31</v>
      </c>
      <c r="H58" s="16">
        <v>44586.748611111114</v>
      </c>
      <c r="I58" s="18">
        <v>44588.609027777777</v>
      </c>
      <c r="J58" s="18">
        <v>44593.45416666667</v>
      </c>
      <c r="K58" s="19">
        <f t="shared" si="0"/>
        <v>44593.620833333334</v>
      </c>
      <c r="L58" s="18">
        <v>44594.194444444445</v>
      </c>
      <c r="M58" s="19">
        <v>44594.197916666664</v>
      </c>
      <c r="N58" s="19">
        <v>44594.243055555555</v>
      </c>
      <c r="O58" s="20">
        <f t="shared" si="1"/>
        <v>0.16666666666666666</v>
      </c>
      <c r="P58" s="20">
        <f t="shared" ca="1" si="2"/>
        <v>1.8604166666627862</v>
      </c>
      <c r="Q58" s="20">
        <f t="shared" ca="1" si="3"/>
        <v>4.8451388888934162</v>
      </c>
      <c r="R58" s="21">
        <f t="shared" si="4"/>
        <v>62</v>
      </c>
      <c r="S58" s="22">
        <f t="shared" si="5"/>
        <v>6</v>
      </c>
      <c r="T58" s="22">
        <f t="shared" si="6"/>
        <v>2</v>
      </c>
      <c r="U58" s="22">
        <f t="shared" si="7"/>
        <v>2022</v>
      </c>
      <c r="V58" s="437">
        <v>4.3895833333333334</v>
      </c>
      <c r="W58" s="5">
        <f ca="1">Таблица9[[#This Row],[Время в пути]]-Таблица9[[#This Row],[Нитка]]</f>
        <v>0.45555555556008276</v>
      </c>
    </row>
    <row r="59" spans="1:23" ht="13.2" hidden="1">
      <c r="A59" s="15" t="s">
        <v>115</v>
      </c>
      <c r="B59" s="3" t="s">
        <v>3</v>
      </c>
      <c r="C59" s="15" t="s">
        <v>3820</v>
      </c>
      <c r="D59" s="15"/>
      <c r="E59" s="15"/>
      <c r="F59" s="15">
        <v>0</v>
      </c>
      <c r="G59" s="15">
        <v>34</v>
      </c>
      <c r="H59" s="16">
        <v>44590.748611111114</v>
      </c>
      <c r="I59" s="18">
        <v>44593.11041666667</v>
      </c>
      <c r="J59" s="18">
        <v>44598.28125</v>
      </c>
      <c r="K59" s="19">
        <f t="shared" si="0"/>
        <v>44598.447916666664</v>
      </c>
      <c r="L59" s="18">
        <v>44598.527777777781</v>
      </c>
      <c r="M59" s="19">
        <v>44598.541666666664</v>
      </c>
      <c r="N59" s="19">
        <v>44598.590277777781</v>
      </c>
      <c r="O59" s="20">
        <f t="shared" si="1"/>
        <v>0.16666666666666666</v>
      </c>
      <c r="P59" s="20">
        <f t="shared" ca="1" si="2"/>
        <v>2.3618055555562023</v>
      </c>
      <c r="Q59" s="20">
        <f t="shared" ca="1" si="3"/>
        <v>5.1708333333299379</v>
      </c>
      <c r="R59" s="21">
        <f t="shared" si="4"/>
        <v>68</v>
      </c>
      <c r="S59" s="22">
        <f t="shared" si="5"/>
        <v>6</v>
      </c>
      <c r="T59" s="22">
        <f t="shared" si="6"/>
        <v>2</v>
      </c>
      <c r="U59" s="22">
        <f t="shared" si="7"/>
        <v>2022</v>
      </c>
      <c r="V59" s="437">
        <v>4.3895833333333334</v>
      </c>
      <c r="W59" s="5">
        <f ca="1">Таблица9[[#This Row],[Время в пути]]-Таблица9[[#This Row],[Нитка]]</f>
        <v>0.78124999999660449</v>
      </c>
    </row>
    <row r="60" spans="1:23" ht="13.2" hidden="1">
      <c r="A60" s="15" t="s">
        <v>115</v>
      </c>
      <c r="B60" s="3" t="s">
        <v>3</v>
      </c>
      <c r="C60" s="15" t="s">
        <v>3821</v>
      </c>
      <c r="D60" s="15"/>
      <c r="E60" s="15"/>
      <c r="F60" s="15">
        <v>2</v>
      </c>
      <c r="G60" s="15">
        <v>61</v>
      </c>
      <c r="H60" s="16">
        <v>44597.748611111114</v>
      </c>
      <c r="I60" s="18">
        <v>44598.865277777775</v>
      </c>
      <c r="J60" s="18">
        <v>44603.861805555556</v>
      </c>
      <c r="K60" s="19">
        <f t="shared" si="0"/>
        <v>44604.02847222222</v>
      </c>
      <c r="L60" s="18">
        <v>44604.145833333336</v>
      </c>
      <c r="M60" s="19">
        <v>44604.145833333336</v>
      </c>
      <c r="N60" s="19">
        <v>44604.290972222225</v>
      </c>
      <c r="O60" s="20">
        <f t="shared" si="1"/>
        <v>0.16666666666666666</v>
      </c>
      <c r="P60" s="20">
        <f t="shared" ca="1" si="2"/>
        <v>1.116666666661331</v>
      </c>
      <c r="Q60" s="20">
        <f t="shared" ca="1" si="3"/>
        <v>4.9965277777810115</v>
      </c>
      <c r="R60" s="21">
        <f t="shared" si="4"/>
        <v>124</v>
      </c>
      <c r="S60" s="22">
        <f t="shared" si="5"/>
        <v>7</v>
      </c>
      <c r="T60" s="22">
        <f t="shared" si="6"/>
        <v>2</v>
      </c>
      <c r="U60" s="22">
        <f t="shared" si="7"/>
        <v>2022</v>
      </c>
      <c r="V60" s="437">
        <v>4.3895833333333334</v>
      </c>
      <c r="W60" s="5">
        <f ca="1">Таблица9[[#This Row],[Время в пути]]-Таблица9[[#This Row],[Нитка]]</f>
        <v>0.60694444444767814</v>
      </c>
    </row>
    <row r="61" spans="1:23" ht="13.2" hidden="1">
      <c r="A61" s="15" t="s">
        <v>115</v>
      </c>
      <c r="B61" s="3" t="s">
        <v>3</v>
      </c>
      <c r="C61" s="15" t="s">
        <v>3948</v>
      </c>
      <c r="D61" s="15"/>
      <c r="E61" s="15"/>
      <c r="F61" s="15">
        <v>0</v>
      </c>
      <c r="G61" s="15">
        <v>45</v>
      </c>
      <c r="H61" s="16">
        <v>44600.748611111114</v>
      </c>
      <c r="I61" s="18">
        <v>44602.578472222223</v>
      </c>
      <c r="J61" s="18">
        <v>44607.298611111109</v>
      </c>
      <c r="K61" s="19">
        <f t="shared" si="0"/>
        <v>44607.465277777774</v>
      </c>
      <c r="L61" s="18">
        <v>44607.538194444445</v>
      </c>
      <c r="M61" s="19">
        <v>44607.555555555555</v>
      </c>
      <c r="N61" s="19">
        <v>44607.637499999997</v>
      </c>
      <c r="O61" s="20">
        <f t="shared" si="1"/>
        <v>0.16666666666666666</v>
      </c>
      <c r="P61" s="20">
        <f t="shared" ca="1" si="2"/>
        <v>1.8298611111094942</v>
      </c>
      <c r="Q61" s="20">
        <f t="shared" ca="1" si="3"/>
        <v>4.7201388888861402</v>
      </c>
      <c r="R61" s="21">
        <f t="shared" si="4"/>
        <v>90</v>
      </c>
      <c r="S61" s="22">
        <f t="shared" si="5"/>
        <v>8</v>
      </c>
      <c r="T61" s="22">
        <f t="shared" si="6"/>
        <v>2</v>
      </c>
      <c r="U61" s="22">
        <f t="shared" si="7"/>
        <v>2022</v>
      </c>
      <c r="V61" s="437">
        <v>4.3895833333333334</v>
      </c>
      <c r="W61" s="5">
        <f ca="1">Таблица9[[#This Row],[Время в пути]]-Таблица9[[#This Row],[Нитка]]</f>
        <v>0.3305555555528068</v>
      </c>
    </row>
    <row r="62" spans="1:23" ht="13.2" hidden="1">
      <c r="A62" s="15" t="s">
        <v>115</v>
      </c>
      <c r="B62" s="3" t="s">
        <v>3</v>
      </c>
      <c r="C62" s="15" t="s">
        <v>3823</v>
      </c>
      <c r="D62" s="15"/>
      <c r="E62" s="15"/>
      <c r="F62" s="15">
        <v>2</v>
      </c>
      <c r="G62" s="15">
        <v>60</v>
      </c>
      <c r="H62" s="16">
        <v>44604.748611111114</v>
      </c>
      <c r="I62" s="18">
        <v>44607.114583333336</v>
      </c>
      <c r="J62" s="18">
        <v>44612.19027777778</v>
      </c>
      <c r="K62" s="19">
        <f t="shared" si="0"/>
        <v>44612.356944444444</v>
      </c>
      <c r="L62" s="18">
        <v>44612.461805555555</v>
      </c>
      <c r="M62" s="19">
        <v>44612.472222222219</v>
      </c>
      <c r="N62" s="19">
        <v>44612.621527777781</v>
      </c>
      <c r="O62" s="20">
        <f t="shared" si="1"/>
        <v>0.16666666666666666</v>
      </c>
      <c r="P62" s="20">
        <f t="shared" ca="1" si="2"/>
        <v>2.3659722222218988</v>
      </c>
      <c r="Q62" s="20">
        <f t="shared" ca="1" si="3"/>
        <v>5.0756944444437977</v>
      </c>
      <c r="R62" s="21">
        <f t="shared" si="4"/>
        <v>122</v>
      </c>
      <c r="S62" s="22">
        <f t="shared" si="5"/>
        <v>8</v>
      </c>
      <c r="T62" s="22">
        <f t="shared" si="6"/>
        <v>2</v>
      </c>
      <c r="U62" s="22">
        <f t="shared" si="7"/>
        <v>2022</v>
      </c>
      <c r="V62" s="437">
        <v>4.3895833333333334</v>
      </c>
      <c r="W62" s="5">
        <f ca="1">Таблица9[[#This Row],[Время в пути]]-Таблица9[[#This Row],[Нитка]]</f>
        <v>0.6861111111104643</v>
      </c>
    </row>
    <row r="63" spans="1:23" ht="13.2" hidden="1">
      <c r="A63" s="15" t="s">
        <v>115</v>
      </c>
      <c r="B63" s="3" t="s">
        <v>3</v>
      </c>
      <c r="C63" s="15" t="s">
        <v>3824</v>
      </c>
      <c r="D63" s="15" t="s">
        <v>116</v>
      </c>
      <c r="E63" s="15"/>
      <c r="F63" s="15"/>
      <c r="G63" s="15"/>
      <c r="H63" s="16">
        <v>44607.748611111114</v>
      </c>
      <c r="I63" s="17"/>
      <c r="J63" s="18"/>
      <c r="K63" s="19" t="str">
        <f t="shared" si="0"/>
        <v/>
      </c>
      <c r="L63" s="18"/>
      <c r="M63" s="19"/>
      <c r="N63" s="19"/>
      <c r="O63" s="20">
        <f t="shared" si="1"/>
        <v>0.16666666666666666</v>
      </c>
      <c r="P63" s="20" t="str">
        <f t="shared" ca="1" si="2"/>
        <v/>
      </c>
      <c r="Q63" s="20" t="str">
        <f t="shared" ca="1" si="3"/>
        <v/>
      </c>
      <c r="R63" s="21" t="str">
        <f t="shared" si="4"/>
        <v/>
      </c>
      <c r="S63" s="22">
        <f t="shared" si="5"/>
        <v>8</v>
      </c>
      <c r="T63" s="22">
        <f t="shared" si="6"/>
        <v>2</v>
      </c>
      <c r="U63" s="22">
        <f t="shared" si="7"/>
        <v>2022</v>
      </c>
      <c r="V63" s="437">
        <v>4.3895833333333334</v>
      </c>
      <c r="W63" s="5" t="e">
        <f ca="1">Таблица9[[#This Row],[Время в пути]]-Таблица9[[#This Row],[Нитка]]</f>
        <v>#VALUE!</v>
      </c>
    </row>
    <row r="64" spans="1:23" ht="13.2" hidden="1">
      <c r="A64" s="15" t="s">
        <v>115</v>
      </c>
      <c r="B64" s="3" t="s">
        <v>3</v>
      </c>
      <c r="C64" s="15" t="s">
        <v>3824</v>
      </c>
      <c r="D64" s="15"/>
      <c r="E64" s="15"/>
      <c r="F64" s="15">
        <v>0</v>
      </c>
      <c r="G64" s="15">
        <v>32</v>
      </c>
      <c r="H64" s="16">
        <v>44611.748611111114</v>
      </c>
      <c r="I64" s="18">
        <v>44612.223611111112</v>
      </c>
      <c r="J64" s="18">
        <v>44617.369444444441</v>
      </c>
      <c r="K64" s="19">
        <f t="shared" si="0"/>
        <v>44617.536111111105</v>
      </c>
      <c r="L64" s="18">
        <v>44617.625</v>
      </c>
      <c r="M64" s="19">
        <v>44617.645833333336</v>
      </c>
      <c r="N64" s="19">
        <v>44617.677083333336</v>
      </c>
      <c r="O64" s="20">
        <f t="shared" si="1"/>
        <v>0.16666666666666666</v>
      </c>
      <c r="P64" s="20">
        <f t="shared" ca="1" si="2"/>
        <v>0.47499999999854481</v>
      </c>
      <c r="Q64" s="20">
        <f t="shared" ca="1" si="3"/>
        <v>5.1458333333284827</v>
      </c>
      <c r="R64" s="21">
        <f t="shared" si="4"/>
        <v>64</v>
      </c>
      <c r="S64" s="22">
        <f t="shared" si="5"/>
        <v>9</v>
      </c>
      <c r="T64" s="22">
        <f t="shared" si="6"/>
        <v>2</v>
      </c>
      <c r="U64" s="22">
        <f t="shared" si="7"/>
        <v>2022</v>
      </c>
      <c r="V64" s="437">
        <v>4.3895833333333334</v>
      </c>
      <c r="W64" s="5">
        <f ca="1">Таблица9[[#This Row],[Время в пути]]-Таблица9[[#This Row],[Нитка]]</f>
        <v>0.7562499999951493</v>
      </c>
    </row>
    <row r="65" spans="1:23" ht="13.2" hidden="1">
      <c r="A65" s="15" t="s">
        <v>118</v>
      </c>
      <c r="B65" s="3" t="s">
        <v>6</v>
      </c>
      <c r="C65" s="15" t="s">
        <v>3822</v>
      </c>
      <c r="D65" s="15"/>
      <c r="E65" s="15"/>
      <c r="F65" s="15">
        <v>39</v>
      </c>
      <c r="G65" s="15">
        <v>53</v>
      </c>
      <c r="H65" s="16">
        <v>44590.629861111112</v>
      </c>
      <c r="I65" s="18">
        <v>44592.402777777781</v>
      </c>
      <c r="J65" s="18">
        <v>44598.000694444447</v>
      </c>
      <c r="K65" s="19">
        <f t="shared" si="0"/>
        <v>44598.167361111111</v>
      </c>
      <c r="L65" s="18">
        <v>44598.291666666664</v>
      </c>
      <c r="M65" s="19">
        <v>44598.298611111109</v>
      </c>
      <c r="N65" s="19">
        <v>44598.472222222219</v>
      </c>
      <c r="O65" s="20">
        <f t="shared" si="1"/>
        <v>0.16666666666666666</v>
      </c>
      <c r="P65" s="20">
        <f t="shared" ca="1" si="2"/>
        <v>1.7729166666686069</v>
      </c>
      <c r="Q65" s="20">
        <f t="shared" ca="1" si="3"/>
        <v>5.5979166666656965</v>
      </c>
      <c r="R65" s="21">
        <f t="shared" si="4"/>
        <v>145</v>
      </c>
      <c r="S65" s="22">
        <f t="shared" si="5"/>
        <v>6</v>
      </c>
      <c r="T65" s="22">
        <f t="shared" si="6"/>
        <v>2</v>
      </c>
      <c r="U65" s="22">
        <f t="shared" si="7"/>
        <v>2022</v>
      </c>
      <c r="V65" s="434">
        <v>4.3895833333333334</v>
      </c>
      <c r="W65" s="5">
        <f ca="1">Таблица9[[#This Row],[Время в пути]]-Таблица9[[#This Row],[Нитка]]</f>
        <v>1.2083333333323631</v>
      </c>
    </row>
    <row r="66" spans="1:23" ht="13.2" hidden="1">
      <c r="A66" s="15" t="s">
        <v>118</v>
      </c>
      <c r="B66" s="3" t="s">
        <v>6</v>
      </c>
      <c r="C66" s="15" t="s">
        <v>3823</v>
      </c>
      <c r="D66" s="15"/>
      <c r="E66" s="15"/>
      <c r="F66" s="15">
        <v>31</v>
      </c>
      <c r="G66" s="15">
        <v>52</v>
      </c>
      <c r="H66" s="16">
        <v>44595.629861111112</v>
      </c>
      <c r="I66" s="18">
        <v>44595.476388888892</v>
      </c>
      <c r="J66" s="18">
        <v>44601.855555555558</v>
      </c>
      <c r="K66" s="19">
        <f t="shared" si="0"/>
        <v>44602.022222222222</v>
      </c>
      <c r="L66" s="18">
        <v>44602.09375</v>
      </c>
      <c r="M66" s="19">
        <v>44602.097222222219</v>
      </c>
      <c r="N66" s="19">
        <v>44602.229166666664</v>
      </c>
      <c r="O66" s="20">
        <f t="shared" si="1"/>
        <v>0.16666666666666666</v>
      </c>
      <c r="P66" s="20">
        <f t="shared" ca="1" si="2"/>
        <v>-0.15347222222044365</v>
      </c>
      <c r="Q66" s="20">
        <f t="shared" ca="1" si="3"/>
        <v>6.3791666666656965</v>
      </c>
      <c r="R66" s="21">
        <f t="shared" si="4"/>
        <v>135</v>
      </c>
      <c r="S66" s="22">
        <f t="shared" si="5"/>
        <v>7</v>
      </c>
      <c r="T66" s="22">
        <f t="shared" si="6"/>
        <v>2</v>
      </c>
      <c r="U66" s="22">
        <f t="shared" si="7"/>
        <v>2022</v>
      </c>
      <c r="V66" s="434">
        <v>4.3895833333333334</v>
      </c>
      <c r="W66" s="5">
        <f ca="1">Таблица9[[#This Row],[Время в пути]]-Таблица9[[#This Row],[Нитка]]</f>
        <v>1.9895833333323631</v>
      </c>
    </row>
    <row r="67" spans="1:23" ht="13.2" hidden="1">
      <c r="A67" s="15" t="s">
        <v>118</v>
      </c>
      <c r="B67" s="3" t="s">
        <v>6</v>
      </c>
      <c r="C67" s="15" t="s">
        <v>3824</v>
      </c>
      <c r="D67" s="15"/>
      <c r="E67" s="15"/>
      <c r="F67" s="15">
        <v>18</v>
      </c>
      <c r="G67" s="15">
        <v>50</v>
      </c>
      <c r="H67" s="16">
        <v>44598.629861111112</v>
      </c>
      <c r="I67" s="18">
        <v>44597.990277777775</v>
      </c>
      <c r="J67" s="18">
        <v>44602.96597222222</v>
      </c>
      <c r="K67" s="19">
        <f t="shared" si="0"/>
        <v>44603.132638888885</v>
      </c>
      <c r="L67" s="18">
        <v>44603.236111111109</v>
      </c>
      <c r="M67" s="19">
        <v>44603.25</v>
      </c>
      <c r="N67" s="19">
        <v>44603.527083333334</v>
      </c>
      <c r="O67" s="20">
        <f t="shared" si="1"/>
        <v>0.16666666666666666</v>
      </c>
      <c r="P67" s="20">
        <f t="shared" ca="1" si="2"/>
        <v>-0.63958333333721384</v>
      </c>
      <c r="Q67" s="20">
        <f t="shared" ca="1" si="3"/>
        <v>4.9756944444452529</v>
      </c>
      <c r="R67" s="21">
        <f t="shared" si="4"/>
        <v>118</v>
      </c>
      <c r="S67" s="22">
        <f t="shared" si="5"/>
        <v>7</v>
      </c>
      <c r="T67" s="22">
        <f t="shared" si="6"/>
        <v>2</v>
      </c>
      <c r="U67" s="22">
        <f t="shared" si="7"/>
        <v>2022</v>
      </c>
      <c r="V67" s="434">
        <v>4.3895833333333334</v>
      </c>
      <c r="W67" s="5">
        <f ca="1">Таблица9[[#This Row],[Время в пути]]-Таблица9[[#This Row],[Нитка]]</f>
        <v>0.58611111111191949</v>
      </c>
    </row>
    <row r="68" spans="1:23" ht="13.2" hidden="1">
      <c r="A68" s="15" t="s">
        <v>118</v>
      </c>
      <c r="B68" s="3" t="s">
        <v>6</v>
      </c>
      <c r="C68" s="15" t="s">
        <v>3825</v>
      </c>
      <c r="D68" s="15"/>
      <c r="E68" s="15"/>
      <c r="F68" s="15">
        <v>20</v>
      </c>
      <c r="G68" s="15">
        <v>51</v>
      </c>
      <c r="H68" s="16">
        <v>44600.629861111112</v>
      </c>
      <c r="I68" s="18">
        <v>44602.173611111109</v>
      </c>
      <c r="J68" s="18">
        <v>44607.836111111108</v>
      </c>
      <c r="K68" s="19">
        <f t="shared" si="0"/>
        <v>44608.002777777772</v>
      </c>
      <c r="L68" s="18">
        <v>44608.104166666664</v>
      </c>
      <c r="M68" s="19">
        <v>44608.104166666664</v>
      </c>
      <c r="N68" s="19">
        <v>44608.21875</v>
      </c>
      <c r="O68" s="20">
        <f t="shared" si="1"/>
        <v>0.16666666666666666</v>
      </c>
      <c r="P68" s="20">
        <f t="shared" ca="1" si="2"/>
        <v>1.5437499999970896</v>
      </c>
      <c r="Q68" s="20">
        <f t="shared" ca="1" si="3"/>
        <v>5.6624999999985448</v>
      </c>
      <c r="R68" s="21">
        <f t="shared" si="4"/>
        <v>122</v>
      </c>
      <c r="S68" s="22">
        <f t="shared" si="5"/>
        <v>8</v>
      </c>
      <c r="T68" s="22">
        <f t="shared" si="6"/>
        <v>2</v>
      </c>
      <c r="U68" s="22">
        <f t="shared" si="7"/>
        <v>2022</v>
      </c>
      <c r="V68" s="434">
        <v>4.3895833333333334</v>
      </c>
      <c r="W68" s="5">
        <f ca="1">Таблица9[[#This Row],[Время в пути]]-Таблица9[[#This Row],[Нитка]]</f>
        <v>1.2729166666652114</v>
      </c>
    </row>
    <row r="69" spans="1:23" ht="13.2" hidden="1">
      <c r="A69" s="15" t="s">
        <v>118</v>
      </c>
      <c r="B69" s="3" t="s">
        <v>6</v>
      </c>
      <c r="C69" s="15" t="s">
        <v>3826</v>
      </c>
      <c r="D69" s="15"/>
      <c r="E69" s="15"/>
      <c r="F69" s="15">
        <v>13</v>
      </c>
      <c r="G69" s="15">
        <v>54</v>
      </c>
      <c r="H69" s="16">
        <v>44604.629861111112</v>
      </c>
      <c r="I69" s="18">
        <v>44606.402777777781</v>
      </c>
      <c r="J69" s="18">
        <v>44611.76458333333</v>
      </c>
      <c r="K69" s="19">
        <f t="shared" si="0"/>
        <v>44611.931249999994</v>
      </c>
      <c r="L69" s="18">
        <v>44612.006944444445</v>
      </c>
      <c r="M69" s="19">
        <v>44612.02847222222</v>
      </c>
      <c r="N69" s="19">
        <v>44612.085416666669</v>
      </c>
      <c r="O69" s="20">
        <f t="shared" si="1"/>
        <v>0.16666666666666666</v>
      </c>
      <c r="P69" s="20">
        <f t="shared" ca="1" si="2"/>
        <v>1.7729166666686069</v>
      </c>
      <c r="Q69" s="20">
        <f t="shared" ca="1" si="3"/>
        <v>5.3618055555489263</v>
      </c>
      <c r="R69" s="21">
        <f t="shared" si="4"/>
        <v>121</v>
      </c>
      <c r="S69" s="22">
        <f t="shared" si="5"/>
        <v>8</v>
      </c>
      <c r="T69" s="22">
        <f t="shared" si="6"/>
        <v>2</v>
      </c>
      <c r="U69" s="22">
        <f t="shared" si="7"/>
        <v>2022</v>
      </c>
      <c r="V69" s="434">
        <v>4.3895833333333334</v>
      </c>
      <c r="W69" s="5">
        <f ca="1">Таблица9[[#This Row],[Время в пути]]-Таблица9[[#This Row],[Нитка]]</f>
        <v>0.97222222221559296</v>
      </c>
    </row>
    <row r="70" spans="1:23" ht="13.2" hidden="1">
      <c r="A70" s="15" t="s">
        <v>118</v>
      </c>
      <c r="B70" s="3" t="s">
        <v>6</v>
      </c>
      <c r="C70" s="15" t="s">
        <v>3827</v>
      </c>
      <c r="D70" s="15"/>
      <c r="E70" s="15"/>
      <c r="F70" s="15">
        <v>23</v>
      </c>
      <c r="G70" s="15">
        <v>55</v>
      </c>
      <c r="H70" s="16">
        <v>44607.629861111112</v>
      </c>
      <c r="I70" s="18">
        <v>44608.169444444444</v>
      </c>
      <c r="J70" s="18">
        <v>44612.814583333333</v>
      </c>
      <c r="K70" s="19">
        <f t="shared" si="0"/>
        <v>44612.981249999997</v>
      </c>
      <c r="L70" s="18">
        <v>44613.097222222219</v>
      </c>
      <c r="M70" s="19">
        <v>44613.111111111109</v>
      </c>
      <c r="N70" s="19">
        <v>44613.444444444445</v>
      </c>
      <c r="O70" s="20">
        <f t="shared" si="1"/>
        <v>0.16666666666666666</v>
      </c>
      <c r="P70" s="20">
        <f t="shared" ca="1" si="2"/>
        <v>0.53958333333139308</v>
      </c>
      <c r="Q70" s="20">
        <f t="shared" ca="1" si="3"/>
        <v>4.6451388888890506</v>
      </c>
      <c r="R70" s="21">
        <f t="shared" si="4"/>
        <v>133</v>
      </c>
      <c r="S70" s="22">
        <f t="shared" si="5"/>
        <v>8</v>
      </c>
      <c r="T70" s="22">
        <f t="shared" si="6"/>
        <v>2</v>
      </c>
      <c r="U70" s="22">
        <f t="shared" si="7"/>
        <v>2022</v>
      </c>
      <c r="V70" s="434">
        <v>4.3895833333333334</v>
      </c>
      <c r="W70" s="5">
        <f ca="1">Таблица9[[#This Row],[Время в пути]]-Таблица9[[#This Row],[Нитка]]</f>
        <v>0.25555555555571718</v>
      </c>
    </row>
    <row r="71" spans="1:23" ht="13.2" hidden="1">
      <c r="A71" s="15" t="s">
        <v>118</v>
      </c>
      <c r="B71" s="3" t="s">
        <v>6</v>
      </c>
      <c r="C71" s="15" t="s">
        <v>3938</v>
      </c>
      <c r="D71" s="22"/>
      <c r="E71" s="22" t="s">
        <v>123</v>
      </c>
      <c r="F71" s="15">
        <v>6</v>
      </c>
      <c r="G71" s="15">
        <v>61</v>
      </c>
      <c r="H71" s="16"/>
      <c r="I71" s="18">
        <v>44609.689583333333</v>
      </c>
      <c r="J71" s="18">
        <v>44614.842361111114</v>
      </c>
      <c r="K71" s="19">
        <f t="shared" si="0"/>
        <v>44615.009027777778</v>
      </c>
      <c r="L71" s="18">
        <v>44615.041666666664</v>
      </c>
      <c r="M71" s="19">
        <v>44615.055555555555</v>
      </c>
      <c r="N71" s="19">
        <v>44615.111111111109</v>
      </c>
      <c r="O71" s="20">
        <f t="shared" si="1"/>
        <v>0.16666666666666666</v>
      </c>
      <c r="P71" s="20" t="str">
        <f t="shared" ca="1" si="2"/>
        <v/>
      </c>
      <c r="Q71" s="20" t="str">
        <f t="shared" ca="1" si="3"/>
        <v/>
      </c>
      <c r="R71" s="21">
        <f t="shared" si="4"/>
        <v>128</v>
      </c>
      <c r="S71" s="22">
        <f t="shared" si="5"/>
        <v>9</v>
      </c>
      <c r="T71" s="22">
        <f t="shared" si="6"/>
        <v>2</v>
      </c>
      <c r="U71" s="22">
        <f t="shared" si="7"/>
        <v>2022</v>
      </c>
      <c r="V71" s="434">
        <v>4.3895833333333334</v>
      </c>
      <c r="W71" s="5" t="e">
        <f ca="1">Таблица9[[#This Row],[Время в пути]]-Таблица9[[#This Row],[Нитка]]</f>
        <v>#VALUE!</v>
      </c>
    </row>
    <row r="72" spans="1:23" ht="13.2" hidden="1">
      <c r="A72" s="15" t="s">
        <v>118</v>
      </c>
      <c r="B72" s="3" t="s">
        <v>6</v>
      </c>
      <c r="C72" s="15" t="s">
        <v>3829</v>
      </c>
      <c r="D72" s="15"/>
      <c r="E72" s="15"/>
      <c r="F72" s="15">
        <v>14</v>
      </c>
      <c r="G72" s="15">
        <v>60</v>
      </c>
      <c r="H72" s="16">
        <v>44611.629861111112</v>
      </c>
      <c r="I72" s="18">
        <v>44612.223611111112</v>
      </c>
      <c r="J72" s="18">
        <v>44617.577777777777</v>
      </c>
      <c r="K72" s="19">
        <f t="shared" si="0"/>
        <v>44617.744444444441</v>
      </c>
      <c r="L72" s="18">
        <v>44618.048611111109</v>
      </c>
      <c r="M72" s="19">
        <v>44618.048611111109</v>
      </c>
      <c r="N72" s="19">
        <v>44618.104166666664</v>
      </c>
      <c r="O72" s="20">
        <f t="shared" si="1"/>
        <v>0.16666666666666666</v>
      </c>
      <c r="P72" s="20">
        <f t="shared" ca="1" si="2"/>
        <v>0.59375</v>
      </c>
      <c r="Q72" s="20">
        <f t="shared" ca="1" si="3"/>
        <v>5.3541666666642413</v>
      </c>
      <c r="R72" s="21">
        <f t="shared" si="4"/>
        <v>134</v>
      </c>
      <c r="S72" s="22">
        <f t="shared" si="5"/>
        <v>9</v>
      </c>
      <c r="T72" s="22">
        <f t="shared" si="6"/>
        <v>2</v>
      </c>
      <c r="U72" s="22">
        <f t="shared" si="7"/>
        <v>2022</v>
      </c>
      <c r="V72" s="434">
        <v>4.3895833333333334</v>
      </c>
      <c r="W72" s="5">
        <f ca="1">Таблица9[[#This Row],[Время в пути]]-Таблица9[[#This Row],[Нитка]]</f>
        <v>0.96458333333090795</v>
      </c>
    </row>
    <row r="73" spans="1:23" ht="13.2" hidden="1">
      <c r="A73" s="15" t="s">
        <v>118</v>
      </c>
      <c r="B73" s="3" t="s">
        <v>6</v>
      </c>
      <c r="C73" s="15" t="s">
        <v>3830</v>
      </c>
      <c r="D73" s="15"/>
      <c r="E73" s="15"/>
      <c r="F73" s="15">
        <v>26</v>
      </c>
      <c r="G73" s="15">
        <v>55</v>
      </c>
      <c r="H73" s="16">
        <v>44614.629861111112</v>
      </c>
      <c r="I73" s="18">
        <v>44615.561111111114</v>
      </c>
      <c r="J73" s="18">
        <v>44620.175694444442</v>
      </c>
      <c r="K73" s="19">
        <f t="shared" si="0"/>
        <v>44620.342361111107</v>
      </c>
      <c r="L73" s="18">
        <v>44620.479166666664</v>
      </c>
      <c r="M73" s="19">
        <v>44620.479166666664</v>
      </c>
      <c r="N73" s="19">
        <v>44620.788194444445</v>
      </c>
      <c r="O73" s="20">
        <f t="shared" si="1"/>
        <v>0.16666666666666666</v>
      </c>
      <c r="P73" s="20">
        <f t="shared" ca="1" si="2"/>
        <v>0.93125000000145519</v>
      </c>
      <c r="Q73" s="20">
        <f t="shared" ca="1" si="3"/>
        <v>4.6145833333284827</v>
      </c>
      <c r="R73" s="21">
        <f t="shared" si="4"/>
        <v>136</v>
      </c>
      <c r="S73" s="22">
        <f t="shared" si="5"/>
        <v>10</v>
      </c>
      <c r="T73" s="22">
        <f t="shared" si="6"/>
        <v>2</v>
      </c>
      <c r="U73" s="22">
        <f t="shared" si="7"/>
        <v>2022</v>
      </c>
      <c r="V73" s="434">
        <v>4.3895833333333334</v>
      </c>
      <c r="W73" s="5">
        <f ca="1">Таблица9[[#This Row],[Время в пути]]-Таблица9[[#This Row],[Нитка]]</f>
        <v>0.2249999999951493</v>
      </c>
    </row>
    <row r="74" spans="1:23" ht="13.2">
      <c r="A74" s="15" t="s">
        <v>99</v>
      </c>
      <c r="B74" s="3" t="s">
        <v>7</v>
      </c>
      <c r="C74" s="15" t="s">
        <v>3825</v>
      </c>
      <c r="D74" s="15"/>
      <c r="E74" s="15"/>
      <c r="F74" s="15">
        <v>1</v>
      </c>
      <c r="G74" s="15">
        <v>65</v>
      </c>
      <c r="H74" s="16">
        <v>44592.147916666669</v>
      </c>
      <c r="I74" s="18">
        <v>44591.123611111114</v>
      </c>
      <c r="J74" s="18">
        <v>44596.765972222223</v>
      </c>
      <c r="K74" s="19">
        <f t="shared" si="0"/>
        <v>44596.932638888888</v>
      </c>
      <c r="L74" s="18">
        <v>44597.083333333336</v>
      </c>
      <c r="M74" s="19">
        <v>44597.083333333336</v>
      </c>
      <c r="N74" s="19">
        <v>44597.270833333336</v>
      </c>
      <c r="O74" s="20">
        <f t="shared" si="1"/>
        <v>0.16666666666666666</v>
      </c>
      <c r="P74" s="20">
        <f t="shared" ca="1" si="2"/>
        <v>-1.0243055555547471</v>
      </c>
      <c r="Q74" s="20">
        <f t="shared" ca="1" si="3"/>
        <v>5.6423611111094942</v>
      </c>
      <c r="R74" s="21">
        <f t="shared" si="4"/>
        <v>131</v>
      </c>
      <c r="S74" s="22">
        <f t="shared" si="5"/>
        <v>6</v>
      </c>
      <c r="T74" s="22">
        <f t="shared" si="6"/>
        <v>2</v>
      </c>
      <c r="U74" s="22">
        <f t="shared" si="7"/>
        <v>2022</v>
      </c>
      <c r="V74" s="434">
        <v>4.3895833333333334</v>
      </c>
      <c r="W74" s="5">
        <f ca="1">Таблица9[[#This Row],[Время в пути]]-Таблица9[[#This Row],[Нитка]]</f>
        <v>1.2527777777761608</v>
      </c>
    </row>
    <row r="75" spans="1:23" ht="13.2">
      <c r="A75" s="15" t="s">
        <v>99</v>
      </c>
      <c r="B75" s="3" t="s">
        <v>7</v>
      </c>
      <c r="C75" s="15" t="s">
        <v>3826</v>
      </c>
      <c r="D75" s="15"/>
      <c r="E75" s="15"/>
      <c r="F75" s="15">
        <v>0</v>
      </c>
      <c r="G75" s="15">
        <v>69</v>
      </c>
      <c r="H75" s="16">
        <v>44594.147916666669</v>
      </c>
      <c r="I75" s="18">
        <v>44594.963194444441</v>
      </c>
      <c r="J75" s="18">
        <v>44599.622916666667</v>
      </c>
      <c r="K75" s="19">
        <f t="shared" si="0"/>
        <v>44599.789583333331</v>
      </c>
      <c r="L75" s="18">
        <v>44600.111111111109</v>
      </c>
      <c r="M75" s="19">
        <v>44600.152777777781</v>
      </c>
      <c r="N75" s="19">
        <v>44600.493055555555</v>
      </c>
      <c r="O75" s="20">
        <f t="shared" si="1"/>
        <v>0.16666666666666666</v>
      </c>
      <c r="P75" s="20">
        <f t="shared" ca="1" si="2"/>
        <v>0.81527777777228039</v>
      </c>
      <c r="Q75" s="20">
        <f t="shared" ca="1" si="3"/>
        <v>4.6597222222262644</v>
      </c>
      <c r="R75" s="21">
        <f t="shared" si="4"/>
        <v>138</v>
      </c>
      <c r="S75" s="22">
        <f t="shared" si="5"/>
        <v>7</v>
      </c>
      <c r="T75" s="22">
        <f t="shared" si="6"/>
        <v>2</v>
      </c>
      <c r="U75" s="22">
        <f t="shared" si="7"/>
        <v>2022</v>
      </c>
      <c r="V75" s="434">
        <v>4.3895833333333334</v>
      </c>
      <c r="W75" s="5">
        <f ca="1">Таблица9[[#This Row],[Время в пути]]-Таблица9[[#This Row],[Нитка]]</f>
        <v>0.27013888889293103</v>
      </c>
    </row>
    <row r="76" spans="1:23" ht="13.2">
      <c r="A76" s="15" t="s">
        <v>99</v>
      </c>
      <c r="B76" s="3" t="s">
        <v>7</v>
      </c>
      <c r="C76" s="15" t="s">
        <v>3827</v>
      </c>
      <c r="D76" s="15"/>
      <c r="E76" s="15"/>
      <c r="F76" s="15">
        <v>1</v>
      </c>
      <c r="G76" s="15">
        <v>66</v>
      </c>
      <c r="H76" s="16">
        <v>44596.147916666669</v>
      </c>
      <c r="I76" s="18">
        <v>44599.384722222225</v>
      </c>
      <c r="J76" s="18">
        <v>44604.084722222222</v>
      </c>
      <c r="K76" s="19">
        <f t="shared" si="0"/>
        <v>44604.251388888886</v>
      </c>
      <c r="L76" s="18">
        <v>44604.493055555555</v>
      </c>
      <c r="M76" s="19">
        <v>44604.493055555555</v>
      </c>
      <c r="N76" s="19">
        <v>44604.881944444445</v>
      </c>
      <c r="O76" s="20">
        <f t="shared" si="1"/>
        <v>0.16666666666666666</v>
      </c>
      <c r="P76" s="20">
        <f t="shared" ca="1" si="2"/>
        <v>3.2368055555562023</v>
      </c>
      <c r="Q76" s="20">
        <f t="shared" ca="1" si="3"/>
        <v>4.6999999999970896</v>
      </c>
      <c r="R76" s="21">
        <f t="shared" si="4"/>
        <v>133</v>
      </c>
      <c r="S76" s="22">
        <f t="shared" si="5"/>
        <v>7</v>
      </c>
      <c r="T76" s="22">
        <f t="shared" si="6"/>
        <v>2</v>
      </c>
      <c r="U76" s="22">
        <f t="shared" si="7"/>
        <v>2022</v>
      </c>
      <c r="V76" s="434">
        <v>4.3895833333333334</v>
      </c>
      <c r="W76" s="5">
        <f ca="1">Таблица9[[#This Row],[Время в пути]]-Таблица9[[#This Row],[Нитка]]</f>
        <v>0.31041666666375622</v>
      </c>
    </row>
    <row r="77" spans="1:23" ht="13.2">
      <c r="A77" s="15" t="s">
        <v>99</v>
      </c>
      <c r="B77" s="3" t="s">
        <v>7</v>
      </c>
      <c r="C77" s="15" t="s">
        <v>3828</v>
      </c>
      <c r="D77" s="15"/>
      <c r="E77" s="15"/>
      <c r="F77" s="15">
        <v>8</v>
      </c>
      <c r="G77" s="15">
        <v>53</v>
      </c>
      <c r="H77" s="16">
        <v>44599.147916666669</v>
      </c>
      <c r="I77" s="18">
        <v>44603.490277777775</v>
      </c>
      <c r="J77" s="18">
        <v>44608.619444444441</v>
      </c>
      <c r="K77" s="19">
        <f t="shared" si="0"/>
        <v>44608.786111111105</v>
      </c>
      <c r="L77" s="18">
        <v>44608.895833333336</v>
      </c>
      <c r="M77" s="19">
        <v>44608.902777777781</v>
      </c>
      <c r="N77" s="19">
        <v>44609.072222222225</v>
      </c>
      <c r="O77" s="20">
        <f t="shared" si="1"/>
        <v>0.16666666666666666</v>
      </c>
      <c r="P77" s="20">
        <f t="shared" ca="1" si="2"/>
        <v>4.3423611111065838</v>
      </c>
      <c r="Q77" s="20">
        <f t="shared" ca="1" si="3"/>
        <v>5.1291666666656965</v>
      </c>
      <c r="R77" s="21">
        <f t="shared" si="4"/>
        <v>114</v>
      </c>
      <c r="S77" s="22">
        <f t="shared" si="5"/>
        <v>8</v>
      </c>
      <c r="T77" s="22">
        <f t="shared" si="6"/>
        <v>2</v>
      </c>
      <c r="U77" s="22">
        <f t="shared" si="7"/>
        <v>2022</v>
      </c>
      <c r="V77" s="434">
        <v>4.3895833333333334</v>
      </c>
      <c r="W77" s="5">
        <f ca="1">Таблица9[[#This Row],[Время в пути]]-Таблица9[[#This Row],[Нитка]]</f>
        <v>0.73958333333236315</v>
      </c>
    </row>
    <row r="78" spans="1:23" ht="13.2">
      <c r="A78" s="15" t="s">
        <v>99</v>
      </c>
      <c r="B78" s="3" t="s">
        <v>7</v>
      </c>
      <c r="C78" s="15" t="s">
        <v>3829</v>
      </c>
      <c r="D78" s="15"/>
      <c r="E78" s="15"/>
      <c r="F78" s="15">
        <v>3</v>
      </c>
      <c r="G78" s="15">
        <v>67</v>
      </c>
      <c r="H78" s="16">
        <v>44606.147916666669</v>
      </c>
      <c r="I78" s="18">
        <v>44609.62222222222</v>
      </c>
      <c r="J78" s="18">
        <v>44614.791666666664</v>
      </c>
      <c r="K78" s="19">
        <f t="shared" si="0"/>
        <v>44614.958333333328</v>
      </c>
      <c r="L78" s="18">
        <v>44615.152777777781</v>
      </c>
      <c r="M78" s="19">
        <v>44615.211805555555</v>
      </c>
      <c r="N78" s="19">
        <v>44615.474999999999</v>
      </c>
      <c r="O78" s="20">
        <f t="shared" si="1"/>
        <v>0.16666666666666666</v>
      </c>
      <c r="P78" s="20">
        <f t="shared" ca="1" si="2"/>
        <v>3.4743055555518367</v>
      </c>
      <c r="Q78" s="20">
        <f t="shared" ca="1" si="3"/>
        <v>5.1694444444437977</v>
      </c>
      <c r="R78" s="21">
        <f t="shared" si="4"/>
        <v>137</v>
      </c>
      <c r="S78" s="22">
        <f t="shared" si="5"/>
        <v>9</v>
      </c>
      <c r="T78" s="22">
        <f t="shared" si="6"/>
        <v>2</v>
      </c>
      <c r="U78" s="22">
        <f t="shared" si="7"/>
        <v>2022</v>
      </c>
      <c r="V78" s="434">
        <v>4.3895833333333334</v>
      </c>
      <c r="W78" s="5">
        <f ca="1">Таблица9[[#This Row],[Время в пути]]-Таблица9[[#This Row],[Нитка]]</f>
        <v>0.7798611111104643</v>
      </c>
    </row>
    <row r="79" spans="1:23" ht="13.2">
      <c r="A79" s="15" t="s">
        <v>99</v>
      </c>
      <c r="B79" s="3" t="s">
        <v>7</v>
      </c>
      <c r="C79" s="15" t="s">
        <v>3830</v>
      </c>
      <c r="D79" s="15" t="s">
        <v>116</v>
      </c>
      <c r="E79" s="15"/>
      <c r="F79" s="15"/>
      <c r="G79" s="15"/>
      <c r="H79" s="16">
        <v>44608.147916666669</v>
      </c>
      <c r="I79" s="17"/>
      <c r="J79" s="18"/>
      <c r="K79" s="19" t="str">
        <f t="shared" si="0"/>
        <v/>
      </c>
      <c r="L79" s="18"/>
      <c r="M79" s="19"/>
      <c r="N79" s="19"/>
      <c r="O79" s="20">
        <f t="shared" si="1"/>
        <v>0.16666666666666666</v>
      </c>
      <c r="P79" s="20" t="str">
        <f t="shared" ca="1" si="2"/>
        <v/>
      </c>
      <c r="Q79" s="20" t="str">
        <f t="shared" ca="1" si="3"/>
        <v/>
      </c>
      <c r="R79" s="21" t="str">
        <f t="shared" si="4"/>
        <v/>
      </c>
      <c r="S79" s="22">
        <f t="shared" si="5"/>
        <v>8</v>
      </c>
      <c r="T79" s="22">
        <f t="shared" si="6"/>
        <v>2</v>
      </c>
      <c r="U79" s="22">
        <f t="shared" si="7"/>
        <v>2022</v>
      </c>
      <c r="V79" s="434">
        <v>4.3895833333333334</v>
      </c>
      <c r="W79" s="5" t="e">
        <f ca="1">Таблица9[[#This Row],[Время в пути]]-Таблица9[[#This Row],[Нитка]]</f>
        <v>#VALUE!</v>
      </c>
    </row>
    <row r="80" spans="1:23" ht="13.2">
      <c r="A80" s="15" t="s">
        <v>99</v>
      </c>
      <c r="B80" s="3" t="s">
        <v>7</v>
      </c>
      <c r="C80" s="15" t="s">
        <v>3830</v>
      </c>
      <c r="D80" s="15"/>
      <c r="E80" s="15"/>
      <c r="F80" s="15">
        <v>2</v>
      </c>
      <c r="G80" s="15">
        <v>51</v>
      </c>
      <c r="H80" s="16">
        <v>44610.147916666669</v>
      </c>
      <c r="I80" s="18">
        <v>44614.006249999999</v>
      </c>
      <c r="J80" s="18">
        <v>44619.148611111108</v>
      </c>
      <c r="K80" s="19">
        <f t="shared" si="0"/>
        <v>44619.315277777772</v>
      </c>
      <c r="L80" s="18">
        <v>44619.642361111109</v>
      </c>
      <c r="M80" s="19">
        <v>44619.643750000003</v>
      </c>
      <c r="N80" s="19">
        <v>44619.731944444444</v>
      </c>
      <c r="O80" s="20">
        <f t="shared" si="1"/>
        <v>0.16666666666666666</v>
      </c>
      <c r="P80" s="20">
        <f t="shared" ca="1" si="2"/>
        <v>3.8583333333299379</v>
      </c>
      <c r="Q80" s="20">
        <f t="shared" ca="1" si="3"/>
        <v>5.1423611111094942</v>
      </c>
      <c r="R80" s="21">
        <f t="shared" si="4"/>
        <v>104</v>
      </c>
      <c r="S80" s="22">
        <f t="shared" si="5"/>
        <v>9</v>
      </c>
      <c r="T80" s="22">
        <f t="shared" si="6"/>
        <v>2</v>
      </c>
      <c r="U80" s="22">
        <f t="shared" si="7"/>
        <v>2022</v>
      </c>
      <c r="V80" s="434">
        <v>4.3895833333333334</v>
      </c>
      <c r="W80" s="5">
        <f ca="1">Таблица9[[#This Row],[Время в пути]]-Таблица9[[#This Row],[Нитка]]</f>
        <v>0.75277777777616084</v>
      </c>
    </row>
    <row r="81" spans="1:23" ht="13.2">
      <c r="A81" s="15" t="s">
        <v>99</v>
      </c>
      <c r="B81" s="3" t="s">
        <v>7</v>
      </c>
      <c r="C81" s="15" t="s">
        <v>3831</v>
      </c>
      <c r="D81" s="15" t="s">
        <v>116</v>
      </c>
      <c r="E81" s="15"/>
      <c r="F81" s="15"/>
      <c r="G81" s="15"/>
      <c r="H81" s="16">
        <v>44613.147916666669</v>
      </c>
      <c r="I81" s="17"/>
      <c r="J81" s="18"/>
      <c r="K81" s="19" t="str">
        <f t="shared" si="0"/>
        <v/>
      </c>
      <c r="L81" s="18"/>
      <c r="M81" s="19"/>
      <c r="N81" s="19"/>
      <c r="O81" s="20">
        <f t="shared" si="1"/>
        <v>0.16666666666666666</v>
      </c>
      <c r="P81" s="20" t="str">
        <f t="shared" ca="1" si="2"/>
        <v/>
      </c>
      <c r="Q81" s="20" t="str">
        <f t="shared" ca="1" si="3"/>
        <v/>
      </c>
      <c r="R81" s="21" t="str">
        <f t="shared" si="4"/>
        <v/>
      </c>
      <c r="S81" s="22">
        <f t="shared" si="5"/>
        <v>9</v>
      </c>
      <c r="T81" s="22">
        <f t="shared" si="6"/>
        <v>2</v>
      </c>
      <c r="U81" s="22">
        <f t="shared" si="7"/>
        <v>2022</v>
      </c>
      <c r="V81" s="434">
        <v>4.3895833333333334</v>
      </c>
      <c r="W81" s="5" t="e">
        <f ca="1">Таблица9[[#This Row],[Время в пути]]-Таблица9[[#This Row],[Нитка]]</f>
        <v>#VALUE!</v>
      </c>
    </row>
    <row r="82" spans="1:23" ht="13.2">
      <c r="A82" s="15" t="s">
        <v>99</v>
      </c>
      <c r="B82" s="3" t="s">
        <v>7</v>
      </c>
      <c r="C82" s="15" t="s">
        <v>3832</v>
      </c>
      <c r="D82" s="15" t="s">
        <v>116</v>
      </c>
      <c r="E82" s="15"/>
      <c r="F82" s="15"/>
      <c r="G82" s="15"/>
      <c r="H82" s="16">
        <v>44617.147916666669</v>
      </c>
      <c r="I82" s="17"/>
      <c r="J82" s="18"/>
      <c r="K82" s="19" t="str">
        <f t="shared" si="0"/>
        <v/>
      </c>
      <c r="L82" s="18"/>
      <c r="M82" s="19"/>
      <c r="N82" s="19"/>
      <c r="O82" s="20">
        <f t="shared" si="1"/>
        <v>0.16666666666666666</v>
      </c>
      <c r="P82" s="20" t="str">
        <f t="shared" ca="1" si="2"/>
        <v/>
      </c>
      <c r="Q82" s="20" t="str">
        <f t="shared" ca="1" si="3"/>
        <v/>
      </c>
      <c r="R82" s="21" t="str">
        <f t="shared" si="4"/>
        <v/>
      </c>
      <c r="S82" s="22">
        <f t="shared" si="5"/>
        <v>9</v>
      </c>
      <c r="T82" s="22">
        <f t="shared" si="6"/>
        <v>2</v>
      </c>
      <c r="U82" s="22">
        <f t="shared" si="7"/>
        <v>2022</v>
      </c>
      <c r="V82" s="434">
        <v>4.3895833333333334</v>
      </c>
      <c r="W82" s="5" t="e">
        <f ca="1">Таблица9[[#This Row],[Время в пути]]-Таблица9[[#This Row],[Нитка]]</f>
        <v>#VALUE!</v>
      </c>
    </row>
    <row r="83" spans="1:23" ht="13.2" hidden="1">
      <c r="A83" s="15" t="s">
        <v>118</v>
      </c>
      <c r="B83" s="3" t="s">
        <v>8</v>
      </c>
      <c r="C83" s="15" t="s">
        <v>3933</v>
      </c>
      <c r="D83" s="15"/>
      <c r="E83" s="15"/>
      <c r="F83" s="15">
        <v>55</v>
      </c>
      <c r="G83" s="15">
        <v>44</v>
      </c>
      <c r="H83" s="16">
        <v>44589</v>
      </c>
      <c r="I83" s="18">
        <v>44589.162499999999</v>
      </c>
      <c r="J83" s="18">
        <v>44595.448611111111</v>
      </c>
      <c r="K83" s="19">
        <f t="shared" si="0"/>
        <v>44595.615277777775</v>
      </c>
      <c r="L83" s="18">
        <v>44595.788194444445</v>
      </c>
      <c r="M83" s="19">
        <v>44595.804861111108</v>
      </c>
      <c r="N83" s="19">
        <v>44596.140277777777</v>
      </c>
      <c r="O83" s="20">
        <f t="shared" si="1"/>
        <v>0.16666666666666666</v>
      </c>
      <c r="P83" s="20">
        <f t="shared" ca="1" si="2"/>
        <v>0.16249999999854481</v>
      </c>
      <c r="Q83" s="20">
        <f t="shared" ca="1" si="3"/>
        <v>6.2861111111124046</v>
      </c>
      <c r="R83" s="21">
        <f t="shared" si="4"/>
        <v>143</v>
      </c>
      <c r="S83" s="22">
        <f t="shared" si="5"/>
        <v>6</v>
      </c>
      <c r="T83" s="22">
        <f t="shared" si="6"/>
        <v>2</v>
      </c>
      <c r="U83" s="22">
        <f t="shared" si="7"/>
        <v>2022</v>
      </c>
      <c r="V83" s="434">
        <v>5.5562499999999995</v>
      </c>
      <c r="W83" s="5">
        <f ca="1">Таблица9[[#This Row],[Время в пути]]-Таблица9[[#This Row],[Нитка]]</f>
        <v>0.72986111111240515</v>
      </c>
    </row>
    <row r="84" spans="1:23" ht="13.2" hidden="1">
      <c r="A84" s="15" t="s">
        <v>118</v>
      </c>
      <c r="B84" s="3" t="s">
        <v>8</v>
      </c>
      <c r="C84" s="15" t="s">
        <v>3818</v>
      </c>
      <c r="D84" s="15"/>
      <c r="E84" s="15"/>
      <c r="F84" s="15">
        <v>61</v>
      </c>
      <c r="G84" s="15">
        <v>45</v>
      </c>
      <c r="H84" s="16">
        <v>44593</v>
      </c>
      <c r="I84" s="18">
        <v>44593.629861111112</v>
      </c>
      <c r="J84" s="18">
        <v>44600.313888888886</v>
      </c>
      <c r="K84" s="19">
        <f t="shared" si="0"/>
        <v>44600.48055555555</v>
      </c>
      <c r="L84" s="18">
        <v>44600.534722222219</v>
      </c>
      <c r="M84" s="19">
        <v>44600.534722222219</v>
      </c>
      <c r="N84" s="19">
        <v>44601.222222222219</v>
      </c>
      <c r="O84" s="20">
        <f t="shared" si="1"/>
        <v>0.16666666666666666</v>
      </c>
      <c r="P84" s="20">
        <f t="shared" ca="1" si="2"/>
        <v>0.62986111111240461</v>
      </c>
      <c r="Q84" s="20">
        <f t="shared" ca="1" si="3"/>
        <v>6.6840277777737356</v>
      </c>
      <c r="R84" s="21">
        <f t="shared" si="4"/>
        <v>151</v>
      </c>
      <c r="S84" s="22">
        <f t="shared" si="5"/>
        <v>7</v>
      </c>
      <c r="T84" s="22">
        <f t="shared" si="6"/>
        <v>2</v>
      </c>
      <c r="U84" s="22">
        <f t="shared" si="7"/>
        <v>2022</v>
      </c>
      <c r="V84" s="434">
        <v>5.5562499999999995</v>
      </c>
      <c r="W84" s="5">
        <f ca="1">Таблица9[[#This Row],[Время в пути]]-Таблица9[[#This Row],[Нитка]]</f>
        <v>1.1277777777737361</v>
      </c>
    </row>
    <row r="85" spans="1:23" ht="13.2" hidden="1">
      <c r="A85" s="15" t="s">
        <v>118</v>
      </c>
      <c r="B85" s="3" t="s">
        <v>8</v>
      </c>
      <c r="C85" s="15" t="s">
        <v>3819</v>
      </c>
      <c r="D85" s="15"/>
      <c r="E85" s="15"/>
      <c r="F85" s="15">
        <v>29</v>
      </c>
      <c r="G85" s="15">
        <v>48</v>
      </c>
      <c r="H85" s="16">
        <v>44603</v>
      </c>
      <c r="I85" s="18">
        <v>44602.478472222225</v>
      </c>
      <c r="J85" s="18">
        <v>44608.679166666669</v>
      </c>
      <c r="K85" s="19">
        <f t="shared" si="0"/>
        <v>44608.845833333333</v>
      </c>
      <c r="L85" s="18">
        <v>44609.222222222219</v>
      </c>
      <c r="M85" s="19">
        <v>44609.270833333336</v>
      </c>
      <c r="N85" s="19">
        <v>44609.447916666664</v>
      </c>
      <c r="O85" s="20">
        <f t="shared" si="1"/>
        <v>0.16666666666666666</v>
      </c>
      <c r="P85" s="20">
        <f t="shared" ca="1" si="2"/>
        <v>-0.52152777777519077</v>
      </c>
      <c r="Q85" s="20">
        <f t="shared" ca="1" si="3"/>
        <v>6.2006944444437977</v>
      </c>
      <c r="R85" s="21">
        <f t="shared" si="4"/>
        <v>125</v>
      </c>
      <c r="S85" s="22">
        <f t="shared" si="5"/>
        <v>8</v>
      </c>
      <c r="T85" s="22">
        <f t="shared" si="6"/>
        <v>2</v>
      </c>
      <c r="U85" s="22">
        <f t="shared" si="7"/>
        <v>2022</v>
      </c>
      <c r="V85" s="434">
        <v>5.5562499999999995</v>
      </c>
      <c r="W85" s="5">
        <f ca="1">Таблица9[[#This Row],[Время в пути]]-Таблица9[[#This Row],[Нитка]]</f>
        <v>0.64444444444379823</v>
      </c>
    </row>
    <row r="86" spans="1:23" ht="13.2" hidden="1">
      <c r="A86" s="15" t="s">
        <v>118</v>
      </c>
      <c r="B86" s="3" t="s">
        <v>8</v>
      </c>
      <c r="C86" s="15" t="s">
        <v>3820</v>
      </c>
      <c r="D86" s="15"/>
      <c r="E86" s="15"/>
      <c r="F86" s="15">
        <v>27</v>
      </c>
      <c r="G86" s="15">
        <v>55</v>
      </c>
      <c r="H86" s="16">
        <v>44610</v>
      </c>
      <c r="I86" s="18">
        <v>44609.835416666669</v>
      </c>
      <c r="J86" s="18">
        <v>44616.0625</v>
      </c>
      <c r="K86" s="19">
        <f t="shared" si="0"/>
        <v>44616.229166666664</v>
      </c>
      <c r="L86" s="18">
        <v>44616.270833333336</v>
      </c>
      <c r="M86" s="19">
        <v>44616.279166666667</v>
      </c>
      <c r="N86" s="19">
        <v>44616.53125</v>
      </c>
      <c r="O86" s="20">
        <f t="shared" si="1"/>
        <v>0.16666666666666666</v>
      </c>
      <c r="P86" s="20">
        <f t="shared" ca="1" si="2"/>
        <v>-0.16458333333139308</v>
      </c>
      <c r="Q86" s="20">
        <f t="shared" ca="1" si="3"/>
        <v>6.2270833333313931</v>
      </c>
      <c r="R86" s="21">
        <f t="shared" si="4"/>
        <v>137</v>
      </c>
      <c r="S86" s="22">
        <f t="shared" si="5"/>
        <v>9</v>
      </c>
      <c r="T86" s="22">
        <f t="shared" si="6"/>
        <v>2</v>
      </c>
      <c r="U86" s="22">
        <f t="shared" si="7"/>
        <v>2022</v>
      </c>
      <c r="V86" s="434">
        <v>5.5562499999999995</v>
      </c>
      <c r="W86" s="5">
        <f ca="1">Таблица9[[#This Row],[Время в пути]]-Таблица9[[#This Row],[Нитка]]</f>
        <v>0.67083333333139361</v>
      </c>
    </row>
    <row r="87" spans="1:23" ht="13.2" hidden="1">
      <c r="A87" s="15" t="s">
        <v>99</v>
      </c>
      <c r="B87" s="3" t="s">
        <v>9</v>
      </c>
      <c r="C87" s="15" t="s">
        <v>124</v>
      </c>
      <c r="D87" s="15"/>
      <c r="E87" s="15"/>
      <c r="F87" s="15">
        <v>0</v>
      </c>
      <c r="G87" s="15">
        <v>50</v>
      </c>
      <c r="H87" s="16"/>
      <c r="I87" s="18">
        <v>44595.390277777777</v>
      </c>
      <c r="J87" s="18">
        <v>44597.868750000001</v>
      </c>
      <c r="K87" s="19">
        <f t="shared" si="0"/>
        <v>44598.035416666666</v>
      </c>
      <c r="L87" s="18">
        <v>44598.083333333336</v>
      </c>
      <c r="M87" s="19">
        <v>44599.097222222219</v>
      </c>
      <c r="N87" s="19">
        <v>44601.925694444442</v>
      </c>
      <c r="O87" s="20">
        <f t="shared" si="1"/>
        <v>0.16666666666666666</v>
      </c>
      <c r="P87" s="20" t="str">
        <f t="shared" ca="1" si="2"/>
        <v/>
      </c>
      <c r="Q87" s="20" t="str">
        <f t="shared" ca="1" si="3"/>
        <v/>
      </c>
      <c r="R87" s="21">
        <f t="shared" si="4"/>
        <v>100</v>
      </c>
      <c r="S87" s="22">
        <f t="shared" si="5"/>
        <v>6</v>
      </c>
      <c r="T87" s="22">
        <f t="shared" si="6"/>
        <v>2</v>
      </c>
      <c r="U87" s="22">
        <f t="shared" si="7"/>
        <v>2022</v>
      </c>
      <c r="V87" s="434">
        <v>1.75</v>
      </c>
      <c r="W87" s="5" t="e">
        <f ca="1">Таблица9[[#This Row],[Время в пути]]-Таблица9[[#This Row],[Нитка]]</f>
        <v>#VALUE!</v>
      </c>
    </row>
    <row r="88" spans="1:23" ht="13.2" hidden="1">
      <c r="A88" s="15" t="s">
        <v>118</v>
      </c>
      <c r="B88" s="3" t="s">
        <v>9</v>
      </c>
      <c r="C88" s="15" t="s">
        <v>125</v>
      </c>
      <c r="D88" s="15"/>
      <c r="E88" s="15"/>
      <c r="F88" s="15">
        <v>0</v>
      </c>
      <c r="G88" s="15">
        <v>50</v>
      </c>
      <c r="H88" s="16"/>
      <c r="I88" s="25">
        <v>44600.790972222225</v>
      </c>
      <c r="J88" s="18">
        <v>44602.9</v>
      </c>
      <c r="K88" s="19">
        <f t="shared" si="0"/>
        <v>44603.066666666666</v>
      </c>
      <c r="L88" s="18">
        <v>44603.131944444445</v>
      </c>
      <c r="M88" s="19">
        <v>44604.465277777781</v>
      </c>
      <c r="N88" s="19">
        <v>44605.010416666664</v>
      </c>
      <c r="O88" s="20">
        <f t="shared" si="1"/>
        <v>0.16666666666666666</v>
      </c>
      <c r="P88" s="20" t="str">
        <f t="shared" ca="1" si="2"/>
        <v/>
      </c>
      <c r="Q88" s="20" t="str">
        <f t="shared" ca="1" si="3"/>
        <v/>
      </c>
      <c r="R88" s="21">
        <f t="shared" si="4"/>
        <v>100</v>
      </c>
      <c r="S88" s="22">
        <f t="shared" si="5"/>
        <v>7</v>
      </c>
      <c r="T88" s="22">
        <f t="shared" si="6"/>
        <v>2</v>
      </c>
      <c r="U88" s="22">
        <f t="shared" si="7"/>
        <v>2022</v>
      </c>
      <c r="V88" s="434">
        <v>1.75</v>
      </c>
      <c r="W88" s="5" t="e">
        <f ca="1">Таблица9[[#This Row],[Время в пути]]-Таблица9[[#This Row],[Нитка]]</f>
        <v>#VALUE!</v>
      </c>
    </row>
    <row r="89" spans="1:23" ht="13.2" hidden="1">
      <c r="A89" s="15" t="s">
        <v>118</v>
      </c>
      <c r="B89" s="3" t="s">
        <v>9</v>
      </c>
      <c r="C89" s="15" t="s">
        <v>126</v>
      </c>
      <c r="D89" s="15"/>
      <c r="E89" s="15"/>
      <c r="F89" s="15">
        <v>0</v>
      </c>
      <c r="G89" s="15">
        <v>50</v>
      </c>
      <c r="H89" s="16"/>
      <c r="I89" s="25">
        <v>44603.938888888886</v>
      </c>
      <c r="J89" s="18">
        <v>44606.051388888889</v>
      </c>
      <c r="K89" s="19">
        <f t="shared" si="0"/>
        <v>44606.218055555553</v>
      </c>
      <c r="L89" s="18">
        <v>44606.291666666664</v>
      </c>
      <c r="M89" s="19">
        <v>44607.101388888892</v>
      </c>
      <c r="N89" s="19">
        <v>44608.314583333333</v>
      </c>
      <c r="O89" s="20">
        <f t="shared" si="1"/>
        <v>0.16666666666666666</v>
      </c>
      <c r="P89" s="20" t="str">
        <f t="shared" ca="1" si="2"/>
        <v/>
      </c>
      <c r="Q89" s="20" t="str">
        <f t="shared" ca="1" si="3"/>
        <v/>
      </c>
      <c r="R89" s="21">
        <f t="shared" si="4"/>
        <v>100</v>
      </c>
      <c r="S89" s="22">
        <f t="shared" si="5"/>
        <v>8</v>
      </c>
      <c r="T89" s="22">
        <f t="shared" si="6"/>
        <v>2</v>
      </c>
      <c r="U89" s="22">
        <f t="shared" si="7"/>
        <v>2022</v>
      </c>
      <c r="V89" s="434">
        <v>1.75</v>
      </c>
      <c r="W89" s="5" t="e">
        <f ca="1">Таблица9[[#This Row],[Время в пути]]-Таблица9[[#This Row],[Нитка]]</f>
        <v>#VALUE!</v>
      </c>
    </row>
    <row r="90" spans="1:23" ht="13.2" hidden="1">
      <c r="A90" s="15" t="s">
        <v>118</v>
      </c>
      <c r="B90" s="3" t="s">
        <v>9</v>
      </c>
      <c r="C90" s="15" t="s">
        <v>127</v>
      </c>
      <c r="D90" s="15"/>
      <c r="E90" s="15"/>
      <c r="F90" s="15">
        <v>0</v>
      </c>
      <c r="G90" s="15">
        <v>50</v>
      </c>
      <c r="H90" s="16"/>
      <c r="I90" s="25">
        <v>44615.094444444447</v>
      </c>
      <c r="J90" s="18">
        <v>44617.136111111111</v>
      </c>
      <c r="K90" s="19">
        <f t="shared" si="0"/>
        <v>44617.302777777775</v>
      </c>
      <c r="L90" s="18">
        <v>44617.402777777781</v>
      </c>
      <c r="M90" s="19">
        <v>44618.465277777781</v>
      </c>
      <c r="N90" s="19">
        <v>44618.888888888891</v>
      </c>
      <c r="O90" s="20">
        <f t="shared" si="1"/>
        <v>0.16666666666666666</v>
      </c>
      <c r="P90" s="20" t="str">
        <f t="shared" ca="1" si="2"/>
        <v/>
      </c>
      <c r="Q90" s="20" t="str">
        <f t="shared" ca="1" si="3"/>
        <v/>
      </c>
      <c r="R90" s="21">
        <f t="shared" si="4"/>
        <v>100</v>
      </c>
      <c r="S90" s="22">
        <f t="shared" si="5"/>
        <v>9</v>
      </c>
      <c r="T90" s="22">
        <f t="shared" si="6"/>
        <v>2</v>
      </c>
      <c r="U90" s="22">
        <f t="shared" si="7"/>
        <v>2022</v>
      </c>
      <c r="V90" s="434">
        <v>1.75</v>
      </c>
      <c r="W90" s="5" t="e">
        <f ca="1">Таблица9[[#This Row],[Время в пути]]-Таблица9[[#This Row],[Нитка]]</f>
        <v>#VALUE!</v>
      </c>
    </row>
    <row r="91" spans="1:23" ht="13.2" hidden="1">
      <c r="A91" s="15" t="s">
        <v>117</v>
      </c>
      <c r="B91" s="3" t="s">
        <v>5</v>
      </c>
      <c r="C91" s="15">
        <v>11</v>
      </c>
      <c r="D91" s="15"/>
      <c r="E91" s="15"/>
      <c r="F91" s="15">
        <v>0</v>
      </c>
      <c r="G91" s="15">
        <v>34</v>
      </c>
      <c r="H91" s="16">
        <v>44615.118055555555</v>
      </c>
      <c r="I91" s="24">
        <v>44616.51666666667</v>
      </c>
      <c r="J91" s="17">
        <v>44623.450694444444</v>
      </c>
      <c r="K91" s="19">
        <f t="shared" si="0"/>
        <v>44623.617361111108</v>
      </c>
      <c r="L91" s="17">
        <v>44623.659722222219</v>
      </c>
      <c r="M91" s="19">
        <v>44623.661805555559</v>
      </c>
      <c r="N91" s="19">
        <v>44623.692361111112</v>
      </c>
      <c r="O91" s="20">
        <f t="shared" si="1"/>
        <v>0.16666666666666666</v>
      </c>
      <c r="P91" s="20">
        <f t="shared" ca="1" si="2"/>
        <v>1.398611111115315</v>
      </c>
      <c r="Q91" s="20">
        <f t="shared" ca="1" si="3"/>
        <v>6.9340277777737356</v>
      </c>
      <c r="R91" s="21">
        <f t="shared" si="4"/>
        <v>68</v>
      </c>
      <c r="S91" s="22">
        <f t="shared" si="5"/>
        <v>10</v>
      </c>
      <c r="T91" s="22">
        <f t="shared" si="6"/>
        <v>3</v>
      </c>
      <c r="U91" s="22">
        <f t="shared" si="7"/>
        <v>2022</v>
      </c>
      <c r="V91" s="434">
        <v>4.3895833333333334</v>
      </c>
      <c r="W91" s="5">
        <f ca="1">Таблица9[[#This Row],[Время в пути]]-Таблица9[[#This Row],[Нитка]]</f>
        <v>2.5444444444404022</v>
      </c>
    </row>
    <row r="92" spans="1:23" ht="13.2" hidden="1">
      <c r="A92" s="15" t="s">
        <v>117</v>
      </c>
      <c r="B92" s="3" t="s">
        <v>5</v>
      </c>
      <c r="C92" s="15">
        <v>12</v>
      </c>
      <c r="D92" s="15"/>
      <c r="E92" s="15"/>
      <c r="F92" s="15">
        <v>0</v>
      </c>
      <c r="G92" s="15">
        <v>31</v>
      </c>
      <c r="H92" s="16">
        <v>44618.118055555555</v>
      </c>
      <c r="I92" s="24">
        <v>44619.166666666664</v>
      </c>
      <c r="J92" s="24">
        <v>44624.067361111112</v>
      </c>
      <c r="K92" s="19">
        <f t="shared" si="0"/>
        <v>44624.234027777777</v>
      </c>
      <c r="L92" s="17">
        <v>44624.333333333336</v>
      </c>
      <c r="M92" s="19">
        <v>44624.333333333336</v>
      </c>
      <c r="N92" s="19">
        <v>44624.420138888891</v>
      </c>
      <c r="O92" s="20">
        <f t="shared" si="1"/>
        <v>0.16666666666666666</v>
      </c>
      <c r="P92" s="20">
        <f t="shared" ca="1" si="2"/>
        <v>1.0486111111094942</v>
      </c>
      <c r="Q92" s="20">
        <f t="shared" ca="1" si="3"/>
        <v>4.9006944444481633</v>
      </c>
      <c r="R92" s="21">
        <f t="shared" si="4"/>
        <v>62</v>
      </c>
      <c r="S92" s="22">
        <f t="shared" si="5"/>
        <v>10</v>
      </c>
      <c r="T92" s="22">
        <f t="shared" si="6"/>
        <v>3</v>
      </c>
      <c r="U92" s="22">
        <f t="shared" si="7"/>
        <v>2022</v>
      </c>
      <c r="V92" s="434">
        <v>4.3895833333333334</v>
      </c>
      <c r="W92" s="5">
        <f ca="1">Таблица9[[#This Row],[Время в пути]]-Таблица9[[#This Row],[Нитка]]</f>
        <v>0.51111111111482987</v>
      </c>
    </row>
    <row r="93" spans="1:23" ht="13.2" hidden="1">
      <c r="A93" s="15" t="s">
        <v>117</v>
      </c>
      <c r="B93" s="3" t="s">
        <v>5</v>
      </c>
      <c r="C93" s="15">
        <v>13</v>
      </c>
      <c r="D93" s="15"/>
      <c r="E93" s="15"/>
      <c r="F93" s="15">
        <v>0</v>
      </c>
      <c r="G93" s="15">
        <v>35</v>
      </c>
      <c r="H93" s="16">
        <v>44620.118055555555</v>
      </c>
      <c r="I93" s="24">
        <v>44621.164583333331</v>
      </c>
      <c r="J93" s="17">
        <v>44626.450694444444</v>
      </c>
      <c r="K93" s="19">
        <f t="shared" si="0"/>
        <v>44626.617361111108</v>
      </c>
      <c r="L93" s="17">
        <v>44626.708333333336</v>
      </c>
      <c r="M93" s="19">
        <v>44626.715277777781</v>
      </c>
      <c r="N93" s="19">
        <v>44626.75</v>
      </c>
      <c r="O93" s="20">
        <f t="shared" si="1"/>
        <v>0.16666666666666666</v>
      </c>
      <c r="P93" s="20">
        <f t="shared" ca="1" si="2"/>
        <v>1.046527777776646</v>
      </c>
      <c r="Q93" s="20">
        <f t="shared" ca="1" si="3"/>
        <v>5.2861111111124046</v>
      </c>
      <c r="R93" s="21">
        <f t="shared" si="4"/>
        <v>70</v>
      </c>
      <c r="S93" s="22">
        <f t="shared" si="5"/>
        <v>10</v>
      </c>
      <c r="T93" s="22">
        <f t="shared" si="6"/>
        <v>3</v>
      </c>
      <c r="U93" s="22">
        <f t="shared" si="7"/>
        <v>2022</v>
      </c>
      <c r="V93" s="434">
        <v>4.3895833333333334</v>
      </c>
      <c r="W93" s="5">
        <f ca="1">Таблица9[[#This Row],[Время в пути]]-Таблица9[[#This Row],[Нитка]]</f>
        <v>0.89652777777907122</v>
      </c>
    </row>
    <row r="94" spans="1:23" ht="13.2" hidden="1">
      <c r="A94" s="15" t="s">
        <v>117</v>
      </c>
      <c r="B94" s="3" t="s">
        <v>5</v>
      </c>
      <c r="C94" s="15">
        <v>14</v>
      </c>
      <c r="D94" s="15"/>
      <c r="E94" s="15"/>
      <c r="F94" s="15">
        <v>0</v>
      </c>
      <c r="G94" s="15">
        <v>35</v>
      </c>
      <c r="H94" s="16">
        <v>44622.118055555555</v>
      </c>
      <c r="I94" s="24">
        <v>44622.069444444445</v>
      </c>
      <c r="J94" s="17">
        <v>44627.668749999997</v>
      </c>
      <c r="K94" s="19">
        <f t="shared" si="0"/>
        <v>44627.835416666661</v>
      </c>
      <c r="L94" s="17">
        <v>44628.052083333336</v>
      </c>
      <c r="M94" s="19">
        <v>44628.061111111114</v>
      </c>
      <c r="N94" s="19">
        <v>44628.169444444444</v>
      </c>
      <c r="O94" s="20">
        <f t="shared" si="1"/>
        <v>0.16666666666666666</v>
      </c>
      <c r="P94" s="20">
        <f t="shared" ca="1" si="2"/>
        <v>-4.8611111109494232E-2</v>
      </c>
      <c r="Q94" s="20">
        <f t="shared" ca="1" si="3"/>
        <v>5.5993055555518367</v>
      </c>
      <c r="R94" s="21">
        <f t="shared" si="4"/>
        <v>70</v>
      </c>
      <c r="S94" s="22">
        <f t="shared" si="5"/>
        <v>11</v>
      </c>
      <c r="T94" s="22">
        <f t="shared" si="6"/>
        <v>3</v>
      </c>
      <c r="U94" s="22">
        <f t="shared" si="7"/>
        <v>2022</v>
      </c>
      <c r="V94" s="434">
        <v>4.3895833333333334</v>
      </c>
      <c r="W94" s="5">
        <f ca="1">Таблица9[[#This Row],[Время в пути]]-Таблица9[[#This Row],[Нитка]]</f>
        <v>1.2097222222185033</v>
      </c>
    </row>
    <row r="95" spans="1:23" ht="13.2" hidden="1">
      <c r="A95" s="15" t="s">
        <v>117</v>
      </c>
      <c r="B95" s="3" t="s">
        <v>5</v>
      </c>
      <c r="C95" s="15">
        <v>15</v>
      </c>
      <c r="D95" s="15"/>
      <c r="E95" s="15"/>
      <c r="F95" s="15">
        <v>0</v>
      </c>
      <c r="G95" s="15">
        <v>41</v>
      </c>
      <c r="H95" s="16">
        <v>44624.118055555555</v>
      </c>
      <c r="I95" s="24">
        <v>44625.053472222222</v>
      </c>
      <c r="J95" s="17">
        <v>44630.010416666664</v>
      </c>
      <c r="K95" s="19">
        <f t="shared" si="0"/>
        <v>44630.177083333328</v>
      </c>
      <c r="L95" s="17">
        <v>44630.638888888891</v>
      </c>
      <c r="M95" s="19">
        <v>44630.64166666667</v>
      </c>
      <c r="N95" s="19">
        <v>44631.184027777781</v>
      </c>
      <c r="O95" s="20">
        <f t="shared" si="1"/>
        <v>0.16666666666666666</v>
      </c>
      <c r="P95" s="20">
        <f t="shared" ca="1" si="2"/>
        <v>0.93541666666715173</v>
      </c>
      <c r="Q95" s="20">
        <f t="shared" ca="1" si="3"/>
        <v>4.9569444444423425</v>
      </c>
      <c r="R95" s="21">
        <f t="shared" si="4"/>
        <v>82</v>
      </c>
      <c r="S95" s="22">
        <f t="shared" si="5"/>
        <v>11</v>
      </c>
      <c r="T95" s="22">
        <f t="shared" si="6"/>
        <v>3</v>
      </c>
      <c r="U95" s="22">
        <f t="shared" si="7"/>
        <v>2022</v>
      </c>
      <c r="V95" s="434">
        <v>4.3895833333333334</v>
      </c>
      <c r="W95" s="5">
        <f ca="1">Таблица9[[#This Row],[Время в пути]]-Таблица9[[#This Row],[Нитка]]</f>
        <v>0.56736111110900911</v>
      </c>
    </row>
    <row r="96" spans="1:23" ht="13.2" hidden="1">
      <c r="A96" s="15" t="s">
        <v>117</v>
      </c>
      <c r="B96" s="3" t="s">
        <v>5</v>
      </c>
      <c r="C96" s="15">
        <v>16</v>
      </c>
      <c r="D96" s="15"/>
      <c r="E96" s="15"/>
      <c r="F96" s="15">
        <v>0</v>
      </c>
      <c r="G96" s="15">
        <v>62</v>
      </c>
      <c r="H96" s="16">
        <v>44626.118055555555</v>
      </c>
      <c r="I96" s="24">
        <v>44628.56527777778</v>
      </c>
      <c r="J96" s="17">
        <v>44633.519444444442</v>
      </c>
      <c r="K96" s="19">
        <f t="shared" si="0"/>
        <v>44633.686111111107</v>
      </c>
      <c r="L96" s="17">
        <v>44634.083333333336</v>
      </c>
      <c r="M96" s="19">
        <v>44634.084722222222</v>
      </c>
      <c r="N96" s="19">
        <v>44634.197916666664</v>
      </c>
      <c r="O96" s="20">
        <f t="shared" si="1"/>
        <v>0.16666666666666666</v>
      </c>
      <c r="P96" s="20">
        <f t="shared" ca="1" si="2"/>
        <v>2.4472222222248092</v>
      </c>
      <c r="Q96" s="20">
        <f t="shared" ca="1" si="3"/>
        <v>4.9541666666627862</v>
      </c>
      <c r="R96" s="21">
        <f t="shared" si="4"/>
        <v>124</v>
      </c>
      <c r="S96" s="22">
        <f t="shared" si="5"/>
        <v>11</v>
      </c>
      <c r="T96" s="22">
        <f t="shared" si="6"/>
        <v>3</v>
      </c>
      <c r="U96" s="22">
        <f t="shared" si="7"/>
        <v>2022</v>
      </c>
      <c r="V96" s="434">
        <v>4.3895833333333334</v>
      </c>
      <c r="W96" s="5">
        <f ca="1">Таблица9[[#This Row],[Время в пути]]-Таблица9[[#This Row],[Нитка]]</f>
        <v>0.56458333332945276</v>
      </c>
    </row>
    <row r="97" spans="1:23" ht="13.2" hidden="1">
      <c r="A97" s="15" t="s">
        <v>117</v>
      </c>
      <c r="B97" s="3" t="s">
        <v>5</v>
      </c>
      <c r="C97" s="15">
        <v>17</v>
      </c>
      <c r="D97" s="15" t="s">
        <v>116</v>
      </c>
      <c r="E97" s="15"/>
      <c r="F97" s="15"/>
      <c r="G97" s="15"/>
      <c r="H97" s="16">
        <v>44629.118055555555</v>
      </c>
      <c r="I97" s="24"/>
      <c r="J97" s="17"/>
      <c r="K97" s="19" t="str">
        <f t="shared" si="0"/>
        <v/>
      </c>
      <c r="L97" s="17"/>
      <c r="M97" s="19"/>
      <c r="N97" s="19"/>
      <c r="O97" s="20">
        <f t="shared" si="1"/>
        <v>0.16666666666666666</v>
      </c>
      <c r="P97" s="20" t="str">
        <f t="shared" ca="1" si="2"/>
        <v/>
      </c>
      <c r="Q97" s="20" t="str">
        <f t="shared" ca="1" si="3"/>
        <v/>
      </c>
      <c r="R97" s="21" t="str">
        <f t="shared" si="4"/>
        <v/>
      </c>
      <c r="S97" s="22">
        <f t="shared" si="5"/>
        <v>11</v>
      </c>
      <c r="T97" s="22">
        <f t="shared" si="6"/>
        <v>3</v>
      </c>
      <c r="U97" s="22">
        <f t="shared" si="7"/>
        <v>2022</v>
      </c>
      <c r="V97" s="434">
        <v>4.3895833333333334</v>
      </c>
      <c r="W97" s="5" t="e">
        <f ca="1">Таблица9[[#This Row],[Время в пути]]-Таблица9[[#This Row],[Нитка]]</f>
        <v>#VALUE!</v>
      </c>
    </row>
    <row r="98" spans="1:23" ht="13.2" hidden="1">
      <c r="A98" s="15" t="s">
        <v>117</v>
      </c>
      <c r="B98" s="3" t="s">
        <v>5</v>
      </c>
      <c r="C98" s="15">
        <v>17</v>
      </c>
      <c r="D98" s="15"/>
      <c r="E98" s="15"/>
      <c r="F98" s="15">
        <v>0</v>
      </c>
      <c r="G98" s="15">
        <v>62</v>
      </c>
      <c r="H98" s="16">
        <v>44631.118055555555</v>
      </c>
      <c r="I98" s="24">
        <v>44632.57916666667</v>
      </c>
      <c r="J98" s="17">
        <v>44638.246527777781</v>
      </c>
      <c r="K98" s="19">
        <f t="shared" si="0"/>
        <v>44638.413194444445</v>
      </c>
      <c r="L98" s="17">
        <v>44638.510416666664</v>
      </c>
      <c r="M98" s="19">
        <v>44638.511111111111</v>
      </c>
      <c r="N98" s="19">
        <v>44638.663888888892</v>
      </c>
      <c r="O98" s="20">
        <f t="shared" si="1"/>
        <v>0.16666666666666666</v>
      </c>
      <c r="P98" s="20">
        <f t="shared" ca="1" si="2"/>
        <v>1.461111111115315</v>
      </c>
      <c r="Q98" s="20">
        <f t="shared" ca="1" si="3"/>
        <v>5.6673611111109494</v>
      </c>
      <c r="R98" s="21">
        <f t="shared" si="4"/>
        <v>124</v>
      </c>
      <c r="S98" s="22">
        <f t="shared" si="5"/>
        <v>12</v>
      </c>
      <c r="T98" s="22">
        <f t="shared" si="6"/>
        <v>3</v>
      </c>
      <c r="U98" s="22">
        <f t="shared" si="7"/>
        <v>2022</v>
      </c>
      <c r="V98" s="434">
        <v>4.3895833333333334</v>
      </c>
      <c r="W98" s="5">
        <f ca="1">Таблица9[[#This Row],[Время в пути]]-Таблица9[[#This Row],[Нитка]]</f>
        <v>1.277777777777616</v>
      </c>
    </row>
    <row r="99" spans="1:23" ht="13.2" hidden="1">
      <c r="A99" s="15" t="s">
        <v>117</v>
      </c>
      <c r="B99" s="3" t="s">
        <v>5</v>
      </c>
      <c r="C99" s="15">
        <v>18</v>
      </c>
      <c r="D99" s="15"/>
      <c r="E99" s="15"/>
      <c r="F99" s="15">
        <v>0</v>
      </c>
      <c r="G99" s="15">
        <v>76</v>
      </c>
      <c r="H99" s="16">
        <v>44633.118055555555</v>
      </c>
      <c r="I99" s="24">
        <v>44635.064583333333</v>
      </c>
      <c r="J99" s="17">
        <v>44640.789583333331</v>
      </c>
      <c r="K99" s="19">
        <f t="shared" si="0"/>
        <v>44640.956249999996</v>
      </c>
      <c r="L99" s="17">
        <v>44641.052083333336</v>
      </c>
      <c r="M99" s="19">
        <v>44641.086805555555</v>
      </c>
      <c r="N99" s="19">
        <v>44641.202777777777</v>
      </c>
      <c r="O99" s="20">
        <f t="shared" si="1"/>
        <v>0.16666666666666666</v>
      </c>
      <c r="P99" s="20">
        <f t="shared" ca="1" si="2"/>
        <v>1.9465277777781012</v>
      </c>
      <c r="Q99" s="20">
        <f t="shared" ca="1" si="3"/>
        <v>5.7249999999985448</v>
      </c>
      <c r="R99" s="21">
        <f t="shared" si="4"/>
        <v>152</v>
      </c>
      <c r="S99" s="22">
        <f t="shared" si="5"/>
        <v>12</v>
      </c>
      <c r="T99" s="22">
        <f t="shared" si="6"/>
        <v>3</v>
      </c>
      <c r="U99" s="22">
        <f t="shared" si="7"/>
        <v>2022</v>
      </c>
      <c r="V99" s="434">
        <v>4.3895833333333334</v>
      </c>
      <c r="W99" s="5">
        <f ca="1">Таблица9[[#This Row],[Время в пути]]-Таблица9[[#This Row],[Нитка]]</f>
        <v>1.3354166666652114</v>
      </c>
    </row>
    <row r="100" spans="1:23" ht="13.2" hidden="1">
      <c r="A100" s="15" t="s">
        <v>117</v>
      </c>
      <c r="B100" s="3" t="s">
        <v>5</v>
      </c>
      <c r="C100" s="15">
        <v>19</v>
      </c>
      <c r="D100" s="15"/>
      <c r="E100" s="15"/>
      <c r="F100" s="15">
        <v>0</v>
      </c>
      <c r="G100" s="15">
        <v>35</v>
      </c>
      <c r="H100" s="16">
        <v>44636.118055555555</v>
      </c>
      <c r="I100" s="24">
        <v>44638.068749999999</v>
      </c>
      <c r="J100" s="17">
        <v>44643.1</v>
      </c>
      <c r="K100" s="19">
        <f t="shared" si="0"/>
        <v>44643.266666666663</v>
      </c>
      <c r="L100" s="17">
        <v>44643.444444444445</v>
      </c>
      <c r="M100" s="19">
        <v>44643.458333333336</v>
      </c>
      <c r="N100" s="19">
        <v>44643.496527777781</v>
      </c>
      <c r="O100" s="20">
        <f t="shared" si="1"/>
        <v>0.16666666666666666</v>
      </c>
      <c r="P100" s="20">
        <f t="shared" ca="1" si="2"/>
        <v>1.9506944444437977</v>
      </c>
      <c r="Q100" s="20">
        <f t="shared" ca="1" si="3"/>
        <v>5.03125</v>
      </c>
      <c r="R100" s="21">
        <f t="shared" si="4"/>
        <v>70</v>
      </c>
      <c r="S100" s="22">
        <f t="shared" si="5"/>
        <v>13</v>
      </c>
      <c r="T100" s="22">
        <f t="shared" si="6"/>
        <v>3</v>
      </c>
      <c r="U100" s="22">
        <f t="shared" si="7"/>
        <v>2022</v>
      </c>
      <c r="V100" s="434">
        <v>4.3895833333333334</v>
      </c>
      <c r="W100" s="5">
        <f ca="1">Таблица9[[#This Row],[Время в пути]]-Таблица9[[#This Row],[Нитка]]</f>
        <v>0.64166666666666661</v>
      </c>
    </row>
    <row r="101" spans="1:23" ht="13.2" hidden="1">
      <c r="A101" s="15" t="s">
        <v>117</v>
      </c>
      <c r="B101" s="3" t="s">
        <v>5</v>
      </c>
      <c r="C101" s="15">
        <v>20</v>
      </c>
      <c r="D101" s="15"/>
      <c r="E101" s="15"/>
      <c r="F101" s="15">
        <v>0</v>
      </c>
      <c r="G101" s="15">
        <v>41</v>
      </c>
      <c r="H101" s="16">
        <v>44638.118055555555</v>
      </c>
      <c r="I101" s="24">
        <v>44639.163888888892</v>
      </c>
      <c r="J101" s="17">
        <v>44644.322916666664</v>
      </c>
      <c r="K101" s="19">
        <f t="shared" si="0"/>
        <v>44644.489583333328</v>
      </c>
      <c r="L101" s="17">
        <v>44645.083333333336</v>
      </c>
      <c r="M101" s="19">
        <v>44645.086805555555</v>
      </c>
      <c r="N101" s="19">
        <v>44645.208333333336</v>
      </c>
      <c r="O101" s="20">
        <f t="shared" si="1"/>
        <v>0.16666666666666666</v>
      </c>
      <c r="P101" s="20">
        <f t="shared" ca="1" si="2"/>
        <v>1.0458333333372138</v>
      </c>
      <c r="Q101" s="20">
        <f t="shared" ca="1" si="3"/>
        <v>5.1590277777722804</v>
      </c>
      <c r="R101" s="21">
        <f t="shared" si="4"/>
        <v>82</v>
      </c>
      <c r="S101" s="22">
        <f t="shared" si="5"/>
        <v>13</v>
      </c>
      <c r="T101" s="22">
        <f t="shared" si="6"/>
        <v>3</v>
      </c>
      <c r="U101" s="22">
        <f t="shared" si="7"/>
        <v>2022</v>
      </c>
      <c r="V101" s="434">
        <v>4.3895833333333334</v>
      </c>
      <c r="W101" s="5">
        <f ca="1">Таблица9[[#This Row],[Время в пути]]-Таблица9[[#This Row],[Нитка]]</f>
        <v>0.769444444438947</v>
      </c>
    </row>
    <row r="102" spans="1:23" ht="13.2" hidden="1">
      <c r="A102" s="15" t="s">
        <v>117</v>
      </c>
      <c r="B102" s="3" t="s">
        <v>5</v>
      </c>
      <c r="C102" s="15">
        <v>21</v>
      </c>
      <c r="D102" s="15"/>
      <c r="E102" s="15"/>
      <c r="F102" s="15">
        <v>0</v>
      </c>
      <c r="G102" s="15">
        <v>59</v>
      </c>
      <c r="H102" s="16">
        <v>44640.118055555555</v>
      </c>
      <c r="I102" s="24">
        <v>44643.120138888888</v>
      </c>
      <c r="J102" s="17">
        <v>44648.32916666667</v>
      </c>
      <c r="K102" s="19">
        <f t="shared" si="0"/>
        <v>44648.495833333334</v>
      </c>
      <c r="L102" s="17">
        <v>44648.614583333336</v>
      </c>
      <c r="M102" s="19">
        <v>44648.581944444442</v>
      </c>
      <c r="N102" s="19">
        <v>44648.875</v>
      </c>
      <c r="O102" s="20">
        <f t="shared" si="1"/>
        <v>0.16666666666666666</v>
      </c>
      <c r="P102" s="20">
        <f t="shared" ca="1" si="2"/>
        <v>3.0020833333328483</v>
      </c>
      <c r="Q102" s="20">
        <f t="shared" ca="1" si="3"/>
        <v>5.2090277777824667</v>
      </c>
      <c r="R102" s="21">
        <f t="shared" si="4"/>
        <v>118</v>
      </c>
      <c r="S102" s="22">
        <f t="shared" si="5"/>
        <v>14</v>
      </c>
      <c r="T102" s="22">
        <f t="shared" si="6"/>
        <v>3</v>
      </c>
      <c r="U102" s="22">
        <f t="shared" si="7"/>
        <v>2022</v>
      </c>
      <c r="V102" s="434">
        <v>4.3895833333333334</v>
      </c>
      <c r="W102" s="5">
        <f ca="1">Таблица9[[#This Row],[Время в пути]]-Таблица9[[#This Row],[Нитка]]</f>
        <v>0.81944444444913334</v>
      </c>
    </row>
    <row r="103" spans="1:23" ht="13.2" hidden="1">
      <c r="A103" s="15" t="s">
        <v>117</v>
      </c>
      <c r="B103" s="3" t="s">
        <v>5</v>
      </c>
      <c r="C103" s="15">
        <v>22</v>
      </c>
      <c r="D103" s="15"/>
      <c r="E103" s="15"/>
      <c r="F103" s="15">
        <v>0</v>
      </c>
      <c r="G103" s="15">
        <v>31</v>
      </c>
      <c r="H103" s="16">
        <v>44643.118055555555</v>
      </c>
      <c r="I103" s="24">
        <v>44645.074305555558</v>
      </c>
      <c r="J103" s="17">
        <v>44649.519444444442</v>
      </c>
      <c r="K103" s="19">
        <f t="shared" si="0"/>
        <v>44649.686111111107</v>
      </c>
      <c r="L103" s="17">
        <v>44649.777777777781</v>
      </c>
      <c r="M103" s="19">
        <v>44649.78125</v>
      </c>
      <c r="N103" s="19">
        <v>44649.893750000003</v>
      </c>
      <c r="O103" s="20">
        <f t="shared" si="1"/>
        <v>0.16666666666666666</v>
      </c>
      <c r="P103" s="20">
        <f t="shared" ca="1" si="2"/>
        <v>1.9562500000029104</v>
      </c>
      <c r="Q103" s="20">
        <f t="shared" ca="1" si="3"/>
        <v>4.445138888884685</v>
      </c>
      <c r="R103" s="21">
        <f t="shared" si="4"/>
        <v>62</v>
      </c>
      <c r="S103" s="22">
        <f t="shared" si="5"/>
        <v>14</v>
      </c>
      <c r="T103" s="22">
        <f t="shared" si="6"/>
        <v>3</v>
      </c>
      <c r="U103" s="22">
        <f t="shared" si="7"/>
        <v>2022</v>
      </c>
      <c r="V103" s="434">
        <v>4.3895833333333334</v>
      </c>
      <c r="W103" s="5">
        <f ca="1">Таблица9[[#This Row],[Время в пути]]-Таблица9[[#This Row],[Нитка]]</f>
        <v>5.555555555135161E-2</v>
      </c>
    </row>
    <row r="104" spans="1:23" ht="13.2" hidden="1">
      <c r="A104" s="15" t="s">
        <v>115</v>
      </c>
      <c r="B104" s="3" t="s">
        <v>3</v>
      </c>
      <c r="C104" s="15" t="s">
        <v>3825</v>
      </c>
      <c r="D104" s="15"/>
      <c r="E104" s="15"/>
      <c r="F104" s="15">
        <v>3</v>
      </c>
      <c r="G104" s="15">
        <v>28</v>
      </c>
      <c r="H104" s="16">
        <v>44614.748611111114</v>
      </c>
      <c r="I104" s="18">
        <v>44615.986805555556</v>
      </c>
      <c r="J104" s="18">
        <v>44621.82708333333</v>
      </c>
      <c r="K104" s="19">
        <f t="shared" si="0"/>
        <v>44621.993749999994</v>
      </c>
      <c r="L104" s="18">
        <v>44622.051388888889</v>
      </c>
      <c r="M104" s="19">
        <v>44622.055555555555</v>
      </c>
      <c r="N104" s="19">
        <v>44622.097222222219</v>
      </c>
      <c r="O104" s="20">
        <f t="shared" si="1"/>
        <v>0.16666666666666666</v>
      </c>
      <c r="P104" s="20">
        <f t="shared" ca="1" si="2"/>
        <v>1.2381944444423425</v>
      </c>
      <c r="Q104" s="20">
        <f t="shared" ca="1" si="3"/>
        <v>5.8402777777737356</v>
      </c>
      <c r="R104" s="21">
        <f t="shared" si="4"/>
        <v>59</v>
      </c>
      <c r="S104" s="22">
        <f t="shared" si="5"/>
        <v>10</v>
      </c>
      <c r="T104" s="22">
        <f t="shared" si="6"/>
        <v>3</v>
      </c>
      <c r="U104" s="22">
        <f t="shared" si="7"/>
        <v>2022</v>
      </c>
      <c r="V104" s="437">
        <v>4.3895833333333334</v>
      </c>
      <c r="W104" s="5">
        <f ca="1">Таблица9[[#This Row],[Время в пути]]-Таблица9[[#This Row],[Нитка]]</f>
        <v>1.4506944444404022</v>
      </c>
    </row>
    <row r="105" spans="1:23" ht="13.2" hidden="1">
      <c r="A105" s="15" t="s">
        <v>115</v>
      </c>
      <c r="B105" s="3" t="s">
        <v>3</v>
      </c>
      <c r="C105" s="15" t="s">
        <v>3826</v>
      </c>
      <c r="D105" s="15"/>
      <c r="E105" s="15"/>
      <c r="F105" s="15">
        <v>0</v>
      </c>
      <c r="G105" s="15">
        <v>34</v>
      </c>
      <c r="H105" s="16">
        <v>44618.748611111114</v>
      </c>
      <c r="I105" s="18">
        <v>44619.618750000001</v>
      </c>
      <c r="J105" s="18">
        <v>44624.795138888891</v>
      </c>
      <c r="K105" s="19">
        <f t="shared" si="0"/>
        <v>44624.961805555555</v>
      </c>
      <c r="L105" s="18">
        <v>44625.069444444445</v>
      </c>
      <c r="M105" s="19">
        <v>44625.069444444445</v>
      </c>
      <c r="N105" s="19">
        <v>44625.289583333331</v>
      </c>
      <c r="O105" s="20">
        <f t="shared" si="1"/>
        <v>0.16666666666666666</v>
      </c>
      <c r="P105" s="20">
        <f t="shared" ca="1" si="2"/>
        <v>0.87013888888759539</v>
      </c>
      <c r="Q105" s="20">
        <f t="shared" ca="1" si="3"/>
        <v>5.1763888888890506</v>
      </c>
      <c r="R105" s="21">
        <f t="shared" si="4"/>
        <v>68</v>
      </c>
      <c r="S105" s="22">
        <f t="shared" si="5"/>
        <v>10</v>
      </c>
      <c r="T105" s="22">
        <f t="shared" si="6"/>
        <v>3</v>
      </c>
      <c r="U105" s="22">
        <f t="shared" si="7"/>
        <v>2022</v>
      </c>
      <c r="V105" s="437">
        <v>4.3895833333333334</v>
      </c>
      <c r="W105" s="5">
        <f ca="1">Таблица9[[#This Row],[Время в пути]]-Таблица9[[#This Row],[Нитка]]</f>
        <v>0.78680555555571718</v>
      </c>
    </row>
    <row r="106" spans="1:23" ht="13.2" hidden="1">
      <c r="A106" s="15" t="s">
        <v>115</v>
      </c>
      <c r="B106" s="3" t="s">
        <v>3</v>
      </c>
      <c r="C106" s="15" t="s">
        <v>3827</v>
      </c>
      <c r="D106" s="15"/>
      <c r="E106" s="15"/>
      <c r="F106" s="15">
        <v>0</v>
      </c>
      <c r="G106" s="15">
        <v>32</v>
      </c>
      <c r="H106" s="16">
        <v>44621.748611111114</v>
      </c>
      <c r="I106" s="18">
        <v>44621.52847222222</v>
      </c>
      <c r="J106" s="18">
        <v>44626.541666666664</v>
      </c>
      <c r="K106" s="19">
        <f t="shared" si="0"/>
        <v>44626.708333333328</v>
      </c>
      <c r="L106" s="18">
        <v>44626.958333333336</v>
      </c>
      <c r="M106" s="19">
        <v>44626.958333333336</v>
      </c>
      <c r="N106" s="19">
        <v>44627.076388888891</v>
      </c>
      <c r="O106" s="20">
        <f t="shared" si="1"/>
        <v>0.16666666666666666</v>
      </c>
      <c r="P106" s="20">
        <f t="shared" ca="1" si="2"/>
        <v>-0.22013888889341615</v>
      </c>
      <c r="Q106" s="20">
        <f t="shared" ca="1" si="3"/>
        <v>5.0131944444437977</v>
      </c>
      <c r="R106" s="21">
        <f t="shared" si="4"/>
        <v>64</v>
      </c>
      <c r="S106" s="22">
        <f t="shared" si="5"/>
        <v>10</v>
      </c>
      <c r="T106" s="22">
        <f t="shared" si="6"/>
        <v>3</v>
      </c>
      <c r="U106" s="22">
        <f t="shared" si="7"/>
        <v>2022</v>
      </c>
      <c r="V106" s="437">
        <v>4.3895833333333334</v>
      </c>
      <c r="W106" s="5">
        <f ca="1">Таблица9[[#This Row],[Время в пути]]-Таблица9[[#This Row],[Нитка]]</f>
        <v>0.6236111111104643</v>
      </c>
    </row>
    <row r="107" spans="1:23" ht="13.2" hidden="1">
      <c r="A107" s="15" t="s">
        <v>115</v>
      </c>
      <c r="B107" s="3" t="s">
        <v>3</v>
      </c>
      <c r="C107" s="15" t="s">
        <v>3828</v>
      </c>
      <c r="D107" s="15"/>
      <c r="E107" s="15"/>
      <c r="F107" s="15">
        <v>1</v>
      </c>
      <c r="G107" s="15">
        <v>37</v>
      </c>
      <c r="H107" s="16">
        <v>44625.748611111114</v>
      </c>
      <c r="I107" s="18">
        <v>44626.465277777781</v>
      </c>
      <c r="J107" s="18">
        <v>44631.638194444444</v>
      </c>
      <c r="K107" s="19">
        <f t="shared" si="0"/>
        <v>44631.804861111108</v>
      </c>
      <c r="L107" s="18">
        <v>44632.010416666664</v>
      </c>
      <c r="M107" s="19">
        <v>44632.013888888891</v>
      </c>
      <c r="N107" s="19">
        <v>44632.15625</v>
      </c>
      <c r="O107" s="20">
        <f t="shared" si="1"/>
        <v>0.16666666666666666</v>
      </c>
      <c r="P107" s="20">
        <f t="shared" ca="1" si="2"/>
        <v>0.71666666666715173</v>
      </c>
      <c r="Q107" s="20">
        <f t="shared" ca="1" si="3"/>
        <v>5.1729166666627862</v>
      </c>
      <c r="R107" s="21">
        <f t="shared" si="4"/>
        <v>75</v>
      </c>
      <c r="S107" s="22">
        <f t="shared" si="5"/>
        <v>11</v>
      </c>
      <c r="T107" s="22">
        <f t="shared" si="6"/>
        <v>3</v>
      </c>
      <c r="U107" s="22">
        <f t="shared" si="7"/>
        <v>2022</v>
      </c>
      <c r="V107" s="437">
        <v>4.3895833333333334</v>
      </c>
      <c r="W107" s="5">
        <f ca="1">Таблица9[[#This Row],[Время в пути]]-Таблица9[[#This Row],[Нитка]]</f>
        <v>0.78333333332945276</v>
      </c>
    </row>
    <row r="108" spans="1:23" ht="13.2" hidden="1">
      <c r="A108" s="15" t="s">
        <v>115</v>
      </c>
      <c r="B108" s="3" t="s">
        <v>3</v>
      </c>
      <c r="C108" s="15" t="s">
        <v>3829</v>
      </c>
      <c r="D108" s="15"/>
      <c r="E108" s="15"/>
      <c r="F108" s="15">
        <v>0</v>
      </c>
      <c r="G108" s="15">
        <v>37</v>
      </c>
      <c r="H108" s="16">
        <v>44632.748611111114</v>
      </c>
      <c r="I108" s="18">
        <v>44633.938888888886</v>
      </c>
      <c r="J108" s="18">
        <v>44639.545138888891</v>
      </c>
      <c r="K108" s="19">
        <f t="shared" si="0"/>
        <v>44639.711805555555</v>
      </c>
      <c r="L108" s="18">
        <v>44639.996527777781</v>
      </c>
      <c r="M108" s="19">
        <v>44639.996527777781</v>
      </c>
      <c r="N108" s="19">
        <v>44640.197222222225</v>
      </c>
      <c r="O108" s="20">
        <f t="shared" si="1"/>
        <v>0.16666666666666666</v>
      </c>
      <c r="P108" s="20">
        <f t="shared" ca="1" si="2"/>
        <v>1.1902777777722804</v>
      </c>
      <c r="Q108" s="20">
        <f t="shared" ca="1" si="3"/>
        <v>5.6062500000043656</v>
      </c>
      <c r="R108" s="21">
        <f t="shared" si="4"/>
        <v>74</v>
      </c>
      <c r="S108" s="22">
        <f t="shared" si="5"/>
        <v>12</v>
      </c>
      <c r="T108" s="22">
        <f t="shared" si="6"/>
        <v>3</v>
      </c>
      <c r="U108" s="22">
        <f t="shared" si="7"/>
        <v>2022</v>
      </c>
      <c r="V108" s="437">
        <v>4.3895833333333334</v>
      </c>
      <c r="W108" s="5">
        <f ca="1">Таблица9[[#This Row],[Время в пути]]-Таблица9[[#This Row],[Нитка]]</f>
        <v>1.2166666666710322</v>
      </c>
    </row>
    <row r="109" spans="1:23" ht="13.2" hidden="1">
      <c r="A109" s="15" t="s">
        <v>115</v>
      </c>
      <c r="B109" s="3" t="s">
        <v>3</v>
      </c>
      <c r="C109" s="15" t="s">
        <v>3830</v>
      </c>
      <c r="D109" s="15"/>
      <c r="E109" s="15"/>
      <c r="F109" s="15">
        <v>0</v>
      </c>
      <c r="G109" s="15">
        <v>39</v>
      </c>
      <c r="H109" s="16">
        <v>44635.748611111114</v>
      </c>
      <c r="I109" s="18">
        <v>44638.613194444442</v>
      </c>
      <c r="J109" s="18">
        <v>44643.914583333331</v>
      </c>
      <c r="K109" s="19">
        <f t="shared" si="0"/>
        <v>44644.081249999996</v>
      </c>
      <c r="L109" s="18">
        <v>44644.3125</v>
      </c>
      <c r="M109" s="19">
        <v>44644.34375</v>
      </c>
      <c r="N109" s="19">
        <v>44644.552083333336</v>
      </c>
      <c r="O109" s="20">
        <f t="shared" si="1"/>
        <v>0.16666666666666666</v>
      </c>
      <c r="P109" s="20">
        <f t="shared" ca="1" si="2"/>
        <v>2.8645833333284827</v>
      </c>
      <c r="Q109" s="20">
        <f t="shared" ca="1" si="3"/>
        <v>5.3013888888890506</v>
      </c>
      <c r="R109" s="21">
        <f t="shared" si="4"/>
        <v>78</v>
      </c>
      <c r="S109" s="22">
        <f t="shared" si="5"/>
        <v>13</v>
      </c>
      <c r="T109" s="22">
        <f t="shared" si="6"/>
        <v>3</v>
      </c>
      <c r="U109" s="22">
        <f t="shared" si="7"/>
        <v>2022</v>
      </c>
      <c r="V109" s="437">
        <v>4.3895833333333334</v>
      </c>
      <c r="W109" s="5">
        <f ca="1">Таблица9[[#This Row],[Время в пути]]-Таблица9[[#This Row],[Нитка]]</f>
        <v>0.91180555555571718</v>
      </c>
    </row>
    <row r="110" spans="1:23" ht="13.2" hidden="1">
      <c r="A110" s="15" t="s">
        <v>115</v>
      </c>
      <c r="B110" s="3" t="s">
        <v>3</v>
      </c>
      <c r="C110" s="15" t="s">
        <v>3831</v>
      </c>
      <c r="D110" s="15" t="s">
        <v>116</v>
      </c>
      <c r="E110" s="15"/>
      <c r="F110" s="15"/>
      <c r="G110" s="15"/>
      <c r="H110" s="16">
        <v>44637.748611111114</v>
      </c>
      <c r="I110" s="24"/>
      <c r="J110" s="18"/>
      <c r="K110" s="19" t="str">
        <f t="shared" si="0"/>
        <v/>
      </c>
      <c r="L110" s="18"/>
      <c r="M110" s="19"/>
      <c r="N110" s="19"/>
      <c r="O110" s="20">
        <f t="shared" si="1"/>
        <v>0.16666666666666666</v>
      </c>
      <c r="P110" s="20" t="str">
        <f t="shared" ca="1" si="2"/>
        <v/>
      </c>
      <c r="Q110" s="20" t="str">
        <f t="shared" ca="1" si="3"/>
        <v/>
      </c>
      <c r="R110" s="21" t="str">
        <f t="shared" si="4"/>
        <v/>
      </c>
      <c r="S110" s="22">
        <f t="shared" si="5"/>
        <v>12</v>
      </c>
      <c r="T110" s="22">
        <f t="shared" si="6"/>
        <v>3</v>
      </c>
      <c r="U110" s="22">
        <f t="shared" si="7"/>
        <v>2022</v>
      </c>
      <c r="V110" s="437">
        <v>4.3895833333333334</v>
      </c>
      <c r="W110" s="5" t="e">
        <f ca="1">Таблица9[[#This Row],[Время в пути]]-Таблица9[[#This Row],[Нитка]]</f>
        <v>#VALUE!</v>
      </c>
    </row>
    <row r="111" spans="1:23" ht="13.2" hidden="1">
      <c r="A111" s="15" t="s">
        <v>115</v>
      </c>
      <c r="B111" s="3" t="s">
        <v>3</v>
      </c>
      <c r="C111" s="15" t="s">
        <v>3832</v>
      </c>
      <c r="D111" s="15" t="s">
        <v>116</v>
      </c>
      <c r="E111" s="15"/>
      <c r="F111" s="15"/>
      <c r="G111" s="15"/>
      <c r="H111" s="16">
        <v>44639.748611111114</v>
      </c>
      <c r="I111" s="24"/>
      <c r="J111" s="18"/>
      <c r="K111" s="19" t="str">
        <f t="shared" si="0"/>
        <v/>
      </c>
      <c r="L111" s="18"/>
      <c r="M111" s="19"/>
      <c r="N111" s="19"/>
      <c r="O111" s="20">
        <f t="shared" si="1"/>
        <v>0.16666666666666666</v>
      </c>
      <c r="P111" s="20" t="str">
        <f t="shared" ca="1" si="2"/>
        <v/>
      </c>
      <c r="Q111" s="20" t="str">
        <f t="shared" ca="1" si="3"/>
        <v/>
      </c>
      <c r="R111" s="21" t="str">
        <f t="shared" si="4"/>
        <v/>
      </c>
      <c r="S111" s="22">
        <f t="shared" si="5"/>
        <v>12</v>
      </c>
      <c r="T111" s="22">
        <f t="shared" si="6"/>
        <v>3</v>
      </c>
      <c r="U111" s="22">
        <f t="shared" si="7"/>
        <v>2022</v>
      </c>
      <c r="V111" s="437">
        <v>4.3895833333333334</v>
      </c>
      <c r="W111" s="5" t="e">
        <f ca="1">Таблица9[[#This Row],[Время в пути]]-Таблица9[[#This Row],[Нитка]]</f>
        <v>#VALUE!</v>
      </c>
    </row>
    <row r="112" spans="1:23" ht="13.2" hidden="1">
      <c r="A112" s="15" t="s">
        <v>115</v>
      </c>
      <c r="B112" s="3" t="s">
        <v>3</v>
      </c>
      <c r="C112" s="15" t="s">
        <v>3831</v>
      </c>
      <c r="D112" s="15"/>
      <c r="E112" s="15"/>
      <c r="F112" s="15">
        <v>0</v>
      </c>
      <c r="G112" s="15">
        <v>72</v>
      </c>
      <c r="H112" s="16">
        <v>44642.748611111114</v>
      </c>
      <c r="I112" s="18">
        <v>44645.680555555555</v>
      </c>
      <c r="J112" s="18">
        <v>44650.440972222219</v>
      </c>
      <c r="K112" s="19">
        <f t="shared" si="0"/>
        <v>44650.607638888883</v>
      </c>
      <c r="L112" s="18">
        <v>44650.798611111109</v>
      </c>
      <c r="M112" s="19">
        <v>44650.861111111109</v>
      </c>
      <c r="N112" s="19">
        <v>44651.024305555555</v>
      </c>
      <c r="O112" s="20">
        <f t="shared" si="1"/>
        <v>0.16666666666666666</v>
      </c>
      <c r="P112" s="20">
        <f t="shared" ca="1" si="2"/>
        <v>2.9319444444408873</v>
      </c>
      <c r="Q112" s="20">
        <f t="shared" ca="1" si="3"/>
        <v>4.7604166666642413</v>
      </c>
      <c r="R112" s="21">
        <f t="shared" si="4"/>
        <v>144</v>
      </c>
      <c r="S112" s="22">
        <f t="shared" si="5"/>
        <v>14</v>
      </c>
      <c r="T112" s="22">
        <f t="shared" si="6"/>
        <v>3</v>
      </c>
      <c r="U112" s="22">
        <f t="shared" si="7"/>
        <v>2022</v>
      </c>
      <c r="V112" s="437">
        <v>4.3895833333333334</v>
      </c>
      <c r="W112" s="5">
        <f ca="1">Таблица9[[#This Row],[Время в пути]]-Таблица9[[#This Row],[Нитка]]</f>
        <v>0.37083333333090795</v>
      </c>
    </row>
    <row r="113" spans="1:23" ht="13.2" hidden="1">
      <c r="A113" s="15" t="s">
        <v>115</v>
      </c>
      <c r="B113" s="3" t="s">
        <v>3</v>
      </c>
      <c r="C113" s="15" t="s">
        <v>3832</v>
      </c>
      <c r="D113" s="15" t="s">
        <v>116</v>
      </c>
      <c r="E113" s="15"/>
      <c r="F113" s="15"/>
      <c r="G113" s="15"/>
      <c r="H113" s="16">
        <v>44644.748611111114</v>
      </c>
      <c r="I113" s="24"/>
      <c r="J113" s="18"/>
      <c r="K113" s="19" t="str">
        <f t="shared" si="0"/>
        <v/>
      </c>
      <c r="L113" s="18"/>
      <c r="M113" s="19"/>
      <c r="N113" s="19"/>
      <c r="O113" s="20">
        <f t="shared" si="1"/>
        <v>0.16666666666666666</v>
      </c>
      <c r="P113" s="20" t="str">
        <f t="shared" ca="1" si="2"/>
        <v/>
      </c>
      <c r="Q113" s="20" t="str">
        <f t="shared" ca="1" si="3"/>
        <v/>
      </c>
      <c r="R113" s="21" t="str">
        <f t="shared" si="4"/>
        <v/>
      </c>
      <c r="S113" s="22">
        <f t="shared" si="5"/>
        <v>13</v>
      </c>
      <c r="T113" s="22">
        <f t="shared" si="6"/>
        <v>3</v>
      </c>
      <c r="U113" s="22">
        <f t="shared" si="7"/>
        <v>2022</v>
      </c>
      <c r="V113" s="437">
        <v>4.3895833333333334</v>
      </c>
      <c r="W113" s="5" t="e">
        <f ca="1">Таблица9[[#This Row],[Время в пути]]-Таблица9[[#This Row],[Нитка]]</f>
        <v>#VALUE!</v>
      </c>
    </row>
    <row r="114" spans="1:23" ht="13.2" hidden="1">
      <c r="A114" s="15" t="s">
        <v>118</v>
      </c>
      <c r="B114" s="3" t="s">
        <v>6</v>
      </c>
      <c r="C114" s="15" t="s">
        <v>3831</v>
      </c>
      <c r="D114" s="15"/>
      <c r="E114" s="15"/>
      <c r="F114" s="15">
        <v>22</v>
      </c>
      <c r="G114" s="15">
        <v>47</v>
      </c>
      <c r="H114" s="16">
        <v>44618.629861111112</v>
      </c>
      <c r="I114" s="18">
        <v>44617.806944444441</v>
      </c>
      <c r="J114" s="18">
        <v>44622.109722222223</v>
      </c>
      <c r="K114" s="19">
        <f t="shared" si="0"/>
        <v>44622.276388888888</v>
      </c>
      <c r="L114" s="18">
        <v>44622.444444444445</v>
      </c>
      <c r="M114" s="19">
        <v>44622.465277777781</v>
      </c>
      <c r="N114" s="19">
        <v>44622.541666666664</v>
      </c>
      <c r="O114" s="20">
        <f t="shared" si="1"/>
        <v>0.16666666666666666</v>
      </c>
      <c r="P114" s="20">
        <f t="shared" ca="1" si="2"/>
        <v>-0.82291666667151731</v>
      </c>
      <c r="Q114" s="20">
        <f t="shared" ca="1" si="3"/>
        <v>4.3027777777824667</v>
      </c>
      <c r="R114" s="21">
        <f t="shared" si="4"/>
        <v>116</v>
      </c>
      <c r="S114" s="22">
        <f t="shared" si="5"/>
        <v>10</v>
      </c>
      <c r="T114" s="22">
        <f t="shared" si="6"/>
        <v>3</v>
      </c>
      <c r="U114" s="22">
        <f t="shared" si="7"/>
        <v>2022</v>
      </c>
      <c r="V114" s="434">
        <v>4.3895833333333334</v>
      </c>
      <c r="W114" s="5">
        <f ca="1">Таблица9[[#This Row],[Время в пути]]-Таблица9[[#This Row],[Нитка]]</f>
        <v>-8.6805555550866664E-2</v>
      </c>
    </row>
    <row r="115" spans="1:23" ht="13.2" hidden="1">
      <c r="A115" s="15" t="s">
        <v>118</v>
      </c>
      <c r="B115" s="3" t="s">
        <v>6</v>
      </c>
      <c r="C115" s="15" t="s">
        <v>3832</v>
      </c>
      <c r="D115" s="15"/>
      <c r="E115" s="15"/>
      <c r="F115" s="15">
        <v>16</v>
      </c>
      <c r="G115" s="15">
        <v>50</v>
      </c>
      <c r="H115" s="16">
        <v>44620.629861111112</v>
      </c>
      <c r="I115" s="18">
        <v>44620.658333333333</v>
      </c>
      <c r="J115" s="18">
        <v>44625.813194444447</v>
      </c>
      <c r="K115" s="19">
        <f t="shared" si="0"/>
        <v>44625.979861111111</v>
      </c>
      <c r="L115" s="18">
        <v>44626.083333333336</v>
      </c>
      <c r="M115" s="19">
        <v>44626.086805555555</v>
      </c>
      <c r="N115" s="19">
        <v>44626.173611111109</v>
      </c>
      <c r="O115" s="20">
        <f t="shared" si="1"/>
        <v>0.16666666666666666</v>
      </c>
      <c r="P115" s="20">
        <f t="shared" ca="1" si="2"/>
        <v>2.8472222220443655E-2</v>
      </c>
      <c r="Q115" s="20">
        <f t="shared" ca="1" si="3"/>
        <v>5.1548611111138598</v>
      </c>
      <c r="R115" s="21">
        <f t="shared" si="4"/>
        <v>116</v>
      </c>
      <c r="S115" s="22">
        <f t="shared" si="5"/>
        <v>10</v>
      </c>
      <c r="T115" s="22">
        <f t="shared" si="6"/>
        <v>3</v>
      </c>
      <c r="U115" s="22">
        <f t="shared" si="7"/>
        <v>2022</v>
      </c>
      <c r="V115" s="434">
        <v>4.3895833333333334</v>
      </c>
      <c r="W115" s="5">
        <f ca="1">Таблица9[[#This Row],[Время в пути]]-Таблица9[[#This Row],[Нитка]]</f>
        <v>0.76527777778052641</v>
      </c>
    </row>
    <row r="116" spans="1:23" ht="13.2" hidden="1">
      <c r="A116" s="15" t="s">
        <v>118</v>
      </c>
      <c r="B116" s="3" t="s">
        <v>6</v>
      </c>
      <c r="C116" s="15" t="s">
        <v>3833</v>
      </c>
      <c r="D116" s="15"/>
      <c r="E116" s="15"/>
      <c r="F116" s="15">
        <v>24</v>
      </c>
      <c r="G116" s="15">
        <v>55</v>
      </c>
      <c r="H116" s="16">
        <v>44623.629861111112</v>
      </c>
      <c r="I116" s="18">
        <v>44622.953472222223</v>
      </c>
      <c r="J116" s="18">
        <v>44627.579861111109</v>
      </c>
      <c r="K116" s="19">
        <f t="shared" si="0"/>
        <v>44627.746527777774</v>
      </c>
      <c r="L116" s="18">
        <v>44627.798611111109</v>
      </c>
      <c r="M116" s="19">
        <v>44627.798611111109</v>
      </c>
      <c r="N116" s="19">
        <v>44627.977777777778</v>
      </c>
      <c r="O116" s="20">
        <f t="shared" si="1"/>
        <v>0.16666666666666666</v>
      </c>
      <c r="P116" s="20">
        <f t="shared" ca="1" si="2"/>
        <v>-0.67638888888905058</v>
      </c>
      <c r="Q116" s="20">
        <f t="shared" ca="1" si="3"/>
        <v>4.6263888888861402</v>
      </c>
      <c r="R116" s="21">
        <f t="shared" si="4"/>
        <v>134</v>
      </c>
      <c r="S116" s="22">
        <f t="shared" si="5"/>
        <v>11</v>
      </c>
      <c r="T116" s="22">
        <f t="shared" si="6"/>
        <v>3</v>
      </c>
      <c r="U116" s="22">
        <f t="shared" si="7"/>
        <v>2022</v>
      </c>
      <c r="V116" s="434">
        <v>4.3895833333333334</v>
      </c>
      <c r="W116" s="5">
        <f ca="1">Таблица9[[#This Row],[Время в пути]]-Таблица9[[#This Row],[Нитка]]</f>
        <v>0.2368055555528068</v>
      </c>
    </row>
    <row r="117" spans="1:23" ht="13.2" hidden="1">
      <c r="A117" s="15" t="s">
        <v>118</v>
      </c>
      <c r="B117" s="3" t="s">
        <v>6</v>
      </c>
      <c r="C117" s="15" t="s">
        <v>3834</v>
      </c>
      <c r="D117" s="15"/>
      <c r="E117" s="22" t="s">
        <v>123</v>
      </c>
      <c r="F117" s="15">
        <v>9</v>
      </c>
      <c r="G117" s="15">
        <v>56</v>
      </c>
      <c r="H117" s="16"/>
      <c r="I117" s="18">
        <v>44624.897916666669</v>
      </c>
      <c r="J117" s="18">
        <v>44629.390277777777</v>
      </c>
      <c r="K117" s="19">
        <f t="shared" si="0"/>
        <v>44629.556944444441</v>
      </c>
      <c r="L117" s="18">
        <v>44630.194444444445</v>
      </c>
      <c r="M117" s="19">
        <v>44630.232638888891</v>
      </c>
      <c r="N117" s="19">
        <v>44630.438888888886</v>
      </c>
      <c r="O117" s="20">
        <f t="shared" si="1"/>
        <v>0.16666666666666666</v>
      </c>
      <c r="P117" s="20" t="str">
        <f t="shared" ca="1" si="2"/>
        <v/>
      </c>
      <c r="Q117" s="20" t="str">
        <f t="shared" ca="1" si="3"/>
        <v/>
      </c>
      <c r="R117" s="21">
        <f t="shared" si="4"/>
        <v>121</v>
      </c>
      <c r="S117" s="22">
        <f t="shared" si="5"/>
        <v>11</v>
      </c>
      <c r="T117" s="22">
        <f t="shared" si="6"/>
        <v>3</v>
      </c>
      <c r="U117" s="22">
        <f t="shared" si="7"/>
        <v>2022</v>
      </c>
      <c r="V117" s="434">
        <v>4.3895833333333334</v>
      </c>
      <c r="W117" s="5" t="e">
        <f ca="1">Таблица9[[#This Row],[Время в пути]]-Таблица9[[#This Row],[Нитка]]</f>
        <v>#VALUE!</v>
      </c>
    </row>
    <row r="118" spans="1:23" ht="13.2" hidden="1">
      <c r="A118" s="15" t="s">
        <v>118</v>
      </c>
      <c r="B118" s="3" t="s">
        <v>6</v>
      </c>
      <c r="C118" s="15" t="s">
        <v>3835</v>
      </c>
      <c r="D118" s="15"/>
      <c r="E118" s="15"/>
      <c r="F118" s="15">
        <v>10</v>
      </c>
      <c r="G118" s="15">
        <v>60</v>
      </c>
      <c r="H118" s="16">
        <v>44628.629861111112</v>
      </c>
      <c r="I118" s="18">
        <v>44627.743055555555</v>
      </c>
      <c r="J118" s="18">
        <v>44633.175694444442</v>
      </c>
      <c r="K118" s="19">
        <f t="shared" si="0"/>
        <v>44633.342361111107</v>
      </c>
      <c r="L118" s="18">
        <v>44633.430555555555</v>
      </c>
      <c r="M118" s="19">
        <v>44633.463194444441</v>
      </c>
      <c r="N118" s="19">
        <v>44633.555555555555</v>
      </c>
      <c r="O118" s="20">
        <f t="shared" si="1"/>
        <v>0.16666666666666666</v>
      </c>
      <c r="P118" s="20">
        <f t="shared" ca="1" si="2"/>
        <v>-0.8868055555576575</v>
      </c>
      <c r="Q118" s="20">
        <f t="shared" ca="1" si="3"/>
        <v>5.4326388888875954</v>
      </c>
      <c r="R118" s="21">
        <f t="shared" si="4"/>
        <v>130</v>
      </c>
      <c r="S118" s="22">
        <f t="shared" si="5"/>
        <v>11</v>
      </c>
      <c r="T118" s="22">
        <f t="shared" si="6"/>
        <v>3</v>
      </c>
      <c r="U118" s="22">
        <f t="shared" si="7"/>
        <v>2022</v>
      </c>
      <c r="V118" s="434">
        <v>4.3895833333333334</v>
      </c>
      <c r="W118" s="5">
        <f ca="1">Таблица9[[#This Row],[Время в пути]]-Таблица9[[#This Row],[Нитка]]</f>
        <v>1.043055555554262</v>
      </c>
    </row>
    <row r="119" spans="1:23" ht="13.2" hidden="1">
      <c r="A119" s="15" t="s">
        <v>118</v>
      </c>
      <c r="B119" s="3" t="s">
        <v>6</v>
      </c>
      <c r="C119" s="15" t="s">
        <v>3836</v>
      </c>
      <c r="D119" s="15"/>
      <c r="E119" s="15"/>
      <c r="F119" s="15">
        <v>8</v>
      </c>
      <c r="G119" s="15">
        <v>48</v>
      </c>
      <c r="H119" s="16">
        <v>44632.629861111112</v>
      </c>
      <c r="I119" s="18">
        <v>44630.52847222222</v>
      </c>
      <c r="J119" s="18">
        <v>44635.992361111108</v>
      </c>
      <c r="K119" s="19">
        <f t="shared" si="0"/>
        <v>44636.159027777772</v>
      </c>
      <c r="L119" s="18">
        <v>44636.270833333336</v>
      </c>
      <c r="M119" s="19">
        <v>44636.272222222222</v>
      </c>
      <c r="N119" s="19">
        <v>44636.63958333333</v>
      </c>
      <c r="O119" s="20">
        <f t="shared" si="1"/>
        <v>0.16666666666666666</v>
      </c>
      <c r="P119" s="20">
        <f t="shared" ca="1" si="2"/>
        <v>-2.101388888891961</v>
      </c>
      <c r="Q119" s="20">
        <f t="shared" ca="1" si="3"/>
        <v>5.4638888888875954</v>
      </c>
      <c r="R119" s="21">
        <f t="shared" si="4"/>
        <v>104</v>
      </c>
      <c r="S119" s="22">
        <f t="shared" si="5"/>
        <v>12</v>
      </c>
      <c r="T119" s="22">
        <f t="shared" si="6"/>
        <v>3</v>
      </c>
      <c r="U119" s="22">
        <f t="shared" si="7"/>
        <v>2022</v>
      </c>
      <c r="V119" s="434">
        <v>4.3895833333333334</v>
      </c>
      <c r="W119" s="5">
        <f ca="1">Таблица9[[#This Row],[Время в пути]]-Таблица9[[#This Row],[Нитка]]</f>
        <v>1.074305555554262</v>
      </c>
    </row>
    <row r="120" spans="1:23" ht="13.2" hidden="1">
      <c r="A120" s="15" t="s">
        <v>118</v>
      </c>
      <c r="B120" s="3" t="s">
        <v>6</v>
      </c>
      <c r="C120" s="15" t="s">
        <v>3837</v>
      </c>
      <c r="D120" s="15"/>
      <c r="E120" s="22" t="s">
        <v>123</v>
      </c>
      <c r="F120" s="15">
        <v>11</v>
      </c>
      <c r="G120" s="15">
        <v>69</v>
      </c>
      <c r="H120" s="16"/>
      <c r="I120" s="18">
        <v>44633.210416666669</v>
      </c>
      <c r="J120" s="18">
        <v>44639.496527777781</v>
      </c>
      <c r="K120" s="19">
        <f t="shared" si="0"/>
        <v>44639.663194444445</v>
      </c>
      <c r="L120" s="18">
        <v>44639.701388888891</v>
      </c>
      <c r="M120" s="19">
        <v>44639.709722222222</v>
      </c>
      <c r="N120" s="19">
        <v>44639.904166666667</v>
      </c>
      <c r="O120" s="20">
        <f t="shared" si="1"/>
        <v>0.16666666666666666</v>
      </c>
      <c r="P120" s="20" t="str">
        <f t="shared" ca="1" si="2"/>
        <v/>
      </c>
      <c r="Q120" s="20" t="str">
        <f t="shared" ca="1" si="3"/>
        <v/>
      </c>
      <c r="R120" s="21">
        <f t="shared" si="4"/>
        <v>149</v>
      </c>
      <c r="S120" s="22">
        <f t="shared" si="5"/>
        <v>12</v>
      </c>
      <c r="T120" s="22">
        <f t="shared" si="6"/>
        <v>3</v>
      </c>
      <c r="U120" s="22">
        <f t="shared" si="7"/>
        <v>2022</v>
      </c>
      <c r="V120" s="434">
        <v>4.3895833333333334</v>
      </c>
      <c r="W120" s="5" t="e">
        <f ca="1">Таблица9[[#This Row],[Время в пути]]-Таблица9[[#This Row],[Нитка]]</f>
        <v>#VALUE!</v>
      </c>
    </row>
    <row r="121" spans="1:23" ht="13.2" hidden="1">
      <c r="A121" s="15" t="s">
        <v>118</v>
      </c>
      <c r="B121" s="3" t="s">
        <v>6</v>
      </c>
      <c r="C121" s="15" t="s">
        <v>3838</v>
      </c>
      <c r="D121" s="15"/>
      <c r="E121" s="15"/>
      <c r="F121" s="15">
        <v>16</v>
      </c>
      <c r="G121" s="15">
        <v>66</v>
      </c>
      <c r="H121" s="16">
        <v>44637.629861111112</v>
      </c>
      <c r="I121" s="18">
        <v>44637.172222222223</v>
      </c>
      <c r="J121" s="18">
        <v>44642.322916666664</v>
      </c>
      <c r="K121" s="19">
        <f t="shared" si="0"/>
        <v>44642.489583333328</v>
      </c>
      <c r="L121" s="18">
        <v>44642.625</v>
      </c>
      <c r="M121" s="19">
        <v>44642.643750000003</v>
      </c>
      <c r="N121" s="19">
        <v>44642.754166666666</v>
      </c>
      <c r="O121" s="20">
        <f t="shared" si="1"/>
        <v>0.16666666666666666</v>
      </c>
      <c r="P121" s="20">
        <f t="shared" ca="1" si="2"/>
        <v>-0.45763888888905058</v>
      </c>
      <c r="Q121" s="20">
        <f t="shared" ca="1" si="3"/>
        <v>5.1506944444408873</v>
      </c>
      <c r="R121" s="21">
        <f t="shared" si="4"/>
        <v>148</v>
      </c>
      <c r="S121" s="22">
        <f t="shared" si="5"/>
        <v>13</v>
      </c>
      <c r="T121" s="22">
        <f t="shared" si="6"/>
        <v>3</v>
      </c>
      <c r="U121" s="22">
        <f t="shared" si="7"/>
        <v>2022</v>
      </c>
      <c r="V121" s="434">
        <v>4.3895833333333334</v>
      </c>
      <c r="W121" s="5">
        <f ca="1">Таблица9[[#This Row],[Время в пути]]-Таблица9[[#This Row],[Нитка]]</f>
        <v>0.76111111110755392</v>
      </c>
    </row>
    <row r="122" spans="1:23" ht="13.2" hidden="1">
      <c r="A122" s="15" t="s">
        <v>118</v>
      </c>
      <c r="B122" s="3" t="s">
        <v>6</v>
      </c>
      <c r="C122" s="15" t="s">
        <v>3839</v>
      </c>
      <c r="D122" s="15"/>
      <c r="E122" s="15"/>
      <c r="F122" s="15">
        <v>22</v>
      </c>
      <c r="G122" s="15">
        <v>65</v>
      </c>
      <c r="H122" s="16">
        <v>44639.629861111112</v>
      </c>
      <c r="I122" s="18">
        <v>44639.089583333334</v>
      </c>
      <c r="J122" s="18">
        <v>44643.84375</v>
      </c>
      <c r="K122" s="19">
        <f t="shared" si="0"/>
        <v>44644.010416666664</v>
      </c>
      <c r="L122" s="18">
        <v>44644.173611111109</v>
      </c>
      <c r="M122" s="19">
        <v>44644.180555555555</v>
      </c>
      <c r="N122" s="19">
        <v>44644.291666666664</v>
      </c>
      <c r="O122" s="20">
        <f t="shared" si="1"/>
        <v>0.16666666666666666</v>
      </c>
      <c r="P122" s="20">
        <f t="shared" ca="1" si="2"/>
        <v>-0.54027777777810115</v>
      </c>
      <c r="Q122" s="20">
        <f t="shared" ca="1" si="3"/>
        <v>4.7541666666656965</v>
      </c>
      <c r="R122" s="21">
        <f t="shared" si="4"/>
        <v>152</v>
      </c>
      <c r="S122" s="22">
        <f t="shared" si="5"/>
        <v>13</v>
      </c>
      <c r="T122" s="22">
        <f t="shared" si="6"/>
        <v>3</v>
      </c>
      <c r="U122" s="22">
        <f t="shared" si="7"/>
        <v>2022</v>
      </c>
      <c r="V122" s="434">
        <v>4.3895833333333334</v>
      </c>
      <c r="W122" s="5">
        <f ca="1">Таблица9[[#This Row],[Время в пути]]-Таблица9[[#This Row],[Нитка]]</f>
        <v>0.36458333333236315</v>
      </c>
    </row>
    <row r="123" spans="1:23" ht="13.2" hidden="1">
      <c r="A123" s="15" t="s">
        <v>118</v>
      </c>
      <c r="B123" s="3" t="s">
        <v>6</v>
      </c>
      <c r="C123" s="15" t="s">
        <v>3840</v>
      </c>
      <c r="D123" s="15"/>
      <c r="E123" s="15"/>
      <c r="F123" s="15">
        <v>13</v>
      </c>
      <c r="G123" s="15">
        <v>67</v>
      </c>
      <c r="H123" s="16">
        <v>44642.629861111112</v>
      </c>
      <c r="I123" s="18">
        <v>44641.62777777778</v>
      </c>
      <c r="J123" s="18">
        <v>44646.260416666664</v>
      </c>
      <c r="K123" s="19">
        <f t="shared" si="0"/>
        <v>44646.427083333328</v>
      </c>
      <c r="L123" s="18">
        <v>44646.979166666664</v>
      </c>
      <c r="M123" s="19">
        <v>44646.993055555555</v>
      </c>
      <c r="N123" s="19">
        <v>44647.295138888891</v>
      </c>
      <c r="O123" s="20">
        <f t="shared" si="1"/>
        <v>0.16666666666666666</v>
      </c>
      <c r="P123" s="20">
        <f t="shared" ca="1" si="2"/>
        <v>-1.0020833333328483</v>
      </c>
      <c r="Q123" s="20">
        <f t="shared" ca="1" si="3"/>
        <v>4.632638888884685</v>
      </c>
      <c r="R123" s="21">
        <f t="shared" si="4"/>
        <v>147</v>
      </c>
      <c r="S123" s="22">
        <f t="shared" si="5"/>
        <v>13</v>
      </c>
      <c r="T123" s="22">
        <f t="shared" si="6"/>
        <v>3</v>
      </c>
      <c r="U123" s="22">
        <f t="shared" si="7"/>
        <v>2022</v>
      </c>
      <c r="V123" s="434">
        <v>4.3895833333333334</v>
      </c>
      <c r="W123" s="5">
        <f ca="1">Таблица9[[#This Row],[Время в пути]]-Таблица9[[#This Row],[Нитка]]</f>
        <v>0.24305555555135161</v>
      </c>
    </row>
    <row r="124" spans="1:23" ht="13.2" hidden="1">
      <c r="A124" s="15" t="s">
        <v>118</v>
      </c>
      <c r="B124" s="3" t="s">
        <v>6</v>
      </c>
      <c r="C124" s="15" t="s">
        <v>3841</v>
      </c>
      <c r="D124" s="15"/>
      <c r="E124" s="15"/>
      <c r="F124" s="15">
        <v>21</v>
      </c>
      <c r="G124" s="15">
        <v>47</v>
      </c>
      <c r="H124" s="16">
        <v>44646.629861111112</v>
      </c>
      <c r="I124" s="18">
        <v>44644.862500000003</v>
      </c>
      <c r="J124" s="18">
        <v>44649.458333333336</v>
      </c>
      <c r="K124" s="19">
        <f t="shared" si="0"/>
        <v>44649.625</v>
      </c>
      <c r="L124" s="18">
        <v>44650.270833333336</v>
      </c>
      <c r="M124" s="19">
        <v>44650.270833333336</v>
      </c>
      <c r="N124" s="19">
        <v>44650.614583333336</v>
      </c>
      <c r="O124" s="20">
        <f t="shared" si="1"/>
        <v>0.16666666666666666</v>
      </c>
      <c r="P124" s="20">
        <f t="shared" ca="1" si="2"/>
        <v>-1.7673611111094942</v>
      </c>
      <c r="Q124" s="20">
        <f t="shared" ca="1" si="3"/>
        <v>4.5958333333328483</v>
      </c>
      <c r="R124" s="21">
        <f t="shared" si="4"/>
        <v>115</v>
      </c>
      <c r="S124" s="22">
        <f t="shared" si="5"/>
        <v>14</v>
      </c>
      <c r="T124" s="22">
        <f t="shared" si="6"/>
        <v>3</v>
      </c>
      <c r="U124" s="22">
        <f t="shared" si="7"/>
        <v>2022</v>
      </c>
      <c r="V124" s="434">
        <v>4.3895833333333334</v>
      </c>
      <c r="W124" s="5">
        <f ca="1">Таблица9[[#This Row],[Время в пути]]-Таблица9[[#This Row],[Нитка]]</f>
        <v>0.20624999999951488</v>
      </c>
    </row>
    <row r="125" spans="1:23" ht="13.2">
      <c r="A125" s="15" t="s">
        <v>99</v>
      </c>
      <c r="B125" s="3" t="s">
        <v>7</v>
      </c>
      <c r="C125" s="15" t="s">
        <v>3831</v>
      </c>
      <c r="D125" s="15"/>
      <c r="E125" s="15"/>
      <c r="F125" s="15">
        <v>0</v>
      </c>
      <c r="G125" s="15">
        <v>62</v>
      </c>
      <c r="H125" s="16">
        <v>44620.147916666669</v>
      </c>
      <c r="I125" s="18">
        <v>44623.962500000001</v>
      </c>
      <c r="J125" s="18">
        <v>44629.444444444445</v>
      </c>
      <c r="K125" s="19">
        <f t="shared" si="0"/>
        <v>44629.611111111109</v>
      </c>
      <c r="L125" s="18">
        <v>44630.0625</v>
      </c>
      <c r="M125" s="19">
        <v>44630.066666666666</v>
      </c>
      <c r="N125" s="19">
        <v>44630.128472222219</v>
      </c>
      <c r="O125" s="20">
        <f t="shared" si="1"/>
        <v>0.16666666666666666</v>
      </c>
      <c r="P125" s="20">
        <f t="shared" ca="1" si="2"/>
        <v>3.8145833333328483</v>
      </c>
      <c r="Q125" s="20">
        <f t="shared" ca="1" si="3"/>
        <v>5.4819444444437977</v>
      </c>
      <c r="R125" s="21">
        <f t="shared" si="4"/>
        <v>124</v>
      </c>
      <c r="S125" s="22">
        <f t="shared" si="5"/>
        <v>11</v>
      </c>
      <c r="T125" s="22">
        <f t="shared" si="6"/>
        <v>3</v>
      </c>
      <c r="U125" s="22">
        <f t="shared" si="7"/>
        <v>2022</v>
      </c>
      <c r="V125" s="434">
        <v>4.3895833333333334</v>
      </c>
      <c r="W125" s="5">
        <f ca="1">Таблица9[[#This Row],[Время в пути]]-Таблица9[[#This Row],[Нитка]]</f>
        <v>1.0923611111104643</v>
      </c>
    </row>
    <row r="126" spans="1:23" ht="13.2">
      <c r="A126" s="15" t="s">
        <v>99</v>
      </c>
      <c r="B126" s="3" t="s">
        <v>7</v>
      </c>
      <c r="C126" s="15" t="s">
        <v>3831</v>
      </c>
      <c r="D126" s="15" t="s">
        <v>116</v>
      </c>
      <c r="E126" s="15"/>
      <c r="F126" s="15"/>
      <c r="G126" s="15"/>
      <c r="H126" s="16">
        <v>44622.147916666669</v>
      </c>
      <c r="I126" s="18"/>
      <c r="J126" s="18"/>
      <c r="K126" s="19" t="str">
        <f t="shared" si="0"/>
        <v/>
      </c>
      <c r="L126" s="18"/>
      <c r="M126" s="19"/>
      <c r="N126" s="19"/>
      <c r="O126" s="20">
        <f t="shared" si="1"/>
        <v>0.16666666666666666</v>
      </c>
      <c r="P126" s="20" t="str">
        <f t="shared" ca="1" si="2"/>
        <v/>
      </c>
      <c r="Q126" s="20" t="str">
        <f t="shared" ca="1" si="3"/>
        <v/>
      </c>
      <c r="R126" s="21" t="str">
        <f t="shared" si="4"/>
        <v/>
      </c>
      <c r="S126" s="22">
        <f t="shared" si="5"/>
        <v>10</v>
      </c>
      <c r="T126" s="22">
        <f t="shared" si="6"/>
        <v>3</v>
      </c>
      <c r="U126" s="22">
        <f t="shared" si="7"/>
        <v>2022</v>
      </c>
      <c r="V126" s="434">
        <v>4.3895833333333334</v>
      </c>
      <c r="W126" s="5" t="e">
        <f ca="1">Таблица9[[#This Row],[Время в пути]]-Таблица9[[#This Row],[Нитка]]</f>
        <v>#VALUE!</v>
      </c>
    </row>
    <row r="127" spans="1:23" ht="13.2">
      <c r="A127" s="15" t="s">
        <v>99</v>
      </c>
      <c r="B127" s="3" t="s">
        <v>7</v>
      </c>
      <c r="C127" s="15" t="s">
        <v>3832</v>
      </c>
      <c r="D127" s="15" t="s">
        <v>116</v>
      </c>
      <c r="E127" s="15"/>
      <c r="F127" s="15"/>
      <c r="G127" s="15"/>
      <c r="H127" s="16">
        <v>44624.147916666669</v>
      </c>
      <c r="I127" s="18"/>
      <c r="J127" s="18"/>
      <c r="K127" s="19" t="str">
        <f t="shared" si="0"/>
        <v/>
      </c>
      <c r="L127" s="18"/>
      <c r="M127" s="19"/>
      <c r="N127" s="19"/>
      <c r="O127" s="20">
        <f t="shared" si="1"/>
        <v>0.16666666666666666</v>
      </c>
      <c r="P127" s="20" t="str">
        <f t="shared" ca="1" si="2"/>
        <v/>
      </c>
      <c r="Q127" s="20" t="str">
        <f t="shared" ca="1" si="3"/>
        <v/>
      </c>
      <c r="R127" s="21" t="str">
        <f t="shared" si="4"/>
        <v/>
      </c>
      <c r="S127" s="22">
        <f t="shared" si="5"/>
        <v>10</v>
      </c>
      <c r="T127" s="22">
        <f t="shared" si="6"/>
        <v>3</v>
      </c>
      <c r="U127" s="22">
        <f t="shared" si="7"/>
        <v>2022</v>
      </c>
      <c r="V127" s="434">
        <v>4.3895833333333334</v>
      </c>
      <c r="W127" s="5" t="e">
        <f ca="1">Таблица9[[#This Row],[Время в пути]]-Таблица9[[#This Row],[Нитка]]</f>
        <v>#VALUE!</v>
      </c>
    </row>
    <row r="128" spans="1:23" ht="13.2">
      <c r="A128" s="15" t="s">
        <v>99</v>
      </c>
      <c r="B128" s="3" t="s">
        <v>7</v>
      </c>
      <c r="C128" s="15" t="s">
        <v>3832</v>
      </c>
      <c r="D128" s="15"/>
      <c r="E128" s="15"/>
      <c r="F128" s="15">
        <v>2</v>
      </c>
      <c r="G128" s="15">
        <v>46</v>
      </c>
      <c r="H128" s="16">
        <v>44627.147916666669</v>
      </c>
      <c r="I128" s="18">
        <v>44628.213194444441</v>
      </c>
      <c r="J128" s="18">
        <v>44633.364583333336</v>
      </c>
      <c r="K128" s="19">
        <f t="shared" si="0"/>
        <v>44633.53125</v>
      </c>
      <c r="L128" s="18">
        <v>44633.625</v>
      </c>
      <c r="M128" s="19">
        <v>44633.625694444447</v>
      </c>
      <c r="N128" s="19">
        <v>44633.933333333334</v>
      </c>
      <c r="O128" s="20">
        <f t="shared" si="1"/>
        <v>0.16666666666666666</v>
      </c>
      <c r="P128" s="20">
        <f t="shared" ca="1" si="2"/>
        <v>1.0652777777722804</v>
      </c>
      <c r="Q128" s="20">
        <f t="shared" ca="1" si="3"/>
        <v>5.1513888888948713</v>
      </c>
      <c r="R128" s="21">
        <f t="shared" si="4"/>
        <v>94</v>
      </c>
      <c r="S128" s="22">
        <f t="shared" si="5"/>
        <v>11</v>
      </c>
      <c r="T128" s="22">
        <f t="shared" si="6"/>
        <v>3</v>
      </c>
      <c r="U128" s="22">
        <f t="shared" si="7"/>
        <v>2022</v>
      </c>
      <c r="V128" s="434">
        <v>4.3895833333333334</v>
      </c>
      <c r="W128" s="5">
        <f ca="1">Таблица9[[#This Row],[Время в пути]]-Таблица9[[#This Row],[Нитка]]</f>
        <v>0.76180555556153795</v>
      </c>
    </row>
    <row r="129" spans="1:23" ht="13.2">
      <c r="A129" s="15" t="s">
        <v>99</v>
      </c>
      <c r="B129" s="3" t="s">
        <v>7</v>
      </c>
      <c r="C129" s="15" t="s">
        <v>3833</v>
      </c>
      <c r="D129" s="15"/>
      <c r="E129" s="15"/>
      <c r="F129" s="15">
        <v>6</v>
      </c>
      <c r="G129" s="15">
        <v>43</v>
      </c>
      <c r="H129" s="16">
        <v>44631.147916666669</v>
      </c>
      <c r="I129" s="18">
        <v>44630.503472222219</v>
      </c>
      <c r="J129" s="18">
        <v>44635.763888888891</v>
      </c>
      <c r="K129" s="19">
        <f t="shared" si="0"/>
        <v>44635.930555555555</v>
      </c>
      <c r="L129" s="18">
        <v>44636.114583333336</v>
      </c>
      <c r="M129" s="19">
        <v>44636.114583333336</v>
      </c>
      <c r="N129" s="19">
        <v>44636.1875</v>
      </c>
      <c r="O129" s="20">
        <f t="shared" si="1"/>
        <v>0.16666666666666666</v>
      </c>
      <c r="P129" s="20">
        <f t="shared" ca="1" si="2"/>
        <v>-0.64444444444961846</v>
      </c>
      <c r="Q129" s="20">
        <f t="shared" ca="1" si="3"/>
        <v>5.2604166666715173</v>
      </c>
      <c r="R129" s="21">
        <f t="shared" si="4"/>
        <v>92</v>
      </c>
      <c r="S129" s="22">
        <f t="shared" si="5"/>
        <v>12</v>
      </c>
      <c r="T129" s="22">
        <f t="shared" si="6"/>
        <v>3</v>
      </c>
      <c r="U129" s="22">
        <f t="shared" si="7"/>
        <v>2022</v>
      </c>
      <c r="V129" s="434">
        <v>4.3895833333333334</v>
      </c>
      <c r="W129" s="5">
        <f ca="1">Таблица9[[#This Row],[Время в пути]]-Таблица9[[#This Row],[Нитка]]</f>
        <v>0.87083333333818391</v>
      </c>
    </row>
    <row r="130" spans="1:23" ht="13.2">
      <c r="A130" s="15" t="s">
        <v>99</v>
      </c>
      <c r="B130" s="3" t="s">
        <v>7</v>
      </c>
      <c r="C130" s="15" t="s">
        <v>3834</v>
      </c>
      <c r="D130" s="15"/>
      <c r="E130" s="15"/>
      <c r="F130" s="15">
        <v>4</v>
      </c>
      <c r="G130" s="15">
        <v>44</v>
      </c>
      <c r="H130" s="16">
        <v>44634.147916666669</v>
      </c>
      <c r="I130" s="18">
        <v>44635.935416666667</v>
      </c>
      <c r="J130" s="18">
        <v>44641.559027777781</v>
      </c>
      <c r="K130" s="19">
        <f t="shared" si="0"/>
        <v>44641.725694444445</v>
      </c>
      <c r="L130" s="18">
        <v>44641.784722222219</v>
      </c>
      <c r="M130" s="19">
        <v>44641.788194444445</v>
      </c>
      <c r="N130" s="19">
        <v>44641.97152777778</v>
      </c>
      <c r="O130" s="20">
        <f t="shared" si="1"/>
        <v>0.16666666666666666</v>
      </c>
      <c r="P130" s="20">
        <f t="shared" ca="1" si="2"/>
        <v>1.7874999999985448</v>
      </c>
      <c r="Q130" s="20">
        <f t="shared" ca="1" si="3"/>
        <v>5.6236111111138598</v>
      </c>
      <c r="R130" s="21">
        <f t="shared" si="4"/>
        <v>92</v>
      </c>
      <c r="S130" s="22">
        <f t="shared" si="5"/>
        <v>13</v>
      </c>
      <c r="T130" s="22">
        <f t="shared" si="6"/>
        <v>3</v>
      </c>
      <c r="U130" s="22">
        <f t="shared" si="7"/>
        <v>2022</v>
      </c>
      <c r="V130" s="434">
        <v>4.3895833333333334</v>
      </c>
      <c r="W130" s="5">
        <f ca="1">Таблица9[[#This Row],[Время в пути]]-Таблица9[[#This Row],[Нитка]]</f>
        <v>1.2340277777805264</v>
      </c>
    </row>
    <row r="131" spans="1:23" ht="13.2">
      <c r="A131" s="15" t="s">
        <v>99</v>
      </c>
      <c r="B131" s="3" t="s">
        <v>7</v>
      </c>
      <c r="C131" s="15" t="s">
        <v>3835</v>
      </c>
      <c r="D131" s="15"/>
      <c r="E131" s="15"/>
      <c r="F131" s="15">
        <v>5</v>
      </c>
      <c r="G131" s="15">
        <v>50</v>
      </c>
      <c r="H131" s="16">
        <v>44636.147916666669</v>
      </c>
      <c r="I131" s="18">
        <v>44639.037499999999</v>
      </c>
      <c r="J131" s="18">
        <v>44644.561805555553</v>
      </c>
      <c r="K131" s="19">
        <f t="shared" si="0"/>
        <v>44644.728472222218</v>
      </c>
      <c r="L131" s="18">
        <v>44644.9375</v>
      </c>
      <c r="M131" s="19">
        <v>44644.947916666664</v>
      </c>
      <c r="N131" s="19">
        <v>44645.020833333336</v>
      </c>
      <c r="O131" s="20">
        <f t="shared" si="1"/>
        <v>0.16666666666666666</v>
      </c>
      <c r="P131" s="20">
        <f t="shared" ca="1" si="2"/>
        <v>2.8895833333299379</v>
      </c>
      <c r="Q131" s="20">
        <f t="shared" ca="1" si="3"/>
        <v>5.5243055555547471</v>
      </c>
      <c r="R131" s="21">
        <f t="shared" si="4"/>
        <v>105</v>
      </c>
      <c r="S131" s="22">
        <f t="shared" si="5"/>
        <v>13</v>
      </c>
      <c r="T131" s="22">
        <f t="shared" si="6"/>
        <v>3</v>
      </c>
      <c r="U131" s="22">
        <f t="shared" si="7"/>
        <v>2022</v>
      </c>
      <c r="V131" s="434">
        <v>4.3895833333333334</v>
      </c>
      <c r="W131" s="5">
        <f ca="1">Таблица9[[#This Row],[Время в пути]]-Таблица9[[#This Row],[Нитка]]</f>
        <v>1.1347222222214137</v>
      </c>
    </row>
    <row r="132" spans="1:23" ht="13.2">
      <c r="A132" s="15" t="s">
        <v>99</v>
      </c>
      <c r="B132" s="3" t="s">
        <v>7</v>
      </c>
      <c r="C132" s="15" t="s">
        <v>3836</v>
      </c>
      <c r="D132" s="15"/>
      <c r="E132" s="15"/>
      <c r="F132" s="15">
        <v>1</v>
      </c>
      <c r="G132" s="15">
        <v>39</v>
      </c>
      <c r="H132" s="16">
        <v>44638.147916666669</v>
      </c>
      <c r="I132" s="18">
        <v>44642.431944444441</v>
      </c>
      <c r="J132" s="18">
        <v>44647.465277777781</v>
      </c>
      <c r="K132" s="19">
        <f t="shared" si="0"/>
        <v>44647.631944444445</v>
      </c>
      <c r="L132" s="18">
        <v>44647.944444444445</v>
      </c>
      <c r="M132" s="19">
        <v>44647.947916666664</v>
      </c>
      <c r="N132" s="19">
        <v>44648.135416666664</v>
      </c>
      <c r="O132" s="20">
        <f t="shared" si="1"/>
        <v>0.16666666666666666</v>
      </c>
      <c r="P132" s="20">
        <f t="shared" ca="1" si="2"/>
        <v>4.2840277777722804</v>
      </c>
      <c r="Q132" s="20">
        <f t="shared" ca="1" si="3"/>
        <v>5.0333333333401242</v>
      </c>
      <c r="R132" s="21">
        <f t="shared" si="4"/>
        <v>79</v>
      </c>
      <c r="S132" s="22">
        <f t="shared" si="5"/>
        <v>13</v>
      </c>
      <c r="T132" s="22">
        <f t="shared" si="6"/>
        <v>3</v>
      </c>
      <c r="U132" s="22">
        <f t="shared" si="7"/>
        <v>2022</v>
      </c>
      <c r="V132" s="434">
        <v>4.3895833333333334</v>
      </c>
      <c r="W132" s="5">
        <f ca="1">Таблица9[[#This Row],[Время в пути]]-Таблица9[[#This Row],[Нитка]]</f>
        <v>0.64375000000679083</v>
      </c>
    </row>
    <row r="133" spans="1:23" ht="13.2">
      <c r="A133" s="15" t="s">
        <v>99</v>
      </c>
      <c r="B133" s="3" t="s">
        <v>7</v>
      </c>
      <c r="C133" s="15" t="s">
        <v>3837</v>
      </c>
      <c r="D133" s="15"/>
      <c r="E133" s="15"/>
      <c r="F133" s="15">
        <v>2</v>
      </c>
      <c r="G133" s="15">
        <v>34</v>
      </c>
      <c r="H133" s="16">
        <v>44641.147916666669</v>
      </c>
      <c r="I133" s="18">
        <v>44644.993055555555</v>
      </c>
      <c r="J133" s="18">
        <v>44649.519444444442</v>
      </c>
      <c r="K133" s="19">
        <f t="shared" si="0"/>
        <v>44649.686111111107</v>
      </c>
      <c r="L133" s="18">
        <v>44650.006944444445</v>
      </c>
      <c r="M133" s="19">
        <v>44650.003472222219</v>
      </c>
      <c r="N133" s="19">
        <v>44650.208333333336</v>
      </c>
      <c r="O133" s="20">
        <f t="shared" si="1"/>
        <v>0.16666666666666666</v>
      </c>
      <c r="P133" s="20">
        <f t="shared" ca="1" si="2"/>
        <v>3.8451388888861402</v>
      </c>
      <c r="Q133" s="20">
        <f t="shared" ca="1" si="3"/>
        <v>4.5263888888875954</v>
      </c>
      <c r="R133" s="21">
        <f t="shared" si="4"/>
        <v>70</v>
      </c>
      <c r="S133" s="22">
        <f t="shared" si="5"/>
        <v>14</v>
      </c>
      <c r="T133" s="22">
        <f t="shared" si="6"/>
        <v>3</v>
      </c>
      <c r="U133" s="22">
        <f t="shared" si="7"/>
        <v>2022</v>
      </c>
      <c r="V133" s="434">
        <v>4.3895833333333334</v>
      </c>
      <c r="W133" s="5">
        <f ca="1">Таблица9[[#This Row],[Время в пути]]-Таблица9[[#This Row],[Нитка]]</f>
        <v>0.13680555555426199</v>
      </c>
    </row>
    <row r="134" spans="1:23" ht="13.2" hidden="1">
      <c r="A134" s="15" t="s">
        <v>118</v>
      </c>
      <c r="B134" s="3" t="s">
        <v>8</v>
      </c>
      <c r="C134" s="15" t="s">
        <v>3821</v>
      </c>
      <c r="D134" s="15"/>
      <c r="E134" s="15"/>
      <c r="F134" s="15">
        <v>54</v>
      </c>
      <c r="G134" s="15">
        <v>35</v>
      </c>
      <c r="H134" s="16">
        <v>44617</v>
      </c>
      <c r="I134" s="18">
        <v>44614.907638888886</v>
      </c>
      <c r="J134" s="18">
        <v>44620.813888888886</v>
      </c>
      <c r="K134" s="19">
        <f t="shared" si="0"/>
        <v>44620.98055555555</v>
      </c>
      <c r="L134" s="18">
        <v>44621.034722222219</v>
      </c>
      <c r="M134" s="19">
        <v>44621.034722222219</v>
      </c>
      <c r="N134" s="19">
        <v>44621.142361111109</v>
      </c>
      <c r="O134" s="20">
        <f t="shared" si="1"/>
        <v>0.16666666666666666</v>
      </c>
      <c r="P134" s="20">
        <f t="shared" ca="1" si="2"/>
        <v>-2.0923611111138598</v>
      </c>
      <c r="Q134" s="20">
        <f t="shared" ca="1" si="3"/>
        <v>5.90625</v>
      </c>
      <c r="R134" s="21">
        <f t="shared" si="4"/>
        <v>124</v>
      </c>
      <c r="S134" s="22">
        <f t="shared" si="5"/>
        <v>10</v>
      </c>
      <c r="T134" s="22">
        <f t="shared" si="6"/>
        <v>2</v>
      </c>
      <c r="U134" s="22">
        <f t="shared" si="7"/>
        <v>2022</v>
      </c>
      <c r="V134" s="434">
        <v>5.5562499999999995</v>
      </c>
      <c r="W134" s="5">
        <f ca="1">Таблица9[[#This Row],[Время в пути]]-Таблица9[[#This Row],[Нитка]]</f>
        <v>0.35000000000000053</v>
      </c>
    </row>
    <row r="135" spans="1:23" ht="13.2" hidden="1">
      <c r="A135" s="15" t="s">
        <v>118</v>
      </c>
      <c r="B135" s="3" t="s">
        <v>8</v>
      </c>
      <c r="C135" s="15" t="s">
        <v>3822</v>
      </c>
      <c r="D135" s="15"/>
      <c r="E135" s="15"/>
      <c r="F135" s="15">
        <v>59</v>
      </c>
      <c r="G135" s="15">
        <v>33</v>
      </c>
      <c r="H135" s="16">
        <v>44623</v>
      </c>
      <c r="I135" s="18">
        <v>44625.805555555555</v>
      </c>
      <c r="J135" s="18">
        <v>44632.048611111109</v>
      </c>
      <c r="K135" s="19">
        <f t="shared" si="0"/>
        <v>44632.215277777774</v>
      </c>
      <c r="L135" s="18">
        <v>44632.284722222219</v>
      </c>
      <c r="M135" s="19">
        <v>44632.34375</v>
      </c>
      <c r="N135" s="19">
        <v>44632.480555555558</v>
      </c>
      <c r="O135" s="20">
        <f t="shared" si="1"/>
        <v>0.16666666666666666</v>
      </c>
      <c r="P135" s="20">
        <f t="shared" ca="1" si="2"/>
        <v>2.8055555555547471</v>
      </c>
      <c r="Q135" s="20">
        <f t="shared" ca="1" si="3"/>
        <v>6.2430555555547471</v>
      </c>
      <c r="R135" s="21">
        <f t="shared" si="4"/>
        <v>125</v>
      </c>
      <c r="S135" s="22">
        <f t="shared" si="5"/>
        <v>11</v>
      </c>
      <c r="T135" s="22">
        <f t="shared" si="6"/>
        <v>3</v>
      </c>
      <c r="U135" s="22">
        <f t="shared" si="7"/>
        <v>2022</v>
      </c>
      <c r="V135" s="434">
        <v>5.5562499999999995</v>
      </c>
      <c r="W135" s="5">
        <f ca="1">Таблица9[[#This Row],[Время в пути]]-Таблица9[[#This Row],[Нитка]]</f>
        <v>0.68680555555474765</v>
      </c>
    </row>
    <row r="136" spans="1:23" ht="13.2" hidden="1">
      <c r="A136" s="15" t="s">
        <v>118</v>
      </c>
      <c r="B136" s="3" t="s">
        <v>8</v>
      </c>
      <c r="C136" s="15" t="s">
        <v>3823</v>
      </c>
      <c r="D136" s="15"/>
      <c r="E136" s="15"/>
      <c r="F136" s="15">
        <v>17</v>
      </c>
      <c r="G136" s="15">
        <v>58</v>
      </c>
      <c r="H136" s="16">
        <v>44631</v>
      </c>
      <c r="I136" s="18">
        <v>44628.994444444441</v>
      </c>
      <c r="J136" s="18">
        <v>44634.896527777775</v>
      </c>
      <c r="K136" s="19">
        <f t="shared" si="0"/>
        <v>44635.063194444439</v>
      </c>
      <c r="L136" s="18">
        <v>44635.090277777781</v>
      </c>
      <c r="M136" s="19">
        <v>44635.125</v>
      </c>
      <c r="N136" s="19">
        <v>44635.263888888891</v>
      </c>
      <c r="O136" s="20">
        <f t="shared" si="1"/>
        <v>0.16666666666666666</v>
      </c>
      <c r="P136" s="20">
        <f t="shared" ca="1" si="2"/>
        <v>-2.0055555555591127</v>
      </c>
      <c r="Q136" s="20">
        <f t="shared" ca="1" si="3"/>
        <v>5.9020833333343035</v>
      </c>
      <c r="R136" s="21">
        <f t="shared" si="4"/>
        <v>133</v>
      </c>
      <c r="S136" s="22">
        <f t="shared" si="5"/>
        <v>12</v>
      </c>
      <c r="T136" s="22">
        <f t="shared" si="6"/>
        <v>3</v>
      </c>
      <c r="U136" s="22">
        <f t="shared" si="7"/>
        <v>2022</v>
      </c>
      <c r="V136" s="434">
        <v>5.5562499999999995</v>
      </c>
      <c r="W136" s="5">
        <f ca="1">Таблица9[[#This Row],[Время в пути]]-Таблица9[[#This Row],[Нитка]]</f>
        <v>0.34583333333430399</v>
      </c>
    </row>
    <row r="137" spans="1:23" ht="13.2" hidden="1">
      <c r="A137" s="15" t="s">
        <v>118</v>
      </c>
      <c r="B137" s="3" t="s">
        <v>8</v>
      </c>
      <c r="C137" s="15" t="s">
        <v>3824</v>
      </c>
      <c r="D137" s="15"/>
      <c r="E137" s="15"/>
      <c r="F137" s="15">
        <v>52</v>
      </c>
      <c r="G137" s="15">
        <v>32</v>
      </c>
      <c r="H137" s="16">
        <v>44638</v>
      </c>
      <c r="I137" s="18">
        <v>44639.62777777778</v>
      </c>
      <c r="J137" s="18">
        <v>44645.72152777778</v>
      </c>
      <c r="K137" s="19">
        <f t="shared" si="0"/>
        <v>44645.888194444444</v>
      </c>
      <c r="L137" s="18">
        <v>44646.402777777781</v>
      </c>
      <c r="M137" s="19">
        <v>44646.4375</v>
      </c>
      <c r="N137" s="19">
        <v>44646.822916666664</v>
      </c>
      <c r="O137" s="20">
        <f t="shared" si="1"/>
        <v>0.16666666666666666</v>
      </c>
      <c r="P137" s="20">
        <f t="shared" ca="1" si="2"/>
        <v>1.6277777777795563</v>
      </c>
      <c r="Q137" s="20">
        <f t="shared" ca="1" si="3"/>
        <v>6.09375</v>
      </c>
      <c r="R137" s="21">
        <f t="shared" si="4"/>
        <v>116</v>
      </c>
      <c r="S137" s="22">
        <f t="shared" si="5"/>
        <v>13</v>
      </c>
      <c r="T137" s="22">
        <f t="shared" si="6"/>
        <v>3</v>
      </c>
      <c r="U137" s="22">
        <f t="shared" si="7"/>
        <v>2022</v>
      </c>
      <c r="V137" s="434">
        <v>5.5562499999999995</v>
      </c>
      <c r="W137" s="5">
        <f ca="1">Таблица9[[#This Row],[Время в пути]]-Таблица9[[#This Row],[Нитка]]</f>
        <v>0.53750000000000053</v>
      </c>
    </row>
    <row r="138" spans="1:23" ht="13.2" hidden="1">
      <c r="A138" s="15" t="s">
        <v>118</v>
      </c>
      <c r="B138" s="3" t="s">
        <v>8</v>
      </c>
      <c r="C138" s="15" t="s">
        <v>3825</v>
      </c>
      <c r="D138" s="15"/>
      <c r="E138" s="15"/>
      <c r="F138" s="15">
        <v>29</v>
      </c>
      <c r="G138" s="15">
        <v>39</v>
      </c>
      <c r="H138" s="16">
        <v>44645</v>
      </c>
      <c r="I138" s="18">
        <v>44643.936111111114</v>
      </c>
      <c r="J138" s="18">
        <v>44649.84652777778</v>
      </c>
      <c r="K138" s="19">
        <f t="shared" si="0"/>
        <v>44650.013194444444</v>
      </c>
      <c r="L138" s="18">
        <v>44651.270833333336</v>
      </c>
      <c r="M138" s="19">
        <v>44651.25</v>
      </c>
      <c r="N138" s="19">
        <v>44652.142361111109</v>
      </c>
      <c r="O138" s="20">
        <f t="shared" si="1"/>
        <v>0.16666666666666666</v>
      </c>
      <c r="P138" s="20">
        <f t="shared" ca="1" si="2"/>
        <v>-1.0638888888861402</v>
      </c>
      <c r="Q138" s="20">
        <f t="shared" ca="1" si="3"/>
        <v>5.9104166666656965</v>
      </c>
      <c r="R138" s="21">
        <f t="shared" si="4"/>
        <v>107</v>
      </c>
      <c r="S138" s="22">
        <f t="shared" si="5"/>
        <v>14</v>
      </c>
      <c r="T138" s="22">
        <f t="shared" si="6"/>
        <v>3</v>
      </c>
      <c r="U138" s="22">
        <f t="shared" si="7"/>
        <v>2022</v>
      </c>
      <c r="V138" s="434">
        <v>5.5562499999999995</v>
      </c>
      <c r="W138" s="5">
        <f ca="1">Таблица9[[#This Row],[Время в пути]]-Таблица9[[#This Row],[Нитка]]</f>
        <v>0.35416666666569707</v>
      </c>
    </row>
    <row r="139" spans="1:23" ht="13.2" hidden="1">
      <c r="A139" s="15" t="s">
        <v>99</v>
      </c>
      <c r="B139" s="3" t="s">
        <v>9</v>
      </c>
      <c r="C139" s="15" t="s">
        <v>3955</v>
      </c>
      <c r="D139" s="15"/>
      <c r="E139" s="15"/>
      <c r="F139" s="15">
        <v>0</v>
      </c>
      <c r="G139" s="15">
        <v>50</v>
      </c>
      <c r="H139" s="16"/>
      <c r="I139" s="18">
        <v>44627.197222222225</v>
      </c>
      <c r="J139" s="18">
        <v>44629.463194444441</v>
      </c>
      <c r="K139" s="19">
        <f t="shared" si="0"/>
        <v>44629.629861111105</v>
      </c>
      <c r="L139" s="18">
        <v>44629.770833333336</v>
      </c>
      <c r="M139" s="19">
        <v>44631.5</v>
      </c>
      <c r="N139" s="19">
        <v>44632.229166666664</v>
      </c>
      <c r="O139" s="20">
        <f t="shared" si="1"/>
        <v>0.16666666666666666</v>
      </c>
      <c r="P139" s="20" t="str">
        <f t="shared" ca="1" si="2"/>
        <v/>
      </c>
      <c r="Q139" s="20" t="str">
        <f t="shared" ca="1" si="3"/>
        <v/>
      </c>
      <c r="R139" s="21">
        <f t="shared" si="4"/>
        <v>100</v>
      </c>
      <c r="S139" s="22">
        <f t="shared" si="5"/>
        <v>11</v>
      </c>
      <c r="T139" s="22">
        <f t="shared" si="6"/>
        <v>3</v>
      </c>
      <c r="U139" s="22">
        <f t="shared" si="7"/>
        <v>2022</v>
      </c>
      <c r="V139" s="434">
        <v>1.75</v>
      </c>
      <c r="W139" s="5" t="e">
        <f ca="1">Таблица9[[#This Row],[Время в пути]]-Таблица9[[#This Row],[Нитка]]</f>
        <v>#VALUE!</v>
      </c>
    </row>
    <row r="140" spans="1:23" ht="13.2" hidden="1">
      <c r="A140" s="15" t="s">
        <v>99</v>
      </c>
      <c r="B140" s="3" t="s">
        <v>9</v>
      </c>
      <c r="C140" s="15" t="s">
        <v>3956</v>
      </c>
      <c r="D140" s="15"/>
      <c r="E140" s="15"/>
      <c r="F140" s="15">
        <v>0</v>
      </c>
      <c r="G140" s="15">
        <v>50</v>
      </c>
      <c r="H140" s="16"/>
      <c r="I140" s="18">
        <v>44637.149305555555</v>
      </c>
      <c r="J140" s="18">
        <v>44639.455555555556</v>
      </c>
      <c r="K140" s="19">
        <f t="shared" si="0"/>
        <v>44639.62222222222</v>
      </c>
      <c r="L140" s="18">
        <v>44639.760416666664</v>
      </c>
      <c r="M140" s="19">
        <v>44642.216666666667</v>
      </c>
      <c r="N140" s="19">
        <v>44643.234027777777</v>
      </c>
      <c r="O140" s="20">
        <f t="shared" si="1"/>
        <v>0.16666666666666666</v>
      </c>
      <c r="P140" s="20" t="str">
        <f t="shared" ca="1" si="2"/>
        <v/>
      </c>
      <c r="Q140" s="20" t="str">
        <f t="shared" ca="1" si="3"/>
        <v/>
      </c>
      <c r="R140" s="21">
        <f t="shared" si="4"/>
        <v>100</v>
      </c>
      <c r="S140" s="22">
        <f t="shared" si="5"/>
        <v>12</v>
      </c>
      <c r="T140" s="22">
        <f t="shared" si="6"/>
        <v>3</v>
      </c>
      <c r="U140" s="22">
        <f t="shared" si="7"/>
        <v>2022</v>
      </c>
      <c r="V140" s="434">
        <v>1.75</v>
      </c>
      <c r="W140" s="5" t="e">
        <f ca="1">Таблица9[[#This Row],[Время в пути]]-Таблица9[[#This Row],[Нитка]]</f>
        <v>#VALUE!</v>
      </c>
    </row>
    <row r="141" spans="1:23" ht="13.2" hidden="1">
      <c r="A141" s="15" t="s">
        <v>99</v>
      </c>
      <c r="B141" s="3" t="s">
        <v>9</v>
      </c>
      <c r="C141" s="15" t="s">
        <v>3957</v>
      </c>
      <c r="D141" s="15"/>
      <c r="E141" s="15"/>
      <c r="F141" s="15">
        <v>0</v>
      </c>
      <c r="G141" s="15">
        <v>50</v>
      </c>
      <c r="H141" s="16"/>
      <c r="I141" s="18">
        <v>44642.248611111114</v>
      </c>
      <c r="J141" s="18">
        <v>44644.424305555556</v>
      </c>
      <c r="K141" s="19">
        <f t="shared" si="0"/>
        <v>44644.59097222222</v>
      </c>
      <c r="L141" s="18">
        <v>44644.666666666664</v>
      </c>
      <c r="M141" s="19">
        <v>44646.375</v>
      </c>
      <c r="N141" s="19">
        <v>44647.145833333336</v>
      </c>
      <c r="O141" s="20">
        <f t="shared" si="1"/>
        <v>0.16666666666666666</v>
      </c>
      <c r="P141" s="20" t="str">
        <f t="shared" ca="1" si="2"/>
        <v/>
      </c>
      <c r="Q141" s="20" t="str">
        <f t="shared" ca="1" si="3"/>
        <v/>
      </c>
      <c r="R141" s="21">
        <f t="shared" si="4"/>
        <v>100</v>
      </c>
      <c r="S141" s="22">
        <f t="shared" si="5"/>
        <v>13</v>
      </c>
      <c r="T141" s="22">
        <f t="shared" si="6"/>
        <v>3</v>
      </c>
      <c r="U141" s="22">
        <f t="shared" si="7"/>
        <v>2022</v>
      </c>
      <c r="V141" s="434">
        <v>1.75</v>
      </c>
      <c r="W141" s="5" t="e">
        <f ca="1">Таблица9[[#This Row],[Время в пути]]-Таблица9[[#This Row],[Нитка]]</f>
        <v>#VALUE!</v>
      </c>
    </row>
    <row r="142" spans="1:23" ht="13.2" hidden="1">
      <c r="A142" s="15" t="s">
        <v>118</v>
      </c>
      <c r="B142" s="3" t="s">
        <v>9</v>
      </c>
      <c r="C142" s="15" t="s">
        <v>3958</v>
      </c>
      <c r="D142" s="15"/>
      <c r="E142" s="15"/>
      <c r="F142" s="15">
        <v>0</v>
      </c>
      <c r="G142" s="15">
        <v>50</v>
      </c>
      <c r="H142" s="16"/>
      <c r="I142" s="25">
        <v>44645.247916666667</v>
      </c>
      <c r="J142" s="18">
        <v>44647.411111111112</v>
      </c>
      <c r="K142" s="19">
        <f t="shared" si="0"/>
        <v>44647.577777777777</v>
      </c>
      <c r="L142" s="18">
        <v>44647.649305555555</v>
      </c>
      <c r="M142" s="19">
        <v>44649.239583333336</v>
      </c>
      <c r="N142" s="19">
        <v>44649.51458333333</v>
      </c>
      <c r="O142" s="20">
        <f t="shared" si="1"/>
        <v>0.16666666666666666</v>
      </c>
      <c r="P142" s="20" t="str">
        <f t="shared" ca="1" si="2"/>
        <v/>
      </c>
      <c r="Q142" s="20" t="str">
        <f t="shared" ca="1" si="3"/>
        <v/>
      </c>
      <c r="R142" s="21">
        <f t="shared" si="4"/>
        <v>100</v>
      </c>
      <c r="S142" s="22">
        <f t="shared" si="5"/>
        <v>13</v>
      </c>
      <c r="T142" s="22">
        <f t="shared" si="6"/>
        <v>3</v>
      </c>
      <c r="U142" s="22">
        <f t="shared" si="7"/>
        <v>2022</v>
      </c>
      <c r="V142" s="434">
        <v>1.75</v>
      </c>
      <c r="W142" s="5" t="e">
        <f ca="1">Таблица9[[#This Row],[Время в пути]]-Таблица9[[#This Row],[Нитка]]</f>
        <v>#VALUE!</v>
      </c>
    </row>
    <row r="143" spans="1:23" ht="13.2" hidden="1">
      <c r="A143" s="15" t="s">
        <v>117</v>
      </c>
      <c r="B143" s="3" t="s">
        <v>5</v>
      </c>
      <c r="C143" s="15">
        <v>23</v>
      </c>
      <c r="D143" s="15"/>
      <c r="E143" s="15"/>
      <c r="F143" s="15">
        <v>0</v>
      </c>
      <c r="G143" s="15">
        <v>34</v>
      </c>
      <c r="H143" s="16">
        <v>44645.118055555555</v>
      </c>
      <c r="I143" s="24">
        <v>44648.164583333331</v>
      </c>
      <c r="J143" s="17">
        <v>44653.213888888888</v>
      </c>
      <c r="K143" s="19">
        <f t="shared" si="0"/>
        <v>44653.380555555552</v>
      </c>
      <c r="L143" s="17">
        <v>44653.479166666664</v>
      </c>
      <c r="M143" s="19">
        <v>44653.479166666664</v>
      </c>
      <c r="N143" s="19">
        <v>44653.769444444442</v>
      </c>
      <c r="O143" s="20">
        <f t="shared" si="1"/>
        <v>0.16666666666666666</v>
      </c>
      <c r="P143" s="20">
        <f t="shared" ca="1" si="2"/>
        <v>3.046527777776646</v>
      </c>
      <c r="Q143" s="20">
        <f t="shared" ca="1" si="3"/>
        <v>5.0493055555562023</v>
      </c>
      <c r="R143" s="21">
        <f t="shared" si="4"/>
        <v>68</v>
      </c>
      <c r="S143" s="22">
        <f t="shared" si="5"/>
        <v>14</v>
      </c>
      <c r="T143" s="22">
        <f t="shared" si="6"/>
        <v>4</v>
      </c>
      <c r="U143" s="22">
        <f t="shared" si="7"/>
        <v>2022</v>
      </c>
      <c r="V143" s="434">
        <v>4.3895833333333334</v>
      </c>
      <c r="W143" s="5">
        <f ca="1">Таблица9[[#This Row],[Время в пути]]-Таблица9[[#This Row],[Нитка]]</f>
        <v>0.65972222222286891</v>
      </c>
    </row>
    <row r="144" spans="1:23" ht="13.2" hidden="1">
      <c r="A144" s="15" t="s">
        <v>117</v>
      </c>
      <c r="B144" s="3" t="s">
        <v>5</v>
      </c>
      <c r="C144" s="15">
        <v>24</v>
      </c>
      <c r="D144" s="15" t="s">
        <v>116</v>
      </c>
      <c r="E144" s="15"/>
      <c r="F144" s="15"/>
      <c r="G144" s="15"/>
      <c r="H144" s="16">
        <v>44647.118055555555</v>
      </c>
      <c r="I144" s="24"/>
      <c r="J144" s="17"/>
      <c r="K144" s="19" t="str">
        <f t="shared" si="0"/>
        <v/>
      </c>
      <c r="L144" s="17"/>
      <c r="M144" s="19"/>
      <c r="N144" s="19"/>
      <c r="O144" s="20">
        <f t="shared" si="1"/>
        <v>0.16666666666666666</v>
      </c>
      <c r="P144" s="20" t="str">
        <f t="shared" ca="1" si="2"/>
        <v/>
      </c>
      <c r="Q144" s="20" t="str">
        <f t="shared" ca="1" si="3"/>
        <v/>
      </c>
      <c r="R144" s="21" t="str">
        <f t="shared" si="4"/>
        <v/>
      </c>
      <c r="S144" s="22">
        <f t="shared" si="5"/>
        <v>13</v>
      </c>
      <c r="T144" s="22">
        <f t="shared" si="6"/>
        <v>3</v>
      </c>
      <c r="U144" s="22">
        <f t="shared" si="7"/>
        <v>2022</v>
      </c>
      <c r="V144" s="434">
        <v>4.3895833333333334</v>
      </c>
      <c r="W144" s="5" t="e">
        <f ca="1">Таблица9[[#This Row],[Время в пути]]-Таблица9[[#This Row],[Нитка]]</f>
        <v>#VALUE!</v>
      </c>
    </row>
    <row r="145" spans="1:23" ht="13.2" hidden="1">
      <c r="A145" s="15" t="s">
        <v>117</v>
      </c>
      <c r="B145" s="3" t="s">
        <v>5</v>
      </c>
      <c r="C145" s="15">
        <v>25</v>
      </c>
      <c r="D145" s="15" t="s">
        <v>116</v>
      </c>
      <c r="E145" s="15"/>
      <c r="F145" s="15"/>
      <c r="G145" s="15"/>
      <c r="H145" s="16">
        <v>44650.118055555555</v>
      </c>
      <c r="I145" s="24"/>
      <c r="J145" s="17"/>
      <c r="K145" s="19" t="str">
        <f t="shared" si="0"/>
        <v/>
      </c>
      <c r="L145" s="17"/>
      <c r="M145" s="19"/>
      <c r="N145" s="19"/>
      <c r="O145" s="20">
        <f t="shared" si="1"/>
        <v>0.16666666666666666</v>
      </c>
      <c r="P145" s="20" t="str">
        <f t="shared" ca="1" si="2"/>
        <v/>
      </c>
      <c r="Q145" s="20" t="str">
        <f t="shared" ca="1" si="3"/>
        <v/>
      </c>
      <c r="R145" s="21" t="str">
        <f t="shared" si="4"/>
        <v/>
      </c>
      <c r="S145" s="22">
        <f t="shared" si="5"/>
        <v>14</v>
      </c>
      <c r="T145" s="22">
        <f t="shared" si="6"/>
        <v>3</v>
      </c>
      <c r="U145" s="22">
        <f t="shared" si="7"/>
        <v>2022</v>
      </c>
      <c r="V145" s="434">
        <v>4.3895833333333334</v>
      </c>
      <c r="W145" s="5" t="e">
        <f ca="1">Таблица9[[#This Row],[Время в пути]]-Таблица9[[#This Row],[Нитка]]</f>
        <v>#VALUE!</v>
      </c>
    </row>
    <row r="146" spans="1:23" ht="13.2" hidden="1">
      <c r="A146" s="15" t="s">
        <v>117</v>
      </c>
      <c r="B146" s="3" t="s">
        <v>5</v>
      </c>
      <c r="C146" s="15">
        <v>24</v>
      </c>
      <c r="D146" s="15"/>
      <c r="E146" s="15"/>
      <c r="F146" s="15">
        <v>0</v>
      </c>
      <c r="G146" s="15">
        <v>62</v>
      </c>
      <c r="H146" s="16">
        <v>44652.118055555555</v>
      </c>
      <c r="I146" s="24">
        <v>44652.115972222222</v>
      </c>
      <c r="J146" s="17">
        <v>44656.96875</v>
      </c>
      <c r="K146" s="19">
        <f t="shared" si="0"/>
        <v>44657.135416666664</v>
      </c>
      <c r="L146" s="17">
        <v>44657.506944444445</v>
      </c>
      <c r="M146" s="19">
        <v>44657.506944444445</v>
      </c>
      <c r="N146" s="19">
        <v>44657.734027777777</v>
      </c>
      <c r="O146" s="20">
        <f t="shared" si="1"/>
        <v>0.16666666666666666</v>
      </c>
      <c r="P146" s="20">
        <f t="shared" ca="1" si="2"/>
        <v>-2.0833333328482695E-3</v>
      </c>
      <c r="Q146" s="20">
        <f t="shared" ca="1" si="3"/>
        <v>4.8527777777781012</v>
      </c>
      <c r="R146" s="21">
        <f t="shared" si="4"/>
        <v>124</v>
      </c>
      <c r="S146" s="22">
        <f t="shared" si="5"/>
        <v>15</v>
      </c>
      <c r="T146" s="22">
        <f t="shared" si="6"/>
        <v>4</v>
      </c>
      <c r="U146" s="22">
        <f t="shared" si="7"/>
        <v>2022</v>
      </c>
      <c r="V146" s="434">
        <v>4.3895833333333334</v>
      </c>
      <c r="W146" s="5">
        <f ca="1">Таблица9[[#This Row],[Время в пути]]-Таблица9[[#This Row],[Нитка]]</f>
        <v>0.46319444444476776</v>
      </c>
    </row>
    <row r="147" spans="1:23" ht="13.2" hidden="1">
      <c r="A147" s="15" t="s">
        <v>117</v>
      </c>
      <c r="B147" s="3" t="s">
        <v>5</v>
      </c>
      <c r="C147" s="15">
        <v>25</v>
      </c>
      <c r="D147" s="15"/>
      <c r="E147" s="15"/>
      <c r="F147" s="15">
        <v>0</v>
      </c>
      <c r="G147" s="15">
        <v>59</v>
      </c>
      <c r="H147" s="16">
        <v>44654.118055555555</v>
      </c>
      <c r="I147" s="24">
        <v>44654.177777777775</v>
      </c>
      <c r="J147" s="17">
        <v>44658.536111111112</v>
      </c>
      <c r="K147" s="19">
        <f t="shared" si="0"/>
        <v>44658.702777777777</v>
      </c>
      <c r="L147" s="17">
        <v>44658.784722222219</v>
      </c>
      <c r="M147" s="19">
        <v>44658.791666666664</v>
      </c>
      <c r="N147" s="19">
        <v>44658.979166666664</v>
      </c>
      <c r="O147" s="20">
        <f t="shared" si="1"/>
        <v>0.16666666666666666</v>
      </c>
      <c r="P147" s="20">
        <f t="shared" ca="1" si="2"/>
        <v>5.9722222220443655E-2</v>
      </c>
      <c r="Q147" s="20">
        <f t="shared" ca="1" si="3"/>
        <v>4.3583333333372138</v>
      </c>
      <c r="R147" s="21">
        <f t="shared" si="4"/>
        <v>118</v>
      </c>
      <c r="S147" s="22">
        <f t="shared" si="5"/>
        <v>15</v>
      </c>
      <c r="T147" s="22">
        <f t="shared" si="6"/>
        <v>4</v>
      </c>
      <c r="U147" s="22">
        <f t="shared" si="7"/>
        <v>2022</v>
      </c>
      <c r="V147" s="434">
        <v>4.3895833333333334</v>
      </c>
      <c r="W147" s="5">
        <f ca="1">Таблица9[[#This Row],[Время в пути]]-Таблица9[[#This Row],[Нитка]]</f>
        <v>-3.1249999996119548E-2</v>
      </c>
    </row>
    <row r="148" spans="1:23" ht="13.2" hidden="1">
      <c r="A148" s="15" t="s">
        <v>117</v>
      </c>
      <c r="B148" s="3" t="s">
        <v>5</v>
      </c>
      <c r="C148" s="15">
        <v>26</v>
      </c>
      <c r="D148" s="15"/>
      <c r="E148" s="15"/>
      <c r="F148" s="15">
        <v>0</v>
      </c>
      <c r="G148" s="15">
        <v>31</v>
      </c>
      <c r="H148" s="16">
        <v>44657.118055555555</v>
      </c>
      <c r="I148" s="24">
        <v>44656.162499999999</v>
      </c>
      <c r="J148" s="17">
        <v>44661.009722222225</v>
      </c>
      <c r="K148" s="19">
        <f t="shared" si="0"/>
        <v>44661.176388888889</v>
      </c>
      <c r="L148" s="17">
        <v>44661.270833333336</v>
      </c>
      <c r="M148" s="19">
        <v>44661.270833333336</v>
      </c>
      <c r="N148" s="19">
        <v>44661.4375</v>
      </c>
      <c r="O148" s="20">
        <f t="shared" si="1"/>
        <v>0.16666666666666666</v>
      </c>
      <c r="P148" s="20">
        <f t="shared" ca="1" si="2"/>
        <v>-0.95555555555620231</v>
      </c>
      <c r="Q148" s="20">
        <f t="shared" ca="1" si="3"/>
        <v>4.8472222222262644</v>
      </c>
      <c r="R148" s="21">
        <f t="shared" si="4"/>
        <v>62</v>
      </c>
      <c r="S148" s="22">
        <f t="shared" si="5"/>
        <v>15</v>
      </c>
      <c r="T148" s="22">
        <f t="shared" si="6"/>
        <v>4</v>
      </c>
      <c r="U148" s="22">
        <f t="shared" si="7"/>
        <v>2022</v>
      </c>
      <c r="V148" s="434">
        <v>4.3895833333333334</v>
      </c>
      <c r="W148" s="5">
        <f ca="1">Таблица9[[#This Row],[Время в пути]]-Таблица9[[#This Row],[Нитка]]</f>
        <v>0.45763888889293103</v>
      </c>
    </row>
    <row r="149" spans="1:23" ht="13.2" hidden="1">
      <c r="A149" s="15" t="s">
        <v>117</v>
      </c>
      <c r="B149" s="3" t="s">
        <v>5</v>
      </c>
      <c r="C149" s="15">
        <v>27</v>
      </c>
      <c r="D149" s="15" t="s">
        <v>116</v>
      </c>
      <c r="E149" s="15"/>
      <c r="F149" s="15"/>
      <c r="G149" s="15"/>
      <c r="H149" s="16">
        <v>44659.118055555555</v>
      </c>
      <c r="I149" s="24"/>
      <c r="J149" s="17"/>
      <c r="K149" s="19" t="str">
        <f t="shared" si="0"/>
        <v/>
      </c>
      <c r="L149" s="17"/>
      <c r="M149" s="19"/>
      <c r="N149" s="19"/>
      <c r="O149" s="20">
        <f t="shared" si="1"/>
        <v>0.16666666666666666</v>
      </c>
      <c r="P149" s="20" t="str">
        <f t="shared" ca="1" si="2"/>
        <v/>
      </c>
      <c r="Q149" s="20" t="str">
        <f t="shared" ca="1" si="3"/>
        <v/>
      </c>
      <c r="R149" s="21" t="str">
        <f t="shared" si="4"/>
        <v/>
      </c>
      <c r="S149" s="22">
        <f t="shared" si="5"/>
        <v>15</v>
      </c>
      <c r="T149" s="22">
        <f t="shared" si="6"/>
        <v>4</v>
      </c>
      <c r="U149" s="22">
        <f t="shared" si="7"/>
        <v>2022</v>
      </c>
      <c r="V149" s="434">
        <v>4.3895833333333334</v>
      </c>
      <c r="W149" s="5" t="e">
        <f ca="1">Таблица9[[#This Row],[Время в пути]]-Таблица9[[#This Row],[Нитка]]</f>
        <v>#VALUE!</v>
      </c>
    </row>
    <row r="150" spans="1:23" ht="13.2" hidden="1">
      <c r="A150" s="15" t="s">
        <v>117</v>
      </c>
      <c r="B150" s="3" t="s">
        <v>5</v>
      </c>
      <c r="C150" s="15">
        <v>27</v>
      </c>
      <c r="D150" s="15"/>
      <c r="E150" s="15"/>
      <c r="F150" s="15">
        <v>0</v>
      </c>
      <c r="G150" s="15">
        <v>62</v>
      </c>
      <c r="H150" s="16">
        <v>44661.118055555555</v>
      </c>
      <c r="I150" s="24">
        <v>44662.0625</v>
      </c>
      <c r="J150" s="17">
        <v>44666.850694444445</v>
      </c>
      <c r="K150" s="19">
        <f t="shared" si="0"/>
        <v>44667.017361111109</v>
      </c>
      <c r="L150" s="17">
        <v>44667.177083333336</v>
      </c>
      <c r="M150" s="19">
        <v>44667.177083333336</v>
      </c>
      <c r="N150" s="19">
        <v>44667.270833333336</v>
      </c>
      <c r="O150" s="20">
        <f t="shared" si="1"/>
        <v>0.16666666666666666</v>
      </c>
      <c r="P150" s="20">
        <f t="shared" ca="1" si="2"/>
        <v>0.94444444444525288</v>
      </c>
      <c r="Q150" s="20">
        <f t="shared" ca="1" si="3"/>
        <v>4.7881944444452529</v>
      </c>
      <c r="R150" s="21">
        <f t="shared" si="4"/>
        <v>124</v>
      </c>
      <c r="S150" s="22">
        <f t="shared" si="5"/>
        <v>16</v>
      </c>
      <c r="T150" s="22">
        <f t="shared" si="6"/>
        <v>4</v>
      </c>
      <c r="U150" s="22">
        <f t="shared" si="7"/>
        <v>2022</v>
      </c>
      <c r="V150" s="434">
        <v>4.3895833333333334</v>
      </c>
      <c r="W150" s="5">
        <f ca="1">Таблица9[[#This Row],[Время в пути]]-Таблица9[[#This Row],[Нитка]]</f>
        <v>0.39861111111191949</v>
      </c>
    </row>
    <row r="151" spans="1:23" ht="13.2" hidden="1">
      <c r="A151" s="15" t="s">
        <v>117</v>
      </c>
      <c r="B151" s="3" t="s">
        <v>5</v>
      </c>
      <c r="C151" s="15">
        <v>28</v>
      </c>
      <c r="D151" s="15"/>
      <c r="E151" s="15"/>
      <c r="F151" s="15">
        <v>0</v>
      </c>
      <c r="G151" s="15">
        <v>47</v>
      </c>
      <c r="H151" s="16">
        <v>44664.118055555555</v>
      </c>
      <c r="I151" s="24">
        <v>44664.116666666669</v>
      </c>
      <c r="J151" s="17">
        <v>44669.393055555556</v>
      </c>
      <c r="K151" s="19">
        <f t="shared" si="0"/>
        <v>44669.55972222222</v>
      </c>
      <c r="L151" s="17">
        <v>44670.152777777781</v>
      </c>
      <c r="M151" s="19">
        <v>44670.15347222222</v>
      </c>
      <c r="N151" s="19">
        <v>44670.229166666664</v>
      </c>
      <c r="O151" s="20">
        <f t="shared" si="1"/>
        <v>0.16666666666666666</v>
      </c>
      <c r="P151" s="20">
        <f t="shared" ca="1" si="2"/>
        <v>-1.3888888861401938E-3</v>
      </c>
      <c r="Q151" s="20">
        <f t="shared" ca="1" si="3"/>
        <v>5.2763888888875954</v>
      </c>
      <c r="R151" s="21">
        <f t="shared" si="4"/>
        <v>94</v>
      </c>
      <c r="S151" s="22">
        <f t="shared" si="5"/>
        <v>17</v>
      </c>
      <c r="T151" s="22">
        <f t="shared" si="6"/>
        <v>4</v>
      </c>
      <c r="U151" s="22">
        <f t="shared" si="7"/>
        <v>2022</v>
      </c>
      <c r="V151" s="434">
        <v>4.3895833333333334</v>
      </c>
      <c r="W151" s="5">
        <f ca="1">Таблица9[[#This Row],[Время в пути]]-Таблица9[[#This Row],[Нитка]]</f>
        <v>0.88680555555426199</v>
      </c>
    </row>
    <row r="152" spans="1:23" ht="13.2" hidden="1">
      <c r="A152" s="15" t="s">
        <v>117</v>
      </c>
      <c r="B152" s="3" t="s">
        <v>5</v>
      </c>
      <c r="C152" s="15">
        <v>29</v>
      </c>
      <c r="D152" s="15" t="s">
        <v>116</v>
      </c>
      <c r="E152" s="15"/>
      <c r="F152" s="15"/>
      <c r="G152" s="15"/>
      <c r="H152" s="16">
        <v>44666.118055555555</v>
      </c>
      <c r="I152" s="24"/>
      <c r="J152" s="17"/>
      <c r="K152" s="19" t="str">
        <f t="shared" si="0"/>
        <v/>
      </c>
      <c r="L152" s="17"/>
      <c r="M152" s="19"/>
      <c r="N152" s="19"/>
      <c r="O152" s="20">
        <f t="shared" si="1"/>
        <v>0.16666666666666666</v>
      </c>
      <c r="P152" s="20" t="str">
        <f t="shared" ca="1" si="2"/>
        <v/>
      </c>
      <c r="Q152" s="20" t="str">
        <f t="shared" ca="1" si="3"/>
        <v/>
      </c>
      <c r="R152" s="21" t="str">
        <f t="shared" si="4"/>
        <v/>
      </c>
      <c r="S152" s="22">
        <f t="shared" si="5"/>
        <v>16</v>
      </c>
      <c r="T152" s="22">
        <f t="shared" si="6"/>
        <v>4</v>
      </c>
      <c r="U152" s="22">
        <f t="shared" si="7"/>
        <v>2022</v>
      </c>
      <c r="V152" s="434">
        <v>4.3895833333333334</v>
      </c>
      <c r="W152" s="5" t="e">
        <f ca="1">Таблица9[[#This Row],[Время в пути]]-Таблица9[[#This Row],[Нитка]]</f>
        <v>#VALUE!</v>
      </c>
    </row>
    <row r="153" spans="1:23" ht="13.2" hidden="1">
      <c r="A153" s="15" t="s">
        <v>117</v>
      </c>
      <c r="B153" s="3" t="s">
        <v>5</v>
      </c>
      <c r="C153" s="15">
        <v>29</v>
      </c>
      <c r="D153" s="15"/>
      <c r="E153" s="15"/>
      <c r="F153" s="15">
        <v>0</v>
      </c>
      <c r="G153" s="15">
        <v>55</v>
      </c>
      <c r="H153" s="16">
        <v>44668.118055555555</v>
      </c>
      <c r="I153" s="24">
        <v>44668.118055555555</v>
      </c>
      <c r="J153" s="17">
        <v>44673.288194444445</v>
      </c>
      <c r="K153" s="19">
        <f t="shared" si="0"/>
        <v>44673.454861111109</v>
      </c>
      <c r="L153" s="17">
        <v>44674.493055555555</v>
      </c>
      <c r="M153" s="19">
        <v>44674.493055555555</v>
      </c>
      <c r="N153" s="19">
        <v>44674.724305555559</v>
      </c>
      <c r="O153" s="20">
        <f t="shared" si="1"/>
        <v>0.16666666666666666</v>
      </c>
      <c r="P153" s="20">
        <f t="shared" ca="1" si="2"/>
        <v>0</v>
      </c>
      <c r="Q153" s="20">
        <f t="shared" ca="1" si="3"/>
        <v>5.1701388888905058</v>
      </c>
      <c r="R153" s="21">
        <f t="shared" si="4"/>
        <v>110</v>
      </c>
      <c r="S153" s="22">
        <f t="shared" si="5"/>
        <v>17</v>
      </c>
      <c r="T153" s="22">
        <f t="shared" si="6"/>
        <v>4</v>
      </c>
      <c r="U153" s="22">
        <f t="shared" si="7"/>
        <v>2022</v>
      </c>
      <c r="V153" s="434">
        <v>4.3895833333333334</v>
      </c>
      <c r="W153" s="5">
        <f ca="1">Таблица9[[#This Row],[Время в пути]]-Таблица9[[#This Row],[Нитка]]</f>
        <v>0.78055555555717238</v>
      </c>
    </row>
    <row r="154" spans="1:23" ht="13.2" hidden="1">
      <c r="A154" s="15" t="s">
        <v>117</v>
      </c>
      <c r="B154" s="3" t="s">
        <v>5</v>
      </c>
      <c r="C154" s="15">
        <v>30</v>
      </c>
      <c r="D154" s="15"/>
      <c r="E154" s="15"/>
      <c r="F154" s="15">
        <v>0</v>
      </c>
      <c r="G154" s="15">
        <v>35</v>
      </c>
      <c r="H154" s="16">
        <v>44671.118055555555</v>
      </c>
      <c r="I154" s="24">
        <v>44672.113194444442</v>
      </c>
      <c r="J154" s="17">
        <v>44678.345833333333</v>
      </c>
      <c r="K154" s="19">
        <f t="shared" si="0"/>
        <v>44678.512499999997</v>
      </c>
      <c r="L154" s="17">
        <v>44678.78125</v>
      </c>
      <c r="M154" s="19">
        <v>44678.791666666664</v>
      </c>
      <c r="N154" s="19">
        <v>44678.909722222219</v>
      </c>
      <c r="O154" s="20">
        <f t="shared" si="1"/>
        <v>0.16666666666666666</v>
      </c>
      <c r="P154" s="20">
        <f t="shared" ca="1" si="2"/>
        <v>0.99513888888759539</v>
      </c>
      <c r="Q154" s="20">
        <f t="shared" ca="1" si="3"/>
        <v>6.2326388888905058</v>
      </c>
      <c r="R154" s="21">
        <f t="shared" si="4"/>
        <v>70</v>
      </c>
      <c r="S154" s="22">
        <f t="shared" si="5"/>
        <v>18</v>
      </c>
      <c r="T154" s="22">
        <f t="shared" si="6"/>
        <v>4</v>
      </c>
      <c r="U154" s="22">
        <f t="shared" si="7"/>
        <v>2022</v>
      </c>
      <c r="V154" s="434">
        <v>4.3895833333333334</v>
      </c>
      <c r="W154" s="5">
        <f ca="1">Таблица9[[#This Row],[Время в пути]]-Таблица9[[#This Row],[Нитка]]</f>
        <v>1.8430555555571724</v>
      </c>
    </row>
    <row r="155" spans="1:23" ht="13.2" hidden="1">
      <c r="A155" s="15" t="s">
        <v>117</v>
      </c>
      <c r="B155" s="3" t="s">
        <v>5</v>
      </c>
      <c r="C155" s="15">
        <v>31</v>
      </c>
      <c r="D155" s="15" t="s">
        <v>116</v>
      </c>
      <c r="E155" s="15"/>
      <c r="F155" s="15"/>
      <c r="G155" s="15"/>
      <c r="H155" s="16">
        <v>44673.118055555555</v>
      </c>
      <c r="I155" s="24"/>
      <c r="J155" s="17"/>
      <c r="K155" s="19" t="str">
        <f t="shared" si="0"/>
        <v/>
      </c>
      <c r="L155" s="17"/>
      <c r="M155" s="19"/>
      <c r="N155" s="19"/>
      <c r="O155" s="20">
        <f t="shared" si="1"/>
        <v>0.16666666666666666</v>
      </c>
      <c r="P155" s="20" t="str">
        <f t="shared" ca="1" si="2"/>
        <v/>
      </c>
      <c r="Q155" s="20" t="str">
        <f t="shared" ca="1" si="3"/>
        <v/>
      </c>
      <c r="R155" s="21" t="str">
        <f t="shared" si="4"/>
        <v/>
      </c>
      <c r="S155" s="22">
        <f t="shared" si="5"/>
        <v>17</v>
      </c>
      <c r="T155" s="22">
        <f t="shared" si="6"/>
        <v>4</v>
      </c>
      <c r="U155" s="22">
        <f t="shared" si="7"/>
        <v>2022</v>
      </c>
      <c r="V155" s="434">
        <v>4.3895833333333334</v>
      </c>
      <c r="W155" s="5" t="e">
        <f ca="1">Таблица9[[#This Row],[Время в пути]]-Таблица9[[#This Row],[Нитка]]</f>
        <v>#VALUE!</v>
      </c>
    </row>
    <row r="156" spans="1:23" ht="13.2" hidden="1">
      <c r="A156" s="15" t="s">
        <v>117</v>
      </c>
      <c r="B156" s="3" t="s">
        <v>5</v>
      </c>
      <c r="C156" s="15">
        <v>31</v>
      </c>
      <c r="D156" s="15"/>
      <c r="E156" s="15"/>
      <c r="F156" s="15">
        <v>0</v>
      </c>
      <c r="G156" s="15">
        <v>31</v>
      </c>
      <c r="H156" s="16">
        <v>44675.118055555555</v>
      </c>
      <c r="I156" s="24">
        <v>44676.113194444442</v>
      </c>
      <c r="J156" s="17">
        <v>44681.465277777781</v>
      </c>
      <c r="K156" s="19">
        <f t="shared" si="0"/>
        <v>44681.631944444445</v>
      </c>
      <c r="L156" s="17">
        <v>44681.729166666664</v>
      </c>
      <c r="M156" s="19">
        <v>44681.729166666664</v>
      </c>
      <c r="N156" s="19">
        <v>44682.109722222223</v>
      </c>
      <c r="O156" s="20">
        <f t="shared" si="1"/>
        <v>0.16666666666666666</v>
      </c>
      <c r="P156" s="20">
        <f t="shared" ca="1" si="2"/>
        <v>0.99513888888759539</v>
      </c>
      <c r="Q156" s="20">
        <f t="shared" ca="1" si="3"/>
        <v>5.352083333338669</v>
      </c>
      <c r="R156" s="21">
        <f t="shared" si="4"/>
        <v>62</v>
      </c>
      <c r="S156" s="22">
        <f t="shared" si="5"/>
        <v>18</v>
      </c>
      <c r="T156" s="22">
        <f t="shared" si="6"/>
        <v>4</v>
      </c>
      <c r="U156" s="22">
        <f t="shared" si="7"/>
        <v>2022</v>
      </c>
      <c r="V156" s="434">
        <v>4.3895833333333334</v>
      </c>
      <c r="W156" s="5">
        <f ca="1">Таблица9[[#This Row],[Время в пути]]-Таблица9[[#This Row],[Нитка]]</f>
        <v>0.96250000000533564</v>
      </c>
    </row>
    <row r="157" spans="1:23" ht="13.2" hidden="1">
      <c r="A157" s="15" t="s">
        <v>115</v>
      </c>
      <c r="B157" s="3" t="s">
        <v>3</v>
      </c>
      <c r="C157" s="15" t="s">
        <v>3832</v>
      </c>
      <c r="D157" s="15"/>
      <c r="E157" s="15"/>
      <c r="F157" s="15">
        <v>0</v>
      </c>
      <c r="G157" s="15">
        <v>39</v>
      </c>
      <c r="H157" s="16">
        <v>44647.748611111114</v>
      </c>
      <c r="I157" s="18">
        <v>44650.521527777775</v>
      </c>
      <c r="J157" s="18">
        <v>44655.249305555553</v>
      </c>
      <c r="K157" s="19">
        <f t="shared" si="0"/>
        <v>44655.415972222218</v>
      </c>
      <c r="L157" s="18">
        <v>44655.635416666664</v>
      </c>
      <c r="M157" s="19">
        <v>44655.635416666664</v>
      </c>
      <c r="N157" s="19">
        <v>44655.670138888891</v>
      </c>
      <c r="O157" s="20">
        <f t="shared" si="1"/>
        <v>0.16666666666666666</v>
      </c>
      <c r="P157" s="20">
        <f t="shared" ca="1" si="2"/>
        <v>2.772916666661331</v>
      </c>
      <c r="Q157" s="20">
        <f t="shared" ca="1" si="3"/>
        <v>4.7277777777781012</v>
      </c>
      <c r="R157" s="21">
        <f t="shared" si="4"/>
        <v>78</v>
      </c>
      <c r="S157" s="22">
        <f t="shared" si="5"/>
        <v>15</v>
      </c>
      <c r="T157" s="22">
        <f t="shared" si="6"/>
        <v>4</v>
      </c>
      <c r="U157" s="22">
        <f t="shared" si="7"/>
        <v>2022</v>
      </c>
      <c r="V157" s="437">
        <v>4.3895833333333334</v>
      </c>
      <c r="W157" s="5">
        <f ca="1">Таблица9[[#This Row],[Время в пути]]-Таблица9[[#This Row],[Нитка]]</f>
        <v>0.33819444444476776</v>
      </c>
    </row>
    <row r="158" spans="1:23" ht="13.2" hidden="1">
      <c r="A158" s="15" t="s">
        <v>115</v>
      </c>
      <c r="B158" s="3" t="s">
        <v>3</v>
      </c>
      <c r="C158" s="15" t="s">
        <v>3833</v>
      </c>
      <c r="D158" s="15" t="s">
        <v>116</v>
      </c>
      <c r="E158" s="15"/>
      <c r="F158" s="15"/>
      <c r="G158" s="15"/>
      <c r="H158" s="16">
        <v>44649.748611111114</v>
      </c>
      <c r="I158" s="24"/>
      <c r="J158" s="18"/>
      <c r="K158" s="19" t="str">
        <f t="shared" si="0"/>
        <v/>
      </c>
      <c r="L158" s="18"/>
      <c r="M158" s="19"/>
      <c r="N158" s="19"/>
      <c r="O158" s="20">
        <f t="shared" si="1"/>
        <v>0.16666666666666666</v>
      </c>
      <c r="P158" s="20" t="str">
        <f t="shared" ca="1" si="2"/>
        <v/>
      </c>
      <c r="Q158" s="20" t="str">
        <f t="shared" ca="1" si="3"/>
        <v/>
      </c>
      <c r="R158" s="21" t="str">
        <f t="shared" si="4"/>
        <v/>
      </c>
      <c r="S158" s="22">
        <f t="shared" si="5"/>
        <v>14</v>
      </c>
      <c r="T158" s="22">
        <f t="shared" si="6"/>
        <v>3</v>
      </c>
      <c r="U158" s="22">
        <f t="shared" si="7"/>
        <v>2022</v>
      </c>
      <c r="V158" s="437">
        <v>4.3895833333333334</v>
      </c>
      <c r="W158" s="5" t="e">
        <f ca="1">Таблица9[[#This Row],[Время в пути]]-Таблица9[[#This Row],[Нитка]]</f>
        <v>#VALUE!</v>
      </c>
    </row>
    <row r="159" spans="1:23" ht="13.2" hidden="1">
      <c r="A159" s="15" t="s">
        <v>115</v>
      </c>
      <c r="B159" s="3" t="s">
        <v>3</v>
      </c>
      <c r="C159" s="15" t="s">
        <v>3833</v>
      </c>
      <c r="D159" s="15"/>
      <c r="E159" s="15"/>
      <c r="F159" s="15">
        <v>0</v>
      </c>
      <c r="G159" s="15">
        <v>38</v>
      </c>
      <c r="H159" s="16">
        <v>44651.748611111114</v>
      </c>
      <c r="I159" s="18">
        <v>44652.48541666667</v>
      </c>
      <c r="J159" s="18">
        <v>44657.476388888892</v>
      </c>
      <c r="K159" s="19">
        <f t="shared" si="0"/>
        <v>44657.643055555556</v>
      </c>
      <c r="L159" s="18">
        <v>44657.993055555555</v>
      </c>
      <c r="M159" s="19">
        <v>44657.994444444441</v>
      </c>
      <c r="N159" s="19">
        <v>44658.137499999997</v>
      </c>
      <c r="O159" s="20">
        <f t="shared" si="1"/>
        <v>0.16666666666666666</v>
      </c>
      <c r="P159" s="20">
        <f t="shared" ca="1" si="2"/>
        <v>0.73680555555620231</v>
      </c>
      <c r="Q159" s="20">
        <f t="shared" ca="1" si="3"/>
        <v>4.9909722222218988</v>
      </c>
      <c r="R159" s="21">
        <f t="shared" si="4"/>
        <v>76</v>
      </c>
      <c r="S159" s="22">
        <f t="shared" si="5"/>
        <v>15</v>
      </c>
      <c r="T159" s="22">
        <f t="shared" si="6"/>
        <v>4</v>
      </c>
      <c r="U159" s="22">
        <f t="shared" si="7"/>
        <v>2022</v>
      </c>
      <c r="V159" s="437">
        <v>4.3895833333333334</v>
      </c>
      <c r="W159" s="5">
        <f ca="1">Таблица9[[#This Row],[Время в пути]]-Таблица9[[#This Row],[Нитка]]</f>
        <v>0.60138888888856545</v>
      </c>
    </row>
    <row r="160" spans="1:23" ht="13.2" hidden="1">
      <c r="A160" s="15" t="s">
        <v>115</v>
      </c>
      <c r="B160" s="3" t="s">
        <v>3</v>
      </c>
      <c r="C160" s="15" t="s">
        <v>3834</v>
      </c>
      <c r="D160" s="15"/>
      <c r="E160" s="15"/>
      <c r="F160" s="15">
        <v>0</v>
      </c>
      <c r="G160" s="15">
        <v>32</v>
      </c>
      <c r="H160" s="16">
        <v>44656.748611111114</v>
      </c>
      <c r="I160" s="18">
        <v>44657.402777777781</v>
      </c>
      <c r="J160" s="18">
        <v>44662.009722222225</v>
      </c>
      <c r="K160" s="19">
        <f t="shared" si="0"/>
        <v>44662.176388888889</v>
      </c>
      <c r="L160" s="18">
        <v>44662.725694444445</v>
      </c>
      <c r="M160" s="19">
        <v>44662.736111111109</v>
      </c>
      <c r="N160" s="19">
        <v>44663.041666666664</v>
      </c>
      <c r="O160" s="20">
        <f t="shared" si="1"/>
        <v>0.16666666666666666</v>
      </c>
      <c r="P160" s="20">
        <f t="shared" ca="1" si="2"/>
        <v>0.65416666666715173</v>
      </c>
      <c r="Q160" s="20">
        <f t="shared" ca="1" si="3"/>
        <v>4.6069444444437977</v>
      </c>
      <c r="R160" s="21">
        <f t="shared" si="4"/>
        <v>64</v>
      </c>
      <c r="S160" s="22">
        <f t="shared" si="5"/>
        <v>16</v>
      </c>
      <c r="T160" s="22">
        <f t="shared" si="6"/>
        <v>4</v>
      </c>
      <c r="U160" s="22">
        <f t="shared" si="7"/>
        <v>2022</v>
      </c>
      <c r="V160" s="437">
        <v>4.3895833333333334</v>
      </c>
      <c r="W160" s="5">
        <f ca="1">Таблица9[[#This Row],[Время в пути]]-Таблица9[[#This Row],[Нитка]]</f>
        <v>0.2173611111104643</v>
      </c>
    </row>
    <row r="161" spans="1:23" ht="13.2" hidden="1">
      <c r="A161" s="15" t="s">
        <v>115</v>
      </c>
      <c r="B161" s="3" t="s">
        <v>3</v>
      </c>
      <c r="C161" s="15" t="s">
        <v>3835</v>
      </c>
      <c r="D161" s="15"/>
      <c r="E161" s="15"/>
      <c r="F161" s="15">
        <v>0</v>
      </c>
      <c r="G161" s="15">
        <v>36</v>
      </c>
      <c r="H161" s="16">
        <v>44658.748611111114</v>
      </c>
      <c r="I161" s="18">
        <v>44659.109027777777</v>
      </c>
      <c r="J161" s="18">
        <v>44663.974305555559</v>
      </c>
      <c r="K161" s="19">
        <f t="shared" si="0"/>
        <v>44664.140972222223</v>
      </c>
      <c r="L161" s="18">
        <v>44664.232638888891</v>
      </c>
      <c r="M161" s="19">
        <v>44664.236111111109</v>
      </c>
      <c r="N161" s="19">
        <v>44664.270833333336</v>
      </c>
      <c r="O161" s="20">
        <f t="shared" si="1"/>
        <v>0.16666666666666666</v>
      </c>
      <c r="P161" s="20">
        <f t="shared" ca="1" si="2"/>
        <v>0.36041666666278616</v>
      </c>
      <c r="Q161" s="20">
        <f t="shared" ca="1" si="3"/>
        <v>4.8652777777824667</v>
      </c>
      <c r="R161" s="21">
        <f t="shared" si="4"/>
        <v>72</v>
      </c>
      <c r="S161" s="22">
        <f t="shared" si="5"/>
        <v>16</v>
      </c>
      <c r="T161" s="22">
        <f t="shared" si="6"/>
        <v>4</v>
      </c>
      <c r="U161" s="22">
        <f t="shared" si="7"/>
        <v>2022</v>
      </c>
      <c r="V161" s="437">
        <v>4.3895833333333334</v>
      </c>
      <c r="W161" s="5">
        <f ca="1">Таблица9[[#This Row],[Время в пути]]-Таблица9[[#This Row],[Нитка]]</f>
        <v>0.47569444444913334</v>
      </c>
    </row>
    <row r="162" spans="1:23" ht="13.2" hidden="1">
      <c r="A162" s="15" t="s">
        <v>115</v>
      </c>
      <c r="B162" s="3" t="s">
        <v>3</v>
      </c>
      <c r="C162" s="15" t="s">
        <v>3836</v>
      </c>
      <c r="D162" s="15"/>
      <c r="E162" s="15"/>
      <c r="F162" s="15">
        <v>0</v>
      </c>
      <c r="G162" s="15">
        <v>51</v>
      </c>
      <c r="H162" s="16">
        <v>44663.748611111114</v>
      </c>
      <c r="I162" s="18">
        <v>44665.386111111111</v>
      </c>
      <c r="J162" s="18">
        <v>44670.333333333336</v>
      </c>
      <c r="K162" s="19">
        <f t="shared" si="0"/>
        <v>44670.5</v>
      </c>
      <c r="L162" s="18">
        <v>44671.190972222219</v>
      </c>
      <c r="M162" s="19">
        <v>44671.190972222219</v>
      </c>
      <c r="N162" s="19">
        <v>44671.618750000001</v>
      </c>
      <c r="O162" s="20">
        <f t="shared" si="1"/>
        <v>0.16666666666666666</v>
      </c>
      <c r="P162" s="20">
        <f t="shared" ca="1" si="2"/>
        <v>1.6374999999970896</v>
      </c>
      <c r="Q162" s="20">
        <f t="shared" ca="1" si="3"/>
        <v>4.9472222222248092</v>
      </c>
      <c r="R162" s="21">
        <f t="shared" si="4"/>
        <v>102</v>
      </c>
      <c r="S162" s="22">
        <f t="shared" si="5"/>
        <v>17</v>
      </c>
      <c r="T162" s="22">
        <f t="shared" si="6"/>
        <v>4</v>
      </c>
      <c r="U162" s="22">
        <f t="shared" si="7"/>
        <v>2022</v>
      </c>
      <c r="V162" s="437">
        <v>4.3895833333333334</v>
      </c>
      <c r="W162" s="5">
        <f ca="1">Таблица9[[#This Row],[Время в пути]]-Таблица9[[#This Row],[Нитка]]</f>
        <v>0.55763888889147584</v>
      </c>
    </row>
    <row r="163" spans="1:23" ht="13.2" hidden="1">
      <c r="A163" s="15" t="s">
        <v>115</v>
      </c>
      <c r="B163" s="3" t="s">
        <v>3</v>
      </c>
      <c r="C163" s="15" t="s">
        <v>3837</v>
      </c>
      <c r="D163" s="15"/>
      <c r="E163" s="15"/>
      <c r="F163" s="15">
        <v>0</v>
      </c>
      <c r="G163" s="15">
        <v>54</v>
      </c>
      <c r="H163" s="16">
        <v>44665.748611111114</v>
      </c>
      <c r="I163" s="18">
        <v>44667.146527777775</v>
      </c>
      <c r="J163" s="18">
        <v>44671.893750000003</v>
      </c>
      <c r="K163" s="19">
        <f t="shared" si="0"/>
        <v>44672.060416666667</v>
      </c>
      <c r="L163" s="18">
        <v>44672.131944444445</v>
      </c>
      <c r="M163" s="19">
        <v>44672.131944444445</v>
      </c>
      <c r="N163" s="19">
        <v>44672.441666666666</v>
      </c>
      <c r="O163" s="20">
        <f t="shared" si="1"/>
        <v>0.16666666666666666</v>
      </c>
      <c r="P163" s="20">
        <f t="shared" ca="1" si="2"/>
        <v>1.397916666661331</v>
      </c>
      <c r="Q163" s="20">
        <f t="shared" ca="1" si="3"/>
        <v>4.7472222222277196</v>
      </c>
      <c r="R163" s="21">
        <f t="shared" si="4"/>
        <v>108</v>
      </c>
      <c r="S163" s="22">
        <f t="shared" si="5"/>
        <v>17</v>
      </c>
      <c r="T163" s="22">
        <f t="shared" si="6"/>
        <v>4</v>
      </c>
      <c r="U163" s="22">
        <f t="shared" si="7"/>
        <v>2022</v>
      </c>
      <c r="V163" s="437">
        <v>4.3895833333333334</v>
      </c>
      <c r="W163" s="5">
        <f ca="1">Таблица9[[#This Row],[Время в пути]]-Таблица9[[#This Row],[Нитка]]</f>
        <v>0.35763888889438622</v>
      </c>
    </row>
    <row r="164" spans="1:23" ht="13.2" hidden="1">
      <c r="A164" s="15" t="s">
        <v>115</v>
      </c>
      <c r="B164" s="3" t="s">
        <v>3</v>
      </c>
      <c r="C164" s="15" t="s">
        <v>3838</v>
      </c>
      <c r="D164" s="15"/>
      <c r="E164" s="15"/>
      <c r="F164" s="15">
        <v>0</v>
      </c>
      <c r="G164" s="15">
        <v>37</v>
      </c>
      <c r="H164" s="16">
        <v>44670.748611111114</v>
      </c>
      <c r="I164" s="18">
        <v>44670.302777777775</v>
      </c>
      <c r="J164" s="18">
        <v>44674.965277777781</v>
      </c>
      <c r="K164" s="19">
        <f t="shared" si="0"/>
        <v>44675.131944444445</v>
      </c>
      <c r="L164" s="18">
        <v>44675.746527777781</v>
      </c>
      <c r="M164" s="19">
        <v>44675.74722222222</v>
      </c>
      <c r="N164" s="19">
        <v>44676.093055555553</v>
      </c>
      <c r="O164" s="20">
        <f t="shared" si="1"/>
        <v>0.16666666666666666</v>
      </c>
      <c r="P164" s="20">
        <f t="shared" ca="1" si="2"/>
        <v>-0.44583333333866904</v>
      </c>
      <c r="Q164" s="20">
        <f t="shared" ca="1" si="3"/>
        <v>4.6625000000058208</v>
      </c>
      <c r="R164" s="21">
        <f t="shared" si="4"/>
        <v>74</v>
      </c>
      <c r="S164" s="22">
        <f t="shared" si="5"/>
        <v>17</v>
      </c>
      <c r="T164" s="22">
        <f t="shared" si="6"/>
        <v>4</v>
      </c>
      <c r="U164" s="22">
        <f t="shared" si="7"/>
        <v>2022</v>
      </c>
      <c r="V164" s="437">
        <v>4.3895833333333334</v>
      </c>
      <c r="W164" s="5">
        <f ca="1">Таблица9[[#This Row],[Время в пути]]-Таблица9[[#This Row],[Нитка]]</f>
        <v>0.27291666667248737</v>
      </c>
    </row>
    <row r="165" spans="1:23" ht="13.2" hidden="1">
      <c r="A165" s="15" t="s">
        <v>115</v>
      </c>
      <c r="B165" s="3" t="s">
        <v>3</v>
      </c>
      <c r="C165" s="15" t="s">
        <v>3839</v>
      </c>
      <c r="D165" s="15"/>
      <c r="E165" s="15"/>
      <c r="F165" s="15">
        <v>0</v>
      </c>
      <c r="G165" s="15">
        <v>40</v>
      </c>
      <c r="H165" s="16">
        <v>44672.748611111114</v>
      </c>
      <c r="I165" s="18">
        <v>44672.918055555558</v>
      </c>
      <c r="J165" s="18">
        <v>44677.666666666664</v>
      </c>
      <c r="K165" s="19">
        <f t="shared" si="0"/>
        <v>44677.833333333328</v>
      </c>
      <c r="L165" s="18">
        <v>44677.979166666664</v>
      </c>
      <c r="M165" s="19">
        <v>44677.979166666664</v>
      </c>
      <c r="N165" s="19">
        <v>44678.084027777775</v>
      </c>
      <c r="O165" s="20">
        <f t="shared" si="1"/>
        <v>0.16666666666666666</v>
      </c>
      <c r="P165" s="20">
        <f t="shared" ca="1" si="2"/>
        <v>0.16944444444379769</v>
      </c>
      <c r="Q165" s="20">
        <f t="shared" ca="1" si="3"/>
        <v>4.7486111111065838</v>
      </c>
      <c r="R165" s="21">
        <f t="shared" si="4"/>
        <v>80</v>
      </c>
      <c r="S165" s="22">
        <f t="shared" si="5"/>
        <v>18</v>
      </c>
      <c r="T165" s="22">
        <f t="shared" si="6"/>
        <v>4</v>
      </c>
      <c r="U165" s="22">
        <f t="shared" si="7"/>
        <v>2022</v>
      </c>
      <c r="V165" s="437">
        <v>4.3895833333333334</v>
      </c>
      <c r="W165" s="5">
        <f ca="1">Таблица9[[#This Row],[Время в пути]]-Таблица9[[#This Row],[Нитка]]</f>
        <v>0.35902777777325046</v>
      </c>
    </row>
    <row r="166" spans="1:23" ht="13.2" hidden="1">
      <c r="A166" s="15" t="s">
        <v>118</v>
      </c>
      <c r="B166" s="3" t="s">
        <v>6</v>
      </c>
      <c r="C166" s="15" t="s">
        <v>3842</v>
      </c>
      <c r="D166" s="15"/>
      <c r="E166" s="15"/>
      <c r="F166" s="15">
        <v>18</v>
      </c>
      <c r="G166" s="15">
        <v>50</v>
      </c>
      <c r="H166" s="16">
        <v>44649.629861111112</v>
      </c>
      <c r="I166" s="18">
        <v>44649.092361111114</v>
      </c>
      <c r="J166" s="18">
        <v>44654.736111111109</v>
      </c>
      <c r="K166" s="19">
        <f t="shared" si="0"/>
        <v>44654.902777777774</v>
      </c>
      <c r="L166" s="18">
        <v>44655.149305555555</v>
      </c>
      <c r="M166" s="19">
        <v>44655.194444444445</v>
      </c>
      <c r="N166" s="19">
        <v>44655.263888888891</v>
      </c>
      <c r="O166" s="20">
        <f t="shared" si="1"/>
        <v>0.16666666666666666</v>
      </c>
      <c r="P166" s="20">
        <f t="shared" ca="1" si="2"/>
        <v>-0.53749999999854481</v>
      </c>
      <c r="Q166" s="20">
        <f t="shared" ca="1" si="3"/>
        <v>5.6437499999956344</v>
      </c>
      <c r="R166" s="21">
        <f t="shared" si="4"/>
        <v>118</v>
      </c>
      <c r="S166" s="22">
        <f t="shared" si="5"/>
        <v>14</v>
      </c>
      <c r="T166" s="22">
        <f t="shared" si="6"/>
        <v>4</v>
      </c>
      <c r="U166" s="22">
        <f t="shared" si="7"/>
        <v>2022</v>
      </c>
      <c r="V166" s="434">
        <v>4.3895833333333334</v>
      </c>
      <c r="W166" s="5">
        <f ca="1">Таблица9[[#This Row],[Время в пути]]-Таблица9[[#This Row],[Нитка]]</f>
        <v>1.254166666662301</v>
      </c>
    </row>
    <row r="167" spans="1:23" ht="13.2" hidden="1">
      <c r="A167" s="15" t="s">
        <v>118</v>
      </c>
      <c r="B167" s="3" t="s">
        <v>6</v>
      </c>
      <c r="C167" s="15" t="s">
        <v>3843</v>
      </c>
      <c r="D167" s="15"/>
      <c r="E167" s="15"/>
      <c r="F167" s="15">
        <v>12</v>
      </c>
      <c r="G167" s="15">
        <v>57</v>
      </c>
      <c r="H167" s="16">
        <v>44653.629861111112</v>
      </c>
      <c r="I167" s="18">
        <v>44652.03402777778</v>
      </c>
      <c r="J167" s="18">
        <v>44657.828472222223</v>
      </c>
      <c r="K167" s="19">
        <f t="shared" si="0"/>
        <v>44657.995138888888</v>
      </c>
      <c r="L167" s="18">
        <v>44658.236111111109</v>
      </c>
      <c r="M167" s="19">
        <v>44658.237500000003</v>
      </c>
      <c r="N167" s="19">
        <v>44658.625</v>
      </c>
      <c r="O167" s="20">
        <f t="shared" si="1"/>
        <v>0.16666666666666666</v>
      </c>
      <c r="P167" s="20">
        <f t="shared" ca="1" si="2"/>
        <v>-1.5958333333328483</v>
      </c>
      <c r="Q167" s="20">
        <f t="shared" ca="1" si="3"/>
        <v>5.7944444444437977</v>
      </c>
      <c r="R167" s="21">
        <f t="shared" si="4"/>
        <v>126</v>
      </c>
      <c r="S167" s="22">
        <f t="shared" si="5"/>
        <v>15</v>
      </c>
      <c r="T167" s="22">
        <f t="shared" si="6"/>
        <v>4</v>
      </c>
      <c r="U167" s="22">
        <f t="shared" si="7"/>
        <v>2022</v>
      </c>
      <c r="V167" s="434">
        <v>4.3895833333333334</v>
      </c>
      <c r="W167" s="5">
        <f ca="1">Таблица9[[#This Row],[Время в пути]]-Таблица9[[#This Row],[Нитка]]</f>
        <v>1.4048611111104643</v>
      </c>
    </row>
    <row r="168" spans="1:23" ht="13.2" hidden="1">
      <c r="A168" s="15" t="s">
        <v>118</v>
      </c>
      <c r="B168" s="3" t="s">
        <v>6</v>
      </c>
      <c r="C168" s="15" t="s">
        <v>3844</v>
      </c>
      <c r="D168" s="15"/>
      <c r="E168" s="15"/>
      <c r="F168" s="15">
        <v>19</v>
      </c>
      <c r="G168" s="15">
        <v>50</v>
      </c>
      <c r="H168" s="16">
        <v>44656.629861111112</v>
      </c>
      <c r="I168" s="18">
        <v>44656.53125</v>
      </c>
      <c r="J168" s="18">
        <v>44661.738888888889</v>
      </c>
      <c r="K168" s="19">
        <f t="shared" si="0"/>
        <v>44661.905555555553</v>
      </c>
      <c r="L168" s="18">
        <v>44662.041666666664</v>
      </c>
      <c r="M168" s="19">
        <v>44662.043055555558</v>
      </c>
      <c r="N168" s="19">
        <v>44662.215277777781</v>
      </c>
      <c r="O168" s="20">
        <f t="shared" si="1"/>
        <v>0.16666666666666666</v>
      </c>
      <c r="P168" s="20">
        <f t="shared" ca="1" si="2"/>
        <v>-9.8611111112404615E-2</v>
      </c>
      <c r="Q168" s="20">
        <f t="shared" ca="1" si="3"/>
        <v>5.2076388888890506</v>
      </c>
      <c r="R168" s="21">
        <f t="shared" si="4"/>
        <v>119</v>
      </c>
      <c r="S168" s="22">
        <f t="shared" si="5"/>
        <v>15</v>
      </c>
      <c r="T168" s="22">
        <f t="shared" si="6"/>
        <v>4</v>
      </c>
      <c r="U168" s="22">
        <f t="shared" si="7"/>
        <v>2022</v>
      </c>
      <c r="V168" s="434">
        <v>4.3895833333333334</v>
      </c>
      <c r="W168" s="5">
        <f ca="1">Таблица9[[#This Row],[Время в пути]]-Таблица9[[#This Row],[Нитка]]</f>
        <v>0.81805555555571718</v>
      </c>
    </row>
    <row r="169" spans="1:23" ht="13.2" hidden="1">
      <c r="A169" s="15" t="s">
        <v>118</v>
      </c>
      <c r="B169" s="3" t="s">
        <v>6</v>
      </c>
      <c r="C169" s="15" t="s">
        <v>3845</v>
      </c>
      <c r="D169" s="15"/>
      <c r="E169" s="15"/>
      <c r="F169" s="15">
        <v>19</v>
      </c>
      <c r="G169" s="15">
        <v>62</v>
      </c>
      <c r="H169" s="16">
        <v>44660.629861111112</v>
      </c>
      <c r="I169" s="18">
        <v>44660.741666666669</v>
      </c>
      <c r="J169" s="18">
        <v>44665.365972222222</v>
      </c>
      <c r="K169" s="19">
        <f t="shared" si="0"/>
        <v>44665.532638888886</v>
      </c>
      <c r="L169" s="18">
        <v>44665.770833333336</v>
      </c>
      <c r="M169" s="19">
        <v>44665.780555555553</v>
      </c>
      <c r="N169" s="19">
        <v>44666.164583333331</v>
      </c>
      <c r="O169" s="20">
        <f t="shared" si="1"/>
        <v>0.16666666666666666</v>
      </c>
      <c r="P169" s="20">
        <f t="shared" ca="1" si="2"/>
        <v>0.11180555555620231</v>
      </c>
      <c r="Q169" s="20">
        <f t="shared" ca="1" si="3"/>
        <v>4.6243055555532919</v>
      </c>
      <c r="R169" s="21">
        <f t="shared" si="4"/>
        <v>143</v>
      </c>
      <c r="S169" s="22">
        <f t="shared" si="5"/>
        <v>16</v>
      </c>
      <c r="T169" s="22">
        <f t="shared" si="6"/>
        <v>4</v>
      </c>
      <c r="U169" s="22">
        <f t="shared" si="7"/>
        <v>2022</v>
      </c>
      <c r="V169" s="434">
        <v>4.3895833333333334</v>
      </c>
      <c r="W169" s="5">
        <f ca="1">Таблица9[[#This Row],[Время в пути]]-Таблица9[[#This Row],[Нитка]]</f>
        <v>0.23472222221995853</v>
      </c>
    </row>
    <row r="170" spans="1:23" ht="13.2" hidden="1">
      <c r="A170" s="15" t="s">
        <v>118</v>
      </c>
      <c r="B170" s="3" t="s">
        <v>6</v>
      </c>
      <c r="C170" s="15" t="s">
        <v>3846</v>
      </c>
      <c r="D170" s="15"/>
      <c r="E170" s="15"/>
      <c r="F170" s="15">
        <v>15</v>
      </c>
      <c r="G170" s="15">
        <v>55</v>
      </c>
      <c r="H170" s="16">
        <v>44663.629861111112</v>
      </c>
      <c r="I170" s="18">
        <v>44664.094444444447</v>
      </c>
      <c r="J170" s="18">
        <v>44669.291666666664</v>
      </c>
      <c r="K170" s="19">
        <f t="shared" si="0"/>
        <v>44669.458333333328</v>
      </c>
      <c r="L170" s="18">
        <v>44669.555555555555</v>
      </c>
      <c r="M170" s="19">
        <v>44669.569444444445</v>
      </c>
      <c r="N170" s="19">
        <v>44670.022222222222</v>
      </c>
      <c r="O170" s="20">
        <f t="shared" si="1"/>
        <v>0.16666666666666666</v>
      </c>
      <c r="P170" s="20">
        <f t="shared" ca="1" si="2"/>
        <v>0.46458333333430346</v>
      </c>
      <c r="Q170" s="20">
        <f t="shared" ca="1" si="3"/>
        <v>5.1972222222175333</v>
      </c>
      <c r="R170" s="21">
        <f t="shared" si="4"/>
        <v>125</v>
      </c>
      <c r="S170" s="22">
        <f t="shared" si="5"/>
        <v>17</v>
      </c>
      <c r="T170" s="22">
        <f t="shared" si="6"/>
        <v>4</v>
      </c>
      <c r="U170" s="22">
        <f t="shared" si="7"/>
        <v>2022</v>
      </c>
      <c r="V170" s="434">
        <v>4.3895833333333334</v>
      </c>
      <c r="W170" s="5">
        <f ca="1">Таблица9[[#This Row],[Время в пути]]-Таблица9[[#This Row],[Нитка]]</f>
        <v>0.80763888888419988</v>
      </c>
    </row>
    <row r="171" spans="1:23" ht="13.2" hidden="1">
      <c r="A171" s="15" t="s">
        <v>118</v>
      </c>
      <c r="B171" s="3" t="s">
        <v>6</v>
      </c>
      <c r="C171" s="15" t="s">
        <v>3847</v>
      </c>
      <c r="D171" s="15"/>
      <c r="E171" s="15"/>
      <c r="F171" s="15">
        <v>15</v>
      </c>
      <c r="G171" s="15">
        <v>66</v>
      </c>
      <c r="H171" s="16">
        <v>44667.629861111112</v>
      </c>
      <c r="I171" s="18">
        <v>44668.790972222225</v>
      </c>
      <c r="J171" s="18">
        <v>44673.425000000003</v>
      </c>
      <c r="K171" s="19">
        <f t="shared" si="0"/>
        <v>44673.591666666667</v>
      </c>
      <c r="L171" s="18">
        <v>44673.722222222219</v>
      </c>
      <c r="M171" s="19">
        <v>44673.75</v>
      </c>
      <c r="N171" s="19">
        <v>44674.152777777781</v>
      </c>
      <c r="O171" s="20">
        <f t="shared" si="1"/>
        <v>0.16666666666666666</v>
      </c>
      <c r="P171" s="20">
        <f t="shared" ca="1" si="2"/>
        <v>1.1611111111124046</v>
      </c>
      <c r="Q171" s="20">
        <f t="shared" ca="1" si="3"/>
        <v>4.6340277777781012</v>
      </c>
      <c r="R171" s="21">
        <f t="shared" si="4"/>
        <v>147</v>
      </c>
      <c r="S171" s="22">
        <f t="shared" si="5"/>
        <v>17</v>
      </c>
      <c r="T171" s="22">
        <f t="shared" si="6"/>
        <v>4</v>
      </c>
      <c r="U171" s="22">
        <f t="shared" si="7"/>
        <v>2022</v>
      </c>
      <c r="V171" s="434">
        <v>4.3895833333333334</v>
      </c>
      <c r="W171" s="5">
        <f ca="1">Таблица9[[#This Row],[Время в пути]]-Таблица9[[#This Row],[Нитка]]</f>
        <v>0.24444444444476776</v>
      </c>
    </row>
    <row r="172" spans="1:23" ht="13.2" hidden="1">
      <c r="A172" s="15" t="s">
        <v>118</v>
      </c>
      <c r="B172" s="3" t="s">
        <v>6</v>
      </c>
      <c r="C172" s="15" t="s">
        <v>3848</v>
      </c>
      <c r="D172" s="15"/>
      <c r="E172" s="15"/>
      <c r="F172" s="15">
        <v>10</v>
      </c>
      <c r="G172" s="15">
        <v>71</v>
      </c>
      <c r="H172" s="16">
        <v>44670.629861111112</v>
      </c>
      <c r="I172" s="18">
        <v>44672.530555555553</v>
      </c>
      <c r="J172" s="18">
        <v>44677.928472222222</v>
      </c>
      <c r="K172" s="19">
        <f t="shared" si="0"/>
        <v>44678.095138888886</v>
      </c>
      <c r="L172" s="18">
        <v>44678.215277777781</v>
      </c>
      <c r="M172" s="19">
        <v>44678.219444444447</v>
      </c>
      <c r="N172" s="19">
        <v>44678.652083333334</v>
      </c>
      <c r="O172" s="20">
        <f t="shared" si="1"/>
        <v>0.16666666666666666</v>
      </c>
      <c r="P172" s="20">
        <f t="shared" ca="1" si="2"/>
        <v>1.9006944444408873</v>
      </c>
      <c r="Q172" s="20">
        <f t="shared" ca="1" si="3"/>
        <v>5.3979166666686069</v>
      </c>
      <c r="R172" s="21">
        <f t="shared" si="4"/>
        <v>152</v>
      </c>
      <c r="S172" s="22">
        <f t="shared" si="5"/>
        <v>18</v>
      </c>
      <c r="T172" s="22">
        <f t="shared" si="6"/>
        <v>4</v>
      </c>
      <c r="U172" s="22">
        <f t="shared" si="7"/>
        <v>2022</v>
      </c>
      <c r="V172" s="434">
        <v>4.3895833333333334</v>
      </c>
      <c r="W172" s="5">
        <f ca="1">Таблица9[[#This Row],[Время в пути]]-Таблица9[[#This Row],[Нитка]]</f>
        <v>1.0083333333352735</v>
      </c>
    </row>
    <row r="173" spans="1:23" ht="13.2" hidden="1">
      <c r="A173" s="15" t="s">
        <v>118</v>
      </c>
      <c r="B173" s="3" t="s">
        <v>6</v>
      </c>
      <c r="C173" s="15" t="s">
        <v>3849</v>
      </c>
      <c r="D173" s="15" t="s">
        <v>116</v>
      </c>
      <c r="E173" s="15"/>
      <c r="F173" s="15"/>
      <c r="G173" s="15"/>
      <c r="H173" s="16">
        <v>44674.629861111112</v>
      </c>
      <c r="I173" s="24"/>
      <c r="J173" s="18"/>
      <c r="K173" s="19" t="str">
        <f t="shared" si="0"/>
        <v/>
      </c>
      <c r="L173" s="18"/>
      <c r="M173" s="19"/>
      <c r="N173" s="19"/>
      <c r="O173" s="20">
        <f t="shared" si="1"/>
        <v>0.16666666666666666</v>
      </c>
      <c r="P173" s="20" t="str">
        <f t="shared" ca="1" si="2"/>
        <v/>
      </c>
      <c r="Q173" s="20" t="str">
        <f t="shared" ca="1" si="3"/>
        <v/>
      </c>
      <c r="R173" s="21" t="str">
        <f t="shared" si="4"/>
        <v/>
      </c>
      <c r="S173" s="22">
        <f t="shared" si="5"/>
        <v>17</v>
      </c>
      <c r="T173" s="22">
        <f t="shared" si="6"/>
        <v>4</v>
      </c>
      <c r="U173" s="22">
        <f t="shared" si="7"/>
        <v>2022</v>
      </c>
      <c r="V173" s="434">
        <v>4.3895833333333334</v>
      </c>
      <c r="W173" s="5" t="e">
        <f ca="1">Таблица9[[#This Row],[Время в пути]]-Таблица9[[#This Row],[Нитка]]</f>
        <v>#VALUE!</v>
      </c>
    </row>
    <row r="174" spans="1:23" ht="13.2">
      <c r="A174" s="15" t="s">
        <v>99</v>
      </c>
      <c r="B174" s="3" t="s">
        <v>7</v>
      </c>
      <c r="C174" s="15" t="s">
        <v>3838</v>
      </c>
      <c r="D174" s="15"/>
      <c r="E174" s="15"/>
      <c r="F174" s="15">
        <v>2</v>
      </c>
      <c r="G174" s="15">
        <v>59</v>
      </c>
      <c r="H174" s="16">
        <v>44645.708333333336</v>
      </c>
      <c r="I174" s="18">
        <v>44646.824999999997</v>
      </c>
      <c r="J174" s="18">
        <v>44651.749305555553</v>
      </c>
      <c r="K174" s="19">
        <f t="shared" si="0"/>
        <v>44651.915972222218</v>
      </c>
      <c r="L174" s="18">
        <v>44652.048611111109</v>
      </c>
      <c r="M174" s="19">
        <v>44652.048611111109</v>
      </c>
      <c r="N174" s="19">
        <v>44652.121527777781</v>
      </c>
      <c r="O174" s="20">
        <f t="shared" si="1"/>
        <v>0.16666666666666666</v>
      </c>
      <c r="P174" s="20">
        <f t="shared" ca="1" si="2"/>
        <v>1.116666666661331</v>
      </c>
      <c r="Q174" s="20">
        <f t="shared" ca="1" si="3"/>
        <v>4.9243055555562023</v>
      </c>
      <c r="R174" s="21">
        <f t="shared" si="4"/>
        <v>120</v>
      </c>
      <c r="S174" s="22">
        <f t="shared" si="5"/>
        <v>14</v>
      </c>
      <c r="T174" s="22">
        <f t="shared" si="6"/>
        <v>3</v>
      </c>
      <c r="U174" s="22">
        <f t="shared" si="7"/>
        <v>2022</v>
      </c>
      <c r="V174" s="434">
        <v>4.3895833333333334</v>
      </c>
      <c r="W174" s="5">
        <f ca="1">Таблица9[[#This Row],[Время в пути]]-Таблица9[[#This Row],[Нитка]]</f>
        <v>0.53472222222286891</v>
      </c>
    </row>
    <row r="175" spans="1:23" ht="13.2">
      <c r="A175" s="15" t="s">
        <v>99</v>
      </c>
      <c r="B175" s="3" t="s">
        <v>7</v>
      </c>
      <c r="C175" s="15" t="s">
        <v>3839</v>
      </c>
      <c r="D175" s="15"/>
      <c r="E175" s="15"/>
      <c r="F175" s="15">
        <v>4</v>
      </c>
      <c r="G175" s="15">
        <v>50</v>
      </c>
      <c r="H175" s="16">
        <v>44648.708333333336</v>
      </c>
      <c r="I175" s="18">
        <v>44649.168749999997</v>
      </c>
      <c r="J175" s="18">
        <v>44654.736111111109</v>
      </c>
      <c r="K175" s="19">
        <f t="shared" si="0"/>
        <v>44654.902777777774</v>
      </c>
      <c r="L175" s="18">
        <v>44654.979166666664</v>
      </c>
      <c r="M175" s="19">
        <v>44655.010416666664</v>
      </c>
      <c r="N175" s="19">
        <v>44655.131944444445</v>
      </c>
      <c r="O175" s="20">
        <f t="shared" si="1"/>
        <v>0.16666666666666666</v>
      </c>
      <c r="P175" s="20">
        <f t="shared" ca="1" si="2"/>
        <v>0.46041666666133096</v>
      </c>
      <c r="Q175" s="20">
        <f t="shared" ca="1" si="3"/>
        <v>5.5673611111124046</v>
      </c>
      <c r="R175" s="21">
        <f t="shared" si="4"/>
        <v>104</v>
      </c>
      <c r="S175" s="22">
        <f t="shared" si="5"/>
        <v>14</v>
      </c>
      <c r="T175" s="22">
        <f t="shared" si="6"/>
        <v>4</v>
      </c>
      <c r="U175" s="22">
        <f t="shared" si="7"/>
        <v>2022</v>
      </c>
      <c r="V175" s="434">
        <v>4.3895833333333334</v>
      </c>
      <c r="W175" s="5">
        <f ca="1">Таблица9[[#This Row],[Время в пути]]-Таблица9[[#This Row],[Нитка]]</f>
        <v>1.1777777777790712</v>
      </c>
    </row>
    <row r="176" spans="1:23" ht="13.2">
      <c r="A176" s="15" t="s">
        <v>99</v>
      </c>
      <c r="B176" s="3" t="s">
        <v>7</v>
      </c>
      <c r="C176" s="15" t="s">
        <v>3840</v>
      </c>
      <c r="D176" s="15"/>
      <c r="E176" s="15"/>
      <c r="F176" s="15">
        <v>5</v>
      </c>
      <c r="G176" s="15">
        <v>40</v>
      </c>
      <c r="H176" s="16">
        <v>44650.708333333336</v>
      </c>
      <c r="I176" s="18">
        <v>44650.913888888892</v>
      </c>
      <c r="J176" s="18">
        <v>44655.709027777775</v>
      </c>
      <c r="K176" s="19">
        <f t="shared" si="0"/>
        <v>44655.875694444439</v>
      </c>
      <c r="L176" s="18">
        <v>44655.961805555555</v>
      </c>
      <c r="M176" s="19">
        <v>44655.961805555555</v>
      </c>
      <c r="N176" s="19">
        <v>44656.006944444445</v>
      </c>
      <c r="O176" s="20">
        <f t="shared" si="1"/>
        <v>0.16666666666666666</v>
      </c>
      <c r="P176" s="20">
        <f t="shared" ca="1" si="2"/>
        <v>0.20555555555620231</v>
      </c>
      <c r="Q176" s="20">
        <f t="shared" ca="1" si="3"/>
        <v>4.7951388888832298</v>
      </c>
      <c r="R176" s="21">
        <f t="shared" si="4"/>
        <v>85</v>
      </c>
      <c r="S176" s="22">
        <f t="shared" si="5"/>
        <v>15</v>
      </c>
      <c r="T176" s="22">
        <f t="shared" si="6"/>
        <v>4</v>
      </c>
      <c r="U176" s="22">
        <f t="shared" si="7"/>
        <v>2022</v>
      </c>
      <c r="V176" s="434">
        <v>4.3895833333333334</v>
      </c>
      <c r="W176" s="5">
        <f ca="1">Таблица9[[#This Row],[Время в пути]]-Таблица9[[#This Row],[Нитка]]</f>
        <v>0.40555555554989642</v>
      </c>
    </row>
    <row r="177" spans="1:23" ht="13.2">
      <c r="A177" s="15" t="s">
        <v>99</v>
      </c>
      <c r="B177" s="3" t="s">
        <v>7</v>
      </c>
      <c r="C177" s="15" t="s">
        <v>3841</v>
      </c>
      <c r="D177" s="15"/>
      <c r="E177" s="15"/>
      <c r="F177" s="15">
        <v>2</v>
      </c>
      <c r="G177" s="15">
        <v>55</v>
      </c>
      <c r="H177" s="16">
        <v>44652.708333333336</v>
      </c>
      <c r="I177" s="18">
        <v>44654.614583333336</v>
      </c>
      <c r="J177" s="18">
        <v>44659.888888888891</v>
      </c>
      <c r="K177" s="19">
        <f t="shared" si="0"/>
        <v>44660.055555555555</v>
      </c>
      <c r="L177" s="18">
        <v>44660.145833333336</v>
      </c>
      <c r="M177" s="19">
        <v>44660.146527777775</v>
      </c>
      <c r="N177" s="19">
        <v>44660.487500000003</v>
      </c>
      <c r="O177" s="20">
        <f t="shared" si="1"/>
        <v>0.16666666666666666</v>
      </c>
      <c r="P177" s="20">
        <f t="shared" ca="1" si="2"/>
        <v>1.90625</v>
      </c>
      <c r="Q177" s="20">
        <f t="shared" ca="1" si="3"/>
        <v>5.2743055555547471</v>
      </c>
      <c r="R177" s="21">
        <f t="shared" si="4"/>
        <v>112</v>
      </c>
      <c r="S177" s="22">
        <f t="shared" si="5"/>
        <v>15</v>
      </c>
      <c r="T177" s="22">
        <f t="shared" si="6"/>
        <v>4</v>
      </c>
      <c r="U177" s="22">
        <f t="shared" si="7"/>
        <v>2022</v>
      </c>
      <c r="V177" s="434">
        <v>4.3895833333333334</v>
      </c>
      <c r="W177" s="5">
        <f ca="1">Таблица9[[#This Row],[Время в пути]]-Таблица9[[#This Row],[Нитка]]</f>
        <v>0.88472222222141372</v>
      </c>
    </row>
    <row r="178" spans="1:23" ht="13.2">
      <c r="A178" s="15" t="s">
        <v>99</v>
      </c>
      <c r="B178" s="3" t="s">
        <v>7</v>
      </c>
      <c r="C178" s="15" t="s">
        <v>3842</v>
      </c>
      <c r="D178" s="15"/>
      <c r="E178" s="15"/>
      <c r="F178" s="15">
        <v>0</v>
      </c>
      <c r="G178" s="15">
        <v>44</v>
      </c>
      <c r="H178" s="16">
        <v>44655.708333333336</v>
      </c>
      <c r="I178" s="18">
        <v>44657.103472222225</v>
      </c>
      <c r="J178" s="18">
        <v>44661.831944444442</v>
      </c>
      <c r="K178" s="19">
        <f t="shared" si="0"/>
        <v>44661.998611111107</v>
      </c>
      <c r="L178" s="18">
        <v>44662.25</v>
      </c>
      <c r="M178" s="19">
        <v>44662.25</v>
      </c>
      <c r="N178" s="19">
        <v>44662.597222222219</v>
      </c>
      <c r="O178" s="20">
        <f t="shared" si="1"/>
        <v>0.16666666666666666</v>
      </c>
      <c r="P178" s="20">
        <f t="shared" ca="1" si="2"/>
        <v>1.3951388888890506</v>
      </c>
      <c r="Q178" s="20">
        <f t="shared" ca="1" si="3"/>
        <v>4.7284722222175333</v>
      </c>
      <c r="R178" s="21">
        <f t="shared" si="4"/>
        <v>88</v>
      </c>
      <c r="S178" s="22">
        <f t="shared" si="5"/>
        <v>15</v>
      </c>
      <c r="T178" s="22">
        <f t="shared" si="6"/>
        <v>4</v>
      </c>
      <c r="U178" s="22">
        <f t="shared" si="7"/>
        <v>2022</v>
      </c>
      <c r="V178" s="434">
        <v>4.3895833333333334</v>
      </c>
      <c r="W178" s="5">
        <f ca="1">Таблица9[[#This Row],[Время в пути]]-Таблица9[[#This Row],[Нитка]]</f>
        <v>0.33888888888419988</v>
      </c>
    </row>
    <row r="179" spans="1:23" ht="13.2">
      <c r="A179" s="15" t="s">
        <v>99</v>
      </c>
      <c r="B179" s="3" t="s">
        <v>7</v>
      </c>
      <c r="C179" s="15" t="s">
        <v>3843</v>
      </c>
      <c r="D179" s="15"/>
      <c r="E179" s="15"/>
      <c r="F179" s="15">
        <v>2</v>
      </c>
      <c r="G179" s="15">
        <v>37</v>
      </c>
      <c r="H179" s="16">
        <v>44657.708333333336</v>
      </c>
      <c r="I179" s="18">
        <v>44658.915277777778</v>
      </c>
      <c r="J179" s="18">
        <v>44664.815972222219</v>
      </c>
      <c r="K179" s="19">
        <f t="shared" si="0"/>
        <v>44664.982638888883</v>
      </c>
      <c r="L179" s="18">
        <v>44665.229166666664</v>
      </c>
      <c r="M179" s="19">
        <v>44665.232638888891</v>
      </c>
      <c r="N179" s="19">
        <v>44665.298611111109</v>
      </c>
      <c r="O179" s="20">
        <f t="shared" si="1"/>
        <v>0.16666666666666666</v>
      </c>
      <c r="P179" s="20">
        <f t="shared" ca="1" si="2"/>
        <v>1.2069444444423425</v>
      </c>
      <c r="Q179" s="20">
        <f t="shared" ca="1" si="3"/>
        <v>5.9006944444408873</v>
      </c>
      <c r="R179" s="21">
        <f t="shared" si="4"/>
        <v>76</v>
      </c>
      <c r="S179" s="22">
        <f t="shared" si="5"/>
        <v>16</v>
      </c>
      <c r="T179" s="22">
        <f t="shared" si="6"/>
        <v>4</v>
      </c>
      <c r="U179" s="22">
        <f t="shared" si="7"/>
        <v>2022</v>
      </c>
      <c r="V179" s="434">
        <v>4.3895833333333334</v>
      </c>
      <c r="W179" s="5">
        <f ca="1">Таблица9[[#This Row],[Время в пути]]-Таблица9[[#This Row],[Нитка]]</f>
        <v>1.5111111111075539</v>
      </c>
    </row>
    <row r="180" spans="1:23" ht="13.2">
      <c r="A180" s="15" t="s">
        <v>99</v>
      </c>
      <c r="B180" s="3" t="s">
        <v>7</v>
      </c>
      <c r="C180" s="15" t="s">
        <v>3844</v>
      </c>
      <c r="D180" s="15"/>
      <c r="E180" s="15"/>
      <c r="F180" s="15">
        <v>0</v>
      </c>
      <c r="G180" s="15">
        <v>49</v>
      </c>
      <c r="H180" s="16">
        <v>44659.708333333336</v>
      </c>
      <c r="I180" s="18">
        <v>44661.732638888891</v>
      </c>
      <c r="J180" s="18">
        <v>44666.470138888886</v>
      </c>
      <c r="K180" s="19">
        <f t="shared" si="0"/>
        <v>44666.63680555555</v>
      </c>
      <c r="L180" s="18">
        <v>44666.743055555555</v>
      </c>
      <c r="M180" s="19">
        <v>44666.753472222219</v>
      </c>
      <c r="N180" s="19">
        <v>44667.004166666666</v>
      </c>
      <c r="O180" s="20">
        <f t="shared" si="1"/>
        <v>0.16666666666666666</v>
      </c>
      <c r="P180" s="20">
        <f t="shared" ca="1" si="2"/>
        <v>2.0243055555547471</v>
      </c>
      <c r="Q180" s="20">
        <f t="shared" ca="1" si="3"/>
        <v>4.7374999999956344</v>
      </c>
      <c r="R180" s="21">
        <f t="shared" si="4"/>
        <v>98</v>
      </c>
      <c r="S180" s="22">
        <f t="shared" si="5"/>
        <v>16</v>
      </c>
      <c r="T180" s="22">
        <f t="shared" si="6"/>
        <v>4</v>
      </c>
      <c r="U180" s="22">
        <f t="shared" si="7"/>
        <v>2022</v>
      </c>
      <c r="V180" s="434">
        <v>4.3895833333333334</v>
      </c>
      <c r="W180" s="5">
        <f ca="1">Таблица9[[#This Row],[Время в пути]]-Таблица9[[#This Row],[Нитка]]</f>
        <v>0.34791666666230103</v>
      </c>
    </row>
    <row r="181" spans="1:23" ht="13.2">
      <c r="A181" s="15" t="s">
        <v>99</v>
      </c>
      <c r="B181" s="3" t="s">
        <v>7</v>
      </c>
      <c r="C181" s="15" t="s">
        <v>3845</v>
      </c>
      <c r="D181" s="15"/>
      <c r="E181" s="15"/>
      <c r="F181" s="15">
        <v>0</v>
      </c>
      <c r="G181" s="15">
        <v>35</v>
      </c>
      <c r="H181" s="16">
        <v>44662.708333333336</v>
      </c>
      <c r="I181" s="18">
        <v>44663.21875</v>
      </c>
      <c r="J181" s="18">
        <v>44667.815972222219</v>
      </c>
      <c r="K181" s="19">
        <f t="shared" si="0"/>
        <v>44667.982638888883</v>
      </c>
      <c r="L181" s="18">
        <v>44668.118055555555</v>
      </c>
      <c r="M181" s="19">
        <v>44668.125</v>
      </c>
      <c r="N181" s="19">
        <v>44668.295138888891</v>
      </c>
      <c r="O181" s="20">
        <f t="shared" si="1"/>
        <v>0.16666666666666666</v>
      </c>
      <c r="P181" s="20">
        <f t="shared" ca="1" si="2"/>
        <v>0.51041666666424135</v>
      </c>
      <c r="Q181" s="20">
        <f t="shared" ca="1" si="3"/>
        <v>4.5972222222189885</v>
      </c>
      <c r="R181" s="21">
        <f t="shared" si="4"/>
        <v>70</v>
      </c>
      <c r="S181" s="22">
        <f t="shared" si="5"/>
        <v>16</v>
      </c>
      <c r="T181" s="22">
        <f t="shared" si="6"/>
        <v>4</v>
      </c>
      <c r="U181" s="22">
        <f t="shared" si="7"/>
        <v>2022</v>
      </c>
      <c r="V181" s="434">
        <v>4.3895833333333334</v>
      </c>
      <c r="W181" s="5">
        <f ca="1">Таблица9[[#This Row],[Время в пути]]-Таблица9[[#This Row],[Нитка]]</f>
        <v>0.20763888888565507</v>
      </c>
    </row>
    <row r="182" spans="1:23" ht="13.2">
      <c r="A182" s="15" t="s">
        <v>99</v>
      </c>
      <c r="B182" s="3" t="s">
        <v>7</v>
      </c>
      <c r="C182" s="15" t="s">
        <v>3846</v>
      </c>
      <c r="D182" s="15"/>
      <c r="E182" s="15"/>
      <c r="F182" s="15">
        <v>0</v>
      </c>
      <c r="G182" s="15">
        <v>35</v>
      </c>
      <c r="H182" s="16">
        <v>44664.708333333336</v>
      </c>
      <c r="I182" s="18">
        <v>44664.962500000001</v>
      </c>
      <c r="J182" s="18">
        <v>44669.574305555558</v>
      </c>
      <c r="K182" s="19">
        <f t="shared" si="0"/>
        <v>44669.740972222222</v>
      </c>
      <c r="L182" s="18">
        <v>44670.291666666664</v>
      </c>
      <c r="M182" s="19">
        <v>44670.375</v>
      </c>
      <c r="N182" s="19">
        <v>44670.746527777781</v>
      </c>
      <c r="O182" s="20">
        <f t="shared" si="1"/>
        <v>0.16666666666666666</v>
      </c>
      <c r="P182" s="20">
        <f t="shared" ca="1" si="2"/>
        <v>0.25416666666569654</v>
      </c>
      <c r="Q182" s="20">
        <f t="shared" ca="1" si="3"/>
        <v>4.6118055555562023</v>
      </c>
      <c r="R182" s="21">
        <f t="shared" si="4"/>
        <v>70</v>
      </c>
      <c r="S182" s="22">
        <f t="shared" si="5"/>
        <v>17</v>
      </c>
      <c r="T182" s="22">
        <f t="shared" si="6"/>
        <v>4</v>
      </c>
      <c r="U182" s="22">
        <f t="shared" si="7"/>
        <v>2022</v>
      </c>
      <c r="V182" s="434">
        <v>4.3895833333333334</v>
      </c>
      <c r="W182" s="5">
        <f ca="1">Таблица9[[#This Row],[Время в пути]]-Таблица9[[#This Row],[Нитка]]</f>
        <v>0.22222222222286891</v>
      </c>
    </row>
    <row r="183" spans="1:23" ht="13.2">
      <c r="A183" s="15" t="s">
        <v>99</v>
      </c>
      <c r="B183" s="3" t="s">
        <v>7</v>
      </c>
      <c r="C183" s="15" t="s">
        <v>3847</v>
      </c>
      <c r="D183" s="15"/>
      <c r="E183" s="15"/>
      <c r="F183" s="15">
        <v>1</v>
      </c>
      <c r="G183" s="15">
        <v>36</v>
      </c>
      <c r="H183" s="16">
        <v>44666.708333333336</v>
      </c>
      <c r="I183" s="18">
        <v>44666.298611111109</v>
      </c>
      <c r="J183" s="18">
        <v>44670.986111111109</v>
      </c>
      <c r="K183" s="19">
        <f t="shared" si="0"/>
        <v>44671.152777777774</v>
      </c>
      <c r="L183" s="18">
        <v>44671.788194444445</v>
      </c>
      <c r="M183" s="19">
        <v>44671.80972222222</v>
      </c>
      <c r="N183" s="19">
        <v>44672.048611111109</v>
      </c>
      <c r="O183" s="20">
        <f t="shared" si="1"/>
        <v>0.16666666666666666</v>
      </c>
      <c r="P183" s="20">
        <f t="shared" ca="1" si="2"/>
        <v>-0.40972222222626442</v>
      </c>
      <c r="Q183" s="20">
        <f t="shared" ca="1" si="3"/>
        <v>4.6875</v>
      </c>
      <c r="R183" s="21">
        <f t="shared" si="4"/>
        <v>73</v>
      </c>
      <c r="S183" s="22">
        <f t="shared" si="5"/>
        <v>17</v>
      </c>
      <c r="T183" s="22">
        <f t="shared" si="6"/>
        <v>4</v>
      </c>
      <c r="U183" s="22">
        <f t="shared" si="7"/>
        <v>2022</v>
      </c>
      <c r="V183" s="434">
        <v>4.3895833333333334</v>
      </c>
      <c r="W183" s="5">
        <f ca="1">Таблица9[[#This Row],[Время в пути]]-Таблица9[[#This Row],[Нитка]]</f>
        <v>0.29791666666666661</v>
      </c>
    </row>
    <row r="184" spans="1:23" ht="13.2">
      <c r="A184" s="15" t="s">
        <v>99</v>
      </c>
      <c r="B184" s="3" t="s">
        <v>7</v>
      </c>
      <c r="C184" s="15" t="s">
        <v>3848</v>
      </c>
      <c r="D184" s="15"/>
      <c r="E184" s="15"/>
      <c r="F184" s="15">
        <v>0</v>
      </c>
      <c r="G184" s="15">
        <v>47</v>
      </c>
      <c r="H184" s="16">
        <v>44669.708333333336</v>
      </c>
      <c r="I184" s="18">
        <v>44668.552777777775</v>
      </c>
      <c r="J184" s="18">
        <v>44674.409722222219</v>
      </c>
      <c r="K184" s="19">
        <f t="shared" si="0"/>
        <v>44674.576388888883</v>
      </c>
      <c r="L184" s="18">
        <v>44675.111111111109</v>
      </c>
      <c r="M184" s="19">
        <v>44675.111111111109</v>
      </c>
      <c r="N184" s="19">
        <v>44675.267361111109</v>
      </c>
      <c r="O184" s="20">
        <f t="shared" si="1"/>
        <v>0.16666666666666666</v>
      </c>
      <c r="P184" s="20">
        <f t="shared" ca="1" si="2"/>
        <v>-1.1555555555605679</v>
      </c>
      <c r="Q184" s="20">
        <f t="shared" ca="1" si="3"/>
        <v>5.8569444444437977</v>
      </c>
      <c r="R184" s="21">
        <f t="shared" si="4"/>
        <v>94</v>
      </c>
      <c r="S184" s="22">
        <f t="shared" si="5"/>
        <v>17</v>
      </c>
      <c r="T184" s="22">
        <f t="shared" si="6"/>
        <v>4</v>
      </c>
      <c r="U184" s="22">
        <f t="shared" si="7"/>
        <v>2022</v>
      </c>
      <c r="V184" s="434">
        <v>4.3895833333333334</v>
      </c>
      <c r="W184" s="5">
        <f ca="1">Таблица9[[#This Row],[Время в пути]]-Таблица9[[#This Row],[Нитка]]</f>
        <v>1.4673611111104643</v>
      </c>
    </row>
    <row r="185" spans="1:23" ht="13.2">
      <c r="A185" s="15" t="s">
        <v>99</v>
      </c>
      <c r="B185" s="3" t="s">
        <v>7</v>
      </c>
      <c r="C185" s="15" t="s">
        <v>3849</v>
      </c>
      <c r="D185" s="15"/>
      <c r="E185" s="15"/>
      <c r="F185" s="15">
        <v>2</v>
      </c>
      <c r="G185" s="15">
        <v>50</v>
      </c>
      <c r="H185" s="16">
        <v>44671.708333333336</v>
      </c>
      <c r="I185" s="18">
        <v>44671.051388888889</v>
      </c>
      <c r="J185" s="18">
        <v>44676.434027777781</v>
      </c>
      <c r="K185" s="19">
        <f t="shared" si="0"/>
        <v>44676.600694444445</v>
      </c>
      <c r="L185" s="18">
        <v>44676.6875</v>
      </c>
      <c r="M185" s="19">
        <v>44676.770833333336</v>
      </c>
      <c r="N185" s="19">
        <v>44676.979166666664</v>
      </c>
      <c r="O185" s="20">
        <f t="shared" si="1"/>
        <v>0.16666666666666666</v>
      </c>
      <c r="P185" s="20">
        <f t="shared" ca="1" si="2"/>
        <v>-0.65694444444670808</v>
      </c>
      <c r="Q185" s="20">
        <f t="shared" ca="1" si="3"/>
        <v>5.382638888891961</v>
      </c>
      <c r="R185" s="21">
        <f t="shared" si="4"/>
        <v>102</v>
      </c>
      <c r="S185" s="22">
        <f t="shared" si="5"/>
        <v>18</v>
      </c>
      <c r="T185" s="22">
        <f t="shared" si="6"/>
        <v>4</v>
      </c>
      <c r="U185" s="22">
        <f t="shared" si="7"/>
        <v>2022</v>
      </c>
      <c r="V185" s="434">
        <v>4.3895833333333334</v>
      </c>
      <c r="W185" s="5">
        <f ca="1">Таблица9[[#This Row],[Время в пути]]-Таблица9[[#This Row],[Нитка]]</f>
        <v>0.99305555555862757</v>
      </c>
    </row>
    <row r="186" spans="1:23" ht="13.2">
      <c r="A186" s="15" t="s">
        <v>99</v>
      </c>
      <c r="B186" s="3" t="s">
        <v>7</v>
      </c>
      <c r="C186" s="15" t="s">
        <v>3850</v>
      </c>
      <c r="D186" s="15"/>
      <c r="E186" s="15"/>
      <c r="F186" s="15">
        <v>2</v>
      </c>
      <c r="G186" s="15">
        <v>74</v>
      </c>
      <c r="H186" s="16">
        <v>44673.708333333336</v>
      </c>
      <c r="I186" s="18">
        <v>44673.802777777775</v>
      </c>
      <c r="J186" s="18">
        <v>44678.691666666666</v>
      </c>
      <c r="K186" s="19">
        <f t="shared" si="0"/>
        <v>44678.85833333333</v>
      </c>
      <c r="L186" s="18">
        <v>44679.232638888891</v>
      </c>
      <c r="M186" s="19">
        <v>44679.232638888891</v>
      </c>
      <c r="N186" s="19">
        <v>44679.45416666667</v>
      </c>
      <c r="O186" s="20">
        <f t="shared" si="1"/>
        <v>0.16666666666666666</v>
      </c>
      <c r="P186" s="20">
        <f t="shared" ca="1" si="2"/>
        <v>9.4444444439432118E-2</v>
      </c>
      <c r="Q186" s="20">
        <f t="shared" ca="1" si="3"/>
        <v>4.8888888888905058</v>
      </c>
      <c r="R186" s="21">
        <f t="shared" si="4"/>
        <v>150</v>
      </c>
      <c r="S186" s="22">
        <f t="shared" si="5"/>
        <v>18</v>
      </c>
      <c r="T186" s="22">
        <f t="shared" si="6"/>
        <v>4</v>
      </c>
      <c r="U186" s="22">
        <f t="shared" si="7"/>
        <v>2022</v>
      </c>
      <c r="V186" s="434">
        <v>4.3895833333333334</v>
      </c>
      <c r="W186" s="5">
        <f ca="1">Таблица9[[#This Row],[Время в пути]]-Таблица9[[#This Row],[Нитка]]</f>
        <v>0.49930555555717238</v>
      </c>
    </row>
    <row r="187" spans="1:23" ht="13.2" hidden="1">
      <c r="A187" s="15" t="s">
        <v>118</v>
      </c>
      <c r="B187" s="3" t="s">
        <v>8</v>
      </c>
      <c r="C187" s="15" t="s">
        <v>3826</v>
      </c>
      <c r="D187" s="15"/>
      <c r="E187" s="15"/>
      <c r="F187" s="15">
        <v>58</v>
      </c>
      <c r="G187" s="15">
        <v>33</v>
      </c>
      <c r="H187" s="16">
        <v>44653</v>
      </c>
      <c r="I187" s="18">
        <v>44653.602083333331</v>
      </c>
      <c r="J187" s="18">
        <v>44659.363194444442</v>
      </c>
      <c r="K187" s="19">
        <f t="shared" si="0"/>
        <v>44659.529861111107</v>
      </c>
      <c r="L187" s="18">
        <v>44659.680555555555</v>
      </c>
      <c r="M187" s="19">
        <v>44659.694444444445</v>
      </c>
      <c r="N187" s="19">
        <v>44660.0625</v>
      </c>
      <c r="O187" s="20">
        <f t="shared" si="1"/>
        <v>0.16666666666666666</v>
      </c>
      <c r="P187" s="20">
        <f t="shared" ca="1" si="2"/>
        <v>0.60208333333139308</v>
      </c>
      <c r="Q187" s="20">
        <f t="shared" ca="1" si="3"/>
        <v>5.7611111111109494</v>
      </c>
      <c r="R187" s="21">
        <f t="shared" si="4"/>
        <v>124</v>
      </c>
      <c r="S187" s="22">
        <f t="shared" si="5"/>
        <v>15</v>
      </c>
      <c r="T187" s="22">
        <f t="shared" si="6"/>
        <v>4</v>
      </c>
      <c r="U187" s="22">
        <f t="shared" si="7"/>
        <v>2022</v>
      </c>
      <c r="V187" s="434">
        <v>5.5562499999999995</v>
      </c>
      <c r="W187" s="5">
        <f ca="1">Таблица9[[#This Row],[Время в пути]]-Таблица9[[#This Row],[Нитка]]</f>
        <v>0.20486111111094996</v>
      </c>
    </row>
    <row r="188" spans="1:23" ht="13.2" hidden="1">
      <c r="A188" s="15" t="s">
        <v>118</v>
      </c>
      <c r="B188" s="3" t="s">
        <v>8</v>
      </c>
      <c r="C188" s="15" t="s">
        <v>3827</v>
      </c>
      <c r="D188" s="15"/>
      <c r="E188" s="15"/>
      <c r="F188" s="15">
        <v>61</v>
      </c>
      <c r="G188" s="15">
        <v>42</v>
      </c>
      <c r="H188" s="16">
        <v>44659</v>
      </c>
      <c r="I188" s="18">
        <v>44661.626388888886</v>
      </c>
      <c r="J188" s="18">
        <v>44668.104166666664</v>
      </c>
      <c r="K188" s="19">
        <f t="shared" si="0"/>
        <v>44668.270833333328</v>
      </c>
      <c r="L188" s="18">
        <v>44668.451388888891</v>
      </c>
      <c r="M188" s="19">
        <v>44668.45208333333</v>
      </c>
      <c r="N188" s="19">
        <v>44669.28402777778</v>
      </c>
      <c r="O188" s="20">
        <f t="shared" si="1"/>
        <v>0.16666666666666666</v>
      </c>
      <c r="P188" s="20">
        <f t="shared" ca="1" si="2"/>
        <v>2.6263888888861402</v>
      </c>
      <c r="Q188" s="20">
        <f t="shared" ca="1" si="3"/>
        <v>6.4777777777781012</v>
      </c>
      <c r="R188" s="21">
        <f t="shared" si="4"/>
        <v>145</v>
      </c>
      <c r="S188" s="22">
        <f t="shared" si="5"/>
        <v>16</v>
      </c>
      <c r="T188" s="22">
        <f t="shared" si="6"/>
        <v>4</v>
      </c>
      <c r="U188" s="22">
        <f t="shared" si="7"/>
        <v>2022</v>
      </c>
      <c r="V188" s="434">
        <v>5.5562499999999995</v>
      </c>
      <c r="W188" s="5">
        <f ca="1">Таблица9[[#This Row],[Время в пути]]-Таблица9[[#This Row],[Нитка]]</f>
        <v>0.92152777777810169</v>
      </c>
    </row>
    <row r="189" spans="1:23" ht="13.2" hidden="1">
      <c r="A189" s="15" t="s">
        <v>118</v>
      </c>
      <c r="B189" s="3" t="s">
        <v>8</v>
      </c>
      <c r="C189" s="15" t="s">
        <v>3828</v>
      </c>
      <c r="D189" s="15"/>
      <c r="E189" s="15"/>
      <c r="F189" s="15">
        <v>60</v>
      </c>
      <c r="G189" s="15">
        <v>34</v>
      </c>
      <c r="H189" s="16">
        <v>44666</v>
      </c>
      <c r="I189" s="18">
        <v>44674.236111111109</v>
      </c>
      <c r="J189" s="18">
        <v>44680.370138888888</v>
      </c>
      <c r="K189" s="19">
        <f t="shared" si="0"/>
        <v>44680.536805555552</v>
      </c>
      <c r="L189" s="18">
        <v>44680.59375</v>
      </c>
      <c r="M189" s="19">
        <v>44680.59652777778</v>
      </c>
      <c r="N189" s="19">
        <v>44681.029166666667</v>
      </c>
      <c r="O189" s="20">
        <f t="shared" si="1"/>
        <v>0.16666666666666666</v>
      </c>
      <c r="P189" s="20">
        <f t="shared" ca="1" si="2"/>
        <v>8.2361111111094942</v>
      </c>
      <c r="Q189" s="20">
        <f t="shared" ca="1" si="3"/>
        <v>6.1340277777781012</v>
      </c>
      <c r="R189" s="21">
        <f t="shared" si="4"/>
        <v>128</v>
      </c>
      <c r="S189" s="22">
        <f t="shared" si="5"/>
        <v>18</v>
      </c>
      <c r="T189" s="22">
        <f t="shared" si="6"/>
        <v>4</v>
      </c>
      <c r="U189" s="22">
        <f t="shared" si="7"/>
        <v>2022</v>
      </c>
      <c r="V189" s="434">
        <v>5.5562499999999995</v>
      </c>
      <c r="W189" s="5">
        <f ca="1">Таблица9[[#This Row],[Время в пути]]-Таблица9[[#This Row],[Нитка]]</f>
        <v>0.57777777777810169</v>
      </c>
    </row>
    <row r="190" spans="1:23" ht="13.2" hidden="1">
      <c r="A190" s="15" t="s">
        <v>99</v>
      </c>
      <c r="B190" s="3" t="s">
        <v>9</v>
      </c>
      <c r="C190" s="15" t="s">
        <v>3959</v>
      </c>
      <c r="D190" s="15"/>
      <c r="E190" s="15"/>
      <c r="F190" s="15">
        <v>0</v>
      </c>
      <c r="G190" s="15">
        <v>50</v>
      </c>
      <c r="H190" s="16"/>
      <c r="I190" s="18">
        <v>44659.647222222222</v>
      </c>
      <c r="J190" s="18">
        <v>44661.638194444444</v>
      </c>
      <c r="K190" s="19">
        <f t="shared" si="0"/>
        <v>44661.804861111108</v>
      </c>
      <c r="L190" s="18">
        <v>44661.958333333336</v>
      </c>
      <c r="M190" s="19">
        <v>44663.395833333336</v>
      </c>
      <c r="N190" s="19">
        <v>44664.001388888886</v>
      </c>
      <c r="O190" s="20">
        <f t="shared" si="1"/>
        <v>0.16666666666666666</v>
      </c>
      <c r="P190" s="20" t="str">
        <f t="shared" ca="1" si="2"/>
        <v/>
      </c>
      <c r="Q190" s="20" t="str">
        <f t="shared" ca="1" si="3"/>
        <v/>
      </c>
      <c r="R190" s="21">
        <f t="shared" si="4"/>
        <v>100</v>
      </c>
      <c r="S190" s="22">
        <f t="shared" si="5"/>
        <v>15</v>
      </c>
      <c r="T190" s="22">
        <f t="shared" si="6"/>
        <v>4</v>
      </c>
      <c r="U190" s="22">
        <f t="shared" si="7"/>
        <v>2022</v>
      </c>
      <c r="V190" s="434">
        <v>1.75</v>
      </c>
      <c r="W190" s="5" t="e">
        <f ca="1">Таблица9[[#This Row],[Время в пути]]-Таблица9[[#This Row],[Нитка]]</f>
        <v>#VALUE!</v>
      </c>
    </row>
    <row r="191" spans="1:23" ht="13.2" hidden="1">
      <c r="A191" s="15" t="s">
        <v>99</v>
      </c>
      <c r="B191" s="3" t="s">
        <v>11</v>
      </c>
      <c r="C191" s="15" t="s">
        <v>3949</v>
      </c>
      <c r="D191" s="15"/>
      <c r="E191" s="15"/>
      <c r="F191" s="15">
        <v>0</v>
      </c>
      <c r="G191" s="15">
        <v>49</v>
      </c>
      <c r="H191" s="16"/>
      <c r="I191" s="24">
        <v>44663.774305555555</v>
      </c>
      <c r="J191" s="18">
        <v>44666.993055555555</v>
      </c>
      <c r="K191" s="19">
        <f t="shared" si="0"/>
        <v>44667.159722222219</v>
      </c>
      <c r="L191" s="18">
        <v>44667.197916666664</v>
      </c>
      <c r="M191" s="19">
        <v>44670.461805555555</v>
      </c>
      <c r="N191" s="19">
        <v>44670.940972222219</v>
      </c>
      <c r="O191" s="20">
        <f t="shared" si="1"/>
        <v>0.16666666666666666</v>
      </c>
      <c r="P191" s="20" t="str">
        <f t="shared" ca="1" si="2"/>
        <v/>
      </c>
      <c r="Q191" s="20" t="str">
        <f t="shared" ca="1" si="3"/>
        <v/>
      </c>
      <c r="R191" s="21">
        <f t="shared" si="4"/>
        <v>98</v>
      </c>
      <c r="S191" s="22">
        <f t="shared" si="5"/>
        <v>16</v>
      </c>
      <c r="T191" s="22">
        <f t="shared" si="6"/>
        <v>4</v>
      </c>
      <c r="U191" s="22">
        <f t="shared" si="7"/>
        <v>2022</v>
      </c>
      <c r="V191" s="434">
        <v>2.8333333333333335</v>
      </c>
      <c r="W191" s="5" t="e">
        <f ca="1">Таблица9[[#This Row],[Время в пути]]-Таблица9[[#This Row],[Нитка]]</f>
        <v>#VALUE!</v>
      </c>
    </row>
    <row r="192" spans="1:23" ht="13.2" hidden="1">
      <c r="A192" s="15" t="s">
        <v>99</v>
      </c>
      <c r="B192" s="3" t="s">
        <v>9</v>
      </c>
      <c r="C192" s="15" t="s">
        <v>3960</v>
      </c>
      <c r="D192" s="15"/>
      <c r="E192" s="15"/>
      <c r="F192" s="15">
        <v>0</v>
      </c>
      <c r="G192" s="15">
        <v>50</v>
      </c>
      <c r="H192" s="16"/>
      <c r="I192" s="18">
        <v>44669.663888888892</v>
      </c>
      <c r="J192" s="18">
        <v>44672.300694444442</v>
      </c>
      <c r="K192" s="19">
        <f t="shared" si="0"/>
        <v>44672.467361111107</v>
      </c>
      <c r="L192" s="18">
        <v>44672.520833333336</v>
      </c>
      <c r="M192" s="19">
        <v>44673.291666666664</v>
      </c>
      <c r="N192" s="19">
        <v>44676.25</v>
      </c>
      <c r="O192" s="20">
        <f t="shared" si="1"/>
        <v>0.16666666666666666</v>
      </c>
      <c r="P192" s="20" t="str">
        <f t="shared" ca="1" si="2"/>
        <v/>
      </c>
      <c r="Q192" s="20" t="str">
        <f t="shared" ca="1" si="3"/>
        <v/>
      </c>
      <c r="R192" s="21">
        <f t="shared" si="4"/>
        <v>100</v>
      </c>
      <c r="S192" s="22">
        <f t="shared" si="5"/>
        <v>17</v>
      </c>
      <c r="T192" s="22">
        <f t="shared" si="6"/>
        <v>4</v>
      </c>
      <c r="U192" s="22">
        <f t="shared" si="7"/>
        <v>2022</v>
      </c>
      <c r="V192" s="434">
        <v>1.75</v>
      </c>
      <c r="W192" s="5" t="e">
        <f ca="1">Таблица9[[#This Row],[Время в пути]]-Таблица9[[#This Row],[Нитка]]</f>
        <v>#VALUE!</v>
      </c>
    </row>
    <row r="193" spans="1:23" ht="13.2" hidden="1">
      <c r="A193" s="15" t="s">
        <v>99</v>
      </c>
      <c r="B193" s="3" t="s">
        <v>9</v>
      </c>
      <c r="C193" s="15" t="s">
        <v>3961</v>
      </c>
      <c r="D193" s="15"/>
      <c r="E193" s="15"/>
      <c r="F193" s="15">
        <v>0</v>
      </c>
      <c r="G193" s="15">
        <v>50</v>
      </c>
      <c r="H193" s="16"/>
      <c r="I193" s="18">
        <v>44675.257638888892</v>
      </c>
      <c r="J193" s="18">
        <v>44679.270833333336</v>
      </c>
      <c r="K193" s="19">
        <f t="shared" si="0"/>
        <v>44679.4375</v>
      </c>
      <c r="L193" s="18">
        <v>44679.65625</v>
      </c>
      <c r="M193" s="19">
        <v>44681.113194444442</v>
      </c>
      <c r="N193" s="19">
        <v>44682.113194444442</v>
      </c>
      <c r="O193" s="20">
        <f t="shared" si="1"/>
        <v>0.16666666666666666</v>
      </c>
      <c r="P193" s="20" t="str">
        <f t="shared" ca="1" si="2"/>
        <v/>
      </c>
      <c r="Q193" s="20" t="str">
        <f t="shared" ca="1" si="3"/>
        <v/>
      </c>
      <c r="R193" s="21">
        <f t="shared" si="4"/>
        <v>100</v>
      </c>
      <c r="S193" s="22">
        <f t="shared" si="5"/>
        <v>18</v>
      </c>
      <c r="T193" s="22">
        <f t="shared" si="6"/>
        <v>4</v>
      </c>
      <c r="U193" s="22">
        <f t="shared" si="7"/>
        <v>2022</v>
      </c>
      <c r="V193" s="434">
        <v>1.75</v>
      </c>
      <c r="W193" s="5" t="e">
        <f ca="1">Таблица9[[#This Row],[Время в пути]]-Таблица9[[#This Row],[Нитка]]</f>
        <v>#VALUE!</v>
      </c>
    </row>
    <row r="194" spans="1:23" ht="13.2" hidden="1">
      <c r="A194" s="15" t="s">
        <v>118</v>
      </c>
      <c r="B194" s="3" t="s">
        <v>9</v>
      </c>
      <c r="C194" s="15" t="s">
        <v>3962</v>
      </c>
      <c r="D194" s="15"/>
      <c r="E194" s="15"/>
      <c r="F194" s="15">
        <v>0</v>
      </c>
      <c r="G194" s="15">
        <v>48</v>
      </c>
      <c r="H194" s="16"/>
      <c r="I194" s="25">
        <v>44652.938194444447</v>
      </c>
      <c r="J194" s="18">
        <v>44655.09652777778</v>
      </c>
      <c r="K194" s="19">
        <f t="shared" si="0"/>
        <v>44655.263194444444</v>
      </c>
      <c r="L194" s="18">
        <v>44655.291666666664</v>
      </c>
      <c r="M194" s="19">
        <v>44656.303472222222</v>
      </c>
      <c r="N194" s="19">
        <v>44657.124305555553</v>
      </c>
      <c r="O194" s="20">
        <f t="shared" si="1"/>
        <v>0.16666666666666666</v>
      </c>
      <c r="P194" s="20" t="str">
        <f t="shared" ca="1" si="2"/>
        <v/>
      </c>
      <c r="Q194" s="20" t="str">
        <f t="shared" ca="1" si="3"/>
        <v/>
      </c>
      <c r="R194" s="21">
        <f t="shared" si="4"/>
        <v>96</v>
      </c>
      <c r="S194" s="22">
        <f t="shared" si="5"/>
        <v>15</v>
      </c>
      <c r="T194" s="22">
        <f t="shared" si="6"/>
        <v>4</v>
      </c>
      <c r="U194" s="22">
        <f t="shared" si="7"/>
        <v>2022</v>
      </c>
      <c r="V194" s="434">
        <v>1.75</v>
      </c>
      <c r="W194" s="5" t="e">
        <f ca="1">Таблица9[[#This Row],[Время в пути]]-Таблица9[[#This Row],[Нитка]]</f>
        <v>#VALUE!</v>
      </c>
    </row>
    <row r="195" spans="1:23" ht="13.2" hidden="1">
      <c r="A195" s="15" t="s">
        <v>118</v>
      </c>
      <c r="B195" s="3" t="s">
        <v>9</v>
      </c>
      <c r="C195" s="15" t="s">
        <v>3963</v>
      </c>
      <c r="D195" s="15"/>
      <c r="E195" s="15"/>
      <c r="F195" s="15">
        <v>0</v>
      </c>
      <c r="G195" s="15">
        <v>50</v>
      </c>
      <c r="H195" s="16"/>
      <c r="I195" s="25">
        <v>44654.872916666667</v>
      </c>
      <c r="J195" s="18">
        <v>44657.590277777781</v>
      </c>
      <c r="K195" s="19">
        <f t="shared" si="0"/>
        <v>44657.756944444445</v>
      </c>
      <c r="L195" s="18">
        <v>44657.791666666664</v>
      </c>
      <c r="M195" s="19">
        <v>44659.790972222225</v>
      </c>
      <c r="N195" s="19">
        <v>44660.515972222223</v>
      </c>
      <c r="O195" s="20">
        <f t="shared" si="1"/>
        <v>0.16666666666666666</v>
      </c>
      <c r="P195" s="20" t="str">
        <f t="shared" ca="1" si="2"/>
        <v/>
      </c>
      <c r="Q195" s="20" t="str">
        <f t="shared" ca="1" si="3"/>
        <v/>
      </c>
      <c r="R195" s="21">
        <f t="shared" si="4"/>
        <v>100</v>
      </c>
      <c r="S195" s="22">
        <f t="shared" si="5"/>
        <v>15</v>
      </c>
      <c r="T195" s="22">
        <f t="shared" si="6"/>
        <v>4</v>
      </c>
      <c r="U195" s="22">
        <f t="shared" si="7"/>
        <v>2022</v>
      </c>
      <c r="V195" s="434">
        <v>1.75</v>
      </c>
      <c r="W195" s="5" t="e">
        <f ca="1">Таблица9[[#This Row],[Время в пути]]-Таблица9[[#This Row],[Нитка]]</f>
        <v>#VALUE!</v>
      </c>
    </row>
    <row r="196" spans="1:23" ht="13.2" hidden="1">
      <c r="A196" s="15" t="s">
        <v>128</v>
      </c>
      <c r="B196" s="3" t="s">
        <v>9</v>
      </c>
      <c r="C196" s="15" t="s">
        <v>3964</v>
      </c>
      <c r="D196" s="15"/>
      <c r="E196" s="15"/>
      <c r="F196" s="15">
        <v>0</v>
      </c>
      <c r="G196" s="15">
        <v>50</v>
      </c>
      <c r="H196" s="16"/>
      <c r="I196" s="24">
        <v>44662.560416666667</v>
      </c>
      <c r="J196" s="18">
        <v>44664.681250000001</v>
      </c>
      <c r="K196" s="19">
        <f t="shared" si="0"/>
        <v>44664.847916666666</v>
      </c>
      <c r="L196" s="18">
        <v>44664.979166666664</v>
      </c>
      <c r="M196" s="19">
        <v>44666.283333333333</v>
      </c>
      <c r="N196" s="19">
        <v>44666.657638888886</v>
      </c>
      <c r="O196" s="20">
        <f t="shared" si="1"/>
        <v>0.16666666666666666</v>
      </c>
      <c r="P196" s="20" t="str">
        <f t="shared" ca="1" si="2"/>
        <v/>
      </c>
      <c r="Q196" s="20" t="str">
        <f t="shared" ca="1" si="3"/>
        <v/>
      </c>
      <c r="R196" s="21">
        <f t="shared" si="4"/>
        <v>100</v>
      </c>
      <c r="S196" s="22">
        <f t="shared" si="5"/>
        <v>16</v>
      </c>
      <c r="T196" s="22">
        <f t="shared" si="6"/>
        <v>4</v>
      </c>
      <c r="U196" s="22">
        <f t="shared" si="7"/>
        <v>2022</v>
      </c>
      <c r="V196" s="434">
        <v>1.75</v>
      </c>
      <c r="W196" s="5" t="e">
        <f ca="1">Таблица9[[#This Row],[Время в пути]]-Таблица9[[#This Row],[Нитка]]</f>
        <v>#VALUE!</v>
      </c>
    </row>
    <row r="197" spans="1:23" ht="13.2" hidden="1">
      <c r="A197" s="15" t="s">
        <v>115</v>
      </c>
      <c r="B197" s="3" t="s">
        <v>11</v>
      </c>
      <c r="C197" s="15" t="s">
        <v>3950</v>
      </c>
      <c r="D197" s="15"/>
      <c r="E197" s="15"/>
      <c r="F197" s="15">
        <v>0</v>
      </c>
      <c r="G197" s="15">
        <v>50</v>
      </c>
      <c r="H197" s="16"/>
      <c r="I197" s="24">
        <v>44675.31527777778</v>
      </c>
      <c r="J197" s="18">
        <v>44678.056250000001</v>
      </c>
      <c r="K197" s="19">
        <f t="shared" si="0"/>
        <v>44678.222916666666</v>
      </c>
      <c r="L197" s="18">
        <v>44678.277777777781</v>
      </c>
      <c r="M197" s="19">
        <v>44682.388888888891</v>
      </c>
      <c r="N197" s="19">
        <v>44682.597916666666</v>
      </c>
      <c r="O197" s="20">
        <f t="shared" si="1"/>
        <v>0.16666666666666666</v>
      </c>
      <c r="P197" s="20" t="str">
        <f t="shared" ca="1" si="2"/>
        <v/>
      </c>
      <c r="Q197" s="20" t="str">
        <f t="shared" ca="1" si="3"/>
        <v/>
      </c>
      <c r="R197" s="21">
        <f t="shared" si="4"/>
        <v>100</v>
      </c>
      <c r="S197" s="22">
        <f t="shared" si="5"/>
        <v>18</v>
      </c>
      <c r="T197" s="22">
        <f t="shared" si="6"/>
        <v>4</v>
      </c>
      <c r="U197" s="22">
        <f t="shared" si="7"/>
        <v>2022</v>
      </c>
      <c r="V197" s="434">
        <v>2.8333333333333335</v>
      </c>
      <c r="W197" s="5" t="e">
        <f ca="1">Таблица9[[#This Row],[Время в пути]]-Таблица9[[#This Row],[Нитка]]</f>
        <v>#VALUE!</v>
      </c>
    </row>
    <row r="198" spans="1:23" ht="13.2" hidden="1">
      <c r="A198" s="15" t="s">
        <v>117</v>
      </c>
      <c r="B198" s="3" t="s">
        <v>5</v>
      </c>
      <c r="C198" s="15">
        <v>32</v>
      </c>
      <c r="D198" s="15"/>
      <c r="E198" s="15"/>
      <c r="F198" s="15">
        <v>0</v>
      </c>
      <c r="G198" s="15">
        <v>34</v>
      </c>
      <c r="H198" s="16">
        <v>44679.118055555555</v>
      </c>
      <c r="I198" s="24">
        <v>44679.151388888888</v>
      </c>
      <c r="J198" s="17">
        <v>44684.195833333331</v>
      </c>
      <c r="K198" s="19">
        <f t="shared" si="0"/>
        <v>44684.362499999996</v>
      </c>
      <c r="L198" s="17">
        <v>44684.5</v>
      </c>
      <c r="M198" s="19">
        <v>44684.506249999999</v>
      </c>
      <c r="N198" s="19">
        <v>44684.63958333333</v>
      </c>
      <c r="O198" s="20">
        <f t="shared" si="1"/>
        <v>0.16666666666666666</v>
      </c>
      <c r="P198" s="20">
        <f t="shared" ca="1" si="2"/>
        <v>3.3333333332848269E-2</v>
      </c>
      <c r="Q198" s="20">
        <f t="shared" ca="1" si="3"/>
        <v>5.0444444444437977</v>
      </c>
      <c r="R198" s="21">
        <f t="shared" si="4"/>
        <v>68</v>
      </c>
      <c r="S198" s="22">
        <f t="shared" si="5"/>
        <v>19</v>
      </c>
      <c r="T198" s="22">
        <f t="shared" si="6"/>
        <v>5</v>
      </c>
      <c r="U198" s="22">
        <f t="shared" si="7"/>
        <v>2022</v>
      </c>
      <c r="V198" s="434">
        <v>4.3895833333333334</v>
      </c>
      <c r="W198" s="5">
        <f ca="1">Таблица9[[#This Row],[Время в пути]]-Таблица9[[#This Row],[Нитка]]</f>
        <v>0.6548611111104643</v>
      </c>
    </row>
    <row r="199" spans="1:23" ht="13.2" hidden="1">
      <c r="A199" s="15" t="s">
        <v>117</v>
      </c>
      <c r="B199" s="3" t="s">
        <v>5</v>
      </c>
      <c r="C199" s="15">
        <v>33</v>
      </c>
      <c r="D199" s="15" t="s">
        <v>116</v>
      </c>
      <c r="E199" s="15"/>
      <c r="F199" s="15"/>
      <c r="G199" s="15"/>
      <c r="H199" s="16">
        <v>44680.118055555555</v>
      </c>
      <c r="I199" s="24"/>
      <c r="J199" s="17"/>
      <c r="K199" s="19" t="str">
        <f t="shared" si="0"/>
        <v/>
      </c>
      <c r="L199" s="17"/>
      <c r="M199" s="19"/>
      <c r="N199" s="19"/>
      <c r="O199" s="20">
        <f t="shared" si="1"/>
        <v>0.16666666666666666</v>
      </c>
      <c r="P199" s="20" t="str">
        <f t="shared" ca="1" si="2"/>
        <v/>
      </c>
      <c r="Q199" s="20" t="str">
        <f t="shared" ca="1" si="3"/>
        <v/>
      </c>
      <c r="R199" s="21" t="str">
        <f t="shared" si="4"/>
        <v/>
      </c>
      <c r="S199" s="22">
        <f t="shared" si="5"/>
        <v>18</v>
      </c>
      <c r="T199" s="22">
        <f t="shared" si="6"/>
        <v>4</v>
      </c>
      <c r="U199" s="22">
        <f t="shared" si="7"/>
        <v>2022</v>
      </c>
      <c r="V199" s="434">
        <v>4.3895833333333334</v>
      </c>
      <c r="W199" s="5" t="e">
        <f ca="1">Таблица9[[#This Row],[Время в пути]]-Таблица9[[#This Row],[Нитка]]</f>
        <v>#VALUE!</v>
      </c>
    </row>
    <row r="200" spans="1:23" ht="13.2" hidden="1">
      <c r="A200" s="15" t="s">
        <v>117</v>
      </c>
      <c r="B200" s="3" t="s">
        <v>5</v>
      </c>
      <c r="C200" s="15">
        <v>33</v>
      </c>
      <c r="D200" s="15"/>
      <c r="E200" s="15"/>
      <c r="F200" s="15">
        <v>0</v>
      </c>
      <c r="G200" s="15">
        <v>48</v>
      </c>
      <c r="H200" s="16">
        <v>44683.118055555555</v>
      </c>
      <c r="I200" s="24">
        <v>44683.147222222222</v>
      </c>
      <c r="J200" s="17">
        <v>44688.073611111111</v>
      </c>
      <c r="K200" s="19">
        <f t="shared" si="0"/>
        <v>44688.240277777775</v>
      </c>
      <c r="L200" s="17">
        <v>44688.3125</v>
      </c>
      <c r="M200" s="19">
        <v>44688.354166666664</v>
      </c>
      <c r="N200" s="19">
        <v>44688.447916666664</v>
      </c>
      <c r="O200" s="20">
        <f t="shared" si="1"/>
        <v>0.16666666666666666</v>
      </c>
      <c r="P200" s="20">
        <f t="shared" ca="1" si="2"/>
        <v>2.9166666667151731E-2</v>
      </c>
      <c r="Q200" s="20">
        <f t="shared" ca="1" si="3"/>
        <v>4.9263888888890506</v>
      </c>
      <c r="R200" s="21">
        <f t="shared" si="4"/>
        <v>96</v>
      </c>
      <c r="S200" s="22">
        <f t="shared" si="5"/>
        <v>19</v>
      </c>
      <c r="T200" s="22">
        <f t="shared" si="6"/>
        <v>5</v>
      </c>
      <c r="U200" s="22">
        <f t="shared" si="7"/>
        <v>2022</v>
      </c>
      <c r="V200" s="434">
        <v>4.3895833333333334</v>
      </c>
      <c r="W200" s="5">
        <f ca="1">Таблица9[[#This Row],[Время в пути]]-Таблица9[[#This Row],[Нитка]]</f>
        <v>0.53680555555571718</v>
      </c>
    </row>
    <row r="201" spans="1:23" ht="13.2" hidden="1">
      <c r="A201" s="15" t="s">
        <v>117</v>
      </c>
      <c r="B201" s="3" t="s">
        <v>5</v>
      </c>
      <c r="C201" s="15">
        <v>34</v>
      </c>
      <c r="D201" s="15"/>
      <c r="E201" s="15"/>
      <c r="F201" s="15">
        <v>0</v>
      </c>
      <c r="G201" s="15">
        <v>40</v>
      </c>
      <c r="H201" s="16">
        <v>44689.118055555555</v>
      </c>
      <c r="I201" s="24">
        <v>44690.115277777775</v>
      </c>
      <c r="J201" s="17">
        <v>44695.029166666667</v>
      </c>
      <c r="K201" s="19">
        <f t="shared" si="0"/>
        <v>44695.195833333331</v>
      </c>
      <c r="L201" s="17">
        <v>44695.263888888891</v>
      </c>
      <c r="M201" s="19">
        <v>44695.270833333336</v>
      </c>
      <c r="N201" s="19">
        <v>44695.427083333336</v>
      </c>
      <c r="O201" s="20">
        <f t="shared" si="1"/>
        <v>0.16666666666666666</v>
      </c>
      <c r="P201" s="20">
        <f t="shared" ca="1" si="2"/>
        <v>0.99722222222044365</v>
      </c>
      <c r="Q201" s="20">
        <f t="shared" ca="1" si="3"/>
        <v>4.913888888891961</v>
      </c>
      <c r="R201" s="21">
        <f t="shared" si="4"/>
        <v>80</v>
      </c>
      <c r="S201" s="22">
        <f t="shared" si="5"/>
        <v>20</v>
      </c>
      <c r="T201" s="22">
        <f t="shared" si="6"/>
        <v>5</v>
      </c>
      <c r="U201" s="22">
        <f t="shared" si="7"/>
        <v>2022</v>
      </c>
      <c r="V201" s="434">
        <v>4.3895833333333334</v>
      </c>
      <c r="W201" s="5">
        <f ca="1">Таблица9[[#This Row],[Время в пути]]-Таблица9[[#This Row],[Нитка]]</f>
        <v>0.52430555555862757</v>
      </c>
    </row>
    <row r="202" spans="1:23" ht="13.2" hidden="1">
      <c r="A202" s="15" t="s">
        <v>117</v>
      </c>
      <c r="B202" s="3" t="s">
        <v>5</v>
      </c>
      <c r="C202" s="15">
        <v>35</v>
      </c>
      <c r="D202" s="15"/>
      <c r="E202" s="15"/>
      <c r="F202" s="15">
        <v>0</v>
      </c>
      <c r="G202" s="15">
        <v>31</v>
      </c>
      <c r="H202" s="16">
        <v>44692.118055555555</v>
      </c>
      <c r="I202" s="24">
        <v>44695.160416666666</v>
      </c>
      <c r="J202" s="17">
        <v>44699.538194444445</v>
      </c>
      <c r="K202" s="19">
        <f t="shared" si="0"/>
        <v>44699.704861111109</v>
      </c>
      <c r="L202" s="17">
        <v>44699.788194444445</v>
      </c>
      <c r="M202" s="19">
        <v>44699.789583333331</v>
      </c>
      <c r="N202" s="19">
        <v>44699.913194444445</v>
      </c>
      <c r="O202" s="20">
        <f t="shared" si="1"/>
        <v>0.16666666666666666</v>
      </c>
      <c r="P202" s="20">
        <f t="shared" ca="1" si="2"/>
        <v>3.0423611111109494</v>
      </c>
      <c r="Q202" s="20">
        <f t="shared" ca="1" si="3"/>
        <v>4.3777777777795563</v>
      </c>
      <c r="R202" s="21">
        <f t="shared" si="4"/>
        <v>62</v>
      </c>
      <c r="S202" s="22">
        <f t="shared" si="5"/>
        <v>21</v>
      </c>
      <c r="T202" s="22">
        <f t="shared" si="6"/>
        <v>5</v>
      </c>
      <c r="U202" s="22">
        <f t="shared" si="7"/>
        <v>2022</v>
      </c>
      <c r="V202" s="434">
        <v>4.3895833333333334</v>
      </c>
      <c r="W202" s="5">
        <f ca="1">Таблица9[[#This Row],[Время в пути]]-Таблица9[[#This Row],[Нитка]]</f>
        <v>-1.1805555553777047E-2</v>
      </c>
    </row>
    <row r="203" spans="1:23" ht="13.2" hidden="1">
      <c r="A203" s="15" t="s">
        <v>117</v>
      </c>
      <c r="B203" s="3" t="s">
        <v>5</v>
      </c>
      <c r="C203" s="15">
        <v>36</v>
      </c>
      <c r="D203" s="15"/>
      <c r="E203" s="15"/>
      <c r="F203" s="15">
        <v>0</v>
      </c>
      <c r="G203" s="15">
        <v>31</v>
      </c>
      <c r="H203" s="16">
        <v>44696.118055555555</v>
      </c>
      <c r="I203" s="24">
        <v>44698.165277777778</v>
      </c>
      <c r="J203" s="17">
        <v>44703.759722222225</v>
      </c>
      <c r="K203" s="19">
        <f t="shared" si="0"/>
        <v>44703.926388888889</v>
      </c>
      <c r="L203" s="17">
        <v>44704.038194444445</v>
      </c>
      <c r="M203" s="19">
        <v>44704.045138888891</v>
      </c>
      <c r="N203" s="19">
        <v>44704.07708333333</v>
      </c>
      <c r="O203" s="20">
        <f t="shared" si="1"/>
        <v>0.16666666666666666</v>
      </c>
      <c r="P203" s="20">
        <f t="shared" ca="1" si="2"/>
        <v>2.047222222223354</v>
      </c>
      <c r="Q203" s="20">
        <f t="shared" ca="1" si="3"/>
        <v>5.5944444444467081</v>
      </c>
      <c r="R203" s="21">
        <f t="shared" si="4"/>
        <v>62</v>
      </c>
      <c r="S203" s="22">
        <f t="shared" si="5"/>
        <v>21</v>
      </c>
      <c r="T203" s="22">
        <f t="shared" si="6"/>
        <v>5</v>
      </c>
      <c r="U203" s="22">
        <f t="shared" si="7"/>
        <v>2022</v>
      </c>
      <c r="V203" s="434">
        <v>4.3895833333333334</v>
      </c>
      <c r="W203" s="5">
        <f ca="1">Таблица9[[#This Row],[Время в пути]]-Таблица9[[#This Row],[Нитка]]</f>
        <v>1.2048611111133747</v>
      </c>
    </row>
    <row r="204" spans="1:23" ht="13.2" hidden="1">
      <c r="A204" s="15" t="s">
        <v>117</v>
      </c>
      <c r="B204" s="3" t="s">
        <v>5</v>
      </c>
      <c r="C204" s="15">
        <v>37</v>
      </c>
      <c r="D204" s="15"/>
      <c r="E204" s="15"/>
      <c r="F204" s="15">
        <v>0</v>
      </c>
      <c r="G204" s="15">
        <v>43</v>
      </c>
      <c r="H204" s="16">
        <v>44699.118055555555</v>
      </c>
      <c r="I204" s="24">
        <v>44701.115972222222</v>
      </c>
      <c r="J204" s="17">
        <v>44706.265277777777</v>
      </c>
      <c r="K204" s="19">
        <f t="shared" si="0"/>
        <v>44706.431944444441</v>
      </c>
      <c r="L204" s="17">
        <v>44706.534722222219</v>
      </c>
      <c r="M204" s="19">
        <v>44706.925694444442</v>
      </c>
      <c r="N204" s="19">
        <v>44707.121527777781</v>
      </c>
      <c r="O204" s="20">
        <f t="shared" si="1"/>
        <v>0.16666666666666666</v>
      </c>
      <c r="P204" s="20">
        <f t="shared" ca="1" si="2"/>
        <v>1.9979166666671517</v>
      </c>
      <c r="Q204" s="20">
        <f t="shared" ca="1" si="3"/>
        <v>5.1493055555547471</v>
      </c>
      <c r="R204" s="21">
        <f t="shared" si="4"/>
        <v>86</v>
      </c>
      <c r="S204" s="22">
        <f t="shared" si="5"/>
        <v>22</v>
      </c>
      <c r="T204" s="22">
        <f t="shared" si="6"/>
        <v>5</v>
      </c>
      <c r="U204" s="22">
        <f t="shared" si="7"/>
        <v>2022</v>
      </c>
      <c r="V204" s="434">
        <v>4.3895833333333334</v>
      </c>
      <c r="W204" s="5">
        <f ca="1">Таблица9[[#This Row],[Время в пути]]-Таблица9[[#This Row],[Нитка]]</f>
        <v>0.75972222222141372</v>
      </c>
    </row>
    <row r="205" spans="1:23" ht="13.2" hidden="1">
      <c r="A205" s="15" t="s">
        <v>117</v>
      </c>
      <c r="B205" s="3" t="s">
        <v>5</v>
      </c>
      <c r="C205" s="15">
        <v>38</v>
      </c>
      <c r="D205" s="15"/>
      <c r="E205" s="15"/>
      <c r="F205" s="15">
        <v>0</v>
      </c>
      <c r="G205" s="15">
        <v>57</v>
      </c>
      <c r="H205" s="16">
        <v>44703.118055555555</v>
      </c>
      <c r="I205" s="24">
        <v>44705.048611111109</v>
      </c>
      <c r="J205" s="17">
        <v>44710.837500000001</v>
      </c>
      <c r="K205" s="19">
        <f t="shared" si="0"/>
        <v>44711.004166666666</v>
      </c>
      <c r="L205" s="17">
        <v>44712.268055555556</v>
      </c>
      <c r="M205" s="19">
        <v>44712.268750000003</v>
      </c>
      <c r="N205" s="19">
        <v>44712.57916666667</v>
      </c>
      <c r="O205" s="20">
        <f t="shared" si="1"/>
        <v>0.16666666666666666</v>
      </c>
      <c r="P205" s="20">
        <f t="shared" ca="1" si="2"/>
        <v>1.9305555555547471</v>
      </c>
      <c r="Q205" s="20">
        <f t="shared" ca="1" si="3"/>
        <v>5.788888888891961</v>
      </c>
      <c r="R205" s="21">
        <f t="shared" si="4"/>
        <v>114</v>
      </c>
      <c r="S205" s="22">
        <f t="shared" si="5"/>
        <v>23</v>
      </c>
      <c r="T205" s="22">
        <f t="shared" si="6"/>
        <v>5</v>
      </c>
      <c r="U205" s="22">
        <f t="shared" si="7"/>
        <v>2022</v>
      </c>
      <c r="V205" s="434">
        <v>4.3895833333333334</v>
      </c>
      <c r="W205" s="5">
        <f ca="1">Таблица9[[#This Row],[Время в пути]]-Таблица9[[#This Row],[Нитка]]</f>
        <v>1.3993055555586276</v>
      </c>
    </row>
    <row r="206" spans="1:23" ht="13.2" hidden="1">
      <c r="A206" s="15" t="s">
        <v>115</v>
      </c>
      <c r="B206" s="3" t="s">
        <v>3</v>
      </c>
      <c r="C206" s="15" t="s">
        <v>3840</v>
      </c>
      <c r="D206" s="15"/>
      <c r="E206" s="15"/>
      <c r="F206" s="15">
        <v>0</v>
      </c>
      <c r="G206" s="15">
        <v>35</v>
      </c>
      <c r="H206" s="16">
        <v>44677.748611111114</v>
      </c>
      <c r="I206" s="18">
        <v>44678.31527777778</v>
      </c>
      <c r="J206" s="18">
        <v>44682.876388888886</v>
      </c>
      <c r="K206" s="19">
        <f t="shared" si="0"/>
        <v>44683.04305555555</v>
      </c>
      <c r="L206" s="18">
        <v>44683.604166666664</v>
      </c>
      <c r="M206" s="19">
        <v>44683.611111111109</v>
      </c>
      <c r="N206" s="19">
        <v>44683.723611111112</v>
      </c>
      <c r="O206" s="20">
        <f t="shared" si="1"/>
        <v>0.16666666666666666</v>
      </c>
      <c r="P206" s="20">
        <f t="shared" ca="1" si="2"/>
        <v>0.56666666666569654</v>
      </c>
      <c r="Q206" s="20">
        <f t="shared" ca="1" si="3"/>
        <v>4.5611111111065838</v>
      </c>
      <c r="R206" s="21">
        <f t="shared" si="4"/>
        <v>70</v>
      </c>
      <c r="S206" s="22">
        <f t="shared" si="5"/>
        <v>19</v>
      </c>
      <c r="T206" s="22">
        <f t="shared" si="6"/>
        <v>5</v>
      </c>
      <c r="U206" s="22">
        <f t="shared" si="7"/>
        <v>2022</v>
      </c>
      <c r="V206" s="437">
        <v>4.3895833333333334</v>
      </c>
      <c r="W206" s="5">
        <f ca="1">Таблица9[[#This Row],[Время в пути]]-Таблица9[[#This Row],[Нитка]]</f>
        <v>0.17152777777325046</v>
      </c>
    </row>
    <row r="207" spans="1:23" ht="13.2" hidden="1">
      <c r="A207" s="15" t="s">
        <v>115</v>
      </c>
      <c r="B207" s="3" t="s">
        <v>3</v>
      </c>
      <c r="C207" s="15" t="s">
        <v>3841</v>
      </c>
      <c r="D207" s="15"/>
      <c r="E207" s="15"/>
      <c r="F207" s="15">
        <v>0</v>
      </c>
      <c r="G207" s="15">
        <v>37</v>
      </c>
      <c r="H207" s="16">
        <v>44679.748611111114</v>
      </c>
      <c r="I207" s="18">
        <v>44680.212500000001</v>
      </c>
      <c r="J207" s="18">
        <v>44685.736111111109</v>
      </c>
      <c r="K207" s="19">
        <f t="shared" si="0"/>
        <v>44685.902777777774</v>
      </c>
      <c r="L207" s="18">
        <v>44686.076388888891</v>
      </c>
      <c r="M207" s="19">
        <v>44686.079861111109</v>
      </c>
      <c r="N207" s="19">
        <v>44686.111111111109</v>
      </c>
      <c r="O207" s="20">
        <f t="shared" si="1"/>
        <v>0.16666666666666666</v>
      </c>
      <c r="P207" s="20">
        <f t="shared" ca="1" si="2"/>
        <v>0.46388888888759539</v>
      </c>
      <c r="Q207" s="20">
        <f t="shared" ca="1" si="3"/>
        <v>5.523611111108039</v>
      </c>
      <c r="R207" s="21">
        <f t="shared" si="4"/>
        <v>74</v>
      </c>
      <c r="S207" s="22">
        <f t="shared" si="5"/>
        <v>19</v>
      </c>
      <c r="T207" s="22">
        <f t="shared" si="6"/>
        <v>5</v>
      </c>
      <c r="U207" s="22">
        <f t="shared" si="7"/>
        <v>2022</v>
      </c>
      <c r="V207" s="437">
        <v>4.3895833333333334</v>
      </c>
      <c r="W207" s="5">
        <f ca="1">Таблица9[[#This Row],[Время в пути]]-Таблица9[[#This Row],[Нитка]]</f>
        <v>1.1340277777747056</v>
      </c>
    </row>
    <row r="208" spans="1:23" ht="13.2" hidden="1">
      <c r="A208" s="15" t="s">
        <v>115</v>
      </c>
      <c r="B208" s="3" t="s">
        <v>3</v>
      </c>
      <c r="C208" s="15" t="s">
        <v>3842</v>
      </c>
      <c r="D208" s="15" t="s">
        <v>116</v>
      </c>
      <c r="E208" s="15"/>
      <c r="F208" s="15"/>
      <c r="G208" s="15"/>
      <c r="H208" s="16">
        <v>44686.748611111114</v>
      </c>
      <c r="I208" s="24"/>
      <c r="J208" s="18"/>
      <c r="K208" s="19" t="str">
        <f t="shared" si="0"/>
        <v/>
      </c>
      <c r="L208" s="18"/>
      <c r="M208" s="19"/>
      <c r="N208" s="19"/>
      <c r="O208" s="20">
        <f t="shared" si="1"/>
        <v>0.16666666666666666</v>
      </c>
      <c r="P208" s="20" t="str">
        <f t="shared" ca="1" si="2"/>
        <v/>
      </c>
      <c r="Q208" s="20" t="str">
        <f t="shared" ca="1" si="3"/>
        <v/>
      </c>
      <c r="R208" s="21" t="str">
        <f t="shared" si="4"/>
        <v/>
      </c>
      <c r="S208" s="22">
        <f t="shared" si="5"/>
        <v>19</v>
      </c>
      <c r="T208" s="22">
        <f t="shared" si="6"/>
        <v>5</v>
      </c>
      <c r="U208" s="22">
        <f t="shared" si="7"/>
        <v>2022</v>
      </c>
      <c r="V208" s="437">
        <v>4.3895833333333334</v>
      </c>
      <c r="W208" s="5" t="e">
        <f ca="1">Таблица9[[#This Row],[Время в пути]]-Таблица9[[#This Row],[Нитка]]</f>
        <v>#VALUE!</v>
      </c>
    </row>
    <row r="209" spans="1:23" ht="13.2" hidden="1">
      <c r="A209" s="15" t="s">
        <v>115</v>
      </c>
      <c r="B209" s="3" t="s">
        <v>3</v>
      </c>
      <c r="C209" s="15" t="s">
        <v>3842</v>
      </c>
      <c r="D209" s="15"/>
      <c r="E209" s="15"/>
      <c r="F209" s="15">
        <v>0</v>
      </c>
      <c r="G209" s="15">
        <v>38</v>
      </c>
      <c r="H209" s="16">
        <v>44688.748611111114</v>
      </c>
      <c r="I209" s="18">
        <v>44691.77847222222</v>
      </c>
      <c r="J209" s="18">
        <v>44696.683333333334</v>
      </c>
      <c r="K209" s="19">
        <f t="shared" si="0"/>
        <v>44696.85</v>
      </c>
      <c r="L209" s="18">
        <v>44696.916666666664</v>
      </c>
      <c r="M209" s="19">
        <v>44696.944444444445</v>
      </c>
      <c r="N209" s="19">
        <v>44697.01458333333</v>
      </c>
      <c r="O209" s="20">
        <f t="shared" si="1"/>
        <v>0.16666666666666666</v>
      </c>
      <c r="P209" s="20">
        <f t="shared" ca="1" si="2"/>
        <v>3.0298611111065838</v>
      </c>
      <c r="Q209" s="20">
        <f t="shared" ca="1" si="3"/>
        <v>4.9048611111138598</v>
      </c>
      <c r="R209" s="21">
        <f t="shared" si="4"/>
        <v>76</v>
      </c>
      <c r="S209" s="22">
        <f t="shared" si="5"/>
        <v>20</v>
      </c>
      <c r="T209" s="22">
        <f t="shared" si="6"/>
        <v>5</v>
      </c>
      <c r="U209" s="22">
        <f t="shared" si="7"/>
        <v>2022</v>
      </c>
      <c r="V209" s="437">
        <v>4.3895833333333334</v>
      </c>
      <c r="W209" s="5">
        <f ca="1">Таблица9[[#This Row],[Время в пути]]-Таблица9[[#This Row],[Нитка]]</f>
        <v>0.51527777778052641</v>
      </c>
    </row>
    <row r="210" spans="1:23" ht="13.2" hidden="1">
      <c r="A210" s="15" t="s">
        <v>115</v>
      </c>
      <c r="B210" s="3" t="s">
        <v>3</v>
      </c>
      <c r="C210" s="15" t="s">
        <v>3843</v>
      </c>
      <c r="D210" s="15" t="s">
        <v>116</v>
      </c>
      <c r="E210" s="15"/>
      <c r="F210" s="15"/>
      <c r="G210" s="15"/>
      <c r="H210" s="16">
        <v>44693.748611111114</v>
      </c>
      <c r="I210" s="24"/>
      <c r="J210" s="18"/>
      <c r="K210" s="19" t="str">
        <f t="shared" si="0"/>
        <v/>
      </c>
      <c r="L210" s="18"/>
      <c r="M210" s="19"/>
      <c r="N210" s="19"/>
      <c r="O210" s="20">
        <f t="shared" si="1"/>
        <v>0.16666666666666666</v>
      </c>
      <c r="P210" s="20" t="str">
        <f t="shared" ca="1" si="2"/>
        <v/>
      </c>
      <c r="Q210" s="20" t="str">
        <f t="shared" ca="1" si="3"/>
        <v/>
      </c>
      <c r="R210" s="21" t="str">
        <f t="shared" si="4"/>
        <v/>
      </c>
      <c r="S210" s="22">
        <f t="shared" si="5"/>
        <v>20</v>
      </c>
      <c r="T210" s="22">
        <f t="shared" si="6"/>
        <v>5</v>
      </c>
      <c r="U210" s="22">
        <f t="shared" si="7"/>
        <v>2022</v>
      </c>
      <c r="V210" s="437">
        <v>4.3895833333333334</v>
      </c>
      <c r="W210" s="5" t="e">
        <f ca="1">Таблица9[[#This Row],[Время в пути]]-Таблица9[[#This Row],[Нитка]]</f>
        <v>#VALUE!</v>
      </c>
    </row>
    <row r="211" spans="1:23" ht="13.2" hidden="1">
      <c r="A211" s="15" t="s">
        <v>115</v>
      </c>
      <c r="B211" s="3" t="s">
        <v>3</v>
      </c>
      <c r="C211" s="15" t="s">
        <v>3843</v>
      </c>
      <c r="D211" s="15"/>
      <c r="E211" s="15"/>
      <c r="F211" s="15">
        <v>0</v>
      </c>
      <c r="G211" s="15">
        <v>41</v>
      </c>
      <c r="H211" s="16">
        <v>44695.748611111114</v>
      </c>
      <c r="I211" s="18">
        <v>44696.739583333336</v>
      </c>
      <c r="J211" s="18">
        <v>44701.254166666666</v>
      </c>
      <c r="K211" s="19">
        <f t="shared" si="0"/>
        <v>44701.42083333333</v>
      </c>
      <c r="L211" s="18">
        <v>44701.506944444445</v>
      </c>
      <c r="M211" s="19">
        <v>44701.520833333336</v>
      </c>
      <c r="N211" s="19">
        <v>44701.587500000001</v>
      </c>
      <c r="O211" s="20">
        <f t="shared" si="1"/>
        <v>0.16666666666666666</v>
      </c>
      <c r="P211" s="20">
        <f t="shared" ca="1" si="2"/>
        <v>0.99097222222189885</v>
      </c>
      <c r="Q211" s="20">
        <f t="shared" ca="1" si="3"/>
        <v>4.5145833333299379</v>
      </c>
      <c r="R211" s="21">
        <f t="shared" si="4"/>
        <v>82</v>
      </c>
      <c r="S211" s="22">
        <f t="shared" si="5"/>
        <v>21</v>
      </c>
      <c r="T211" s="22">
        <f t="shared" si="6"/>
        <v>5</v>
      </c>
      <c r="U211" s="22">
        <f t="shared" si="7"/>
        <v>2022</v>
      </c>
      <c r="V211" s="437">
        <v>4.3895833333333334</v>
      </c>
      <c r="W211" s="5">
        <f ca="1">Таблица9[[#This Row],[Время в пути]]-Таблица9[[#This Row],[Нитка]]</f>
        <v>0.12499999999660449</v>
      </c>
    </row>
    <row r="212" spans="1:23" ht="13.2" hidden="1">
      <c r="A212" s="15" t="s">
        <v>115</v>
      </c>
      <c r="B212" s="3" t="s">
        <v>3</v>
      </c>
      <c r="C212" s="15" t="s">
        <v>3844</v>
      </c>
      <c r="D212" s="15" t="s">
        <v>116</v>
      </c>
      <c r="E212" s="15"/>
      <c r="F212" s="15"/>
      <c r="G212" s="15"/>
      <c r="H212" s="16">
        <v>44700.748611111114</v>
      </c>
      <c r="I212" s="24"/>
      <c r="J212" s="18"/>
      <c r="K212" s="19" t="str">
        <f t="shared" si="0"/>
        <v/>
      </c>
      <c r="L212" s="18"/>
      <c r="M212" s="19"/>
      <c r="N212" s="19"/>
      <c r="O212" s="20">
        <f t="shared" si="1"/>
        <v>0.16666666666666666</v>
      </c>
      <c r="P212" s="20" t="str">
        <f t="shared" ca="1" si="2"/>
        <v/>
      </c>
      <c r="Q212" s="20" t="str">
        <f t="shared" ca="1" si="3"/>
        <v/>
      </c>
      <c r="R212" s="21" t="str">
        <f t="shared" si="4"/>
        <v/>
      </c>
      <c r="S212" s="22">
        <f t="shared" si="5"/>
        <v>21</v>
      </c>
      <c r="T212" s="22">
        <f t="shared" si="6"/>
        <v>5</v>
      </c>
      <c r="U212" s="22">
        <f t="shared" si="7"/>
        <v>2022</v>
      </c>
      <c r="V212" s="437">
        <v>4.3895833333333334</v>
      </c>
      <c r="W212" s="5" t="e">
        <f ca="1">Таблица9[[#This Row],[Время в пути]]-Таблица9[[#This Row],[Нитка]]</f>
        <v>#VALUE!</v>
      </c>
    </row>
    <row r="213" spans="1:23" ht="13.2" hidden="1">
      <c r="A213" s="15" t="s">
        <v>115</v>
      </c>
      <c r="B213" s="3" t="s">
        <v>3</v>
      </c>
      <c r="C213" s="15" t="s">
        <v>3844</v>
      </c>
      <c r="D213" s="15"/>
      <c r="E213" s="15"/>
      <c r="F213" s="15">
        <v>0</v>
      </c>
      <c r="G213" s="15">
        <v>52</v>
      </c>
      <c r="H213" s="16">
        <v>44702.748611111114</v>
      </c>
      <c r="I213" s="18">
        <v>44702.774305555555</v>
      </c>
      <c r="J213" s="18">
        <v>44709.104166666664</v>
      </c>
      <c r="K213" s="19">
        <f t="shared" si="0"/>
        <v>44709.270833333328</v>
      </c>
      <c r="L213" s="18">
        <v>44709.461805555555</v>
      </c>
      <c r="M213" s="19">
        <v>44709.46875</v>
      </c>
      <c r="N213" s="19">
        <v>44709.523611111108</v>
      </c>
      <c r="O213" s="20">
        <f t="shared" si="1"/>
        <v>0.16666666666666666</v>
      </c>
      <c r="P213" s="20">
        <f t="shared" ca="1" si="2"/>
        <v>2.569444444088731E-2</v>
      </c>
      <c r="Q213" s="20">
        <f t="shared" ca="1" si="3"/>
        <v>6.3298611111094942</v>
      </c>
      <c r="R213" s="21">
        <f t="shared" si="4"/>
        <v>104</v>
      </c>
      <c r="S213" s="22">
        <f t="shared" si="5"/>
        <v>22</v>
      </c>
      <c r="T213" s="22">
        <f t="shared" si="6"/>
        <v>5</v>
      </c>
      <c r="U213" s="22">
        <f t="shared" si="7"/>
        <v>2022</v>
      </c>
      <c r="V213" s="437">
        <v>4.3895833333333334</v>
      </c>
      <c r="W213" s="5">
        <f ca="1">Таблица9[[#This Row],[Время в пути]]-Таблица9[[#This Row],[Нитка]]</f>
        <v>1.9402777777761608</v>
      </c>
    </row>
    <row r="214" spans="1:23" ht="13.2" hidden="1">
      <c r="A214" s="15" t="s">
        <v>118</v>
      </c>
      <c r="B214" s="3" t="s">
        <v>6</v>
      </c>
      <c r="C214" s="15" t="s">
        <v>3849</v>
      </c>
      <c r="D214" s="15"/>
      <c r="E214" s="15"/>
      <c r="F214" s="15">
        <v>13</v>
      </c>
      <c r="G214" s="15">
        <v>52</v>
      </c>
      <c r="H214" s="16">
        <v>44678.629861111112</v>
      </c>
      <c r="I214" s="18">
        <v>44678.652083333334</v>
      </c>
      <c r="J214" s="18">
        <v>44683.898611111108</v>
      </c>
      <c r="K214" s="19">
        <f t="shared" si="0"/>
        <v>44684.065277777772</v>
      </c>
      <c r="L214" s="18">
        <v>44684.75</v>
      </c>
      <c r="M214" s="19">
        <v>44684.760416666664</v>
      </c>
      <c r="N214" s="19">
        <v>44684.927777777775</v>
      </c>
      <c r="O214" s="20">
        <f t="shared" si="1"/>
        <v>0.16666666666666666</v>
      </c>
      <c r="P214" s="20">
        <f t="shared" ca="1" si="2"/>
        <v>2.2222222221898846E-2</v>
      </c>
      <c r="Q214" s="20">
        <f t="shared" ca="1" si="3"/>
        <v>5.2465277777737356</v>
      </c>
      <c r="R214" s="21">
        <f t="shared" si="4"/>
        <v>117</v>
      </c>
      <c r="S214" s="22">
        <f t="shared" si="5"/>
        <v>19</v>
      </c>
      <c r="T214" s="22">
        <f t="shared" si="6"/>
        <v>5</v>
      </c>
      <c r="U214" s="22">
        <f t="shared" si="7"/>
        <v>2022</v>
      </c>
      <c r="V214" s="434">
        <v>4.3895833333333334</v>
      </c>
      <c r="W214" s="5">
        <f ca="1">Таблица9[[#This Row],[Время в пути]]-Таблица9[[#This Row],[Нитка]]</f>
        <v>0.85694444444040219</v>
      </c>
    </row>
    <row r="215" spans="1:23" ht="13.2" hidden="1">
      <c r="A215" s="15" t="s">
        <v>118</v>
      </c>
      <c r="B215" s="3" t="s">
        <v>6</v>
      </c>
      <c r="C215" s="15" t="s">
        <v>3850</v>
      </c>
      <c r="D215" s="15"/>
      <c r="E215" s="15"/>
      <c r="F215" s="15">
        <v>13</v>
      </c>
      <c r="G215" s="15">
        <v>66</v>
      </c>
      <c r="H215" s="16">
        <v>44681.629861111112</v>
      </c>
      <c r="I215" s="18">
        <v>44682.645833333336</v>
      </c>
      <c r="J215" s="18">
        <v>44688.254166666666</v>
      </c>
      <c r="K215" s="19">
        <f t="shared" si="0"/>
        <v>44688.42083333333</v>
      </c>
      <c r="L215" s="18">
        <v>44688.5</v>
      </c>
      <c r="M215" s="19">
        <v>44688.520833333336</v>
      </c>
      <c r="N215" s="19">
        <v>44688.696527777778</v>
      </c>
      <c r="O215" s="20">
        <f t="shared" si="1"/>
        <v>0.16666666666666666</v>
      </c>
      <c r="P215" s="20">
        <f t="shared" ca="1" si="2"/>
        <v>1.015972222223354</v>
      </c>
      <c r="Q215" s="20">
        <f t="shared" ca="1" si="3"/>
        <v>5.6083333333299379</v>
      </c>
      <c r="R215" s="21">
        <f t="shared" si="4"/>
        <v>145</v>
      </c>
      <c r="S215" s="22">
        <f t="shared" si="5"/>
        <v>19</v>
      </c>
      <c r="T215" s="22">
        <f t="shared" si="6"/>
        <v>5</v>
      </c>
      <c r="U215" s="22">
        <f t="shared" si="7"/>
        <v>2022</v>
      </c>
      <c r="V215" s="434">
        <v>4.3895833333333334</v>
      </c>
      <c r="W215" s="5">
        <f ca="1">Таблица9[[#This Row],[Время в пути]]-Таблица9[[#This Row],[Нитка]]</f>
        <v>1.2187499999966045</v>
      </c>
    </row>
    <row r="216" spans="1:23" ht="13.2" hidden="1">
      <c r="A216" s="15" t="s">
        <v>118</v>
      </c>
      <c r="B216" s="3" t="s">
        <v>6</v>
      </c>
      <c r="C216" s="15" t="s">
        <v>3851</v>
      </c>
      <c r="D216" s="15"/>
      <c r="E216" s="15"/>
      <c r="F216" s="15">
        <v>12</v>
      </c>
      <c r="G216" s="15">
        <v>64</v>
      </c>
      <c r="H216" s="16">
        <v>44685.629861111112</v>
      </c>
      <c r="I216" s="18">
        <v>44684.661805555559</v>
      </c>
      <c r="J216" s="18">
        <v>44689.629166666666</v>
      </c>
      <c r="K216" s="19">
        <f t="shared" si="0"/>
        <v>44689.79583333333</v>
      </c>
      <c r="L216" s="18">
        <v>44689.909722222219</v>
      </c>
      <c r="M216" s="19">
        <v>44689.909722222219</v>
      </c>
      <c r="N216" s="19">
        <v>44690.166666666664</v>
      </c>
      <c r="O216" s="20">
        <f t="shared" si="1"/>
        <v>0.16666666666666666</v>
      </c>
      <c r="P216" s="20">
        <f t="shared" ca="1" si="2"/>
        <v>-0.96805555555329192</v>
      </c>
      <c r="Q216" s="20">
        <f t="shared" ca="1" si="3"/>
        <v>4.9673611111065838</v>
      </c>
      <c r="R216" s="21">
        <f t="shared" si="4"/>
        <v>140</v>
      </c>
      <c r="S216" s="22">
        <f t="shared" si="5"/>
        <v>19</v>
      </c>
      <c r="T216" s="22">
        <f t="shared" si="6"/>
        <v>5</v>
      </c>
      <c r="U216" s="22">
        <f t="shared" si="7"/>
        <v>2022</v>
      </c>
      <c r="V216" s="434">
        <v>4.3895833333333334</v>
      </c>
      <c r="W216" s="5">
        <f ca="1">Таблица9[[#This Row],[Время в пути]]-Таблица9[[#This Row],[Нитка]]</f>
        <v>0.57777777777325046</v>
      </c>
    </row>
    <row r="217" spans="1:23" ht="13.2" hidden="1">
      <c r="A217" s="15" t="s">
        <v>118</v>
      </c>
      <c r="B217" s="3" t="s">
        <v>6</v>
      </c>
      <c r="C217" s="15" t="s">
        <v>3852</v>
      </c>
      <c r="D217" s="15"/>
      <c r="E217" s="15"/>
      <c r="F217" s="15">
        <v>9</v>
      </c>
      <c r="G217" s="15">
        <v>66</v>
      </c>
      <c r="H217" s="16">
        <v>44689.629861111112</v>
      </c>
      <c r="I217" s="18">
        <v>44688.629166666666</v>
      </c>
      <c r="J217" s="18">
        <v>44693.883333333331</v>
      </c>
      <c r="K217" s="19">
        <f t="shared" si="0"/>
        <v>44694.049999999996</v>
      </c>
      <c r="L217" s="18">
        <v>44694.527777777781</v>
      </c>
      <c r="M217" s="19">
        <v>44694.583333333336</v>
      </c>
      <c r="N217" s="19">
        <v>44695.013888888891</v>
      </c>
      <c r="O217" s="20">
        <f t="shared" si="1"/>
        <v>0.16666666666666666</v>
      </c>
      <c r="P217" s="20">
        <f t="shared" ca="1" si="2"/>
        <v>-1.0006944444467081</v>
      </c>
      <c r="Q217" s="20">
        <f t="shared" ca="1" si="3"/>
        <v>5.2541666666656965</v>
      </c>
      <c r="R217" s="21">
        <f t="shared" si="4"/>
        <v>141</v>
      </c>
      <c r="S217" s="22">
        <f t="shared" si="5"/>
        <v>20</v>
      </c>
      <c r="T217" s="22">
        <f t="shared" si="6"/>
        <v>5</v>
      </c>
      <c r="U217" s="22">
        <f t="shared" si="7"/>
        <v>2022</v>
      </c>
      <c r="V217" s="434">
        <v>4.3895833333333334</v>
      </c>
      <c r="W217" s="5">
        <f ca="1">Таблица9[[#This Row],[Время в пути]]-Таблица9[[#This Row],[Нитка]]</f>
        <v>0.86458333333236315</v>
      </c>
    </row>
    <row r="218" spans="1:23" ht="13.2" hidden="1">
      <c r="A218" s="15" t="s">
        <v>118</v>
      </c>
      <c r="B218" s="3" t="s">
        <v>6</v>
      </c>
      <c r="C218" s="15" t="s">
        <v>3853</v>
      </c>
      <c r="D218" s="15" t="s">
        <v>116</v>
      </c>
      <c r="E218" s="15"/>
      <c r="F218" s="15"/>
      <c r="G218" s="15"/>
      <c r="H218" s="16">
        <v>44691.629861111112</v>
      </c>
      <c r="I218" s="24"/>
      <c r="J218" s="18"/>
      <c r="K218" s="19" t="str">
        <f t="shared" si="0"/>
        <v/>
      </c>
      <c r="L218" s="18"/>
      <c r="M218" s="19"/>
      <c r="N218" s="19"/>
      <c r="O218" s="20">
        <f t="shared" si="1"/>
        <v>0.16666666666666666</v>
      </c>
      <c r="P218" s="20" t="str">
        <f t="shared" ca="1" si="2"/>
        <v/>
      </c>
      <c r="Q218" s="20" t="str">
        <f t="shared" ca="1" si="3"/>
        <v/>
      </c>
      <c r="R218" s="21" t="str">
        <f t="shared" si="4"/>
        <v/>
      </c>
      <c r="S218" s="22">
        <f t="shared" si="5"/>
        <v>20</v>
      </c>
      <c r="T218" s="22">
        <f t="shared" si="6"/>
        <v>5</v>
      </c>
      <c r="U218" s="22">
        <f t="shared" si="7"/>
        <v>2022</v>
      </c>
      <c r="V218" s="434">
        <v>4.3895833333333334</v>
      </c>
      <c r="W218" s="5" t="e">
        <f ca="1">Таблица9[[#This Row],[Время в пути]]-Таблица9[[#This Row],[Нитка]]</f>
        <v>#VALUE!</v>
      </c>
    </row>
    <row r="219" spans="1:23" ht="13.2" hidden="1">
      <c r="A219" s="15" t="s">
        <v>118</v>
      </c>
      <c r="B219" s="3" t="s">
        <v>6</v>
      </c>
      <c r="C219" s="15" t="s">
        <v>3853</v>
      </c>
      <c r="D219" s="15"/>
      <c r="E219" s="15"/>
      <c r="F219" s="15">
        <v>18</v>
      </c>
      <c r="G219" s="15">
        <v>58</v>
      </c>
      <c r="H219" s="16">
        <v>44695.629861111112</v>
      </c>
      <c r="I219" s="18">
        <v>44695.630555555559</v>
      </c>
      <c r="J219" s="18">
        <v>44700.109722222223</v>
      </c>
      <c r="K219" s="19">
        <f t="shared" si="0"/>
        <v>44700.276388888888</v>
      </c>
      <c r="L219" s="18">
        <v>44700.659722222219</v>
      </c>
      <c r="M219" s="19">
        <v>44700.666666666664</v>
      </c>
      <c r="N219" s="19">
        <v>44700.916666666664</v>
      </c>
      <c r="O219" s="20">
        <f t="shared" si="1"/>
        <v>0.16666666666666666</v>
      </c>
      <c r="P219" s="20">
        <f t="shared" ca="1" si="2"/>
        <v>6.944444467080757E-4</v>
      </c>
      <c r="Q219" s="20">
        <f t="shared" ca="1" si="3"/>
        <v>4.4791666666642413</v>
      </c>
      <c r="R219" s="21">
        <f t="shared" si="4"/>
        <v>134</v>
      </c>
      <c r="S219" s="22">
        <f t="shared" si="5"/>
        <v>21</v>
      </c>
      <c r="T219" s="22">
        <f t="shared" si="6"/>
        <v>5</v>
      </c>
      <c r="U219" s="22">
        <f t="shared" si="7"/>
        <v>2022</v>
      </c>
      <c r="V219" s="434">
        <v>4.3895833333333334</v>
      </c>
      <c r="W219" s="5">
        <f ca="1">Таблица9[[#This Row],[Время в пути]]-Таблица9[[#This Row],[Нитка]]</f>
        <v>8.9583333330907955E-2</v>
      </c>
    </row>
    <row r="220" spans="1:23" ht="13.2" hidden="1">
      <c r="A220" s="15" t="s">
        <v>118</v>
      </c>
      <c r="B220" s="3" t="s">
        <v>6</v>
      </c>
      <c r="C220" s="15" t="s">
        <v>3854</v>
      </c>
      <c r="D220" s="15"/>
      <c r="E220" s="15"/>
      <c r="F220" s="15">
        <v>11</v>
      </c>
      <c r="G220" s="15">
        <v>45</v>
      </c>
      <c r="H220" s="16">
        <v>44698.629861111112</v>
      </c>
      <c r="I220" s="18">
        <v>44698.65</v>
      </c>
      <c r="J220" s="18">
        <v>44703.534722222219</v>
      </c>
      <c r="K220" s="19">
        <f t="shared" si="0"/>
        <v>44703.701388888883</v>
      </c>
      <c r="L220" s="18">
        <v>44704.534722222219</v>
      </c>
      <c r="M220" s="19">
        <v>44704.555555555555</v>
      </c>
      <c r="N220" s="19">
        <v>44704.669444444444</v>
      </c>
      <c r="O220" s="20">
        <f t="shared" si="1"/>
        <v>0.16666666666666666</v>
      </c>
      <c r="P220" s="20">
        <f t="shared" ca="1" si="2"/>
        <v>2.0138888889050577E-2</v>
      </c>
      <c r="Q220" s="20">
        <f t="shared" ca="1" si="3"/>
        <v>4.8847222222175333</v>
      </c>
      <c r="R220" s="21">
        <f t="shared" si="4"/>
        <v>101</v>
      </c>
      <c r="S220" s="22">
        <f t="shared" si="5"/>
        <v>21</v>
      </c>
      <c r="T220" s="22">
        <f t="shared" si="6"/>
        <v>5</v>
      </c>
      <c r="U220" s="22">
        <f t="shared" si="7"/>
        <v>2022</v>
      </c>
      <c r="V220" s="434">
        <v>4.3895833333333334</v>
      </c>
      <c r="W220" s="5">
        <f ca="1">Таблица9[[#This Row],[Время в пути]]-Таблица9[[#This Row],[Нитка]]</f>
        <v>0.49513888888419988</v>
      </c>
    </row>
    <row r="221" spans="1:23" ht="13.2" hidden="1">
      <c r="A221" s="15" t="s">
        <v>118</v>
      </c>
      <c r="B221" s="3" t="s">
        <v>6</v>
      </c>
      <c r="C221" s="15" t="s">
        <v>3855</v>
      </c>
      <c r="D221" s="15"/>
      <c r="E221" s="15"/>
      <c r="F221" s="15">
        <v>30</v>
      </c>
      <c r="G221" s="15">
        <v>59</v>
      </c>
      <c r="H221" s="16">
        <v>44702.629861111112</v>
      </c>
      <c r="I221" s="18">
        <v>44702.626388888886</v>
      </c>
      <c r="J221" s="18">
        <v>44707.71875</v>
      </c>
      <c r="K221" s="19">
        <f t="shared" si="0"/>
        <v>44707.885416666664</v>
      </c>
      <c r="L221" s="18">
        <v>44708.4375</v>
      </c>
      <c r="M221" s="19">
        <v>44708.438194444447</v>
      </c>
      <c r="N221" s="19">
        <v>44708.677777777775</v>
      </c>
      <c r="O221" s="20">
        <f t="shared" si="1"/>
        <v>0.16666666666666666</v>
      </c>
      <c r="P221" s="20">
        <f t="shared" ca="1" si="2"/>
        <v>-3.4722222262644209E-3</v>
      </c>
      <c r="Q221" s="20">
        <f t="shared" ca="1" si="3"/>
        <v>5.0923611111138598</v>
      </c>
      <c r="R221" s="21">
        <f t="shared" si="4"/>
        <v>148</v>
      </c>
      <c r="S221" s="22">
        <f t="shared" si="5"/>
        <v>22</v>
      </c>
      <c r="T221" s="22">
        <f t="shared" si="6"/>
        <v>5</v>
      </c>
      <c r="U221" s="22">
        <f t="shared" si="7"/>
        <v>2022</v>
      </c>
      <c r="V221" s="434">
        <v>4.3895833333333334</v>
      </c>
      <c r="W221" s="5">
        <f ca="1">Таблица9[[#This Row],[Время в пути]]-Таблица9[[#This Row],[Нитка]]</f>
        <v>0.70277777778052641</v>
      </c>
    </row>
    <row r="222" spans="1:23" ht="13.2" hidden="1">
      <c r="A222" s="15" t="s">
        <v>118</v>
      </c>
      <c r="B222" s="3" t="s">
        <v>6</v>
      </c>
      <c r="C222" s="15" t="s">
        <v>3856</v>
      </c>
      <c r="D222" s="15"/>
      <c r="E222" s="15"/>
      <c r="F222" s="15"/>
      <c r="G222" s="15"/>
      <c r="H222" s="16">
        <v>44705.629861111112</v>
      </c>
      <c r="I222" s="18">
        <v>44705.84375</v>
      </c>
      <c r="J222" s="18">
        <v>44710.82916666667</v>
      </c>
      <c r="K222" s="19">
        <f t="shared" si="0"/>
        <v>44710.995833333334</v>
      </c>
      <c r="L222" s="18">
        <v>44711.052083333336</v>
      </c>
      <c r="M222" s="19">
        <v>44711.083333333336</v>
      </c>
      <c r="N222" s="19">
        <v>44711.190972222219</v>
      </c>
      <c r="O222" s="20">
        <f t="shared" si="1"/>
        <v>0.16666666666666666</v>
      </c>
      <c r="P222" s="20">
        <f t="shared" ca="1" si="2"/>
        <v>0.21388888888759539</v>
      </c>
      <c r="Q222" s="20">
        <f t="shared" ca="1" si="3"/>
        <v>4.9854166666700621</v>
      </c>
      <c r="R222" s="21" t="str">
        <f t="shared" si="4"/>
        <v/>
      </c>
      <c r="S222" s="22">
        <f t="shared" si="5"/>
        <v>22</v>
      </c>
      <c r="T222" s="22">
        <f t="shared" si="6"/>
        <v>5</v>
      </c>
      <c r="U222" s="22">
        <f t="shared" si="7"/>
        <v>2022</v>
      </c>
      <c r="V222" s="434">
        <v>4.3895833333333334</v>
      </c>
      <c r="W222" s="5">
        <f ca="1">Таблица9[[#This Row],[Время в пути]]-Таблица9[[#This Row],[Нитка]]</f>
        <v>0.59583333333672872</v>
      </c>
    </row>
    <row r="223" spans="1:23" ht="13.2" hidden="1">
      <c r="A223" s="15" t="s">
        <v>118</v>
      </c>
      <c r="B223" s="3" t="s">
        <v>6</v>
      </c>
      <c r="C223" s="15" t="s">
        <v>3857</v>
      </c>
      <c r="D223" s="15" t="s">
        <v>116</v>
      </c>
      <c r="E223" s="15"/>
      <c r="F223" s="15"/>
      <c r="G223" s="15"/>
      <c r="H223" s="16">
        <v>44709.629861111112</v>
      </c>
      <c r="I223" s="24"/>
      <c r="J223" s="18"/>
      <c r="K223" s="19" t="str">
        <f t="shared" si="0"/>
        <v/>
      </c>
      <c r="L223" s="18"/>
      <c r="M223" s="19"/>
      <c r="N223" s="19"/>
      <c r="O223" s="20">
        <f t="shared" si="1"/>
        <v>0.16666666666666666</v>
      </c>
      <c r="P223" s="20" t="str">
        <f t="shared" ca="1" si="2"/>
        <v/>
      </c>
      <c r="Q223" s="20" t="str">
        <f t="shared" ca="1" si="3"/>
        <v/>
      </c>
      <c r="R223" s="21" t="str">
        <f t="shared" si="4"/>
        <v/>
      </c>
      <c r="S223" s="22">
        <f t="shared" si="5"/>
        <v>22</v>
      </c>
      <c r="T223" s="22">
        <f t="shared" si="6"/>
        <v>5</v>
      </c>
      <c r="U223" s="22">
        <f t="shared" si="7"/>
        <v>2022</v>
      </c>
      <c r="V223" s="434">
        <v>4.3895833333333334</v>
      </c>
      <c r="W223" s="5" t="e">
        <f ca="1">Таблица9[[#This Row],[Время в пути]]-Таблица9[[#This Row],[Нитка]]</f>
        <v>#VALUE!</v>
      </c>
    </row>
    <row r="224" spans="1:23" ht="13.2">
      <c r="A224" s="15" t="s">
        <v>99</v>
      </c>
      <c r="B224" s="3" t="s">
        <v>7</v>
      </c>
      <c r="C224" s="15" t="s">
        <v>3851</v>
      </c>
      <c r="D224" s="15"/>
      <c r="E224" s="15"/>
      <c r="F224" s="15">
        <v>0</v>
      </c>
      <c r="G224" s="15">
        <v>56</v>
      </c>
      <c r="H224" s="16">
        <v>44676.708333333336</v>
      </c>
      <c r="I224" s="18">
        <v>44676.915972222225</v>
      </c>
      <c r="J224" s="18">
        <v>44682.984722222223</v>
      </c>
      <c r="K224" s="19">
        <f t="shared" si="0"/>
        <v>44683.151388888888</v>
      </c>
      <c r="L224" s="18">
        <v>44683.239583333336</v>
      </c>
      <c r="M224" s="19">
        <v>44683.246527777781</v>
      </c>
      <c r="N224" s="19">
        <v>44683.43472222222</v>
      </c>
      <c r="O224" s="20">
        <f t="shared" si="1"/>
        <v>0.16666666666666666</v>
      </c>
      <c r="P224" s="20">
        <f t="shared" ca="1" si="2"/>
        <v>0.20763888888905058</v>
      </c>
      <c r="Q224" s="20">
        <f t="shared" ca="1" si="3"/>
        <v>6.0687499999985448</v>
      </c>
      <c r="R224" s="21">
        <f t="shared" si="4"/>
        <v>112</v>
      </c>
      <c r="S224" s="22">
        <f t="shared" si="5"/>
        <v>19</v>
      </c>
      <c r="T224" s="22">
        <f t="shared" si="6"/>
        <v>5</v>
      </c>
      <c r="U224" s="22">
        <f t="shared" si="7"/>
        <v>2022</v>
      </c>
      <c r="V224" s="434">
        <v>4.3895833333333334</v>
      </c>
      <c r="W224" s="5">
        <f ca="1">Таблица9[[#This Row],[Время в пути]]-Таблица9[[#This Row],[Нитка]]</f>
        <v>1.6791666666652114</v>
      </c>
    </row>
    <row r="225" spans="1:23" ht="13.2">
      <c r="A225" s="15" t="s">
        <v>99</v>
      </c>
      <c r="B225" s="3" t="s">
        <v>7</v>
      </c>
      <c r="C225" s="15" t="s">
        <v>3852</v>
      </c>
      <c r="D225" s="15"/>
      <c r="E225" s="15"/>
      <c r="F225" s="15">
        <v>0</v>
      </c>
      <c r="G225" s="15">
        <v>47</v>
      </c>
      <c r="H225" s="16">
        <v>44678.708333333336</v>
      </c>
      <c r="I225" s="18">
        <v>44678.468055555553</v>
      </c>
      <c r="J225" s="18">
        <v>44683.109027777777</v>
      </c>
      <c r="K225" s="19">
        <f t="shared" si="0"/>
        <v>44683.275694444441</v>
      </c>
      <c r="L225" s="18">
        <v>44683.78125</v>
      </c>
      <c r="M225" s="19">
        <v>44683.782638888886</v>
      </c>
      <c r="N225" s="19">
        <v>44683.936805555553</v>
      </c>
      <c r="O225" s="20">
        <f t="shared" si="1"/>
        <v>0.16666666666666666</v>
      </c>
      <c r="P225" s="20">
        <f t="shared" ca="1" si="2"/>
        <v>-0.24027777778246673</v>
      </c>
      <c r="Q225" s="20">
        <f t="shared" ca="1" si="3"/>
        <v>4.640972222223354</v>
      </c>
      <c r="R225" s="21">
        <f t="shared" si="4"/>
        <v>94</v>
      </c>
      <c r="S225" s="22">
        <f t="shared" si="5"/>
        <v>19</v>
      </c>
      <c r="T225" s="22">
        <f t="shared" si="6"/>
        <v>5</v>
      </c>
      <c r="U225" s="22">
        <f t="shared" si="7"/>
        <v>2022</v>
      </c>
      <c r="V225" s="434">
        <v>4.3895833333333334</v>
      </c>
      <c r="W225" s="5">
        <f ca="1">Таблица9[[#This Row],[Время в пути]]-Таблица9[[#This Row],[Нитка]]</f>
        <v>0.25138888889002065</v>
      </c>
    </row>
    <row r="226" spans="1:23" ht="13.2">
      <c r="A226" s="15" t="s">
        <v>99</v>
      </c>
      <c r="B226" s="3" t="s">
        <v>7</v>
      </c>
      <c r="C226" s="15" t="s">
        <v>3853</v>
      </c>
      <c r="D226" s="15"/>
      <c r="E226" s="15"/>
      <c r="F226" s="15">
        <v>3</v>
      </c>
      <c r="G226" s="15">
        <v>64</v>
      </c>
      <c r="H226" s="16">
        <v>44681.708333333336</v>
      </c>
      <c r="I226" s="18">
        <v>44681.053472222222</v>
      </c>
      <c r="J226" s="18">
        <v>44686.763194444444</v>
      </c>
      <c r="K226" s="19">
        <f t="shared" si="0"/>
        <v>44686.929861111108</v>
      </c>
      <c r="L226" s="18">
        <v>44687.159722222219</v>
      </c>
      <c r="M226" s="19">
        <v>44687.159722222219</v>
      </c>
      <c r="N226" s="19">
        <v>44687.29583333333</v>
      </c>
      <c r="O226" s="20">
        <f t="shared" si="1"/>
        <v>0.16666666666666666</v>
      </c>
      <c r="P226" s="20">
        <f t="shared" ca="1" si="2"/>
        <v>-0.65486111111385981</v>
      </c>
      <c r="Q226" s="20">
        <f t="shared" ca="1" si="3"/>
        <v>5.7097222222218988</v>
      </c>
      <c r="R226" s="21">
        <f t="shared" si="4"/>
        <v>131</v>
      </c>
      <c r="S226" s="22">
        <f t="shared" si="5"/>
        <v>19</v>
      </c>
      <c r="T226" s="22">
        <f t="shared" si="6"/>
        <v>5</v>
      </c>
      <c r="U226" s="22">
        <f t="shared" si="7"/>
        <v>2022</v>
      </c>
      <c r="V226" s="434">
        <v>4.3895833333333334</v>
      </c>
      <c r="W226" s="5">
        <f ca="1">Таблица9[[#This Row],[Время в пути]]-Таблица9[[#This Row],[Нитка]]</f>
        <v>1.3201388888885655</v>
      </c>
    </row>
    <row r="227" spans="1:23" ht="13.2">
      <c r="A227" s="15" t="s">
        <v>99</v>
      </c>
      <c r="B227" s="3" t="s">
        <v>7</v>
      </c>
      <c r="C227" s="15" t="s">
        <v>3854</v>
      </c>
      <c r="D227" s="15"/>
      <c r="E227" s="15"/>
      <c r="F227" s="15">
        <v>0</v>
      </c>
      <c r="G227" s="15">
        <v>69</v>
      </c>
      <c r="H227" s="16">
        <v>44683.708333333336</v>
      </c>
      <c r="I227" s="18">
        <v>44683.73333333333</v>
      </c>
      <c r="J227" s="18">
        <v>44689</v>
      </c>
      <c r="K227" s="19">
        <f t="shared" si="0"/>
        <v>44689.166666666664</v>
      </c>
      <c r="L227" s="18">
        <v>44689.25</v>
      </c>
      <c r="M227" s="19">
        <v>44689.260416666664</v>
      </c>
      <c r="N227" s="19">
        <v>44689.513888888891</v>
      </c>
      <c r="O227" s="20">
        <f t="shared" si="1"/>
        <v>0.16666666666666666</v>
      </c>
      <c r="P227" s="20">
        <f t="shared" ca="1" si="2"/>
        <v>2.4999999994179234E-2</v>
      </c>
      <c r="Q227" s="20">
        <f t="shared" ca="1" si="3"/>
        <v>5.2666666666700621</v>
      </c>
      <c r="R227" s="21">
        <f t="shared" si="4"/>
        <v>138</v>
      </c>
      <c r="S227" s="22">
        <f t="shared" si="5"/>
        <v>19</v>
      </c>
      <c r="T227" s="22">
        <f t="shared" si="6"/>
        <v>5</v>
      </c>
      <c r="U227" s="22">
        <f t="shared" si="7"/>
        <v>2022</v>
      </c>
      <c r="V227" s="434">
        <v>4.3895833333333334</v>
      </c>
      <c r="W227" s="5">
        <f ca="1">Таблица9[[#This Row],[Время в пути]]-Таблица9[[#This Row],[Нитка]]</f>
        <v>0.87708333333672872</v>
      </c>
    </row>
    <row r="228" spans="1:23" ht="13.2">
      <c r="A228" s="15" t="s">
        <v>99</v>
      </c>
      <c r="B228" s="3" t="s">
        <v>7</v>
      </c>
      <c r="C228" s="15" t="s">
        <v>3855</v>
      </c>
      <c r="D228" s="15"/>
      <c r="E228" s="15"/>
      <c r="F228" s="15">
        <v>1</v>
      </c>
      <c r="G228" s="15">
        <v>50</v>
      </c>
      <c r="H228" s="16">
        <v>44685.708333333336</v>
      </c>
      <c r="I228" s="18">
        <v>44686.736805555556</v>
      </c>
      <c r="J228" s="18">
        <v>44691.815972222219</v>
      </c>
      <c r="K228" s="19">
        <f t="shared" si="0"/>
        <v>44691.982638888883</v>
      </c>
      <c r="L228" s="18">
        <v>44692.270833333336</v>
      </c>
      <c r="M228" s="19">
        <v>44692.317361111112</v>
      </c>
      <c r="N228" s="19">
        <v>44692.634027777778</v>
      </c>
      <c r="O228" s="20">
        <f t="shared" si="1"/>
        <v>0.16666666666666666</v>
      </c>
      <c r="P228" s="20">
        <f t="shared" ca="1" si="2"/>
        <v>1.0284722222204437</v>
      </c>
      <c r="Q228" s="20">
        <f t="shared" ca="1" si="3"/>
        <v>5.0791666666627862</v>
      </c>
      <c r="R228" s="21">
        <f t="shared" si="4"/>
        <v>101</v>
      </c>
      <c r="S228" s="22">
        <f t="shared" si="5"/>
        <v>20</v>
      </c>
      <c r="T228" s="22">
        <f t="shared" si="6"/>
        <v>5</v>
      </c>
      <c r="U228" s="22">
        <f t="shared" si="7"/>
        <v>2022</v>
      </c>
      <c r="V228" s="434">
        <v>4.3895833333333334</v>
      </c>
      <c r="W228" s="5">
        <f ca="1">Таблица9[[#This Row],[Время в пути]]-Таблица9[[#This Row],[Нитка]]</f>
        <v>0.68958333332945276</v>
      </c>
    </row>
    <row r="229" spans="1:23" ht="13.2">
      <c r="A229" s="15" t="s">
        <v>99</v>
      </c>
      <c r="B229" s="3" t="s">
        <v>7</v>
      </c>
      <c r="C229" s="15" t="s">
        <v>3856</v>
      </c>
      <c r="D229" s="15"/>
      <c r="E229" s="15"/>
      <c r="F229" s="15">
        <v>0</v>
      </c>
      <c r="G229" s="15">
        <v>50</v>
      </c>
      <c r="H229" s="16">
        <v>44687.708333333336</v>
      </c>
      <c r="I229" s="18">
        <v>44688.15</v>
      </c>
      <c r="J229" s="18">
        <v>44693.09652777778</v>
      </c>
      <c r="K229" s="19">
        <f t="shared" si="0"/>
        <v>44693.263194444444</v>
      </c>
      <c r="L229" s="18">
        <v>44693.430555555555</v>
      </c>
      <c r="M229" s="19">
        <v>44693.440972222219</v>
      </c>
      <c r="N229" s="19">
        <v>44693.583333333336</v>
      </c>
      <c r="O229" s="20">
        <f t="shared" si="1"/>
        <v>0.16666666666666666</v>
      </c>
      <c r="P229" s="20">
        <f t="shared" ca="1" si="2"/>
        <v>0.44166666666569654</v>
      </c>
      <c r="Q229" s="20">
        <f t="shared" ca="1" si="3"/>
        <v>4.9465277777781012</v>
      </c>
      <c r="R229" s="21">
        <f t="shared" si="4"/>
        <v>100</v>
      </c>
      <c r="S229" s="22">
        <f t="shared" si="5"/>
        <v>20</v>
      </c>
      <c r="T229" s="22">
        <f t="shared" si="6"/>
        <v>5</v>
      </c>
      <c r="U229" s="22">
        <f t="shared" si="7"/>
        <v>2022</v>
      </c>
      <c r="V229" s="434">
        <v>4.3895833333333334</v>
      </c>
      <c r="W229" s="5">
        <f ca="1">Таблица9[[#This Row],[Время в пути]]-Таблица9[[#This Row],[Нитка]]</f>
        <v>0.55694444444476776</v>
      </c>
    </row>
    <row r="230" spans="1:23" ht="13.2">
      <c r="A230" s="15" t="s">
        <v>99</v>
      </c>
      <c r="B230" s="3" t="s">
        <v>7</v>
      </c>
      <c r="C230" s="15" t="s">
        <v>3857</v>
      </c>
      <c r="D230" s="15"/>
      <c r="E230" s="15"/>
      <c r="F230" s="15">
        <v>0</v>
      </c>
      <c r="G230" s="15">
        <v>43</v>
      </c>
      <c r="H230" s="16">
        <v>44689.708333333336</v>
      </c>
      <c r="I230" s="18">
        <v>44691.46875</v>
      </c>
      <c r="J230" s="18">
        <v>44696.070138888892</v>
      </c>
      <c r="K230" s="19">
        <f t="shared" si="0"/>
        <v>44696.236805555556</v>
      </c>
      <c r="L230" s="18">
        <v>44696.534722222219</v>
      </c>
      <c r="M230" s="19">
        <v>44696.541666666664</v>
      </c>
      <c r="N230" s="19">
        <v>44696.640277777777</v>
      </c>
      <c r="O230" s="20">
        <f t="shared" si="1"/>
        <v>0.16666666666666666</v>
      </c>
      <c r="P230" s="20">
        <f t="shared" ca="1" si="2"/>
        <v>1.7604166666642413</v>
      </c>
      <c r="Q230" s="20">
        <f t="shared" ca="1" si="3"/>
        <v>4.601388888891961</v>
      </c>
      <c r="R230" s="21">
        <f t="shared" si="4"/>
        <v>86</v>
      </c>
      <c r="S230" s="22">
        <f t="shared" si="5"/>
        <v>20</v>
      </c>
      <c r="T230" s="22">
        <f t="shared" si="6"/>
        <v>5</v>
      </c>
      <c r="U230" s="22">
        <f t="shared" si="7"/>
        <v>2022</v>
      </c>
      <c r="V230" s="434">
        <v>4.3895833333333334</v>
      </c>
      <c r="W230" s="5">
        <f ca="1">Таблица9[[#This Row],[Время в пути]]-Таблица9[[#This Row],[Нитка]]</f>
        <v>0.21180555555862757</v>
      </c>
    </row>
    <row r="231" spans="1:23" ht="13.2">
      <c r="A231" s="15" t="s">
        <v>99</v>
      </c>
      <c r="B231" s="3" t="s">
        <v>7</v>
      </c>
      <c r="C231" s="15" t="s">
        <v>3858</v>
      </c>
      <c r="D231" s="15"/>
      <c r="E231" s="15"/>
      <c r="F231" s="15">
        <v>0</v>
      </c>
      <c r="G231" s="15">
        <v>37</v>
      </c>
      <c r="H231" s="16">
        <v>44691.708333333336</v>
      </c>
      <c r="I231" s="18">
        <v>44694.127083333333</v>
      </c>
      <c r="J231" s="18">
        <v>44698.855555555558</v>
      </c>
      <c r="K231" s="19">
        <f t="shared" si="0"/>
        <v>44699.022222222222</v>
      </c>
      <c r="L231" s="18">
        <v>44699.152777777781</v>
      </c>
      <c r="M231" s="19">
        <v>44699.152777777781</v>
      </c>
      <c r="N231" s="19">
        <v>44699.284722222219</v>
      </c>
      <c r="O231" s="20">
        <f t="shared" si="1"/>
        <v>0.16666666666666666</v>
      </c>
      <c r="P231" s="20">
        <f t="shared" ca="1" si="2"/>
        <v>2.4187499999970896</v>
      </c>
      <c r="Q231" s="20">
        <f t="shared" ca="1" si="3"/>
        <v>4.7284722222248092</v>
      </c>
      <c r="R231" s="21">
        <f t="shared" si="4"/>
        <v>74</v>
      </c>
      <c r="S231" s="22">
        <f t="shared" si="5"/>
        <v>21</v>
      </c>
      <c r="T231" s="22">
        <f t="shared" si="6"/>
        <v>5</v>
      </c>
      <c r="U231" s="22">
        <f t="shared" si="7"/>
        <v>2022</v>
      </c>
      <c r="V231" s="434">
        <v>4.3895833333333334</v>
      </c>
      <c r="W231" s="5">
        <f ca="1">Таблица9[[#This Row],[Время в пути]]-Таблица9[[#This Row],[Нитка]]</f>
        <v>0.33888888889147584</v>
      </c>
    </row>
    <row r="232" spans="1:23" ht="13.2">
      <c r="A232" s="15" t="s">
        <v>99</v>
      </c>
      <c r="B232" s="3" t="s">
        <v>7</v>
      </c>
      <c r="C232" s="15" t="s">
        <v>3859</v>
      </c>
      <c r="D232" s="15"/>
      <c r="E232" s="15"/>
      <c r="F232" s="15">
        <v>0</v>
      </c>
      <c r="G232" s="15">
        <v>42</v>
      </c>
      <c r="H232" s="16">
        <v>44694.708333333336</v>
      </c>
      <c r="I232" s="18">
        <v>44695.800694444442</v>
      </c>
      <c r="J232" s="18">
        <v>44701.72152777778</v>
      </c>
      <c r="K232" s="19">
        <f t="shared" si="0"/>
        <v>44701.888194444444</v>
      </c>
      <c r="L232" s="18">
        <v>44702.020833333336</v>
      </c>
      <c r="M232" s="19">
        <v>44702.052083333336</v>
      </c>
      <c r="N232" s="19">
        <v>44702.152777777781</v>
      </c>
      <c r="O232" s="20">
        <f t="shared" si="1"/>
        <v>0.16666666666666666</v>
      </c>
      <c r="P232" s="20">
        <f t="shared" ca="1" si="2"/>
        <v>1.0923611111065838</v>
      </c>
      <c r="Q232" s="20">
        <f t="shared" ca="1" si="3"/>
        <v>5.9208333333372138</v>
      </c>
      <c r="R232" s="21">
        <f t="shared" si="4"/>
        <v>84</v>
      </c>
      <c r="S232" s="22">
        <f t="shared" si="5"/>
        <v>21</v>
      </c>
      <c r="T232" s="22">
        <f t="shared" si="6"/>
        <v>5</v>
      </c>
      <c r="U232" s="22">
        <f t="shared" si="7"/>
        <v>2022</v>
      </c>
      <c r="V232" s="434">
        <v>4.3895833333333334</v>
      </c>
      <c r="W232" s="5">
        <f ca="1">Таблица9[[#This Row],[Время в пути]]-Таблица9[[#This Row],[Нитка]]</f>
        <v>1.5312500000038805</v>
      </c>
    </row>
    <row r="233" spans="1:23" ht="13.2">
      <c r="A233" s="15" t="s">
        <v>99</v>
      </c>
      <c r="B233" s="3" t="s">
        <v>7</v>
      </c>
      <c r="C233" s="15" t="s">
        <v>3860</v>
      </c>
      <c r="D233" s="15"/>
      <c r="E233" s="15"/>
      <c r="F233" s="15">
        <v>0</v>
      </c>
      <c r="G233" s="15">
        <v>42</v>
      </c>
      <c r="H233" s="16">
        <v>44696.708333333336</v>
      </c>
      <c r="I233" s="18">
        <v>44698.961805555555</v>
      </c>
      <c r="J233" s="18">
        <v>44704.076388888891</v>
      </c>
      <c r="K233" s="19">
        <f t="shared" si="0"/>
        <v>44704.243055555555</v>
      </c>
      <c r="L233" s="18">
        <v>44704.909722222219</v>
      </c>
      <c r="M233" s="19">
        <v>44704.909722222219</v>
      </c>
      <c r="N233" s="19">
        <v>44704.955555555556</v>
      </c>
      <c r="O233" s="20">
        <f t="shared" si="1"/>
        <v>0.16666666666666666</v>
      </c>
      <c r="P233" s="20">
        <f t="shared" ca="1" si="2"/>
        <v>2.2534722222189885</v>
      </c>
      <c r="Q233" s="20">
        <f t="shared" ca="1" si="3"/>
        <v>5.1145833333357587</v>
      </c>
      <c r="R233" s="21">
        <f t="shared" si="4"/>
        <v>84</v>
      </c>
      <c r="S233" s="22">
        <f t="shared" si="5"/>
        <v>22</v>
      </c>
      <c r="T233" s="22">
        <f t="shared" si="6"/>
        <v>5</v>
      </c>
      <c r="U233" s="22">
        <f t="shared" si="7"/>
        <v>2022</v>
      </c>
      <c r="V233" s="434">
        <v>4.3895833333333334</v>
      </c>
      <c r="W233" s="5">
        <f ca="1">Таблица9[[#This Row],[Время в пути]]-Таблица9[[#This Row],[Нитка]]</f>
        <v>0.72500000000242526</v>
      </c>
    </row>
    <row r="234" spans="1:23" ht="13.2">
      <c r="A234" s="15" t="s">
        <v>99</v>
      </c>
      <c r="B234" s="3" t="s">
        <v>7</v>
      </c>
      <c r="C234" s="15" t="s">
        <v>3861</v>
      </c>
      <c r="D234" s="15" t="s">
        <v>116</v>
      </c>
      <c r="E234" s="15"/>
      <c r="F234" s="15"/>
      <c r="G234" s="15"/>
      <c r="H234" s="16">
        <v>44699.708333333336</v>
      </c>
      <c r="I234" s="18"/>
      <c r="J234" s="18"/>
      <c r="K234" s="19" t="str">
        <f t="shared" si="0"/>
        <v/>
      </c>
      <c r="L234" s="18"/>
      <c r="M234" s="19"/>
      <c r="N234" s="19"/>
      <c r="O234" s="20">
        <f t="shared" si="1"/>
        <v>0.16666666666666666</v>
      </c>
      <c r="P234" s="20" t="str">
        <f t="shared" ca="1" si="2"/>
        <v/>
      </c>
      <c r="Q234" s="20" t="str">
        <f t="shared" ca="1" si="3"/>
        <v/>
      </c>
      <c r="R234" s="21" t="str">
        <f t="shared" si="4"/>
        <v/>
      </c>
      <c r="S234" s="22">
        <f t="shared" si="5"/>
        <v>21</v>
      </c>
      <c r="T234" s="22">
        <f t="shared" si="6"/>
        <v>5</v>
      </c>
      <c r="U234" s="22">
        <f t="shared" si="7"/>
        <v>2022</v>
      </c>
      <c r="V234" s="434">
        <v>4.3895833333333334</v>
      </c>
      <c r="W234" s="5" t="e">
        <f ca="1">Таблица9[[#This Row],[Время в пути]]-Таблица9[[#This Row],[Нитка]]</f>
        <v>#VALUE!</v>
      </c>
    </row>
    <row r="235" spans="1:23" ht="13.2">
      <c r="A235" s="15" t="s">
        <v>99</v>
      </c>
      <c r="B235" s="3" t="s">
        <v>7</v>
      </c>
      <c r="C235" s="15" t="s">
        <v>3861</v>
      </c>
      <c r="D235" s="15"/>
      <c r="E235" s="15"/>
      <c r="F235" s="15">
        <v>0</v>
      </c>
      <c r="G235" s="15">
        <v>57</v>
      </c>
      <c r="H235" s="16">
        <v>44701.708333333336</v>
      </c>
      <c r="I235" s="18">
        <v>44702.054166666669</v>
      </c>
      <c r="J235" s="18">
        <v>44706.848611111112</v>
      </c>
      <c r="K235" s="19">
        <f t="shared" si="0"/>
        <v>44707.015277777777</v>
      </c>
      <c r="L235" s="18">
        <v>44707.208333333336</v>
      </c>
      <c r="M235" s="19">
        <v>44707.228472222225</v>
      </c>
      <c r="N235" s="19">
        <v>44707.366666666669</v>
      </c>
      <c r="O235" s="20">
        <f t="shared" si="1"/>
        <v>0.16666666666666666</v>
      </c>
      <c r="P235" s="20">
        <f t="shared" ca="1" si="2"/>
        <v>0.34583333333284827</v>
      </c>
      <c r="Q235" s="20">
        <f t="shared" ca="1" si="3"/>
        <v>4.7944444444437977</v>
      </c>
      <c r="R235" s="21">
        <f t="shared" si="4"/>
        <v>114</v>
      </c>
      <c r="S235" s="22">
        <f t="shared" si="5"/>
        <v>22</v>
      </c>
      <c r="T235" s="22">
        <f t="shared" si="6"/>
        <v>5</v>
      </c>
      <c r="U235" s="22">
        <f t="shared" si="7"/>
        <v>2022</v>
      </c>
      <c r="V235" s="434">
        <v>4.3895833333333334</v>
      </c>
      <c r="W235" s="5">
        <f ca="1">Таблица9[[#This Row],[Время в пути]]-Таблица9[[#This Row],[Нитка]]</f>
        <v>0.4048611111104643</v>
      </c>
    </row>
    <row r="236" spans="1:23" ht="13.2">
      <c r="A236" s="15" t="s">
        <v>99</v>
      </c>
      <c r="B236" s="3" t="s">
        <v>7</v>
      </c>
      <c r="C236" s="15" t="s">
        <v>3862</v>
      </c>
      <c r="D236" s="15"/>
      <c r="E236" s="15"/>
      <c r="F236" s="15">
        <v>1</v>
      </c>
      <c r="G236" s="15">
        <v>59</v>
      </c>
      <c r="H236" s="16">
        <v>44703.708333333336</v>
      </c>
      <c r="I236" s="18">
        <v>44704.732638888891</v>
      </c>
      <c r="J236" s="18">
        <v>44710.223611111112</v>
      </c>
      <c r="K236" s="19">
        <f t="shared" si="0"/>
        <v>44710.390277777777</v>
      </c>
      <c r="L236" s="18">
        <v>44710.5</v>
      </c>
      <c r="M236" s="19">
        <v>44710.534722222219</v>
      </c>
      <c r="N236" s="19">
        <v>44710.666666666664</v>
      </c>
      <c r="O236" s="20">
        <f t="shared" si="1"/>
        <v>0.16666666666666666</v>
      </c>
      <c r="P236" s="20">
        <f t="shared" ca="1" si="2"/>
        <v>1.0243055555547471</v>
      </c>
      <c r="Q236" s="20">
        <f t="shared" ca="1" si="3"/>
        <v>5.4909722222218988</v>
      </c>
      <c r="R236" s="21">
        <f t="shared" si="4"/>
        <v>119</v>
      </c>
      <c r="S236" s="22">
        <f t="shared" si="5"/>
        <v>22</v>
      </c>
      <c r="T236" s="22">
        <f t="shared" si="6"/>
        <v>5</v>
      </c>
      <c r="U236" s="22">
        <f t="shared" si="7"/>
        <v>2022</v>
      </c>
      <c r="V236" s="434">
        <v>4.3895833333333334</v>
      </c>
      <c r="W236" s="5">
        <f ca="1">Таблица9[[#This Row],[Время в пути]]-Таблица9[[#This Row],[Нитка]]</f>
        <v>1.1013888888885655</v>
      </c>
    </row>
    <row r="237" spans="1:23" ht="13.2">
      <c r="A237" s="15" t="s">
        <v>99</v>
      </c>
      <c r="B237" s="3" t="s">
        <v>7</v>
      </c>
      <c r="C237" s="15" t="s">
        <v>3863</v>
      </c>
      <c r="D237" s="15"/>
      <c r="E237" s="15"/>
      <c r="F237" s="15">
        <v>0</v>
      </c>
      <c r="G237" s="15">
        <v>51</v>
      </c>
      <c r="H237" s="16">
        <v>44706.708333333336</v>
      </c>
      <c r="I237" s="18">
        <v>44706.466666666667</v>
      </c>
      <c r="J237" s="18">
        <v>44711.629861111112</v>
      </c>
      <c r="K237" s="19">
        <f t="shared" si="0"/>
        <v>44711.796527777777</v>
      </c>
      <c r="L237" s="18">
        <v>44711.972222222219</v>
      </c>
      <c r="M237" s="19">
        <v>44712.000694444447</v>
      </c>
      <c r="N237" s="19">
        <v>44712.208333333336</v>
      </c>
      <c r="O237" s="20">
        <f t="shared" si="1"/>
        <v>0.16666666666666666</v>
      </c>
      <c r="P237" s="20">
        <f t="shared" ca="1" si="2"/>
        <v>-0.24166666666860692</v>
      </c>
      <c r="Q237" s="20">
        <f t="shared" ca="1" si="3"/>
        <v>5.1631944444452529</v>
      </c>
      <c r="R237" s="21">
        <f t="shared" si="4"/>
        <v>102</v>
      </c>
      <c r="S237" s="22">
        <f t="shared" si="5"/>
        <v>23</v>
      </c>
      <c r="T237" s="22">
        <f t="shared" si="6"/>
        <v>5</v>
      </c>
      <c r="U237" s="22">
        <f t="shared" si="7"/>
        <v>2022</v>
      </c>
      <c r="V237" s="434">
        <v>4.3895833333333334</v>
      </c>
      <c r="W237" s="5">
        <f ca="1">Таблица9[[#This Row],[Время в пути]]-Таблица9[[#This Row],[Нитка]]</f>
        <v>0.77361111111191949</v>
      </c>
    </row>
    <row r="238" spans="1:23" ht="13.2" hidden="1">
      <c r="A238" s="15" t="s">
        <v>118</v>
      </c>
      <c r="B238" s="3" t="s">
        <v>8</v>
      </c>
      <c r="C238" s="15" t="s">
        <v>3829</v>
      </c>
      <c r="D238" s="15" t="s">
        <v>116</v>
      </c>
      <c r="E238" s="15"/>
      <c r="F238" s="15"/>
      <c r="G238" s="15"/>
      <c r="H238" s="16">
        <v>44673</v>
      </c>
      <c r="I238" s="24"/>
      <c r="J238" s="18"/>
      <c r="K238" s="19" t="str">
        <f t="shared" si="0"/>
        <v/>
      </c>
      <c r="L238" s="18"/>
      <c r="M238" s="19"/>
      <c r="N238" s="19"/>
      <c r="O238" s="20">
        <f t="shared" si="1"/>
        <v>0.16666666666666666</v>
      </c>
      <c r="P238" s="20" t="str">
        <f t="shared" ca="1" si="2"/>
        <v/>
      </c>
      <c r="Q238" s="20" t="str">
        <f t="shared" ca="1" si="3"/>
        <v/>
      </c>
      <c r="R238" s="21" t="str">
        <f t="shared" si="4"/>
        <v/>
      </c>
      <c r="S238" s="22">
        <f t="shared" si="5"/>
        <v>17</v>
      </c>
      <c r="T238" s="22">
        <f t="shared" si="6"/>
        <v>4</v>
      </c>
      <c r="U238" s="22">
        <f t="shared" si="7"/>
        <v>2022</v>
      </c>
      <c r="V238" s="434">
        <v>5.5562499999999995</v>
      </c>
      <c r="W238" s="5" t="e">
        <f ca="1">Таблица9[[#This Row],[Время в пути]]-Таблица9[[#This Row],[Нитка]]</f>
        <v>#VALUE!</v>
      </c>
    </row>
    <row r="239" spans="1:23" ht="13.2" hidden="1">
      <c r="A239" s="15" t="s">
        <v>118</v>
      </c>
      <c r="B239" s="3" t="s">
        <v>8</v>
      </c>
      <c r="C239" s="15" t="s">
        <v>3829</v>
      </c>
      <c r="D239" s="15"/>
      <c r="E239" s="15"/>
      <c r="F239" s="15">
        <v>40</v>
      </c>
      <c r="G239" s="15">
        <v>56</v>
      </c>
      <c r="H239" s="16">
        <v>44682</v>
      </c>
      <c r="I239" s="18">
        <v>44683.720833333333</v>
      </c>
      <c r="J239" s="18">
        <v>44689.961805555555</v>
      </c>
      <c r="K239" s="19">
        <f t="shared" si="0"/>
        <v>44690.128472222219</v>
      </c>
      <c r="L239" s="18">
        <v>44690.208333333336</v>
      </c>
      <c r="M239" s="19">
        <v>44690.208333333336</v>
      </c>
      <c r="N239" s="19">
        <v>44690.668055555558</v>
      </c>
      <c r="O239" s="20">
        <f t="shared" si="1"/>
        <v>0.16666666666666666</v>
      </c>
      <c r="P239" s="20">
        <f t="shared" ca="1" si="2"/>
        <v>1.7208333333328483</v>
      </c>
      <c r="Q239" s="20">
        <f t="shared" ca="1" si="3"/>
        <v>6.2409722222218988</v>
      </c>
      <c r="R239" s="21">
        <f t="shared" si="4"/>
        <v>152</v>
      </c>
      <c r="S239" s="22">
        <f t="shared" si="5"/>
        <v>20</v>
      </c>
      <c r="T239" s="22">
        <f t="shared" si="6"/>
        <v>5</v>
      </c>
      <c r="U239" s="22">
        <f t="shared" si="7"/>
        <v>2022</v>
      </c>
      <c r="V239" s="434">
        <v>5.5562499999999995</v>
      </c>
      <c r="W239" s="5">
        <f ca="1">Таблица9[[#This Row],[Время в пути]]-Таблица9[[#This Row],[Нитка]]</f>
        <v>0.68472222222189938</v>
      </c>
    </row>
    <row r="240" spans="1:23" ht="13.2" hidden="1">
      <c r="A240" s="15" t="s">
        <v>118</v>
      </c>
      <c r="B240" s="3" t="s">
        <v>8</v>
      </c>
      <c r="C240" s="15" t="s">
        <v>3830</v>
      </c>
      <c r="D240" s="15"/>
      <c r="E240" s="15"/>
      <c r="F240" s="15">
        <v>6</v>
      </c>
      <c r="G240" s="15">
        <v>65</v>
      </c>
      <c r="H240" s="16">
        <v>44685</v>
      </c>
      <c r="I240" s="25">
        <v>44686.794444444444</v>
      </c>
      <c r="J240" s="18">
        <v>44693.413194444445</v>
      </c>
      <c r="K240" s="19">
        <f t="shared" si="0"/>
        <v>44693.579861111109</v>
      </c>
      <c r="L240" s="18">
        <v>44693.652777777781</v>
      </c>
      <c r="M240" s="19">
        <v>44693.670138888891</v>
      </c>
      <c r="N240" s="19">
        <v>44694.134027777778</v>
      </c>
      <c r="O240" s="20">
        <f t="shared" si="1"/>
        <v>0.16666666666666666</v>
      </c>
      <c r="P240" s="20">
        <f t="shared" ca="1" si="2"/>
        <v>1.7944444444437977</v>
      </c>
      <c r="Q240" s="20">
        <f t="shared" ca="1" si="3"/>
        <v>6.6187500000014552</v>
      </c>
      <c r="R240" s="21">
        <f t="shared" si="4"/>
        <v>136</v>
      </c>
      <c r="S240" s="22">
        <f t="shared" si="5"/>
        <v>20</v>
      </c>
      <c r="T240" s="22">
        <f t="shared" si="6"/>
        <v>5</v>
      </c>
      <c r="U240" s="22">
        <f t="shared" si="7"/>
        <v>2022</v>
      </c>
      <c r="V240" s="434">
        <v>5.5562499999999995</v>
      </c>
      <c r="W240" s="5">
        <f ca="1">Таблица9[[#This Row],[Время в пути]]-Таблица9[[#This Row],[Нитка]]</f>
        <v>1.0625000000014557</v>
      </c>
    </row>
    <row r="241" spans="1:23" ht="13.2" hidden="1">
      <c r="A241" s="15" t="s">
        <v>118</v>
      </c>
      <c r="B241" s="3" t="s">
        <v>8</v>
      </c>
      <c r="C241" s="15" t="s">
        <v>3831</v>
      </c>
      <c r="D241" s="15" t="s">
        <v>116</v>
      </c>
      <c r="E241" s="15"/>
      <c r="F241" s="15"/>
      <c r="G241" s="15"/>
      <c r="H241" s="16">
        <v>44689</v>
      </c>
      <c r="I241" s="24"/>
      <c r="J241" s="18"/>
      <c r="K241" s="19" t="str">
        <f t="shared" si="0"/>
        <v/>
      </c>
      <c r="L241" s="18"/>
      <c r="M241" s="19"/>
      <c r="N241" s="19"/>
      <c r="O241" s="20">
        <f t="shared" si="1"/>
        <v>0.16666666666666666</v>
      </c>
      <c r="P241" s="20" t="str">
        <f t="shared" ca="1" si="2"/>
        <v/>
      </c>
      <c r="Q241" s="20" t="str">
        <f t="shared" ca="1" si="3"/>
        <v/>
      </c>
      <c r="R241" s="21" t="str">
        <f t="shared" si="4"/>
        <v/>
      </c>
      <c r="S241" s="22">
        <f t="shared" si="5"/>
        <v>19</v>
      </c>
      <c r="T241" s="22">
        <f t="shared" si="6"/>
        <v>5</v>
      </c>
      <c r="U241" s="22">
        <f t="shared" si="7"/>
        <v>2022</v>
      </c>
      <c r="V241" s="434">
        <v>5.5562499999999995</v>
      </c>
      <c r="W241" s="5" t="e">
        <f ca="1">Таблица9[[#This Row],[Время в пути]]-Таблица9[[#This Row],[Нитка]]</f>
        <v>#VALUE!</v>
      </c>
    </row>
    <row r="242" spans="1:23" ht="13.2" hidden="1">
      <c r="A242" s="15" t="s">
        <v>118</v>
      </c>
      <c r="B242" s="3" t="s">
        <v>8</v>
      </c>
      <c r="C242" s="15" t="s">
        <v>3831</v>
      </c>
      <c r="D242" s="15"/>
      <c r="E242" s="15"/>
      <c r="F242" s="15">
        <v>31</v>
      </c>
      <c r="G242" s="15">
        <v>30</v>
      </c>
      <c r="H242" s="16">
        <v>44694</v>
      </c>
      <c r="I242" s="18">
        <v>44696.807638888888</v>
      </c>
      <c r="J242" s="18">
        <v>44703.945833333331</v>
      </c>
      <c r="K242" s="19">
        <f t="shared" si="0"/>
        <v>44704.112499999996</v>
      </c>
      <c r="L242" s="18">
        <v>44704.173611111109</v>
      </c>
      <c r="M242" s="19">
        <v>44704.197916666664</v>
      </c>
      <c r="N242" s="19">
        <v>44704.417361111111</v>
      </c>
      <c r="O242" s="20">
        <f t="shared" si="1"/>
        <v>0.16666666666666666</v>
      </c>
      <c r="P242" s="20">
        <f t="shared" ca="1" si="2"/>
        <v>2.8076388888875954</v>
      </c>
      <c r="Q242" s="20">
        <f t="shared" ca="1" si="3"/>
        <v>7.1381944444437977</v>
      </c>
      <c r="R242" s="21">
        <f t="shared" si="4"/>
        <v>91</v>
      </c>
      <c r="S242" s="22">
        <f t="shared" si="5"/>
        <v>22</v>
      </c>
      <c r="T242" s="22">
        <f t="shared" si="6"/>
        <v>5</v>
      </c>
      <c r="U242" s="22">
        <f t="shared" si="7"/>
        <v>2022</v>
      </c>
      <c r="V242" s="434">
        <v>5.5562499999999995</v>
      </c>
      <c r="W242" s="5">
        <f ca="1">Таблица9[[#This Row],[Время в пути]]-Таблица9[[#This Row],[Нитка]]</f>
        <v>1.5819444444437982</v>
      </c>
    </row>
    <row r="243" spans="1:23" ht="13.2" hidden="1">
      <c r="A243" s="15" t="s">
        <v>99</v>
      </c>
      <c r="B243" s="3" t="s">
        <v>11</v>
      </c>
      <c r="C243" s="15" t="s">
        <v>3951</v>
      </c>
      <c r="D243" s="15"/>
      <c r="E243" s="15"/>
      <c r="F243" s="15">
        <v>0</v>
      </c>
      <c r="G243" s="15">
        <v>50</v>
      </c>
      <c r="H243" s="16"/>
      <c r="I243" s="24">
        <v>44688.479166666664</v>
      </c>
      <c r="J243" s="18">
        <v>44691.488888888889</v>
      </c>
      <c r="K243" s="19">
        <f t="shared" si="0"/>
        <v>44691.655555555553</v>
      </c>
      <c r="L243" s="18">
        <v>44691.732638888891</v>
      </c>
      <c r="M243" s="19">
        <v>44692.965277777781</v>
      </c>
      <c r="N243" s="19">
        <v>44694.613888888889</v>
      </c>
      <c r="O243" s="20">
        <f t="shared" si="1"/>
        <v>0.16666666666666666</v>
      </c>
      <c r="P243" s="20" t="str">
        <f t="shared" ca="1" si="2"/>
        <v/>
      </c>
      <c r="Q243" s="20" t="str">
        <f t="shared" ca="1" si="3"/>
        <v/>
      </c>
      <c r="R243" s="21">
        <f t="shared" si="4"/>
        <v>100</v>
      </c>
      <c r="S243" s="22">
        <f t="shared" si="5"/>
        <v>20</v>
      </c>
      <c r="T243" s="22">
        <f t="shared" si="6"/>
        <v>5</v>
      </c>
      <c r="U243" s="22">
        <f t="shared" si="7"/>
        <v>2022</v>
      </c>
      <c r="V243" s="434">
        <v>2.8333333333333335</v>
      </c>
      <c r="W243" s="5" t="e">
        <f ca="1">Таблица9[[#This Row],[Время в пути]]-Таблица9[[#This Row],[Нитка]]</f>
        <v>#VALUE!</v>
      </c>
    </row>
    <row r="244" spans="1:23" ht="13.2" hidden="1">
      <c r="A244" s="15" t="s">
        <v>128</v>
      </c>
      <c r="B244" s="3" t="s">
        <v>9</v>
      </c>
      <c r="C244" s="15" t="s">
        <v>3965</v>
      </c>
      <c r="D244" s="15"/>
      <c r="E244" s="15"/>
      <c r="F244" s="15">
        <v>0</v>
      </c>
      <c r="G244" s="15">
        <v>50</v>
      </c>
      <c r="H244" s="16"/>
      <c r="I244" s="24">
        <v>44680.698611111111</v>
      </c>
      <c r="J244" s="18">
        <v>44682.760416666664</v>
      </c>
      <c r="K244" s="19">
        <f t="shared" si="0"/>
        <v>44682.927083333328</v>
      </c>
      <c r="L244" s="18">
        <v>44683.03125</v>
      </c>
      <c r="M244" s="19">
        <v>44686.777777777781</v>
      </c>
      <c r="N244" s="19">
        <v>44689.100694444445</v>
      </c>
      <c r="O244" s="20">
        <f t="shared" si="1"/>
        <v>0.16666666666666666</v>
      </c>
      <c r="P244" s="20" t="str">
        <f t="shared" ca="1" si="2"/>
        <v/>
      </c>
      <c r="Q244" s="20" t="str">
        <f t="shared" ca="1" si="3"/>
        <v/>
      </c>
      <c r="R244" s="21">
        <f t="shared" si="4"/>
        <v>100</v>
      </c>
      <c r="S244" s="22">
        <f t="shared" si="5"/>
        <v>18</v>
      </c>
      <c r="T244" s="22">
        <f t="shared" si="6"/>
        <v>5</v>
      </c>
      <c r="U244" s="22">
        <f t="shared" si="7"/>
        <v>2022</v>
      </c>
      <c r="V244" s="434">
        <v>1.75</v>
      </c>
      <c r="W244" s="5" t="e">
        <f ca="1">Таблица9[[#This Row],[Время в пути]]-Таблица9[[#This Row],[Нитка]]</f>
        <v>#VALUE!</v>
      </c>
    </row>
    <row r="245" spans="1:23" ht="13.2" hidden="1">
      <c r="A245" s="15" t="s">
        <v>128</v>
      </c>
      <c r="B245" s="3" t="s">
        <v>9</v>
      </c>
      <c r="C245" s="15" t="s">
        <v>3966</v>
      </c>
      <c r="D245" s="15"/>
      <c r="E245" s="15"/>
      <c r="F245" s="15">
        <v>0</v>
      </c>
      <c r="G245" s="15">
        <v>50</v>
      </c>
      <c r="H245" s="16"/>
      <c r="I245" s="24">
        <v>44701.250694444447</v>
      </c>
      <c r="J245" s="18">
        <v>44703.323611111111</v>
      </c>
      <c r="K245" s="19">
        <f t="shared" si="0"/>
        <v>44703.490277777775</v>
      </c>
      <c r="L245" s="18">
        <v>44703.583333333336</v>
      </c>
      <c r="M245" s="19">
        <v>44705.131944444445</v>
      </c>
      <c r="N245" s="19">
        <v>44706.508333333331</v>
      </c>
      <c r="O245" s="20">
        <f t="shared" si="1"/>
        <v>0.16666666666666666</v>
      </c>
      <c r="P245" s="20" t="str">
        <f t="shared" ca="1" si="2"/>
        <v/>
      </c>
      <c r="Q245" s="20" t="str">
        <f t="shared" ca="1" si="3"/>
        <v/>
      </c>
      <c r="R245" s="21">
        <f t="shared" si="4"/>
        <v>100</v>
      </c>
      <c r="S245" s="22">
        <f t="shared" si="5"/>
        <v>21</v>
      </c>
      <c r="T245" s="22">
        <f t="shared" si="6"/>
        <v>5</v>
      </c>
      <c r="U245" s="22">
        <f t="shared" si="7"/>
        <v>2022</v>
      </c>
      <c r="V245" s="434">
        <v>1.75</v>
      </c>
      <c r="W245" s="5" t="e">
        <f ca="1">Таблица9[[#This Row],[Время в пути]]-Таблица9[[#This Row],[Нитка]]</f>
        <v>#VALUE!</v>
      </c>
    </row>
    <row r="246" spans="1:23" ht="13.2" hidden="1">
      <c r="A246" s="15" t="s">
        <v>117</v>
      </c>
      <c r="B246" s="3" t="s">
        <v>5</v>
      </c>
      <c r="C246" s="15">
        <v>39</v>
      </c>
      <c r="D246" s="15"/>
      <c r="E246" s="15"/>
      <c r="F246" s="15">
        <v>0</v>
      </c>
      <c r="G246" s="15">
        <v>57</v>
      </c>
      <c r="H246" s="16">
        <v>44706.118055555555</v>
      </c>
      <c r="I246" s="24">
        <v>44709.113888888889</v>
      </c>
      <c r="J246" s="17">
        <v>44714.431250000001</v>
      </c>
      <c r="K246" s="19">
        <f t="shared" si="0"/>
        <v>44714.597916666666</v>
      </c>
      <c r="L246" s="17">
        <v>44714.75</v>
      </c>
      <c r="M246" s="19">
        <v>44714.763888888891</v>
      </c>
      <c r="N246" s="19">
        <v>44714.930555555555</v>
      </c>
      <c r="O246" s="20">
        <f t="shared" si="1"/>
        <v>0.16666666666666666</v>
      </c>
      <c r="P246" s="20">
        <f t="shared" ca="1" si="2"/>
        <v>2.9958333333343035</v>
      </c>
      <c r="Q246" s="20">
        <f t="shared" ca="1" si="3"/>
        <v>5.3173611111124046</v>
      </c>
      <c r="R246" s="21">
        <f t="shared" si="4"/>
        <v>114</v>
      </c>
      <c r="S246" s="22">
        <f t="shared" si="5"/>
        <v>23</v>
      </c>
      <c r="T246" s="22">
        <f t="shared" si="6"/>
        <v>6</v>
      </c>
      <c r="U246" s="22">
        <f t="shared" si="7"/>
        <v>2022</v>
      </c>
      <c r="V246" s="434">
        <v>4.3895833333333334</v>
      </c>
      <c r="W246" s="5">
        <f ca="1">Таблица9[[#This Row],[Время в пути]]-Таблица9[[#This Row],[Нитка]]</f>
        <v>0.92777777777907122</v>
      </c>
    </row>
    <row r="247" spans="1:23" ht="13.2" hidden="1">
      <c r="A247" s="15" t="s">
        <v>117</v>
      </c>
      <c r="B247" s="3" t="s">
        <v>5</v>
      </c>
      <c r="C247" s="15">
        <v>40</v>
      </c>
      <c r="D247" s="15"/>
      <c r="E247" s="15"/>
      <c r="F247" s="15">
        <v>0</v>
      </c>
      <c r="G247" s="15">
        <v>36</v>
      </c>
      <c r="H247" s="16">
        <v>44710.118055555555</v>
      </c>
      <c r="I247" s="24">
        <v>44711.113888888889</v>
      </c>
      <c r="J247" s="17">
        <v>44716.282638888886</v>
      </c>
      <c r="K247" s="19">
        <f t="shared" si="0"/>
        <v>44716.44930555555</v>
      </c>
      <c r="L247" s="17">
        <v>44716.583333333336</v>
      </c>
      <c r="M247" s="19">
        <v>44716.583333333336</v>
      </c>
      <c r="N247" s="19">
        <v>44716.722222222219</v>
      </c>
      <c r="O247" s="20">
        <f t="shared" si="1"/>
        <v>0.16666666666666666</v>
      </c>
      <c r="P247" s="20">
        <f t="shared" ca="1" si="2"/>
        <v>0.99583333333430346</v>
      </c>
      <c r="Q247" s="20">
        <f t="shared" ca="1" si="3"/>
        <v>5.1687499999970896</v>
      </c>
      <c r="R247" s="21">
        <f t="shared" si="4"/>
        <v>72</v>
      </c>
      <c r="S247" s="22">
        <f t="shared" si="5"/>
        <v>23</v>
      </c>
      <c r="T247" s="22">
        <f t="shared" si="6"/>
        <v>6</v>
      </c>
      <c r="U247" s="22">
        <f t="shared" si="7"/>
        <v>2022</v>
      </c>
      <c r="V247" s="434">
        <v>4.3895833333333334</v>
      </c>
      <c r="W247" s="5">
        <f ca="1">Таблица9[[#This Row],[Время в пути]]-Таблица9[[#This Row],[Нитка]]</f>
        <v>0.77916666666375622</v>
      </c>
    </row>
    <row r="248" spans="1:23" ht="13.2" hidden="1">
      <c r="A248" s="15" t="s">
        <v>117</v>
      </c>
      <c r="B248" s="3" t="s">
        <v>5</v>
      </c>
      <c r="C248" s="15">
        <v>41</v>
      </c>
      <c r="D248" s="15"/>
      <c r="E248" s="15"/>
      <c r="F248" s="15">
        <v>2</v>
      </c>
      <c r="G248" s="15">
        <v>46</v>
      </c>
      <c r="H248" s="16">
        <v>44713.118055555555</v>
      </c>
      <c r="I248" s="24">
        <v>44715.04583333333</v>
      </c>
      <c r="J248" s="17">
        <v>44720.425000000003</v>
      </c>
      <c r="K248" s="19">
        <f t="shared" si="0"/>
        <v>44720.591666666667</v>
      </c>
      <c r="L248" s="17">
        <v>44720.6875</v>
      </c>
      <c r="M248" s="19">
        <v>44720.706944444442</v>
      </c>
      <c r="N248" s="19">
        <v>44721.20208333333</v>
      </c>
      <c r="O248" s="20">
        <f t="shared" si="1"/>
        <v>0.16666666666666666</v>
      </c>
      <c r="P248" s="20">
        <f t="shared" ca="1" si="2"/>
        <v>1.9277777777751908</v>
      </c>
      <c r="Q248" s="20">
        <f t="shared" ca="1" si="3"/>
        <v>5.3791666666729725</v>
      </c>
      <c r="R248" s="21">
        <f t="shared" si="4"/>
        <v>94</v>
      </c>
      <c r="S248" s="22">
        <f t="shared" si="5"/>
        <v>24</v>
      </c>
      <c r="T248" s="22">
        <f t="shared" si="6"/>
        <v>6</v>
      </c>
      <c r="U248" s="22">
        <f t="shared" si="7"/>
        <v>2022</v>
      </c>
      <c r="V248" s="434">
        <v>4.3895833333333334</v>
      </c>
      <c r="W248" s="5">
        <f ca="1">Таблица9[[#This Row],[Время в пути]]-Таблица9[[#This Row],[Нитка]]</f>
        <v>0.9895833333396391</v>
      </c>
    </row>
    <row r="249" spans="1:23" ht="13.2" hidden="1">
      <c r="A249" s="15" t="s">
        <v>117</v>
      </c>
      <c r="B249" s="3" t="s">
        <v>5</v>
      </c>
      <c r="C249" s="15">
        <v>42</v>
      </c>
      <c r="D249" s="15"/>
      <c r="E249" s="15"/>
      <c r="F249" s="15">
        <v>6</v>
      </c>
      <c r="G249" s="15">
        <v>36</v>
      </c>
      <c r="H249" s="16">
        <v>44717.118055555555</v>
      </c>
      <c r="I249" s="24">
        <v>44719.049305555556</v>
      </c>
      <c r="J249" s="17">
        <v>44723.565972222219</v>
      </c>
      <c r="K249" s="19">
        <f t="shared" si="0"/>
        <v>44723.732638888883</v>
      </c>
      <c r="L249" s="17">
        <v>44724.072916666664</v>
      </c>
      <c r="M249" s="19">
        <v>44724.090277777781</v>
      </c>
      <c r="N249" s="19">
        <v>44724.145833333336</v>
      </c>
      <c r="O249" s="20">
        <f t="shared" si="1"/>
        <v>0.16666666666666666</v>
      </c>
      <c r="P249" s="20">
        <f t="shared" ca="1" si="2"/>
        <v>1.9312500000014552</v>
      </c>
      <c r="Q249" s="20">
        <f t="shared" ca="1" si="3"/>
        <v>4.5166666666627862</v>
      </c>
      <c r="R249" s="21">
        <f t="shared" si="4"/>
        <v>78</v>
      </c>
      <c r="S249" s="22">
        <f t="shared" si="5"/>
        <v>24</v>
      </c>
      <c r="T249" s="22">
        <f t="shared" si="6"/>
        <v>6</v>
      </c>
      <c r="U249" s="22">
        <f t="shared" si="7"/>
        <v>2022</v>
      </c>
      <c r="V249" s="434">
        <v>4.3895833333333334</v>
      </c>
      <c r="W249" s="5">
        <f ca="1">Таблица9[[#This Row],[Время в пути]]-Таблица9[[#This Row],[Нитка]]</f>
        <v>0.12708333332945276</v>
      </c>
    </row>
    <row r="250" spans="1:23" ht="13.2" hidden="1">
      <c r="A250" s="15" t="s">
        <v>117</v>
      </c>
      <c r="B250" s="3" t="s">
        <v>5</v>
      </c>
      <c r="C250" s="15">
        <v>43</v>
      </c>
      <c r="D250" s="15"/>
      <c r="E250" s="15"/>
      <c r="F250" s="15">
        <v>2</v>
      </c>
      <c r="G250" s="15">
        <v>49</v>
      </c>
      <c r="H250" s="16">
        <v>44720.118055555555</v>
      </c>
      <c r="I250" s="24">
        <v>44722.115972222222</v>
      </c>
      <c r="J250" s="17">
        <v>44727.765277777777</v>
      </c>
      <c r="K250" s="19">
        <f t="shared" si="0"/>
        <v>44727.931944444441</v>
      </c>
      <c r="L250" s="17">
        <v>44727.993055555555</v>
      </c>
      <c r="M250" s="19">
        <v>44728.004861111112</v>
      </c>
      <c r="N250" s="19">
        <v>44728.169444444444</v>
      </c>
      <c r="O250" s="20">
        <f t="shared" si="1"/>
        <v>0.16666666666666666</v>
      </c>
      <c r="P250" s="20">
        <f t="shared" ca="1" si="2"/>
        <v>1.9979166666671517</v>
      </c>
      <c r="Q250" s="20">
        <f t="shared" ca="1" si="3"/>
        <v>5.6493055555547471</v>
      </c>
      <c r="R250" s="21">
        <f t="shared" si="4"/>
        <v>100</v>
      </c>
      <c r="S250" s="22">
        <f t="shared" si="5"/>
        <v>25</v>
      </c>
      <c r="T250" s="22">
        <f t="shared" si="6"/>
        <v>6</v>
      </c>
      <c r="U250" s="22">
        <f t="shared" si="7"/>
        <v>2022</v>
      </c>
      <c r="V250" s="434">
        <v>4.3895833333333334</v>
      </c>
      <c r="W250" s="5">
        <f ca="1">Таблица9[[#This Row],[Время в пути]]-Таблица9[[#This Row],[Нитка]]</f>
        <v>1.2597222222214137</v>
      </c>
    </row>
    <row r="251" spans="1:23" ht="13.2" hidden="1">
      <c r="A251" s="15" t="s">
        <v>117</v>
      </c>
      <c r="B251" s="3" t="s">
        <v>5</v>
      </c>
      <c r="C251" s="15">
        <v>44</v>
      </c>
      <c r="D251" s="15" t="s">
        <v>116</v>
      </c>
      <c r="E251" s="15"/>
      <c r="F251" s="15"/>
      <c r="G251" s="15"/>
      <c r="H251" s="16">
        <v>44724.118055555555</v>
      </c>
      <c r="I251" s="24"/>
      <c r="J251" s="17"/>
      <c r="K251" s="19" t="str">
        <f t="shared" si="0"/>
        <v/>
      </c>
      <c r="L251" s="17"/>
      <c r="M251" s="19"/>
      <c r="N251" s="19"/>
      <c r="O251" s="20">
        <f t="shared" si="1"/>
        <v>0.16666666666666666</v>
      </c>
      <c r="P251" s="20" t="str">
        <f t="shared" ca="1" si="2"/>
        <v/>
      </c>
      <c r="Q251" s="20" t="str">
        <f t="shared" ca="1" si="3"/>
        <v/>
      </c>
      <c r="R251" s="21" t="str">
        <f t="shared" si="4"/>
        <v/>
      </c>
      <c r="S251" s="22">
        <f t="shared" si="5"/>
        <v>24</v>
      </c>
      <c r="T251" s="22">
        <f t="shared" si="6"/>
        <v>6</v>
      </c>
      <c r="U251" s="22">
        <f t="shared" si="7"/>
        <v>2022</v>
      </c>
      <c r="V251" s="434">
        <v>4.3895833333333334</v>
      </c>
      <c r="W251" s="5" t="e">
        <f ca="1">Таблица9[[#This Row],[Время в пути]]-Таблица9[[#This Row],[Нитка]]</f>
        <v>#VALUE!</v>
      </c>
    </row>
    <row r="252" spans="1:23" ht="13.2" hidden="1">
      <c r="A252" s="15" t="s">
        <v>117</v>
      </c>
      <c r="B252" s="3" t="s">
        <v>5</v>
      </c>
      <c r="C252" s="15">
        <v>44</v>
      </c>
      <c r="D252" s="15"/>
      <c r="E252" s="15"/>
      <c r="F252" s="15">
        <v>0</v>
      </c>
      <c r="G252" s="15">
        <v>34</v>
      </c>
      <c r="H252" s="16">
        <v>44727.118055555555</v>
      </c>
      <c r="I252" s="24">
        <v>44727.111805555556</v>
      </c>
      <c r="J252" s="17">
        <v>44731.75</v>
      </c>
      <c r="K252" s="19">
        <f t="shared" si="0"/>
        <v>44731.916666666664</v>
      </c>
      <c r="L252" s="17">
        <v>44732.472222222219</v>
      </c>
      <c r="M252" s="19">
        <v>44732.472222222219</v>
      </c>
      <c r="N252" s="19">
        <v>44732.63958333333</v>
      </c>
      <c r="O252" s="20">
        <f t="shared" si="1"/>
        <v>0.16666666666666666</v>
      </c>
      <c r="P252" s="20">
        <f t="shared" ca="1" si="2"/>
        <v>-6.2499999985448085E-3</v>
      </c>
      <c r="Q252" s="20">
        <f t="shared" ca="1" si="3"/>
        <v>4.6381944444437977</v>
      </c>
      <c r="R252" s="21">
        <f t="shared" si="4"/>
        <v>68</v>
      </c>
      <c r="S252" s="22">
        <f t="shared" si="5"/>
        <v>25</v>
      </c>
      <c r="T252" s="22">
        <f t="shared" si="6"/>
        <v>6</v>
      </c>
      <c r="U252" s="22">
        <f t="shared" si="7"/>
        <v>2022</v>
      </c>
      <c r="V252" s="434">
        <v>4.3895833333333334</v>
      </c>
      <c r="W252" s="5">
        <f ca="1">Таблица9[[#This Row],[Время в пути]]-Таблица9[[#This Row],[Нитка]]</f>
        <v>0.2486111111104643</v>
      </c>
    </row>
    <row r="253" spans="1:23" ht="13.2" hidden="1">
      <c r="A253" s="15" t="s">
        <v>117</v>
      </c>
      <c r="B253" s="3" t="s">
        <v>5</v>
      </c>
      <c r="C253" s="15">
        <v>45</v>
      </c>
      <c r="D253" s="15"/>
      <c r="E253" s="15"/>
      <c r="F253" s="15">
        <v>0</v>
      </c>
      <c r="G253" s="15">
        <v>58</v>
      </c>
      <c r="H253" s="16">
        <v>44731.118055555555</v>
      </c>
      <c r="I253" s="24">
        <v>44731.047222222223</v>
      </c>
      <c r="J253" s="17">
        <v>44735.972222222219</v>
      </c>
      <c r="K253" s="19">
        <f t="shared" si="0"/>
        <v>44736.138888888883</v>
      </c>
      <c r="L253" s="17">
        <v>44737.5</v>
      </c>
      <c r="M253" s="19">
        <v>44737.5</v>
      </c>
      <c r="N253" s="19">
        <v>44737.670138888891</v>
      </c>
      <c r="O253" s="20">
        <f t="shared" si="1"/>
        <v>0.16666666666666666</v>
      </c>
      <c r="P253" s="20">
        <f t="shared" ca="1" si="2"/>
        <v>-7.0833333331393078E-2</v>
      </c>
      <c r="Q253" s="20">
        <f t="shared" ca="1" si="3"/>
        <v>4.9249999999956344</v>
      </c>
      <c r="R253" s="21">
        <f t="shared" si="4"/>
        <v>116</v>
      </c>
      <c r="S253" s="22">
        <f t="shared" si="5"/>
        <v>26</v>
      </c>
      <c r="T253" s="22">
        <f t="shared" si="6"/>
        <v>6</v>
      </c>
      <c r="U253" s="22">
        <f t="shared" si="7"/>
        <v>2022</v>
      </c>
      <c r="V253" s="434">
        <v>4.3895833333333334</v>
      </c>
      <c r="W253" s="5">
        <f ca="1">Таблица9[[#This Row],[Время в пути]]-Таблица9[[#This Row],[Нитка]]</f>
        <v>0.53541666666230103</v>
      </c>
    </row>
    <row r="254" spans="1:23" ht="13.2" hidden="1">
      <c r="A254" s="15" t="s">
        <v>117</v>
      </c>
      <c r="B254" s="3" t="s">
        <v>5</v>
      </c>
      <c r="C254" s="15">
        <v>46</v>
      </c>
      <c r="D254" s="15"/>
      <c r="E254" s="15"/>
      <c r="F254" s="15">
        <v>0</v>
      </c>
      <c r="G254" s="15">
        <v>35</v>
      </c>
      <c r="H254" s="16">
        <v>44734.118055555555</v>
      </c>
      <c r="I254" s="24">
        <v>44734.047222222223</v>
      </c>
      <c r="J254" s="17">
        <v>44738.902777777781</v>
      </c>
      <c r="K254" s="19">
        <f t="shared" si="0"/>
        <v>44739.069444444445</v>
      </c>
      <c r="L254" s="17">
        <v>44739.458333333336</v>
      </c>
      <c r="M254" s="19">
        <v>44739.479166666664</v>
      </c>
      <c r="N254" s="19">
        <v>44739.617361111108</v>
      </c>
      <c r="O254" s="20">
        <f t="shared" si="1"/>
        <v>0.16666666666666666</v>
      </c>
      <c r="P254" s="20">
        <f t="shared" ca="1" si="2"/>
        <v>-7.0833333331393078E-2</v>
      </c>
      <c r="Q254" s="20">
        <f t="shared" ca="1" si="3"/>
        <v>4.8555555555576575</v>
      </c>
      <c r="R254" s="21">
        <f t="shared" si="4"/>
        <v>70</v>
      </c>
      <c r="S254" s="22">
        <f t="shared" si="5"/>
        <v>27</v>
      </c>
      <c r="T254" s="22">
        <f t="shared" si="6"/>
        <v>6</v>
      </c>
      <c r="U254" s="22">
        <f t="shared" si="7"/>
        <v>2022</v>
      </c>
      <c r="V254" s="434">
        <v>4.3895833333333334</v>
      </c>
      <c r="W254" s="5">
        <f ca="1">Таблица9[[#This Row],[Время в пути]]-Таблица9[[#This Row],[Нитка]]</f>
        <v>0.46597222222432411</v>
      </c>
    </row>
    <row r="255" spans="1:23" ht="13.2" hidden="1">
      <c r="A255" s="15" t="s">
        <v>115</v>
      </c>
      <c r="B255" s="3" t="s">
        <v>3</v>
      </c>
      <c r="C255" s="15" t="s">
        <v>3845</v>
      </c>
      <c r="D255" s="15"/>
      <c r="E255" s="15"/>
      <c r="F255" s="15">
        <v>0</v>
      </c>
      <c r="G255" s="15">
        <v>55</v>
      </c>
      <c r="H255" s="16">
        <v>44707.748611111114</v>
      </c>
      <c r="I255" s="18">
        <v>44709.582638888889</v>
      </c>
      <c r="J255" s="18">
        <v>44714.665972222225</v>
      </c>
      <c r="K255" s="19">
        <f t="shared" si="0"/>
        <v>44714.832638888889</v>
      </c>
      <c r="L255" s="18">
        <v>44715.166666666664</v>
      </c>
      <c r="M255" s="19">
        <v>44715.166666666664</v>
      </c>
      <c r="N255" s="19">
        <v>44715.25</v>
      </c>
      <c r="O255" s="20">
        <f t="shared" si="1"/>
        <v>0.16666666666666666</v>
      </c>
      <c r="P255" s="20">
        <f t="shared" ca="1" si="2"/>
        <v>1.8340277777751908</v>
      </c>
      <c r="Q255" s="20">
        <f t="shared" ca="1" si="3"/>
        <v>5.0833333333357587</v>
      </c>
      <c r="R255" s="21">
        <f t="shared" si="4"/>
        <v>110</v>
      </c>
      <c r="S255" s="22">
        <f t="shared" si="5"/>
        <v>23</v>
      </c>
      <c r="T255" s="22">
        <f t="shared" si="6"/>
        <v>6</v>
      </c>
      <c r="U255" s="22">
        <f t="shared" si="7"/>
        <v>2022</v>
      </c>
      <c r="V255" s="437">
        <v>4.3895833333333334</v>
      </c>
      <c r="W255" s="5">
        <f ca="1">Таблица9[[#This Row],[Время в пути]]-Таблица9[[#This Row],[Нитка]]</f>
        <v>0.69375000000242526</v>
      </c>
    </row>
    <row r="256" spans="1:23" ht="13.2" hidden="1">
      <c r="A256" s="15" t="s">
        <v>115</v>
      </c>
      <c r="B256" s="3" t="s">
        <v>3</v>
      </c>
      <c r="C256" s="15" t="s">
        <v>3846</v>
      </c>
      <c r="D256" s="15" t="s">
        <v>116</v>
      </c>
      <c r="E256" s="15"/>
      <c r="F256" s="15"/>
      <c r="G256" s="15"/>
      <c r="H256" s="16">
        <v>44709.748611111114</v>
      </c>
      <c r="I256" s="24"/>
      <c r="J256" s="18"/>
      <c r="K256" s="19" t="str">
        <f t="shared" si="0"/>
        <v/>
      </c>
      <c r="L256" s="18"/>
      <c r="M256" s="19"/>
      <c r="N256" s="19"/>
      <c r="O256" s="20">
        <f t="shared" si="1"/>
        <v>0.16666666666666666</v>
      </c>
      <c r="P256" s="20" t="str">
        <f t="shared" ca="1" si="2"/>
        <v/>
      </c>
      <c r="Q256" s="20" t="str">
        <f t="shared" ca="1" si="3"/>
        <v/>
      </c>
      <c r="R256" s="21" t="str">
        <f t="shared" si="4"/>
        <v/>
      </c>
      <c r="S256" s="22">
        <f t="shared" si="5"/>
        <v>22</v>
      </c>
      <c r="T256" s="22">
        <f t="shared" si="6"/>
        <v>5</v>
      </c>
      <c r="U256" s="22">
        <f t="shared" si="7"/>
        <v>2022</v>
      </c>
      <c r="V256" s="437">
        <v>4.3895833333333334</v>
      </c>
      <c r="W256" s="5" t="e">
        <f ca="1">Таблица9[[#This Row],[Время в пути]]-Таблица9[[#This Row],[Нитка]]</f>
        <v>#VALUE!</v>
      </c>
    </row>
    <row r="257" spans="1:23" ht="13.2" hidden="1">
      <c r="A257" s="15" t="s">
        <v>115</v>
      </c>
      <c r="B257" s="3" t="s">
        <v>3</v>
      </c>
      <c r="C257" s="15" t="s">
        <v>3846</v>
      </c>
      <c r="D257" s="15"/>
      <c r="E257" s="15"/>
      <c r="F257" s="15">
        <v>0</v>
      </c>
      <c r="G257" s="15">
        <v>45</v>
      </c>
      <c r="H257" s="16">
        <v>44716.748611111114</v>
      </c>
      <c r="I257" s="24">
        <v>44716.80972222222</v>
      </c>
      <c r="J257" s="18">
        <v>44721.291666666664</v>
      </c>
      <c r="K257" s="19">
        <f t="shared" ref="K257:K333" si="8">IF(J257=0,"",J257+O257)</f>
        <v>44721.458333333328</v>
      </c>
      <c r="L257" s="18">
        <v>44722.274305555555</v>
      </c>
      <c r="M257" s="19">
        <v>44722.284722222219</v>
      </c>
      <c r="N257" s="19">
        <v>44722.722222222219</v>
      </c>
      <c r="O257" s="20">
        <f t="shared" ref="O257:O411" si="9">4/24</f>
        <v>0.16666666666666666</v>
      </c>
      <c r="P257" s="20">
        <f t="shared" ref="P257:P335" ca="1" si="10">IF(OR(D257="отмена",H257=0,H257&gt;TODAY()),"",IF(I257=0,TODAY()-H257,I257-H257))</f>
        <v>6.1111111106583849E-2</v>
      </c>
      <c r="Q257" s="20">
        <f t="shared" ref="Q257:Q335" ca="1" si="11">IF(OR(D257="отмена",H257=0,H257&gt;TODAY(),I257=0),"",IF(J257=0,TODAY()-I257,J257-I257))</f>
        <v>4.4819444444437977</v>
      </c>
      <c r="R257" s="21">
        <f t="shared" ref="R257:R412" si="12">IF(AND(F257="",G257=""),"",F257+2*G257)</f>
        <v>90</v>
      </c>
      <c r="S257" s="22">
        <f t="shared" ref="S257:S335" si="13">IF(AND(E257="Доп",K257=""),WEEKNUM(I257,2),IF(K257="",WEEKNUM(H257,2),WEEKNUM(K257,2)))</f>
        <v>24</v>
      </c>
      <c r="T257" s="22">
        <f t="shared" ref="T257:T335" si="14">IF(AND(E257="Доп",K257=""),MONTH(I257),IF(K257="",MONTH(H257),MONTH(K257)))</f>
        <v>6</v>
      </c>
      <c r="U257" s="22">
        <f t="shared" ref="U257:U335" si="15">IF(AND(H257="",I257=""),"",IF(H257="",YEAR(I257),YEAR(H257)))</f>
        <v>2022</v>
      </c>
      <c r="V257" s="437">
        <v>4.3895833333333334</v>
      </c>
      <c r="W257" s="5">
        <f ca="1">Таблица9[[#This Row],[Время в пути]]-Таблица9[[#This Row],[Нитка]]</f>
        <v>9.23611111104643E-2</v>
      </c>
    </row>
    <row r="258" spans="1:23" ht="13.2" hidden="1">
      <c r="A258" s="15" t="s">
        <v>115</v>
      </c>
      <c r="B258" s="3" t="s">
        <v>3</v>
      </c>
      <c r="C258" s="15" t="s">
        <v>3847</v>
      </c>
      <c r="D258" s="15"/>
      <c r="E258" s="15"/>
      <c r="F258" s="15">
        <v>0</v>
      </c>
      <c r="G258" s="15">
        <v>56</v>
      </c>
      <c r="H258" s="16">
        <v>44723.748611111114</v>
      </c>
      <c r="I258" s="24">
        <v>44723.767361111109</v>
      </c>
      <c r="J258" s="18">
        <v>44728.905555555553</v>
      </c>
      <c r="K258" s="19">
        <f t="shared" si="8"/>
        <v>44729.072222222218</v>
      </c>
      <c r="L258" s="18">
        <v>44729.145833333336</v>
      </c>
      <c r="M258" s="19">
        <v>44729.145833333336</v>
      </c>
      <c r="N258" s="19">
        <v>44729.269444444442</v>
      </c>
      <c r="O258" s="20">
        <f t="shared" si="9"/>
        <v>0.16666666666666666</v>
      </c>
      <c r="P258" s="20">
        <f t="shared" ca="1" si="10"/>
        <v>1.8749999995634425E-2</v>
      </c>
      <c r="Q258" s="20">
        <f t="shared" ca="1" si="11"/>
        <v>5.1381944444437977</v>
      </c>
      <c r="R258" s="21">
        <f t="shared" si="12"/>
        <v>112</v>
      </c>
      <c r="S258" s="22">
        <f t="shared" si="13"/>
        <v>25</v>
      </c>
      <c r="T258" s="22">
        <f t="shared" si="14"/>
        <v>6</v>
      </c>
      <c r="U258" s="22">
        <f t="shared" si="15"/>
        <v>2022</v>
      </c>
      <c r="V258" s="437">
        <v>4.3895833333333334</v>
      </c>
      <c r="W258" s="5">
        <f ca="1">Таблица9[[#This Row],[Время в пути]]-Таблица9[[#This Row],[Нитка]]</f>
        <v>0.7486111111104643</v>
      </c>
    </row>
    <row r="259" spans="1:23" ht="13.2" hidden="1">
      <c r="A259" s="15" t="s">
        <v>115</v>
      </c>
      <c r="B259" s="3" t="s">
        <v>3</v>
      </c>
      <c r="C259" s="15" t="s">
        <v>3848</v>
      </c>
      <c r="D259" s="15"/>
      <c r="E259" s="15"/>
      <c r="F259" s="15">
        <v>0</v>
      </c>
      <c r="G259" s="15">
        <v>36</v>
      </c>
      <c r="H259" s="16">
        <v>44730.748611111114</v>
      </c>
      <c r="I259" s="24">
        <v>44731.387499999997</v>
      </c>
      <c r="J259" s="18">
        <v>44736.634722222225</v>
      </c>
      <c r="K259" s="19">
        <f t="shared" si="8"/>
        <v>44736.801388888889</v>
      </c>
      <c r="L259" s="18">
        <v>44736.979166666664</v>
      </c>
      <c r="M259" s="19">
        <v>44736.981944444444</v>
      </c>
      <c r="N259" s="19">
        <v>44737.029861111114</v>
      </c>
      <c r="O259" s="20">
        <f t="shared" si="9"/>
        <v>0.16666666666666666</v>
      </c>
      <c r="P259" s="20">
        <f t="shared" ca="1" si="10"/>
        <v>0.63888888888322981</v>
      </c>
      <c r="Q259" s="20">
        <f t="shared" ca="1" si="11"/>
        <v>5.2472222222277196</v>
      </c>
      <c r="R259" s="21">
        <f t="shared" si="12"/>
        <v>72</v>
      </c>
      <c r="S259" s="22">
        <f t="shared" si="13"/>
        <v>26</v>
      </c>
      <c r="T259" s="22">
        <f t="shared" si="14"/>
        <v>6</v>
      </c>
      <c r="U259" s="22">
        <f t="shared" si="15"/>
        <v>2022</v>
      </c>
      <c r="V259" s="437">
        <v>4.3895833333333334</v>
      </c>
      <c r="W259" s="5">
        <f ca="1">Таблица9[[#This Row],[Время в пути]]-Таблица9[[#This Row],[Нитка]]</f>
        <v>0.85763888889438622</v>
      </c>
    </row>
    <row r="260" spans="1:23" ht="13.2" hidden="1">
      <c r="A260" s="15" t="s">
        <v>118</v>
      </c>
      <c r="B260" s="3" t="s">
        <v>6</v>
      </c>
      <c r="C260" s="15" t="s">
        <v>3857</v>
      </c>
      <c r="D260" s="15"/>
      <c r="E260" s="15"/>
      <c r="F260" s="15">
        <v>17</v>
      </c>
      <c r="G260" s="15">
        <v>62</v>
      </c>
      <c r="H260" s="16">
        <v>44712.629861111112</v>
      </c>
      <c r="I260" s="18">
        <v>44711.526388888888</v>
      </c>
      <c r="J260" s="18">
        <v>44717.027777777781</v>
      </c>
      <c r="K260" s="19">
        <f t="shared" si="8"/>
        <v>44717.194444444445</v>
      </c>
      <c r="L260" s="18">
        <v>44717.798611111109</v>
      </c>
      <c r="M260" s="19">
        <v>44717.805555555555</v>
      </c>
      <c r="N260" s="19">
        <v>44718.114583333336</v>
      </c>
      <c r="O260" s="20">
        <f t="shared" si="9"/>
        <v>0.16666666666666666</v>
      </c>
      <c r="P260" s="20">
        <f t="shared" ca="1" si="10"/>
        <v>-1.1034722222248092</v>
      </c>
      <c r="Q260" s="20">
        <f t="shared" ca="1" si="11"/>
        <v>5.5013888888934162</v>
      </c>
      <c r="R260" s="21">
        <f t="shared" si="12"/>
        <v>141</v>
      </c>
      <c r="S260" s="22">
        <f t="shared" si="13"/>
        <v>23</v>
      </c>
      <c r="T260" s="22">
        <f t="shared" si="14"/>
        <v>6</v>
      </c>
      <c r="U260" s="22">
        <f t="shared" si="15"/>
        <v>2022</v>
      </c>
      <c r="V260" s="434">
        <v>4.3895833333333334</v>
      </c>
      <c r="W260" s="5">
        <f ca="1">Таблица9[[#This Row],[Время в пути]]-Таблица9[[#This Row],[Нитка]]</f>
        <v>1.1118055555600828</v>
      </c>
    </row>
    <row r="261" spans="1:23" ht="13.2" hidden="1">
      <c r="A261" s="15" t="s">
        <v>118</v>
      </c>
      <c r="B261" s="3" t="s">
        <v>6</v>
      </c>
      <c r="C261" s="15" t="s">
        <v>3858</v>
      </c>
      <c r="D261" s="15"/>
      <c r="E261" s="15"/>
      <c r="F261" s="15">
        <v>14</v>
      </c>
      <c r="G261" s="15">
        <v>51</v>
      </c>
      <c r="H261" s="16">
        <v>44716.629861111112</v>
      </c>
      <c r="I261" s="18">
        <v>44715.487500000003</v>
      </c>
      <c r="J261" s="18">
        <v>44720.002083333333</v>
      </c>
      <c r="K261" s="19">
        <f t="shared" si="8"/>
        <v>44720.168749999997</v>
      </c>
      <c r="L261" s="25">
        <v>44720.229166666664</v>
      </c>
      <c r="M261" s="19">
        <v>44720.239583333336</v>
      </c>
      <c r="N261" s="19">
        <v>44720.503472222219</v>
      </c>
      <c r="O261" s="20">
        <f t="shared" si="9"/>
        <v>0.16666666666666666</v>
      </c>
      <c r="P261" s="20">
        <f t="shared" ca="1" si="10"/>
        <v>-1.1423611111094942</v>
      </c>
      <c r="Q261" s="20">
        <f t="shared" ca="1" si="11"/>
        <v>4.5145833333299379</v>
      </c>
      <c r="R261" s="21">
        <f t="shared" si="12"/>
        <v>116</v>
      </c>
      <c r="S261" s="22">
        <f t="shared" si="13"/>
        <v>24</v>
      </c>
      <c r="T261" s="22">
        <f t="shared" si="14"/>
        <v>6</v>
      </c>
      <c r="U261" s="22">
        <f t="shared" si="15"/>
        <v>2022</v>
      </c>
      <c r="V261" s="434">
        <v>4.3895833333333334</v>
      </c>
      <c r="W261" s="5">
        <f ca="1">Таблица9[[#This Row],[Время в пути]]-Таблица9[[#This Row],[Нитка]]</f>
        <v>0.12499999999660449</v>
      </c>
    </row>
    <row r="262" spans="1:23" ht="13.2" hidden="1">
      <c r="A262" s="15" t="s">
        <v>118</v>
      </c>
      <c r="B262" s="3" t="s">
        <v>6</v>
      </c>
      <c r="C262" s="15" t="s">
        <v>3859</v>
      </c>
      <c r="D262" s="15"/>
      <c r="E262" s="15"/>
      <c r="F262" s="15">
        <v>21</v>
      </c>
      <c r="G262" s="15">
        <v>54</v>
      </c>
      <c r="H262" s="16">
        <v>44719.629861111112</v>
      </c>
      <c r="I262" s="18">
        <v>44718.525694444441</v>
      </c>
      <c r="J262" s="18">
        <v>44723.565972222219</v>
      </c>
      <c r="K262" s="19">
        <f t="shared" si="8"/>
        <v>44723.732638888883</v>
      </c>
      <c r="L262" s="18">
        <v>44724.201388888891</v>
      </c>
      <c r="M262" s="19">
        <v>44724.215277777781</v>
      </c>
      <c r="N262" s="19">
        <v>44724.862500000003</v>
      </c>
      <c r="O262" s="20">
        <f t="shared" si="9"/>
        <v>0.16666666666666666</v>
      </c>
      <c r="P262" s="20">
        <f t="shared" ca="1" si="10"/>
        <v>-1.1041666666715173</v>
      </c>
      <c r="Q262" s="20">
        <f t="shared" ca="1" si="11"/>
        <v>5.0402777777781012</v>
      </c>
      <c r="R262" s="21">
        <f t="shared" si="12"/>
        <v>129</v>
      </c>
      <c r="S262" s="22">
        <f t="shared" si="13"/>
        <v>24</v>
      </c>
      <c r="T262" s="22">
        <f t="shared" si="14"/>
        <v>6</v>
      </c>
      <c r="U262" s="22">
        <f t="shared" si="15"/>
        <v>2022</v>
      </c>
      <c r="V262" s="434">
        <v>4.3895833333333334</v>
      </c>
      <c r="W262" s="5">
        <f ca="1">Таблица9[[#This Row],[Время в пути]]-Таблица9[[#This Row],[Нитка]]</f>
        <v>0.65069444444476776</v>
      </c>
    </row>
    <row r="263" spans="1:23" ht="13.2" hidden="1">
      <c r="A263" s="15" t="s">
        <v>118</v>
      </c>
      <c r="B263" s="3" t="s">
        <v>6</v>
      </c>
      <c r="C263" s="15" t="s">
        <v>3860</v>
      </c>
      <c r="D263" s="15"/>
      <c r="E263" s="15"/>
      <c r="F263" s="15">
        <v>26</v>
      </c>
      <c r="G263" s="15">
        <v>51</v>
      </c>
      <c r="H263" s="16">
        <v>44723.629861111112</v>
      </c>
      <c r="I263" s="18">
        <v>44723.629861111112</v>
      </c>
      <c r="J263" s="18">
        <v>44729.506944444445</v>
      </c>
      <c r="K263" s="19">
        <f t="shared" si="8"/>
        <v>44729.673611111109</v>
      </c>
      <c r="L263" s="18">
        <v>44729.736111111109</v>
      </c>
      <c r="M263" s="19">
        <v>44729.746527777781</v>
      </c>
      <c r="N263" s="19">
        <v>44730.149305555555</v>
      </c>
      <c r="O263" s="20">
        <f t="shared" si="9"/>
        <v>0.16666666666666666</v>
      </c>
      <c r="P263" s="20">
        <f t="shared" ca="1" si="10"/>
        <v>0</v>
      </c>
      <c r="Q263" s="20">
        <f t="shared" ca="1" si="11"/>
        <v>5.8770833333328483</v>
      </c>
      <c r="R263" s="21">
        <f t="shared" si="12"/>
        <v>128</v>
      </c>
      <c r="S263" s="22">
        <f t="shared" si="13"/>
        <v>25</v>
      </c>
      <c r="T263" s="22">
        <f t="shared" si="14"/>
        <v>6</v>
      </c>
      <c r="U263" s="22">
        <f t="shared" si="15"/>
        <v>2022</v>
      </c>
      <c r="V263" s="434">
        <v>4.3895833333333334</v>
      </c>
      <c r="W263" s="5">
        <f ca="1">Таблица9[[#This Row],[Время в пути]]-Таблица9[[#This Row],[Нитка]]</f>
        <v>1.4874999999995149</v>
      </c>
    </row>
    <row r="264" spans="1:23" ht="13.2" hidden="1">
      <c r="A264" s="15" t="s">
        <v>118</v>
      </c>
      <c r="B264" s="3" t="s">
        <v>6</v>
      </c>
      <c r="C264" s="15" t="s">
        <v>3861</v>
      </c>
      <c r="D264" s="15" t="s">
        <v>116</v>
      </c>
      <c r="E264" s="15"/>
      <c r="F264" s="15"/>
      <c r="G264" s="15"/>
      <c r="H264" s="16">
        <v>44726.629861111112</v>
      </c>
      <c r="I264" s="24"/>
      <c r="J264" s="18"/>
      <c r="K264" s="19" t="str">
        <f t="shared" si="8"/>
        <v/>
      </c>
      <c r="L264" s="18"/>
      <c r="M264" s="19"/>
      <c r="N264" s="19"/>
      <c r="O264" s="20">
        <f t="shared" si="9"/>
        <v>0.16666666666666666</v>
      </c>
      <c r="P264" s="20" t="str">
        <f t="shared" ca="1" si="10"/>
        <v/>
      </c>
      <c r="Q264" s="20" t="str">
        <f t="shared" ca="1" si="11"/>
        <v/>
      </c>
      <c r="R264" s="21" t="str">
        <f t="shared" si="12"/>
        <v/>
      </c>
      <c r="S264" s="22">
        <f t="shared" si="13"/>
        <v>25</v>
      </c>
      <c r="T264" s="22">
        <f t="shared" si="14"/>
        <v>6</v>
      </c>
      <c r="U264" s="22">
        <f t="shared" si="15"/>
        <v>2022</v>
      </c>
      <c r="V264" s="434">
        <v>4.3895833333333334</v>
      </c>
      <c r="W264" s="5" t="e">
        <f ca="1">Таблица9[[#This Row],[Время в пути]]-Таблица9[[#This Row],[Нитка]]</f>
        <v>#VALUE!</v>
      </c>
    </row>
    <row r="265" spans="1:23" ht="13.2" hidden="1">
      <c r="A265" s="15" t="s">
        <v>118</v>
      </c>
      <c r="B265" s="3" t="s">
        <v>6</v>
      </c>
      <c r="C265" s="15" t="s">
        <v>3861</v>
      </c>
      <c r="D265" s="15"/>
      <c r="E265" s="15"/>
      <c r="F265" s="15">
        <v>31</v>
      </c>
      <c r="G265" s="15">
        <v>32</v>
      </c>
      <c r="H265" s="16">
        <v>44730.629861111112</v>
      </c>
      <c r="I265" s="18">
        <v>44730.754166666666</v>
      </c>
      <c r="J265" s="18">
        <v>44735.513888888891</v>
      </c>
      <c r="K265" s="19">
        <f t="shared" si="8"/>
        <v>44735.680555555555</v>
      </c>
      <c r="L265" s="18">
        <v>44736.527777777781</v>
      </c>
      <c r="M265" s="19">
        <v>44736.527777777781</v>
      </c>
      <c r="N265" s="19">
        <v>44736.618055555555</v>
      </c>
      <c r="O265" s="20">
        <f t="shared" si="9"/>
        <v>0.16666666666666666</v>
      </c>
      <c r="P265" s="20">
        <f t="shared" ca="1" si="10"/>
        <v>0.12430555555329192</v>
      </c>
      <c r="Q265" s="20">
        <f t="shared" ca="1" si="11"/>
        <v>4.7597222222248092</v>
      </c>
      <c r="R265" s="21">
        <f t="shared" si="12"/>
        <v>95</v>
      </c>
      <c r="S265" s="22">
        <f t="shared" si="13"/>
        <v>26</v>
      </c>
      <c r="T265" s="22">
        <f t="shared" si="14"/>
        <v>6</v>
      </c>
      <c r="U265" s="22">
        <f t="shared" si="15"/>
        <v>2022</v>
      </c>
      <c r="V265" s="434">
        <v>4.3895833333333334</v>
      </c>
      <c r="W265" s="5">
        <f ca="1">Таблица9[[#This Row],[Время в пути]]-Таблица9[[#This Row],[Нитка]]</f>
        <v>0.37013888889147584</v>
      </c>
    </row>
    <row r="266" spans="1:23" ht="13.2" hidden="1">
      <c r="A266" s="15" t="s">
        <v>118</v>
      </c>
      <c r="B266" s="3" t="s">
        <v>6</v>
      </c>
      <c r="C266" s="15" t="s">
        <v>3862</v>
      </c>
      <c r="D266" s="15" t="s">
        <v>116</v>
      </c>
      <c r="E266" s="15"/>
      <c r="F266" s="15"/>
      <c r="G266" s="15"/>
      <c r="H266" s="16">
        <v>44733.629861111112</v>
      </c>
      <c r="I266" s="24"/>
      <c r="J266" s="18"/>
      <c r="K266" s="19" t="str">
        <f t="shared" si="8"/>
        <v/>
      </c>
      <c r="L266" s="18"/>
      <c r="M266" s="19"/>
      <c r="N266" s="19"/>
      <c r="O266" s="20">
        <f t="shared" si="9"/>
        <v>0.16666666666666666</v>
      </c>
      <c r="P266" s="20" t="str">
        <f t="shared" ca="1" si="10"/>
        <v/>
      </c>
      <c r="Q266" s="20" t="str">
        <f t="shared" ca="1" si="11"/>
        <v/>
      </c>
      <c r="R266" s="21" t="str">
        <f t="shared" si="12"/>
        <v/>
      </c>
      <c r="S266" s="22">
        <f t="shared" si="13"/>
        <v>26</v>
      </c>
      <c r="T266" s="22">
        <f t="shared" si="14"/>
        <v>6</v>
      </c>
      <c r="U266" s="22">
        <f t="shared" si="15"/>
        <v>2022</v>
      </c>
      <c r="V266" s="434">
        <v>4.3895833333333334</v>
      </c>
      <c r="W266" s="5" t="e">
        <f ca="1">Таблица9[[#This Row],[Время в пути]]-Таблица9[[#This Row],[Нитка]]</f>
        <v>#VALUE!</v>
      </c>
    </row>
    <row r="267" spans="1:23" ht="13.2" hidden="1">
      <c r="A267" s="15" t="s">
        <v>118</v>
      </c>
      <c r="B267" s="3" t="s">
        <v>6</v>
      </c>
      <c r="C267" s="15" t="s">
        <v>3862</v>
      </c>
      <c r="D267" s="15"/>
      <c r="E267" s="15"/>
      <c r="F267" s="15">
        <v>28</v>
      </c>
      <c r="G267" s="15">
        <v>52</v>
      </c>
      <c r="H267" s="16">
        <v>44737.629861111112</v>
      </c>
      <c r="I267" s="18">
        <v>44737.089583333334</v>
      </c>
      <c r="J267" s="18">
        <v>44741.88958333333</v>
      </c>
      <c r="K267" s="19">
        <f t="shared" si="8"/>
        <v>44742.056249999994</v>
      </c>
      <c r="L267" s="18">
        <v>44742.291666666664</v>
      </c>
      <c r="M267" s="19">
        <v>44742.295138888891</v>
      </c>
      <c r="N267" s="19">
        <v>44742.534722222219</v>
      </c>
      <c r="O267" s="20">
        <f t="shared" si="9"/>
        <v>0.16666666666666666</v>
      </c>
      <c r="P267" s="20">
        <f t="shared" ca="1" si="10"/>
        <v>-0.54027777777810115</v>
      </c>
      <c r="Q267" s="20">
        <f t="shared" ca="1" si="11"/>
        <v>4.7999999999956344</v>
      </c>
      <c r="R267" s="21">
        <f t="shared" si="12"/>
        <v>132</v>
      </c>
      <c r="S267" s="22">
        <f t="shared" si="13"/>
        <v>27</v>
      </c>
      <c r="T267" s="22">
        <f t="shared" si="14"/>
        <v>6</v>
      </c>
      <c r="U267" s="22">
        <f t="shared" si="15"/>
        <v>2022</v>
      </c>
      <c r="V267" s="434">
        <v>4.3895833333333334</v>
      </c>
      <c r="W267" s="5">
        <f ca="1">Таблица9[[#This Row],[Время в пути]]-Таблица9[[#This Row],[Нитка]]</f>
        <v>0.41041666666230103</v>
      </c>
    </row>
    <row r="268" spans="1:23" ht="13.2">
      <c r="A268" s="15" t="s">
        <v>99</v>
      </c>
      <c r="B268" s="3" t="s">
        <v>7</v>
      </c>
      <c r="C268" s="15" t="s">
        <v>3864</v>
      </c>
      <c r="D268" s="15"/>
      <c r="E268" s="15"/>
      <c r="F268" s="15">
        <v>1</v>
      </c>
      <c r="G268" s="15">
        <v>62</v>
      </c>
      <c r="H268" s="16">
        <v>44708.708333333336</v>
      </c>
      <c r="I268" s="18">
        <v>44708.469444444447</v>
      </c>
      <c r="J268" s="18">
        <v>44713.377083333333</v>
      </c>
      <c r="K268" s="19">
        <f t="shared" si="8"/>
        <v>44713.543749999997</v>
      </c>
      <c r="L268" s="18">
        <v>44713.652777777781</v>
      </c>
      <c r="M268" s="19">
        <v>44713.659722222219</v>
      </c>
      <c r="N268" s="19">
        <v>44713.73541666667</v>
      </c>
      <c r="O268" s="20">
        <f t="shared" si="9"/>
        <v>0.16666666666666666</v>
      </c>
      <c r="P268" s="20">
        <f t="shared" ca="1" si="10"/>
        <v>-0.23888888888905058</v>
      </c>
      <c r="Q268" s="20">
        <f t="shared" ca="1" si="11"/>
        <v>4.9076388888861402</v>
      </c>
      <c r="R268" s="21">
        <f t="shared" si="12"/>
        <v>125</v>
      </c>
      <c r="S268" s="22">
        <f t="shared" si="13"/>
        <v>23</v>
      </c>
      <c r="T268" s="22">
        <f t="shared" si="14"/>
        <v>6</v>
      </c>
      <c r="U268" s="22">
        <f t="shared" si="15"/>
        <v>2022</v>
      </c>
      <c r="V268" s="434">
        <v>4.3895833333333334</v>
      </c>
      <c r="W268" s="5">
        <f ca="1">Таблица9[[#This Row],[Время в пути]]-Таблица9[[#This Row],[Нитка]]</f>
        <v>0.5180555555528068</v>
      </c>
    </row>
    <row r="269" spans="1:23" ht="13.2">
      <c r="A269" s="15" t="s">
        <v>99</v>
      </c>
      <c r="B269" s="3" t="s">
        <v>7</v>
      </c>
      <c r="C269" s="15" t="s">
        <v>3865</v>
      </c>
      <c r="D269" s="15"/>
      <c r="E269" s="15"/>
      <c r="F269" s="15">
        <v>1</v>
      </c>
      <c r="G269" s="15">
        <v>45</v>
      </c>
      <c r="H269" s="16">
        <v>44711.708333333336</v>
      </c>
      <c r="I269" s="18">
        <v>44711.21875</v>
      </c>
      <c r="J269" s="18">
        <v>44716.282638888886</v>
      </c>
      <c r="K269" s="19">
        <f t="shared" si="8"/>
        <v>44716.44930555555</v>
      </c>
      <c r="L269" s="18">
        <v>44717.020833333336</v>
      </c>
      <c r="M269" s="19">
        <v>44717.021527777775</v>
      </c>
      <c r="N269" s="19">
        <v>44717.09097222222</v>
      </c>
      <c r="O269" s="20">
        <f t="shared" si="9"/>
        <v>0.16666666666666666</v>
      </c>
      <c r="P269" s="20">
        <f t="shared" ca="1" si="10"/>
        <v>-0.48958333333575865</v>
      </c>
      <c r="Q269" s="20">
        <f t="shared" ca="1" si="11"/>
        <v>5.0638888888861402</v>
      </c>
      <c r="R269" s="21">
        <f t="shared" si="12"/>
        <v>91</v>
      </c>
      <c r="S269" s="22">
        <f t="shared" si="13"/>
        <v>23</v>
      </c>
      <c r="T269" s="22">
        <f t="shared" si="14"/>
        <v>6</v>
      </c>
      <c r="U269" s="22">
        <f t="shared" si="15"/>
        <v>2022</v>
      </c>
      <c r="V269" s="434">
        <v>4.3895833333333334</v>
      </c>
      <c r="W269" s="5">
        <f ca="1">Таблица9[[#This Row],[Время в пути]]-Таблица9[[#This Row],[Нитка]]</f>
        <v>0.6743055555528068</v>
      </c>
    </row>
    <row r="270" spans="1:23" ht="13.2">
      <c r="A270" s="15" t="s">
        <v>99</v>
      </c>
      <c r="B270" s="3" t="s">
        <v>7</v>
      </c>
      <c r="C270" s="15" t="s">
        <v>3866</v>
      </c>
      <c r="D270" s="22"/>
      <c r="E270" s="22" t="s">
        <v>123</v>
      </c>
      <c r="F270" s="15">
        <v>0</v>
      </c>
      <c r="G270" s="15">
        <v>45</v>
      </c>
      <c r="H270" s="16"/>
      <c r="I270" s="18">
        <v>44711.684027777781</v>
      </c>
      <c r="J270" s="18">
        <v>44716.784722222219</v>
      </c>
      <c r="K270" s="19">
        <f t="shared" si="8"/>
        <v>44716.951388888883</v>
      </c>
      <c r="L270" s="18">
        <v>44717.25</v>
      </c>
      <c r="M270" s="19">
        <v>44717.25</v>
      </c>
      <c r="N270" s="19">
        <v>44717.446527777778</v>
      </c>
      <c r="O270" s="20">
        <f t="shared" si="9"/>
        <v>0.16666666666666666</v>
      </c>
      <c r="P270" s="20" t="str">
        <f t="shared" ca="1" si="10"/>
        <v/>
      </c>
      <c r="Q270" s="20" t="str">
        <f t="shared" ca="1" si="11"/>
        <v/>
      </c>
      <c r="R270" s="21">
        <f t="shared" si="12"/>
        <v>90</v>
      </c>
      <c r="S270" s="22">
        <f t="shared" si="13"/>
        <v>23</v>
      </c>
      <c r="T270" s="22">
        <f t="shared" si="14"/>
        <v>6</v>
      </c>
      <c r="U270" s="22">
        <f t="shared" si="15"/>
        <v>2022</v>
      </c>
      <c r="V270" s="434">
        <v>4.3895833333333334</v>
      </c>
      <c r="W270" s="5" t="e">
        <f ca="1">Таблица9[[#This Row],[Время в пути]]-Таблица9[[#This Row],[Нитка]]</f>
        <v>#VALUE!</v>
      </c>
    </row>
    <row r="271" spans="1:23" ht="13.2">
      <c r="A271" s="15" t="s">
        <v>99</v>
      </c>
      <c r="B271" s="3" t="s">
        <v>7</v>
      </c>
      <c r="C271" s="15" t="s">
        <v>3867</v>
      </c>
      <c r="D271" s="15"/>
      <c r="E271" s="15"/>
      <c r="F271" s="15">
        <v>1</v>
      </c>
      <c r="G271" s="15">
        <v>70</v>
      </c>
      <c r="H271" s="16">
        <v>44713.708333333336</v>
      </c>
      <c r="I271" s="18">
        <v>44713.197222222225</v>
      </c>
      <c r="J271" s="18">
        <v>44717.811111111114</v>
      </c>
      <c r="K271" s="19">
        <f t="shared" si="8"/>
        <v>44717.977777777778</v>
      </c>
      <c r="L271" s="18">
        <v>44718.5</v>
      </c>
      <c r="M271" s="19">
        <v>44718.506944444445</v>
      </c>
      <c r="N271" s="19">
        <v>44718.763888888891</v>
      </c>
      <c r="O271" s="20">
        <f t="shared" si="9"/>
        <v>0.16666666666666666</v>
      </c>
      <c r="P271" s="20">
        <f t="shared" ca="1" si="10"/>
        <v>-0.51111111111094942</v>
      </c>
      <c r="Q271" s="20">
        <f t="shared" ca="1" si="11"/>
        <v>4.6138888888890506</v>
      </c>
      <c r="R271" s="21">
        <f t="shared" si="12"/>
        <v>141</v>
      </c>
      <c r="S271" s="22">
        <f t="shared" si="13"/>
        <v>23</v>
      </c>
      <c r="T271" s="22">
        <f t="shared" si="14"/>
        <v>6</v>
      </c>
      <c r="U271" s="22">
        <f t="shared" si="15"/>
        <v>2022</v>
      </c>
      <c r="V271" s="434">
        <v>4.3895833333333334</v>
      </c>
      <c r="W271" s="5">
        <f ca="1">Таблица9[[#This Row],[Время в пути]]-Таблица9[[#This Row],[Нитка]]</f>
        <v>0.22430555555571718</v>
      </c>
    </row>
    <row r="272" spans="1:23" ht="13.2">
      <c r="A272" s="15" t="s">
        <v>99</v>
      </c>
      <c r="B272" s="3" t="s">
        <v>7</v>
      </c>
      <c r="C272" s="15" t="s">
        <v>3868</v>
      </c>
      <c r="D272" s="15"/>
      <c r="E272" s="15"/>
      <c r="F272" s="15">
        <v>0</v>
      </c>
      <c r="G272" s="15">
        <v>69</v>
      </c>
      <c r="H272" s="16">
        <v>44715.708333333336</v>
      </c>
      <c r="I272" s="18">
        <v>44715.913888888892</v>
      </c>
      <c r="J272" s="18">
        <v>44720.445138888892</v>
      </c>
      <c r="K272" s="19">
        <f t="shared" si="8"/>
        <v>44720.611805555556</v>
      </c>
      <c r="L272" s="18">
        <v>44721.25</v>
      </c>
      <c r="M272" s="19">
        <v>44721.25</v>
      </c>
      <c r="N272" s="19">
        <v>44721.731944444444</v>
      </c>
      <c r="O272" s="20">
        <f t="shared" si="9"/>
        <v>0.16666666666666666</v>
      </c>
      <c r="P272" s="20">
        <f t="shared" ca="1" si="10"/>
        <v>0.20555555555620231</v>
      </c>
      <c r="Q272" s="20">
        <f t="shared" ca="1" si="11"/>
        <v>4.53125</v>
      </c>
      <c r="R272" s="21">
        <f t="shared" si="12"/>
        <v>138</v>
      </c>
      <c r="S272" s="22">
        <f t="shared" si="13"/>
        <v>24</v>
      </c>
      <c r="T272" s="22">
        <f t="shared" si="14"/>
        <v>6</v>
      </c>
      <c r="U272" s="22">
        <f t="shared" si="15"/>
        <v>2022</v>
      </c>
      <c r="V272" s="434">
        <v>4.3895833333333334</v>
      </c>
      <c r="W272" s="5">
        <f ca="1">Таблица9[[#This Row],[Время в пути]]-Таблица9[[#This Row],[Нитка]]</f>
        <v>0.14166666666666661</v>
      </c>
    </row>
    <row r="273" spans="1:23" ht="13.2">
      <c r="A273" s="15" t="s">
        <v>99</v>
      </c>
      <c r="B273" s="3" t="s">
        <v>7</v>
      </c>
      <c r="C273" s="15" t="s">
        <v>3869</v>
      </c>
      <c r="D273" s="15"/>
      <c r="E273" s="15"/>
      <c r="F273" s="15">
        <v>1</v>
      </c>
      <c r="G273" s="15">
        <v>43</v>
      </c>
      <c r="H273" s="16">
        <v>44718.708333333336</v>
      </c>
      <c r="I273" s="18">
        <v>44717.052083333336</v>
      </c>
      <c r="J273" s="18">
        <v>44722.412499999999</v>
      </c>
      <c r="K273" s="19">
        <f t="shared" si="8"/>
        <v>44722.579166666663</v>
      </c>
      <c r="L273" s="18">
        <v>44722.993055555555</v>
      </c>
      <c r="M273" s="19">
        <v>44723.055555555555</v>
      </c>
      <c r="N273" s="19">
        <v>44723.104166666664</v>
      </c>
      <c r="O273" s="20">
        <f t="shared" si="9"/>
        <v>0.16666666666666666</v>
      </c>
      <c r="P273" s="20">
        <f t="shared" ca="1" si="10"/>
        <v>-1.65625</v>
      </c>
      <c r="Q273" s="20">
        <f t="shared" ca="1" si="11"/>
        <v>5.3604166666627862</v>
      </c>
      <c r="R273" s="21">
        <f t="shared" si="12"/>
        <v>87</v>
      </c>
      <c r="S273" s="22">
        <f t="shared" si="13"/>
        <v>24</v>
      </c>
      <c r="T273" s="22">
        <f t="shared" si="14"/>
        <v>6</v>
      </c>
      <c r="U273" s="22">
        <f t="shared" si="15"/>
        <v>2022</v>
      </c>
      <c r="V273" s="434">
        <v>4.3895833333333334</v>
      </c>
      <c r="W273" s="5">
        <f ca="1">Таблица9[[#This Row],[Время в пути]]-Таблица9[[#This Row],[Нитка]]</f>
        <v>0.97083333332945276</v>
      </c>
    </row>
    <row r="274" spans="1:23" ht="13.2">
      <c r="A274" s="15" t="s">
        <v>99</v>
      </c>
      <c r="B274" s="3" t="s">
        <v>7</v>
      </c>
      <c r="C274" s="15" t="s">
        <v>3870</v>
      </c>
      <c r="D274" s="15"/>
      <c r="E274" s="15"/>
      <c r="F274" s="15">
        <v>0</v>
      </c>
      <c r="G274" s="15">
        <v>56</v>
      </c>
      <c r="H274" s="16">
        <v>44720.708333333336</v>
      </c>
      <c r="I274" s="18">
        <v>44720.144444444442</v>
      </c>
      <c r="J274" s="18">
        <v>44725.14166666667</v>
      </c>
      <c r="K274" s="19">
        <f t="shared" si="8"/>
        <v>44725.308333333334</v>
      </c>
      <c r="L274" s="18">
        <v>44725.680555555555</v>
      </c>
      <c r="M274" s="19">
        <v>44725.684027777781</v>
      </c>
      <c r="N274" s="19">
        <v>44725.785416666666</v>
      </c>
      <c r="O274" s="20">
        <f t="shared" si="9"/>
        <v>0.16666666666666666</v>
      </c>
      <c r="P274" s="20">
        <f t="shared" ca="1" si="10"/>
        <v>-0.56388888889341615</v>
      </c>
      <c r="Q274" s="20">
        <f t="shared" ca="1" si="11"/>
        <v>4.9972222222277196</v>
      </c>
      <c r="R274" s="21">
        <f t="shared" si="12"/>
        <v>112</v>
      </c>
      <c r="S274" s="22">
        <f t="shared" si="13"/>
        <v>25</v>
      </c>
      <c r="T274" s="22">
        <f t="shared" si="14"/>
        <v>6</v>
      </c>
      <c r="U274" s="22">
        <f t="shared" si="15"/>
        <v>2022</v>
      </c>
      <c r="V274" s="434">
        <v>4.3895833333333334</v>
      </c>
      <c r="W274" s="5">
        <f ca="1">Таблица9[[#This Row],[Время в пути]]-Таблица9[[#This Row],[Нитка]]</f>
        <v>0.60763888889438622</v>
      </c>
    </row>
    <row r="275" spans="1:23" ht="13.2">
      <c r="A275" s="15" t="s">
        <v>99</v>
      </c>
      <c r="B275" s="3" t="s">
        <v>7</v>
      </c>
      <c r="C275" s="15" t="s">
        <v>3871</v>
      </c>
      <c r="D275" s="15"/>
      <c r="E275" s="15"/>
      <c r="F275" s="15">
        <v>0</v>
      </c>
      <c r="G275" s="15">
        <v>66</v>
      </c>
      <c r="H275" s="16">
        <v>44722.708333333336</v>
      </c>
      <c r="I275" s="18">
        <v>44722.967361111114</v>
      </c>
      <c r="J275" s="18">
        <v>44728.106249999997</v>
      </c>
      <c r="K275" s="19">
        <f t="shared" si="8"/>
        <v>44728.272916666661</v>
      </c>
      <c r="L275" s="18">
        <v>44728.520833333336</v>
      </c>
      <c r="M275" s="19">
        <v>44728.520833333336</v>
      </c>
      <c r="N275" s="19">
        <v>44728.685416666667</v>
      </c>
      <c r="O275" s="20">
        <f t="shared" si="9"/>
        <v>0.16666666666666666</v>
      </c>
      <c r="P275" s="20">
        <f t="shared" ca="1" si="10"/>
        <v>0.25902777777810115</v>
      </c>
      <c r="Q275" s="20">
        <f t="shared" ca="1" si="11"/>
        <v>5.1388888888832298</v>
      </c>
      <c r="R275" s="21">
        <f t="shared" si="12"/>
        <v>132</v>
      </c>
      <c r="S275" s="22">
        <f t="shared" si="13"/>
        <v>25</v>
      </c>
      <c r="T275" s="22">
        <f t="shared" si="14"/>
        <v>6</v>
      </c>
      <c r="U275" s="22">
        <f t="shared" si="15"/>
        <v>2022</v>
      </c>
      <c r="V275" s="434">
        <v>4.3895833333333334</v>
      </c>
      <c r="W275" s="5">
        <f ca="1">Таблица9[[#This Row],[Время в пути]]-Таблица9[[#This Row],[Нитка]]</f>
        <v>0.74930555554989642</v>
      </c>
    </row>
    <row r="276" spans="1:23" ht="13.2">
      <c r="A276" s="15" t="s">
        <v>99</v>
      </c>
      <c r="B276" s="3" t="s">
        <v>7</v>
      </c>
      <c r="C276" s="15" t="s">
        <v>3872</v>
      </c>
      <c r="D276" s="15"/>
      <c r="E276" s="15"/>
      <c r="F276" s="15">
        <v>0</v>
      </c>
      <c r="G276" s="15">
        <v>70</v>
      </c>
      <c r="H276" s="16">
        <v>44725.708333333336</v>
      </c>
      <c r="I276" s="18">
        <v>44725.967361111114</v>
      </c>
      <c r="J276" s="18">
        <v>44730.673611111109</v>
      </c>
      <c r="K276" s="19">
        <f t="shared" si="8"/>
        <v>44730.840277777774</v>
      </c>
      <c r="L276" s="18">
        <v>44730.993055555555</v>
      </c>
      <c r="M276" s="19">
        <v>44730.993055555555</v>
      </c>
      <c r="N276" s="19">
        <v>44731.10833333333</v>
      </c>
      <c r="O276" s="20">
        <f t="shared" si="9"/>
        <v>0.16666666666666666</v>
      </c>
      <c r="P276" s="20">
        <f t="shared" ca="1" si="10"/>
        <v>0.25902777777810115</v>
      </c>
      <c r="Q276" s="20">
        <f t="shared" ca="1" si="11"/>
        <v>4.7062499999956344</v>
      </c>
      <c r="R276" s="21">
        <f t="shared" si="12"/>
        <v>140</v>
      </c>
      <c r="S276" s="22">
        <f t="shared" si="13"/>
        <v>25</v>
      </c>
      <c r="T276" s="22">
        <f t="shared" si="14"/>
        <v>6</v>
      </c>
      <c r="U276" s="22">
        <f t="shared" si="15"/>
        <v>2022</v>
      </c>
      <c r="V276" s="434">
        <v>4.3895833333333334</v>
      </c>
      <c r="W276" s="5">
        <f ca="1">Таблица9[[#This Row],[Время в пути]]-Таблица9[[#This Row],[Нитка]]</f>
        <v>0.31666666666230103</v>
      </c>
    </row>
    <row r="277" spans="1:23" ht="13.2">
      <c r="A277" s="15" t="s">
        <v>99</v>
      </c>
      <c r="B277" s="3" t="s">
        <v>7</v>
      </c>
      <c r="C277" s="15" t="s">
        <v>3873</v>
      </c>
      <c r="D277" s="15"/>
      <c r="E277" s="15"/>
      <c r="F277" s="15">
        <v>1</v>
      </c>
      <c r="G277" s="15">
        <v>71</v>
      </c>
      <c r="H277" s="16">
        <v>44727.708333333336</v>
      </c>
      <c r="I277" s="18">
        <v>44729.967361111114</v>
      </c>
      <c r="J277" s="18">
        <v>44734.790972222225</v>
      </c>
      <c r="K277" s="19">
        <f t="shared" si="8"/>
        <v>44734.957638888889</v>
      </c>
      <c r="L277" s="18">
        <v>44735.083333333336</v>
      </c>
      <c r="M277" s="19">
        <v>44735.083333333336</v>
      </c>
      <c r="N277" s="19">
        <v>44735.197916666664</v>
      </c>
      <c r="O277" s="20">
        <f t="shared" si="9"/>
        <v>0.16666666666666666</v>
      </c>
      <c r="P277" s="20">
        <f t="shared" ca="1" si="10"/>
        <v>2.2590277777781012</v>
      </c>
      <c r="Q277" s="20">
        <f t="shared" ca="1" si="11"/>
        <v>4.8236111111109494</v>
      </c>
      <c r="R277" s="21">
        <f t="shared" si="12"/>
        <v>143</v>
      </c>
      <c r="S277" s="22">
        <f t="shared" si="13"/>
        <v>26</v>
      </c>
      <c r="T277" s="22">
        <f t="shared" si="14"/>
        <v>6</v>
      </c>
      <c r="U277" s="22">
        <f t="shared" si="15"/>
        <v>2022</v>
      </c>
      <c r="V277" s="434">
        <v>4.3895833333333334</v>
      </c>
      <c r="W277" s="5">
        <f ca="1">Таблица9[[#This Row],[Время в пути]]-Таблица9[[#This Row],[Нитка]]</f>
        <v>0.43402777777761603</v>
      </c>
    </row>
    <row r="278" spans="1:23" ht="13.2">
      <c r="A278" s="15" t="s">
        <v>99</v>
      </c>
      <c r="B278" s="3" t="s">
        <v>7</v>
      </c>
      <c r="C278" s="15" t="s">
        <v>3874</v>
      </c>
      <c r="D278" s="15"/>
      <c r="E278" s="15"/>
      <c r="F278" s="15">
        <v>0</v>
      </c>
      <c r="G278" s="15">
        <v>60</v>
      </c>
      <c r="H278" s="16">
        <v>44729.708333333336</v>
      </c>
      <c r="I278" s="18">
        <v>44731.125694444447</v>
      </c>
      <c r="J278" s="18">
        <v>44736.767361111109</v>
      </c>
      <c r="K278" s="19">
        <f t="shared" si="8"/>
        <v>44736.934027777774</v>
      </c>
      <c r="L278" s="18">
        <v>44737.25</v>
      </c>
      <c r="M278" s="19">
        <v>44737.25</v>
      </c>
      <c r="N278" s="19">
        <v>44737.434027777781</v>
      </c>
      <c r="O278" s="20">
        <f t="shared" si="9"/>
        <v>0.16666666666666666</v>
      </c>
      <c r="P278" s="20">
        <f t="shared" ca="1" si="10"/>
        <v>1.4173611111109494</v>
      </c>
      <c r="Q278" s="20">
        <f t="shared" ca="1" si="11"/>
        <v>5.6416666666627862</v>
      </c>
      <c r="R278" s="21">
        <f t="shared" si="12"/>
        <v>120</v>
      </c>
      <c r="S278" s="22">
        <f t="shared" si="13"/>
        <v>26</v>
      </c>
      <c r="T278" s="22">
        <f t="shared" si="14"/>
        <v>6</v>
      </c>
      <c r="U278" s="22">
        <f t="shared" si="15"/>
        <v>2022</v>
      </c>
      <c r="V278" s="434">
        <v>4.3895833333333334</v>
      </c>
      <c r="W278" s="5">
        <f ca="1">Таблица9[[#This Row],[Время в пути]]-Таблица9[[#This Row],[Нитка]]</f>
        <v>1.2520833333294528</v>
      </c>
    </row>
    <row r="279" spans="1:23" ht="13.2">
      <c r="A279" s="15" t="s">
        <v>99</v>
      </c>
      <c r="B279" s="3" t="s">
        <v>7</v>
      </c>
      <c r="C279" s="15" t="s">
        <v>3875</v>
      </c>
      <c r="D279" s="15"/>
      <c r="E279" s="15"/>
      <c r="F279" s="15">
        <v>0</v>
      </c>
      <c r="G279" s="15">
        <v>76</v>
      </c>
      <c r="H279" s="16">
        <v>44732.708333333336</v>
      </c>
      <c r="I279" s="18">
        <v>44733.231944444444</v>
      </c>
      <c r="J279" s="18">
        <v>44738.788194444445</v>
      </c>
      <c r="K279" s="19">
        <f t="shared" si="8"/>
        <v>44738.954861111109</v>
      </c>
      <c r="L279" s="18">
        <v>44739.1875</v>
      </c>
      <c r="M279" s="19">
        <v>44739.208333333336</v>
      </c>
      <c r="N279" s="19">
        <v>44739.319444444445</v>
      </c>
      <c r="O279" s="20">
        <f t="shared" si="9"/>
        <v>0.16666666666666666</v>
      </c>
      <c r="P279" s="20">
        <f t="shared" ca="1" si="10"/>
        <v>0.52361111110803904</v>
      </c>
      <c r="Q279" s="20">
        <f t="shared" ca="1" si="11"/>
        <v>5.5562500000014552</v>
      </c>
      <c r="R279" s="21">
        <f t="shared" si="12"/>
        <v>152</v>
      </c>
      <c r="S279" s="22">
        <f t="shared" si="13"/>
        <v>26</v>
      </c>
      <c r="T279" s="22">
        <f t="shared" si="14"/>
        <v>6</v>
      </c>
      <c r="U279" s="22">
        <f t="shared" si="15"/>
        <v>2022</v>
      </c>
      <c r="V279" s="434">
        <v>4.3895833333333334</v>
      </c>
      <c r="W279" s="5">
        <f ca="1">Таблица9[[#This Row],[Время в пути]]-Таблица9[[#This Row],[Нитка]]</f>
        <v>1.1666666666681218</v>
      </c>
    </row>
    <row r="280" spans="1:23" ht="13.2">
      <c r="A280" s="15" t="s">
        <v>99</v>
      </c>
      <c r="B280" s="3" t="s">
        <v>7</v>
      </c>
      <c r="C280" s="15" t="s">
        <v>3876</v>
      </c>
      <c r="D280" s="15"/>
      <c r="E280" s="15"/>
      <c r="F280" s="15">
        <v>1</v>
      </c>
      <c r="G280" s="15">
        <v>68</v>
      </c>
      <c r="H280" s="16">
        <v>44734.708333333336</v>
      </c>
      <c r="I280" s="18">
        <v>44733.745833333334</v>
      </c>
      <c r="J280" s="18">
        <v>44738.902777777781</v>
      </c>
      <c r="K280" s="19">
        <f t="shared" si="8"/>
        <v>44739.069444444445</v>
      </c>
      <c r="L280" s="18">
        <v>44740</v>
      </c>
      <c r="M280" s="19">
        <v>44740</v>
      </c>
      <c r="N280" s="19">
        <v>44740.356944444444</v>
      </c>
      <c r="O280" s="20">
        <f t="shared" si="9"/>
        <v>0.16666666666666666</v>
      </c>
      <c r="P280" s="20">
        <f t="shared" ca="1" si="10"/>
        <v>-0.96250000000145519</v>
      </c>
      <c r="Q280" s="20">
        <f t="shared" ca="1" si="11"/>
        <v>5.1569444444467081</v>
      </c>
      <c r="R280" s="21">
        <f t="shared" si="12"/>
        <v>137</v>
      </c>
      <c r="S280" s="22">
        <f t="shared" si="13"/>
        <v>27</v>
      </c>
      <c r="T280" s="22">
        <f t="shared" si="14"/>
        <v>6</v>
      </c>
      <c r="U280" s="22">
        <f t="shared" si="15"/>
        <v>2022</v>
      </c>
      <c r="V280" s="434">
        <v>4.3895833333333334</v>
      </c>
      <c r="W280" s="5">
        <f ca="1">Таблица9[[#This Row],[Время в пути]]-Таблица9[[#This Row],[Нитка]]</f>
        <v>0.76736111111337468</v>
      </c>
    </row>
    <row r="281" spans="1:23" ht="13.2">
      <c r="A281" s="15" t="s">
        <v>99</v>
      </c>
      <c r="B281" s="3" t="s">
        <v>7</v>
      </c>
      <c r="C281" s="15" t="s">
        <v>3877</v>
      </c>
      <c r="D281" s="22"/>
      <c r="E281" s="22" t="s">
        <v>123</v>
      </c>
      <c r="F281" s="15">
        <v>3</v>
      </c>
      <c r="G281" s="15">
        <v>54</v>
      </c>
      <c r="H281" s="16"/>
      <c r="I281" s="18">
        <v>44735.245833333334</v>
      </c>
      <c r="J281" s="18">
        <v>44740.314583333333</v>
      </c>
      <c r="K281" s="19">
        <f t="shared" si="8"/>
        <v>44740.481249999997</v>
      </c>
      <c r="L281" s="18">
        <v>44740.583333333336</v>
      </c>
      <c r="M281" s="19">
        <v>44740.583333333336</v>
      </c>
      <c r="N281" s="19">
        <v>44740.720138888886</v>
      </c>
      <c r="O281" s="20">
        <f t="shared" si="9"/>
        <v>0.16666666666666666</v>
      </c>
      <c r="P281" s="20" t="str">
        <f t="shared" ca="1" si="10"/>
        <v/>
      </c>
      <c r="Q281" s="20" t="str">
        <f t="shared" ca="1" si="11"/>
        <v/>
      </c>
      <c r="R281" s="21">
        <f t="shared" si="12"/>
        <v>111</v>
      </c>
      <c r="S281" s="22">
        <f t="shared" si="13"/>
        <v>27</v>
      </c>
      <c r="T281" s="22">
        <f t="shared" si="14"/>
        <v>6</v>
      </c>
      <c r="U281" s="22">
        <f t="shared" si="15"/>
        <v>2022</v>
      </c>
      <c r="V281" s="434">
        <v>4.3895833333333334</v>
      </c>
      <c r="W281" s="5" t="e">
        <f ca="1">Таблица9[[#This Row],[Время в пути]]-Таблица9[[#This Row],[Нитка]]</f>
        <v>#VALUE!</v>
      </c>
    </row>
    <row r="282" spans="1:23" ht="13.2">
      <c r="A282" s="15" t="s">
        <v>99</v>
      </c>
      <c r="B282" s="3" t="s">
        <v>7</v>
      </c>
      <c r="C282" s="15" t="s">
        <v>3878</v>
      </c>
      <c r="D282" s="15"/>
      <c r="E282" s="15"/>
      <c r="F282" s="15">
        <v>2</v>
      </c>
      <c r="G282" s="15">
        <v>55</v>
      </c>
      <c r="H282" s="16">
        <v>44736.708333333336</v>
      </c>
      <c r="I282" s="18">
        <v>44736.73333333333</v>
      </c>
      <c r="J282" s="18">
        <v>44741.88958333333</v>
      </c>
      <c r="K282" s="19">
        <f t="shared" si="8"/>
        <v>44742.056249999994</v>
      </c>
      <c r="L282" s="18">
        <v>44742.166666666664</v>
      </c>
      <c r="M282" s="19">
        <v>44742.423611111109</v>
      </c>
      <c r="N282" s="19">
        <v>44742.479166666664</v>
      </c>
      <c r="O282" s="20">
        <f t="shared" si="9"/>
        <v>0.16666666666666666</v>
      </c>
      <c r="P282" s="20">
        <f t="shared" ca="1" si="10"/>
        <v>2.4999999994179234E-2</v>
      </c>
      <c r="Q282" s="20">
        <f t="shared" ca="1" si="11"/>
        <v>5.15625</v>
      </c>
      <c r="R282" s="21">
        <f t="shared" si="12"/>
        <v>112</v>
      </c>
      <c r="S282" s="22">
        <f t="shared" si="13"/>
        <v>27</v>
      </c>
      <c r="T282" s="22">
        <f t="shared" si="14"/>
        <v>6</v>
      </c>
      <c r="U282" s="22">
        <f t="shared" si="15"/>
        <v>2022</v>
      </c>
      <c r="V282" s="434">
        <v>4.3895833333333334</v>
      </c>
      <c r="W282" s="5">
        <f ca="1">Таблица9[[#This Row],[Время в пути]]-Таблица9[[#This Row],[Нитка]]</f>
        <v>0.76666666666666661</v>
      </c>
    </row>
    <row r="283" spans="1:23" ht="13.2" hidden="1">
      <c r="A283" s="15" t="s">
        <v>118</v>
      </c>
      <c r="B283" s="3" t="s">
        <v>8</v>
      </c>
      <c r="C283" s="15" t="s">
        <v>3832</v>
      </c>
      <c r="D283" s="15"/>
      <c r="E283" s="15"/>
      <c r="F283" s="15">
        <v>46</v>
      </c>
      <c r="G283" s="15">
        <v>36</v>
      </c>
      <c r="H283" s="16">
        <v>44708</v>
      </c>
      <c r="I283" s="18">
        <v>44709.582638888889</v>
      </c>
      <c r="J283" s="18">
        <v>44717.36041666667</v>
      </c>
      <c r="K283" s="19">
        <f t="shared" si="8"/>
        <v>44717.527083333334</v>
      </c>
      <c r="L283" s="18">
        <v>44717.625</v>
      </c>
      <c r="M283" s="19">
        <v>44717.635416666664</v>
      </c>
      <c r="N283" s="19">
        <v>44717.740972222222</v>
      </c>
      <c r="O283" s="20">
        <f t="shared" si="9"/>
        <v>0.16666666666666666</v>
      </c>
      <c r="P283" s="20">
        <f t="shared" ca="1" si="10"/>
        <v>1.5826388888890506</v>
      </c>
      <c r="Q283" s="20">
        <f t="shared" ca="1" si="11"/>
        <v>7.7777777777810115</v>
      </c>
      <c r="R283" s="21">
        <f t="shared" si="12"/>
        <v>118</v>
      </c>
      <c r="S283" s="22">
        <f t="shared" si="13"/>
        <v>23</v>
      </c>
      <c r="T283" s="22">
        <f t="shared" si="14"/>
        <v>6</v>
      </c>
      <c r="U283" s="22">
        <f t="shared" si="15"/>
        <v>2022</v>
      </c>
      <c r="V283" s="434">
        <v>5.5562499999999995</v>
      </c>
      <c r="W283" s="5">
        <f ca="1">Таблица9[[#This Row],[Время в пути]]-Таблица9[[#This Row],[Нитка]]</f>
        <v>2.2215277777810121</v>
      </c>
    </row>
    <row r="284" spans="1:23" ht="13.2" hidden="1">
      <c r="A284" s="15" t="s">
        <v>118</v>
      </c>
      <c r="B284" s="3" t="s">
        <v>8</v>
      </c>
      <c r="C284" s="15" t="s">
        <v>3833</v>
      </c>
      <c r="D284" s="15"/>
      <c r="E284" s="15"/>
      <c r="F284" s="15">
        <v>43</v>
      </c>
      <c r="G284" s="15">
        <v>23</v>
      </c>
      <c r="H284" s="16">
        <v>44715</v>
      </c>
      <c r="I284" s="18">
        <v>44717.710416666669</v>
      </c>
      <c r="J284" s="18">
        <v>44724.631944444445</v>
      </c>
      <c r="K284" s="19">
        <f t="shared" si="8"/>
        <v>44724.798611111109</v>
      </c>
      <c r="L284" s="18">
        <v>44725.020833333336</v>
      </c>
      <c r="M284" s="19">
        <v>44725.036111111112</v>
      </c>
      <c r="N284" s="19">
        <v>44725.257638888892</v>
      </c>
      <c r="O284" s="20">
        <f t="shared" si="9"/>
        <v>0.16666666666666666</v>
      </c>
      <c r="P284" s="20">
        <f t="shared" ca="1" si="10"/>
        <v>2.7104166666686069</v>
      </c>
      <c r="Q284" s="20">
        <f t="shared" ca="1" si="11"/>
        <v>6.921527777776646</v>
      </c>
      <c r="R284" s="21">
        <f t="shared" si="12"/>
        <v>89</v>
      </c>
      <c r="S284" s="22">
        <f t="shared" si="13"/>
        <v>24</v>
      </c>
      <c r="T284" s="22">
        <f t="shared" si="14"/>
        <v>6</v>
      </c>
      <c r="U284" s="22">
        <f t="shared" si="15"/>
        <v>2022</v>
      </c>
      <c r="V284" s="434">
        <v>5.5562499999999995</v>
      </c>
      <c r="W284" s="5">
        <f ca="1">Таблица9[[#This Row],[Время в пути]]-Таблица9[[#This Row],[Нитка]]</f>
        <v>1.3652777777766465</v>
      </c>
    </row>
    <row r="285" spans="1:23" ht="13.2" hidden="1">
      <c r="A285" s="15" t="s">
        <v>118</v>
      </c>
      <c r="B285" s="3" t="s">
        <v>8</v>
      </c>
      <c r="C285" s="15" t="s">
        <v>3834</v>
      </c>
      <c r="D285" s="15"/>
      <c r="E285" s="15"/>
      <c r="F285" s="15">
        <v>45</v>
      </c>
      <c r="G285" s="15">
        <v>19</v>
      </c>
      <c r="H285" s="16">
        <v>44722</v>
      </c>
      <c r="I285" s="18">
        <v>44725.290277777778</v>
      </c>
      <c r="J285" s="18">
        <v>44732.199305555558</v>
      </c>
      <c r="K285" s="19">
        <f t="shared" si="8"/>
        <v>44732.365972222222</v>
      </c>
      <c r="L285" s="18">
        <v>44733.055555555555</v>
      </c>
      <c r="M285" s="19">
        <v>44733.055555555555</v>
      </c>
      <c r="N285" s="19">
        <v>44733.385416666664</v>
      </c>
      <c r="O285" s="20">
        <f t="shared" si="9"/>
        <v>0.16666666666666666</v>
      </c>
      <c r="P285" s="20">
        <f t="shared" ca="1" si="10"/>
        <v>3.2902777777781012</v>
      </c>
      <c r="Q285" s="20">
        <f t="shared" ca="1" si="11"/>
        <v>6.9090277777795563</v>
      </c>
      <c r="R285" s="21">
        <f t="shared" si="12"/>
        <v>83</v>
      </c>
      <c r="S285" s="22">
        <f t="shared" si="13"/>
        <v>26</v>
      </c>
      <c r="T285" s="22">
        <f t="shared" si="14"/>
        <v>6</v>
      </c>
      <c r="U285" s="22">
        <f t="shared" si="15"/>
        <v>2022</v>
      </c>
      <c r="V285" s="434">
        <v>5.5562499999999995</v>
      </c>
      <c r="W285" s="5">
        <f ca="1">Таблица9[[#This Row],[Время в пути]]-Таблица9[[#This Row],[Нитка]]</f>
        <v>1.3527777777795569</v>
      </c>
    </row>
    <row r="286" spans="1:23" ht="13.2" hidden="1">
      <c r="A286" s="15" t="s">
        <v>118</v>
      </c>
      <c r="B286" s="3" t="s">
        <v>8</v>
      </c>
      <c r="C286" s="15" t="s">
        <v>3835</v>
      </c>
      <c r="D286" s="15" t="s">
        <v>116</v>
      </c>
      <c r="E286" s="15"/>
      <c r="F286" s="15"/>
      <c r="G286" s="15"/>
      <c r="H286" s="16">
        <v>44729</v>
      </c>
      <c r="I286" s="24"/>
      <c r="J286" s="18"/>
      <c r="K286" s="19" t="str">
        <f t="shared" si="8"/>
        <v/>
      </c>
      <c r="L286" s="18"/>
      <c r="M286" s="19"/>
      <c r="N286" s="19"/>
      <c r="O286" s="20">
        <f t="shared" si="9"/>
        <v>0.16666666666666666</v>
      </c>
      <c r="P286" s="20" t="str">
        <f t="shared" ca="1" si="10"/>
        <v/>
      </c>
      <c r="Q286" s="20" t="str">
        <f t="shared" ca="1" si="11"/>
        <v/>
      </c>
      <c r="R286" s="21" t="str">
        <f t="shared" si="12"/>
        <v/>
      </c>
      <c r="S286" s="22">
        <f t="shared" si="13"/>
        <v>25</v>
      </c>
      <c r="T286" s="22">
        <f t="shared" si="14"/>
        <v>6</v>
      </c>
      <c r="U286" s="22">
        <f t="shared" si="15"/>
        <v>2022</v>
      </c>
      <c r="V286" s="434">
        <v>5.5562499999999995</v>
      </c>
      <c r="W286" s="5" t="e">
        <f ca="1">Таблица9[[#This Row],[Время в пути]]-Таблица9[[#This Row],[Нитка]]</f>
        <v>#VALUE!</v>
      </c>
    </row>
    <row r="287" spans="1:23" ht="13.2" hidden="1">
      <c r="A287" s="15" t="s">
        <v>118</v>
      </c>
      <c r="B287" s="3" t="s">
        <v>8</v>
      </c>
      <c r="C287" s="15" t="s">
        <v>3835</v>
      </c>
      <c r="D287" s="15"/>
      <c r="E287" s="15"/>
      <c r="F287" s="15">
        <v>76</v>
      </c>
      <c r="G287" s="15">
        <v>34</v>
      </c>
      <c r="H287" s="16">
        <v>44736</v>
      </c>
      <c r="I287" s="18">
        <v>44735.438888888886</v>
      </c>
      <c r="J287" s="18">
        <v>44742.136111111111</v>
      </c>
      <c r="K287" s="19">
        <f t="shared" si="8"/>
        <v>44742.302777777775</v>
      </c>
      <c r="L287" s="18">
        <v>44742.996527777781</v>
      </c>
      <c r="M287" s="19">
        <v>44743.010416666664</v>
      </c>
      <c r="N287" s="19">
        <v>44743.1875</v>
      </c>
      <c r="O287" s="20">
        <f t="shared" si="9"/>
        <v>0.16666666666666666</v>
      </c>
      <c r="P287" s="20">
        <f t="shared" ca="1" si="10"/>
        <v>-0.56111111111385981</v>
      </c>
      <c r="Q287" s="20">
        <f t="shared" ca="1" si="11"/>
        <v>6.6972222222248092</v>
      </c>
      <c r="R287" s="21">
        <f t="shared" si="12"/>
        <v>144</v>
      </c>
      <c r="S287" s="22">
        <f t="shared" si="13"/>
        <v>27</v>
      </c>
      <c r="T287" s="22">
        <f t="shared" si="14"/>
        <v>6</v>
      </c>
      <c r="U287" s="22">
        <f t="shared" si="15"/>
        <v>2022</v>
      </c>
      <c r="V287" s="434">
        <v>5.5562499999999995</v>
      </c>
      <c r="W287" s="5">
        <f ca="1">Таблица9[[#This Row],[Время в пути]]-Таблица9[[#This Row],[Нитка]]</f>
        <v>1.1409722222248098</v>
      </c>
    </row>
    <row r="288" spans="1:23" ht="13.2" hidden="1">
      <c r="A288" s="15" t="s">
        <v>99</v>
      </c>
      <c r="B288" s="3" t="s">
        <v>9</v>
      </c>
      <c r="C288" s="15" t="s">
        <v>3967</v>
      </c>
      <c r="D288" s="15"/>
      <c r="E288" s="15"/>
      <c r="F288" s="15">
        <v>0</v>
      </c>
      <c r="G288" s="15">
        <v>50</v>
      </c>
      <c r="H288" s="16"/>
      <c r="I288" s="24">
        <v>44712.513888888891</v>
      </c>
      <c r="J288" s="18">
        <v>44715.990972222222</v>
      </c>
      <c r="K288" s="19">
        <f t="shared" si="8"/>
        <v>44716.157638888886</v>
      </c>
      <c r="L288" s="18">
        <v>44716.232638888891</v>
      </c>
      <c r="M288" s="19">
        <v>44719.40625</v>
      </c>
      <c r="N288" s="19">
        <v>44721.472222222219</v>
      </c>
      <c r="O288" s="20">
        <f t="shared" si="9"/>
        <v>0.16666666666666666</v>
      </c>
      <c r="P288" s="20" t="str">
        <f t="shared" ca="1" si="10"/>
        <v/>
      </c>
      <c r="Q288" s="20" t="str">
        <f t="shared" ca="1" si="11"/>
        <v/>
      </c>
      <c r="R288" s="21">
        <f t="shared" si="12"/>
        <v>100</v>
      </c>
      <c r="S288" s="22">
        <f t="shared" si="13"/>
        <v>23</v>
      </c>
      <c r="T288" s="22">
        <f t="shared" si="14"/>
        <v>6</v>
      </c>
      <c r="U288" s="22">
        <f t="shared" si="15"/>
        <v>2022</v>
      </c>
      <c r="V288" s="434">
        <v>1.75</v>
      </c>
      <c r="W288" s="5" t="e">
        <f ca="1">Таблица9[[#This Row],[Время в пути]]-Таблица9[[#This Row],[Нитка]]</f>
        <v>#VALUE!</v>
      </c>
    </row>
    <row r="289" spans="1:23" ht="13.2" hidden="1">
      <c r="A289" s="15" t="s">
        <v>99</v>
      </c>
      <c r="B289" s="3" t="s">
        <v>11</v>
      </c>
      <c r="C289" s="15" t="s">
        <v>3952</v>
      </c>
      <c r="D289" s="15"/>
      <c r="E289" s="15"/>
      <c r="F289" s="15">
        <v>0</v>
      </c>
      <c r="G289" s="15">
        <v>50</v>
      </c>
      <c r="H289" s="16"/>
      <c r="I289" s="24">
        <v>44686.986111111109</v>
      </c>
      <c r="J289" s="18">
        <v>44721.479861111111</v>
      </c>
      <c r="K289" s="19">
        <f t="shared" si="8"/>
        <v>44721.646527777775</v>
      </c>
      <c r="L289" s="18">
        <v>44721.722222222219</v>
      </c>
      <c r="M289" s="19">
        <v>44724.546527777777</v>
      </c>
      <c r="N289" s="19">
        <v>44726.552083333336</v>
      </c>
      <c r="O289" s="20">
        <f t="shared" si="9"/>
        <v>0.16666666666666666</v>
      </c>
      <c r="P289" s="20" t="str">
        <f t="shared" ca="1" si="10"/>
        <v/>
      </c>
      <c r="Q289" s="20" t="str">
        <f t="shared" ca="1" si="11"/>
        <v/>
      </c>
      <c r="R289" s="21">
        <f t="shared" si="12"/>
        <v>100</v>
      </c>
      <c r="S289" s="22">
        <f t="shared" si="13"/>
        <v>24</v>
      </c>
      <c r="T289" s="22">
        <f t="shared" si="14"/>
        <v>6</v>
      </c>
      <c r="U289" s="22">
        <f t="shared" si="15"/>
        <v>2022</v>
      </c>
      <c r="V289" s="434">
        <v>2.8333333333333335</v>
      </c>
      <c r="W289" s="5" t="e">
        <f ca="1">Таблица9[[#This Row],[Время в пути]]-Таблица9[[#This Row],[Нитка]]</f>
        <v>#VALUE!</v>
      </c>
    </row>
    <row r="290" spans="1:23" ht="13.2" hidden="1">
      <c r="A290" s="15" t="s">
        <v>99</v>
      </c>
      <c r="B290" s="3" t="s">
        <v>11</v>
      </c>
      <c r="C290" s="15" t="s">
        <v>3953</v>
      </c>
      <c r="D290" s="15"/>
      <c r="E290" s="15"/>
      <c r="F290" s="15">
        <v>0</v>
      </c>
      <c r="G290" s="15">
        <v>50</v>
      </c>
      <c r="H290" s="16"/>
      <c r="I290" s="24">
        <v>44737.371527777781</v>
      </c>
      <c r="J290" s="18">
        <v>44741.518750000003</v>
      </c>
      <c r="K290" s="19">
        <f t="shared" si="8"/>
        <v>44741.685416666667</v>
      </c>
      <c r="L290" s="18">
        <v>44741.75</v>
      </c>
      <c r="M290" s="19">
        <v>44741.74722222222</v>
      </c>
      <c r="N290" s="19">
        <v>44714.736805555556</v>
      </c>
      <c r="O290" s="20">
        <f t="shared" si="9"/>
        <v>0.16666666666666666</v>
      </c>
      <c r="P290" s="20" t="str">
        <f t="shared" ca="1" si="10"/>
        <v/>
      </c>
      <c r="Q290" s="20" t="str">
        <f t="shared" ca="1" si="11"/>
        <v/>
      </c>
      <c r="R290" s="21">
        <f t="shared" si="12"/>
        <v>100</v>
      </c>
      <c r="S290" s="22">
        <f t="shared" si="13"/>
        <v>27</v>
      </c>
      <c r="T290" s="22">
        <f t="shared" si="14"/>
        <v>6</v>
      </c>
      <c r="U290" s="22">
        <f t="shared" si="15"/>
        <v>2022</v>
      </c>
      <c r="V290" s="434">
        <v>2.8333333333333335</v>
      </c>
      <c r="W290" s="5" t="e">
        <f ca="1">Таблица9[[#This Row],[Время в пути]]-Таблица9[[#This Row],[Нитка]]</f>
        <v>#VALUE!</v>
      </c>
    </row>
    <row r="291" spans="1:23" ht="13.2" hidden="1">
      <c r="A291" s="15" t="s">
        <v>128</v>
      </c>
      <c r="B291" s="3" t="s">
        <v>9</v>
      </c>
      <c r="C291" s="15" t="s">
        <v>3968</v>
      </c>
      <c r="D291" s="15"/>
      <c r="E291" s="15"/>
      <c r="F291" s="15">
        <v>0</v>
      </c>
      <c r="G291" s="15">
        <v>50</v>
      </c>
      <c r="H291" s="16"/>
      <c r="I291" s="24">
        <v>44713.138194444444</v>
      </c>
      <c r="J291" s="18">
        <v>44715.136805555558</v>
      </c>
      <c r="K291" s="19">
        <f t="shared" si="8"/>
        <v>44715.303472222222</v>
      </c>
      <c r="L291" s="18">
        <v>44715.538194444445</v>
      </c>
      <c r="M291" s="19">
        <v>44718.444444444445</v>
      </c>
      <c r="N291" s="19">
        <v>44719.820138888892</v>
      </c>
      <c r="O291" s="20">
        <f t="shared" si="9"/>
        <v>0.16666666666666666</v>
      </c>
      <c r="P291" s="20" t="str">
        <f t="shared" ca="1" si="10"/>
        <v/>
      </c>
      <c r="Q291" s="20" t="str">
        <f t="shared" ca="1" si="11"/>
        <v/>
      </c>
      <c r="R291" s="21">
        <f t="shared" si="12"/>
        <v>100</v>
      </c>
      <c r="S291" s="22">
        <f t="shared" si="13"/>
        <v>23</v>
      </c>
      <c r="T291" s="22">
        <f t="shared" si="14"/>
        <v>6</v>
      </c>
      <c r="U291" s="22">
        <f t="shared" si="15"/>
        <v>2022</v>
      </c>
      <c r="V291" s="434">
        <v>1.75</v>
      </c>
      <c r="W291" s="5" t="e">
        <f ca="1">Таблица9[[#This Row],[Время в пути]]-Таблица9[[#This Row],[Нитка]]</f>
        <v>#VALUE!</v>
      </c>
    </row>
    <row r="292" spans="1:23" ht="13.2" hidden="1">
      <c r="A292" s="15" t="s">
        <v>117</v>
      </c>
      <c r="B292" s="3" t="s">
        <v>5</v>
      </c>
      <c r="C292" s="15">
        <v>47</v>
      </c>
      <c r="D292" s="15"/>
      <c r="E292" s="15"/>
      <c r="F292" s="15">
        <v>0</v>
      </c>
      <c r="G292" s="15">
        <v>47</v>
      </c>
      <c r="H292" s="16">
        <v>44738.118055555555</v>
      </c>
      <c r="I292" s="24">
        <v>44738.04791666667</v>
      </c>
      <c r="J292" s="17">
        <v>44742.583333333336</v>
      </c>
      <c r="K292" s="19">
        <f t="shared" si="8"/>
        <v>44742.75</v>
      </c>
      <c r="L292" s="17">
        <v>44743.274305555555</v>
      </c>
      <c r="M292" s="19">
        <v>44743.291666666664</v>
      </c>
      <c r="N292" s="19">
        <v>44743.406944444447</v>
      </c>
      <c r="O292" s="20">
        <f t="shared" si="9"/>
        <v>0.16666666666666666</v>
      </c>
      <c r="P292" s="20">
        <f t="shared" ca="1" si="10"/>
        <v>-7.0138888884685002E-2</v>
      </c>
      <c r="Q292" s="20">
        <f t="shared" ca="1" si="11"/>
        <v>4.5354166666656965</v>
      </c>
      <c r="R292" s="21">
        <f t="shared" si="12"/>
        <v>94</v>
      </c>
      <c r="S292" s="22">
        <f t="shared" si="13"/>
        <v>27</v>
      </c>
      <c r="T292" s="22">
        <f t="shared" si="14"/>
        <v>6</v>
      </c>
      <c r="U292" s="22">
        <f t="shared" si="15"/>
        <v>2022</v>
      </c>
      <c r="V292" s="434">
        <v>4.3895833333333334</v>
      </c>
      <c r="W292" s="5">
        <f ca="1">Таблица9[[#This Row],[Время в пути]]-Таблица9[[#This Row],[Нитка]]</f>
        <v>0.14583333333236315</v>
      </c>
    </row>
    <row r="293" spans="1:23" ht="13.2" hidden="1">
      <c r="A293" s="15" t="s">
        <v>117</v>
      </c>
      <c r="B293" s="3" t="s">
        <v>5</v>
      </c>
      <c r="C293" s="15">
        <v>48</v>
      </c>
      <c r="D293" s="15"/>
      <c r="E293" s="15"/>
      <c r="F293" s="15">
        <v>0</v>
      </c>
      <c r="G293" s="15">
        <v>42</v>
      </c>
      <c r="H293" s="16">
        <v>44742.118055555555</v>
      </c>
      <c r="I293" s="24">
        <v>44742.047222222223</v>
      </c>
      <c r="J293" s="17">
        <v>44746.361111111109</v>
      </c>
      <c r="K293" s="19">
        <f t="shared" si="8"/>
        <v>44746.527777777774</v>
      </c>
      <c r="L293" s="17">
        <v>44747.527777777781</v>
      </c>
      <c r="M293" s="19">
        <v>44747.53125</v>
      </c>
      <c r="N293" s="19">
        <v>44747.69027777778</v>
      </c>
      <c r="O293" s="20">
        <f t="shared" si="9"/>
        <v>0.16666666666666666</v>
      </c>
      <c r="P293" s="20">
        <f t="shared" ca="1" si="10"/>
        <v>-7.0833333331393078E-2</v>
      </c>
      <c r="Q293" s="20">
        <f t="shared" ca="1" si="11"/>
        <v>4.3138888888861402</v>
      </c>
      <c r="R293" s="21">
        <f t="shared" si="12"/>
        <v>84</v>
      </c>
      <c r="S293" s="22">
        <f t="shared" si="13"/>
        <v>28</v>
      </c>
      <c r="T293" s="22">
        <f t="shared" si="14"/>
        <v>7</v>
      </c>
      <c r="U293" s="22">
        <f t="shared" si="15"/>
        <v>2022</v>
      </c>
      <c r="V293" s="434">
        <v>4.3895833333333334</v>
      </c>
      <c r="W293" s="5">
        <f ca="1">Таблица9[[#This Row],[Время в пути]]-Таблица9[[#This Row],[Нитка]]</f>
        <v>-7.5694444447193199E-2</v>
      </c>
    </row>
    <row r="294" spans="1:23" ht="13.2" hidden="1">
      <c r="A294" s="15" t="s">
        <v>117</v>
      </c>
      <c r="B294" s="3" t="s">
        <v>5</v>
      </c>
      <c r="C294" s="15">
        <v>49</v>
      </c>
      <c r="D294" s="15"/>
      <c r="E294" s="15"/>
      <c r="F294" s="15">
        <v>0</v>
      </c>
      <c r="G294" s="15">
        <v>39</v>
      </c>
      <c r="H294" s="16">
        <v>44745.118055555555</v>
      </c>
      <c r="I294" s="24">
        <v>44745.113888888889</v>
      </c>
      <c r="J294" s="17">
        <v>44750.103472222225</v>
      </c>
      <c r="K294" s="19">
        <f t="shared" si="8"/>
        <v>44750.270138888889</v>
      </c>
      <c r="L294" s="17">
        <v>44750.604166666664</v>
      </c>
      <c r="M294" s="19">
        <v>44750.614583333336</v>
      </c>
      <c r="N294" s="19">
        <v>44750.6875</v>
      </c>
      <c r="O294" s="20">
        <f t="shared" si="9"/>
        <v>0.16666666666666666</v>
      </c>
      <c r="P294" s="20">
        <f t="shared" ca="1" si="10"/>
        <v>-4.166666665696539E-3</v>
      </c>
      <c r="Q294" s="20">
        <f t="shared" ca="1" si="11"/>
        <v>4.9895833333357587</v>
      </c>
      <c r="R294" s="21">
        <f t="shared" si="12"/>
        <v>78</v>
      </c>
      <c r="S294" s="22">
        <f t="shared" si="13"/>
        <v>28</v>
      </c>
      <c r="T294" s="22">
        <f t="shared" si="14"/>
        <v>7</v>
      </c>
      <c r="U294" s="22">
        <f t="shared" si="15"/>
        <v>2022</v>
      </c>
      <c r="V294" s="434">
        <v>4.3895833333333334</v>
      </c>
      <c r="W294" s="5">
        <f ca="1">Таблица9[[#This Row],[Время в пути]]-Таблица9[[#This Row],[Нитка]]</f>
        <v>0.60000000000242526</v>
      </c>
    </row>
    <row r="295" spans="1:23" ht="13.2" hidden="1">
      <c r="A295" s="15" t="s">
        <v>117</v>
      </c>
      <c r="B295" s="3" t="s">
        <v>5</v>
      </c>
      <c r="C295" s="15">
        <v>50</v>
      </c>
      <c r="D295" s="15"/>
      <c r="E295" s="15"/>
      <c r="F295" s="15">
        <v>0</v>
      </c>
      <c r="G295" s="15">
        <v>36</v>
      </c>
      <c r="H295" s="16">
        <v>44748.118055555555</v>
      </c>
      <c r="I295" s="24">
        <v>44752.618055555555</v>
      </c>
      <c r="J295" s="17">
        <v>44757.397916666669</v>
      </c>
      <c r="K295" s="19">
        <f t="shared" si="8"/>
        <v>44757.564583333333</v>
      </c>
      <c r="L295" s="17">
        <v>44757.729166666664</v>
      </c>
      <c r="M295" s="19">
        <v>44757.729166666664</v>
      </c>
      <c r="N295" s="19">
        <v>44757.788194444445</v>
      </c>
      <c r="O295" s="20">
        <f t="shared" si="9"/>
        <v>0.16666666666666666</v>
      </c>
      <c r="P295" s="20">
        <f t="shared" ca="1" si="10"/>
        <v>4.5</v>
      </c>
      <c r="Q295" s="20">
        <f t="shared" ca="1" si="11"/>
        <v>4.7798611111138598</v>
      </c>
      <c r="R295" s="21">
        <f t="shared" si="12"/>
        <v>72</v>
      </c>
      <c r="S295" s="22">
        <f t="shared" si="13"/>
        <v>29</v>
      </c>
      <c r="T295" s="22">
        <f t="shared" si="14"/>
        <v>7</v>
      </c>
      <c r="U295" s="22">
        <f t="shared" si="15"/>
        <v>2022</v>
      </c>
      <c r="V295" s="434">
        <v>4.3895833333333334</v>
      </c>
      <c r="W295" s="5">
        <f ca="1">Таблица9[[#This Row],[Время в пути]]-Таблица9[[#This Row],[Нитка]]</f>
        <v>0.39027777778052641</v>
      </c>
    </row>
    <row r="296" spans="1:23" ht="13.2" hidden="1">
      <c r="A296" s="15" t="s">
        <v>117</v>
      </c>
      <c r="B296" s="3" t="s">
        <v>5</v>
      </c>
      <c r="C296" s="15">
        <v>51</v>
      </c>
      <c r="D296" s="15" t="s">
        <v>116</v>
      </c>
      <c r="E296" s="15"/>
      <c r="F296" s="15"/>
      <c r="G296" s="15"/>
      <c r="H296" s="16">
        <v>44752.118055555555</v>
      </c>
      <c r="I296" s="24"/>
      <c r="J296" s="17"/>
      <c r="K296" s="19" t="str">
        <f t="shared" si="8"/>
        <v/>
      </c>
      <c r="L296" s="17"/>
      <c r="M296" s="19"/>
      <c r="N296" s="19"/>
      <c r="O296" s="20">
        <f t="shared" si="9"/>
        <v>0.16666666666666666</v>
      </c>
      <c r="P296" s="20" t="str">
        <f t="shared" ca="1" si="10"/>
        <v/>
      </c>
      <c r="Q296" s="20" t="str">
        <f t="shared" ca="1" si="11"/>
        <v/>
      </c>
      <c r="R296" s="21" t="str">
        <f t="shared" si="12"/>
        <v/>
      </c>
      <c r="S296" s="22">
        <f t="shared" si="13"/>
        <v>28</v>
      </c>
      <c r="T296" s="22">
        <f t="shared" si="14"/>
        <v>7</v>
      </c>
      <c r="U296" s="22">
        <f t="shared" si="15"/>
        <v>2022</v>
      </c>
      <c r="V296" s="434">
        <v>4.3895833333333334</v>
      </c>
      <c r="W296" s="5" t="e">
        <f ca="1">Таблица9[[#This Row],[Время в пути]]-Таблица9[[#This Row],[Нитка]]</f>
        <v>#VALUE!</v>
      </c>
    </row>
    <row r="297" spans="1:23" ht="13.2" hidden="1">
      <c r="A297" s="15" t="s">
        <v>117</v>
      </c>
      <c r="B297" s="3" t="s">
        <v>5</v>
      </c>
      <c r="C297" s="15">
        <v>52</v>
      </c>
      <c r="D297" s="15" t="s">
        <v>116</v>
      </c>
      <c r="E297" s="15"/>
      <c r="F297" s="15"/>
      <c r="G297" s="15"/>
      <c r="H297" s="16">
        <v>44755.118055555555</v>
      </c>
      <c r="I297" s="24"/>
      <c r="J297" s="17"/>
      <c r="K297" s="19" t="str">
        <f t="shared" si="8"/>
        <v/>
      </c>
      <c r="L297" s="17"/>
      <c r="M297" s="19"/>
      <c r="N297" s="19"/>
      <c r="O297" s="20">
        <f t="shared" si="9"/>
        <v>0.16666666666666666</v>
      </c>
      <c r="P297" s="20" t="str">
        <f t="shared" ca="1" si="10"/>
        <v/>
      </c>
      <c r="Q297" s="20" t="str">
        <f t="shared" ca="1" si="11"/>
        <v/>
      </c>
      <c r="R297" s="21" t="str">
        <f t="shared" si="12"/>
        <v/>
      </c>
      <c r="S297" s="22">
        <f t="shared" si="13"/>
        <v>29</v>
      </c>
      <c r="T297" s="22">
        <f t="shared" si="14"/>
        <v>7</v>
      </c>
      <c r="U297" s="22">
        <f t="shared" si="15"/>
        <v>2022</v>
      </c>
      <c r="V297" s="434">
        <v>4.3895833333333334</v>
      </c>
      <c r="W297" s="5" t="e">
        <f ca="1">Таблица9[[#This Row],[Время в пути]]-Таблица9[[#This Row],[Нитка]]</f>
        <v>#VALUE!</v>
      </c>
    </row>
    <row r="298" spans="1:23" ht="13.2" hidden="1">
      <c r="A298" s="15" t="s">
        <v>117</v>
      </c>
      <c r="B298" s="3" t="s">
        <v>5</v>
      </c>
      <c r="C298" s="15">
        <v>53</v>
      </c>
      <c r="D298" s="15" t="s">
        <v>116</v>
      </c>
      <c r="E298" s="15"/>
      <c r="F298" s="15"/>
      <c r="G298" s="15"/>
      <c r="H298" s="16">
        <v>44759.118055555555</v>
      </c>
      <c r="I298" s="24"/>
      <c r="J298" s="17"/>
      <c r="K298" s="19" t="str">
        <f t="shared" si="8"/>
        <v/>
      </c>
      <c r="L298" s="17"/>
      <c r="M298" s="19"/>
      <c r="N298" s="19"/>
      <c r="O298" s="20">
        <f t="shared" si="9"/>
        <v>0.16666666666666666</v>
      </c>
      <c r="P298" s="20" t="str">
        <f t="shared" ca="1" si="10"/>
        <v/>
      </c>
      <c r="Q298" s="20" t="str">
        <f t="shared" ca="1" si="11"/>
        <v/>
      </c>
      <c r="R298" s="21" t="str">
        <f t="shared" si="12"/>
        <v/>
      </c>
      <c r="S298" s="22">
        <f t="shared" si="13"/>
        <v>29</v>
      </c>
      <c r="T298" s="22">
        <f t="shared" si="14"/>
        <v>7</v>
      </c>
      <c r="U298" s="22">
        <f t="shared" si="15"/>
        <v>2022</v>
      </c>
      <c r="V298" s="434">
        <v>4.3895833333333334</v>
      </c>
      <c r="W298" s="5" t="e">
        <f ca="1">Таблица9[[#This Row],[Время в пути]]-Таблица9[[#This Row],[Нитка]]</f>
        <v>#VALUE!</v>
      </c>
    </row>
    <row r="299" spans="1:23" ht="13.2" hidden="1">
      <c r="A299" s="15" t="s">
        <v>117</v>
      </c>
      <c r="B299" s="3" t="s">
        <v>5</v>
      </c>
      <c r="C299" s="15">
        <v>51</v>
      </c>
      <c r="D299" s="15"/>
      <c r="E299" s="15"/>
      <c r="F299" s="15">
        <v>0</v>
      </c>
      <c r="G299" s="15">
        <v>39</v>
      </c>
      <c r="H299" s="16">
        <v>44762.118055555555</v>
      </c>
      <c r="I299" s="24">
        <v>44762.12222222222</v>
      </c>
      <c r="J299" s="17">
        <v>44767.304861111108</v>
      </c>
      <c r="K299" s="19">
        <f t="shared" si="8"/>
        <v>44767.471527777772</v>
      </c>
      <c r="L299" s="17">
        <v>44767.552083333336</v>
      </c>
      <c r="M299" s="19">
        <v>44767.5625</v>
      </c>
      <c r="N299" s="19">
        <v>44767.783333333333</v>
      </c>
      <c r="O299" s="20">
        <f t="shared" si="9"/>
        <v>0.16666666666666666</v>
      </c>
      <c r="P299" s="20">
        <f t="shared" ca="1" si="10"/>
        <v>4.166666665696539E-3</v>
      </c>
      <c r="Q299" s="20">
        <f t="shared" ca="1" si="11"/>
        <v>5.1826388888875954</v>
      </c>
      <c r="R299" s="21">
        <f t="shared" si="12"/>
        <v>78</v>
      </c>
      <c r="S299" s="22">
        <f t="shared" si="13"/>
        <v>31</v>
      </c>
      <c r="T299" s="22">
        <f t="shared" si="14"/>
        <v>7</v>
      </c>
      <c r="U299" s="22">
        <f t="shared" si="15"/>
        <v>2022</v>
      </c>
      <c r="V299" s="434">
        <v>4.3895833333333334</v>
      </c>
      <c r="W299" s="5">
        <f ca="1">Таблица9[[#This Row],[Время в пути]]-Таблица9[[#This Row],[Нитка]]</f>
        <v>0.79305555555426199</v>
      </c>
    </row>
    <row r="300" spans="1:23" ht="13.2" hidden="1">
      <c r="A300" s="15" t="s">
        <v>117</v>
      </c>
      <c r="B300" s="3" t="s">
        <v>5</v>
      </c>
      <c r="C300" s="15">
        <v>52</v>
      </c>
      <c r="D300" s="15" t="s">
        <v>116</v>
      </c>
      <c r="E300" s="15"/>
      <c r="F300" s="15"/>
      <c r="G300" s="15"/>
      <c r="H300" s="16">
        <v>44766.118055555555</v>
      </c>
      <c r="I300" s="24"/>
      <c r="J300" s="17"/>
      <c r="K300" s="19" t="str">
        <f t="shared" si="8"/>
        <v/>
      </c>
      <c r="L300" s="17"/>
      <c r="M300" s="19"/>
      <c r="N300" s="19"/>
      <c r="O300" s="20">
        <f t="shared" si="9"/>
        <v>0.16666666666666666</v>
      </c>
      <c r="P300" s="20" t="str">
        <f t="shared" ca="1" si="10"/>
        <v/>
      </c>
      <c r="Q300" s="20" t="str">
        <f t="shared" ca="1" si="11"/>
        <v/>
      </c>
      <c r="R300" s="21" t="str">
        <f t="shared" si="12"/>
        <v/>
      </c>
      <c r="S300" s="22">
        <f t="shared" si="13"/>
        <v>30</v>
      </c>
      <c r="T300" s="22">
        <f t="shared" si="14"/>
        <v>7</v>
      </c>
      <c r="U300" s="22">
        <f t="shared" si="15"/>
        <v>2022</v>
      </c>
      <c r="V300" s="434">
        <v>4.3895833333333334</v>
      </c>
      <c r="W300" s="5" t="e">
        <f ca="1">Таблица9[[#This Row],[Время в пути]]-Таблица9[[#This Row],[Нитка]]</f>
        <v>#VALUE!</v>
      </c>
    </row>
    <row r="301" spans="1:23" ht="13.2" hidden="1">
      <c r="A301" s="15" t="s">
        <v>115</v>
      </c>
      <c r="B301" s="3" t="s">
        <v>3</v>
      </c>
      <c r="C301" s="15" t="s">
        <v>3849</v>
      </c>
      <c r="D301" s="15"/>
      <c r="E301" s="15"/>
      <c r="F301" s="15">
        <v>0</v>
      </c>
      <c r="G301" s="15">
        <v>46</v>
      </c>
      <c r="H301" s="16">
        <v>44737.748611111114</v>
      </c>
      <c r="I301" s="24">
        <v>44738.29791666667</v>
      </c>
      <c r="J301" s="18">
        <v>44743.72152777778</v>
      </c>
      <c r="K301" s="19">
        <f t="shared" si="8"/>
        <v>44743.888194444444</v>
      </c>
      <c r="L301" s="18">
        <v>44744.097222222219</v>
      </c>
      <c r="M301" s="19">
        <v>44744.118055555555</v>
      </c>
      <c r="N301" s="19">
        <v>44744.17083333333</v>
      </c>
      <c r="O301" s="20">
        <f t="shared" si="9"/>
        <v>0.16666666666666666</v>
      </c>
      <c r="P301" s="20">
        <f t="shared" ca="1" si="10"/>
        <v>0.54930555555620231</v>
      </c>
      <c r="Q301" s="20">
        <f t="shared" ca="1" si="11"/>
        <v>5.4236111111094942</v>
      </c>
      <c r="R301" s="21">
        <f t="shared" si="12"/>
        <v>92</v>
      </c>
      <c r="S301" s="22">
        <f t="shared" si="13"/>
        <v>27</v>
      </c>
      <c r="T301" s="22">
        <f t="shared" si="14"/>
        <v>7</v>
      </c>
      <c r="U301" s="22">
        <f t="shared" si="15"/>
        <v>2022</v>
      </c>
      <c r="V301" s="437">
        <v>4.3895833333333334</v>
      </c>
      <c r="W301" s="5">
        <f ca="1">Таблица9[[#This Row],[Время в пути]]-Таблица9[[#This Row],[Нитка]]</f>
        <v>1.0340277777761608</v>
      </c>
    </row>
    <row r="302" spans="1:23" ht="13.2" hidden="1">
      <c r="A302" s="15" t="s">
        <v>115</v>
      </c>
      <c r="B302" s="3" t="s">
        <v>3</v>
      </c>
      <c r="C302" s="15" t="s">
        <v>3850</v>
      </c>
      <c r="D302" s="15"/>
      <c r="E302" s="15"/>
      <c r="F302" s="15">
        <v>0</v>
      </c>
      <c r="G302" s="15">
        <v>37</v>
      </c>
      <c r="H302" s="16">
        <v>44744.748611111114</v>
      </c>
      <c r="I302" s="24">
        <v>44746.120138888888</v>
      </c>
      <c r="J302" s="18">
        <v>44750.852777777778</v>
      </c>
      <c r="K302" s="19">
        <f t="shared" si="8"/>
        <v>44751.019444444442</v>
      </c>
      <c r="L302" s="18">
        <v>44751.166666666664</v>
      </c>
      <c r="M302" s="19">
        <v>44751.166666666664</v>
      </c>
      <c r="N302" s="19">
        <v>44751.222222222219</v>
      </c>
      <c r="O302" s="20">
        <f t="shared" si="9"/>
        <v>0.16666666666666666</v>
      </c>
      <c r="P302" s="20">
        <f t="shared" ca="1" si="10"/>
        <v>1.3715277777737356</v>
      </c>
      <c r="Q302" s="20">
        <f t="shared" ca="1" si="11"/>
        <v>4.7326388888905058</v>
      </c>
      <c r="R302" s="21">
        <f t="shared" si="12"/>
        <v>74</v>
      </c>
      <c r="S302" s="22">
        <f t="shared" si="13"/>
        <v>28</v>
      </c>
      <c r="T302" s="22">
        <f t="shared" si="14"/>
        <v>7</v>
      </c>
      <c r="U302" s="22">
        <f t="shared" si="15"/>
        <v>2022</v>
      </c>
      <c r="V302" s="437">
        <v>4.3895833333333334</v>
      </c>
      <c r="W302" s="5">
        <f ca="1">Таблица9[[#This Row],[Время в пути]]-Таблица9[[#This Row],[Нитка]]</f>
        <v>0.34305555555717238</v>
      </c>
    </row>
    <row r="303" spans="1:23" ht="13.2" hidden="1">
      <c r="A303" s="15" t="s">
        <v>118</v>
      </c>
      <c r="B303" s="3" t="s">
        <v>6</v>
      </c>
      <c r="C303" s="15" t="s">
        <v>3863</v>
      </c>
      <c r="D303" s="15"/>
      <c r="E303" s="15"/>
      <c r="F303" s="15">
        <v>19</v>
      </c>
      <c r="G303" s="15">
        <v>56</v>
      </c>
      <c r="H303" s="16">
        <v>44740.629861111112</v>
      </c>
      <c r="I303" s="18">
        <v>44740.686805555553</v>
      </c>
      <c r="J303" s="18">
        <v>44745.263888888891</v>
      </c>
      <c r="K303" s="19">
        <f t="shared" si="8"/>
        <v>44745.430555555555</v>
      </c>
      <c r="L303" s="18">
        <v>44745.541666666664</v>
      </c>
      <c r="M303" s="19">
        <v>44745.5625</v>
      </c>
      <c r="N303" s="19">
        <v>44745.75</v>
      </c>
      <c r="O303" s="20">
        <f t="shared" si="9"/>
        <v>0.16666666666666666</v>
      </c>
      <c r="P303" s="20">
        <f t="shared" ca="1" si="10"/>
        <v>5.694444444088731E-2</v>
      </c>
      <c r="Q303" s="20">
        <f t="shared" ca="1" si="11"/>
        <v>4.5770833333372138</v>
      </c>
      <c r="R303" s="21">
        <f t="shared" si="12"/>
        <v>131</v>
      </c>
      <c r="S303" s="22">
        <f t="shared" si="13"/>
        <v>27</v>
      </c>
      <c r="T303" s="22">
        <f t="shared" si="14"/>
        <v>7</v>
      </c>
      <c r="U303" s="22">
        <f t="shared" si="15"/>
        <v>2022</v>
      </c>
      <c r="V303" s="434">
        <v>4.3895833333333334</v>
      </c>
      <c r="W303" s="5">
        <f ca="1">Таблица9[[#This Row],[Время в пути]]-Таблица9[[#This Row],[Нитка]]</f>
        <v>0.18750000000388045</v>
      </c>
    </row>
    <row r="304" spans="1:23" ht="13.2" hidden="1">
      <c r="A304" s="15" t="s">
        <v>118</v>
      </c>
      <c r="B304" s="3" t="s">
        <v>6</v>
      </c>
      <c r="C304" s="15" t="s">
        <v>3864</v>
      </c>
      <c r="D304" s="15"/>
      <c r="E304" s="15"/>
      <c r="F304" s="15">
        <v>25</v>
      </c>
      <c r="G304" s="15">
        <v>49</v>
      </c>
      <c r="H304" s="16">
        <v>44744.629861111112</v>
      </c>
      <c r="I304" s="18">
        <v>44743.844444444447</v>
      </c>
      <c r="J304" s="18">
        <v>44748.541666666664</v>
      </c>
      <c r="K304" s="19">
        <f t="shared" si="8"/>
        <v>44748.708333333328</v>
      </c>
      <c r="L304" s="18">
        <v>44748.979166666664</v>
      </c>
      <c r="M304" s="19">
        <v>44749.018055555556</v>
      </c>
      <c r="N304" s="19">
        <v>44749.188194444447</v>
      </c>
      <c r="O304" s="20">
        <f t="shared" si="9"/>
        <v>0.16666666666666666</v>
      </c>
      <c r="P304" s="20">
        <f t="shared" ca="1" si="10"/>
        <v>-0.78541666666569654</v>
      </c>
      <c r="Q304" s="20">
        <f t="shared" ca="1" si="11"/>
        <v>4.6972222222175333</v>
      </c>
      <c r="R304" s="21">
        <f t="shared" si="12"/>
        <v>123</v>
      </c>
      <c r="S304" s="22">
        <f t="shared" si="13"/>
        <v>28</v>
      </c>
      <c r="T304" s="22">
        <f t="shared" si="14"/>
        <v>7</v>
      </c>
      <c r="U304" s="22">
        <f t="shared" si="15"/>
        <v>2022</v>
      </c>
      <c r="V304" s="434">
        <v>4.3895833333333334</v>
      </c>
      <c r="W304" s="5">
        <f ca="1">Таблица9[[#This Row],[Время в пути]]-Таблица9[[#This Row],[Нитка]]</f>
        <v>0.30763888888419988</v>
      </c>
    </row>
    <row r="305" spans="1:23" ht="13.2" hidden="1">
      <c r="A305" s="15" t="s">
        <v>118</v>
      </c>
      <c r="B305" s="3" t="s">
        <v>6</v>
      </c>
      <c r="C305" s="15" t="s">
        <v>3865</v>
      </c>
      <c r="D305" s="15"/>
      <c r="E305" s="15"/>
      <c r="F305" s="15">
        <v>18</v>
      </c>
      <c r="G305" s="15">
        <v>45</v>
      </c>
      <c r="H305" s="16">
        <v>44747.629861111112</v>
      </c>
      <c r="I305" s="18">
        <v>44749.54791666667</v>
      </c>
      <c r="J305" s="18">
        <v>44754.146527777775</v>
      </c>
      <c r="K305" s="19">
        <f t="shared" si="8"/>
        <v>44754.313194444439</v>
      </c>
      <c r="L305" s="18">
        <v>44754.972222222219</v>
      </c>
      <c r="M305" s="19">
        <v>44755.017361111109</v>
      </c>
      <c r="N305" s="19">
        <v>44755.159722222219</v>
      </c>
      <c r="O305" s="20">
        <f t="shared" si="9"/>
        <v>0.16666666666666666</v>
      </c>
      <c r="P305" s="20">
        <f t="shared" ca="1" si="10"/>
        <v>1.9180555555576575</v>
      </c>
      <c r="Q305" s="20">
        <f t="shared" ca="1" si="11"/>
        <v>4.5986111111051287</v>
      </c>
      <c r="R305" s="21">
        <f t="shared" si="12"/>
        <v>108</v>
      </c>
      <c r="S305" s="22">
        <f t="shared" si="13"/>
        <v>29</v>
      </c>
      <c r="T305" s="22">
        <f t="shared" si="14"/>
        <v>7</v>
      </c>
      <c r="U305" s="22">
        <f t="shared" si="15"/>
        <v>2022</v>
      </c>
      <c r="V305" s="434">
        <v>4.3895833333333334</v>
      </c>
      <c r="W305" s="5">
        <f ca="1">Таблица9[[#This Row],[Время в пути]]-Таблица9[[#This Row],[Нитка]]</f>
        <v>0.20902777777179526</v>
      </c>
    </row>
    <row r="306" spans="1:23" ht="13.2" hidden="1">
      <c r="A306" s="15" t="s">
        <v>118</v>
      </c>
      <c r="B306" s="3" t="s">
        <v>6</v>
      </c>
      <c r="C306" s="15" t="s">
        <v>3939</v>
      </c>
      <c r="D306" s="15"/>
      <c r="E306" s="15"/>
      <c r="F306" s="15">
        <v>20</v>
      </c>
      <c r="G306" s="15">
        <v>42</v>
      </c>
      <c r="H306" s="16">
        <v>44751.629861111112</v>
      </c>
      <c r="I306" s="18">
        <v>44752.770138888889</v>
      </c>
      <c r="J306" s="18">
        <v>44757.521527777775</v>
      </c>
      <c r="K306" s="19">
        <f t="shared" si="8"/>
        <v>44757.688194444439</v>
      </c>
      <c r="L306" s="18">
        <v>44758.444444444445</v>
      </c>
      <c r="M306" s="19">
        <v>44758.451388888891</v>
      </c>
      <c r="N306" s="19">
        <v>44758.502083333333</v>
      </c>
      <c r="O306" s="20">
        <f t="shared" si="9"/>
        <v>0.16666666666666666</v>
      </c>
      <c r="P306" s="20">
        <f t="shared" ca="1" si="10"/>
        <v>1.140277777776646</v>
      </c>
      <c r="Q306" s="20">
        <f t="shared" ca="1" si="11"/>
        <v>4.7513888888861402</v>
      </c>
      <c r="R306" s="21">
        <f t="shared" si="12"/>
        <v>104</v>
      </c>
      <c r="S306" s="22">
        <f t="shared" si="13"/>
        <v>29</v>
      </c>
      <c r="T306" s="22">
        <f t="shared" si="14"/>
        <v>7</v>
      </c>
      <c r="U306" s="22">
        <f t="shared" si="15"/>
        <v>2022</v>
      </c>
      <c r="V306" s="434">
        <v>4.3895833333333334</v>
      </c>
      <c r="W306" s="5">
        <f ca="1">Таблица9[[#This Row],[Время в пути]]-Таблица9[[#This Row],[Нитка]]</f>
        <v>0.3618055555528068</v>
      </c>
    </row>
    <row r="307" spans="1:23" ht="13.2" hidden="1">
      <c r="A307" s="15" t="s">
        <v>118</v>
      </c>
      <c r="B307" s="3" t="s">
        <v>6</v>
      </c>
      <c r="C307" s="15" t="s">
        <v>3867</v>
      </c>
      <c r="D307" s="15"/>
      <c r="E307" s="15"/>
      <c r="F307" s="15">
        <v>17</v>
      </c>
      <c r="G307" s="15">
        <v>39</v>
      </c>
      <c r="H307" s="16">
        <v>44754.629861111112</v>
      </c>
      <c r="I307" s="18">
        <v>44755.634027777778</v>
      </c>
      <c r="J307" s="18">
        <v>44759.838194444441</v>
      </c>
      <c r="K307" s="19">
        <f t="shared" si="8"/>
        <v>44760.004861111105</v>
      </c>
      <c r="L307" s="18">
        <v>44760.111111111109</v>
      </c>
      <c r="M307" s="19">
        <v>44760.145833333336</v>
      </c>
      <c r="N307" s="19">
        <v>44760.257638888892</v>
      </c>
      <c r="O307" s="20">
        <f t="shared" si="9"/>
        <v>0.16666666666666666</v>
      </c>
      <c r="P307" s="20">
        <f t="shared" ca="1" si="10"/>
        <v>1.0041666666656965</v>
      </c>
      <c r="Q307" s="20">
        <f t="shared" ca="1" si="11"/>
        <v>4.2041666666627862</v>
      </c>
      <c r="R307" s="21">
        <f t="shared" si="12"/>
        <v>95</v>
      </c>
      <c r="S307" s="22">
        <f t="shared" si="13"/>
        <v>30</v>
      </c>
      <c r="T307" s="22">
        <f t="shared" si="14"/>
        <v>7</v>
      </c>
      <c r="U307" s="22">
        <f t="shared" si="15"/>
        <v>2022</v>
      </c>
      <c r="V307" s="434">
        <v>4.3895833333333334</v>
      </c>
      <c r="W307" s="5">
        <f ca="1">Таблица9[[#This Row],[Время в пути]]-Таблица9[[#This Row],[Нитка]]</f>
        <v>-0.18541666667054724</v>
      </c>
    </row>
    <row r="308" spans="1:23" ht="13.2" hidden="1">
      <c r="A308" s="15" t="s">
        <v>118</v>
      </c>
      <c r="B308" s="3" t="s">
        <v>6</v>
      </c>
      <c r="C308" s="15" t="s">
        <v>3868</v>
      </c>
      <c r="D308" s="15"/>
      <c r="E308" s="15"/>
      <c r="F308" s="15">
        <v>29</v>
      </c>
      <c r="G308" s="15">
        <v>61</v>
      </c>
      <c r="H308" s="16">
        <v>44758.629861111112</v>
      </c>
      <c r="I308" s="18">
        <v>44759.52847222222</v>
      </c>
      <c r="J308" s="18">
        <v>44764.417361111111</v>
      </c>
      <c r="K308" s="19">
        <f t="shared" si="8"/>
        <v>44764.584027777775</v>
      </c>
      <c r="L308" s="18">
        <v>44764.9375</v>
      </c>
      <c r="M308" s="19">
        <v>44764.944444444445</v>
      </c>
      <c r="N308" s="19">
        <v>44765.135416666664</v>
      </c>
      <c r="O308" s="20">
        <f t="shared" si="9"/>
        <v>0.16666666666666666</v>
      </c>
      <c r="P308" s="20">
        <f t="shared" ca="1" si="10"/>
        <v>0.89861111110803904</v>
      </c>
      <c r="Q308" s="20">
        <f t="shared" ca="1" si="11"/>
        <v>4.8888888888905058</v>
      </c>
      <c r="R308" s="21">
        <f t="shared" si="12"/>
        <v>151</v>
      </c>
      <c r="S308" s="22">
        <f t="shared" si="13"/>
        <v>30</v>
      </c>
      <c r="T308" s="22">
        <f t="shared" si="14"/>
        <v>7</v>
      </c>
      <c r="U308" s="22">
        <f t="shared" si="15"/>
        <v>2022</v>
      </c>
      <c r="V308" s="434">
        <v>4.3895833333333334</v>
      </c>
      <c r="W308" s="5">
        <f ca="1">Таблица9[[#This Row],[Время в пути]]-Таблица9[[#This Row],[Нитка]]</f>
        <v>0.49930555555717238</v>
      </c>
    </row>
    <row r="309" spans="1:23" ht="13.2" hidden="1">
      <c r="A309" s="15" t="s">
        <v>118</v>
      </c>
      <c r="B309" s="3" t="s">
        <v>6</v>
      </c>
      <c r="C309" s="15" t="s">
        <v>3869</v>
      </c>
      <c r="D309" s="15"/>
      <c r="E309" s="15"/>
      <c r="F309" s="15">
        <v>64</v>
      </c>
      <c r="G309" s="15">
        <v>36</v>
      </c>
      <c r="H309" s="16">
        <v>44761.629861111112</v>
      </c>
      <c r="I309" s="18">
        <v>44762.452777777777</v>
      </c>
      <c r="J309" s="18">
        <v>44767.53402777778</v>
      </c>
      <c r="K309" s="19">
        <f t="shared" si="8"/>
        <v>44767.700694444444</v>
      </c>
      <c r="L309" s="18">
        <v>44767.975694444445</v>
      </c>
      <c r="M309" s="19">
        <v>44767.982638888891</v>
      </c>
      <c r="N309" s="19">
        <v>44768.270833333336</v>
      </c>
      <c r="O309" s="20">
        <f t="shared" si="9"/>
        <v>0.16666666666666666</v>
      </c>
      <c r="P309" s="20">
        <f t="shared" ca="1" si="10"/>
        <v>0.82291666666424135</v>
      </c>
      <c r="Q309" s="20">
        <f t="shared" ca="1" si="11"/>
        <v>5.0812500000029104</v>
      </c>
      <c r="R309" s="21">
        <f t="shared" si="12"/>
        <v>136</v>
      </c>
      <c r="S309" s="22">
        <f t="shared" si="13"/>
        <v>31</v>
      </c>
      <c r="T309" s="22">
        <f t="shared" si="14"/>
        <v>7</v>
      </c>
      <c r="U309" s="22">
        <f t="shared" si="15"/>
        <v>2022</v>
      </c>
      <c r="V309" s="434">
        <v>4.3895833333333334</v>
      </c>
      <c r="W309" s="5">
        <f ca="1">Таблица9[[#This Row],[Время в пути]]-Таблица9[[#This Row],[Нитка]]</f>
        <v>0.69166666666957699</v>
      </c>
    </row>
    <row r="310" spans="1:23" ht="13.2" hidden="1">
      <c r="A310" s="15" t="s">
        <v>118</v>
      </c>
      <c r="B310" s="3" t="s">
        <v>6</v>
      </c>
      <c r="C310" s="15" t="s">
        <v>3870</v>
      </c>
      <c r="D310" s="15"/>
      <c r="E310" s="15"/>
      <c r="F310" s="15">
        <v>26</v>
      </c>
      <c r="G310" s="15">
        <v>49</v>
      </c>
      <c r="H310" s="16">
        <v>44765.629861111112</v>
      </c>
      <c r="I310" s="18">
        <v>44765.863194444442</v>
      </c>
      <c r="J310" s="18">
        <v>44770.376388888886</v>
      </c>
      <c r="K310" s="19">
        <f t="shared" si="8"/>
        <v>44770.54305555555</v>
      </c>
      <c r="L310" s="18">
        <v>44770.729166666664</v>
      </c>
      <c r="M310" s="19">
        <v>44770.75</v>
      </c>
      <c r="N310" s="19">
        <v>44770.888888888891</v>
      </c>
      <c r="O310" s="20">
        <f t="shared" si="9"/>
        <v>0.16666666666666666</v>
      </c>
      <c r="P310" s="20">
        <f t="shared" ca="1" si="10"/>
        <v>0.23333333332993789</v>
      </c>
      <c r="Q310" s="20">
        <f t="shared" ca="1" si="11"/>
        <v>4.5131944444437977</v>
      </c>
      <c r="R310" s="21">
        <f t="shared" si="12"/>
        <v>124</v>
      </c>
      <c r="S310" s="22">
        <f t="shared" si="13"/>
        <v>31</v>
      </c>
      <c r="T310" s="22">
        <f t="shared" si="14"/>
        <v>7</v>
      </c>
      <c r="U310" s="22">
        <f t="shared" si="15"/>
        <v>2022</v>
      </c>
      <c r="V310" s="434">
        <v>4.3895833333333334</v>
      </c>
      <c r="W310" s="5">
        <f ca="1">Таблица9[[#This Row],[Время в пути]]-Таблица9[[#This Row],[Нитка]]</f>
        <v>0.1236111111104643</v>
      </c>
    </row>
    <row r="311" spans="1:23" ht="13.2" hidden="1">
      <c r="A311" s="15" t="s">
        <v>118</v>
      </c>
      <c r="B311" s="3" t="s">
        <v>6</v>
      </c>
      <c r="C311" s="15" t="s">
        <v>3871</v>
      </c>
      <c r="D311" s="15"/>
      <c r="E311" s="15"/>
      <c r="F311" s="15">
        <v>19</v>
      </c>
      <c r="G311" s="15">
        <v>40</v>
      </c>
      <c r="H311" s="16">
        <v>44768.629861111112</v>
      </c>
      <c r="I311" s="18">
        <v>44769.775000000001</v>
      </c>
      <c r="J311" s="18">
        <v>44774.822916666664</v>
      </c>
      <c r="K311" s="19">
        <f t="shared" si="8"/>
        <v>44774.989583333328</v>
      </c>
      <c r="L311" s="18">
        <v>44775.145833333336</v>
      </c>
      <c r="M311" s="19">
        <v>44775.166666666664</v>
      </c>
      <c r="N311" s="19">
        <v>44775.271527777775</v>
      </c>
      <c r="O311" s="20">
        <f t="shared" si="9"/>
        <v>0.16666666666666666</v>
      </c>
      <c r="P311" s="20">
        <f t="shared" ca="1" si="10"/>
        <v>1.1451388888890506</v>
      </c>
      <c r="Q311" s="20">
        <f t="shared" ca="1" si="11"/>
        <v>5.0479166666627862</v>
      </c>
      <c r="R311" s="21">
        <f t="shared" si="12"/>
        <v>99</v>
      </c>
      <c r="S311" s="22">
        <f t="shared" si="13"/>
        <v>32</v>
      </c>
      <c r="T311" s="22">
        <f t="shared" si="14"/>
        <v>8</v>
      </c>
      <c r="U311" s="22">
        <f t="shared" si="15"/>
        <v>2022</v>
      </c>
      <c r="V311" s="434">
        <v>4.3895833333333334</v>
      </c>
      <c r="W311" s="5">
        <f ca="1">Таблица9[[#This Row],[Время в пути]]-Таблица9[[#This Row],[Нитка]]</f>
        <v>0.65833333332945276</v>
      </c>
    </row>
    <row r="312" spans="1:23" ht="13.2" hidden="1">
      <c r="A312" s="15" t="s">
        <v>118</v>
      </c>
      <c r="B312" s="3" t="s">
        <v>6</v>
      </c>
      <c r="C312" s="15" t="s">
        <v>3872</v>
      </c>
      <c r="D312" s="15"/>
      <c r="E312" s="15"/>
      <c r="F312" s="15">
        <v>25</v>
      </c>
      <c r="G312" s="15">
        <v>50</v>
      </c>
      <c r="H312" s="16">
        <v>44772.629861111112</v>
      </c>
      <c r="I312" s="18">
        <v>44772.626388888886</v>
      </c>
      <c r="J312" s="18">
        <v>44777.886111111111</v>
      </c>
      <c r="K312" s="19">
        <f t="shared" si="8"/>
        <v>44778.052777777775</v>
      </c>
      <c r="L312" s="18">
        <v>44778.5</v>
      </c>
      <c r="M312" s="19">
        <v>44778.517361111109</v>
      </c>
      <c r="N312" s="19">
        <v>44778.736111111109</v>
      </c>
      <c r="O312" s="20">
        <f t="shared" si="9"/>
        <v>0.16666666666666666</v>
      </c>
      <c r="P312" s="20">
        <f t="shared" ca="1" si="10"/>
        <v>-3.4722222262644209E-3</v>
      </c>
      <c r="Q312" s="20">
        <f t="shared" ca="1" si="11"/>
        <v>5.2597222222248092</v>
      </c>
      <c r="R312" s="21">
        <f t="shared" si="12"/>
        <v>125</v>
      </c>
      <c r="S312" s="22">
        <f t="shared" si="13"/>
        <v>32</v>
      </c>
      <c r="T312" s="22">
        <f t="shared" si="14"/>
        <v>8</v>
      </c>
      <c r="U312" s="22">
        <f t="shared" si="15"/>
        <v>2022</v>
      </c>
      <c r="V312" s="434">
        <v>4.3895833333333334</v>
      </c>
      <c r="W312" s="5">
        <f ca="1">Таблица9[[#This Row],[Время в пути]]-Таблица9[[#This Row],[Нитка]]</f>
        <v>0.87013888889147584</v>
      </c>
    </row>
    <row r="313" spans="1:23" ht="13.2">
      <c r="A313" s="15" t="s">
        <v>99</v>
      </c>
      <c r="B313" s="3" t="s">
        <v>7</v>
      </c>
      <c r="C313" s="15" t="s">
        <v>3879</v>
      </c>
      <c r="D313" s="15"/>
      <c r="E313" s="15"/>
      <c r="F313" s="15">
        <v>2</v>
      </c>
      <c r="G313" s="15">
        <v>34</v>
      </c>
      <c r="H313" s="16">
        <v>44739.708333333336</v>
      </c>
      <c r="I313" s="18">
        <v>44738.478472222225</v>
      </c>
      <c r="J313" s="18">
        <v>44743.37777777778</v>
      </c>
      <c r="K313" s="19">
        <f t="shared" si="8"/>
        <v>44743.544444444444</v>
      </c>
      <c r="L313" s="18">
        <v>44743.694444444445</v>
      </c>
      <c r="M313" s="19">
        <v>44743.701388888891</v>
      </c>
      <c r="N313" s="19">
        <v>44743.942361111112</v>
      </c>
      <c r="O313" s="20">
        <f t="shared" si="9"/>
        <v>0.16666666666666666</v>
      </c>
      <c r="P313" s="20">
        <f t="shared" ca="1" si="10"/>
        <v>-1.2298611111109494</v>
      </c>
      <c r="Q313" s="20">
        <f t="shared" ca="1" si="11"/>
        <v>4.8993055555547471</v>
      </c>
      <c r="R313" s="21">
        <f t="shared" si="12"/>
        <v>70</v>
      </c>
      <c r="S313" s="22">
        <f t="shared" si="13"/>
        <v>27</v>
      </c>
      <c r="T313" s="22">
        <f t="shared" si="14"/>
        <v>7</v>
      </c>
      <c r="U313" s="22">
        <f t="shared" si="15"/>
        <v>2022</v>
      </c>
      <c r="V313" s="434">
        <v>4.3895833333333334</v>
      </c>
      <c r="W313" s="5">
        <f ca="1">Таблица9[[#This Row],[Время в пути]]-Таблица9[[#This Row],[Нитка]]</f>
        <v>0.50972222222141372</v>
      </c>
    </row>
    <row r="314" spans="1:23" ht="13.2">
      <c r="A314" s="15" t="s">
        <v>99</v>
      </c>
      <c r="B314" s="3" t="s">
        <v>7</v>
      </c>
      <c r="C314" s="15" t="s">
        <v>3880</v>
      </c>
      <c r="D314" s="15"/>
      <c r="E314" s="15"/>
      <c r="F314" s="15">
        <v>1</v>
      </c>
      <c r="G314" s="15">
        <v>44</v>
      </c>
      <c r="H314" s="16">
        <v>44740.708333333336</v>
      </c>
      <c r="I314" s="18">
        <v>44740.745138888888</v>
      </c>
      <c r="J314" s="18">
        <v>44745.848611111112</v>
      </c>
      <c r="K314" s="19">
        <f t="shared" si="8"/>
        <v>44746.015277777777</v>
      </c>
      <c r="L314" s="18">
        <v>44746.097222222219</v>
      </c>
      <c r="M314" s="19">
        <v>44746.097222222219</v>
      </c>
      <c r="N314" s="19">
        <v>44746.3125</v>
      </c>
      <c r="O314" s="20">
        <f t="shared" si="9"/>
        <v>0.16666666666666666</v>
      </c>
      <c r="P314" s="20">
        <f t="shared" ca="1" si="10"/>
        <v>3.6805555551836733E-2</v>
      </c>
      <c r="Q314" s="20">
        <f t="shared" ca="1" si="11"/>
        <v>5.1034722222248092</v>
      </c>
      <c r="R314" s="21">
        <f t="shared" si="12"/>
        <v>89</v>
      </c>
      <c r="S314" s="22">
        <f t="shared" si="13"/>
        <v>28</v>
      </c>
      <c r="T314" s="22">
        <f t="shared" si="14"/>
        <v>7</v>
      </c>
      <c r="U314" s="22">
        <f t="shared" si="15"/>
        <v>2022</v>
      </c>
      <c r="V314" s="434">
        <v>4.3895833333333334</v>
      </c>
      <c r="W314" s="5">
        <f ca="1">Таблица9[[#This Row],[Время в пути]]-Таблица9[[#This Row],[Нитка]]</f>
        <v>0.71388888889147584</v>
      </c>
    </row>
    <row r="315" spans="1:23" ht="13.2">
      <c r="A315" s="15" t="s">
        <v>99</v>
      </c>
      <c r="B315" s="3" t="s">
        <v>7</v>
      </c>
      <c r="C315" s="15" t="s">
        <v>3881</v>
      </c>
      <c r="D315" s="15"/>
      <c r="E315" s="15"/>
      <c r="F315" s="15">
        <v>1</v>
      </c>
      <c r="G315" s="15">
        <v>72</v>
      </c>
      <c r="H315" s="16">
        <v>44743.708333333336</v>
      </c>
      <c r="I315" s="18">
        <v>44743.745833333334</v>
      </c>
      <c r="J315" s="18">
        <v>44748.875</v>
      </c>
      <c r="K315" s="19">
        <f t="shared" si="8"/>
        <v>44749.041666666664</v>
      </c>
      <c r="L315" s="18">
        <v>44749.909722222219</v>
      </c>
      <c r="M315" s="19">
        <v>44749.923611111109</v>
      </c>
      <c r="N315" s="19">
        <v>44750.270833333336</v>
      </c>
      <c r="O315" s="20">
        <f t="shared" si="9"/>
        <v>0.16666666666666666</v>
      </c>
      <c r="P315" s="20">
        <f t="shared" ca="1" si="10"/>
        <v>3.7499999998544808E-2</v>
      </c>
      <c r="Q315" s="20">
        <f t="shared" ca="1" si="11"/>
        <v>5.1291666666656965</v>
      </c>
      <c r="R315" s="21">
        <f t="shared" si="12"/>
        <v>145</v>
      </c>
      <c r="S315" s="22">
        <f t="shared" si="13"/>
        <v>28</v>
      </c>
      <c r="T315" s="22">
        <f t="shared" si="14"/>
        <v>7</v>
      </c>
      <c r="U315" s="22">
        <f t="shared" si="15"/>
        <v>2022</v>
      </c>
      <c r="V315" s="434">
        <v>4.3895833333333334</v>
      </c>
      <c r="W315" s="5">
        <f ca="1">Таблица9[[#This Row],[Время в пути]]-Таблица9[[#This Row],[Нитка]]</f>
        <v>0.73958333333236315</v>
      </c>
    </row>
    <row r="316" spans="1:23" ht="13.2">
      <c r="A316" s="15" t="s">
        <v>99</v>
      </c>
      <c r="B316" s="3" t="s">
        <v>7</v>
      </c>
      <c r="C316" s="15" t="s">
        <v>3882</v>
      </c>
      <c r="D316" s="15"/>
      <c r="E316" s="15"/>
      <c r="F316" s="15">
        <v>6</v>
      </c>
      <c r="G316" s="15">
        <v>72</v>
      </c>
      <c r="H316" s="16">
        <v>44746.708333333336</v>
      </c>
      <c r="I316" s="18">
        <v>44746.738194444442</v>
      </c>
      <c r="J316" s="18">
        <v>44751.382638888892</v>
      </c>
      <c r="K316" s="19">
        <f t="shared" si="8"/>
        <v>44751.549305555556</v>
      </c>
      <c r="L316" s="18">
        <v>44752.079861111109</v>
      </c>
      <c r="M316" s="19">
        <v>44752.090277777781</v>
      </c>
      <c r="N316" s="19">
        <v>44752.166666666664</v>
      </c>
      <c r="O316" s="20">
        <f t="shared" si="9"/>
        <v>0.16666666666666666</v>
      </c>
      <c r="P316" s="20">
        <f t="shared" ca="1" si="10"/>
        <v>2.9861111106583849E-2</v>
      </c>
      <c r="Q316" s="20">
        <f t="shared" ca="1" si="11"/>
        <v>4.6444444444496185</v>
      </c>
      <c r="R316" s="21">
        <f t="shared" si="12"/>
        <v>150</v>
      </c>
      <c r="S316" s="22">
        <f t="shared" si="13"/>
        <v>28</v>
      </c>
      <c r="T316" s="22">
        <f t="shared" si="14"/>
        <v>7</v>
      </c>
      <c r="U316" s="22">
        <f t="shared" si="15"/>
        <v>2022</v>
      </c>
      <c r="V316" s="434">
        <v>4.3895833333333334</v>
      </c>
      <c r="W316" s="5">
        <f ca="1">Таблица9[[#This Row],[Время в пути]]-Таблица9[[#This Row],[Нитка]]</f>
        <v>0.25486111111628507</v>
      </c>
    </row>
    <row r="317" spans="1:23" ht="13.2">
      <c r="A317" s="15" t="s">
        <v>99</v>
      </c>
      <c r="B317" s="3" t="s">
        <v>7</v>
      </c>
      <c r="C317" s="15" t="s">
        <v>3883</v>
      </c>
      <c r="D317" s="15"/>
      <c r="E317" s="15"/>
      <c r="F317" s="15">
        <v>1</v>
      </c>
      <c r="G317" s="15">
        <v>71</v>
      </c>
      <c r="H317" s="16">
        <v>44748.708333333336</v>
      </c>
      <c r="I317" s="18">
        <v>44749.146527777775</v>
      </c>
      <c r="J317" s="18">
        <v>44754.581250000003</v>
      </c>
      <c r="K317" s="19">
        <f t="shared" si="8"/>
        <v>44754.747916666667</v>
      </c>
      <c r="L317" s="18">
        <v>44755.291666666664</v>
      </c>
      <c r="M317" s="19">
        <v>44755.375</v>
      </c>
      <c r="N317" s="19">
        <v>44755.541666666664</v>
      </c>
      <c r="O317" s="20">
        <f t="shared" si="9"/>
        <v>0.16666666666666666</v>
      </c>
      <c r="P317" s="20">
        <f t="shared" ca="1" si="10"/>
        <v>0.43819444443943212</v>
      </c>
      <c r="Q317" s="20">
        <f t="shared" ca="1" si="11"/>
        <v>5.4347222222277196</v>
      </c>
      <c r="R317" s="21">
        <f t="shared" si="12"/>
        <v>143</v>
      </c>
      <c r="S317" s="22">
        <f t="shared" si="13"/>
        <v>29</v>
      </c>
      <c r="T317" s="22">
        <f t="shared" si="14"/>
        <v>7</v>
      </c>
      <c r="U317" s="22">
        <f t="shared" si="15"/>
        <v>2022</v>
      </c>
      <c r="V317" s="434">
        <v>4.3895833333333334</v>
      </c>
      <c r="W317" s="5">
        <f ca="1">Таблица9[[#This Row],[Время в пути]]-Таблица9[[#This Row],[Нитка]]</f>
        <v>1.0451388888943862</v>
      </c>
    </row>
    <row r="318" spans="1:23" ht="13.2">
      <c r="A318" s="15" t="s">
        <v>99</v>
      </c>
      <c r="B318" s="3" t="s">
        <v>7</v>
      </c>
      <c r="C318" s="15" t="s">
        <v>3884</v>
      </c>
      <c r="D318" s="15"/>
      <c r="E318" s="15"/>
      <c r="F318" s="15">
        <v>0</v>
      </c>
      <c r="G318" s="15">
        <v>63</v>
      </c>
      <c r="H318" s="16">
        <v>44750.708333333336</v>
      </c>
      <c r="I318" s="18">
        <v>44751.054166666669</v>
      </c>
      <c r="J318" s="18">
        <v>44756.052083333336</v>
      </c>
      <c r="K318" s="19">
        <f t="shared" si="8"/>
        <v>44756.21875</v>
      </c>
      <c r="L318" s="18">
        <v>44756.541666666664</v>
      </c>
      <c r="M318" s="19">
        <v>44756.541666666664</v>
      </c>
      <c r="N318" s="19">
        <v>44756.683333333334</v>
      </c>
      <c r="O318" s="20">
        <f t="shared" si="9"/>
        <v>0.16666666666666666</v>
      </c>
      <c r="P318" s="20">
        <f t="shared" ca="1" si="10"/>
        <v>0.34583333333284827</v>
      </c>
      <c r="Q318" s="20">
        <f t="shared" ca="1" si="11"/>
        <v>4.9979166666671517</v>
      </c>
      <c r="R318" s="21">
        <f t="shared" si="12"/>
        <v>126</v>
      </c>
      <c r="S318" s="22">
        <f t="shared" si="13"/>
        <v>29</v>
      </c>
      <c r="T318" s="22">
        <f t="shared" si="14"/>
        <v>7</v>
      </c>
      <c r="U318" s="22">
        <f t="shared" si="15"/>
        <v>2022</v>
      </c>
      <c r="V318" s="434">
        <v>4.3895833333333334</v>
      </c>
      <c r="W318" s="5">
        <f ca="1">Таблица9[[#This Row],[Время в пути]]-Таблица9[[#This Row],[Нитка]]</f>
        <v>0.60833333333381834</v>
      </c>
    </row>
    <row r="319" spans="1:23" ht="13.2">
      <c r="A319" s="15" t="s">
        <v>99</v>
      </c>
      <c r="B319" s="3" t="s">
        <v>7</v>
      </c>
      <c r="C319" s="15" t="s">
        <v>3885</v>
      </c>
      <c r="D319" s="22"/>
      <c r="E319" s="22" t="s">
        <v>123</v>
      </c>
      <c r="F319" s="15">
        <v>0</v>
      </c>
      <c r="G319" s="15">
        <v>70</v>
      </c>
      <c r="H319" s="16"/>
      <c r="I319" s="18">
        <v>44751.800694444442</v>
      </c>
      <c r="J319" s="18">
        <v>44757.04583333333</v>
      </c>
      <c r="K319" s="19">
        <f t="shared" si="8"/>
        <v>44757.212499999994</v>
      </c>
      <c r="L319" s="18">
        <v>44757.541666666664</v>
      </c>
      <c r="M319" s="19">
        <v>44757.555555555555</v>
      </c>
      <c r="N319" s="19">
        <v>44757.586111111108</v>
      </c>
      <c r="O319" s="20">
        <f t="shared" si="9"/>
        <v>0.16666666666666666</v>
      </c>
      <c r="P319" s="20" t="str">
        <f t="shared" ca="1" si="10"/>
        <v/>
      </c>
      <c r="Q319" s="20" t="str">
        <f t="shared" ca="1" si="11"/>
        <v/>
      </c>
      <c r="R319" s="21">
        <f t="shared" si="12"/>
        <v>140</v>
      </c>
      <c r="S319" s="22">
        <f t="shared" si="13"/>
        <v>29</v>
      </c>
      <c r="T319" s="22">
        <f t="shared" si="14"/>
        <v>7</v>
      </c>
      <c r="U319" s="22">
        <f t="shared" si="15"/>
        <v>2022</v>
      </c>
      <c r="V319" s="434">
        <v>4.3895833333333334</v>
      </c>
      <c r="W319" s="5" t="e">
        <f ca="1">Таблица9[[#This Row],[Время в пути]]-Таблица9[[#This Row],[Нитка]]</f>
        <v>#VALUE!</v>
      </c>
    </row>
    <row r="320" spans="1:23" ht="13.2">
      <c r="A320" s="15" t="s">
        <v>99</v>
      </c>
      <c r="B320" s="3" t="s">
        <v>7</v>
      </c>
      <c r="C320" s="15" t="s">
        <v>3886</v>
      </c>
      <c r="D320" s="15"/>
      <c r="E320" s="15"/>
      <c r="F320" s="15">
        <v>2</v>
      </c>
      <c r="G320" s="15">
        <v>74</v>
      </c>
      <c r="H320" s="16">
        <v>44753.708333333336</v>
      </c>
      <c r="I320" s="18">
        <v>44753.151388888888</v>
      </c>
      <c r="J320" s="18">
        <v>44758.089583333334</v>
      </c>
      <c r="K320" s="19">
        <f t="shared" si="8"/>
        <v>44758.256249999999</v>
      </c>
      <c r="L320" s="18">
        <v>44759.003472222219</v>
      </c>
      <c r="M320" s="19">
        <v>44759.024305555555</v>
      </c>
      <c r="N320" s="19">
        <v>44759.416666666664</v>
      </c>
      <c r="O320" s="20">
        <f t="shared" si="9"/>
        <v>0.16666666666666666</v>
      </c>
      <c r="P320" s="20">
        <f t="shared" ca="1" si="10"/>
        <v>-0.55694444444816327</v>
      </c>
      <c r="Q320" s="20">
        <f t="shared" ca="1" si="11"/>
        <v>4.9381944444467081</v>
      </c>
      <c r="R320" s="21">
        <f t="shared" si="12"/>
        <v>150</v>
      </c>
      <c r="S320" s="22">
        <f t="shared" si="13"/>
        <v>29</v>
      </c>
      <c r="T320" s="22">
        <f t="shared" si="14"/>
        <v>7</v>
      </c>
      <c r="U320" s="22">
        <f t="shared" si="15"/>
        <v>2022</v>
      </c>
      <c r="V320" s="434">
        <v>4.3895833333333334</v>
      </c>
      <c r="W320" s="5">
        <f ca="1">Таблица9[[#This Row],[Время в пути]]-Таблица9[[#This Row],[Нитка]]</f>
        <v>0.54861111111337468</v>
      </c>
    </row>
    <row r="321" spans="1:23" ht="13.2">
      <c r="A321" s="15" t="s">
        <v>99</v>
      </c>
      <c r="B321" s="3" t="s">
        <v>7</v>
      </c>
      <c r="C321" s="15" t="s">
        <v>3887</v>
      </c>
      <c r="D321" s="15"/>
      <c r="E321" s="15" t="s">
        <v>123</v>
      </c>
      <c r="F321" s="15">
        <v>1</v>
      </c>
      <c r="G321" s="15">
        <v>72</v>
      </c>
      <c r="H321" s="16"/>
      <c r="I321" s="18">
        <v>44754.054166666669</v>
      </c>
      <c r="J321" s="18">
        <v>44759.144444444442</v>
      </c>
      <c r="K321" s="19">
        <f t="shared" si="8"/>
        <v>44759.311111111107</v>
      </c>
      <c r="L321" s="18">
        <v>44759.625</v>
      </c>
      <c r="M321" s="19">
        <v>44759.634027777778</v>
      </c>
      <c r="N321" s="19">
        <v>44759.873611111114</v>
      </c>
      <c r="O321" s="20">
        <f t="shared" si="9"/>
        <v>0.16666666666666666</v>
      </c>
      <c r="P321" s="20" t="str">
        <f t="shared" ca="1" si="10"/>
        <v/>
      </c>
      <c r="Q321" s="20" t="str">
        <f t="shared" ca="1" si="11"/>
        <v/>
      </c>
      <c r="R321" s="21">
        <f t="shared" si="12"/>
        <v>145</v>
      </c>
      <c r="S321" s="22">
        <f t="shared" si="13"/>
        <v>29</v>
      </c>
      <c r="T321" s="22">
        <f t="shared" si="14"/>
        <v>7</v>
      </c>
      <c r="U321" s="22">
        <f t="shared" si="15"/>
        <v>2022</v>
      </c>
      <c r="V321" s="434">
        <v>4.3895833333333334</v>
      </c>
      <c r="W321" s="5" t="e">
        <f ca="1">Таблица9[[#This Row],[Время в пути]]-Таблица9[[#This Row],[Нитка]]</f>
        <v>#VALUE!</v>
      </c>
    </row>
    <row r="322" spans="1:23" ht="13.2">
      <c r="A322" s="15" t="s">
        <v>99</v>
      </c>
      <c r="B322" s="3" t="s">
        <v>7</v>
      </c>
      <c r="C322" s="15" t="s">
        <v>3888</v>
      </c>
      <c r="D322" s="15"/>
      <c r="E322" s="15"/>
      <c r="F322" s="15">
        <v>1</v>
      </c>
      <c r="G322" s="15">
        <v>72</v>
      </c>
      <c r="H322" s="16">
        <v>44755.708333333336</v>
      </c>
      <c r="I322" s="18">
        <v>44755.734027777777</v>
      </c>
      <c r="J322" s="18">
        <v>44761.190972222219</v>
      </c>
      <c r="K322" s="19">
        <f t="shared" si="8"/>
        <v>44761.357638888883</v>
      </c>
      <c r="L322" s="18">
        <v>44761.486111111109</v>
      </c>
      <c r="M322" s="19">
        <v>44761.486111111109</v>
      </c>
      <c r="N322" s="19">
        <v>44761.788888888892</v>
      </c>
      <c r="O322" s="20">
        <f t="shared" si="9"/>
        <v>0.16666666666666666</v>
      </c>
      <c r="P322" s="20">
        <f t="shared" ca="1" si="10"/>
        <v>2.569444444088731E-2</v>
      </c>
      <c r="Q322" s="20">
        <f t="shared" ca="1" si="11"/>
        <v>5.4569444444423425</v>
      </c>
      <c r="R322" s="21">
        <f t="shared" si="12"/>
        <v>145</v>
      </c>
      <c r="S322" s="22">
        <f t="shared" si="13"/>
        <v>30</v>
      </c>
      <c r="T322" s="22">
        <f t="shared" si="14"/>
        <v>7</v>
      </c>
      <c r="U322" s="22">
        <f t="shared" si="15"/>
        <v>2022</v>
      </c>
      <c r="V322" s="434">
        <v>4.3895833333333334</v>
      </c>
      <c r="W322" s="5">
        <f ca="1">Таблица9[[#This Row],[Время в пути]]-Таблица9[[#This Row],[Нитка]]</f>
        <v>1.0673611111090091</v>
      </c>
    </row>
    <row r="323" spans="1:23" ht="13.2">
      <c r="A323" s="15" t="s">
        <v>99</v>
      </c>
      <c r="B323" s="3" t="s">
        <v>7</v>
      </c>
      <c r="C323" s="15" t="s">
        <v>3889</v>
      </c>
      <c r="D323" s="15"/>
      <c r="E323" s="15"/>
      <c r="F323" s="15">
        <v>1</v>
      </c>
      <c r="G323" s="15">
        <v>74</v>
      </c>
      <c r="H323" s="16">
        <v>44757.708333333336</v>
      </c>
      <c r="I323" s="18">
        <v>44758.065972222219</v>
      </c>
      <c r="J323" s="18">
        <v>44763.246527777781</v>
      </c>
      <c r="K323" s="19">
        <f t="shared" si="8"/>
        <v>44763.413194444445</v>
      </c>
      <c r="L323" s="18">
        <v>44763.569444444445</v>
      </c>
      <c r="M323" s="19">
        <v>44763.583333333336</v>
      </c>
      <c r="N323" s="19">
        <v>44763.786111111112</v>
      </c>
      <c r="O323" s="20">
        <f t="shared" si="9"/>
        <v>0.16666666666666666</v>
      </c>
      <c r="P323" s="20">
        <f t="shared" ca="1" si="10"/>
        <v>0.35763888888322981</v>
      </c>
      <c r="Q323" s="20">
        <f t="shared" ca="1" si="11"/>
        <v>5.1805555555620231</v>
      </c>
      <c r="R323" s="21">
        <f t="shared" si="12"/>
        <v>149</v>
      </c>
      <c r="S323" s="22">
        <f t="shared" si="13"/>
        <v>30</v>
      </c>
      <c r="T323" s="22">
        <f t="shared" si="14"/>
        <v>7</v>
      </c>
      <c r="U323" s="22">
        <f t="shared" si="15"/>
        <v>2022</v>
      </c>
      <c r="V323" s="434">
        <v>4.3895833333333334</v>
      </c>
      <c r="W323" s="5">
        <f ca="1">Таблица9[[#This Row],[Время в пути]]-Таблица9[[#This Row],[Нитка]]</f>
        <v>0.79097222222868968</v>
      </c>
    </row>
    <row r="324" spans="1:23" ht="13.2">
      <c r="A324" s="15" t="s">
        <v>99</v>
      </c>
      <c r="B324" s="3" t="s">
        <v>7</v>
      </c>
      <c r="C324" s="15" t="s">
        <v>3890</v>
      </c>
      <c r="D324" s="22"/>
      <c r="E324" s="22" t="s">
        <v>123</v>
      </c>
      <c r="F324" s="15">
        <v>2</v>
      </c>
      <c r="G324" s="15">
        <v>65</v>
      </c>
      <c r="H324" s="16"/>
      <c r="I324" s="18">
        <v>44759.745138888888</v>
      </c>
      <c r="J324" s="18">
        <v>44766.79791666667</v>
      </c>
      <c r="K324" s="19">
        <f t="shared" si="8"/>
        <v>44766.964583333334</v>
      </c>
      <c r="L324" s="18">
        <v>44767.034722222219</v>
      </c>
      <c r="M324" s="19">
        <v>44767.048611111109</v>
      </c>
      <c r="N324" s="19">
        <v>44767.212500000001</v>
      </c>
      <c r="O324" s="20">
        <f t="shared" si="9"/>
        <v>0.16666666666666666</v>
      </c>
      <c r="P324" s="20" t="str">
        <f t="shared" ca="1" si="10"/>
        <v/>
      </c>
      <c r="Q324" s="20" t="str">
        <f t="shared" ca="1" si="11"/>
        <v/>
      </c>
      <c r="R324" s="21">
        <f t="shared" si="12"/>
        <v>132</v>
      </c>
      <c r="S324" s="22">
        <f t="shared" si="13"/>
        <v>30</v>
      </c>
      <c r="T324" s="22">
        <f t="shared" si="14"/>
        <v>7</v>
      </c>
      <c r="U324" s="22">
        <f t="shared" si="15"/>
        <v>2022</v>
      </c>
      <c r="V324" s="434">
        <v>4.3895833333333334</v>
      </c>
      <c r="W324" s="5" t="e">
        <f ca="1">Таблица9[[#This Row],[Время в пути]]-Таблица9[[#This Row],[Нитка]]</f>
        <v>#VALUE!</v>
      </c>
    </row>
    <row r="325" spans="1:23" ht="13.2">
      <c r="A325" s="15" t="s">
        <v>99</v>
      </c>
      <c r="B325" s="3" t="s">
        <v>7</v>
      </c>
      <c r="C325" s="15" t="s">
        <v>3891</v>
      </c>
      <c r="D325" s="15"/>
      <c r="E325" s="15"/>
      <c r="F325" s="15">
        <v>1</v>
      </c>
      <c r="G325" s="15">
        <v>71</v>
      </c>
      <c r="H325" s="16">
        <v>44760.708333333336</v>
      </c>
      <c r="I325" s="18">
        <v>44760.81527777778</v>
      </c>
      <c r="J325" s="18">
        <v>44766.24722222222</v>
      </c>
      <c r="K325" s="19">
        <f t="shared" si="8"/>
        <v>44766.413888888885</v>
      </c>
      <c r="L325" s="18">
        <v>44766.517361111109</v>
      </c>
      <c r="M325" s="19">
        <v>44766.493055555555</v>
      </c>
      <c r="N325" s="19">
        <v>44766.638888888891</v>
      </c>
      <c r="O325" s="20">
        <f t="shared" si="9"/>
        <v>0.16666666666666666</v>
      </c>
      <c r="P325" s="20">
        <f t="shared" ca="1" si="10"/>
        <v>0.10694444444379769</v>
      </c>
      <c r="Q325" s="20">
        <f t="shared" ca="1" si="11"/>
        <v>5.4319444444408873</v>
      </c>
      <c r="R325" s="21">
        <f t="shared" si="12"/>
        <v>143</v>
      </c>
      <c r="S325" s="22">
        <f t="shared" si="13"/>
        <v>30</v>
      </c>
      <c r="T325" s="22">
        <f t="shared" si="14"/>
        <v>7</v>
      </c>
      <c r="U325" s="22">
        <f t="shared" si="15"/>
        <v>2022</v>
      </c>
      <c r="V325" s="434">
        <v>4.3895833333333334</v>
      </c>
      <c r="W325" s="5">
        <f ca="1">Таблица9[[#This Row],[Время в пути]]-Таблица9[[#This Row],[Нитка]]</f>
        <v>1.0423611111075539</v>
      </c>
    </row>
    <row r="326" spans="1:23" ht="13.2">
      <c r="A326" s="15" t="s">
        <v>99</v>
      </c>
      <c r="B326" s="3" t="s">
        <v>7</v>
      </c>
      <c r="C326" s="15" t="s">
        <v>3892</v>
      </c>
      <c r="D326" s="15"/>
      <c r="E326" s="15"/>
      <c r="F326" s="15">
        <v>2</v>
      </c>
      <c r="G326" s="15">
        <v>74</v>
      </c>
      <c r="H326" s="16">
        <v>44762.708333333336</v>
      </c>
      <c r="I326" s="18">
        <v>44763.809027777781</v>
      </c>
      <c r="J326" s="18">
        <v>44768.760416666664</v>
      </c>
      <c r="K326" s="19">
        <f t="shared" si="8"/>
        <v>44768.927083333328</v>
      </c>
      <c r="L326" s="18">
        <v>44769.1875</v>
      </c>
      <c r="M326" s="18">
        <v>44769.163194444445</v>
      </c>
      <c r="N326" s="18">
        <v>44769.25</v>
      </c>
      <c r="O326" s="20">
        <f t="shared" si="9"/>
        <v>0.16666666666666666</v>
      </c>
      <c r="P326" s="20">
        <f t="shared" ca="1" si="10"/>
        <v>1.1006944444452529</v>
      </c>
      <c r="Q326" s="20">
        <f t="shared" ca="1" si="11"/>
        <v>4.9513888888832298</v>
      </c>
      <c r="R326" s="21">
        <f t="shared" si="12"/>
        <v>150</v>
      </c>
      <c r="S326" s="22">
        <f t="shared" si="13"/>
        <v>31</v>
      </c>
      <c r="T326" s="22">
        <f t="shared" si="14"/>
        <v>7</v>
      </c>
      <c r="U326" s="22">
        <f t="shared" si="15"/>
        <v>2022</v>
      </c>
      <c r="V326" s="434">
        <v>4.3895833333333334</v>
      </c>
      <c r="W326" s="5">
        <f ca="1">Таблица9[[#This Row],[Время в пути]]-Таблица9[[#This Row],[Нитка]]</f>
        <v>0.56180555554989642</v>
      </c>
    </row>
    <row r="327" spans="1:23" ht="13.2">
      <c r="A327" s="15" t="s">
        <v>99</v>
      </c>
      <c r="B327" s="3" t="s">
        <v>7</v>
      </c>
      <c r="C327" s="15" t="s">
        <v>3893</v>
      </c>
      <c r="D327" s="15"/>
      <c r="E327" s="15"/>
      <c r="F327" s="15">
        <v>2</v>
      </c>
      <c r="G327" s="15">
        <v>64</v>
      </c>
      <c r="H327" s="16">
        <v>44764.708333333336</v>
      </c>
      <c r="I327" s="18">
        <v>44764.25</v>
      </c>
      <c r="J327" s="18">
        <v>44769.011805555558</v>
      </c>
      <c r="K327" s="19">
        <f t="shared" si="8"/>
        <v>44769.178472222222</v>
      </c>
      <c r="L327" s="18">
        <v>44769.416666666664</v>
      </c>
      <c r="M327" s="19">
        <v>44769.423611111109</v>
      </c>
      <c r="N327" s="19">
        <v>44769.597222222219</v>
      </c>
      <c r="O327" s="20">
        <f t="shared" si="9"/>
        <v>0.16666666666666666</v>
      </c>
      <c r="P327" s="20">
        <f t="shared" ca="1" si="10"/>
        <v>-0.45833333333575865</v>
      </c>
      <c r="Q327" s="20">
        <f t="shared" ca="1" si="11"/>
        <v>4.7618055555576575</v>
      </c>
      <c r="R327" s="21">
        <f t="shared" si="12"/>
        <v>130</v>
      </c>
      <c r="S327" s="22">
        <f t="shared" si="13"/>
        <v>31</v>
      </c>
      <c r="T327" s="22">
        <f t="shared" si="14"/>
        <v>7</v>
      </c>
      <c r="U327" s="22">
        <f t="shared" si="15"/>
        <v>2022</v>
      </c>
      <c r="V327" s="434">
        <v>4.3895833333333334</v>
      </c>
      <c r="W327" s="5">
        <f ca="1">Таблица9[[#This Row],[Время в пути]]-Таблица9[[#This Row],[Нитка]]</f>
        <v>0.37222222222432411</v>
      </c>
    </row>
    <row r="328" spans="1:23" ht="13.2">
      <c r="A328" s="15" t="s">
        <v>99</v>
      </c>
      <c r="B328" s="3" t="s">
        <v>7</v>
      </c>
      <c r="C328" s="15" t="s">
        <v>3894</v>
      </c>
      <c r="D328" s="15"/>
      <c r="E328" s="15" t="s">
        <v>123</v>
      </c>
      <c r="F328" s="15">
        <v>0</v>
      </c>
      <c r="G328" s="15">
        <v>74</v>
      </c>
      <c r="H328" s="16"/>
      <c r="I328" s="18">
        <v>44765.943749999999</v>
      </c>
      <c r="J328" s="18">
        <v>44770.540972222225</v>
      </c>
      <c r="K328" s="19">
        <f t="shared" si="8"/>
        <v>44770.707638888889</v>
      </c>
      <c r="L328" s="18">
        <v>44770.989583333336</v>
      </c>
      <c r="M328" s="19">
        <v>44771.020833333336</v>
      </c>
      <c r="N328" s="19">
        <v>44771.125</v>
      </c>
      <c r="O328" s="20">
        <f t="shared" si="9"/>
        <v>0.16666666666666666</v>
      </c>
      <c r="P328" s="20" t="str">
        <f t="shared" ca="1" si="10"/>
        <v/>
      </c>
      <c r="Q328" s="20" t="str">
        <f t="shared" ca="1" si="11"/>
        <v/>
      </c>
      <c r="R328" s="21">
        <f t="shared" si="12"/>
        <v>148</v>
      </c>
      <c r="S328" s="22">
        <f t="shared" si="13"/>
        <v>31</v>
      </c>
      <c r="T328" s="22">
        <f t="shared" si="14"/>
        <v>7</v>
      </c>
      <c r="U328" s="22">
        <f t="shared" si="15"/>
        <v>2022</v>
      </c>
      <c r="V328" s="434">
        <v>4.3895833333333334</v>
      </c>
      <c r="W328" s="5" t="e">
        <f ca="1">Таблица9[[#This Row],[Время в пути]]-Таблица9[[#This Row],[Нитка]]</f>
        <v>#VALUE!</v>
      </c>
    </row>
    <row r="329" spans="1:23" ht="13.2">
      <c r="A329" s="15" t="s">
        <v>99</v>
      </c>
      <c r="B329" s="3" t="s">
        <v>7</v>
      </c>
      <c r="C329" s="15" t="s">
        <v>3895</v>
      </c>
      <c r="D329" s="15"/>
      <c r="E329" s="15"/>
      <c r="F329" s="15">
        <v>4</v>
      </c>
      <c r="G329" s="15">
        <v>67</v>
      </c>
      <c r="H329" s="16">
        <v>44767.708333333336</v>
      </c>
      <c r="I329" s="18">
        <v>44767.708333333336</v>
      </c>
      <c r="J329" s="18">
        <v>44773.212500000001</v>
      </c>
      <c r="K329" s="19">
        <f t="shared" si="8"/>
        <v>44773.379166666666</v>
      </c>
      <c r="L329" s="18">
        <v>44773.458333333336</v>
      </c>
      <c r="M329" s="19">
        <v>44773.475694444445</v>
      </c>
      <c r="N329" s="19">
        <v>44773.634027777778</v>
      </c>
      <c r="O329" s="20">
        <f t="shared" si="9"/>
        <v>0.16666666666666666</v>
      </c>
      <c r="P329" s="20">
        <f t="shared" ca="1" si="10"/>
        <v>0</v>
      </c>
      <c r="Q329" s="20">
        <f t="shared" ca="1" si="11"/>
        <v>5.5041666666656965</v>
      </c>
      <c r="R329" s="21">
        <f t="shared" si="12"/>
        <v>138</v>
      </c>
      <c r="S329" s="22">
        <f t="shared" si="13"/>
        <v>31</v>
      </c>
      <c r="T329" s="22">
        <f t="shared" si="14"/>
        <v>7</v>
      </c>
      <c r="U329" s="22">
        <f t="shared" si="15"/>
        <v>2022</v>
      </c>
      <c r="V329" s="434">
        <v>4.3895833333333334</v>
      </c>
      <c r="W329" s="5">
        <f ca="1">Таблица9[[#This Row],[Время в пути]]-Таблица9[[#This Row],[Нитка]]</f>
        <v>1.1145833333323631</v>
      </c>
    </row>
    <row r="330" spans="1:23" ht="13.2">
      <c r="A330" s="15" t="s">
        <v>99</v>
      </c>
      <c r="B330" s="3" t="s">
        <v>7</v>
      </c>
      <c r="C330" s="15" t="s">
        <v>3896</v>
      </c>
      <c r="D330" s="15"/>
      <c r="E330" s="15"/>
      <c r="F330" s="15">
        <v>2</v>
      </c>
      <c r="G330" s="15">
        <v>72</v>
      </c>
      <c r="H330" s="16">
        <v>44769.708333333336</v>
      </c>
      <c r="I330" s="18">
        <v>44769.811805555553</v>
      </c>
      <c r="J330" s="18">
        <v>44775.364583333336</v>
      </c>
      <c r="K330" s="19">
        <f t="shared" si="8"/>
        <v>44775.53125</v>
      </c>
      <c r="L330" s="18">
        <v>44775.659722222219</v>
      </c>
      <c r="M330" s="19">
        <v>44775.680555555555</v>
      </c>
      <c r="N330" s="19">
        <v>44776.024305555555</v>
      </c>
      <c r="O330" s="20">
        <f t="shared" si="9"/>
        <v>0.16666666666666666</v>
      </c>
      <c r="P330" s="20">
        <f t="shared" ca="1" si="10"/>
        <v>0.10347222221753327</v>
      </c>
      <c r="Q330" s="20">
        <f t="shared" ca="1" si="11"/>
        <v>5.5527777777824667</v>
      </c>
      <c r="R330" s="21">
        <f t="shared" si="12"/>
        <v>146</v>
      </c>
      <c r="S330" s="22">
        <f t="shared" si="13"/>
        <v>32</v>
      </c>
      <c r="T330" s="22">
        <f t="shared" si="14"/>
        <v>8</v>
      </c>
      <c r="U330" s="22">
        <f t="shared" si="15"/>
        <v>2022</v>
      </c>
      <c r="V330" s="434">
        <v>4.3895833333333334</v>
      </c>
      <c r="W330" s="5">
        <f ca="1">Таблица9[[#This Row],[Время в пути]]-Таблица9[[#This Row],[Нитка]]</f>
        <v>1.1631944444491333</v>
      </c>
    </row>
    <row r="331" spans="1:23" ht="13.2" hidden="1">
      <c r="A331" s="15" t="s">
        <v>118</v>
      </c>
      <c r="B331" s="3" t="s">
        <v>8</v>
      </c>
      <c r="C331" s="15" t="s">
        <v>3836</v>
      </c>
      <c r="D331" s="15"/>
      <c r="E331" s="15"/>
      <c r="F331" s="15">
        <v>45</v>
      </c>
      <c r="G331" s="15">
        <v>24</v>
      </c>
      <c r="H331" s="16">
        <v>44742</v>
      </c>
      <c r="I331" s="18">
        <v>44742.617361111108</v>
      </c>
      <c r="J331" s="18">
        <v>44748.883333333331</v>
      </c>
      <c r="K331" s="19">
        <f t="shared" si="8"/>
        <v>44749.049999999996</v>
      </c>
      <c r="L331" s="18">
        <v>44749.3125</v>
      </c>
      <c r="M331" s="19">
        <v>44749.3125</v>
      </c>
      <c r="N331" s="19">
        <v>44749.495138888888</v>
      </c>
      <c r="O331" s="20">
        <f t="shared" si="9"/>
        <v>0.16666666666666666</v>
      </c>
      <c r="P331" s="20">
        <f t="shared" ca="1" si="10"/>
        <v>0.61736111110803904</v>
      </c>
      <c r="Q331" s="20">
        <f t="shared" ca="1" si="11"/>
        <v>6.265972222223354</v>
      </c>
      <c r="R331" s="21">
        <f t="shared" si="12"/>
        <v>93</v>
      </c>
      <c r="S331" s="22">
        <f t="shared" si="13"/>
        <v>28</v>
      </c>
      <c r="T331" s="22">
        <f t="shared" si="14"/>
        <v>7</v>
      </c>
      <c r="U331" s="22">
        <f t="shared" si="15"/>
        <v>2022</v>
      </c>
      <c r="V331" s="434">
        <v>5.5562499999999995</v>
      </c>
      <c r="W331" s="5">
        <f ca="1">Таблица9[[#This Row],[Время в пути]]-Таблица9[[#This Row],[Нитка]]</f>
        <v>0.70972222222335457</v>
      </c>
    </row>
    <row r="332" spans="1:23" ht="13.2" hidden="1">
      <c r="A332" s="15" t="s">
        <v>118</v>
      </c>
      <c r="B332" s="3" t="s">
        <v>8</v>
      </c>
      <c r="C332" s="15" t="s">
        <v>3837</v>
      </c>
      <c r="D332" s="15"/>
      <c r="E332" s="15"/>
      <c r="F332" s="15">
        <v>35</v>
      </c>
      <c r="G332" s="15">
        <v>44</v>
      </c>
      <c r="H332" s="16">
        <v>44751</v>
      </c>
      <c r="I332" s="18">
        <v>44751.09097222222</v>
      </c>
      <c r="J332" s="18">
        <v>44757.521527777775</v>
      </c>
      <c r="K332" s="19">
        <f t="shared" si="8"/>
        <v>44757.688194444439</v>
      </c>
      <c r="L332" s="18">
        <v>44757.96875</v>
      </c>
      <c r="M332" s="19">
        <v>44757.988888888889</v>
      </c>
      <c r="N332" s="19">
        <v>44758.204861111109</v>
      </c>
      <c r="O332" s="20">
        <f t="shared" si="9"/>
        <v>0.16666666666666666</v>
      </c>
      <c r="P332" s="20">
        <f t="shared" ca="1" si="10"/>
        <v>9.0972222220443655E-2</v>
      </c>
      <c r="Q332" s="20">
        <f t="shared" ca="1" si="11"/>
        <v>6.4305555555547471</v>
      </c>
      <c r="R332" s="21">
        <f t="shared" si="12"/>
        <v>123</v>
      </c>
      <c r="S332" s="22">
        <f t="shared" si="13"/>
        <v>29</v>
      </c>
      <c r="T332" s="22">
        <f t="shared" si="14"/>
        <v>7</v>
      </c>
      <c r="U332" s="22">
        <f t="shared" si="15"/>
        <v>2022</v>
      </c>
      <c r="V332" s="434">
        <v>5.5562499999999995</v>
      </c>
      <c r="W332" s="5">
        <f ca="1">Таблица9[[#This Row],[Время в пути]]-Таблица9[[#This Row],[Нитка]]</f>
        <v>0.87430555555474765</v>
      </c>
    </row>
    <row r="333" spans="1:23" ht="13.2" hidden="1">
      <c r="A333" s="15" t="s">
        <v>118</v>
      </c>
      <c r="B333" s="3" t="s">
        <v>8</v>
      </c>
      <c r="C333" s="15" t="s">
        <v>3838</v>
      </c>
      <c r="D333" s="15" t="s">
        <v>116</v>
      </c>
      <c r="E333" s="15"/>
      <c r="F333" s="15"/>
      <c r="G333" s="15"/>
      <c r="H333" s="16">
        <v>44758</v>
      </c>
      <c r="I333" s="24"/>
      <c r="J333" s="18"/>
      <c r="K333" s="19" t="str">
        <f t="shared" si="8"/>
        <v/>
      </c>
      <c r="L333" s="18"/>
      <c r="M333" s="19"/>
      <c r="N333" s="19"/>
      <c r="O333" s="20">
        <f t="shared" si="9"/>
        <v>0.16666666666666666</v>
      </c>
      <c r="P333" s="20" t="str">
        <f t="shared" ca="1" si="10"/>
        <v/>
      </c>
      <c r="Q333" s="20" t="str">
        <f t="shared" ca="1" si="11"/>
        <v/>
      </c>
      <c r="R333" s="21" t="str">
        <f t="shared" si="12"/>
        <v/>
      </c>
      <c r="S333" s="22">
        <f t="shared" si="13"/>
        <v>29</v>
      </c>
      <c r="T333" s="22">
        <f t="shared" si="14"/>
        <v>7</v>
      </c>
      <c r="U333" s="22">
        <f t="shared" si="15"/>
        <v>2022</v>
      </c>
      <c r="V333" s="434">
        <v>5.5562499999999995</v>
      </c>
      <c r="W333" s="5" t="e">
        <f ca="1">Таблица9[[#This Row],[Время в пути]]-Таблица9[[#This Row],[Нитка]]</f>
        <v>#VALUE!</v>
      </c>
    </row>
    <row r="334" spans="1:23" ht="13.2" hidden="1">
      <c r="A334" s="26" t="s">
        <v>118</v>
      </c>
      <c r="B334" s="27" t="s">
        <v>8</v>
      </c>
      <c r="C334" s="26" t="s">
        <v>3838</v>
      </c>
      <c r="D334" s="26"/>
      <c r="E334" s="26"/>
      <c r="F334" s="26">
        <v>56</v>
      </c>
      <c r="G334" s="26">
        <v>29</v>
      </c>
      <c r="H334" s="28">
        <v>44765</v>
      </c>
      <c r="I334" s="29">
        <v>44763.716666666667</v>
      </c>
      <c r="J334" s="29">
        <v>44770.987500000003</v>
      </c>
      <c r="K334" s="29">
        <v>44771.154166666667</v>
      </c>
      <c r="L334" s="29">
        <v>44770.229166666664</v>
      </c>
      <c r="M334" s="30">
        <v>44771.256944444445</v>
      </c>
      <c r="N334" s="29">
        <v>44771.865972222222</v>
      </c>
      <c r="O334" s="5">
        <f t="shared" si="9"/>
        <v>0.16666666666666666</v>
      </c>
      <c r="P334" s="5">
        <f t="shared" ca="1" si="10"/>
        <v>-1.2833333333328483</v>
      </c>
      <c r="Q334" s="5">
        <f t="shared" ca="1" si="11"/>
        <v>7.2708333333357587</v>
      </c>
      <c r="R334" s="10">
        <f t="shared" si="12"/>
        <v>114</v>
      </c>
      <c r="S334" s="4">
        <f t="shared" si="13"/>
        <v>31</v>
      </c>
      <c r="T334" s="4">
        <f t="shared" si="14"/>
        <v>7</v>
      </c>
      <c r="U334" s="4">
        <f t="shared" si="15"/>
        <v>2022</v>
      </c>
      <c r="V334" s="434">
        <v>5.5562499999999995</v>
      </c>
      <c r="W334" s="5">
        <f ca="1">Таблица9[[#This Row],[Время в пути]]-Таблица9[[#This Row],[Нитка]]</f>
        <v>1.7145833333357592</v>
      </c>
    </row>
    <row r="335" spans="1:23" ht="13.2" hidden="1">
      <c r="A335" s="26" t="s">
        <v>118</v>
      </c>
      <c r="B335" s="27" t="s">
        <v>8</v>
      </c>
      <c r="C335" s="26" t="s">
        <v>3839</v>
      </c>
      <c r="D335" s="26"/>
      <c r="E335" s="26"/>
      <c r="F335" s="26">
        <v>57</v>
      </c>
      <c r="G335" s="26">
        <v>34</v>
      </c>
      <c r="H335" s="31">
        <v>44772</v>
      </c>
      <c r="I335" s="32">
        <v>44775.356944444444</v>
      </c>
      <c r="J335" s="32">
        <v>44782.188194444447</v>
      </c>
      <c r="K335" s="32">
        <v>44782.354861111111</v>
      </c>
      <c r="L335" s="32">
        <v>44782.423611111109</v>
      </c>
      <c r="M335" s="32">
        <v>44782.458333333336</v>
      </c>
      <c r="N335" s="32">
        <v>44782.784722222219</v>
      </c>
      <c r="O335" s="5">
        <f t="shared" si="9"/>
        <v>0.16666666666666666</v>
      </c>
      <c r="P335" s="5">
        <f t="shared" ca="1" si="10"/>
        <v>3.3569444444437977</v>
      </c>
      <c r="Q335" s="5">
        <f t="shared" ca="1" si="11"/>
        <v>6.8312500000029104</v>
      </c>
      <c r="R335" s="10">
        <f t="shared" si="12"/>
        <v>125</v>
      </c>
      <c r="S335" s="4">
        <f t="shared" si="13"/>
        <v>33</v>
      </c>
      <c r="T335" s="4">
        <f t="shared" si="14"/>
        <v>8</v>
      </c>
      <c r="U335" s="4">
        <f t="shared" si="15"/>
        <v>2022</v>
      </c>
      <c r="V335" s="434">
        <v>5.5562499999999995</v>
      </c>
      <c r="W335" s="5">
        <f ca="1">Таблица9[[#This Row],[Время в пути]]-Таблица9[[#This Row],[Нитка]]</f>
        <v>1.2750000000029109</v>
      </c>
    </row>
    <row r="336" spans="1:23" ht="13.2" hidden="1">
      <c r="A336" s="26" t="s">
        <v>118</v>
      </c>
      <c r="B336" s="27" t="s">
        <v>8</v>
      </c>
      <c r="C336" s="26" t="s">
        <v>3840</v>
      </c>
      <c r="D336" s="26"/>
      <c r="E336" s="26"/>
      <c r="F336" s="26">
        <v>50</v>
      </c>
      <c r="G336" s="26">
        <v>31</v>
      </c>
      <c r="H336" s="28">
        <v>44778</v>
      </c>
      <c r="I336" s="33">
        <v>44783.334722222222</v>
      </c>
      <c r="J336" s="33">
        <v>44789.370833333334</v>
      </c>
      <c r="K336" s="34">
        <v>44789.537499999999</v>
      </c>
      <c r="L336" s="33">
        <v>44789.729166666664</v>
      </c>
      <c r="M336" s="35">
        <v>44789.743055555555</v>
      </c>
      <c r="N336" s="34">
        <v>44789.885416666664</v>
      </c>
      <c r="O336" s="5">
        <f t="shared" si="9"/>
        <v>0.16666666666666666</v>
      </c>
      <c r="P336" s="5" t="e">
        <f t="shared" ref="P336:P337" ca="1" si="16">IF(OR(D336="отмена",H336=0,H336&gt;TODAY()),"",IF(#REF!=0,TODAY()-H336,#REF!-H336))</f>
        <v>#REF!</v>
      </c>
      <c r="Q336" s="5" t="e">
        <f t="shared" ref="Q336:Q337" ca="1" si="17">IF(OR(D336="отмена",H336=0,H336&gt;TODAY(),#REF!=0),"",IF(I336=0,TODAY()-#REF!,I336-#REF!))</f>
        <v>#REF!</v>
      </c>
      <c r="R336" s="10">
        <f t="shared" si="12"/>
        <v>112</v>
      </c>
      <c r="S336" s="4">
        <f t="shared" ref="S336:S337" si="18">IF(AND(E336="Доп",J336=""),WEEKNUM(#REF!,2),IF(J336="",WEEKNUM(H336,2),WEEKNUM(J336,2)))</f>
        <v>34</v>
      </c>
      <c r="T336" s="4">
        <f t="shared" ref="T336:T337" si="19">IF(AND(E336="Доп",J336=""),MONTH(#REF!),IF(J336="",MONTH(H336),MONTH(J336)))</f>
        <v>8</v>
      </c>
      <c r="U336" s="4" t="e">
        <f t="shared" ref="U336:U337" si="20">IF(AND(H336="",#REF!=""),"",IF(H336="",YEAR(#REF!),YEAR(H336)))</f>
        <v>#REF!</v>
      </c>
      <c r="V336" s="434">
        <v>5.5562499999999995</v>
      </c>
      <c r="W336" s="5" t="e">
        <f ca="1">Таблица9[[#This Row],[Время в пути]]-Таблица9[[#This Row],[Нитка]]</f>
        <v>#REF!</v>
      </c>
    </row>
    <row r="337" spans="1:23" ht="13.2" hidden="1">
      <c r="A337" s="26" t="s">
        <v>118</v>
      </c>
      <c r="B337" s="27" t="s">
        <v>8</v>
      </c>
      <c r="C337" s="26" t="s">
        <v>3841</v>
      </c>
      <c r="D337" s="26"/>
      <c r="E337" s="26"/>
      <c r="F337" s="26">
        <v>35</v>
      </c>
      <c r="G337" s="26">
        <v>48</v>
      </c>
      <c r="H337" s="28">
        <v>44785</v>
      </c>
      <c r="I337" s="33">
        <v>44794.058333333334</v>
      </c>
      <c r="J337" s="33">
        <v>44801.293055555558</v>
      </c>
      <c r="K337" s="34">
        <v>44801.459722222222</v>
      </c>
      <c r="L337" s="33">
        <v>44801.53125</v>
      </c>
      <c r="M337" s="35">
        <v>44801.53125</v>
      </c>
      <c r="N337" s="34">
        <v>44801.72152777778</v>
      </c>
      <c r="O337" s="5">
        <f t="shared" si="9"/>
        <v>0.16666666666666666</v>
      </c>
      <c r="P337" s="5" t="e">
        <f t="shared" ca="1" si="16"/>
        <v>#REF!</v>
      </c>
      <c r="Q337" s="5" t="e">
        <f t="shared" ca="1" si="17"/>
        <v>#REF!</v>
      </c>
      <c r="R337" s="10">
        <f t="shared" si="12"/>
        <v>131</v>
      </c>
      <c r="S337" s="4">
        <f t="shared" si="18"/>
        <v>35</v>
      </c>
      <c r="T337" s="4">
        <f t="shared" si="19"/>
        <v>8</v>
      </c>
      <c r="U337" s="4" t="e">
        <f t="shared" si="20"/>
        <v>#REF!</v>
      </c>
      <c r="V337" s="434">
        <v>5.5562499999999995</v>
      </c>
      <c r="W337" s="5" t="e">
        <f ca="1">Таблица9[[#This Row],[Время в пути]]-Таблица9[[#This Row],[Нитка]]</f>
        <v>#REF!</v>
      </c>
    </row>
    <row r="338" spans="1:23" ht="13.2" hidden="1">
      <c r="A338" s="26" t="s">
        <v>118</v>
      </c>
      <c r="B338" s="27" t="s">
        <v>8</v>
      </c>
      <c r="C338" s="26" t="s">
        <v>3842</v>
      </c>
      <c r="D338" s="26" t="s">
        <v>116</v>
      </c>
      <c r="E338" s="26"/>
      <c r="F338" s="26"/>
      <c r="G338" s="26"/>
      <c r="H338" s="36">
        <v>44792</v>
      </c>
      <c r="I338" s="37"/>
      <c r="J338" s="37"/>
      <c r="K338" s="8" t="str">
        <f t="shared" ref="K338:K348" si="21">IF(J338=0,"",J338+O338)</f>
        <v/>
      </c>
      <c r="L338" s="37"/>
      <c r="M338" s="8"/>
      <c r="N338" s="8"/>
      <c r="O338" s="5">
        <f t="shared" si="9"/>
        <v>0.16666666666666666</v>
      </c>
      <c r="P338" s="5" t="str">
        <f t="shared" ref="P338:P412" ca="1" si="22">IF(OR(D338="отмена",H338=0,H338&gt;TODAY()),"",IF(I338=0,TODAY()-H338,I338-H338))</f>
        <v/>
      </c>
      <c r="Q338" s="5" t="str">
        <f t="shared" ref="Q338:Q412" ca="1" si="23">IF(OR(D338="отмена",H338=0,H338&gt;TODAY(),I338=0),"",IF(J338=0,TODAY()-I338,J338-I338))</f>
        <v/>
      </c>
      <c r="R338" s="10" t="str">
        <f t="shared" si="12"/>
        <v/>
      </c>
      <c r="S338" s="4">
        <f t="shared" ref="S338:S412" si="24">IF(AND(E338="Доп",K338=""),WEEKNUM(I338,2),IF(K338="",WEEKNUM(H338,2),WEEKNUM(K338,2)))</f>
        <v>34</v>
      </c>
      <c r="T338" s="4">
        <f t="shared" ref="T338:T412" si="25">IF(AND(E338="Доп",K338=""),MONTH(I338),IF(K338="",MONTH(H338),MONTH(K338)))</f>
        <v>8</v>
      </c>
      <c r="U338" s="4">
        <f t="shared" ref="U338:U412" si="26">IF(AND(H338="",I338=""),"",IF(H338="",YEAR(I338),YEAR(H338)))</f>
        <v>2022</v>
      </c>
      <c r="V338" s="434">
        <v>5.5562499999999995</v>
      </c>
      <c r="W338" s="5" t="e">
        <f ca="1">Таблица9[[#This Row],[Время в пути]]-Таблица9[[#This Row],[Нитка]]</f>
        <v>#VALUE!</v>
      </c>
    </row>
    <row r="339" spans="1:23" ht="13.2" hidden="1">
      <c r="A339" s="26" t="s">
        <v>129</v>
      </c>
      <c r="B339" s="27" t="s">
        <v>12</v>
      </c>
      <c r="C339" s="26" t="s">
        <v>130</v>
      </c>
      <c r="D339" s="26"/>
      <c r="E339" s="26"/>
      <c r="F339" s="26">
        <v>0</v>
      </c>
      <c r="G339" s="26">
        <v>50</v>
      </c>
      <c r="H339" s="36"/>
      <c r="I339" s="38">
        <v>44745.194444444445</v>
      </c>
      <c r="J339" s="37">
        <v>44747.380555555559</v>
      </c>
      <c r="K339" s="8">
        <f t="shared" si="21"/>
        <v>44747.547222222223</v>
      </c>
      <c r="L339" s="37">
        <v>44747.666666666664</v>
      </c>
      <c r="M339" s="8">
        <v>44748.701388888891</v>
      </c>
      <c r="N339" s="8">
        <v>44749.53125</v>
      </c>
      <c r="O339" s="5">
        <f t="shared" si="9"/>
        <v>0.16666666666666666</v>
      </c>
      <c r="P339" s="5" t="str">
        <f t="shared" ca="1" si="22"/>
        <v/>
      </c>
      <c r="Q339" s="5" t="str">
        <f t="shared" ca="1" si="23"/>
        <v/>
      </c>
      <c r="R339" s="10">
        <f t="shared" si="12"/>
        <v>100</v>
      </c>
      <c r="S339" s="4">
        <f t="shared" si="24"/>
        <v>28</v>
      </c>
      <c r="T339" s="4">
        <f t="shared" si="25"/>
        <v>7</v>
      </c>
      <c r="U339" s="4">
        <f t="shared" si="26"/>
        <v>2022</v>
      </c>
      <c r="W339" s="5" t="e">
        <f ca="1">Таблица9[[#This Row],[Время в пути]]-Таблица9[[#This Row],[Нитка]]</f>
        <v>#VALUE!</v>
      </c>
    </row>
    <row r="340" spans="1:23" ht="13.2" hidden="1">
      <c r="A340" s="26" t="s">
        <v>129</v>
      </c>
      <c r="B340" s="27" t="s">
        <v>12</v>
      </c>
      <c r="C340" s="26" t="s">
        <v>131</v>
      </c>
      <c r="D340" s="26"/>
      <c r="E340" s="26"/>
      <c r="F340" s="26">
        <v>0</v>
      </c>
      <c r="G340" s="26">
        <v>50</v>
      </c>
      <c r="H340" s="36"/>
      <c r="I340" s="38">
        <v>44745.970833333333</v>
      </c>
      <c r="J340" s="37">
        <v>44748.736111111109</v>
      </c>
      <c r="K340" s="8">
        <f t="shared" si="21"/>
        <v>44748.902777777774</v>
      </c>
      <c r="L340" s="37">
        <v>44749.020833333336</v>
      </c>
      <c r="M340" s="8">
        <v>44751.034722222219</v>
      </c>
      <c r="N340" s="8">
        <v>44751.763888888891</v>
      </c>
      <c r="O340" s="5">
        <f t="shared" si="9"/>
        <v>0.16666666666666666</v>
      </c>
      <c r="P340" s="5" t="str">
        <f t="shared" ca="1" si="22"/>
        <v/>
      </c>
      <c r="Q340" s="5" t="str">
        <f t="shared" ca="1" si="23"/>
        <v/>
      </c>
      <c r="R340" s="10">
        <f t="shared" si="12"/>
        <v>100</v>
      </c>
      <c r="S340" s="4">
        <f t="shared" si="24"/>
        <v>28</v>
      </c>
      <c r="T340" s="4">
        <f t="shared" si="25"/>
        <v>7</v>
      </c>
      <c r="U340" s="4">
        <f t="shared" si="26"/>
        <v>2022</v>
      </c>
      <c r="W340" s="5" t="e">
        <f ca="1">Таблица9[[#This Row],[Время в пути]]-Таблица9[[#This Row],[Нитка]]</f>
        <v>#VALUE!</v>
      </c>
    </row>
    <row r="341" spans="1:23" ht="13.2" hidden="1">
      <c r="A341" s="26" t="s">
        <v>117</v>
      </c>
      <c r="B341" s="3" t="s">
        <v>5</v>
      </c>
      <c r="C341" s="26">
        <v>52</v>
      </c>
      <c r="E341" s="4"/>
      <c r="F341" s="4">
        <v>0</v>
      </c>
      <c r="G341" s="4">
        <v>40</v>
      </c>
      <c r="H341" s="39">
        <v>44769.118055555555</v>
      </c>
      <c r="I341" s="8">
        <v>44769.128472222219</v>
      </c>
      <c r="J341" s="8">
        <v>44773.354166666664</v>
      </c>
      <c r="K341" s="8">
        <f t="shared" si="21"/>
        <v>44773.520833333328</v>
      </c>
      <c r="L341" s="8">
        <v>44773.989583333336</v>
      </c>
      <c r="M341" s="8">
        <v>44773.993055555555</v>
      </c>
      <c r="N341" s="8">
        <v>44774.034722222219</v>
      </c>
      <c r="O341" s="5">
        <f t="shared" si="9"/>
        <v>0.16666666666666666</v>
      </c>
      <c r="P341" s="5">
        <f t="shared" ca="1" si="22"/>
        <v>1.0416666664241347E-2</v>
      </c>
      <c r="Q341" s="5">
        <f t="shared" ca="1" si="23"/>
        <v>4.2256944444452529</v>
      </c>
      <c r="R341" s="10">
        <f t="shared" si="12"/>
        <v>80</v>
      </c>
      <c r="S341" s="4">
        <f t="shared" si="24"/>
        <v>31</v>
      </c>
      <c r="T341" s="4">
        <f t="shared" si="25"/>
        <v>7</v>
      </c>
      <c r="U341" s="4">
        <f t="shared" si="26"/>
        <v>2022</v>
      </c>
      <c r="V341" s="434">
        <v>4.3895833333333334</v>
      </c>
      <c r="W341" s="5">
        <f ca="1">Таблица9[[#This Row],[Время в пути]]-Таблица9[[#This Row],[Нитка]]</f>
        <v>-0.16388888888808051</v>
      </c>
    </row>
    <row r="342" spans="1:23" ht="13.2">
      <c r="A342" s="26" t="s">
        <v>99</v>
      </c>
      <c r="B342" s="3" t="s">
        <v>7</v>
      </c>
      <c r="C342" s="4" t="s">
        <v>3897</v>
      </c>
      <c r="E342" s="4"/>
      <c r="F342" s="4">
        <v>5</v>
      </c>
      <c r="G342" s="4">
        <v>71</v>
      </c>
      <c r="H342" s="39">
        <v>44771.708333333336</v>
      </c>
      <c r="I342" s="8">
        <v>44771.375</v>
      </c>
      <c r="J342" s="8">
        <v>44777.322916666664</v>
      </c>
      <c r="K342" s="8">
        <f t="shared" si="21"/>
        <v>44777.489583333328</v>
      </c>
      <c r="L342" s="8">
        <v>44777.791666666664</v>
      </c>
      <c r="M342" s="8">
        <v>44777.934027777781</v>
      </c>
      <c r="N342" s="8">
        <v>44778.135416666664</v>
      </c>
      <c r="O342" s="5">
        <f t="shared" si="9"/>
        <v>0.16666666666666666</v>
      </c>
      <c r="P342" s="5">
        <f t="shared" ca="1" si="22"/>
        <v>-0.33333333333575865</v>
      </c>
      <c r="Q342" s="5">
        <f t="shared" ca="1" si="23"/>
        <v>5.9479166666642413</v>
      </c>
      <c r="R342" s="10">
        <f t="shared" si="12"/>
        <v>147</v>
      </c>
      <c r="S342" s="4">
        <f t="shared" si="24"/>
        <v>32</v>
      </c>
      <c r="T342" s="4">
        <f t="shared" si="25"/>
        <v>8</v>
      </c>
      <c r="U342" s="4">
        <f t="shared" si="26"/>
        <v>2022</v>
      </c>
      <c r="V342" s="434">
        <v>4.3895833333333334</v>
      </c>
      <c r="W342" s="5">
        <f ca="1">Таблица9[[#This Row],[Время в пути]]-Таблица9[[#This Row],[Нитка]]</f>
        <v>1.558333333330908</v>
      </c>
    </row>
    <row r="343" spans="1:23" ht="13.2">
      <c r="A343" s="26" t="s">
        <v>99</v>
      </c>
      <c r="B343" s="3" t="s">
        <v>7</v>
      </c>
      <c r="C343" s="4" t="s">
        <v>3898</v>
      </c>
      <c r="E343" s="4"/>
      <c r="F343" s="4">
        <v>2</v>
      </c>
      <c r="G343" s="4">
        <v>60</v>
      </c>
      <c r="H343" s="39">
        <v>44774.708333333336</v>
      </c>
      <c r="I343" s="8">
        <v>44776.166666666664</v>
      </c>
      <c r="J343" s="8">
        <v>44781.188194444447</v>
      </c>
      <c r="K343" s="8">
        <f t="shared" si="21"/>
        <v>44781.354861111111</v>
      </c>
      <c r="L343" s="8">
        <v>44781.708333333336</v>
      </c>
      <c r="M343" s="8">
        <v>44781.722222222219</v>
      </c>
      <c r="N343" s="8">
        <v>44781.996527777781</v>
      </c>
      <c r="O343" s="5">
        <f t="shared" si="9"/>
        <v>0.16666666666666666</v>
      </c>
      <c r="P343" s="5">
        <f t="shared" ca="1" si="22"/>
        <v>1.4583333333284827</v>
      </c>
      <c r="Q343" s="5">
        <f t="shared" ca="1" si="23"/>
        <v>5.0215277777824667</v>
      </c>
      <c r="R343" s="10">
        <f t="shared" si="12"/>
        <v>122</v>
      </c>
      <c r="S343" s="4">
        <f t="shared" si="24"/>
        <v>33</v>
      </c>
      <c r="T343" s="4">
        <f t="shared" si="25"/>
        <v>8</v>
      </c>
      <c r="U343" s="4">
        <f t="shared" si="26"/>
        <v>2022</v>
      </c>
      <c r="V343" s="434">
        <v>4.3895833333333334</v>
      </c>
      <c r="W343" s="5">
        <f ca="1">Таблица9[[#This Row],[Время в пути]]-Таблица9[[#This Row],[Нитка]]</f>
        <v>0.63194444444913334</v>
      </c>
    </row>
    <row r="344" spans="1:23" ht="13.2">
      <c r="A344" s="26" t="s">
        <v>99</v>
      </c>
      <c r="B344" s="3" t="s">
        <v>7</v>
      </c>
      <c r="C344" s="4" t="s">
        <v>3899</v>
      </c>
      <c r="E344" s="4"/>
      <c r="F344" s="4">
        <v>0</v>
      </c>
      <c r="G344" s="4">
        <v>65</v>
      </c>
      <c r="H344" s="39">
        <v>44776.708333333336</v>
      </c>
      <c r="I344" s="8">
        <v>44778.066666666666</v>
      </c>
      <c r="J344" s="8">
        <v>44783.279166666667</v>
      </c>
      <c r="K344" s="8">
        <f t="shared" si="21"/>
        <v>44783.445833333331</v>
      </c>
      <c r="L344" s="8">
        <v>44783.541666666664</v>
      </c>
      <c r="M344" s="8">
        <v>44783.552083333336</v>
      </c>
      <c r="N344" s="8">
        <v>44783.679861111108</v>
      </c>
      <c r="O344" s="5">
        <f t="shared" si="9"/>
        <v>0.16666666666666666</v>
      </c>
      <c r="P344" s="5">
        <f t="shared" ca="1" si="22"/>
        <v>1.3583333333299379</v>
      </c>
      <c r="Q344" s="5">
        <f t="shared" ca="1" si="23"/>
        <v>5.2125000000014552</v>
      </c>
      <c r="R344" s="10">
        <f t="shared" si="12"/>
        <v>130</v>
      </c>
      <c r="S344" s="4">
        <f t="shared" si="24"/>
        <v>33</v>
      </c>
      <c r="T344" s="4">
        <f t="shared" si="25"/>
        <v>8</v>
      </c>
      <c r="U344" s="4">
        <f t="shared" si="26"/>
        <v>2022</v>
      </c>
      <c r="V344" s="434">
        <v>4.3895833333333334</v>
      </c>
      <c r="W344" s="5">
        <f ca="1">Таблица9[[#This Row],[Время в пути]]-Таблица9[[#This Row],[Нитка]]</f>
        <v>0.8229166666681218</v>
      </c>
    </row>
    <row r="345" spans="1:23" ht="13.2">
      <c r="A345" s="26" t="s">
        <v>99</v>
      </c>
      <c r="B345" s="3" t="s">
        <v>7</v>
      </c>
      <c r="C345" s="4" t="s">
        <v>3900</v>
      </c>
      <c r="E345" s="4"/>
      <c r="F345" s="4">
        <v>2</v>
      </c>
      <c r="G345" s="4">
        <v>72</v>
      </c>
      <c r="H345" s="39">
        <v>44778.708333333336</v>
      </c>
      <c r="I345" s="8">
        <v>44779.333333333336</v>
      </c>
      <c r="J345" s="8">
        <v>44784.572222222225</v>
      </c>
      <c r="K345" s="8">
        <f t="shared" si="21"/>
        <v>44784.738888888889</v>
      </c>
      <c r="L345" s="8">
        <v>44784.979166666664</v>
      </c>
      <c r="M345" s="8">
        <v>44784.993055555555</v>
      </c>
      <c r="N345" s="8">
        <v>44785.195833333331</v>
      </c>
      <c r="O345" s="5">
        <f t="shared" si="9"/>
        <v>0.16666666666666666</v>
      </c>
      <c r="P345" s="5">
        <f t="shared" ca="1" si="22"/>
        <v>0.625</v>
      </c>
      <c r="Q345" s="5">
        <f t="shared" ca="1" si="23"/>
        <v>5.2388888888890506</v>
      </c>
      <c r="R345" s="10">
        <f t="shared" si="12"/>
        <v>146</v>
      </c>
      <c r="S345" s="4">
        <f t="shared" si="24"/>
        <v>33</v>
      </c>
      <c r="T345" s="4">
        <f t="shared" si="25"/>
        <v>8</v>
      </c>
      <c r="U345" s="4">
        <f t="shared" si="26"/>
        <v>2022</v>
      </c>
      <c r="V345" s="434">
        <v>4.3895833333333334</v>
      </c>
      <c r="W345" s="5">
        <f ca="1">Таблица9[[#This Row],[Время в пути]]-Таблица9[[#This Row],[Нитка]]</f>
        <v>0.84930555555571718</v>
      </c>
    </row>
    <row r="346" spans="1:23" ht="13.2">
      <c r="A346" s="26" t="s">
        <v>99</v>
      </c>
      <c r="B346" s="3" t="s">
        <v>7</v>
      </c>
      <c r="C346" s="4" t="s">
        <v>3901</v>
      </c>
      <c r="D346" s="4"/>
      <c r="E346" s="4" t="s">
        <v>123</v>
      </c>
      <c r="F346" s="4">
        <v>2</v>
      </c>
      <c r="G346" s="4">
        <v>64</v>
      </c>
      <c r="H346" s="39"/>
      <c r="I346" s="8">
        <v>44780.145833333336</v>
      </c>
      <c r="J346" s="8">
        <v>44785.148611111108</v>
      </c>
      <c r="K346" s="8">
        <f t="shared" si="21"/>
        <v>44785.315277777772</v>
      </c>
      <c r="L346" s="8">
        <v>44785.645833333336</v>
      </c>
      <c r="M346" s="8">
        <v>44785.652777777781</v>
      </c>
      <c r="N346" s="8">
        <v>44785.78125</v>
      </c>
      <c r="O346" s="5">
        <f t="shared" si="9"/>
        <v>0.16666666666666666</v>
      </c>
      <c r="P346" s="5" t="str">
        <f t="shared" ca="1" si="22"/>
        <v/>
      </c>
      <c r="Q346" s="5" t="str">
        <f t="shared" ca="1" si="23"/>
        <v/>
      </c>
      <c r="R346" s="10">
        <f t="shared" si="12"/>
        <v>130</v>
      </c>
      <c r="S346" s="4">
        <f t="shared" si="24"/>
        <v>33</v>
      </c>
      <c r="T346" s="4">
        <f t="shared" si="25"/>
        <v>8</v>
      </c>
      <c r="U346" s="4">
        <f t="shared" si="26"/>
        <v>2022</v>
      </c>
      <c r="V346" s="434">
        <v>4.3895833333333334</v>
      </c>
      <c r="W346" s="5" t="e">
        <f ca="1">Таблица9[[#This Row],[Время в пути]]-Таблица9[[#This Row],[Нитка]]</f>
        <v>#VALUE!</v>
      </c>
    </row>
    <row r="347" spans="1:23" ht="13.2">
      <c r="A347" s="26" t="s">
        <v>99</v>
      </c>
      <c r="B347" s="3" t="s">
        <v>7</v>
      </c>
      <c r="C347" s="4" t="s">
        <v>3902</v>
      </c>
      <c r="E347" s="4"/>
      <c r="F347" s="4">
        <v>4</v>
      </c>
      <c r="G347" s="4">
        <v>73</v>
      </c>
      <c r="H347" s="39">
        <v>44781.708333333336</v>
      </c>
      <c r="I347" s="8">
        <v>44781.945138888892</v>
      </c>
      <c r="J347" s="8">
        <v>44787.667361111111</v>
      </c>
      <c r="K347" s="8">
        <f t="shared" si="21"/>
        <v>44787.834027777775</v>
      </c>
      <c r="L347" s="8">
        <v>44788.127083333333</v>
      </c>
      <c r="M347" s="8">
        <v>44788.159722222219</v>
      </c>
      <c r="N347" s="8">
        <v>44788.277777777781</v>
      </c>
      <c r="O347" s="5">
        <f t="shared" si="9"/>
        <v>0.16666666666666666</v>
      </c>
      <c r="P347" s="5">
        <f t="shared" ca="1" si="22"/>
        <v>0.23680555555620231</v>
      </c>
      <c r="Q347" s="5">
        <f t="shared" ca="1" si="23"/>
        <v>5.7222222222189885</v>
      </c>
      <c r="R347" s="10">
        <f t="shared" si="12"/>
        <v>150</v>
      </c>
      <c r="S347" s="4">
        <f t="shared" si="24"/>
        <v>33</v>
      </c>
      <c r="T347" s="4">
        <f t="shared" si="25"/>
        <v>8</v>
      </c>
      <c r="U347" s="4">
        <f t="shared" si="26"/>
        <v>2022</v>
      </c>
      <c r="V347" s="434">
        <v>4.3895833333333334</v>
      </c>
      <c r="W347" s="5">
        <f ca="1">Таблица9[[#This Row],[Время в пути]]-Таблица9[[#This Row],[Нитка]]</f>
        <v>1.3326388888856551</v>
      </c>
    </row>
    <row r="348" spans="1:23" ht="13.2">
      <c r="A348" s="26" t="s">
        <v>99</v>
      </c>
      <c r="B348" s="3" t="s">
        <v>7</v>
      </c>
      <c r="C348" s="4" t="s">
        <v>3903</v>
      </c>
      <c r="F348" s="4">
        <v>1</v>
      </c>
      <c r="G348" s="4">
        <v>61</v>
      </c>
      <c r="H348" s="39">
        <v>44783.708333333336</v>
      </c>
      <c r="I348" s="8">
        <v>44783.813888888886</v>
      </c>
      <c r="J348" s="8">
        <v>44788.597222222219</v>
      </c>
      <c r="K348" s="8">
        <f t="shared" si="21"/>
        <v>44788.763888888883</v>
      </c>
      <c r="L348" s="8">
        <v>44789.458333333336</v>
      </c>
      <c r="M348" s="8">
        <v>44789.457638888889</v>
      </c>
      <c r="N348" s="8">
        <v>44789.576388888891</v>
      </c>
      <c r="O348" s="5">
        <f t="shared" si="9"/>
        <v>0.16666666666666666</v>
      </c>
      <c r="P348" s="5">
        <f t="shared" ca="1" si="22"/>
        <v>0.10555555555038154</v>
      </c>
      <c r="Q348" s="5">
        <f t="shared" ca="1" si="23"/>
        <v>4.7833333333328483</v>
      </c>
      <c r="R348" s="10">
        <f t="shared" si="12"/>
        <v>123</v>
      </c>
      <c r="S348" s="4">
        <f t="shared" si="24"/>
        <v>34</v>
      </c>
      <c r="T348" s="4">
        <f t="shared" si="25"/>
        <v>8</v>
      </c>
      <c r="U348" s="4">
        <f t="shared" si="26"/>
        <v>2022</v>
      </c>
      <c r="V348" s="434">
        <v>4.3895833333333334</v>
      </c>
      <c r="W348" s="5">
        <f ca="1">Таблица9[[#This Row],[Время в пути]]-Таблица9[[#This Row],[Нитка]]</f>
        <v>0.39374999999951488</v>
      </c>
    </row>
    <row r="349" spans="1:23" ht="13.2">
      <c r="A349" s="26" t="s">
        <v>99</v>
      </c>
      <c r="B349" s="3" t="s">
        <v>7</v>
      </c>
      <c r="C349" s="4" t="s">
        <v>3904</v>
      </c>
      <c r="F349" s="4">
        <v>0</v>
      </c>
      <c r="G349" s="4">
        <v>69</v>
      </c>
      <c r="H349" s="39">
        <v>44785.708333333336</v>
      </c>
      <c r="I349" s="40">
        <v>44787.127083333333</v>
      </c>
      <c r="J349" s="41">
        <v>44792.652777777781</v>
      </c>
      <c r="K349" s="42">
        <v>44792.819444444445</v>
      </c>
      <c r="L349" s="41">
        <v>44792.9375</v>
      </c>
      <c r="M349" s="43">
        <v>44792.94027777778</v>
      </c>
      <c r="N349" s="44">
        <v>44793.018750000003</v>
      </c>
      <c r="O349" s="5">
        <f t="shared" si="9"/>
        <v>0.16666666666666666</v>
      </c>
      <c r="P349" s="5">
        <f t="shared" ca="1" si="22"/>
        <v>1.4187499999970896</v>
      </c>
      <c r="Q349" s="5">
        <f t="shared" ca="1" si="23"/>
        <v>5.5256944444481633</v>
      </c>
      <c r="R349" s="10">
        <f t="shared" si="12"/>
        <v>138</v>
      </c>
      <c r="S349" s="4">
        <f t="shared" si="24"/>
        <v>34</v>
      </c>
      <c r="T349" s="4">
        <f t="shared" si="25"/>
        <v>8</v>
      </c>
      <c r="U349" s="4">
        <f t="shared" si="26"/>
        <v>2022</v>
      </c>
      <c r="V349" s="434">
        <v>4.3895833333333334</v>
      </c>
      <c r="W349" s="5">
        <f ca="1">Таблица9[[#This Row],[Время в пути]]-Таблица9[[#This Row],[Нитка]]</f>
        <v>1.1361111111148299</v>
      </c>
    </row>
    <row r="350" spans="1:23" ht="13.2">
      <c r="A350" s="26" t="s">
        <v>99</v>
      </c>
      <c r="B350" s="3" t="s">
        <v>7</v>
      </c>
      <c r="C350" s="4" t="s">
        <v>3905</v>
      </c>
      <c r="F350" s="4">
        <v>1</v>
      </c>
      <c r="G350" s="4">
        <v>67</v>
      </c>
      <c r="H350" s="39">
        <v>44788.708333333336</v>
      </c>
      <c r="I350" s="45">
        <v>44788.097222222219</v>
      </c>
      <c r="J350" s="41">
        <v>44793.965277777781</v>
      </c>
      <c r="K350" s="42">
        <v>44794.131944444445</v>
      </c>
      <c r="L350" s="41">
        <v>44794.229166666664</v>
      </c>
      <c r="M350" s="44">
        <v>44794.260416666664</v>
      </c>
      <c r="N350" s="44">
        <v>44794.444444444445</v>
      </c>
      <c r="O350" s="5">
        <f t="shared" si="9"/>
        <v>0.16666666666666666</v>
      </c>
      <c r="P350" s="5">
        <f t="shared" ca="1" si="22"/>
        <v>-0.61111111111677019</v>
      </c>
      <c r="Q350" s="5">
        <f t="shared" ca="1" si="23"/>
        <v>5.8680555555620231</v>
      </c>
      <c r="R350" s="10">
        <f t="shared" si="12"/>
        <v>135</v>
      </c>
      <c r="S350" s="4">
        <f t="shared" si="24"/>
        <v>34</v>
      </c>
      <c r="T350" s="4">
        <f t="shared" si="25"/>
        <v>8</v>
      </c>
      <c r="U350" s="4">
        <f t="shared" si="26"/>
        <v>2022</v>
      </c>
      <c r="V350" s="434">
        <v>4.3895833333333334</v>
      </c>
      <c r="W350" s="5">
        <f ca="1">Таблица9[[#This Row],[Время в пути]]-Таблица9[[#This Row],[Нитка]]</f>
        <v>1.4784722222286897</v>
      </c>
    </row>
    <row r="351" spans="1:23" ht="13.2">
      <c r="A351" s="26" t="s">
        <v>99</v>
      </c>
      <c r="B351" s="3" t="s">
        <v>7</v>
      </c>
      <c r="C351" s="4" t="s">
        <v>3906</v>
      </c>
      <c r="F351" s="4">
        <v>0</v>
      </c>
      <c r="G351" s="4">
        <v>70</v>
      </c>
      <c r="H351" s="39">
        <v>44790.708333333336</v>
      </c>
      <c r="I351" s="45">
        <v>44788.978472222225</v>
      </c>
      <c r="J351" s="41">
        <v>44797.920138888891</v>
      </c>
      <c r="K351" s="42">
        <v>44798.086805555555</v>
      </c>
      <c r="L351" s="41">
        <v>44798.159722222219</v>
      </c>
      <c r="M351" s="44">
        <v>44798.229166666664</v>
      </c>
      <c r="N351" s="44">
        <v>44798.513888888891</v>
      </c>
      <c r="O351" s="5">
        <f t="shared" si="9"/>
        <v>0.16666666666666666</v>
      </c>
      <c r="P351" s="5">
        <f t="shared" ca="1" si="22"/>
        <v>-1.7298611111109494</v>
      </c>
      <c r="Q351" s="5">
        <f t="shared" ca="1" si="23"/>
        <v>8.9416666666656965</v>
      </c>
      <c r="R351" s="10">
        <f t="shared" si="12"/>
        <v>140</v>
      </c>
      <c r="S351" s="4">
        <f t="shared" si="24"/>
        <v>35</v>
      </c>
      <c r="T351" s="4">
        <f t="shared" si="25"/>
        <v>8</v>
      </c>
      <c r="U351" s="4">
        <f t="shared" si="26"/>
        <v>2022</v>
      </c>
      <c r="V351" s="434">
        <v>4.3895833333333334</v>
      </c>
      <c r="W351" s="5">
        <f ca="1">Таблица9[[#This Row],[Время в пути]]-Таблица9[[#This Row],[Нитка]]</f>
        <v>4.5520833333323631</v>
      </c>
    </row>
    <row r="352" spans="1:23" ht="13.2">
      <c r="A352" s="26" t="s">
        <v>99</v>
      </c>
      <c r="B352" s="3" t="s">
        <v>7</v>
      </c>
      <c r="C352" s="4" t="s">
        <v>3907</v>
      </c>
      <c r="F352" s="4">
        <v>0</v>
      </c>
      <c r="G352" s="4">
        <v>62</v>
      </c>
      <c r="H352" s="39">
        <v>44792.708333333336</v>
      </c>
      <c r="I352" s="45">
        <v>44790.527777777781</v>
      </c>
      <c r="J352" s="41">
        <v>44796.305555555555</v>
      </c>
      <c r="K352" s="42">
        <v>44796.472222222219</v>
      </c>
      <c r="L352" s="41">
        <v>44796.541666666664</v>
      </c>
      <c r="M352" s="44">
        <v>44796.556250000001</v>
      </c>
      <c r="N352" s="44">
        <v>44796.650694444441</v>
      </c>
      <c r="O352" s="5">
        <f t="shared" si="9"/>
        <v>0.16666666666666666</v>
      </c>
      <c r="P352" s="5">
        <f t="shared" ca="1" si="22"/>
        <v>-2.1805555555547471</v>
      </c>
      <c r="Q352" s="5">
        <f t="shared" ca="1" si="23"/>
        <v>5.7777777777737356</v>
      </c>
      <c r="R352" s="10">
        <f t="shared" si="12"/>
        <v>124</v>
      </c>
      <c r="S352" s="4">
        <f t="shared" si="24"/>
        <v>35</v>
      </c>
      <c r="T352" s="4">
        <f t="shared" si="25"/>
        <v>8</v>
      </c>
      <c r="U352" s="4">
        <f t="shared" si="26"/>
        <v>2022</v>
      </c>
      <c r="V352" s="434">
        <v>4.3895833333333334</v>
      </c>
      <c r="W352" s="5">
        <f ca="1">Таблица9[[#This Row],[Время в пути]]-Таблица9[[#This Row],[Нитка]]</f>
        <v>1.3881944444404022</v>
      </c>
    </row>
    <row r="353" spans="1:23" ht="13.2">
      <c r="A353" s="26" t="s">
        <v>99</v>
      </c>
      <c r="B353" s="3" t="s">
        <v>7</v>
      </c>
      <c r="C353" s="4" t="s">
        <v>3908</v>
      </c>
      <c r="F353" s="4">
        <v>4</v>
      </c>
      <c r="G353" s="4">
        <v>66</v>
      </c>
      <c r="H353" s="39">
        <v>44795.708333333336</v>
      </c>
      <c r="I353" s="45">
        <v>44791.750694444447</v>
      </c>
      <c r="J353" s="41">
        <v>44796.997916666667</v>
      </c>
      <c r="K353" s="42">
        <v>44797.164583333331</v>
      </c>
      <c r="L353" s="41">
        <v>44797.25</v>
      </c>
      <c r="M353" s="44">
        <v>44797.270833333336</v>
      </c>
      <c r="N353" s="44">
        <v>44797.415972222225</v>
      </c>
      <c r="O353" s="5">
        <f t="shared" si="9"/>
        <v>0.16666666666666666</v>
      </c>
      <c r="P353" s="5">
        <f t="shared" ca="1" si="22"/>
        <v>-3.9576388888890506</v>
      </c>
      <c r="Q353" s="5">
        <f t="shared" ca="1" si="23"/>
        <v>5.2472222222204437</v>
      </c>
      <c r="R353" s="10">
        <f t="shared" si="12"/>
        <v>136</v>
      </c>
      <c r="S353" s="4">
        <f t="shared" si="24"/>
        <v>35</v>
      </c>
      <c r="T353" s="4">
        <f t="shared" si="25"/>
        <v>8</v>
      </c>
      <c r="U353" s="4">
        <f t="shared" si="26"/>
        <v>2022</v>
      </c>
      <c r="V353" s="434">
        <v>4.3895833333333334</v>
      </c>
      <c r="W353" s="5">
        <f ca="1">Таблица9[[#This Row],[Время в пути]]-Таблица9[[#This Row],[Нитка]]</f>
        <v>0.85763888888711026</v>
      </c>
    </row>
    <row r="354" spans="1:23" ht="13.2">
      <c r="A354" s="26" t="s">
        <v>99</v>
      </c>
      <c r="B354" s="3" t="s">
        <v>7</v>
      </c>
      <c r="C354" s="4" t="s">
        <v>3909</v>
      </c>
      <c r="F354" s="4">
        <v>2</v>
      </c>
      <c r="G354" s="4">
        <v>68</v>
      </c>
      <c r="H354" s="39">
        <v>44797.708333333336</v>
      </c>
      <c r="I354" s="45">
        <v>44795.140277777777</v>
      </c>
      <c r="J354" s="41">
        <v>44800.536805555559</v>
      </c>
      <c r="K354" s="42">
        <v>44800.703472222223</v>
      </c>
      <c r="L354" s="41">
        <v>44801.090277777781</v>
      </c>
      <c r="M354" s="44">
        <v>44801.115277777775</v>
      </c>
      <c r="N354" s="44">
        <v>44801.203472222223</v>
      </c>
      <c r="O354" s="5">
        <f t="shared" si="9"/>
        <v>0.16666666666666666</v>
      </c>
      <c r="P354" s="5">
        <f t="shared" ca="1" si="22"/>
        <v>-2.5680555555591127</v>
      </c>
      <c r="Q354" s="5">
        <f t="shared" ca="1" si="23"/>
        <v>5.3965277777824667</v>
      </c>
      <c r="R354" s="10">
        <f t="shared" si="12"/>
        <v>138</v>
      </c>
      <c r="S354" s="4">
        <f t="shared" si="24"/>
        <v>35</v>
      </c>
      <c r="T354" s="4">
        <f t="shared" si="25"/>
        <v>8</v>
      </c>
      <c r="U354" s="4">
        <f t="shared" si="26"/>
        <v>2022</v>
      </c>
      <c r="V354" s="434">
        <v>4.3895833333333334</v>
      </c>
      <c r="W354" s="5">
        <f ca="1">Таблица9[[#This Row],[Время в пути]]-Таблица9[[#This Row],[Нитка]]</f>
        <v>1.0069444444491333</v>
      </c>
    </row>
    <row r="355" spans="1:23" ht="13.2">
      <c r="A355" s="26" t="s">
        <v>99</v>
      </c>
      <c r="B355" s="3" t="s">
        <v>7</v>
      </c>
      <c r="C355" s="4" t="s">
        <v>3910</v>
      </c>
      <c r="F355" s="4">
        <v>1</v>
      </c>
      <c r="G355" s="4">
        <v>70</v>
      </c>
      <c r="H355" s="39">
        <v>44802.708333333336</v>
      </c>
      <c r="I355" s="45">
        <v>44798.020833333336</v>
      </c>
      <c r="J355" s="41">
        <v>44803.644444444442</v>
      </c>
      <c r="K355" s="42">
        <v>44803.811111111114</v>
      </c>
      <c r="L355" s="41">
        <v>44803.895833333336</v>
      </c>
      <c r="M355" s="44">
        <v>44803.895833333336</v>
      </c>
      <c r="N355" s="44">
        <v>44804.03125</v>
      </c>
      <c r="O355" s="5">
        <f t="shared" si="9"/>
        <v>0.16666666666666666</v>
      </c>
      <c r="P355" s="5">
        <f t="shared" ca="1" si="22"/>
        <v>-4.6875</v>
      </c>
      <c r="Q355" s="5">
        <f t="shared" ca="1" si="23"/>
        <v>5.6236111111065838</v>
      </c>
      <c r="R355" s="10">
        <f t="shared" si="12"/>
        <v>141</v>
      </c>
      <c r="S355" s="4">
        <f t="shared" si="24"/>
        <v>36</v>
      </c>
      <c r="T355" s="4">
        <f t="shared" si="25"/>
        <v>8</v>
      </c>
      <c r="U355" s="4">
        <f t="shared" si="26"/>
        <v>2022</v>
      </c>
      <c r="V355" s="434">
        <v>4.3895833333333334</v>
      </c>
      <c r="W355" s="5">
        <f ca="1">Таблица9[[#This Row],[Время в пути]]-Таблица9[[#This Row],[Нитка]]</f>
        <v>1.2340277777732505</v>
      </c>
    </row>
    <row r="356" spans="1:23" ht="13.2" hidden="1">
      <c r="A356" s="26" t="s">
        <v>118</v>
      </c>
      <c r="B356" s="3" t="s">
        <v>6</v>
      </c>
      <c r="C356" s="4" t="s">
        <v>3873</v>
      </c>
      <c r="E356" s="4"/>
      <c r="F356" s="4">
        <v>23</v>
      </c>
      <c r="G356" s="4">
        <v>52</v>
      </c>
      <c r="H356" s="39">
        <v>44775.629861111112</v>
      </c>
      <c r="I356" s="8">
        <v>44777.166666666664</v>
      </c>
      <c r="J356" s="8">
        <v>44782.46597222222</v>
      </c>
      <c r="K356" s="8">
        <f t="shared" ref="K356:K357" si="27">IF(J356=0,"",J356+O356)</f>
        <v>44782.632638888885</v>
      </c>
      <c r="L356" s="8">
        <v>44782.958333333336</v>
      </c>
      <c r="M356" s="8">
        <v>44782.986111111109</v>
      </c>
      <c r="N356" s="8">
        <v>44783.208333333336</v>
      </c>
      <c r="O356" s="5">
        <f t="shared" si="9"/>
        <v>0.16666666666666666</v>
      </c>
      <c r="P356" s="5">
        <f t="shared" ca="1" si="22"/>
        <v>1.5368055555518367</v>
      </c>
      <c r="Q356" s="5">
        <f t="shared" ca="1" si="23"/>
        <v>5.2993055555562023</v>
      </c>
      <c r="R356" s="10">
        <f t="shared" si="12"/>
        <v>127</v>
      </c>
      <c r="S356" s="4">
        <f t="shared" si="24"/>
        <v>33</v>
      </c>
      <c r="T356" s="4">
        <f t="shared" si="25"/>
        <v>8</v>
      </c>
      <c r="U356" s="4">
        <f t="shared" si="26"/>
        <v>2022</v>
      </c>
      <c r="V356" s="434">
        <v>4.3895833333333334</v>
      </c>
      <c r="W356" s="5">
        <f ca="1">Таблица9[[#This Row],[Время в пути]]-Таблица9[[#This Row],[Нитка]]</f>
        <v>0.90972222222286891</v>
      </c>
    </row>
    <row r="357" spans="1:23" ht="13.2" hidden="1">
      <c r="A357" s="26" t="s">
        <v>118</v>
      </c>
      <c r="B357" s="3" t="s">
        <v>6</v>
      </c>
      <c r="C357" s="4" t="s">
        <v>3874</v>
      </c>
      <c r="E357" s="4"/>
      <c r="F357" s="4">
        <v>28</v>
      </c>
      <c r="G357" s="4">
        <v>56</v>
      </c>
      <c r="H357" s="39">
        <v>44779.629861111112</v>
      </c>
      <c r="I357" s="8">
        <v>44782.111111111109</v>
      </c>
      <c r="J357" s="8">
        <v>44787.025694444441</v>
      </c>
      <c r="K357" s="8">
        <f t="shared" si="27"/>
        <v>44787.192361111105</v>
      </c>
      <c r="L357" s="8">
        <v>44787.270833333336</v>
      </c>
      <c r="M357" s="8">
        <v>44787.284722222219</v>
      </c>
      <c r="N357" s="8">
        <v>44787.446527777778</v>
      </c>
      <c r="O357" s="5">
        <f t="shared" si="9"/>
        <v>0.16666666666666666</v>
      </c>
      <c r="P357" s="5">
        <f t="shared" ca="1" si="22"/>
        <v>2.4812499999970896</v>
      </c>
      <c r="Q357" s="5">
        <f t="shared" ca="1" si="23"/>
        <v>4.9145833333313931</v>
      </c>
      <c r="R357" s="10">
        <f t="shared" si="12"/>
        <v>140</v>
      </c>
      <c r="S357" s="4">
        <f t="shared" si="24"/>
        <v>33</v>
      </c>
      <c r="T357" s="4">
        <f t="shared" si="25"/>
        <v>8</v>
      </c>
      <c r="U357" s="4">
        <f t="shared" si="26"/>
        <v>2022</v>
      </c>
      <c r="V357" s="434">
        <v>4.3895833333333334</v>
      </c>
      <c r="W357" s="5">
        <f ca="1">Таблица9[[#This Row],[Время в пути]]-Таблица9[[#This Row],[Нитка]]</f>
        <v>0.52499999999805969</v>
      </c>
    </row>
    <row r="358" spans="1:23" ht="13.2" hidden="1">
      <c r="A358" s="26" t="s">
        <v>118</v>
      </c>
      <c r="B358" s="3" t="s">
        <v>6</v>
      </c>
      <c r="C358" s="4" t="s">
        <v>3875</v>
      </c>
      <c r="F358" s="4">
        <v>25</v>
      </c>
      <c r="G358" s="4">
        <v>62</v>
      </c>
      <c r="H358" s="39">
        <v>44782.629861111112</v>
      </c>
      <c r="I358" s="46">
        <v>44785.13958333333</v>
      </c>
      <c r="J358" s="41">
        <v>44790.094444444447</v>
      </c>
      <c r="K358" s="42">
        <v>44790.261111111111</v>
      </c>
      <c r="L358" s="41">
        <v>44790.791666666664</v>
      </c>
      <c r="M358" s="43">
        <v>44790.848611111112</v>
      </c>
      <c r="N358" s="44">
        <v>44791.061111111114</v>
      </c>
      <c r="O358" s="5">
        <f t="shared" si="9"/>
        <v>0.16666666666666666</v>
      </c>
      <c r="P358" s="5">
        <f t="shared" ca="1" si="22"/>
        <v>2.5097222222175333</v>
      </c>
      <c r="Q358" s="5">
        <f t="shared" ca="1" si="23"/>
        <v>4.9548611111167702</v>
      </c>
      <c r="R358" s="10">
        <f t="shared" si="12"/>
        <v>149</v>
      </c>
      <c r="S358" s="4">
        <f t="shared" si="24"/>
        <v>34</v>
      </c>
      <c r="T358" s="4">
        <f t="shared" si="25"/>
        <v>8</v>
      </c>
      <c r="U358" s="4">
        <f t="shared" si="26"/>
        <v>2022</v>
      </c>
      <c r="V358" s="434">
        <v>4.3895833333333334</v>
      </c>
      <c r="W358" s="5">
        <f ca="1">Таблица9[[#This Row],[Время в пути]]-Таблица9[[#This Row],[Нитка]]</f>
        <v>0.5652777777834368</v>
      </c>
    </row>
    <row r="359" spans="1:23" ht="13.2" hidden="1">
      <c r="A359" s="26" t="s">
        <v>118</v>
      </c>
      <c r="B359" s="3" t="s">
        <v>6</v>
      </c>
      <c r="C359" s="4" t="s">
        <v>3876</v>
      </c>
      <c r="D359" s="4" t="s">
        <v>116</v>
      </c>
      <c r="H359" s="39">
        <v>44786.629861111112</v>
      </c>
      <c r="I359" s="8"/>
      <c r="J359" s="8"/>
      <c r="K359" s="8" t="str">
        <f>IF(J359=0,"",J359+O359)</f>
        <v/>
      </c>
      <c r="L359" s="8"/>
      <c r="M359" s="8"/>
      <c r="N359" s="8"/>
      <c r="O359" s="5">
        <f t="shared" si="9"/>
        <v>0.16666666666666666</v>
      </c>
      <c r="P359" s="5" t="str">
        <f t="shared" ca="1" si="22"/>
        <v/>
      </c>
      <c r="Q359" s="5" t="str">
        <f t="shared" ca="1" si="23"/>
        <v/>
      </c>
      <c r="R359" s="10" t="str">
        <f t="shared" si="12"/>
        <v/>
      </c>
      <c r="S359" s="4">
        <f t="shared" si="24"/>
        <v>33</v>
      </c>
      <c r="T359" s="4">
        <f t="shared" si="25"/>
        <v>8</v>
      </c>
      <c r="U359" s="4">
        <f t="shared" si="26"/>
        <v>2022</v>
      </c>
      <c r="V359" s="434">
        <v>4.3895833333333334</v>
      </c>
      <c r="W359" s="5" t="e">
        <f ca="1">Таблица9[[#This Row],[Время в пути]]-Таблица9[[#This Row],[Нитка]]</f>
        <v>#VALUE!</v>
      </c>
    </row>
    <row r="360" spans="1:23" ht="13.2" hidden="1">
      <c r="A360" s="26" t="s">
        <v>118</v>
      </c>
      <c r="B360" s="3" t="s">
        <v>6</v>
      </c>
      <c r="C360" s="4" t="s">
        <v>3940</v>
      </c>
      <c r="F360" s="4">
        <v>24</v>
      </c>
      <c r="G360" s="4">
        <v>64</v>
      </c>
      <c r="H360" s="39">
        <v>44789.629861111112</v>
      </c>
      <c r="I360" s="46">
        <v>44794.756249999999</v>
      </c>
      <c r="J360" s="41">
        <v>44799.910416666666</v>
      </c>
      <c r="K360" s="42">
        <v>44800.07708333333</v>
      </c>
      <c r="L360" s="41">
        <v>44800.534722222219</v>
      </c>
      <c r="M360" s="43">
        <v>44800.534722222219</v>
      </c>
      <c r="N360" s="44">
        <v>44800.67083333333</v>
      </c>
      <c r="O360" s="5">
        <f t="shared" si="9"/>
        <v>0.16666666666666666</v>
      </c>
      <c r="P360" s="5">
        <f t="shared" ca="1" si="22"/>
        <v>5.1263888888861402</v>
      </c>
      <c r="Q360" s="5">
        <f t="shared" ca="1" si="23"/>
        <v>5.1541666666671517</v>
      </c>
      <c r="R360" s="10">
        <f t="shared" si="12"/>
        <v>152</v>
      </c>
      <c r="S360" s="4">
        <f t="shared" si="24"/>
        <v>35</v>
      </c>
      <c r="T360" s="4">
        <f t="shared" si="25"/>
        <v>8</v>
      </c>
      <c r="U360" s="4">
        <f t="shared" si="26"/>
        <v>2022</v>
      </c>
      <c r="V360" s="434">
        <v>4.3895833333333334</v>
      </c>
      <c r="W360" s="5">
        <f ca="1">Таблица9[[#This Row],[Время в пути]]-Таблица9[[#This Row],[Нитка]]</f>
        <v>0.76458333333381834</v>
      </c>
    </row>
    <row r="361" spans="1:23" ht="13.2" hidden="1">
      <c r="A361" s="26" t="s">
        <v>118</v>
      </c>
      <c r="B361" s="3" t="s">
        <v>6</v>
      </c>
      <c r="C361" s="4" t="s">
        <v>3878</v>
      </c>
      <c r="F361" s="4">
        <v>31</v>
      </c>
      <c r="G361" s="4">
        <v>52</v>
      </c>
      <c r="H361" s="39">
        <v>44793.629861111112</v>
      </c>
      <c r="I361" s="41">
        <v>44799.090277777781</v>
      </c>
      <c r="J361" s="41">
        <v>44804.030555555553</v>
      </c>
      <c r="K361" s="42">
        <v>44804.197222222225</v>
      </c>
      <c r="L361" s="41">
        <v>44804.236111111109</v>
      </c>
      <c r="M361" s="44">
        <v>44804.236111111109</v>
      </c>
      <c r="N361" s="44">
        <v>44804.486111111109</v>
      </c>
      <c r="O361" s="5">
        <f t="shared" si="9"/>
        <v>0.16666666666666666</v>
      </c>
      <c r="P361" s="5">
        <f t="shared" ca="1" si="22"/>
        <v>5.4604166666686069</v>
      </c>
      <c r="Q361" s="5">
        <f t="shared" ca="1" si="23"/>
        <v>4.9402777777722804</v>
      </c>
      <c r="R361" s="10">
        <f t="shared" si="12"/>
        <v>135</v>
      </c>
      <c r="S361" s="4">
        <f t="shared" si="24"/>
        <v>36</v>
      </c>
      <c r="T361" s="4">
        <f t="shared" si="25"/>
        <v>8</v>
      </c>
      <c r="U361" s="4">
        <f t="shared" si="26"/>
        <v>2022</v>
      </c>
      <c r="V361" s="434">
        <v>4.3895833333333334</v>
      </c>
      <c r="W361" s="5">
        <f ca="1">Таблица9[[#This Row],[Время в пути]]-Таблица9[[#This Row],[Нитка]]</f>
        <v>0.550694444438947</v>
      </c>
    </row>
    <row r="362" spans="1:23" ht="13.2" hidden="1">
      <c r="A362" s="26" t="s">
        <v>118</v>
      </c>
      <c r="B362" s="3" t="s">
        <v>6</v>
      </c>
      <c r="C362" s="4" t="s">
        <v>3879</v>
      </c>
      <c r="F362" s="4">
        <v>36</v>
      </c>
      <c r="G362" s="4">
        <v>59</v>
      </c>
      <c r="H362" s="39">
        <v>44796.629861111112</v>
      </c>
      <c r="I362" s="46">
        <v>44804.536805555559</v>
      </c>
      <c r="J362" s="41">
        <v>44810.46597222222</v>
      </c>
      <c r="K362" s="42">
        <v>44810.632638888892</v>
      </c>
      <c r="L362" s="41">
        <v>44810.961805555555</v>
      </c>
      <c r="M362" s="43">
        <v>44811.006944444445</v>
      </c>
      <c r="N362" s="44">
        <v>44811.763888888891</v>
      </c>
      <c r="O362" s="5">
        <f t="shared" si="9"/>
        <v>0.16666666666666666</v>
      </c>
      <c r="P362" s="5">
        <f t="shared" ca="1" si="22"/>
        <v>7.9069444444467081</v>
      </c>
      <c r="Q362" s="5">
        <f t="shared" ca="1" si="23"/>
        <v>5.929166666661331</v>
      </c>
      <c r="R362" s="10">
        <f t="shared" si="12"/>
        <v>154</v>
      </c>
      <c r="S362" s="4">
        <f t="shared" si="24"/>
        <v>37</v>
      </c>
      <c r="T362" s="4">
        <f t="shared" si="25"/>
        <v>9</v>
      </c>
      <c r="U362" s="4">
        <f t="shared" si="26"/>
        <v>2022</v>
      </c>
      <c r="V362" s="434">
        <v>4.3895833333333334</v>
      </c>
      <c r="W362" s="5">
        <f ca="1">Таблица9[[#This Row],[Время в пути]]-Таблица9[[#This Row],[Нитка]]</f>
        <v>1.5395833333279976</v>
      </c>
    </row>
    <row r="363" spans="1:23" ht="13.2" hidden="1">
      <c r="A363" s="26" t="s">
        <v>118</v>
      </c>
      <c r="B363" s="3" t="s">
        <v>6</v>
      </c>
      <c r="C363" s="4" t="s">
        <v>3880</v>
      </c>
      <c r="D363" s="4" t="s">
        <v>116</v>
      </c>
      <c r="H363" s="39">
        <v>44801.629861111112</v>
      </c>
      <c r="I363" s="46"/>
      <c r="J363" s="41"/>
      <c r="K363" s="42"/>
      <c r="L363" s="41"/>
      <c r="M363" s="43"/>
      <c r="N363" s="41"/>
      <c r="O363" s="5">
        <f t="shared" si="9"/>
        <v>0.16666666666666666</v>
      </c>
      <c r="P363" s="5" t="str">
        <f t="shared" ca="1" si="22"/>
        <v/>
      </c>
      <c r="Q363" s="5" t="str">
        <f t="shared" ca="1" si="23"/>
        <v/>
      </c>
      <c r="R363" s="10" t="str">
        <f t="shared" si="12"/>
        <v/>
      </c>
      <c r="S363" s="4">
        <f t="shared" si="24"/>
        <v>35</v>
      </c>
      <c r="T363" s="4">
        <f t="shared" si="25"/>
        <v>8</v>
      </c>
      <c r="U363" s="4">
        <f t="shared" si="26"/>
        <v>2022</v>
      </c>
      <c r="V363" s="434">
        <v>4.3895833333333334</v>
      </c>
      <c r="W363" s="5" t="e">
        <f ca="1">Таблица9[[#This Row],[Время в пути]]-Таблица9[[#This Row],[Нитка]]</f>
        <v>#VALUE!</v>
      </c>
    </row>
    <row r="364" spans="1:23" ht="13.2" hidden="1">
      <c r="A364" s="26" t="s">
        <v>118</v>
      </c>
      <c r="B364" s="3" t="s">
        <v>6</v>
      </c>
      <c r="C364" s="4" t="s">
        <v>3881</v>
      </c>
      <c r="H364" s="39">
        <v>44803.629861111112</v>
      </c>
      <c r="I364" s="8"/>
      <c r="J364" s="8"/>
      <c r="K364" s="8" t="str">
        <f t="shared" ref="K364:K395" si="28">IF(J364=0,"",J364+O364)</f>
        <v/>
      </c>
      <c r="L364" s="8"/>
      <c r="M364" s="8"/>
      <c r="N364" s="8"/>
      <c r="O364" s="5">
        <f t="shared" si="9"/>
        <v>0.16666666666666666</v>
      </c>
      <c r="P364" s="5">
        <f t="shared" ca="1" si="22"/>
        <v>28.370138888887595</v>
      </c>
      <c r="Q364" s="5" t="str">
        <f t="shared" ca="1" si="23"/>
        <v/>
      </c>
      <c r="R364" s="10" t="str">
        <f t="shared" si="12"/>
        <v/>
      </c>
      <c r="S364" s="4">
        <f t="shared" si="24"/>
        <v>36</v>
      </c>
      <c r="T364" s="4">
        <f t="shared" si="25"/>
        <v>8</v>
      </c>
      <c r="U364" s="4">
        <f t="shared" si="26"/>
        <v>2022</v>
      </c>
      <c r="V364" s="434">
        <v>4.3895833333333334</v>
      </c>
      <c r="W364" s="5" t="e">
        <f ca="1">Таблица9[[#This Row],[Время в пути]]-Таблица9[[#This Row],[Нитка]]</f>
        <v>#VALUE!</v>
      </c>
    </row>
    <row r="365" spans="1:23" ht="13.2" hidden="1">
      <c r="A365" s="26" t="s">
        <v>117</v>
      </c>
      <c r="B365" s="3" t="s">
        <v>5</v>
      </c>
      <c r="C365" s="4">
        <v>53</v>
      </c>
      <c r="E365" s="4"/>
      <c r="F365" s="4">
        <v>0</v>
      </c>
      <c r="G365" s="4">
        <v>44</v>
      </c>
      <c r="H365" s="39">
        <v>44776.118055555555</v>
      </c>
      <c r="I365" s="8">
        <v>44776.052083333336</v>
      </c>
      <c r="J365" s="8">
        <v>44780.861111111109</v>
      </c>
      <c r="K365" s="8">
        <f t="shared" si="28"/>
        <v>44781.027777777774</v>
      </c>
      <c r="L365" s="8">
        <v>44781.145833333336</v>
      </c>
      <c r="M365" s="8">
        <v>44781.143055555556</v>
      </c>
      <c r="N365" s="8">
        <v>44781.247916666667</v>
      </c>
      <c r="O365" s="5">
        <f t="shared" si="9"/>
        <v>0.16666666666666666</v>
      </c>
      <c r="P365" s="5">
        <f t="shared" ca="1" si="22"/>
        <v>-6.5972222218988463E-2</v>
      </c>
      <c r="Q365" s="5">
        <f t="shared" ca="1" si="23"/>
        <v>4.8090277777737356</v>
      </c>
      <c r="R365" s="10">
        <f t="shared" si="12"/>
        <v>88</v>
      </c>
      <c r="S365" s="4">
        <f t="shared" si="24"/>
        <v>33</v>
      </c>
      <c r="T365" s="4">
        <f t="shared" si="25"/>
        <v>8</v>
      </c>
      <c r="U365" s="4">
        <f t="shared" si="26"/>
        <v>2022</v>
      </c>
      <c r="V365" s="434">
        <v>4.3895833333333334</v>
      </c>
      <c r="W365" s="5">
        <f ca="1">Таблица9[[#This Row],[Время в пути]]-Таблица9[[#This Row],[Нитка]]</f>
        <v>0.41944444444040219</v>
      </c>
    </row>
    <row r="366" spans="1:23" ht="13.2" hidden="1">
      <c r="A366" s="26" t="s">
        <v>117</v>
      </c>
      <c r="B366" s="3" t="s">
        <v>5</v>
      </c>
      <c r="C366" s="4">
        <v>54</v>
      </c>
      <c r="F366" s="4">
        <v>0</v>
      </c>
      <c r="G366" s="4">
        <v>51</v>
      </c>
      <c r="H366" s="39">
        <v>44783.118055555555</v>
      </c>
      <c r="I366" s="8">
        <v>44783.043749999997</v>
      </c>
      <c r="J366" s="8">
        <v>44788.404166666667</v>
      </c>
      <c r="K366" s="8">
        <f t="shared" si="28"/>
        <v>44788.570833333331</v>
      </c>
      <c r="L366" s="8"/>
      <c r="M366" s="8"/>
      <c r="N366" s="8"/>
      <c r="O366" s="5">
        <f t="shared" si="9"/>
        <v>0.16666666666666666</v>
      </c>
      <c r="P366" s="5">
        <f t="shared" ca="1" si="22"/>
        <v>-7.4305555557657499E-2</v>
      </c>
      <c r="Q366" s="5">
        <f t="shared" ca="1" si="23"/>
        <v>5.3604166666700621</v>
      </c>
      <c r="R366" s="10">
        <f t="shared" si="12"/>
        <v>102</v>
      </c>
      <c r="S366" s="4">
        <f t="shared" si="24"/>
        <v>34</v>
      </c>
      <c r="T366" s="4">
        <f t="shared" si="25"/>
        <v>8</v>
      </c>
      <c r="U366" s="4">
        <f t="shared" si="26"/>
        <v>2022</v>
      </c>
      <c r="V366" s="434">
        <v>4.3895833333333334</v>
      </c>
      <c r="W366" s="5">
        <f ca="1">Таблица9[[#This Row],[Время в пути]]-Таблица9[[#This Row],[Нитка]]</f>
        <v>0.97083333333672872</v>
      </c>
    </row>
    <row r="367" spans="1:23" ht="13.2" hidden="1">
      <c r="A367" s="26" t="s">
        <v>117</v>
      </c>
      <c r="B367" s="3" t="s">
        <v>5</v>
      </c>
      <c r="C367" s="4">
        <v>55</v>
      </c>
      <c r="F367" s="4">
        <v>0</v>
      </c>
      <c r="G367" s="4">
        <v>48</v>
      </c>
      <c r="H367" s="39">
        <v>44787.118055555555</v>
      </c>
      <c r="I367" s="8">
        <v>44788.129861111112</v>
      </c>
      <c r="J367" s="8"/>
      <c r="K367" s="8" t="str">
        <f t="shared" si="28"/>
        <v/>
      </c>
      <c r="L367" s="8"/>
      <c r="M367" s="8"/>
      <c r="N367" s="8"/>
      <c r="O367" s="5">
        <f t="shared" si="9"/>
        <v>0.16666666666666666</v>
      </c>
      <c r="P367" s="5">
        <f t="shared" ca="1" si="22"/>
        <v>1.0118055555576575</v>
      </c>
      <c r="Q367" s="5">
        <f t="shared" ca="1" si="23"/>
        <v>43.870138888887595</v>
      </c>
      <c r="R367" s="10">
        <f t="shared" si="12"/>
        <v>96</v>
      </c>
      <c r="S367" s="4">
        <f t="shared" si="24"/>
        <v>33</v>
      </c>
      <c r="T367" s="4">
        <f t="shared" si="25"/>
        <v>8</v>
      </c>
      <c r="U367" s="4">
        <f t="shared" si="26"/>
        <v>2022</v>
      </c>
      <c r="V367" s="434">
        <v>4.3895833333333334</v>
      </c>
      <c r="W367" s="5">
        <f ca="1">Таблица9[[#This Row],[Время в пути]]-Таблица9[[#This Row],[Нитка]]</f>
        <v>39.480555555554261</v>
      </c>
    </row>
    <row r="368" spans="1:23" ht="13.2" hidden="1">
      <c r="A368" s="26" t="s">
        <v>117</v>
      </c>
      <c r="B368" s="3" t="s">
        <v>5</v>
      </c>
      <c r="C368" s="4">
        <v>56</v>
      </c>
      <c r="F368" s="4">
        <v>0</v>
      </c>
      <c r="G368" s="4">
        <v>76</v>
      </c>
      <c r="H368" s="39">
        <v>44790.118055555555</v>
      </c>
      <c r="I368" s="8"/>
      <c r="J368" s="8"/>
      <c r="K368" s="8" t="str">
        <f t="shared" si="28"/>
        <v/>
      </c>
      <c r="L368" s="8"/>
      <c r="M368" s="8"/>
      <c r="N368" s="8"/>
      <c r="O368" s="5">
        <f t="shared" si="9"/>
        <v>0.16666666666666666</v>
      </c>
      <c r="P368" s="5">
        <f t="shared" ca="1" si="22"/>
        <v>41.881944444445253</v>
      </c>
      <c r="Q368" s="5" t="str">
        <f t="shared" ca="1" si="23"/>
        <v/>
      </c>
      <c r="R368" s="10">
        <f t="shared" si="12"/>
        <v>152</v>
      </c>
      <c r="S368" s="4">
        <f t="shared" si="24"/>
        <v>34</v>
      </c>
      <c r="T368" s="4">
        <f t="shared" si="25"/>
        <v>8</v>
      </c>
      <c r="U368" s="4">
        <f t="shared" si="26"/>
        <v>2022</v>
      </c>
      <c r="V368" s="434">
        <v>4.3895833333333334</v>
      </c>
      <c r="W368" s="5" t="e">
        <f ca="1">Таблица9[[#This Row],[Время в пути]]-Таблица9[[#This Row],[Нитка]]</f>
        <v>#VALUE!</v>
      </c>
    </row>
    <row r="369" spans="1:23" ht="13.2" hidden="1">
      <c r="A369" s="26" t="s">
        <v>118</v>
      </c>
      <c r="B369" s="27" t="s">
        <v>8</v>
      </c>
      <c r="C369" s="26" t="s">
        <v>3843</v>
      </c>
      <c r="H369" s="39">
        <v>44798</v>
      </c>
      <c r="I369" s="8"/>
      <c r="J369" s="8"/>
      <c r="K369" s="8" t="str">
        <f t="shared" si="28"/>
        <v/>
      </c>
      <c r="L369" s="8"/>
      <c r="M369" s="8"/>
      <c r="N369" s="8"/>
      <c r="O369" s="5">
        <f t="shared" si="9"/>
        <v>0.16666666666666666</v>
      </c>
      <c r="P369" s="5">
        <f t="shared" ca="1" si="22"/>
        <v>34</v>
      </c>
      <c r="Q369" s="5" t="str">
        <f t="shared" ca="1" si="23"/>
        <v/>
      </c>
      <c r="R369" s="10" t="str">
        <f t="shared" si="12"/>
        <v/>
      </c>
      <c r="S369" s="4">
        <f t="shared" si="24"/>
        <v>35</v>
      </c>
      <c r="T369" s="4">
        <f t="shared" si="25"/>
        <v>8</v>
      </c>
      <c r="U369" s="4">
        <f t="shared" si="26"/>
        <v>2022</v>
      </c>
      <c r="V369" s="434">
        <v>5.5562499999999995</v>
      </c>
      <c r="W369" s="5" t="e">
        <f ca="1">Таблица9[[#This Row],[Время в пути]]-Таблица9[[#This Row],[Нитка]]</f>
        <v>#VALUE!</v>
      </c>
    </row>
    <row r="370" spans="1:23" ht="13.2" hidden="1">
      <c r="A370" s="4" t="s">
        <v>115</v>
      </c>
      <c r="B370" s="6" t="s">
        <v>11</v>
      </c>
      <c r="C370" s="4" t="s">
        <v>3954</v>
      </c>
      <c r="E370" s="4"/>
      <c r="F370" s="4">
        <v>0</v>
      </c>
      <c r="G370" s="4">
        <v>50</v>
      </c>
      <c r="H370" s="39"/>
      <c r="I370" s="8">
        <v>44777.827777777777</v>
      </c>
      <c r="J370" s="8">
        <v>44780.904861111114</v>
      </c>
      <c r="K370" s="8">
        <f t="shared" si="28"/>
        <v>44781.071527777778</v>
      </c>
      <c r="L370" s="37">
        <v>44781.180555555555</v>
      </c>
      <c r="M370" s="8">
        <v>44781.958333333336</v>
      </c>
      <c r="N370" s="8">
        <v>44782.434027777781</v>
      </c>
      <c r="O370" s="5">
        <f t="shared" si="9"/>
        <v>0.16666666666666666</v>
      </c>
      <c r="P370" s="5" t="str">
        <f t="shared" ca="1" si="22"/>
        <v/>
      </c>
      <c r="Q370" s="5" t="str">
        <f t="shared" ca="1" si="23"/>
        <v/>
      </c>
      <c r="R370" s="10">
        <f t="shared" si="12"/>
        <v>100</v>
      </c>
      <c r="S370" s="4">
        <f t="shared" si="24"/>
        <v>33</v>
      </c>
      <c r="T370" s="4">
        <f t="shared" si="25"/>
        <v>8</v>
      </c>
      <c r="U370" s="4">
        <f t="shared" si="26"/>
        <v>2022</v>
      </c>
      <c r="V370" s="434">
        <v>2.8333333333333335</v>
      </c>
      <c r="W370" s="5" t="e">
        <f ca="1">Таблица9[[#This Row],[Время в пути]]-Таблица9[[#This Row],[Нитка]]</f>
        <v>#VALUE!</v>
      </c>
    </row>
    <row r="371" spans="1:23" ht="13.2">
      <c r="A371" s="26" t="s">
        <v>99</v>
      </c>
      <c r="B371" s="3" t="s">
        <v>7</v>
      </c>
      <c r="C371" s="26" t="s">
        <v>3911</v>
      </c>
      <c r="E371" s="4" t="s">
        <v>123</v>
      </c>
      <c r="F371" s="4">
        <v>3</v>
      </c>
      <c r="G371" s="4">
        <v>65</v>
      </c>
      <c r="H371" s="40">
        <v>44799.708333333336</v>
      </c>
      <c r="I371" s="45">
        <v>44799.625</v>
      </c>
      <c r="J371" s="41">
        <v>44804.515277777777</v>
      </c>
      <c r="K371" s="8">
        <f t="shared" si="28"/>
        <v>44804.681944444441</v>
      </c>
      <c r="L371" s="41">
        <v>44805.020833333336</v>
      </c>
      <c r="M371" s="43">
        <v>44805.034722222219</v>
      </c>
      <c r="N371" s="44">
        <v>44805.167361111111</v>
      </c>
      <c r="O371" s="5">
        <f t="shared" si="9"/>
        <v>0.16666666666666666</v>
      </c>
      <c r="P371" s="5">
        <f t="shared" ca="1" si="22"/>
        <v>-8.3333333335758653E-2</v>
      </c>
      <c r="Q371" s="5">
        <f t="shared" ca="1" si="23"/>
        <v>4.890277777776646</v>
      </c>
      <c r="R371" s="10">
        <f t="shared" si="12"/>
        <v>133</v>
      </c>
      <c r="S371" s="4">
        <f t="shared" si="24"/>
        <v>36</v>
      </c>
      <c r="T371" s="4">
        <f t="shared" si="25"/>
        <v>8</v>
      </c>
      <c r="U371" s="4">
        <f t="shared" si="26"/>
        <v>2022</v>
      </c>
      <c r="V371" s="434">
        <v>4.3895833333333334</v>
      </c>
      <c r="W371" s="5">
        <f ca="1">Таблица9[[#This Row],[Время в пути]]-Таблица9[[#This Row],[Нитка]]</f>
        <v>0.50069444444331257</v>
      </c>
    </row>
    <row r="372" spans="1:23" ht="13.2">
      <c r="A372" s="26" t="s">
        <v>99</v>
      </c>
      <c r="B372" s="3" t="s">
        <v>7</v>
      </c>
      <c r="C372" s="61" t="s">
        <v>3912</v>
      </c>
      <c r="E372" s="4" t="s">
        <v>123</v>
      </c>
      <c r="F372" s="4">
        <v>0</v>
      </c>
      <c r="G372" s="4">
        <v>60</v>
      </c>
      <c r="H372" s="45">
        <v>44800.536805555559</v>
      </c>
      <c r="I372" s="45">
        <v>44800.536805555559</v>
      </c>
      <c r="J372" s="41">
        <v>44804.892361111109</v>
      </c>
      <c r="K372" s="8">
        <f t="shared" si="28"/>
        <v>44805.059027777774</v>
      </c>
      <c r="L372" s="41">
        <v>44805.479166666664</v>
      </c>
      <c r="M372" s="44">
        <v>44805.489583333336</v>
      </c>
      <c r="N372" s="44">
        <v>44805.701388888891</v>
      </c>
      <c r="O372" s="5">
        <f t="shared" si="9"/>
        <v>0.16666666666666666</v>
      </c>
      <c r="P372" s="5">
        <f t="shared" ca="1" si="22"/>
        <v>0</v>
      </c>
      <c r="Q372" s="5">
        <f t="shared" ca="1" si="23"/>
        <v>4.3555555555503815</v>
      </c>
      <c r="R372" s="10">
        <f t="shared" si="12"/>
        <v>120</v>
      </c>
      <c r="S372" s="4">
        <f t="shared" si="24"/>
        <v>36</v>
      </c>
      <c r="T372" s="4">
        <f t="shared" si="25"/>
        <v>9</v>
      </c>
      <c r="U372" s="4">
        <f t="shared" si="26"/>
        <v>2022</v>
      </c>
      <c r="V372" s="434">
        <v>4.3895833333333334</v>
      </c>
      <c r="W372" s="5">
        <f ca="1">Таблица9[[#This Row],[Время в пути]]-Таблица9[[#This Row],[Нитка]]</f>
        <v>-3.4027777782951851E-2</v>
      </c>
    </row>
    <row r="373" spans="1:23" ht="13.2">
      <c r="A373" s="26" t="s">
        <v>99</v>
      </c>
      <c r="B373" s="3" t="s">
        <v>7</v>
      </c>
      <c r="C373" s="47" t="s">
        <v>3913</v>
      </c>
      <c r="F373" s="4">
        <v>3</v>
      </c>
      <c r="G373" s="4">
        <v>50</v>
      </c>
      <c r="H373" s="45">
        <v>44801.068749999999</v>
      </c>
      <c r="I373" s="45">
        <v>44801.068749999999</v>
      </c>
      <c r="J373" s="41">
        <v>44806.305555555555</v>
      </c>
      <c r="K373" s="8">
        <f t="shared" si="28"/>
        <v>44806.472222222219</v>
      </c>
      <c r="L373" s="41">
        <v>44806.645833333336</v>
      </c>
      <c r="M373" s="44">
        <v>44806.659722222219</v>
      </c>
      <c r="N373" s="44">
        <v>44807.09652777778</v>
      </c>
      <c r="O373" s="5">
        <f t="shared" si="9"/>
        <v>0.16666666666666666</v>
      </c>
      <c r="P373" s="5">
        <f t="shared" ca="1" si="22"/>
        <v>0</v>
      </c>
      <c r="Q373" s="5">
        <f t="shared" ca="1" si="23"/>
        <v>5.2368055555562023</v>
      </c>
      <c r="R373" s="10">
        <f t="shared" si="12"/>
        <v>103</v>
      </c>
      <c r="S373" s="4">
        <f t="shared" si="24"/>
        <v>36</v>
      </c>
      <c r="T373" s="4">
        <f t="shared" si="25"/>
        <v>9</v>
      </c>
      <c r="U373" s="4">
        <f t="shared" si="26"/>
        <v>2022</v>
      </c>
      <c r="V373" s="434">
        <v>4.3895833333333334</v>
      </c>
      <c r="W373" s="5">
        <f ca="1">Таблица9[[#This Row],[Время в пути]]-Таблица9[[#This Row],[Нитка]]</f>
        <v>0.84722222222286891</v>
      </c>
    </row>
    <row r="374" spans="1:23" ht="13.2">
      <c r="A374" s="26" t="s">
        <v>99</v>
      </c>
      <c r="B374" s="3" t="s">
        <v>7</v>
      </c>
      <c r="C374" s="61" t="s">
        <v>3914</v>
      </c>
      <c r="E374" s="4" t="s">
        <v>123</v>
      </c>
      <c r="F374" s="4">
        <v>1</v>
      </c>
      <c r="G374" s="4">
        <v>74</v>
      </c>
      <c r="H374" s="45">
        <v>44802.708333333336</v>
      </c>
      <c r="I374" s="45">
        <v>44802.979166666664</v>
      </c>
      <c r="J374" s="41">
        <v>44808.748611111114</v>
      </c>
      <c r="K374" s="8">
        <f t="shared" si="28"/>
        <v>44808.915277777778</v>
      </c>
      <c r="L374" s="41">
        <v>44809.041666666664</v>
      </c>
      <c r="M374" s="44">
        <v>44809.041666666664</v>
      </c>
      <c r="N374" s="44">
        <v>44809.200694444444</v>
      </c>
      <c r="O374" s="5">
        <f t="shared" si="9"/>
        <v>0.16666666666666666</v>
      </c>
      <c r="P374" s="5">
        <f t="shared" ca="1" si="22"/>
        <v>0.27083333332848269</v>
      </c>
      <c r="Q374" s="5">
        <f t="shared" ca="1" si="23"/>
        <v>5.7694444444496185</v>
      </c>
      <c r="R374" s="10">
        <f t="shared" si="12"/>
        <v>149</v>
      </c>
      <c r="S374" s="4">
        <f t="shared" si="24"/>
        <v>36</v>
      </c>
      <c r="T374" s="4">
        <f t="shared" si="25"/>
        <v>9</v>
      </c>
      <c r="U374" s="4">
        <f t="shared" si="26"/>
        <v>2022</v>
      </c>
      <c r="V374" s="434">
        <v>4.3895833333333334</v>
      </c>
      <c r="W374" s="5">
        <f ca="1">Таблица9[[#This Row],[Время в пути]]-Таблица9[[#This Row],[Нитка]]</f>
        <v>1.3798611111162851</v>
      </c>
    </row>
    <row r="375" spans="1:23" ht="13.2">
      <c r="A375" s="26" t="s">
        <v>99</v>
      </c>
      <c r="B375" s="3" t="s">
        <v>7</v>
      </c>
      <c r="C375" s="47" t="s">
        <v>3915</v>
      </c>
      <c r="F375" s="4">
        <v>1</v>
      </c>
      <c r="G375" s="4">
        <v>65</v>
      </c>
      <c r="H375" s="45">
        <v>44795.964583333334</v>
      </c>
      <c r="I375" s="45">
        <v>44795.964583333334</v>
      </c>
      <c r="J375" s="41">
        <v>44809.628472222219</v>
      </c>
      <c r="K375" s="8">
        <f t="shared" si="28"/>
        <v>44809.795138888883</v>
      </c>
      <c r="L375" s="41">
        <v>44809.909722222219</v>
      </c>
      <c r="M375" s="44">
        <v>44809.920138888891</v>
      </c>
      <c r="N375" s="44">
        <v>44810.131944444445</v>
      </c>
      <c r="O375" s="5">
        <f t="shared" si="9"/>
        <v>0.16666666666666666</v>
      </c>
      <c r="P375" s="5">
        <f t="shared" ca="1" si="22"/>
        <v>0</v>
      </c>
      <c r="Q375" s="5">
        <f t="shared" ca="1" si="23"/>
        <v>13.663888888884685</v>
      </c>
      <c r="R375" s="10">
        <f t="shared" si="12"/>
        <v>131</v>
      </c>
      <c r="S375" s="4">
        <f t="shared" si="24"/>
        <v>37</v>
      </c>
      <c r="T375" s="4">
        <f t="shared" si="25"/>
        <v>9</v>
      </c>
      <c r="U375" s="4">
        <f t="shared" si="26"/>
        <v>2022</v>
      </c>
      <c r="V375" s="434">
        <v>4.3895833333333334</v>
      </c>
      <c r="W375" s="5">
        <f ca="1">Таблица9[[#This Row],[Время в пути]]-Таблица9[[#This Row],[Нитка]]</f>
        <v>9.2743055555513507</v>
      </c>
    </row>
    <row r="376" spans="1:23" ht="13.2">
      <c r="A376" s="26" t="s">
        <v>99</v>
      </c>
      <c r="B376" s="3" t="s">
        <v>7</v>
      </c>
      <c r="C376" s="47" t="s">
        <v>3916</v>
      </c>
      <c r="F376" s="4">
        <v>8</v>
      </c>
      <c r="G376" s="4">
        <v>61</v>
      </c>
      <c r="H376" s="45">
        <v>44804.708333333336</v>
      </c>
      <c r="I376" s="45">
        <v>44804.922222222223</v>
      </c>
      <c r="J376" s="41">
        <v>44810.026388888888</v>
      </c>
      <c r="K376" s="8">
        <f t="shared" si="28"/>
        <v>44810.193055555552</v>
      </c>
      <c r="L376" s="41">
        <v>44810.277777777781</v>
      </c>
      <c r="M376" s="44">
        <v>44810.284722222219</v>
      </c>
      <c r="N376" s="44">
        <v>44810.445833333331</v>
      </c>
      <c r="O376" s="5">
        <f t="shared" si="9"/>
        <v>0.16666666666666666</v>
      </c>
      <c r="P376" s="5">
        <f t="shared" ca="1" si="22"/>
        <v>0.21388888888759539</v>
      </c>
      <c r="Q376" s="5">
        <f t="shared" ca="1" si="23"/>
        <v>5.1041666666642413</v>
      </c>
      <c r="R376" s="10">
        <f t="shared" si="12"/>
        <v>130</v>
      </c>
      <c r="S376" s="4">
        <f t="shared" si="24"/>
        <v>37</v>
      </c>
      <c r="T376" s="4">
        <f t="shared" si="25"/>
        <v>9</v>
      </c>
      <c r="U376" s="4">
        <f t="shared" si="26"/>
        <v>2022</v>
      </c>
      <c r="V376" s="434">
        <v>4.3895833333333334</v>
      </c>
      <c r="W376" s="5">
        <f ca="1">Таблица9[[#This Row],[Время в пути]]-Таблица9[[#This Row],[Нитка]]</f>
        <v>0.71458333333090795</v>
      </c>
    </row>
    <row r="377" spans="1:23" ht="13.2">
      <c r="A377" s="26" t="s">
        <v>99</v>
      </c>
      <c r="B377" s="3" t="s">
        <v>7</v>
      </c>
      <c r="C377" s="47" t="s">
        <v>3917</v>
      </c>
      <c r="F377" s="4">
        <v>11</v>
      </c>
      <c r="G377" s="4">
        <v>65</v>
      </c>
      <c r="H377" s="45">
        <v>44809.708333333336</v>
      </c>
      <c r="I377" s="45">
        <v>44809.409722222219</v>
      </c>
      <c r="J377" s="41">
        <v>44814.977083333331</v>
      </c>
      <c r="K377" s="8">
        <f t="shared" si="28"/>
        <v>44815.143749999996</v>
      </c>
      <c r="L377" s="41">
        <v>44815.229166666664</v>
      </c>
      <c r="M377" s="44">
        <v>44815.25</v>
      </c>
      <c r="N377" s="44">
        <v>44815.408333333333</v>
      </c>
      <c r="O377" s="5">
        <f t="shared" si="9"/>
        <v>0.16666666666666666</v>
      </c>
      <c r="P377" s="5">
        <f t="shared" ca="1" si="22"/>
        <v>-0.29861111111677019</v>
      </c>
      <c r="Q377" s="5">
        <f t="shared" ca="1" si="23"/>
        <v>5.5673611111124046</v>
      </c>
      <c r="R377" s="10">
        <f t="shared" si="12"/>
        <v>141</v>
      </c>
      <c r="S377" s="4">
        <f t="shared" si="24"/>
        <v>37</v>
      </c>
      <c r="T377" s="4">
        <f t="shared" si="25"/>
        <v>9</v>
      </c>
      <c r="U377" s="4">
        <f t="shared" si="26"/>
        <v>2022</v>
      </c>
      <c r="V377" s="434">
        <v>4.3895833333333334</v>
      </c>
      <c r="W377" s="5">
        <f ca="1">Таблица9[[#This Row],[Время в пути]]-Таблица9[[#This Row],[Нитка]]</f>
        <v>1.1777777777790712</v>
      </c>
    </row>
    <row r="378" spans="1:23" ht="13.2">
      <c r="A378" s="26" t="s">
        <v>99</v>
      </c>
      <c r="B378" s="3" t="s">
        <v>7</v>
      </c>
      <c r="C378" s="47" t="s">
        <v>3918</v>
      </c>
      <c r="H378" s="45">
        <v>44811.708333333336</v>
      </c>
      <c r="I378" s="45">
        <v>44811.252083333333</v>
      </c>
      <c r="J378" s="41">
        <v>44815.862500000003</v>
      </c>
      <c r="K378" s="8">
        <f t="shared" si="28"/>
        <v>44816.029166666667</v>
      </c>
      <c r="L378" s="41">
        <v>44816.229166666664</v>
      </c>
      <c r="M378" s="44">
        <v>44816.243055555555</v>
      </c>
      <c r="N378" s="44">
        <v>44816.541666666664</v>
      </c>
      <c r="O378" s="5">
        <f t="shared" si="9"/>
        <v>0.16666666666666666</v>
      </c>
      <c r="P378" s="5">
        <f t="shared" ca="1" si="22"/>
        <v>-0.45625000000291038</v>
      </c>
      <c r="Q378" s="5">
        <f t="shared" ca="1" si="23"/>
        <v>4.6104166666700621</v>
      </c>
      <c r="R378" s="10" t="str">
        <f t="shared" si="12"/>
        <v/>
      </c>
      <c r="S378" s="4">
        <f t="shared" si="24"/>
        <v>38</v>
      </c>
      <c r="T378" s="4">
        <f t="shared" si="25"/>
        <v>9</v>
      </c>
      <c r="U378" s="4">
        <f t="shared" si="26"/>
        <v>2022</v>
      </c>
      <c r="V378" s="434">
        <v>4.3895833333333334</v>
      </c>
      <c r="W378" s="5">
        <f ca="1">Таблица9[[#This Row],[Время в пути]]-Таблица9[[#This Row],[Нитка]]</f>
        <v>0.22083333333672872</v>
      </c>
    </row>
    <row r="379" spans="1:23" ht="13.2">
      <c r="A379" s="26" t="s">
        <v>99</v>
      </c>
      <c r="B379" s="3" t="s">
        <v>7</v>
      </c>
      <c r="C379" s="61" t="s">
        <v>3919</v>
      </c>
      <c r="E379" s="4" t="s">
        <v>123</v>
      </c>
      <c r="H379" s="45">
        <v>44806.708333333336</v>
      </c>
      <c r="I379" s="45">
        <v>44807.211805555555</v>
      </c>
      <c r="J379" s="41">
        <v>44817.335416666669</v>
      </c>
      <c r="K379" s="8">
        <f t="shared" si="28"/>
        <v>44817.502083333333</v>
      </c>
      <c r="L379" s="48"/>
      <c r="M379" s="8"/>
      <c r="N379" s="8"/>
      <c r="O379" s="5">
        <f t="shared" si="9"/>
        <v>0.16666666666666666</v>
      </c>
      <c r="P379" s="5">
        <f t="shared" ca="1" si="22"/>
        <v>0.50347222221898846</v>
      </c>
      <c r="Q379" s="5">
        <f t="shared" ca="1" si="23"/>
        <v>10.12361111111386</v>
      </c>
      <c r="R379" s="10" t="str">
        <f t="shared" si="12"/>
        <v/>
      </c>
      <c r="S379" s="4">
        <f t="shared" si="24"/>
        <v>38</v>
      </c>
      <c r="T379" s="4">
        <f t="shared" si="25"/>
        <v>9</v>
      </c>
      <c r="U379" s="4">
        <f t="shared" si="26"/>
        <v>2022</v>
      </c>
      <c r="V379" s="434">
        <v>4.3895833333333334</v>
      </c>
      <c r="W379" s="5">
        <f ca="1">Таблица9[[#This Row],[Время в пути]]-Таблица9[[#This Row],[Нитка]]</f>
        <v>5.7340277777805264</v>
      </c>
    </row>
    <row r="380" spans="1:23" ht="13.2">
      <c r="A380" s="26" t="s">
        <v>99</v>
      </c>
      <c r="B380" s="3" t="s">
        <v>7</v>
      </c>
      <c r="C380" s="47" t="s">
        <v>3920</v>
      </c>
      <c r="H380" s="45">
        <v>44808.132638888892</v>
      </c>
      <c r="I380" s="45">
        <v>44808.132638888892</v>
      </c>
      <c r="J380" s="41">
        <v>44817.335416666669</v>
      </c>
      <c r="K380" s="8">
        <f t="shared" si="28"/>
        <v>44817.502083333333</v>
      </c>
      <c r="L380" s="48"/>
      <c r="M380" s="8"/>
      <c r="N380" s="8"/>
      <c r="O380" s="5">
        <f t="shared" si="9"/>
        <v>0.16666666666666666</v>
      </c>
      <c r="P380" s="5">
        <f t="shared" ca="1" si="22"/>
        <v>0</v>
      </c>
      <c r="Q380" s="5">
        <f t="shared" ca="1" si="23"/>
        <v>9.202777777776646</v>
      </c>
      <c r="R380" s="10" t="str">
        <f t="shared" si="12"/>
        <v/>
      </c>
      <c r="S380" s="4">
        <f t="shared" si="24"/>
        <v>38</v>
      </c>
      <c r="T380" s="4">
        <f t="shared" si="25"/>
        <v>9</v>
      </c>
      <c r="U380" s="4">
        <f t="shared" si="26"/>
        <v>2022</v>
      </c>
      <c r="V380" s="434">
        <v>4.3895833333333334</v>
      </c>
      <c r="W380" s="5">
        <f ca="1">Таблица9[[#This Row],[Время в пути]]-Таблица9[[#This Row],[Нитка]]</f>
        <v>4.8131944444433126</v>
      </c>
    </row>
    <row r="381" spans="1:23" ht="13.2">
      <c r="A381" s="26" t="s">
        <v>99</v>
      </c>
      <c r="B381" s="3" t="s">
        <v>7</v>
      </c>
      <c r="C381" s="61" t="s">
        <v>3921</v>
      </c>
      <c r="E381" s="4" t="s">
        <v>123</v>
      </c>
      <c r="H381" s="45">
        <v>44813.708333333336</v>
      </c>
      <c r="I381" s="45">
        <v>44813.070833333331</v>
      </c>
      <c r="J381" s="48"/>
      <c r="K381" s="8" t="str">
        <f t="shared" si="28"/>
        <v/>
      </c>
      <c r="L381" s="48"/>
      <c r="M381" s="8"/>
      <c r="N381" s="8"/>
      <c r="O381" s="5">
        <f t="shared" si="9"/>
        <v>0.16666666666666666</v>
      </c>
      <c r="P381" s="5">
        <f t="shared" ca="1" si="22"/>
        <v>-0.63750000000436557</v>
      </c>
      <c r="Q381" s="5">
        <f t="shared" ca="1" si="23"/>
        <v>18.929166666668607</v>
      </c>
      <c r="R381" s="10" t="str">
        <f t="shared" si="12"/>
        <v/>
      </c>
      <c r="S381" s="4">
        <f t="shared" si="24"/>
        <v>37</v>
      </c>
      <c r="T381" s="4">
        <f t="shared" si="25"/>
        <v>9</v>
      </c>
      <c r="U381" s="4">
        <f t="shared" si="26"/>
        <v>2022</v>
      </c>
      <c r="V381" s="434">
        <v>4.3895833333333334</v>
      </c>
      <c r="W381" s="5">
        <f ca="1">Таблица9[[#This Row],[Время в пути]]-Таблица9[[#This Row],[Нитка]]</f>
        <v>14.539583333335273</v>
      </c>
    </row>
    <row r="382" spans="1:23" ht="13.2">
      <c r="A382" s="26" t="s">
        <v>99</v>
      </c>
      <c r="B382" s="3" t="s">
        <v>7</v>
      </c>
      <c r="C382" s="47" t="s">
        <v>3922</v>
      </c>
      <c r="H382" s="45">
        <v>44814.914583333331</v>
      </c>
      <c r="I382" s="45">
        <v>44814.914583333331</v>
      </c>
      <c r="J382" s="48"/>
      <c r="K382" s="8" t="str">
        <f t="shared" si="28"/>
        <v/>
      </c>
      <c r="L382" s="48"/>
      <c r="M382" s="8"/>
      <c r="N382" s="8"/>
      <c r="O382" s="5">
        <f t="shared" si="9"/>
        <v>0.16666666666666666</v>
      </c>
      <c r="P382" s="5">
        <f t="shared" ca="1" si="22"/>
        <v>0</v>
      </c>
      <c r="Q382" s="5">
        <f t="shared" ca="1" si="23"/>
        <v>17.085416666668607</v>
      </c>
      <c r="R382" s="10" t="str">
        <f t="shared" si="12"/>
        <v/>
      </c>
      <c r="S382" s="4">
        <f t="shared" si="24"/>
        <v>37</v>
      </c>
      <c r="T382" s="4">
        <f t="shared" si="25"/>
        <v>9</v>
      </c>
      <c r="U382" s="4">
        <f t="shared" si="26"/>
        <v>2022</v>
      </c>
      <c r="V382" s="434">
        <v>4.3895833333333334</v>
      </c>
      <c r="W382" s="5">
        <f ca="1">Таблица9[[#This Row],[Время в пути]]-Таблица9[[#This Row],[Нитка]]</f>
        <v>12.695833333335273</v>
      </c>
    </row>
    <row r="383" spans="1:23" ht="13.2">
      <c r="A383" s="26" t="s">
        <v>99</v>
      </c>
      <c r="B383" s="3" t="s">
        <v>7</v>
      </c>
      <c r="C383" s="47" t="s">
        <v>3922</v>
      </c>
      <c r="H383" s="45">
        <v>44816.708333333336</v>
      </c>
      <c r="I383" s="45">
        <v>44816.064583333333</v>
      </c>
      <c r="J383" s="48"/>
      <c r="K383" s="8" t="str">
        <f t="shared" si="28"/>
        <v/>
      </c>
      <c r="L383" s="48"/>
      <c r="M383" s="8"/>
      <c r="N383" s="8"/>
      <c r="O383" s="5">
        <f t="shared" si="9"/>
        <v>0.16666666666666666</v>
      </c>
      <c r="P383" s="5">
        <f t="shared" ca="1" si="22"/>
        <v>-0.64375000000291038</v>
      </c>
      <c r="Q383" s="5">
        <f t="shared" ca="1" si="23"/>
        <v>15.935416666667152</v>
      </c>
      <c r="R383" s="10" t="str">
        <f t="shared" si="12"/>
        <v/>
      </c>
      <c r="S383" s="4">
        <f t="shared" si="24"/>
        <v>38</v>
      </c>
      <c r="T383" s="4">
        <f t="shared" si="25"/>
        <v>9</v>
      </c>
      <c r="U383" s="4">
        <f t="shared" si="26"/>
        <v>2022</v>
      </c>
      <c r="V383" s="434">
        <v>4.3895833333333334</v>
      </c>
      <c r="W383" s="5">
        <f ca="1">Таблица9[[#This Row],[Время в пути]]-Таблица9[[#This Row],[Нитка]]</f>
        <v>11.545833333333817</v>
      </c>
    </row>
    <row r="384" spans="1:23" ht="13.2">
      <c r="A384" s="26" t="s">
        <v>99</v>
      </c>
      <c r="B384" s="3" t="s">
        <v>7</v>
      </c>
      <c r="C384" s="47" t="s">
        <v>3923</v>
      </c>
      <c r="H384" s="45">
        <v>44818.708333333336</v>
      </c>
      <c r="I384" s="45">
        <v>44816.986111111109</v>
      </c>
      <c r="J384" s="48"/>
      <c r="K384" s="8" t="str">
        <f t="shared" si="28"/>
        <v/>
      </c>
      <c r="L384" s="48"/>
      <c r="M384" s="8"/>
      <c r="N384" s="8"/>
      <c r="O384" s="5">
        <f t="shared" si="9"/>
        <v>0.16666666666666666</v>
      </c>
      <c r="P384" s="5">
        <f t="shared" ca="1" si="22"/>
        <v>-1.7222222222262644</v>
      </c>
      <c r="Q384" s="5">
        <f t="shared" ca="1" si="23"/>
        <v>15.013888888890506</v>
      </c>
      <c r="R384" s="10" t="str">
        <f t="shared" si="12"/>
        <v/>
      </c>
      <c r="S384" s="4">
        <f t="shared" si="24"/>
        <v>38</v>
      </c>
      <c r="T384" s="4">
        <f t="shared" si="25"/>
        <v>9</v>
      </c>
      <c r="U384" s="4">
        <f t="shared" si="26"/>
        <v>2022</v>
      </c>
      <c r="V384" s="434">
        <v>4.3895833333333334</v>
      </c>
      <c r="W384" s="5">
        <f ca="1">Таблица9[[#This Row],[Время в пути]]-Таблица9[[#This Row],[Нитка]]</f>
        <v>10.624305555557171</v>
      </c>
    </row>
    <row r="385" spans="1:23" ht="13.2">
      <c r="A385" s="26" t="s">
        <v>99</v>
      </c>
      <c r="B385" s="3" t="s">
        <v>7</v>
      </c>
      <c r="C385" s="47" t="s">
        <v>3924</v>
      </c>
      <c r="H385" s="45">
        <v>44820.708333333336</v>
      </c>
      <c r="I385" s="45"/>
      <c r="J385" s="48"/>
      <c r="K385" s="8" t="str">
        <f t="shared" si="28"/>
        <v/>
      </c>
      <c r="L385" s="48"/>
      <c r="M385" s="8"/>
      <c r="N385" s="8"/>
      <c r="O385" s="5">
        <f t="shared" si="9"/>
        <v>0.16666666666666666</v>
      </c>
      <c r="P385" s="5">
        <f t="shared" ca="1" si="22"/>
        <v>11.291666666664241</v>
      </c>
      <c r="Q385" s="5" t="str">
        <f t="shared" ca="1" si="23"/>
        <v/>
      </c>
      <c r="R385" s="10" t="str">
        <f t="shared" si="12"/>
        <v/>
      </c>
      <c r="S385" s="4">
        <f t="shared" si="24"/>
        <v>38</v>
      </c>
      <c r="T385" s="4">
        <f t="shared" si="25"/>
        <v>9</v>
      </c>
      <c r="U385" s="4">
        <f t="shared" si="26"/>
        <v>2022</v>
      </c>
      <c r="V385" s="434">
        <v>4.3895833333333334</v>
      </c>
      <c r="W385" s="5" t="e">
        <f ca="1">Таблица9[[#This Row],[Время в пути]]-Таблица9[[#This Row],[Нитка]]</f>
        <v>#VALUE!</v>
      </c>
    </row>
    <row r="386" spans="1:23" ht="13.2">
      <c r="A386" s="26" t="s">
        <v>99</v>
      </c>
      <c r="B386" s="3" t="s">
        <v>7</v>
      </c>
      <c r="C386" s="47" t="s">
        <v>3925</v>
      </c>
      <c r="H386" s="45">
        <v>44823.708333333336</v>
      </c>
      <c r="I386" s="45"/>
      <c r="J386" s="48"/>
      <c r="K386" s="8" t="str">
        <f t="shared" si="28"/>
        <v/>
      </c>
      <c r="L386" s="48"/>
      <c r="M386" s="8"/>
      <c r="N386" s="8"/>
      <c r="O386" s="5">
        <f t="shared" si="9"/>
        <v>0.16666666666666666</v>
      </c>
      <c r="P386" s="5">
        <f t="shared" ca="1" si="22"/>
        <v>8.2916666666642413</v>
      </c>
      <c r="Q386" s="5" t="str">
        <f t="shared" ca="1" si="23"/>
        <v/>
      </c>
      <c r="R386" s="10" t="str">
        <f t="shared" si="12"/>
        <v/>
      </c>
      <c r="S386" s="4">
        <f t="shared" si="24"/>
        <v>39</v>
      </c>
      <c r="T386" s="4">
        <f t="shared" si="25"/>
        <v>9</v>
      </c>
      <c r="U386" s="4">
        <f t="shared" si="26"/>
        <v>2022</v>
      </c>
      <c r="V386" s="434">
        <v>4.3895833333333334</v>
      </c>
      <c r="W386" s="5" t="e">
        <f ca="1">Таблица9[[#This Row],[Время в пути]]-Таблица9[[#This Row],[Нитка]]</f>
        <v>#VALUE!</v>
      </c>
    </row>
    <row r="387" spans="1:23" ht="13.2">
      <c r="A387" s="26" t="s">
        <v>99</v>
      </c>
      <c r="B387" s="3" t="s">
        <v>7</v>
      </c>
      <c r="C387" s="47" t="s">
        <v>3926</v>
      </c>
      <c r="H387" s="45">
        <v>44825.708333333336</v>
      </c>
      <c r="I387" s="45"/>
      <c r="J387" s="48"/>
      <c r="K387" s="8" t="str">
        <f t="shared" si="28"/>
        <v/>
      </c>
      <c r="L387" s="48"/>
      <c r="M387" s="8"/>
      <c r="N387" s="8"/>
      <c r="O387" s="5">
        <f t="shared" si="9"/>
        <v>0.16666666666666666</v>
      </c>
      <c r="P387" s="5">
        <f t="shared" ca="1" si="22"/>
        <v>6.2916666666642413</v>
      </c>
      <c r="Q387" s="5" t="str">
        <f t="shared" ca="1" si="23"/>
        <v/>
      </c>
      <c r="R387" s="10" t="str">
        <f t="shared" si="12"/>
        <v/>
      </c>
      <c r="S387" s="4">
        <f t="shared" si="24"/>
        <v>39</v>
      </c>
      <c r="T387" s="4">
        <f t="shared" si="25"/>
        <v>9</v>
      </c>
      <c r="U387" s="4">
        <f t="shared" si="26"/>
        <v>2022</v>
      </c>
      <c r="V387" s="434">
        <v>4.3895833333333334</v>
      </c>
      <c r="W387" s="5" t="e">
        <f ca="1">Таблица9[[#This Row],[Время в пути]]-Таблица9[[#This Row],[Нитка]]</f>
        <v>#VALUE!</v>
      </c>
    </row>
    <row r="388" spans="1:23" ht="13.2">
      <c r="A388" s="26" t="s">
        <v>99</v>
      </c>
      <c r="B388" s="3" t="s">
        <v>7</v>
      </c>
      <c r="C388" s="47" t="s">
        <v>3927</v>
      </c>
      <c r="H388" s="45">
        <v>44827.708333333336</v>
      </c>
      <c r="I388" s="45"/>
      <c r="J388" s="48"/>
      <c r="K388" s="8" t="str">
        <f t="shared" si="28"/>
        <v/>
      </c>
      <c r="L388" s="48"/>
      <c r="M388" s="8"/>
      <c r="N388" s="8"/>
      <c r="O388" s="5">
        <f t="shared" si="9"/>
        <v>0.16666666666666666</v>
      </c>
      <c r="P388" s="5">
        <f t="shared" ca="1" si="22"/>
        <v>4.2916666666642413</v>
      </c>
      <c r="Q388" s="5" t="str">
        <f t="shared" ca="1" si="23"/>
        <v/>
      </c>
      <c r="R388" s="10" t="str">
        <f t="shared" si="12"/>
        <v/>
      </c>
      <c r="S388" s="4">
        <f t="shared" si="24"/>
        <v>39</v>
      </c>
      <c r="T388" s="4">
        <f t="shared" si="25"/>
        <v>9</v>
      </c>
      <c r="U388" s="4">
        <f t="shared" si="26"/>
        <v>2022</v>
      </c>
      <c r="V388" s="434">
        <v>4.3895833333333334</v>
      </c>
      <c r="W388" s="5" t="e">
        <f ca="1">Таблица9[[#This Row],[Время в пути]]-Таблица9[[#This Row],[Нитка]]</f>
        <v>#VALUE!</v>
      </c>
    </row>
    <row r="389" spans="1:23" ht="13.2">
      <c r="A389" s="26" t="s">
        <v>99</v>
      </c>
      <c r="B389" s="3" t="s">
        <v>7</v>
      </c>
      <c r="C389" s="47" t="s">
        <v>3928</v>
      </c>
      <c r="H389" s="45">
        <v>44830.708333333336</v>
      </c>
      <c r="I389" s="45"/>
      <c r="J389" s="48"/>
      <c r="K389" s="8" t="str">
        <f t="shared" si="28"/>
        <v/>
      </c>
      <c r="L389" s="48"/>
      <c r="M389" s="8"/>
      <c r="N389" s="8"/>
      <c r="O389" s="5">
        <f t="shared" si="9"/>
        <v>0.16666666666666666</v>
      </c>
      <c r="P389" s="5">
        <f t="shared" ca="1" si="22"/>
        <v>1.2916666666642413</v>
      </c>
      <c r="Q389" s="5" t="str">
        <f t="shared" ca="1" si="23"/>
        <v/>
      </c>
      <c r="R389" s="10" t="str">
        <f t="shared" si="12"/>
        <v/>
      </c>
      <c r="S389" s="4">
        <f t="shared" si="24"/>
        <v>40</v>
      </c>
      <c r="T389" s="4">
        <f t="shared" si="25"/>
        <v>9</v>
      </c>
      <c r="U389" s="4">
        <f t="shared" si="26"/>
        <v>2022</v>
      </c>
      <c r="V389" s="434">
        <v>4.3895833333333334</v>
      </c>
      <c r="W389" s="5" t="e">
        <f ca="1">Таблица9[[#This Row],[Время в пути]]-Таблица9[[#This Row],[Нитка]]</f>
        <v>#VALUE!</v>
      </c>
    </row>
    <row r="390" spans="1:23" ht="13.2">
      <c r="A390" s="26" t="s">
        <v>99</v>
      </c>
      <c r="B390" s="3" t="s">
        <v>7</v>
      </c>
      <c r="C390" s="47" t="s">
        <v>3929</v>
      </c>
      <c r="H390" s="45">
        <v>44832.708333333336</v>
      </c>
      <c r="I390" s="45"/>
      <c r="J390" s="48"/>
      <c r="K390" s="8" t="str">
        <f t="shared" si="28"/>
        <v/>
      </c>
      <c r="L390" s="48"/>
      <c r="M390" s="8"/>
      <c r="N390" s="8"/>
      <c r="O390" s="5">
        <f t="shared" si="9"/>
        <v>0.16666666666666666</v>
      </c>
      <c r="P390" s="5" t="str">
        <f t="shared" ca="1" si="22"/>
        <v/>
      </c>
      <c r="Q390" s="5" t="str">
        <f t="shared" ca="1" si="23"/>
        <v/>
      </c>
      <c r="R390" s="10" t="str">
        <f t="shared" si="12"/>
        <v/>
      </c>
      <c r="S390" s="4">
        <f t="shared" si="24"/>
        <v>40</v>
      </c>
      <c r="T390" s="4">
        <f t="shared" si="25"/>
        <v>9</v>
      </c>
      <c r="U390" s="4">
        <f t="shared" si="26"/>
        <v>2022</v>
      </c>
      <c r="V390" s="434">
        <v>4.3895833333333334</v>
      </c>
      <c r="W390" s="5" t="e">
        <f ca="1">Таблица9[[#This Row],[Время в пути]]-Таблица9[[#This Row],[Нитка]]</f>
        <v>#VALUE!</v>
      </c>
    </row>
    <row r="391" spans="1:23" ht="13.2" hidden="1">
      <c r="A391" s="26" t="s">
        <v>118</v>
      </c>
      <c r="B391" s="27" t="s">
        <v>8</v>
      </c>
      <c r="C391" s="49" t="s">
        <v>3842</v>
      </c>
      <c r="F391" s="4">
        <v>51</v>
      </c>
      <c r="G391" s="4">
        <v>42</v>
      </c>
      <c r="H391" s="45">
        <v>44834.708333333336</v>
      </c>
      <c r="I391" s="45"/>
      <c r="J391" s="48"/>
      <c r="K391" s="8" t="str">
        <f t="shared" si="28"/>
        <v/>
      </c>
      <c r="L391" s="48"/>
      <c r="O391" s="5">
        <f t="shared" si="9"/>
        <v>0.16666666666666666</v>
      </c>
      <c r="P391" s="5" t="str">
        <f t="shared" ca="1" si="22"/>
        <v/>
      </c>
      <c r="Q391" s="5" t="str">
        <f t="shared" ca="1" si="23"/>
        <v/>
      </c>
      <c r="R391" s="10">
        <f t="shared" si="12"/>
        <v>135</v>
      </c>
      <c r="S391" s="4">
        <f t="shared" si="24"/>
        <v>40</v>
      </c>
      <c r="T391" s="4">
        <f t="shared" si="25"/>
        <v>9</v>
      </c>
      <c r="U391" s="4">
        <f t="shared" si="26"/>
        <v>2022</v>
      </c>
      <c r="V391" s="434">
        <v>5.5562499999999995</v>
      </c>
      <c r="W391" s="5" t="e">
        <f ca="1">Таблица9[[#This Row],[Время в пути]]-Таблица9[[#This Row],[Нитка]]</f>
        <v>#VALUE!</v>
      </c>
    </row>
    <row r="392" spans="1:23" ht="13.2" hidden="1">
      <c r="A392" s="26" t="s">
        <v>118</v>
      </c>
      <c r="B392" s="27" t="s">
        <v>8</v>
      </c>
      <c r="C392" s="49" t="s">
        <v>3843</v>
      </c>
      <c r="H392" s="50">
        <v>44813</v>
      </c>
      <c r="I392" s="51">
        <v>44812.145833333336</v>
      </c>
      <c r="J392" s="49"/>
      <c r="K392" s="8" t="str">
        <f t="shared" si="28"/>
        <v/>
      </c>
      <c r="L392" s="52"/>
      <c r="M392" s="30">
        <v>44814.541666666664</v>
      </c>
      <c r="N392" s="29">
        <v>44814.697916666664</v>
      </c>
      <c r="O392" s="5">
        <f t="shared" si="9"/>
        <v>0.16666666666666666</v>
      </c>
      <c r="P392" s="5">
        <f t="shared" ca="1" si="22"/>
        <v>-0.85416666666424135</v>
      </c>
      <c r="Q392" s="5">
        <f t="shared" ca="1" si="23"/>
        <v>19.854166666664241</v>
      </c>
      <c r="R392" s="10" t="str">
        <f t="shared" si="12"/>
        <v/>
      </c>
      <c r="S392" s="4">
        <f t="shared" si="24"/>
        <v>37</v>
      </c>
      <c r="T392" s="4">
        <f t="shared" si="25"/>
        <v>9</v>
      </c>
      <c r="U392" s="4">
        <f t="shared" si="26"/>
        <v>2022</v>
      </c>
      <c r="V392" s="434">
        <v>5.5562499999999995</v>
      </c>
      <c r="W392" s="5">
        <f ca="1">Таблица9[[#This Row],[Время в пути]]-Таблица9[[#This Row],[Нитка]]</f>
        <v>14.297916666664243</v>
      </c>
    </row>
    <row r="393" spans="1:23" ht="13.2" hidden="1">
      <c r="A393" s="26" t="s">
        <v>118</v>
      </c>
      <c r="B393" s="27" t="s">
        <v>8</v>
      </c>
      <c r="C393" s="49" t="s">
        <v>3844</v>
      </c>
      <c r="H393" s="50">
        <v>44820</v>
      </c>
      <c r="I393" s="53"/>
      <c r="J393" s="49"/>
      <c r="K393" s="8" t="str">
        <f t="shared" si="28"/>
        <v/>
      </c>
      <c r="L393" s="52"/>
      <c r="M393" s="54"/>
      <c r="N393" s="54"/>
      <c r="O393" s="5">
        <f t="shared" si="9"/>
        <v>0.16666666666666666</v>
      </c>
      <c r="P393" s="5">
        <f t="shared" ca="1" si="22"/>
        <v>12</v>
      </c>
      <c r="Q393" s="5" t="str">
        <f t="shared" ca="1" si="23"/>
        <v/>
      </c>
      <c r="R393" s="10" t="str">
        <f t="shared" si="12"/>
        <v/>
      </c>
      <c r="S393" s="4">
        <f t="shared" si="24"/>
        <v>38</v>
      </c>
      <c r="T393" s="4">
        <f t="shared" si="25"/>
        <v>9</v>
      </c>
      <c r="U393" s="4">
        <f t="shared" si="26"/>
        <v>2022</v>
      </c>
      <c r="V393" s="434">
        <v>5.5562499999999995</v>
      </c>
      <c r="W393" s="5" t="e">
        <f ca="1">Таблица9[[#This Row],[Время в пути]]-Таблица9[[#This Row],[Нитка]]</f>
        <v>#VALUE!</v>
      </c>
    </row>
    <row r="394" spans="1:23" ht="13.2" hidden="1">
      <c r="A394" s="26" t="s">
        <v>118</v>
      </c>
      <c r="B394" s="27" t="s">
        <v>8</v>
      </c>
      <c r="C394" s="49" t="s">
        <v>3845</v>
      </c>
      <c r="H394" s="50">
        <v>44827</v>
      </c>
      <c r="I394" s="53"/>
      <c r="J394" s="49"/>
      <c r="K394" s="8" t="str">
        <f t="shared" si="28"/>
        <v/>
      </c>
      <c r="L394" s="52"/>
      <c r="M394" s="54"/>
      <c r="N394" s="54"/>
      <c r="O394" s="5">
        <f t="shared" si="9"/>
        <v>0.16666666666666666</v>
      </c>
      <c r="P394" s="5">
        <f t="shared" ca="1" si="22"/>
        <v>5</v>
      </c>
      <c r="Q394" s="5" t="str">
        <f t="shared" ca="1" si="23"/>
        <v/>
      </c>
      <c r="R394" s="10" t="str">
        <f t="shared" si="12"/>
        <v/>
      </c>
      <c r="S394" s="4">
        <f t="shared" si="24"/>
        <v>39</v>
      </c>
      <c r="T394" s="4">
        <f t="shared" si="25"/>
        <v>9</v>
      </c>
      <c r="U394" s="4">
        <f t="shared" si="26"/>
        <v>2022</v>
      </c>
      <c r="V394" s="434">
        <v>5.5562499999999995</v>
      </c>
      <c r="W394" s="5" t="e">
        <f ca="1">Таблица9[[#This Row],[Время в пути]]-Таблица9[[#This Row],[Нитка]]</f>
        <v>#VALUE!</v>
      </c>
    </row>
    <row r="395" spans="1:23" ht="13.2" hidden="1">
      <c r="A395" s="26" t="s">
        <v>118</v>
      </c>
      <c r="B395" s="27" t="s">
        <v>8</v>
      </c>
      <c r="C395" s="49" t="s">
        <v>3846</v>
      </c>
      <c r="H395" s="50">
        <v>44834</v>
      </c>
      <c r="I395" s="53"/>
      <c r="J395" s="49"/>
      <c r="K395" s="8" t="str">
        <f t="shared" si="28"/>
        <v/>
      </c>
      <c r="L395" s="52"/>
      <c r="M395" s="54"/>
      <c r="N395" s="54"/>
      <c r="O395" s="5">
        <f t="shared" si="9"/>
        <v>0.16666666666666666</v>
      </c>
      <c r="P395" s="5" t="str">
        <f t="shared" ca="1" si="22"/>
        <v/>
      </c>
      <c r="Q395" s="5" t="str">
        <f t="shared" ca="1" si="23"/>
        <v/>
      </c>
      <c r="R395" s="10" t="str">
        <f t="shared" si="12"/>
        <v/>
      </c>
      <c r="S395" s="4">
        <f t="shared" si="24"/>
        <v>40</v>
      </c>
      <c r="T395" s="4">
        <f t="shared" si="25"/>
        <v>9</v>
      </c>
      <c r="U395" s="4">
        <f t="shared" si="26"/>
        <v>2022</v>
      </c>
      <c r="V395" s="434">
        <v>5.5562499999999995</v>
      </c>
      <c r="W395" s="5" t="e">
        <f ca="1">Таблица9[[#This Row],[Время в пути]]-Таблица9[[#This Row],[Нитка]]</f>
        <v>#VALUE!</v>
      </c>
    </row>
    <row r="396" spans="1:23" ht="13.2" hidden="1">
      <c r="A396" s="26" t="s">
        <v>117</v>
      </c>
      <c r="B396" s="3" t="s">
        <v>5</v>
      </c>
      <c r="C396" s="49">
        <v>57</v>
      </c>
      <c r="F396" s="4">
        <v>0</v>
      </c>
      <c r="G396" s="4">
        <v>57</v>
      </c>
      <c r="H396" s="55">
        <v>44797.118055555555</v>
      </c>
      <c r="I396" s="51">
        <v>44802.130555555559</v>
      </c>
      <c r="J396" s="56">
        <v>44807.284722222219</v>
      </c>
      <c r="K396" s="56">
        <v>44807.451388888891</v>
      </c>
      <c r="L396" s="29">
        <v>44807.541666666664</v>
      </c>
      <c r="M396" s="30">
        <v>44807.552083333336</v>
      </c>
      <c r="N396" s="29">
        <v>44807.692361111112</v>
      </c>
      <c r="O396" s="5">
        <f t="shared" si="9"/>
        <v>0.16666666666666666</v>
      </c>
      <c r="P396" s="5">
        <f t="shared" ca="1" si="22"/>
        <v>5.0125000000043656</v>
      </c>
      <c r="Q396" s="5">
        <f t="shared" ca="1" si="23"/>
        <v>5.1541666666598758</v>
      </c>
      <c r="R396" s="10">
        <f t="shared" si="12"/>
        <v>114</v>
      </c>
      <c r="S396" s="4">
        <f t="shared" si="24"/>
        <v>36</v>
      </c>
      <c r="T396" s="4">
        <f t="shared" si="25"/>
        <v>9</v>
      </c>
      <c r="U396" s="4">
        <f t="shared" si="26"/>
        <v>2022</v>
      </c>
      <c r="V396" s="434">
        <v>4.3895833333333334</v>
      </c>
      <c r="W396" s="5">
        <f ca="1">Таблица9[[#This Row],[Время в пути]]-Таблица9[[#This Row],[Нитка]]</f>
        <v>0.76458333332654238</v>
      </c>
    </row>
    <row r="397" spans="1:23" ht="13.2" hidden="1">
      <c r="A397" s="26" t="s">
        <v>117</v>
      </c>
      <c r="B397" s="3" t="s">
        <v>5</v>
      </c>
      <c r="C397" s="49">
        <v>58</v>
      </c>
      <c r="D397" s="4" t="s">
        <v>116</v>
      </c>
      <c r="H397" s="57">
        <v>44801.118055555555</v>
      </c>
      <c r="I397" s="53"/>
      <c r="J397" s="49"/>
      <c r="K397" s="49"/>
      <c r="L397" s="52"/>
      <c r="M397" s="58"/>
      <c r="N397" s="52"/>
      <c r="O397" s="5">
        <f t="shared" si="9"/>
        <v>0.16666666666666666</v>
      </c>
      <c r="P397" s="5" t="str">
        <f t="shared" ca="1" si="22"/>
        <v/>
      </c>
      <c r="Q397" s="5" t="str">
        <f t="shared" ca="1" si="23"/>
        <v/>
      </c>
      <c r="R397" s="10" t="str">
        <f t="shared" si="12"/>
        <v/>
      </c>
      <c r="S397" s="4">
        <f t="shared" si="24"/>
        <v>35</v>
      </c>
      <c r="T397" s="4">
        <f t="shared" si="25"/>
        <v>8</v>
      </c>
      <c r="U397" s="4">
        <f t="shared" si="26"/>
        <v>2022</v>
      </c>
      <c r="V397" s="434">
        <v>4.3895833333333334</v>
      </c>
      <c r="W397" s="5" t="e">
        <f ca="1">Таблица9[[#This Row],[Время в пути]]-Таблица9[[#This Row],[Нитка]]</f>
        <v>#VALUE!</v>
      </c>
    </row>
    <row r="398" spans="1:23" ht="13.2" hidden="1">
      <c r="A398" s="26" t="s">
        <v>117</v>
      </c>
      <c r="B398" s="3" t="s">
        <v>5</v>
      </c>
      <c r="C398" s="49">
        <v>58</v>
      </c>
      <c r="F398" s="4">
        <v>0</v>
      </c>
      <c r="G398" s="4">
        <v>31</v>
      </c>
      <c r="H398" s="57">
        <v>44804.118055555555</v>
      </c>
      <c r="I398" s="51">
        <v>44804.04791666667</v>
      </c>
      <c r="J398" s="56">
        <v>44810.13958333333</v>
      </c>
      <c r="K398" s="56">
        <v>44810.306250000001</v>
      </c>
      <c r="L398" s="29">
        <v>44810.663194444445</v>
      </c>
      <c r="M398" s="32">
        <v>44810.670138888891</v>
      </c>
      <c r="N398" s="29">
        <v>44810.742361111108</v>
      </c>
      <c r="O398" s="5">
        <f t="shared" si="9"/>
        <v>0.16666666666666666</v>
      </c>
      <c r="P398" s="5">
        <f t="shared" ca="1" si="22"/>
        <v>-7.0138888884685002E-2</v>
      </c>
      <c r="Q398" s="5">
        <f t="shared" ca="1" si="23"/>
        <v>6.0916666666598758</v>
      </c>
      <c r="R398" s="10">
        <f t="shared" si="12"/>
        <v>62</v>
      </c>
      <c r="S398" s="4">
        <f t="shared" si="24"/>
        <v>37</v>
      </c>
      <c r="T398" s="4">
        <f t="shared" si="25"/>
        <v>9</v>
      </c>
      <c r="U398" s="4">
        <f t="shared" si="26"/>
        <v>2022</v>
      </c>
      <c r="V398" s="434">
        <v>4.3895833333333334</v>
      </c>
      <c r="W398" s="5">
        <f ca="1">Таблица9[[#This Row],[Время в пути]]-Таблица9[[#This Row],[Нитка]]</f>
        <v>1.7020833333265424</v>
      </c>
    </row>
    <row r="399" spans="1:23" ht="13.2" hidden="1">
      <c r="A399" s="26" t="s">
        <v>117</v>
      </c>
      <c r="B399" s="3" t="s">
        <v>5</v>
      </c>
      <c r="C399" s="49">
        <v>59</v>
      </c>
      <c r="F399" s="4">
        <v>1</v>
      </c>
      <c r="G399" s="4">
        <v>45</v>
      </c>
      <c r="H399" s="57">
        <v>44809.118055555555</v>
      </c>
      <c r="I399" s="51">
        <v>44809.173611111109</v>
      </c>
      <c r="J399" s="56">
        <v>44814.810416666667</v>
      </c>
      <c r="K399" s="56">
        <v>44814.977083333331</v>
      </c>
      <c r="L399" s="29">
        <v>44815.104166666664</v>
      </c>
      <c r="M399" s="32">
        <v>44815.106249999997</v>
      </c>
      <c r="N399" s="29">
        <v>44815.168055555558</v>
      </c>
      <c r="O399" s="5">
        <f t="shared" si="9"/>
        <v>0.16666666666666666</v>
      </c>
      <c r="P399" s="5">
        <f t="shared" ca="1" si="22"/>
        <v>5.5555555554747116E-2</v>
      </c>
      <c r="Q399" s="5">
        <f t="shared" ca="1" si="23"/>
        <v>5.6368055555576575</v>
      </c>
      <c r="R399" s="10">
        <f t="shared" si="12"/>
        <v>91</v>
      </c>
      <c r="S399" s="4">
        <f t="shared" si="24"/>
        <v>37</v>
      </c>
      <c r="T399" s="4">
        <f t="shared" si="25"/>
        <v>9</v>
      </c>
      <c r="U399" s="4">
        <f t="shared" si="26"/>
        <v>2022</v>
      </c>
      <c r="V399" s="434">
        <v>4.3895833333333334</v>
      </c>
      <c r="W399" s="5">
        <f ca="1">Таблица9[[#This Row],[Время в пути]]-Таблица9[[#This Row],[Нитка]]</f>
        <v>1.2472222222243241</v>
      </c>
    </row>
    <row r="400" spans="1:23" ht="13.2" hidden="1">
      <c r="A400" s="26" t="s">
        <v>117</v>
      </c>
      <c r="B400" s="3" t="s">
        <v>5</v>
      </c>
      <c r="C400" s="49">
        <v>60</v>
      </c>
      <c r="H400" s="57">
        <v>44812.118055555555</v>
      </c>
      <c r="I400" s="51">
        <v>44812.065972222219</v>
      </c>
      <c r="J400" s="49"/>
      <c r="K400" s="59">
        <v>44925.166666666664</v>
      </c>
      <c r="L400" s="52"/>
      <c r="M400" s="54"/>
      <c r="N400" s="54"/>
      <c r="O400" s="5">
        <f t="shared" si="9"/>
        <v>0.16666666666666666</v>
      </c>
      <c r="P400" s="5">
        <f t="shared" ca="1" si="22"/>
        <v>-5.2083333335758653E-2</v>
      </c>
      <c r="Q400" s="5">
        <f t="shared" ca="1" si="23"/>
        <v>19.934027777781012</v>
      </c>
      <c r="R400" s="10" t="str">
        <f t="shared" si="12"/>
        <v/>
      </c>
      <c r="S400" s="4">
        <f t="shared" si="24"/>
        <v>53</v>
      </c>
      <c r="T400" s="4">
        <f t="shared" si="25"/>
        <v>12</v>
      </c>
      <c r="U400" s="4">
        <f t="shared" si="26"/>
        <v>2022</v>
      </c>
      <c r="V400" s="434">
        <v>4.3895833333333334</v>
      </c>
      <c r="W400" s="5">
        <f ca="1">Таблица9[[#This Row],[Время в пути]]-Таблица9[[#This Row],[Нитка]]</f>
        <v>15.544444444447677</v>
      </c>
    </row>
    <row r="401" spans="1:23" ht="13.2" hidden="1">
      <c r="A401" s="26" t="s">
        <v>117</v>
      </c>
      <c r="B401" s="3" t="s">
        <v>5</v>
      </c>
      <c r="C401" s="49">
        <v>61</v>
      </c>
      <c r="H401" s="57">
        <v>44815.118055555555</v>
      </c>
      <c r="I401" s="51">
        <v>44817.065972222219</v>
      </c>
      <c r="J401" s="49"/>
      <c r="K401" s="59">
        <v>44925.166666666664</v>
      </c>
      <c r="L401" s="52"/>
      <c r="M401" s="54"/>
      <c r="N401" s="54"/>
      <c r="O401" s="5">
        <f t="shared" si="9"/>
        <v>0.16666666666666666</v>
      </c>
      <c r="P401" s="5">
        <f t="shared" ca="1" si="22"/>
        <v>1.9479166666642413</v>
      </c>
      <c r="Q401" s="5">
        <f t="shared" ca="1" si="23"/>
        <v>14.934027777781012</v>
      </c>
      <c r="R401" s="10" t="str">
        <f t="shared" si="12"/>
        <v/>
      </c>
      <c r="S401" s="4">
        <f t="shared" si="24"/>
        <v>53</v>
      </c>
      <c r="T401" s="4">
        <f t="shared" si="25"/>
        <v>12</v>
      </c>
      <c r="U401" s="4">
        <f t="shared" si="26"/>
        <v>2022</v>
      </c>
      <c r="V401" s="434">
        <v>4.3895833333333334</v>
      </c>
      <c r="W401" s="5">
        <f ca="1">Таблица9[[#This Row],[Время в пути]]-Таблица9[[#This Row],[Нитка]]</f>
        <v>10.544444444447677</v>
      </c>
    </row>
    <row r="402" spans="1:23" ht="13.2" hidden="1">
      <c r="A402" s="26" t="s">
        <v>117</v>
      </c>
      <c r="B402" s="3" t="s">
        <v>5</v>
      </c>
      <c r="C402" s="49">
        <v>62</v>
      </c>
      <c r="H402" s="57">
        <v>44822.118055555555</v>
      </c>
      <c r="I402" s="53"/>
      <c r="J402" s="49"/>
      <c r="K402" s="59">
        <v>44925.166666666664</v>
      </c>
      <c r="L402" s="52"/>
      <c r="M402" s="54"/>
      <c r="N402" s="54"/>
      <c r="O402" s="5">
        <f t="shared" si="9"/>
        <v>0.16666666666666666</v>
      </c>
      <c r="P402" s="5">
        <f t="shared" ca="1" si="22"/>
        <v>9.8819444444452529</v>
      </c>
      <c r="Q402" s="5" t="str">
        <f t="shared" ca="1" si="23"/>
        <v/>
      </c>
      <c r="R402" s="10" t="str">
        <f t="shared" si="12"/>
        <v/>
      </c>
      <c r="S402" s="4">
        <f t="shared" si="24"/>
        <v>53</v>
      </c>
      <c r="T402" s="4">
        <f t="shared" si="25"/>
        <v>12</v>
      </c>
      <c r="U402" s="4">
        <f t="shared" si="26"/>
        <v>2022</v>
      </c>
      <c r="V402" s="434">
        <v>4.3895833333333334</v>
      </c>
      <c r="W402" s="5" t="e">
        <f ca="1">Таблица9[[#This Row],[Время в пути]]-Таблица9[[#This Row],[Нитка]]</f>
        <v>#VALUE!</v>
      </c>
    </row>
    <row r="403" spans="1:23" ht="13.2" hidden="1">
      <c r="A403" s="26" t="s">
        <v>117</v>
      </c>
      <c r="B403" s="3" t="s">
        <v>5</v>
      </c>
      <c r="C403" s="49">
        <v>63</v>
      </c>
      <c r="H403" s="57">
        <v>44830.118055555555</v>
      </c>
      <c r="I403" s="53"/>
      <c r="J403" s="49"/>
      <c r="K403" s="59">
        <v>44925.166666666664</v>
      </c>
      <c r="L403" s="52"/>
      <c r="M403" s="54"/>
      <c r="N403" s="54"/>
      <c r="O403" s="5">
        <f t="shared" si="9"/>
        <v>0.16666666666666666</v>
      </c>
      <c r="P403" s="5">
        <f t="shared" ca="1" si="22"/>
        <v>1.8819444444452529</v>
      </c>
      <c r="Q403" s="5" t="str">
        <f t="shared" ca="1" si="23"/>
        <v/>
      </c>
      <c r="R403" s="10" t="str">
        <f t="shared" si="12"/>
        <v/>
      </c>
      <c r="S403" s="4">
        <f t="shared" si="24"/>
        <v>53</v>
      </c>
      <c r="T403" s="4">
        <f t="shared" si="25"/>
        <v>12</v>
      </c>
      <c r="U403" s="4">
        <f t="shared" si="26"/>
        <v>2022</v>
      </c>
      <c r="V403" s="434">
        <v>4.3895833333333334</v>
      </c>
      <c r="W403" s="5" t="e">
        <f ca="1">Таблица9[[#This Row],[Время в пути]]-Таблица9[[#This Row],[Нитка]]</f>
        <v>#VALUE!</v>
      </c>
    </row>
    <row r="404" spans="1:23" ht="13.2" hidden="1">
      <c r="A404" s="26" t="s">
        <v>117</v>
      </c>
      <c r="B404" s="3" t="s">
        <v>5</v>
      </c>
      <c r="C404" s="49">
        <v>64</v>
      </c>
      <c r="D404" s="60"/>
      <c r="E404" s="60"/>
      <c r="F404" s="60"/>
      <c r="G404" s="60"/>
      <c r="H404" s="54"/>
      <c r="I404" s="54"/>
      <c r="J404" s="54"/>
      <c r="L404" s="8"/>
      <c r="M404" s="8"/>
      <c r="N404" s="8"/>
      <c r="O404" s="5">
        <f t="shared" si="9"/>
        <v>0.16666666666666666</v>
      </c>
      <c r="P404" s="5" t="str">
        <f t="shared" ca="1" si="22"/>
        <v/>
      </c>
      <c r="Q404" s="5" t="str">
        <f t="shared" ca="1" si="23"/>
        <v/>
      </c>
      <c r="R404" s="10" t="str">
        <f t="shared" si="12"/>
        <v/>
      </c>
      <c r="S404" s="4">
        <f t="shared" si="24"/>
        <v>1</v>
      </c>
      <c r="T404" s="4">
        <f t="shared" si="25"/>
        <v>1</v>
      </c>
      <c r="U404" s="4" t="str">
        <f t="shared" si="26"/>
        <v/>
      </c>
      <c r="V404" s="434">
        <v>4.3895833333333334</v>
      </c>
      <c r="W404" s="5" t="e">
        <f ca="1">Таблица9[[#This Row],[Время в пути]]-Таблица9[[#This Row],[Нитка]]</f>
        <v>#VALUE!</v>
      </c>
    </row>
    <row r="405" spans="1:23" ht="13.2" hidden="1">
      <c r="A405" s="26" t="s">
        <v>117</v>
      </c>
      <c r="B405" s="3" t="s">
        <v>5</v>
      </c>
      <c r="C405" s="49">
        <v>65</v>
      </c>
      <c r="D405" s="60"/>
      <c r="E405" s="60"/>
      <c r="F405" s="60"/>
      <c r="G405" s="60"/>
      <c r="H405" s="54"/>
      <c r="I405" s="54"/>
      <c r="J405" s="54"/>
      <c r="L405" s="8"/>
      <c r="M405" s="8"/>
      <c r="N405" s="8"/>
      <c r="O405" s="5">
        <f t="shared" si="9"/>
        <v>0.16666666666666666</v>
      </c>
      <c r="P405" s="5" t="str">
        <f t="shared" ca="1" si="22"/>
        <v/>
      </c>
      <c r="Q405" s="5" t="str">
        <f t="shared" ca="1" si="23"/>
        <v/>
      </c>
      <c r="R405" s="10" t="str">
        <f t="shared" si="12"/>
        <v/>
      </c>
      <c r="S405" s="4">
        <f t="shared" si="24"/>
        <v>1</v>
      </c>
      <c r="T405" s="4">
        <f t="shared" si="25"/>
        <v>1</v>
      </c>
      <c r="U405" s="4" t="str">
        <f t="shared" si="26"/>
        <v/>
      </c>
      <c r="V405" s="434">
        <v>4.3895833333333334</v>
      </c>
      <c r="W405" s="5" t="e">
        <f ca="1">Таблица9[[#This Row],[Время в пути]]-Таблица9[[#This Row],[Нитка]]</f>
        <v>#VALUE!</v>
      </c>
    </row>
    <row r="406" spans="1:23" ht="13.2" hidden="1">
      <c r="A406" s="15" t="s">
        <v>115</v>
      </c>
      <c r="B406" s="3" t="s">
        <v>3</v>
      </c>
      <c r="C406" s="49" t="s">
        <v>3851</v>
      </c>
      <c r="F406" s="4">
        <v>0</v>
      </c>
      <c r="G406" s="4">
        <v>62</v>
      </c>
      <c r="H406" s="55">
        <v>44807.748611111114</v>
      </c>
      <c r="I406" s="51">
        <v>44808.979861111111</v>
      </c>
      <c r="J406" s="56">
        <v>44814.382638888892</v>
      </c>
      <c r="K406" s="56">
        <v>44814.549305555556</v>
      </c>
      <c r="L406" s="29">
        <v>44814.979166666664</v>
      </c>
      <c r="M406" s="30">
        <v>44815.002083333333</v>
      </c>
      <c r="N406" s="29">
        <v>44815.046527777777</v>
      </c>
      <c r="O406" s="5">
        <f t="shared" si="9"/>
        <v>0.16666666666666666</v>
      </c>
      <c r="P406" s="5">
        <f t="shared" ca="1" si="22"/>
        <v>1.2312499999970896</v>
      </c>
      <c r="Q406" s="5">
        <f t="shared" ca="1" si="23"/>
        <v>5.4027777777810115</v>
      </c>
      <c r="R406" s="10">
        <f t="shared" si="12"/>
        <v>124</v>
      </c>
      <c r="S406" s="4">
        <f t="shared" si="24"/>
        <v>37</v>
      </c>
      <c r="T406" s="4">
        <f t="shared" si="25"/>
        <v>9</v>
      </c>
      <c r="U406" s="4">
        <f t="shared" si="26"/>
        <v>2022</v>
      </c>
      <c r="V406" s="437">
        <v>4.3895833333333334</v>
      </c>
      <c r="W406" s="5">
        <f ca="1">Таблица9[[#This Row],[Время в пути]]-Таблица9[[#This Row],[Нитка]]</f>
        <v>1.0131944444476781</v>
      </c>
    </row>
    <row r="407" spans="1:23" ht="13.2" hidden="1">
      <c r="A407" s="15" t="s">
        <v>115</v>
      </c>
      <c r="B407" s="3" t="s">
        <v>3</v>
      </c>
      <c r="C407" s="49" t="s">
        <v>3852</v>
      </c>
      <c r="H407" s="57">
        <v>44814.748611111114</v>
      </c>
      <c r="I407" s="53"/>
      <c r="J407" s="49"/>
      <c r="K407" s="59">
        <v>44925.166666666664</v>
      </c>
      <c r="L407" s="52"/>
      <c r="M407" s="54"/>
      <c r="N407" s="54"/>
      <c r="O407" s="5">
        <f t="shared" si="9"/>
        <v>0.16666666666666666</v>
      </c>
      <c r="P407" s="5">
        <f t="shared" ca="1" si="22"/>
        <v>17.25138888888614</v>
      </c>
      <c r="Q407" s="5" t="str">
        <f t="shared" ca="1" si="23"/>
        <v/>
      </c>
      <c r="R407" s="10" t="str">
        <f t="shared" si="12"/>
        <v/>
      </c>
      <c r="S407" s="4">
        <f t="shared" si="24"/>
        <v>53</v>
      </c>
      <c r="T407" s="4">
        <f t="shared" si="25"/>
        <v>12</v>
      </c>
      <c r="U407" s="4">
        <f t="shared" si="26"/>
        <v>2022</v>
      </c>
      <c r="V407" s="437">
        <v>4.3895833333333334</v>
      </c>
      <c r="W407" s="5" t="e">
        <f ca="1">Таблица9[[#This Row],[Время в пути]]-Таблица9[[#This Row],[Нитка]]</f>
        <v>#VALUE!</v>
      </c>
    </row>
    <row r="408" spans="1:23" ht="13.2" hidden="1">
      <c r="A408" s="15" t="s">
        <v>115</v>
      </c>
      <c r="B408" s="3" t="s">
        <v>3</v>
      </c>
      <c r="C408" s="49" t="s">
        <v>3853</v>
      </c>
      <c r="H408" s="57">
        <v>44821.748611111114</v>
      </c>
      <c r="I408" s="53"/>
      <c r="J408" s="49"/>
      <c r="K408" s="59">
        <v>44925.166666666664</v>
      </c>
      <c r="L408" s="52"/>
      <c r="M408" s="54"/>
      <c r="N408" s="54"/>
      <c r="O408" s="5">
        <f t="shared" si="9"/>
        <v>0.16666666666666666</v>
      </c>
      <c r="P408" s="5">
        <f t="shared" ca="1" si="22"/>
        <v>10.25138888888614</v>
      </c>
      <c r="Q408" s="5" t="str">
        <f t="shared" ca="1" si="23"/>
        <v/>
      </c>
      <c r="R408" s="10" t="str">
        <f t="shared" si="12"/>
        <v/>
      </c>
      <c r="S408" s="4">
        <f t="shared" si="24"/>
        <v>53</v>
      </c>
      <c r="T408" s="4">
        <f t="shared" si="25"/>
        <v>12</v>
      </c>
      <c r="U408" s="4">
        <f t="shared" si="26"/>
        <v>2022</v>
      </c>
      <c r="V408" s="437">
        <v>4.3895833333333334</v>
      </c>
      <c r="W408" s="5" t="e">
        <f ca="1">Таблица9[[#This Row],[Время в пути]]-Таблица9[[#This Row],[Нитка]]</f>
        <v>#VALUE!</v>
      </c>
    </row>
    <row r="409" spans="1:23" ht="13.2" hidden="1">
      <c r="A409" s="15" t="s">
        <v>115</v>
      </c>
      <c r="B409" s="3" t="s">
        <v>3</v>
      </c>
      <c r="C409" s="49" t="s">
        <v>3854</v>
      </c>
      <c r="H409" s="57">
        <v>44828.748611111114</v>
      </c>
      <c r="I409" s="53"/>
      <c r="J409" s="49"/>
      <c r="K409" s="59">
        <v>44925.166666666664</v>
      </c>
      <c r="L409" s="52"/>
      <c r="M409" s="54"/>
      <c r="N409" s="54"/>
      <c r="O409" s="5">
        <f t="shared" si="9"/>
        <v>0.16666666666666666</v>
      </c>
      <c r="P409" s="5">
        <f t="shared" ca="1" si="22"/>
        <v>3.2513888888861402</v>
      </c>
      <c r="Q409" s="5" t="str">
        <f t="shared" ca="1" si="23"/>
        <v/>
      </c>
      <c r="R409" s="10" t="str">
        <f t="shared" si="12"/>
        <v/>
      </c>
      <c r="S409" s="4">
        <f t="shared" si="24"/>
        <v>53</v>
      </c>
      <c r="T409" s="4">
        <f t="shared" si="25"/>
        <v>12</v>
      </c>
      <c r="U409" s="4">
        <f t="shared" si="26"/>
        <v>2022</v>
      </c>
      <c r="V409" s="437">
        <v>4.3895833333333334</v>
      </c>
      <c r="W409" s="5" t="e">
        <f ca="1">Таблица9[[#This Row],[Время в пути]]-Таблица9[[#This Row],[Нитка]]</f>
        <v>#VALUE!</v>
      </c>
    </row>
    <row r="410" spans="1:23" ht="13.2">
      <c r="A410" s="26" t="s">
        <v>99</v>
      </c>
      <c r="B410" s="3" t="s">
        <v>7</v>
      </c>
      <c r="C410" s="61" t="s">
        <v>3930</v>
      </c>
      <c r="F410" s="4">
        <v>1</v>
      </c>
      <c r="G410" s="4">
        <v>71</v>
      </c>
      <c r="H410" s="40">
        <v>44799.708333333336</v>
      </c>
      <c r="I410" s="45">
        <v>44799.625</v>
      </c>
      <c r="J410" s="41">
        <v>44804.515277777777</v>
      </c>
      <c r="K410" s="56">
        <v>44804.681944444441</v>
      </c>
      <c r="L410" s="41">
        <v>44805.020833333336</v>
      </c>
      <c r="M410" s="8"/>
      <c r="N410" s="8"/>
      <c r="O410" s="5">
        <f t="shared" si="9"/>
        <v>0.16666666666666666</v>
      </c>
      <c r="P410" s="5">
        <f t="shared" ca="1" si="22"/>
        <v>-8.3333333335758653E-2</v>
      </c>
      <c r="Q410" s="5">
        <f t="shared" ca="1" si="23"/>
        <v>4.890277777776646</v>
      </c>
      <c r="R410" s="10">
        <f t="shared" si="12"/>
        <v>143</v>
      </c>
      <c r="S410" s="4">
        <f t="shared" si="24"/>
        <v>36</v>
      </c>
      <c r="T410" s="4">
        <f t="shared" si="25"/>
        <v>8</v>
      </c>
      <c r="U410" s="4">
        <f t="shared" si="26"/>
        <v>2022</v>
      </c>
      <c r="V410" s="434">
        <v>4.3895833333333334</v>
      </c>
      <c r="W410" s="5">
        <f ca="1">Таблица9[[#This Row],[Время в пути]]-Таблица9[[#This Row],[Нитка]]</f>
        <v>0.50069444444331257</v>
      </c>
    </row>
    <row r="411" spans="1:23" ht="13.2" hidden="1">
      <c r="A411" s="26" t="s">
        <v>118</v>
      </c>
      <c r="B411" s="3" t="s">
        <v>6</v>
      </c>
      <c r="C411" s="4" t="s">
        <v>3880</v>
      </c>
      <c r="F411" s="4">
        <v>51</v>
      </c>
      <c r="G411" s="4">
        <v>47</v>
      </c>
      <c r="H411" s="39">
        <v>44801.629861111112</v>
      </c>
      <c r="I411" s="46">
        <v>44810.925694444442</v>
      </c>
      <c r="J411" s="41">
        <v>44815.736111111109</v>
      </c>
      <c r="K411" s="42">
        <v>44815.902777777781</v>
      </c>
      <c r="L411" s="41">
        <v>44815.965277777781</v>
      </c>
      <c r="M411" s="43">
        <v>44815.965277777781</v>
      </c>
      <c r="N411" s="41">
        <v>44816.17291666667</v>
      </c>
      <c r="O411" s="5">
        <f t="shared" si="9"/>
        <v>0.16666666666666666</v>
      </c>
      <c r="P411" s="5">
        <f t="shared" ca="1" si="22"/>
        <v>9.2958333333299379</v>
      </c>
      <c r="Q411" s="5">
        <f t="shared" ca="1" si="23"/>
        <v>4.8104166666671517</v>
      </c>
      <c r="R411" s="10">
        <f t="shared" si="12"/>
        <v>145</v>
      </c>
      <c r="S411" s="4">
        <f t="shared" si="24"/>
        <v>37</v>
      </c>
      <c r="T411" s="4">
        <f t="shared" si="25"/>
        <v>9</v>
      </c>
      <c r="U411" s="4">
        <f t="shared" si="26"/>
        <v>2022</v>
      </c>
      <c r="V411" s="434">
        <v>4.3895833333333334</v>
      </c>
      <c r="W411" s="5">
        <f ca="1">Таблица9[[#This Row],[Время в пути]]-Таблица9[[#This Row],[Нитка]]</f>
        <v>0.42083333333381834</v>
      </c>
    </row>
    <row r="412" spans="1:23" ht="13.2" hidden="1">
      <c r="B412" s="6"/>
      <c r="H412" s="39"/>
      <c r="I412" s="8"/>
      <c r="J412" s="8"/>
      <c r="L412" s="8"/>
      <c r="M412" s="8"/>
      <c r="N412" s="8"/>
      <c r="O412" s="5"/>
      <c r="P412" s="5" t="str">
        <f t="shared" ca="1" si="22"/>
        <v/>
      </c>
      <c r="Q412" s="5" t="str">
        <f t="shared" ca="1" si="23"/>
        <v/>
      </c>
      <c r="R412" s="10" t="str">
        <f t="shared" si="12"/>
        <v/>
      </c>
      <c r="S412" s="4">
        <f t="shared" si="24"/>
        <v>1</v>
      </c>
      <c r="T412" s="4">
        <f t="shared" si="25"/>
        <v>1</v>
      </c>
      <c r="U412" s="4" t="str">
        <f t="shared" si="26"/>
        <v/>
      </c>
      <c r="W412" s="5" t="e">
        <f ca="1">Таблица9[[#This Row],[Время в пути]]-Таблица9[[#This Row],[Нитка]]</f>
        <v>#VALUE!</v>
      </c>
    </row>
    <row r="413" spans="1:23" ht="13.2">
      <c r="A413" s="22"/>
      <c r="B413" s="62"/>
      <c r="C413" s="22"/>
      <c r="D413" s="22"/>
      <c r="E413" s="22"/>
      <c r="F413" s="22"/>
      <c r="G413" s="22"/>
      <c r="H413" s="63"/>
      <c r="I413" s="19"/>
      <c r="J413" s="19"/>
      <c r="K413" s="22"/>
      <c r="L413" s="19"/>
      <c r="M413" s="19"/>
      <c r="N413" s="19"/>
      <c r="O413" s="20"/>
      <c r="P413" s="22"/>
      <c r="Q413" s="22"/>
      <c r="R413" s="21"/>
      <c r="S413" s="22"/>
      <c r="T413" s="22"/>
      <c r="U413" s="22"/>
    </row>
    <row r="414" spans="1:23" ht="13.2">
      <c r="A414" s="22"/>
      <c r="B414" s="62"/>
      <c r="C414" s="22"/>
      <c r="D414" s="22"/>
      <c r="E414" s="22"/>
      <c r="F414" s="22"/>
      <c r="G414" s="22"/>
      <c r="H414" s="63"/>
      <c r="I414" s="19"/>
      <c r="J414" s="19"/>
      <c r="K414" s="22"/>
      <c r="L414" s="19"/>
      <c r="M414" s="19"/>
      <c r="N414" s="19"/>
      <c r="O414" s="20"/>
      <c r="P414" s="22"/>
      <c r="Q414" s="22"/>
      <c r="R414" s="21"/>
      <c r="S414" s="22"/>
      <c r="T414" s="22"/>
      <c r="U414" s="22"/>
    </row>
    <row r="415" spans="1:23" ht="13.2">
      <c r="A415" s="22"/>
      <c r="B415" s="62"/>
      <c r="C415" s="22"/>
      <c r="D415" s="22"/>
      <c r="E415" s="22"/>
      <c r="F415" s="22"/>
      <c r="G415" s="22"/>
      <c r="H415" s="63"/>
      <c r="I415" s="19"/>
      <c r="J415" s="19"/>
      <c r="K415" s="22"/>
      <c r="L415" s="19"/>
      <c r="M415" s="19"/>
      <c r="N415" s="19"/>
      <c r="O415" s="20"/>
      <c r="P415" s="22"/>
      <c r="Q415" s="22"/>
      <c r="R415" s="21"/>
      <c r="S415" s="22"/>
      <c r="T415" s="22"/>
      <c r="U415" s="22"/>
    </row>
    <row r="416" spans="1:23" ht="13.2">
      <c r="A416" s="22"/>
      <c r="B416" s="62"/>
      <c r="C416" s="22"/>
      <c r="D416" s="22"/>
      <c r="E416" s="22"/>
      <c r="F416" s="22"/>
      <c r="G416" s="22"/>
      <c r="H416" s="63"/>
      <c r="I416" s="19"/>
      <c r="J416" s="19"/>
      <c r="K416" s="22"/>
      <c r="L416" s="19"/>
      <c r="M416" s="19"/>
      <c r="N416" s="19"/>
      <c r="O416" s="20"/>
      <c r="P416" s="22"/>
      <c r="Q416" s="22"/>
      <c r="R416" s="21"/>
      <c r="S416" s="22"/>
      <c r="T416" s="22"/>
      <c r="U416" s="22"/>
    </row>
    <row r="417" spans="1:21" ht="13.2">
      <c r="A417" s="22"/>
      <c r="B417" s="62"/>
      <c r="C417" s="22"/>
      <c r="D417" s="22"/>
      <c r="E417" s="22"/>
      <c r="F417" s="22"/>
      <c r="G417" s="22"/>
      <c r="H417" s="63"/>
      <c r="I417" s="19"/>
      <c r="J417" s="19"/>
      <c r="K417" s="22"/>
      <c r="L417" s="19"/>
      <c r="M417" s="19"/>
      <c r="N417" s="19"/>
      <c r="O417" s="20"/>
      <c r="P417" s="22"/>
      <c r="Q417" s="22"/>
      <c r="R417" s="21"/>
      <c r="S417" s="22"/>
      <c r="T417" s="22"/>
      <c r="U417" s="22"/>
    </row>
    <row r="418" spans="1:21" ht="13.2">
      <c r="A418" s="22"/>
      <c r="B418" s="62"/>
      <c r="C418" s="22"/>
      <c r="D418" s="22"/>
      <c r="E418" s="22"/>
      <c r="F418" s="22"/>
      <c r="G418" s="22"/>
      <c r="H418" s="63"/>
      <c r="I418" s="19"/>
      <c r="J418" s="19"/>
      <c r="K418" s="22"/>
      <c r="L418" s="19"/>
      <c r="M418" s="19"/>
      <c r="N418" s="19"/>
      <c r="O418" s="20"/>
      <c r="P418" s="22"/>
      <c r="Q418" s="22"/>
      <c r="R418" s="21"/>
      <c r="S418" s="22"/>
      <c r="T418" s="22"/>
      <c r="U418" s="22"/>
    </row>
    <row r="419" spans="1:21" ht="13.2">
      <c r="A419" s="22"/>
      <c r="B419" s="62"/>
      <c r="C419" s="22"/>
      <c r="D419" s="22"/>
      <c r="E419" s="22"/>
      <c r="F419" s="22"/>
      <c r="G419" s="22"/>
      <c r="H419" s="63"/>
      <c r="I419" s="19"/>
      <c r="J419" s="19"/>
      <c r="K419" s="22"/>
      <c r="L419" s="19"/>
      <c r="M419" s="19"/>
      <c r="N419" s="19"/>
      <c r="O419" s="20"/>
      <c r="P419" s="22"/>
      <c r="Q419" s="22"/>
      <c r="R419" s="21"/>
      <c r="S419" s="22"/>
      <c r="T419" s="22"/>
      <c r="U419" s="22"/>
    </row>
    <row r="420" spans="1:21" ht="13.2">
      <c r="A420" s="22"/>
      <c r="B420" s="62"/>
      <c r="C420" s="22"/>
      <c r="D420" s="22"/>
      <c r="E420" s="22"/>
      <c r="F420" s="22"/>
      <c r="G420" s="22"/>
      <c r="H420" s="63"/>
      <c r="I420" s="19"/>
      <c r="J420" s="19"/>
      <c r="K420" s="22"/>
      <c r="L420" s="19"/>
      <c r="M420" s="19"/>
      <c r="N420" s="19"/>
      <c r="O420" s="20"/>
      <c r="P420" s="22"/>
      <c r="Q420" s="22"/>
      <c r="R420" s="21"/>
      <c r="S420" s="22"/>
      <c r="T420" s="22"/>
      <c r="U420" s="22"/>
    </row>
    <row r="421" spans="1:21" ht="13.2">
      <c r="A421" s="22"/>
      <c r="B421" s="62"/>
      <c r="C421" s="22"/>
      <c r="D421" s="22"/>
      <c r="E421" s="22"/>
      <c r="F421" s="22"/>
      <c r="G421" s="22"/>
      <c r="H421" s="63"/>
      <c r="I421" s="19"/>
      <c r="J421" s="19"/>
      <c r="K421" s="22"/>
      <c r="L421" s="19"/>
      <c r="M421" s="19"/>
      <c r="N421" s="19"/>
      <c r="O421" s="20"/>
      <c r="P421" s="22"/>
      <c r="Q421" s="22"/>
      <c r="R421" s="21"/>
      <c r="S421" s="22"/>
      <c r="T421" s="22"/>
      <c r="U421" s="22"/>
    </row>
    <row r="422" spans="1:21" ht="13.2">
      <c r="A422" s="22"/>
      <c r="B422" s="62"/>
      <c r="C422" s="22"/>
      <c r="D422" s="22"/>
      <c r="E422" s="22"/>
      <c r="F422" s="22"/>
      <c r="G422" s="22"/>
      <c r="H422" s="63"/>
      <c r="I422" s="19"/>
      <c r="J422" s="19"/>
      <c r="K422" s="22"/>
      <c r="L422" s="19"/>
      <c r="M422" s="19"/>
      <c r="N422" s="19"/>
      <c r="O422" s="20"/>
      <c r="P422" s="22"/>
      <c r="Q422" s="22"/>
      <c r="R422" s="21"/>
      <c r="S422" s="22"/>
      <c r="T422" s="22"/>
      <c r="U422" s="22"/>
    </row>
    <row r="423" spans="1:21" ht="13.2">
      <c r="A423" s="22"/>
      <c r="B423" s="62"/>
      <c r="C423" s="22"/>
      <c r="D423" s="22"/>
      <c r="E423" s="22"/>
      <c r="F423" s="22"/>
      <c r="G423" s="22"/>
      <c r="H423" s="63"/>
      <c r="I423" s="19"/>
      <c r="J423" s="19"/>
      <c r="K423" s="22"/>
      <c r="L423" s="19"/>
      <c r="M423" s="19"/>
      <c r="N423" s="19"/>
      <c r="O423" s="20"/>
      <c r="P423" s="22"/>
      <c r="Q423" s="22"/>
      <c r="R423" s="21"/>
      <c r="S423" s="22"/>
      <c r="T423" s="22"/>
      <c r="U423" s="22"/>
    </row>
    <row r="424" spans="1:21" ht="13.2">
      <c r="A424" s="22"/>
      <c r="B424" s="62"/>
      <c r="C424" s="22"/>
      <c r="D424" s="22"/>
      <c r="E424" s="22"/>
      <c r="F424" s="22"/>
      <c r="G424" s="22"/>
      <c r="H424" s="63"/>
      <c r="I424" s="19"/>
      <c r="J424" s="19"/>
      <c r="K424" s="22"/>
      <c r="L424" s="19"/>
      <c r="M424" s="19"/>
      <c r="N424" s="19"/>
      <c r="O424" s="20"/>
      <c r="P424" s="22"/>
      <c r="Q424" s="22"/>
      <c r="R424" s="21"/>
      <c r="S424" s="22"/>
      <c r="T424" s="22"/>
      <c r="U424" s="22"/>
    </row>
    <row r="425" spans="1:21" ht="13.2">
      <c r="A425" s="22"/>
      <c r="B425" s="62"/>
      <c r="C425" s="22"/>
      <c r="D425" s="22"/>
      <c r="E425" s="22"/>
      <c r="F425" s="22"/>
      <c r="G425" s="22"/>
      <c r="H425" s="63"/>
      <c r="I425" s="19"/>
      <c r="J425" s="19"/>
      <c r="K425" s="22"/>
      <c r="L425" s="19"/>
      <c r="M425" s="19"/>
      <c r="N425" s="19"/>
      <c r="O425" s="20"/>
      <c r="P425" s="22"/>
      <c r="Q425" s="22"/>
      <c r="R425" s="21"/>
      <c r="S425" s="22"/>
      <c r="T425" s="22"/>
      <c r="U425" s="22"/>
    </row>
    <row r="426" spans="1:21" ht="13.2">
      <c r="A426" s="22"/>
      <c r="B426" s="62"/>
      <c r="C426" s="22"/>
      <c r="D426" s="22"/>
      <c r="E426" s="22"/>
      <c r="F426" s="22"/>
      <c r="G426" s="22"/>
      <c r="H426" s="63"/>
      <c r="I426" s="19"/>
      <c r="J426" s="19"/>
      <c r="K426" s="22"/>
      <c r="L426" s="19"/>
      <c r="M426" s="19"/>
      <c r="N426" s="19"/>
      <c r="O426" s="22"/>
      <c r="P426" s="22"/>
      <c r="Q426" s="22"/>
      <c r="R426" s="21"/>
      <c r="S426" s="22"/>
      <c r="T426" s="22"/>
      <c r="U426" s="22"/>
    </row>
    <row r="427" spans="1:21" ht="13.2">
      <c r="A427" s="22"/>
      <c r="B427" s="62"/>
      <c r="C427" s="22"/>
      <c r="D427" s="22"/>
      <c r="E427" s="22"/>
      <c r="F427" s="22"/>
      <c r="G427" s="22"/>
      <c r="H427" s="63"/>
      <c r="I427" s="19"/>
      <c r="J427" s="19"/>
      <c r="K427" s="22"/>
      <c r="L427" s="19"/>
      <c r="M427" s="19"/>
      <c r="N427" s="19"/>
      <c r="O427" s="22"/>
      <c r="P427" s="22"/>
      <c r="Q427" s="22"/>
      <c r="R427" s="21"/>
      <c r="S427" s="22"/>
      <c r="T427" s="22"/>
      <c r="U427" s="22"/>
    </row>
    <row r="428" spans="1:21" ht="13.2">
      <c r="A428" s="22"/>
      <c r="B428" s="62"/>
      <c r="C428" s="22"/>
      <c r="D428" s="22"/>
      <c r="E428" s="22"/>
      <c r="F428" s="22"/>
      <c r="G428" s="22"/>
      <c r="H428" s="63"/>
      <c r="I428" s="19"/>
      <c r="J428" s="19"/>
      <c r="K428" s="22"/>
      <c r="L428" s="19"/>
      <c r="M428" s="19"/>
      <c r="N428" s="19"/>
      <c r="O428" s="22"/>
      <c r="P428" s="22"/>
      <c r="Q428" s="22"/>
      <c r="R428" s="21"/>
      <c r="S428" s="22"/>
      <c r="T428" s="22"/>
      <c r="U428" s="22"/>
    </row>
    <row r="429" spans="1:21" ht="13.2">
      <c r="A429" s="22"/>
      <c r="B429" s="62"/>
      <c r="C429" s="22"/>
      <c r="D429" s="22"/>
      <c r="E429" s="22"/>
      <c r="F429" s="22"/>
      <c r="G429" s="22"/>
      <c r="H429" s="63"/>
      <c r="I429" s="19"/>
      <c r="J429" s="19"/>
      <c r="K429" s="22"/>
      <c r="L429" s="19"/>
      <c r="M429" s="19"/>
      <c r="N429" s="19"/>
      <c r="O429" s="22"/>
      <c r="P429" s="22"/>
      <c r="Q429" s="22"/>
      <c r="R429" s="21"/>
      <c r="S429" s="22"/>
      <c r="T429" s="22"/>
      <c r="U429" s="22"/>
    </row>
    <row r="430" spans="1:21" ht="13.2">
      <c r="A430" s="22"/>
      <c r="B430" s="62"/>
      <c r="C430" s="22"/>
      <c r="D430" s="22"/>
      <c r="E430" s="22"/>
      <c r="F430" s="22"/>
      <c r="G430" s="22"/>
      <c r="H430" s="63"/>
      <c r="I430" s="19"/>
      <c r="J430" s="19"/>
      <c r="K430" s="22"/>
      <c r="L430" s="19"/>
      <c r="M430" s="19"/>
      <c r="N430" s="19"/>
      <c r="O430" s="22"/>
      <c r="P430" s="22"/>
      <c r="Q430" s="22"/>
      <c r="R430" s="21"/>
      <c r="S430" s="22"/>
      <c r="T430" s="22"/>
      <c r="U430" s="22"/>
    </row>
    <row r="431" spans="1:21" ht="13.2">
      <c r="A431" s="22"/>
      <c r="B431" s="62"/>
      <c r="C431" s="22"/>
      <c r="D431" s="22"/>
      <c r="E431" s="22"/>
      <c r="F431" s="22"/>
      <c r="G431" s="22"/>
      <c r="H431" s="63"/>
      <c r="I431" s="19"/>
      <c r="J431" s="19"/>
      <c r="K431" s="22"/>
      <c r="L431" s="19"/>
      <c r="M431" s="19"/>
      <c r="N431" s="19"/>
      <c r="O431" s="22"/>
      <c r="P431" s="22"/>
      <c r="Q431" s="22"/>
      <c r="R431" s="21"/>
      <c r="S431" s="22"/>
      <c r="T431" s="22"/>
      <c r="U431" s="22"/>
    </row>
    <row r="432" spans="1:21" ht="13.2">
      <c r="A432" s="22"/>
      <c r="B432" s="62"/>
      <c r="C432" s="22"/>
      <c r="D432" s="22"/>
      <c r="E432" s="22"/>
      <c r="F432" s="22"/>
      <c r="G432" s="22"/>
      <c r="H432" s="63"/>
      <c r="I432" s="19"/>
      <c r="J432" s="19"/>
      <c r="K432" s="22"/>
      <c r="L432" s="19"/>
      <c r="M432" s="19"/>
      <c r="N432" s="19"/>
      <c r="O432" s="22"/>
      <c r="P432" s="22"/>
      <c r="Q432" s="22"/>
      <c r="R432" s="21"/>
      <c r="S432" s="22"/>
      <c r="T432" s="22"/>
      <c r="U432" s="22"/>
    </row>
    <row r="433" spans="1:21" ht="13.2">
      <c r="A433" s="22"/>
      <c r="B433" s="62"/>
      <c r="C433" s="22"/>
      <c r="D433" s="22"/>
      <c r="E433" s="22"/>
      <c r="F433" s="22"/>
      <c r="G433" s="22"/>
      <c r="H433" s="63"/>
      <c r="I433" s="19"/>
      <c r="J433" s="19"/>
      <c r="K433" s="22"/>
      <c r="L433" s="19"/>
      <c r="M433" s="19"/>
      <c r="N433" s="19"/>
      <c r="O433" s="22"/>
      <c r="P433" s="22"/>
      <c r="Q433" s="22"/>
      <c r="R433" s="21"/>
      <c r="S433" s="22"/>
      <c r="T433" s="22"/>
      <c r="U433" s="22"/>
    </row>
    <row r="434" spans="1:21" ht="13.2">
      <c r="A434" s="22"/>
      <c r="B434" s="62"/>
      <c r="C434" s="22"/>
      <c r="D434" s="22"/>
      <c r="E434" s="22"/>
      <c r="F434" s="22"/>
      <c r="G434" s="22"/>
      <c r="H434" s="63"/>
      <c r="I434" s="19"/>
      <c r="J434" s="19"/>
      <c r="K434" s="22"/>
      <c r="L434" s="19"/>
      <c r="M434" s="19"/>
      <c r="N434" s="19"/>
      <c r="O434" s="22"/>
      <c r="P434" s="22"/>
      <c r="Q434" s="22"/>
      <c r="R434" s="21"/>
      <c r="S434" s="22"/>
      <c r="T434" s="22"/>
      <c r="U434" s="22"/>
    </row>
    <row r="435" spans="1:21" ht="13.2">
      <c r="A435" s="22"/>
      <c r="B435" s="62"/>
      <c r="C435" s="22"/>
      <c r="D435" s="22"/>
      <c r="E435" s="22"/>
      <c r="F435" s="22"/>
      <c r="G435" s="22"/>
      <c r="H435" s="63"/>
      <c r="I435" s="19"/>
      <c r="J435" s="19"/>
      <c r="K435" s="22"/>
      <c r="L435" s="19"/>
      <c r="M435" s="19"/>
      <c r="N435" s="19"/>
      <c r="O435" s="22"/>
      <c r="P435" s="22"/>
      <c r="Q435" s="22"/>
      <c r="R435" s="21"/>
      <c r="S435" s="22"/>
      <c r="T435" s="22"/>
      <c r="U435" s="22"/>
    </row>
    <row r="436" spans="1:21" ht="13.2">
      <c r="A436" s="22"/>
      <c r="B436" s="62"/>
      <c r="C436" s="22"/>
      <c r="D436" s="22"/>
      <c r="E436" s="22"/>
      <c r="F436" s="22"/>
      <c r="G436" s="22"/>
      <c r="H436" s="63"/>
      <c r="I436" s="19"/>
      <c r="J436" s="19"/>
      <c r="K436" s="22"/>
      <c r="L436" s="19"/>
      <c r="M436" s="19"/>
      <c r="N436" s="19"/>
      <c r="O436" s="22"/>
      <c r="P436" s="22"/>
      <c r="Q436" s="22"/>
      <c r="R436" s="21"/>
      <c r="S436" s="22"/>
      <c r="T436" s="22"/>
      <c r="U436" s="22"/>
    </row>
    <row r="437" spans="1:21" ht="13.2">
      <c r="A437" s="22"/>
      <c r="B437" s="62"/>
      <c r="C437" s="22"/>
      <c r="D437" s="22"/>
      <c r="E437" s="22"/>
      <c r="F437" s="22"/>
      <c r="G437" s="22"/>
      <c r="H437" s="63"/>
      <c r="I437" s="19"/>
      <c r="J437" s="19"/>
      <c r="K437" s="22"/>
      <c r="L437" s="19"/>
      <c r="M437" s="19"/>
      <c r="N437" s="19"/>
      <c r="O437" s="22"/>
      <c r="P437" s="22"/>
      <c r="Q437" s="22"/>
      <c r="R437" s="21"/>
      <c r="S437" s="22"/>
      <c r="T437" s="22"/>
      <c r="U437" s="22"/>
    </row>
    <row r="438" spans="1:21" ht="13.2">
      <c r="A438" s="22"/>
      <c r="B438" s="62"/>
      <c r="C438" s="22"/>
      <c r="D438" s="22"/>
      <c r="E438" s="22"/>
      <c r="F438" s="22"/>
      <c r="G438" s="22"/>
      <c r="H438" s="63"/>
      <c r="I438" s="19"/>
      <c r="J438" s="19"/>
      <c r="K438" s="22"/>
      <c r="L438" s="19"/>
      <c r="M438" s="19"/>
      <c r="N438" s="19"/>
      <c r="O438" s="22"/>
      <c r="P438" s="22"/>
      <c r="Q438" s="22"/>
      <c r="R438" s="21"/>
      <c r="S438" s="22"/>
      <c r="T438" s="22"/>
      <c r="U438" s="22"/>
    </row>
    <row r="439" spans="1:21" ht="13.2">
      <c r="A439" s="22"/>
      <c r="B439" s="62"/>
      <c r="C439" s="22"/>
      <c r="D439" s="22"/>
      <c r="E439" s="22"/>
      <c r="F439" s="22"/>
      <c r="G439" s="22"/>
      <c r="H439" s="63"/>
      <c r="I439" s="19"/>
      <c r="J439" s="19"/>
      <c r="K439" s="22"/>
      <c r="L439" s="19"/>
      <c r="M439" s="19"/>
      <c r="N439" s="19"/>
      <c r="O439" s="22"/>
      <c r="P439" s="22"/>
      <c r="Q439" s="22"/>
      <c r="R439" s="21"/>
      <c r="S439" s="22"/>
      <c r="T439" s="22"/>
      <c r="U439" s="22"/>
    </row>
    <row r="440" spans="1:21" ht="13.2">
      <c r="A440" s="22"/>
      <c r="B440" s="62"/>
      <c r="C440" s="22"/>
      <c r="D440" s="22"/>
      <c r="E440" s="22"/>
      <c r="F440" s="22"/>
      <c r="G440" s="22"/>
      <c r="H440" s="63"/>
      <c r="I440" s="19"/>
      <c r="J440" s="19"/>
      <c r="K440" s="22"/>
      <c r="L440" s="19"/>
      <c r="M440" s="19"/>
      <c r="N440" s="19"/>
      <c r="O440" s="22"/>
      <c r="P440" s="22"/>
      <c r="Q440" s="22"/>
      <c r="R440" s="21"/>
      <c r="S440" s="22"/>
      <c r="T440" s="22"/>
      <c r="U440" s="22"/>
    </row>
    <row r="441" spans="1:21" ht="13.2">
      <c r="A441" s="22"/>
      <c r="B441" s="62"/>
      <c r="C441" s="22"/>
      <c r="D441" s="22"/>
      <c r="E441" s="22"/>
      <c r="F441" s="22"/>
      <c r="G441" s="22"/>
      <c r="H441" s="63"/>
      <c r="I441" s="19"/>
      <c r="J441" s="19"/>
      <c r="K441" s="22"/>
      <c r="L441" s="19"/>
      <c r="M441" s="19"/>
      <c r="N441" s="19"/>
      <c r="O441" s="22"/>
      <c r="P441" s="22"/>
      <c r="Q441" s="22"/>
      <c r="R441" s="21"/>
      <c r="S441" s="22"/>
      <c r="T441" s="22"/>
      <c r="U441" s="22"/>
    </row>
    <row r="442" spans="1:21" ht="13.2">
      <c r="A442" s="22"/>
      <c r="B442" s="62"/>
      <c r="C442" s="22"/>
      <c r="D442" s="22"/>
      <c r="E442" s="22"/>
      <c r="F442" s="22"/>
      <c r="G442" s="22"/>
      <c r="H442" s="63"/>
      <c r="I442" s="19"/>
      <c r="J442" s="19"/>
      <c r="K442" s="22"/>
      <c r="L442" s="19"/>
      <c r="M442" s="19"/>
      <c r="N442" s="19"/>
      <c r="O442" s="22"/>
      <c r="P442" s="22"/>
      <c r="Q442" s="22"/>
      <c r="R442" s="21"/>
      <c r="S442" s="22"/>
      <c r="T442" s="22"/>
      <c r="U442" s="22"/>
    </row>
    <row r="443" spans="1:21" ht="13.2">
      <c r="A443" s="22"/>
      <c r="B443" s="62"/>
      <c r="C443" s="22"/>
      <c r="D443" s="22"/>
      <c r="E443" s="22"/>
      <c r="F443" s="22"/>
      <c r="G443" s="22"/>
      <c r="H443" s="63"/>
      <c r="I443" s="19"/>
      <c r="J443" s="19"/>
      <c r="K443" s="22"/>
      <c r="L443" s="19"/>
      <c r="M443" s="19"/>
      <c r="N443" s="19"/>
      <c r="O443" s="22"/>
      <c r="P443" s="22"/>
      <c r="Q443" s="22"/>
      <c r="R443" s="21"/>
      <c r="S443" s="22"/>
      <c r="T443" s="22"/>
      <c r="U443" s="22"/>
    </row>
    <row r="444" spans="1:21" ht="13.2">
      <c r="A444" s="22"/>
      <c r="B444" s="62"/>
      <c r="C444" s="22"/>
      <c r="D444" s="22"/>
      <c r="E444" s="22"/>
      <c r="F444" s="22"/>
      <c r="G444" s="22"/>
      <c r="H444" s="63"/>
      <c r="I444" s="19"/>
      <c r="J444" s="19"/>
      <c r="K444" s="22"/>
      <c r="L444" s="19"/>
      <c r="M444" s="19"/>
      <c r="N444" s="19"/>
      <c r="O444" s="22"/>
      <c r="P444" s="22"/>
      <c r="Q444" s="22"/>
      <c r="R444" s="21"/>
      <c r="S444" s="22"/>
      <c r="T444" s="22"/>
      <c r="U444" s="22"/>
    </row>
    <row r="445" spans="1:21" ht="13.2">
      <c r="A445" s="22"/>
      <c r="B445" s="62"/>
      <c r="C445" s="22"/>
      <c r="D445" s="22"/>
      <c r="E445" s="22"/>
      <c r="F445" s="22"/>
      <c r="G445" s="22"/>
      <c r="H445" s="63"/>
      <c r="I445" s="19"/>
      <c r="J445" s="19"/>
      <c r="K445" s="22"/>
      <c r="L445" s="19"/>
      <c r="M445" s="19"/>
      <c r="N445" s="19"/>
      <c r="O445" s="22"/>
      <c r="P445" s="22"/>
      <c r="Q445" s="22"/>
      <c r="R445" s="21"/>
      <c r="S445" s="22"/>
      <c r="T445" s="22"/>
      <c r="U445" s="22"/>
    </row>
    <row r="446" spans="1:21" ht="13.2">
      <c r="A446" s="22"/>
      <c r="B446" s="62"/>
      <c r="C446" s="22"/>
      <c r="D446" s="22"/>
      <c r="E446" s="22"/>
      <c r="F446" s="22"/>
      <c r="G446" s="22"/>
      <c r="H446" s="63"/>
      <c r="I446" s="19"/>
      <c r="J446" s="19"/>
      <c r="K446" s="22"/>
      <c r="L446" s="19"/>
      <c r="M446" s="19"/>
      <c r="N446" s="19"/>
      <c r="O446" s="22"/>
      <c r="P446" s="22"/>
      <c r="Q446" s="22"/>
      <c r="R446" s="21"/>
      <c r="S446" s="22"/>
      <c r="T446" s="22"/>
      <c r="U446" s="22"/>
    </row>
    <row r="447" spans="1:21" ht="13.2">
      <c r="A447" s="22"/>
      <c r="B447" s="62"/>
      <c r="C447" s="22"/>
      <c r="D447" s="22"/>
      <c r="E447" s="22"/>
      <c r="F447" s="22"/>
      <c r="G447" s="22"/>
      <c r="H447" s="63"/>
      <c r="I447" s="19"/>
      <c r="J447" s="19"/>
      <c r="K447" s="22"/>
      <c r="L447" s="19"/>
      <c r="M447" s="19"/>
      <c r="N447" s="19"/>
      <c r="O447" s="22"/>
      <c r="P447" s="22"/>
      <c r="Q447" s="22"/>
      <c r="R447" s="21"/>
      <c r="S447" s="22"/>
      <c r="T447" s="22"/>
      <c r="U447" s="22"/>
    </row>
    <row r="448" spans="1:21" ht="13.2">
      <c r="A448" s="22"/>
      <c r="B448" s="62"/>
      <c r="C448" s="22"/>
      <c r="D448" s="22"/>
      <c r="E448" s="22"/>
      <c r="F448" s="22"/>
      <c r="G448" s="22"/>
      <c r="H448" s="63"/>
      <c r="I448" s="19"/>
      <c r="J448" s="19"/>
      <c r="K448" s="22"/>
      <c r="L448" s="19"/>
      <c r="M448" s="19"/>
      <c r="N448" s="19"/>
      <c r="O448" s="22"/>
      <c r="P448" s="22"/>
      <c r="Q448" s="22"/>
      <c r="R448" s="21"/>
      <c r="S448" s="22"/>
      <c r="T448" s="22"/>
      <c r="U448" s="22"/>
    </row>
    <row r="449" spans="1:21" ht="13.2">
      <c r="A449" s="22"/>
      <c r="B449" s="62"/>
      <c r="C449" s="22"/>
      <c r="D449" s="22"/>
      <c r="E449" s="22"/>
      <c r="F449" s="22"/>
      <c r="G449" s="22"/>
      <c r="H449" s="63"/>
      <c r="I449" s="19"/>
      <c r="J449" s="19"/>
      <c r="K449" s="22"/>
      <c r="L449" s="19"/>
      <c r="M449" s="19"/>
      <c r="N449" s="19"/>
      <c r="O449" s="22"/>
      <c r="P449" s="22"/>
      <c r="Q449" s="22"/>
      <c r="R449" s="21"/>
      <c r="S449" s="22"/>
      <c r="T449" s="22"/>
      <c r="U449" s="22"/>
    </row>
    <row r="450" spans="1:21" ht="13.2">
      <c r="A450" s="22"/>
      <c r="B450" s="62"/>
      <c r="C450" s="22"/>
      <c r="D450" s="22"/>
      <c r="E450" s="22"/>
      <c r="F450" s="22"/>
      <c r="G450" s="22"/>
      <c r="H450" s="63"/>
      <c r="I450" s="19"/>
      <c r="J450" s="19"/>
      <c r="K450" s="22"/>
      <c r="L450" s="19"/>
      <c r="M450" s="19"/>
      <c r="N450" s="19"/>
      <c r="O450" s="22"/>
      <c r="P450" s="22"/>
      <c r="Q450" s="22"/>
      <c r="R450" s="21"/>
      <c r="S450" s="22"/>
      <c r="T450" s="22"/>
      <c r="U450" s="22"/>
    </row>
    <row r="451" spans="1:21" ht="13.2">
      <c r="A451" s="22"/>
      <c r="B451" s="62"/>
      <c r="C451" s="22"/>
      <c r="D451" s="22"/>
      <c r="E451" s="22"/>
      <c r="F451" s="22"/>
      <c r="G451" s="22"/>
      <c r="H451" s="63"/>
      <c r="I451" s="19"/>
      <c r="J451" s="19"/>
      <c r="K451" s="22"/>
      <c r="L451" s="19"/>
      <c r="M451" s="19"/>
      <c r="N451" s="19"/>
      <c r="O451" s="22"/>
      <c r="P451" s="22"/>
      <c r="Q451" s="22"/>
      <c r="R451" s="21"/>
      <c r="S451" s="22"/>
      <c r="T451" s="22"/>
      <c r="U451" s="22"/>
    </row>
    <row r="452" spans="1:21" ht="13.2">
      <c r="A452" s="22"/>
      <c r="B452" s="62"/>
      <c r="C452" s="22"/>
      <c r="D452" s="22"/>
      <c r="E452" s="22"/>
      <c r="F452" s="22"/>
      <c r="G452" s="22"/>
      <c r="H452" s="63"/>
      <c r="I452" s="19"/>
      <c r="J452" s="19"/>
      <c r="K452" s="22"/>
      <c r="L452" s="19"/>
      <c r="M452" s="19"/>
      <c r="N452" s="19"/>
      <c r="O452" s="22"/>
      <c r="P452" s="22"/>
      <c r="Q452" s="22"/>
      <c r="R452" s="21"/>
      <c r="S452" s="22"/>
      <c r="T452" s="22"/>
      <c r="U452" s="22"/>
    </row>
    <row r="453" spans="1:21" ht="13.2">
      <c r="A453" s="22"/>
      <c r="B453" s="62"/>
      <c r="C453" s="22"/>
      <c r="D453" s="22"/>
      <c r="E453" s="22"/>
      <c r="F453" s="22"/>
      <c r="G453" s="22"/>
      <c r="H453" s="63"/>
      <c r="I453" s="19"/>
      <c r="J453" s="19"/>
      <c r="K453" s="22"/>
      <c r="L453" s="19"/>
      <c r="M453" s="19"/>
      <c r="N453" s="19"/>
      <c r="O453" s="22"/>
      <c r="P453" s="22"/>
      <c r="Q453" s="22"/>
      <c r="R453" s="21"/>
      <c r="S453" s="22"/>
      <c r="T453" s="22"/>
      <c r="U453" s="22"/>
    </row>
    <row r="454" spans="1:21" ht="13.2">
      <c r="A454" s="22"/>
      <c r="B454" s="62"/>
      <c r="C454" s="22"/>
      <c r="D454" s="22"/>
      <c r="E454" s="22"/>
      <c r="F454" s="22"/>
      <c r="G454" s="22"/>
      <c r="H454" s="63"/>
      <c r="I454" s="19"/>
      <c r="J454" s="19"/>
      <c r="K454" s="22"/>
      <c r="L454" s="19"/>
      <c r="M454" s="19"/>
      <c r="N454" s="19"/>
      <c r="O454" s="22"/>
      <c r="P454" s="22"/>
      <c r="Q454" s="22"/>
      <c r="R454" s="21"/>
      <c r="S454" s="22"/>
      <c r="T454" s="22"/>
      <c r="U454" s="22"/>
    </row>
    <row r="455" spans="1:21" ht="13.2">
      <c r="A455" s="22"/>
      <c r="B455" s="62"/>
      <c r="C455" s="22"/>
      <c r="D455" s="22"/>
      <c r="E455" s="22"/>
      <c r="F455" s="22"/>
      <c r="G455" s="22"/>
      <c r="H455" s="63"/>
      <c r="I455" s="19"/>
      <c r="J455" s="19"/>
      <c r="K455" s="22"/>
      <c r="L455" s="19"/>
      <c r="M455" s="19"/>
      <c r="N455" s="19"/>
      <c r="O455" s="22"/>
      <c r="P455" s="22"/>
      <c r="Q455" s="22"/>
      <c r="R455" s="21"/>
      <c r="S455" s="22"/>
      <c r="T455" s="22"/>
      <c r="U455" s="22"/>
    </row>
    <row r="456" spans="1:21" ht="13.2">
      <c r="A456" s="22"/>
      <c r="B456" s="62"/>
      <c r="C456" s="22"/>
      <c r="D456" s="22"/>
      <c r="E456" s="22"/>
      <c r="F456" s="22"/>
      <c r="G456" s="22"/>
      <c r="H456" s="63"/>
      <c r="I456" s="19"/>
      <c r="J456" s="19"/>
      <c r="K456" s="22"/>
      <c r="L456" s="19"/>
      <c r="M456" s="19"/>
      <c r="N456" s="19"/>
      <c r="O456" s="22"/>
      <c r="P456" s="22"/>
      <c r="Q456" s="22"/>
      <c r="R456" s="21"/>
      <c r="S456" s="22"/>
      <c r="T456" s="22"/>
      <c r="U456" s="22"/>
    </row>
    <row r="457" spans="1:21" ht="13.2">
      <c r="A457" s="22"/>
      <c r="B457" s="62"/>
      <c r="C457" s="22"/>
      <c r="D457" s="22"/>
      <c r="E457" s="22"/>
      <c r="F457" s="22"/>
      <c r="G457" s="22"/>
      <c r="H457" s="63"/>
      <c r="I457" s="19"/>
      <c r="J457" s="19"/>
      <c r="K457" s="22"/>
      <c r="L457" s="19"/>
      <c r="M457" s="19"/>
      <c r="N457" s="19"/>
      <c r="O457" s="22"/>
      <c r="P457" s="22"/>
      <c r="Q457" s="22"/>
      <c r="R457" s="21"/>
      <c r="S457" s="22"/>
      <c r="T457" s="22"/>
      <c r="U457" s="22"/>
    </row>
    <row r="458" spans="1:21" ht="13.2">
      <c r="A458" s="22"/>
      <c r="B458" s="62"/>
      <c r="C458" s="22"/>
      <c r="D458" s="22"/>
      <c r="E458" s="22"/>
      <c r="F458" s="22"/>
      <c r="G458" s="22"/>
      <c r="H458" s="63"/>
      <c r="I458" s="19"/>
      <c r="J458" s="19"/>
      <c r="K458" s="22"/>
      <c r="L458" s="19"/>
      <c r="M458" s="19"/>
      <c r="N458" s="19"/>
      <c r="O458" s="22"/>
      <c r="P458" s="22"/>
      <c r="Q458" s="22"/>
      <c r="R458" s="21"/>
      <c r="S458" s="22"/>
      <c r="T458" s="22"/>
      <c r="U458" s="22"/>
    </row>
    <row r="459" spans="1:21" ht="13.2">
      <c r="A459" s="22"/>
      <c r="B459" s="62"/>
      <c r="C459" s="22"/>
      <c r="D459" s="22"/>
      <c r="E459" s="22"/>
      <c r="F459" s="22"/>
      <c r="G459" s="22"/>
      <c r="H459" s="63"/>
      <c r="I459" s="19"/>
      <c r="J459" s="19"/>
      <c r="K459" s="22"/>
      <c r="L459" s="19"/>
      <c r="M459" s="19"/>
      <c r="N459" s="19"/>
      <c r="O459" s="22"/>
      <c r="P459" s="22"/>
      <c r="Q459" s="22"/>
      <c r="R459" s="21"/>
      <c r="S459" s="22"/>
      <c r="T459" s="22"/>
      <c r="U459" s="22"/>
    </row>
    <row r="460" spans="1:21" ht="13.2">
      <c r="A460" s="22"/>
      <c r="B460" s="62"/>
      <c r="C460" s="22"/>
      <c r="D460" s="22"/>
      <c r="E460" s="22"/>
      <c r="F460" s="22"/>
      <c r="G460" s="22"/>
      <c r="H460" s="63"/>
      <c r="I460" s="19"/>
      <c r="J460" s="19"/>
      <c r="K460" s="22"/>
      <c r="L460" s="19"/>
      <c r="M460" s="19"/>
      <c r="N460" s="19"/>
      <c r="O460" s="22"/>
      <c r="P460" s="22"/>
      <c r="Q460" s="22"/>
      <c r="R460" s="21"/>
      <c r="S460" s="22"/>
      <c r="T460" s="22"/>
      <c r="U460" s="22"/>
    </row>
    <row r="461" spans="1:21" ht="13.2">
      <c r="A461" s="22"/>
      <c r="B461" s="62"/>
      <c r="C461" s="22"/>
      <c r="D461" s="22"/>
      <c r="E461" s="22"/>
      <c r="F461" s="22"/>
      <c r="G461" s="22"/>
      <c r="H461" s="63"/>
      <c r="I461" s="19"/>
      <c r="J461" s="19"/>
      <c r="K461" s="22"/>
      <c r="L461" s="19"/>
      <c r="M461" s="19"/>
      <c r="N461" s="19"/>
      <c r="O461" s="22"/>
      <c r="P461" s="22"/>
      <c r="Q461" s="22"/>
      <c r="R461" s="21"/>
      <c r="S461" s="22"/>
      <c r="T461" s="22"/>
      <c r="U461" s="22"/>
    </row>
    <row r="462" spans="1:21" ht="13.2">
      <c r="A462" s="22"/>
      <c r="B462" s="62"/>
      <c r="C462" s="22"/>
      <c r="D462" s="22"/>
      <c r="E462" s="22"/>
      <c r="F462" s="22"/>
      <c r="G462" s="22"/>
      <c r="H462" s="63"/>
      <c r="I462" s="19"/>
      <c r="J462" s="19"/>
      <c r="K462" s="22"/>
      <c r="L462" s="19"/>
      <c r="M462" s="19"/>
      <c r="N462" s="19"/>
      <c r="O462" s="22"/>
      <c r="P462" s="22"/>
      <c r="Q462" s="22"/>
      <c r="R462" s="21"/>
      <c r="S462" s="22"/>
      <c r="T462" s="22"/>
      <c r="U462" s="22"/>
    </row>
    <row r="463" spans="1:21" ht="13.2">
      <c r="A463" s="22"/>
      <c r="B463" s="62"/>
      <c r="C463" s="22"/>
      <c r="D463" s="22"/>
      <c r="E463" s="22"/>
      <c r="F463" s="22"/>
      <c r="G463" s="22"/>
      <c r="H463" s="63"/>
      <c r="I463" s="19"/>
      <c r="J463" s="19"/>
      <c r="K463" s="22"/>
      <c r="L463" s="19"/>
      <c r="M463" s="19"/>
      <c r="N463" s="19"/>
      <c r="O463" s="22"/>
      <c r="P463" s="22"/>
      <c r="Q463" s="22"/>
      <c r="R463" s="21"/>
      <c r="S463" s="22"/>
      <c r="T463" s="22"/>
      <c r="U463" s="22"/>
    </row>
    <row r="464" spans="1:21" ht="13.2">
      <c r="A464" s="22"/>
      <c r="B464" s="62"/>
      <c r="C464" s="22"/>
      <c r="D464" s="22"/>
      <c r="E464" s="22"/>
      <c r="F464" s="22"/>
      <c r="G464" s="22"/>
      <c r="H464" s="63"/>
      <c r="I464" s="19"/>
      <c r="J464" s="19"/>
      <c r="K464" s="22"/>
      <c r="L464" s="19"/>
      <c r="M464" s="19"/>
      <c r="N464" s="19"/>
      <c r="O464" s="22"/>
      <c r="P464" s="22"/>
      <c r="Q464" s="22"/>
      <c r="R464" s="21"/>
      <c r="S464" s="22"/>
      <c r="T464" s="22"/>
      <c r="U464" s="22"/>
    </row>
    <row r="465" spans="1:21" ht="13.2">
      <c r="A465" s="22"/>
      <c r="B465" s="62"/>
      <c r="C465" s="22"/>
      <c r="D465" s="22"/>
      <c r="E465" s="22"/>
      <c r="F465" s="22"/>
      <c r="G465" s="22"/>
      <c r="H465" s="63"/>
      <c r="I465" s="19"/>
      <c r="J465" s="19"/>
      <c r="K465" s="22"/>
      <c r="L465" s="19"/>
      <c r="M465" s="19"/>
      <c r="N465" s="19"/>
      <c r="O465" s="22"/>
      <c r="P465" s="22"/>
      <c r="Q465" s="22"/>
      <c r="R465" s="21"/>
      <c r="S465" s="22"/>
      <c r="T465" s="22"/>
      <c r="U465" s="22"/>
    </row>
    <row r="466" spans="1:21" ht="13.2">
      <c r="A466" s="22"/>
      <c r="B466" s="62"/>
      <c r="C466" s="22"/>
      <c r="D466" s="22"/>
      <c r="E466" s="22"/>
      <c r="F466" s="22"/>
      <c r="G466" s="22"/>
      <c r="H466" s="63"/>
      <c r="I466" s="19"/>
      <c r="J466" s="19"/>
      <c r="K466" s="22"/>
      <c r="L466" s="19"/>
      <c r="M466" s="19"/>
      <c r="N466" s="19"/>
      <c r="O466" s="22"/>
      <c r="P466" s="22"/>
      <c r="Q466" s="22"/>
      <c r="R466" s="21"/>
      <c r="S466" s="22"/>
      <c r="T466" s="22"/>
      <c r="U466" s="22"/>
    </row>
    <row r="467" spans="1:21" ht="13.2">
      <c r="A467" s="22"/>
      <c r="B467" s="62"/>
      <c r="C467" s="22"/>
      <c r="D467" s="22"/>
      <c r="E467" s="22"/>
      <c r="F467" s="22"/>
      <c r="G467" s="22"/>
      <c r="H467" s="63"/>
      <c r="I467" s="19"/>
      <c r="J467" s="19"/>
      <c r="K467" s="22"/>
      <c r="L467" s="19"/>
      <c r="M467" s="19"/>
      <c r="N467" s="19"/>
      <c r="O467" s="22"/>
      <c r="P467" s="22"/>
      <c r="Q467" s="22"/>
      <c r="R467" s="21"/>
      <c r="S467" s="22"/>
      <c r="T467" s="22"/>
      <c r="U467" s="22"/>
    </row>
    <row r="468" spans="1:21" ht="13.2">
      <c r="A468" s="22"/>
      <c r="B468" s="62"/>
      <c r="C468" s="22"/>
      <c r="D468" s="22"/>
      <c r="E468" s="22"/>
      <c r="F468" s="22"/>
      <c r="G468" s="22"/>
      <c r="H468" s="63"/>
      <c r="I468" s="19"/>
      <c r="J468" s="19"/>
      <c r="K468" s="22"/>
      <c r="L468" s="19"/>
      <c r="M468" s="19"/>
      <c r="N468" s="19"/>
      <c r="O468" s="22"/>
      <c r="P468" s="22"/>
      <c r="Q468" s="22"/>
      <c r="R468" s="21"/>
      <c r="S468" s="22"/>
      <c r="T468" s="22"/>
      <c r="U468" s="22"/>
    </row>
    <row r="469" spans="1:21" ht="13.2">
      <c r="A469" s="22"/>
      <c r="B469" s="62"/>
      <c r="C469" s="22"/>
      <c r="D469" s="22"/>
      <c r="E469" s="22"/>
      <c r="F469" s="22"/>
      <c r="G469" s="22"/>
      <c r="H469" s="63"/>
      <c r="I469" s="19"/>
      <c r="J469" s="19"/>
      <c r="K469" s="22"/>
      <c r="L469" s="19"/>
      <c r="M469" s="19"/>
      <c r="N469" s="19"/>
      <c r="O469" s="22"/>
      <c r="P469" s="22"/>
      <c r="Q469" s="22"/>
      <c r="R469" s="21"/>
      <c r="S469" s="22"/>
      <c r="T469" s="22"/>
      <c r="U469" s="22"/>
    </row>
    <row r="470" spans="1:21" ht="13.2">
      <c r="A470" s="22"/>
      <c r="B470" s="62"/>
      <c r="C470" s="22"/>
      <c r="D470" s="22"/>
      <c r="E470" s="22"/>
      <c r="F470" s="22"/>
      <c r="G470" s="22"/>
      <c r="H470" s="63"/>
      <c r="I470" s="19"/>
      <c r="J470" s="19"/>
      <c r="K470" s="22"/>
      <c r="L470" s="19"/>
      <c r="M470" s="19"/>
      <c r="N470" s="19"/>
      <c r="O470" s="22"/>
      <c r="P470" s="22"/>
      <c r="Q470" s="22"/>
      <c r="R470" s="21"/>
      <c r="S470" s="22"/>
      <c r="T470" s="22"/>
      <c r="U470" s="22"/>
    </row>
    <row r="471" spans="1:21" ht="13.2">
      <c r="A471" s="22"/>
      <c r="B471" s="62"/>
      <c r="C471" s="22"/>
      <c r="D471" s="22"/>
      <c r="E471" s="22"/>
      <c r="F471" s="22"/>
      <c r="G471" s="22"/>
      <c r="H471" s="63"/>
      <c r="I471" s="19"/>
      <c r="J471" s="19"/>
      <c r="K471" s="22"/>
      <c r="L471" s="19"/>
      <c r="M471" s="19"/>
      <c r="N471" s="19"/>
      <c r="O471" s="22"/>
      <c r="P471" s="22"/>
      <c r="Q471" s="22"/>
      <c r="R471" s="21"/>
      <c r="S471" s="22"/>
      <c r="T471" s="22"/>
      <c r="U471" s="22"/>
    </row>
    <row r="472" spans="1:21" ht="13.2">
      <c r="A472" s="22"/>
      <c r="B472" s="62"/>
      <c r="C472" s="22"/>
      <c r="D472" s="22"/>
      <c r="E472" s="22"/>
      <c r="F472" s="22"/>
      <c r="G472" s="22"/>
      <c r="H472" s="63"/>
      <c r="I472" s="19"/>
      <c r="J472" s="19"/>
      <c r="K472" s="22"/>
      <c r="L472" s="19"/>
      <c r="M472" s="19"/>
      <c r="N472" s="19"/>
      <c r="O472" s="22"/>
      <c r="P472" s="22"/>
      <c r="Q472" s="22"/>
      <c r="R472" s="21"/>
      <c r="S472" s="22"/>
      <c r="T472" s="22"/>
      <c r="U472" s="22"/>
    </row>
    <row r="473" spans="1:21" ht="13.2">
      <c r="A473" s="22"/>
      <c r="B473" s="62"/>
      <c r="C473" s="22"/>
      <c r="D473" s="22"/>
      <c r="E473" s="22"/>
      <c r="F473" s="22"/>
      <c r="G473" s="22"/>
      <c r="H473" s="63"/>
      <c r="I473" s="19"/>
      <c r="J473" s="19"/>
      <c r="K473" s="22"/>
      <c r="L473" s="19"/>
      <c r="M473" s="19"/>
      <c r="N473" s="19"/>
      <c r="O473" s="22"/>
      <c r="P473" s="22"/>
      <c r="Q473" s="22"/>
      <c r="R473" s="21"/>
      <c r="S473" s="22"/>
      <c r="T473" s="22"/>
      <c r="U473" s="22"/>
    </row>
    <row r="474" spans="1:21" ht="13.2">
      <c r="A474" s="22"/>
      <c r="B474" s="62"/>
      <c r="C474" s="22"/>
      <c r="D474" s="22"/>
      <c r="E474" s="22"/>
      <c r="F474" s="22"/>
      <c r="G474" s="22"/>
      <c r="H474" s="63"/>
      <c r="I474" s="19"/>
      <c r="J474" s="19"/>
      <c r="K474" s="22"/>
      <c r="L474" s="19"/>
      <c r="M474" s="19"/>
      <c r="N474" s="19"/>
      <c r="O474" s="22"/>
      <c r="P474" s="22"/>
      <c r="Q474" s="22"/>
      <c r="R474" s="21"/>
      <c r="S474" s="22"/>
      <c r="T474" s="22"/>
      <c r="U474" s="22"/>
    </row>
    <row r="475" spans="1:21" ht="13.2">
      <c r="A475" s="22"/>
      <c r="B475" s="62"/>
      <c r="C475" s="22"/>
      <c r="D475" s="22"/>
      <c r="E475" s="22"/>
      <c r="F475" s="22"/>
      <c r="G475" s="22"/>
      <c r="H475" s="63"/>
      <c r="I475" s="19"/>
      <c r="J475" s="19"/>
      <c r="K475" s="22"/>
      <c r="L475" s="19"/>
      <c r="M475" s="19"/>
      <c r="N475" s="19"/>
      <c r="O475" s="22"/>
      <c r="P475" s="22"/>
      <c r="Q475" s="22"/>
      <c r="R475" s="21"/>
      <c r="S475" s="22"/>
      <c r="T475" s="22"/>
      <c r="U475" s="22"/>
    </row>
    <row r="476" spans="1:21" ht="13.2">
      <c r="A476" s="22"/>
      <c r="B476" s="62"/>
      <c r="C476" s="22"/>
      <c r="D476" s="22"/>
      <c r="E476" s="22"/>
      <c r="F476" s="22"/>
      <c r="G476" s="22"/>
      <c r="H476" s="63"/>
      <c r="I476" s="19"/>
      <c r="J476" s="19"/>
      <c r="K476" s="22"/>
      <c r="L476" s="19"/>
      <c r="M476" s="19"/>
      <c r="N476" s="19"/>
      <c r="O476" s="22"/>
      <c r="P476" s="22"/>
      <c r="Q476" s="22"/>
      <c r="R476" s="21"/>
      <c r="S476" s="22"/>
      <c r="T476" s="22"/>
      <c r="U476" s="22"/>
    </row>
    <row r="477" spans="1:21" ht="13.2">
      <c r="A477" s="22"/>
      <c r="B477" s="62"/>
      <c r="C477" s="22"/>
      <c r="D477" s="22"/>
      <c r="E477" s="22"/>
      <c r="F477" s="22"/>
      <c r="G477" s="22"/>
      <c r="H477" s="63"/>
      <c r="I477" s="19"/>
      <c r="J477" s="19"/>
      <c r="K477" s="22"/>
      <c r="L477" s="19"/>
      <c r="M477" s="19"/>
      <c r="N477" s="19"/>
      <c r="O477" s="22"/>
      <c r="P477" s="22"/>
      <c r="Q477" s="22"/>
      <c r="R477" s="21"/>
      <c r="S477" s="22"/>
      <c r="T477" s="22"/>
      <c r="U477" s="22"/>
    </row>
    <row r="478" spans="1:21" ht="13.2">
      <c r="A478" s="22"/>
      <c r="B478" s="62"/>
      <c r="C478" s="22"/>
      <c r="D478" s="22"/>
      <c r="E478" s="22"/>
      <c r="F478" s="22"/>
      <c r="G478" s="22"/>
      <c r="H478" s="63"/>
      <c r="I478" s="19"/>
      <c r="J478" s="19"/>
      <c r="K478" s="22"/>
      <c r="L478" s="19"/>
      <c r="M478" s="19"/>
      <c r="N478" s="19"/>
      <c r="O478" s="22"/>
      <c r="P478" s="22"/>
      <c r="Q478" s="22"/>
      <c r="R478" s="21"/>
      <c r="S478" s="22"/>
      <c r="T478" s="22"/>
      <c r="U478" s="22"/>
    </row>
    <row r="479" spans="1:21" ht="13.2">
      <c r="A479" s="22"/>
      <c r="B479" s="62"/>
      <c r="C479" s="22"/>
      <c r="D479" s="22"/>
      <c r="E479" s="22"/>
      <c r="F479" s="22"/>
      <c r="G479" s="22"/>
      <c r="H479" s="63"/>
      <c r="I479" s="19"/>
      <c r="J479" s="19"/>
      <c r="K479" s="22"/>
      <c r="L479" s="19"/>
      <c r="M479" s="19"/>
      <c r="N479" s="19"/>
      <c r="O479" s="22"/>
      <c r="P479" s="22"/>
      <c r="Q479" s="22"/>
      <c r="R479" s="21"/>
      <c r="S479" s="22"/>
      <c r="T479" s="22"/>
      <c r="U479" s="22"/>
    </row>
    <row r="480" spans="1:21" ht="13.2">
      <c r="A480" s="22"/>
      <c r="B480" s="62"/>
      <c r="C480" s="22"/>
      <c r="D480" s="22"/>
      <c r="E480" s="22"/>
      <c r="F480" s="22"/>
      <c r="G480" s="22"/>
      <c r="H480" s="63"/>
      <c r="I480" s="19"/>
      <c r="J480" s="19"/>
      <c r="K480" s="22"/>
      <c r="L480" s="19"/>
      <c r="M480" s="19"/>
      <c r="N480" s="19"/>
      <c r="O480" s="22"/>
      <c r="P480" s="22"/>
      <c r="Q480" s="22"/>
      <c r="R480" s="21"/>
      <c r="S480" s="22"/>
      <c r="T480" s="22"/>
      <c r="U480" s="22"/>
    </row>
    <row r="481" spans="1:21" ht="13.2">
      <c r="A481" s="22"/>
      <c r="B481" s="62"/>
      <c r="C481" s="22"/>
      <c r="D481" s="22"/>
      <c r="E481" s="22"/>
      <c r="F481" s="22"/>
      <c r="G481" s="22"/>
      <c r="H481" s="63"/>
      <c r="I481" s="19"/>
      <c r="J481" s="19"/>
      <c r="K481" s="22"/>
      <c r="L481" s="19"/>
      <c r="M481" s="19"/>
      <c r="N481" s="19"/>
      <c r="O481" s="22"/>
      <c r="P481" s="22"/>
      <c r="Q481" s="22"/>
      <c r="R481" s="21"/>
      <c r="S481" s="22"/>
      <c r="T481" s="22"/>
      <c r="U481" s="22"/>
    </row>
    <row r="482" spans="1:21" ht="13.2">
      <c r="A482" s="22"/>
      <c r="B482" s="62"/>
      <c r="C482" s="22"/>
      <c r="D482" s="22"/>
      <c r="E482" s="22"/>
      <c r="F482" s="22"/>
      <c r="G482" s="22"/>
      <c r="H482" s="63"/>
      <c r="I482" s="19"/>
      <c r="J482" s="19"/>
      <c r="K482" s="22"/>
      <c r="L482" s="19"/>
      <c r="M482" s="19"/>
      <c r="N482" s="19"/>
      <c r="O482" s="22"/>
      <c r="P482" s="22"/>
      <c r="Q482" s="22"/>
      <c r="R482" s="21"/>
      <c r="S482" s="22"/>
      <c r="T482" s="22"/>
      <c r="U482" s="22"/>
    </row>
    <row r="483" spans="1:21" ht="13.2">
      <c r="A483" s="22"/>
      <c r="B483" s="62"/>
      <c r="C483" s="22"/>
      <c r="D483" s="22"/>
      <c r="E483" s="22"/>
      <c r="F483" s="22"/>
      <c r="G483" s="22"/>
      <c r="H483" s="63"/>
      <c r="I483" s="19"/>
      <c r="J483" s="19"/>
      <c r="K483" s="22"/>
      <c r="L483" s="19"/>
      <c r="M483" s="19"/>
      <c r="N483" s="19"/>
      <c r="O483" s="22"/>
      <c r="P483" s="22"/>
      <c r="Q483" s="22"/>
      <c r="R483" s="21"/>
      <c r="S483" s="22"/>
      <c r="T483" s="22"/>
      <c r="U483" s="22"/>
    </row>
    <row r="484" spans="1:21" ht="13.2">
      <c r="A484" s="22"/>
      <c r="B484" s="62"/>
      <c r="C484" s="22"/>
      <c r="D484" s="22"/>
      <c r="E484" s="22"/>
      <c r="F484" s="22"/>
      <c r="G484" s="22"/>
      <c r="H484" s="63"/>
      <c r="I484" s="19"/>
      <c r="J484" s="19"/>
      <c r="K484" s="22"/>
      <c r="L484" s="19"/>
      <c r="M484" s="19"/>
      <c r="N484" s="19"/>
      <c r="O484" s="22"/>
      <c r="P484" s="22"/>
      <c r="Q484" s="22"/>
      <c r="R484" s="21"/>
      <c r="S484" s="22"/>
      <c r="T484" s="22"/>
      <c r="U484" s="22"/>
    </row>
    <row r="485" spans="1:21" ht="13.2">
      <c r="A485" s="22"/>
      <c r="B485" s="62"/>
      <c r="C485" s="22"/>
      <c r="D485" s="22"/>
      <c r="E485" s="22"/>
      <c r="F485" s="22"/>
      <c r="G485" s="22"/>
      <c r="H485" s="63"/>
      <c r="I485" s="19"/>
      <c r="J485" s="19"/>
      <c r="K485" s="22"/>
      <c r="L485" s="19"/>
      <c r="M485" s="19"/>
      <c r="N485" s="19"/>
      <c r="O485" s="22"/>
      <c r="P485" s="22"/>
      <c r="Q485" s="22"/>
      <c r="R485" s="21"/>
      <c r="S485" s="22"/>
      <c r="T485" s="22"/>
      <c r="U485" s="22"/>
    </row>
    <row r="486" spans="1:21" ht="13.2">
      <c r="A486" s="22"/>
      <c r="B486" s="62"/>
      <c r="C486" s="22"/>
      <c r="D486" s="22"/>
      <c r="E486" s="22"/>
      <c r="F486" s="22"/>
      <c r="G486" s="22"/>
      <c r="H486" s="63"/>
      <c r="I486" s="19"/>
      <c r="J486" s="19"/>
      <c r="K486" s="22"/>
      <c r="L486" s="19"/>
      <c r="M486" s="19"/>
      <c r="N486" s="19"/>
      <c r="O486" s="22"/>
      <c r="P486" s="22"/>
      <c r="Q486" s="22"/>
      <c r="R486" s="21"/>
      <c r="S486" s="22"/>
      <c r="T486" s="22"/>
      <c r="U486" s="22"/>
    </row>
    <row r="487" spans="1:21" ht="13.2">
      <c r="A487" s="22"/>
      <c r="B487" s="62"/>
      <c r="C487" s="22"/>
      <c r="D487" s="22"/>
      <c r="E487" s="22"/>
      <c r="F487" s="22"/>
      <c r="G487" s="22"/>
      <c r="H487" s="63"/>
      <c r="I487" s="19"/>
      <c r="J487" s="19"/>
      <c r="K487" s="22"/>
      <c r="L487" s="19"/>
      <c r="M487" s="19"/>
      <c r="N487" s="19"/>
      <c r="O487" s="22"/>
      <c r="P487" s="22"/>
      <c r="Q487" s="22"/>
      <c r="R487" s="21"/>
      <c r="S487" s="22"/>
      <c r="T487" s="22"/>
      <c r="U487" s="22"/>
    </row>
    <row r="488" spans="1:21" ht="13.2">
      <c r="A488" s="22"/>
      <c r="B488" s="62"/>
      <c r="C488" s="22"/>
      <c r="D488" s="22"/>
      <c r="E488" s="22"/>
      <c r="F488" s="22"/>
      <c r="G488" s="22"/>
      <c r="H488" s="63"/>
      <c r="I488" s="19"/>
      <c r="J488" s="19"/>
      <c r="K488" s="22"/>
      <c r="L488" s="19"/>
      <c r="M488" s="19"/>
      <c r="N488" s="19"/>
      <c r="O488" s="22"/>
      <c r="P488" s="22"/>
      <c r="Q488" s="22"/>
      <c r="R488" s="21"/>
      <c r="S488" s="22"/>
      <c r="T488" s="22"/>
      <c r="U488" s="22"/>
    </row>
    <row r="489" spans="1:21" ht="13.2">
      <c r="A489" s="22"/>
      <c r="B489" s="62"/>
      <c r="C489" s="22"/>
      <c r="D489" s="22"/>
      <c r="E489" s="22"/>
      <c r="F489" s="22"/>
      <c r="G489" s="22"/>
      <c r="H489" s="63"/>
      <c r="I489" s="19"/>
      <c r="J489" s="19"/>
      <c r="K489" s="22"/>
      <c r="L489" s="19"/>
      <c r="M489" s="19"/>
      <c r="N489" s="19"/>
      <c r="O489" s="22"/>
      <c r="P489" s="22"/>
      <c r="Q489" s="22"/>
      <c r="R489" s="21"/>
      <c r="S489" s="22"/>
      <c r="T489" s="22"/>
      <c r="U489" s="22"/>
    </row>
    <row r="490" spans="1:21" ht="13.2">
      <c r="A490" s="22"/>
      <c r="B490" s="62"/>
      <c r="C490" s="22"/>
      <c r="D490" s="22"/>
      <c r="E490" s="22"/>
      <c r="F490" s="22"/>
      <c r="G490" s="22"/>
      <c r="H490" s="63"/>
      <c r="I490" s="19"/>
      <c r="J490" s="19"/>
      <c r="K490" s="22"/>
      <c r="L490" s="19"/>
      <c r="M490" s="19"/>
      <c r="N490" s="19"/>
      <c r="O490" s="22"/>
      <c r="P490" s="22"/>
      <c r="Q490" s="22"/>
      <c r="R490" s="21"/>
      <c r="S490" s="22"/>
      <c r="T490" s="22"/>
      <c r="U490" s="22"/>
    </row>
    <row r="491" spans="1:21" ht="13.2">
      <c r="A491" s="22"/>
      <c r="B491" s="62"/>
      <c r="C491" s="22"/>
      <c r="D491" s="22"/>
      <c r="E491" s="22"/>
      <c r="F491" s="22"/>
      <c r="G491" s="22"/>
      <c r="H491" s="63"/>
      <c r="I491" s="19"/>
      <c r="J491" s="19"/>
      <c r="K491" s="22"/>
      <c r="L491" s="19"/>
      <c r="M491" s="19"/>
      <c r="N491" s="19"/>
      <c r="O491" s="22"/>
      <c r="P491" s="22"/>
      <c r="Q491" s="22"/>
      <c r="R491" s="21"/>
      <c r="S491" s="22"/>
      <c r="T491" s="22"/>
      <c r="U491" s="22"/>
    </row>
    <row r="492" spans="1:21" ht="13.2">
      <c r="A492" s="22"/>
      <c r="B492" s="62"/>
      <c r="C492" s="22"/>
      <c r="D492" s="22"/>
      <c r="E492" s="22"/>
      <c r="F492" s="22"/>
      <c r="G492" s="22"/>
      <c r="H492" s="63"/>
      <c r="I492" s="19"/>
      <c r="J492" s="19"/>
      <c r="K492" s="22"/>
      <c r="L492" s="19"/>
      <c r="M492" s="19"/>
      <c r="N492" s="19"/>
      <c r="O492" s="22"/>
      <c r="P492" s="22"/>
      <c r="Q492" s="22"/>
      <c r="R492" s="21"/>
      <c r="S492" s="22"/>
      <c r="T492" s="22"/>
      <c r="U492" s="22"/>
    </row>
    <row r="493" spans="1:21" ht="13.2">
      <c r="A493" s="22"/>
      <c r="B493" s="62"/>
      <c r="C493" s="22"/>
      <c r="D493" s="22"/>
      <c r="E493" s="22"/>
      <c r="F493" s="22"/>
      <c r="G493" s="22"/>
      <c r="H493" s="63"/>
      <c r="I493" s="19"/>
      <c r="J493" s="19"/>
      <c r="K493" s="22"/>
      <c r="L493" s="19"/>
      <c r="M493" s="19"/>
      <c r="N493" s="19"/>
      <c r="O493" s="22"/>
      <c r="P493" s="22"/>
      <c r="Q493" s="22"/>
      <c r="R493" s="21"/>
      <c r="S493" s="22"/>
      <c r="T493" s="22"/>
      <c r="U493" s="22"/>
    </row>
    <row r="494" spans="1:21" ht="13.2">
      <c r="A494" s="22"/>
      <c r="B494" s="62"/>
      <c r="C494" s="22"/>
      <c r="D494" s="22"/>
      <c r="E494" s="22"/>
      <c r="F494" s="22"/>
      <c r="G494" s="22"/>
      <c r="H494" s="63"/>
      <c r="I494" s="19"/>
      <c r="J494" s="19"/>
      <c r="K494" s="22"/>
      <c r="L494" s="19"/>
      <c r="M494" s="19"/>
      <c r="N494" s="19"/>
      <c r="O494" s="22"/>
      <c r="P494" s="22"/>
      <c r="Q494" s="22"/>
      <c r="R494" s="21"/>
      <c r="S494" s="22"/>
      <c r="T494" s="22"/>
      <c r="U494" s="22"/>
    </row>
    <row r="495" spans="1:21" ht="13.2">
      <c r="A495" s="22"/>
      <c r="B495" s="62"/>
      <c r="C495" s="22"/>
      <c r="D495" s="22"/>
      <c r="E495" s="22"/>
      <c r="F495" s="22"/>
      <c r="G495" s="22"/>
      <c r="H495" s="63"/>
      <c r="I495" s="19"/>
      <c r="J495" s="19"/>
      <c r="K495" s="22"/>
      <c r="L495" s="19"/>
      <c r="M495" s="19"/>
      <c r="N495" s="19"/>
      <c r="O495" s="22"/>
      <c r="P495" s="22"/>
      <c r="Q495" s="22"/>
      <c r="R495" s="21"/>
      <c r="S495" s="22"/>
      <c r="T495" s="22"/>
      <c r="U495" s="22"/>
    </row>
    <row r="496" spans="1:21" ht="13.2">
      <c r="A496" s="22"/>
      <c r="B496" s="62"/>
      <c r="C496" s="22"/>
      <c r="D496" s="22"/>
      <c r="E496" s="22"/>
      <c r="F496" s="22"/>
      <c r="G496" s="22"/>
      <c r="H496" s="63"/>
      <c r="I496" s="19"/>
      <c r="J496" s="19"/>
      <c r="K496" s="22"/>
      <c r="L496" s="19"/>
      <c r="M496" s="19"/>
      <c r="N496" s="19"/>
      <c r="O496" s="22"/>
      <c r="P496" s="22"/>
      <c r="Q496" s="22"/>
      <c r="R496" s="21"/>
      <c r="S496" s="22"/>
      <c r="T496" s="22"/>
      <c r="U496" s="22"/>
    </row>
    <row r="497" spans="1:21" ht="13.2">
      <c r="A497" s="22"/>
      <c r="B497" s="62"/>
      <c r="C497" s="22"/>
      <c r="D497" s="22"/>
      <c r="E497" s="22"/>
      <c r="F497" s="22"/>
      <c r="G497" s="22"/>
      <c r="H497" s="63"/>
      <c r="I497" s="19"/>
      <c r="J497" s="19"/>
      <c r="K497" s="22"/>
      <c r="L497" s="19"/>
      <c r="M497" s="19"/>
      <c r="N497" s="19"/>
      <c r="O497" s="22"/>
      <c r="P497" s="22"/>
      <c r="Q497" s="22"/>
      <c r="R497" s="21"/>
      <c r="S497" s="22"/>
      <c r="T497" s="22"/>
      <c r="U497" s="22"/>
    </row>
    <row r="498" spans="1:21" ht="13.2">
      <c r="A498" s="22"/>
      <c r="B498" s="62"/>
      <c r="C498" s="22"/>
      <c r="D498" s="22"/>
      <c r="E498" s="22"/>
      <c r="F498" s="22"/>
      <c r="G498" s="22"/>
      <c r="H498" s="63"/>
      <c r="I498" s="19"/>
      <c r="J498" s="19"/>
      <c r="K498" s="22"/>
      <c r="L498" s="19"/>
      <c r="M498" s="19"/>
      <c r="N498" s="19"/>
      <c r="O498" s="22"/>
      <c r="P498" s="22"/>
      <c r="Q498" s="22"/>
      <c r="R498" s="21"/>
      <c r="S498" s="22"/>
      <c r="T498" s="22"/>
      <c r="U498" s="22"/>
    </row>
    <row r="499" spans="1:21" ht="13.2">
      <c r="A499" s="22"/>
      <c r="B499" s="62"/>
      <c r="C499" s="22"/>
      <c r="D499" s="22"/>
      <c r="E499" s="22"/>
      <c r="F499" s="22"/>
      <c r="G499" s="22"/>
      <c r="H499" s="63"/>
      <c r="I499" s="19"/>
      <c r="J499" s="19"/>
      <c r="K499" s="22"/>
      <c r="L499" s="19"/>
      <c r="M499" s="19"/>
      <c r="N499" s="19"/>
      <c r="O499" s="22"/>
      <c r="P499" s="22"/>
      <c r="Q499" s="22"/>
      <c r="R499" s="21"/>
      <c r="S499" s="22"/>
      <c r="T499" s="22"/>
      <c r="U499" s="22"/>
    </row>
    <row r="500" spans="1:21" ht="13.2">
      <c r="A500" s="22"/>
      <c r="B500" s="62"/>
      <c r="C500" s="22"/>
      <c r="D500" s="22"/>
      <c r="E500" s="22"/>
      <c r="F500" s="22"/>
      <c r="G500" s="22"/>
      <c r="H500" s="63"/>
      <c r="I500" s="19"/>
      <c r="J500" s="19"/>
      <c r="K500" s="22"/>
      <c r="L500" s="19"/>
      <c r="M500" s="19"/>
      <c r="N500" s="19"/>
      <c r="O500" s="22"/>
      <c r="P500" s="22"/>
      <c r="Q500" s="22"/>
      <c r="R500" s="21"/>
      <c r="S500" s="22"/>
      <c r="T500" s="22"/>
      <c r="U500" s="22"/>
    </row>
    <row r="501" spans="1:21" ht="13.2">
      <c r="A501" s="22"/>
      <c r="B501" s="62"/>
      <c r="C501" s="22"/>
      <c r="D501" s="22"/>
      <c r="E501" s="22"/>
      <c r="F501" s="22"/>
      <c r="G501" s="22"/>
      <c r="H501" s="63"/>
      <c r="I501" s="19"/>
      <c r="J501" s="19"/>
      <c r="K501" s="22"/>
      <c r="L501" s="19"/>
      <c r="M501" s="19"/>
      <c r="N501" s="19"/>
      <c r="O501" s="22"/>
      <c r="P501" s="22"/>
      <c r="Q501" s="22"/>
      <c r="R501" s="21"/>
      <c r="S501" s="22"/>
      <c r="T501" s="22"/>
      <c r="U501" s="22"/>
    </row>
    <row r="502" spans="1:21" ht="13.2">
      <c r="A502" s="22"/>
      <c r="B502" s="62"/>
      <c r="C502" s="22"/>
      <c r="D502" s="22"/>
      <c r="E502" s="22"/>
      <c r="F502" s="22"/>
      <c r="G502" s="22"/>
      <c r="H502" s="63"/>
      <c r="I502" s="19"/>
      <c r="J502" s="19"/>
      <c r="K502" s="22"/>
      <c r="L502" s="19"/>
      <c r="M502" s="19"/>
      <c r="N502" s="19"/>
      <c r="O502" s="22"/>
      <c r="P502" s="22"/>
      <c r="Q502" s="22"/>
      <c r="R502" s="21"/>
      <c r="S502" s="22"/>
      <c r="T502" s="22"/>
      <c r="U502" s="22"/>
    </row>
    <row r="503" spans="1:21" ht="13.2">
      <c r="A503" s="22"/>
      <c r="B503" s="62"/>
      <c r="C503" s="22"/>
      <c r="D503" s="22"/>
      <c r="E503" s="22"/>
      <c r="F503" s="22"/>
      <c r="G503" s="22"/>
      <c r="H503" s="63"/>
      <c r="I503" s="19"/>
      <c r="J503" s="19"/>
      <c r="K503" s="22"/>
      <c r="L503" s="19"/>
      <c r="M503" s="19"/>
      <c r="N503" s="19"/>
      <c r="O503" s="22"/>
      <c r="P503" s="22"/>
      <c r="Q503" s="22"/>
      <c r="R503" s="21"/>
      <c r="S503" s="22"/>
      <c r="T503" s="22"/>
      <c r="U503" s="22"/>
    </row>
    <row r="504" spans="1:21" ht="13.2">
      <c r="A504" s="22"/>
      <c r="B504" s="62"/>
      <c r="C504" s="22"/>
      <c r="D504" s="22"/>
      <c r="E504" s="22"/>
      <c r="F504" s="22"/>
      <c r="G504" s="22"/>
      <c r="H504" s="63"/>
      <c r="I504" s="19"/>
      <c r="J504" s="19"/>
      <c r="K504" s="22"/>
      <c r="L504" s="19"/>
      <c r="M504" s="19"/>
      <c r="N504" s="19"/>
      <c r="O504" s="22"/>
      <c r="P504" s="22"/>
      <c r="Q504" s="22"/>
      <c r="R504" s="21"/>
      <c r="S504" s="22"/>
      <c r="T504" s="22"/>
      <c r="U504" s="22"/>
    </row>
    <row r="505" spans="1:21" ht="13.2">
      <c r="A505" s="22"/>
      <c r="B505" s="62"/>
      <c r="C505" s="22"/>
      <c r="D505" s="22"/>
      <c r="E505" s="22"/>
      <c r="F505" s="22"/>
      <c r="G505" s="22"/>
      <c r="H505" s="63"/>
      <c r="I505" s="19"/>
      <c r="J505" s="19"/>
      <c r="K505" s="22"/>
      <c r="L505" s="19"/>
      <c r="M505" s="19"/>
      <c r="N505" s="19"/>
      <c r="O505" s="22"/>
      <c r="P505" s="22"/>
      <c r="Q505" s="22"/>
      <c r="R505" s="21"/>
      <c r="S505" s="22"/>
      <c r="T505" s="22"/>
      <c r="U505" s="22"/>
    </row>
    <row r="506" spans="1:21" ht="13.2">
      <c r="A506" s="22"/>
      <c r="B506" s="62"/>
      <c r="C506" s="22"/>
      <c r="D506" s="22"/>
      <c r="E506" s="22"/>
      <c r="F506" s="22"/>
      <c r="G506" s="22"/>
      <c r="H506" s="63"/>
      <c r="I506" s="19"/>
      <c r="J506" s="19"/>
      <c r="K506" s="22"/>
      <c r="L506" s="19"/>
      <c r="M506" s="19"/>
      <c r="N506" s="19"/>
      <c r="O506" s="22"/>
      <c r="P506" s="22"/>
      <c r="Q506" s="22"/>
      <c r="R506" s="21"/>
      <c r="S506" s="22"/>
      <c r="T506" s="22"/>
      <c r="U506" s="22"/>
    </row>
    <row r="507" spans="1:21" ht="13.2">
      <c r="A507" s="22"/>
      <c r="B507" s="62"/>
      <c r="C507" s="22"/>
      <c r="D507" s="22"/>
      <c r="E507" s="22"/>
      <c r="F507" s="22"/>
      <c r="G507" s="22"/>
      <c r="H507" s="63"/>
      <c r="I507" s="19"/>
      <c r="J507" s="19"/>
      <c r="K507" s="22"/>
      <c r="L507" s="19"/>
      <c r="M507" s="19"/>
      <c r="N507" s="19"/>
      <c r="O507" s="22"/>
      <c r="P507" s="22"/>
      <c r="Q507" s="22"/>
      <c r="R507" s="21"/>
      <c r="S507" s="22"/>
      <c r="T507" s="22"/>
      <c r="U507" s="22"/>
    </row>
    <row r="508" spans="1:21" ht="13.2">
      <c r="A508" s="22"/>
      <c r="B508" s="62"/>
      <c r="C508" s="22"/>
      <c r="D508" s="22"/>
      <c r="E508" s="22"/>
      <c r="F508" s="22"/>
      <c r="G508" s="22"/>
      <c r="H508" s="63"/>
      <c r="I508" s="19"/>
      <c r="J508" s="19"/>
      <c r="K508" s="22"/>
      <c r="L508" s="19"/>
      <c r="M508" s="19"/>
      <c r="N508" s="19"/>
      <c r="O508" s="22"/>
      <c r="P508" s="22"/>
      <c r="Q508" s="22"/>
      <c r="R508" s="21"/>
      <c r="S508" s="22"/>
      <c r="T508" s="22"/>
      <c r="U508" s="22"/>
    </row>
    <row r="509" spans="1:21" ht="13.2">
      <c r="A509" s="22"/>
      <c r="B509" s="62"/>
      <c r="C509" s="22"/>
      <c r="D509" s="22"/>
      <c r="E509" s="22"/>
      <c r="F509" s="22"/>
      <c r="G509" s="22"/>
      <c r="H509" s="63"/>
      <c r="I509" s="19"/>
      <c r="J509" s="19"/>
      <c r="K509" s="22"/>
      <c r="L509" s="19"/>
      <c r="M509" s="19"/>
      <c r="N509" s="19"/>
      <c r="O509" s="22"/>
      <c r="P509" s="22"/>
      <c r="Q509" s="22"/>
      <c r="R509" s="21"/>
      <c r="S509" s="22"/>
      <c r="T509" s="22"/>
      <c r="U509" s="22"/>
    </row>
    <row r="510" spans="1:21" ht="13.2">
      <c r="A510" s="22"/>
      <c r="B510" s="62"/>
      <c r="C510" s="22"/>
      <c r="D510" s="22"/>
      <c r="E510" s="22"/>
      <c r="F510" s="22"/>
      <c r="G510" s="22"/>
      <c r="H510" s="63"/>
      <c r="I510" s="19"/>
      <c r="J510" s="19"/>
      <c r="K510" s="22"/>
      <c r="L510" s="19"/>
      <c r="M510" s="19"/>
      <c r="N510" s="19"/>
      <c r="O510" s="22"/>
      <c r="P510" s="22"/>
      <c r="Q510" s="22"/>
      <c r="R510" s="21"/>
      <c r="S510" s="22"/>
      <c r="T510" s="22"/>
      <c r="U510" s="22"/>
    </row>
    <row r="511" spans="1:21" ht="13.2">
      <c r="A511" s="22"/>
      <c r="B511" s="62"/>
      <c r="C511" s="22"/>
      <c r="D511" s="22"/>
      <c r="E511" s="22"/>
      <c r="F511" s="22"/>
      <c r="G511" s="22"/>
      <c r="H511" s="63"/>
      <c r="I511" s="19"/>
      <c r="J511" s="19"/>
      <c r="K511" s="22"/>
      <c r="L511" s="19"/>
      <c r="M511" s="19"/>
      <c r="N511" s="19"/>
      <c r="O511" s="22"/>
      <c r="P511" s="22"/>
      <c r="Q511" s="22"/>
      <c r="R511" s="21"/>
      <c r="S511" s="22"/>
      <c r="T511" s="22"/>
      <c r="U511" s="22"/>
    </row>
    <row r="512" spans="1:21" ht="13.2">
      <c r="A512" s="22"/>
      <c r="B512" s="62"/>
      <c r="C512" s="22"/>
      <c r="D512" s="22"/>
      <c r="E512" s="22"/>
      <c r="F512" s="22"/>
      <c r="G512" s="22"/>
      <c r="H512" s="63"/>
      <c r="I512" s="19"/>
      <c r="J512" s="19"/>
      <c r="K512" s="22"/>
      <c r="L512" s="19"/>
      <c r="M512" s="19"/>
      <c r="N512" s="19"/>
      <c r="O512" s="22"/>
      <c r="P512" s="22"/>
      <c r="Q512" s="22"/>
      <c r="R512" s="21"/>
      <c r="S512" s="22"/>
      <c r="T512" s="22"/>
      <c r="U512" s="22"/>
    </row>
    <row r="513" spans="1:21" ht="13.2">
      <c r="A513" s="22"/>
      <c r="B513" s="62"/>
      <c r="C513" s="22"/>
      <c r="D513" s="22"/>
      <c r="E513" s="22"/>
      <c r="F513" s="22"/>
      <c r="G513" s="22"/>
      <c r="H513" s="63"/>
      <c r="I513" s="19"/>
      <c r="J513" s="19"/>
      <c r="K513" s="22"/>
      <c r="L513" s="19"/>
      <c r="M513" s="19"/>
      <c r="N513" s="19"/>
      <c r="O513" s="22"/>
      <c r="P513" s="22"/>
      <c r="Q513" s="22"/>
      <c r="R513" s="21"/>
      <c r="S513" s="22"/>
      <c r="T513" s="22"/>
      <c r="U513" s="22"/>
    </row>
    <row r="514" spans="1:21" ht="13.2">
      <c r="A514" s="22"/>
      <c r="B514" s="62"/>
      <c r="C514" s="22"/>
      <c r="D514" s="22"/>
      <c r="E514" s="22"/>
      <c r="F514" s="22"/>
      <c r="G514" s="22"/>
      <c r="H514" s="63"/>
      <c r="I514" s="19"/>
      <c r="J514" s="19"/>
      <c r="K514" s="22"/>
      <c r="L514" s="19"/>
      <c r="M514" s="19"/>
      <c r="N514" s="19"/>
      <c r="O514" s="22"/>
      <c r="P514" s="22"/>
      <c r="Q514" s="22"/>
      <c r="R514" s="21"/>
      <c r="S514" s="22"/>
      <c r="T514" s="22"/>
      <c r="U514" s="22"/>
    </row>
    <row r="515" spans="1:21" ht="13.2">
      <c r="A515" s="22"/>
      <c r="B515" s="62"/>
      <c r="C515" s="22"/>
      <c r="D515" s="22"/>
      <c r="E515" s="22"/>
      <c r="F515" s="22"/>
      <c r="G515" s="22"/>
      <c r="H515" s="63"/>
      <c r="I515" s="19"/>
      <c r="J515" s="19"/>
      <c r="K515" s="22"/>
      <c r="L515" s="19"/>
      <c r="M515" s="19"/>
      <c r="N515" s="19"/>
      <c r="O515" s="22"/>
      <c r="P515" s="22"/>
      <c r="Q515" s="22"/>
      <c r="R515" s="21"/>
      <c r="S515" s="22"/>
      <c r="T515" s="22"/>
      <c r="U515" s="22"/>
    </row>
    <row r="516" spans="1:21" ht="13.2">
      <c r="A516" s="22"/>
      <c r="B516" s="62"/>
      <c r="C516" s="22"/>
      <c r="D516" s="22"/>
      <c r="E516" s="22"/>
      <c r="F516" s="22"/>
      <c r="G516" s="22"/>
      <c r="H516" s="63"/>
      <c r="I516" s="19"/>
      <c r="J516" s="19"/>
      <c r="K516" s="22"/>
      <c r="L516" s="19"/>
      <c r="M516" s="19"/>
      <c r="N516" s="19"/>
      <c r="O516" s="22"/>
      <c r="P516" s="22"/>
      <c r="Q516" s="22"/>
      <c r="R516" s="21"/>
      <c r="S516" s="22"/>
      <c r="T516" s="22"/>
      <c r="U516" s="22"/>
    </row>
    <row r="517" spans="1:21" ht="13.2">
      <c r="A517" s="22"/>
      <c r="B517" s="62"/>
      <c r="C517" s="22"/>
      <c r="D517" s="22"/>
      <c r="E517" s="22"/>
      <c r="F517" s="22"/>
      <c r="G517" s="22"/>
      <c r="H517" s="63"/>
      <c r="I517" s="19"/>
      <c r="J517" s="19"/>
      <c r="K517" s="22"/>
      <c r="L517" s="19"/>
      <c r="M517" s="19"/>
      <c r="N517" s="19"/>
      <c r="O517" s="22"/>
      <c r="P517" s="22"/>
      <c r="Q517" s="22"/>
      <c r="R517" s="21"/>
      <c r="S517" s="22"/>
      <c r="T517" s="22"/>
      <c r="U517" s="22"/>
    </row>
    <row r="518" spans="1:21" ht="13.2">
      <c r="A518" s="22"/>
      <c r="B518" s="62"/>
      <c r="C518" s="22"/>
      <c r="D518" s="22"/>
      <c r="E518" s="22"/>
      <c r="F518" s="22"/>
      <c r="G518" s="22"/>
      <c r="H518" s="63"/>
      <c r="I518" s="19"/>
      <c r="J518" s="19"/>
      <c r="K518" s="22"/>
      <c r="L518" s="19"/>
      <c r="M518" s="19"/>
      <c r="N518" s="19"/>
      <c r="O518" s="22"/>
      <c r="P518" s="22"/>
      <c r="Q518" s="22"/>
      <c r="R518" s="21"/>
      <c r="S518" s="22"/>
      <c r="T518" s="22"/>
      <c r="U518" s="22"/>
    </row>
    <row r="519" spans="1:21" ht="13.2">
      <c r="A519" s="22"/>
      <c r="B519" s="62"/>
      <c r="C519" s="22"/>
      <c r="D519" s="22"/>
      <c r="E519" s="22"/>
      <c r="F519" s="22"/>
      <c r="G519" s="22"/>
      <c r="H519" s="63"/>
      <c r="I519" s="19"/>
      <c r="J519" s="19"/>
      <c r="K519" s="22"/>
      <c r="L519" s="19"/>
      <c r="M519" s="19"/>
      <c r="N519" s="19"/>
      <c r="O519" s="22"/>
      <c r="P519" s="22"/>
      <c r="Q519" s="22"/>
      <c r="R519" s="21"/>
      <c r="S519" s="22"/>
      <c r="T519" s="22"/>
      <c r="U519" s="22"/>
    </row>
    <row r="520" spans="1:21" ht="13.2">
      <c r="A520" s="22"/>
      <c r="B520" s="62"/>
      <c r="C520" s="22"/>
      <c r="D520" s="22"/>
      <c r="E520" s="22"/>
      <c r="F520" s="22"/>
      <c r="G520" s="22"/>
      <c r="H520" s="63"/>
      <c r="I520" s="19"/>
      <c r="J520" s="19"/>
      <c r="K520" s="22"/>
      <c r="L520" s="19"/>
      <c r="M520" s="19"/>
      <c r="N520" s="19"/>
      <c r="O520" s="22"/>
      <c r="P520" s="22"/>
      <c r="Q520" s="22"/>
      <c r="R520" s="21"/>
      <c r="S520" s="22"/>
      <c r="T520" s="22"/>
      <c r="U520" s="22"/>
    </row>
    <row r="521" spans="1:21" ht="13.2">
      <c r="A521" s="22"/>
      <c r="B521" s="62"/>
      <c r="C521" s="22"/>
      <c r="D521" s="22"/>
      <c r="E521" s="22"/>
      <c r="F521" s="22"/>
      <c r="G521" s="22"/>
      <c r="H521" s="63"/>
      <c r="I521" s="19"/>
      <c r="J521" s="19"/>
      <c r="K521" s="22"/>
      <c r="L521" s="19"/>
      <c r="M521" s="19"/>
      <c r="N521" s="19"/>
      <c r="O521" s="22"/>
      <c r="P521" s="22"/>
      <c r="Q521" s="22"/>
      <c r="R521" s="21"/>
      <c r="S521" s="22"/>
      <c r="T521" s="22"/>
      <c r="U521" s="22"/>
    </row>
    <row r="522" spans="1:21" ht="13.2">
      <c r="A522" s="22"/>
      <c r="B522" s="62"/>
      <c r="C522" s="22"/>
      <c r="D522" s="22"/>
      <c r="E522" s="22"/>
      <c r="F522" s="22"/>
      <c r="G522" s="22"/>
      <c r="H522" s="63"/>
      <c r="I522" s="19"/>
      <c r="J522" s="19"/>
      <c r="K522" s="22"/>
      <c r="L522" s="19"/>
      <c r="M522" s="19"/>
      <c r="N522" s="19"/>
      <c r="O522" s="22"/>
      <c r="P522" s="22"/>
      <c r="Q522" s="22"/>
      <c r="R522" s="21"/>
      <c r="S522" s="22"/>
      <c r="T522" s="22"/>
      <c r="U522" s="22"/>
    </row>
    <row r="523" spans="1:21" ht="13.2">
      <c r="A523" s="22"/>
      <c r="B523" s="62"/>
      <c r="C523" s="22"/>
      <c r="D523" s="22"/>
      <c r="E523" s="22"/>
      <c r="F523" s="22"/>
      <c r="G523" s="22"/>
      <c r="H523" s="63"/>
      <c r="I523" s="19"/>
      <c r="J523" s="19"/>
      <c r="K523" s="22"/>
      <c r="L523" s="19"/>
      <c r="M523" s="19"/>
      <c r="N523" s="19"/>
      <c r="O523" s="22"/>
      <c r="P523" s="22"/>
      <c r="Q523" s="22"/>
      <c r="R523" s="21"/>
      <c r="S523" s="22"/>
      <c r="T523" s="22"/>
      <c r="U523" s="22"/>
    </row>
    <row r="524" spans="1:21" ht="13.2">
      <c r="A524" s="22"/>
      <c r="B524" s="62"/>
      <c r="C524" s="22"/>
      <c r="D524" s="22"/>
      <c r="E524" s="22"/>
      <c r="F524" s="22"/>
      <c r="G524" s="22"/>
      <c r="H524" s="63"/>
      <c r="I524" s="19"/>
      <c r="J524" s="19"/>
      <c r="K524" s="22"/>
      <c r="L524" s="19"/>
      <c r="M524" s="19"/>
      <c r="N524" s="19"/>
      <c r="O524" s="22"/>
      <c r="P524" s="22"/>
      <c r="Q524" s="22"/>
      <c r="R524" s="21"/>
      <c r="S524" s="22"/>
      <c r="T524" s="22"/>
      <c r="U524" s="22"/>
    </row>
    <row r="525" spans="1:21" ht="13.2">
      <c r="A525" s="22"/>
      <c r="B525" s="62"/>
      <c r="C525" s="22"/>
      <c r="D525" s="22"/>
      <c r="E525" s="22"/>
      <c r="F525" s="22"/>
      <c r="G525" s="22"/>
      <c r="H525" s="63"/>
      <c r="I525" s="19"/>
      <c r="J525" s="19"/>
      <c r="K525" s="22"/>
      <c r="L525" s="19"/>
      <c r="M525" s="19"/>
      <c r="N525" s="19"/>
      <c r="O525" s="22"/>
      <c r="P525" s="22"/>
      <c r="Q525" s="22"/>
      <c r="R525" s="21"/>
      <c r="S525" s="22"/>
      <c r="T525" s="22"/>
      <c r="U525" s="22"/>
    </row>
    <row r="526" spans="1:21" ht="13.2">
      <c r="A526" s="22"/>
      <c r="B526" s="62"/>
      <c r="C526" s="22"/>
      <c r="D526" s="22"/>
      <c r="E526" s="22"/>
      <c r="F526" s="22"/>
      <c r="G526" s="22"/>
      <c r="H526" s="63"/>
      <c r="I526" s="19"/>
      <c r="J526" s="19"/>
      <c r="K526" s="22"/>
      <c r="L526" s="19"/>
      <c r="M526" s="19"/>
      <c r="N526" s="19"/>
      <c r="O526" s="22"/>
      <c r="P526" s="22"/>
      <c r="Q526" s="22"/>
      <c r="R526" s="21"/>
      <c r="S526" s="22"/>
      <c r="T526" s="22"/>
      <c r="U526" s="22"/>
    </row>
    <row r="527" spans="1:21" ht="13.2">
      <c r="A527" s="22"/>
      <c r="B527" s="62"/>
      <c r="C527" s="22"/>
      <c r="D527" s="22"/>
      <c r="E527" s="22"/>
      <c r="F527" s="22"/>
      <c r="G527" s="22"/>
      <c r="H527" s="63"/>
      <c r="I527" s="19"/>
      <c r="J527" s="19"/>
      <c r="K527" s="22"/>
      <c r="L527" s="19"/>
      <c r="M527" s="19"/>
      <c r="N527" s="19"/>
      <c r="O527" s="22"/>
      <c r="P527" s="22"/>
      <c r="Q527" s="22"/>
      <c r="R527" s="21"/>
      <c r="S527" s="22"/>
      <c r="T527" s="22"/>
      <c r="U527" s="22"/>
    </row>
    <row r="528" spans="1:21" ht="13.2">
      <c r="A528" s="22"/>
      <c r="B528" s="62"/>
      <c r="C528" s="22"/>
      <c r="D528" s="22"/>
      <c r="E528" s="22"/>
      <c r="F528" s="22"/>
      <c r="G528" s="22"/>
      <c r="H528" s="63"/>
      <c r="I528" s="19"/>
      <c r="J528" s="19"/>
      <c r="K528" s="22"/>
      <c r="L528" s="19"/>
      <c r="M528" s="19"/>
      <c r="N528" s="19"/>
      <c r="O528" s="22"/>
      <c r="P528" s="22"/>
      <c r="Q528" s="22"/>
      <c r="R528" s="21"/>
      <c r="S528" s="22"/>
      <c r="T528" s="22"/>
      <c r="U528" s="22"/>
    </row>
    <row r="529" spans="1:21" ht="13.2">
      <c r="A529" s="22"/>
      <c r="B529" s="62"/>
      <c r="C529" s="22"/>
      <c r="D529" s="22"/>
      <c r="E529" s="22"/>
      <c r="F529" s="22"/>
      <c r="G529" s="22"/>
      <c r="H529" s="63"/>
      <c r="I529" s="19"/>
      <c r="J529" s="19"/>
      <c r="K529" s="22"/>
      <c r="L529" s="19"/>
      <c r="M529" s="19"/>
      <c r="N529" s="19"/>
      <c r="O529" s="22"/>
      <c r="P529" s="22"/>
      <c r="Q529" s="22"/>
      <c r="R529" s="21"/>
      <c r="S529" s="22"/>
      <c r="T529" s="22"/>
      <c r="U529" s="22"/>
    </row>
    <row r="530" spans="1:21" ht="13.2">
      <c r="A530" s="22"/>
      <c r="B530" s="62"/>
      <c r="C530" s="22"/>
      <c r="D530" s="22"/>
      <c r="E530" s="22"/>
      <c r="F530" s="22"/>
      <c r="G530" s="22"/>
      <c r="H530" s="63"/>
      <c r="I530" s="19"/>
      <c r="J530" s="19"/>
      <c r="K530" s="22"/>
      <c r="L530" s="19"/>
      <c r="M530" s="19"/>
      <c r="N530" s="19"/>
      <c r="O530" s="22"/>
      <c r="P530" s="22"/>
      <c r="Q530" s="22"/>
      <c r="R530" s="21"/>
      <c r="S530" s="22"/>
      <c r="T530" s="22"/>
      <c r="U530" s="22"/>
    </row>
    <row r="531" spans="1:21" ht="13.2">
      <c r="A531" s="22"/>
      <c r="B531" s="62"/>
      <c r="C531" s="22"/>
      <c r="D531" s="22"/>
      <c r="E531" s="22"/>
      <c r="F531" s="22"/>
      <c r="G531" s="22"/>
      <c r="H531" s="63"/>
      <c r="I531" s="19"/>
      <c r="J531" s="19"/>
      <c r="K531" s="22"/>
      <c r="L531" s="19"/>
      <c r="M531" s="19"/>
      <c r="N531" s="19"/>
      <c r="O531" s="22"/>
      <c r="P531" s="22"/>
      <c r="Q531" s="22"/>
      <c r="R531" s="21"/>
      <c r="S531" s="22"/>
      <c r="T531" s="22"/>
      <c r="U531" s="22"/>
    </row>
    <row r="532" spans="1:21" ht="13.2">
      <c r="A532" s="22"/>
      <c r="B532" s="62"/>
      <c r="C532" s="22"/>
      <c r="D532" s="22"/>
      <c r="E532" s="22"/>
      <c r="F532" s="22"/>
      <c r="G532" s="22"/>
      <c r="H532" s="63"/>
      <c r="I532" s="19"/>
      <c r="J532" s="19"/>
      <c r="K532" s="22"/>
      <c r="L532" s="19"/>
      <c r="M532" s="19"/>
      <c r="N532" s="19"/>
      <c r="O532" s="22"/>
      <c r="P532" s="22"/>
      <c r="Q532" s="22"/>
      <c r="R532" s="21"/>
      <c r="S532" s="22"/>
      <c r="T532" s="22"/>
      <c r="U532" s="22"/>
    </row>
    <row r="533" spans="1:21" ht="13.2">
      <c r="A533" s="22"/>
      <c r="B533" s="62"/>
      <c r="C533" s="22"/>
      <c r="D533" s="22"/>
      <c r="E533" s="22"/>
      <c r="F533" s="22"/>
      <c r="G533" s="22"/>
      <c r="H533" s="63"/>
      <c r="I533" s="19"/>
      <c r="J533" s="19"/>
      <c r="K533" s="22"/>
      <c r="L533" s="19"/>
      <c r="M533" s="19"/>
      <c r="N533" s="19"/>
      <c r="O533" s="22"/>
      <c r="P533" s="22"/>
      <c r="Q533" s="22"/>
      <c r="R533" s="21"/>
      <c r="S533" s="22"/>
      <c r="T533" s="22"/>
      <c r="U533" s="22"/>
    </row>
    <row r="534" spans="1:21" ht="13.2">
      <c r="A534" s="22"/>
      <c r="B534" s="62"/>
      <c r="C534" s="22"/>
      <c r="D534" s="22"/>
      <c r="E534" s="22"/>
      <c r="F534" s="22"/>
      <c r="G534" s="22"/>
      <c r="H534" s="63"/>
      <c r="I534" s="19"/>
      <c r="J534" s="19"/>
      <c r="K534" s="22"/>
      <c r="L534" s="19"/>
      <c r="M534" s="19"/>
      <c r="N534" s="19"/>
      <c r="O534" s="22"/>
      <c r="P534" s="22"/>
      <c r="Q534" s="22"/>
      <c r="R534" s="21"/>
      <c r="S534" s="22"/>
      <c r="T534" s="22"/>
      <c r="U534" s="22"/>
    </row>
    <row r="535" spans="1:21" ht="13.2">
      <c r="A535" s="22"/>
      <c r="B535" s="62"/>
      <c r="C535" s="22"/>
      <c r="D535" s="22"/>
      <c r="E535" s="22"/>
      <c r="F535" s="22"/>
      <c r="G535" s="22"/>
      <c r="H535" s="63"/>
      <c r="I535" s="19"/>
      <c r="J535" s="19"/>
      <c r="K535" s="22"/>
      <c r="L535" s="19"/>
      <c r="M535" s="19"/>
      <c r="N535" s="19"/>
      <c r="O535" s="22"/>
      <c r="P535" s="22"/>
      <c r="Q535" s="22"/>
      <c r="R535" s="21"/>
      <c r="S535" s="22"/>
      <c r="T535" s="22"/>
      <c r="U535" s="22"/>
    </row>
    <row r="536" spans="1:21" ht="13.2">
      <c r="A536" s="22"/>
      <c r="B536" s="62"/>
      <c r="C536" s="22"/>
      <c r="D536" s="22"/>
      <c r="E536" s="22"/>
      <c r="F536" s="22"/>
      <c r="G536" s="22"/>
      <c r="H536" s="63"/>
      <c r="I536" s="19"/>
      <c r="J536" s="19"/>
      <c r="K536" s="22"/>
      <c r="L536" s="19"/>
      <c r="M536" s="19"/>
      <c r="N536" s="19"/>
      <c r="O536" s="22"/>
      <c r="P536" s="22"/>
      <c r="Q536" s="22"/>
      <c r="R536" s="21"/>
      <c r="S536" s="22"/>
      <c r="T536" s="22"/>
      <c r="U536" s="22"/>
    </row>
    <row r="537" spans="1:21" ht="13.2">
      <c r="A537" s="22"/>
      <c r="B537" s="62"/>
      <c r="C537" s="22"/>
      <c r="D537" s="22"/>
      <c r="E537" s="22"/>
      <c r="F537" s="22"/>
      <c r="G537" s="22"/>
      <c r="H537" s="63"/>
      <c r="I537" s="19"/>
      <c r="J537" s="19"/>
      <c r="K537" s="22"/>
      <c r="L537" s="19"/>
      <c r="M537" s="19"/>
      <c r="N537" s="19"/>
      <c r="O537" s="22"/>
      <c r="P537" s="22"/>
      <c r="Q537" s="22"/>
      <c r="R537" s="21"/>
      <c r="S537" s="22"/>
      <c r="T537" s="22"/>
      <c r="U537" s="22"/>
    </row>
    <row r="538" spans="1:21" ht="13.2">
      <c r="A538" s="22"/>
      <c r="B538" s="62"/>
      <c r="C538" s="22"/>
      <c r="D538" s="22"/>
      <c r="E538" s="22"/>
      <c r="F538" s="22"/>
      <c r="G538" s="22"/>
      <c r="H538" s="63"/>
      <c r="I538" s="19"/>
      <c r="J538" s="19"/>
      <c r="K538" s="22"/>
      <c r="L538" s="19"/>
      <c r="M538" s="19"/>
      <c r="N538" s="19"/>
      <c r="O538" s="22"/>
      <c r="P538" s="22"/>
      <c r="Q538" s="22"/>
      <c r="R538" s="21"/>
      <c r="S538" s="22"/>
      <c r="T538" s="22"/>
      <c r="U538" s="22"/>
    </row>
    <row r="539" spans="1:21" ht="13.2">
      <c r="A539" s="22"/>
      <c r="B539" s="62"/>
      <c r="C539" s="22"/>
      <c r="D539" s="22"/>
      <c r="E539" s="22"/>
      <c r="F539" s="22"/>
      <c r="G539" s="22"/>
      <c r="H539" s="63"/>
      <c r="I539" s="19"/>
      <c r="J539" s="19"/>
      <c r="K539" s="22"/>
      <c r="L539" s="19"/>
      <c r="M539" s="19"/>
      <c r="N539" s="19"/>
      <c r="O539" s="22"/>
      <c r="P539" s="22"/>
      <c r="Q539" s="22"/>
      <c r="R539" s="21"/>
      <c r="S539" s="22"/>
      <c r="T539" s="22"/>
      <c r="U539" s="22"/>
    </row>
    <row r="540" spans="1:21" ht="13.2">
      <c r="A540" s="22"/>
      <c r="B540" s="62"/>
      <c r="C540" s="22"/>
      <c r="D540" s="22"/>
      <c r="E540" s="22"/>
      <c r="F540" s="22"/>
      <c r="G540" s="22"/>
      <c r="H540" s="63"/>
      <c r="I540" s="19"/>
      <c r="J540" s="19"/>
      <c r="K540" s="22"/>
      <c r="L540" s="19"/>
      <c r="M540" s="19"/>
      <c r="N540" s="19"/>
      <c r="O540" s="22"/>
      <c r="P540" s="22"/>
      <c r="Q540" s="22"/>
      <c r="R540" s="21"/>
      <c r="S540" s="22"/>
      <c r="T540" s="22"/>
      <c r="U540" s="22"/>
    </row>
    <row r="541" spans="1:21" ht="13.2">
      <c r="A541" s="22"/>
      <c r="B541" s="62"/>
      <c r="C541" s="22"/>
      <c r="D541" s="22"/>
      <c r="E541" s="22"/>
      <c r="F541" s="22"/>
      <c r="G541" s="22"/>
      <c r="H541" s="63"/>
      <c r="I541" s="19"/>
      <c r="J541" s="19"/>
      <c r="K541" s="22"/>
      <c r="L541" s="19"/>
      <c r="M541" s="19"/>
      <c r="N541" s="19"/>
      <c r="O541" s="22"/>
      <c r="P541" s="22"/>
      <c r="Q541" s="22"/>
      <c r="R541" s="21"/>
      <c r="S541" s="22"/>
      <c r="T541" s="22"/>
      <c r="U541" s="22"/>
    </row>
    <row r="542" spans="1:21" ht="13.2">
      <c r="A542" s="22"/>
      <c r="B542" s="62"/>
      <c r="C542" s="22"/>
      <c r="D542" s="22"/>
      <c r="E542" s="22"/>
      <c r="F542" s="22"/>
      <c r="G542" s="22"/>
      <c r="H542" s="63"/>
      <c r="I542" s="19"/>
      <c r="J542" s="19"/>
      <c r="K542" s="22"/>
      <c r="L542" s="19"/>
      <c r="M542" s="19"/>
      <c r="N542" s="19"/>
      <c r="O542" s="22"/>
      <c r="P542" s="22"/>
      <c r="Q542" s="22"/>
      <c r="R542" s="21"/>
      <c r="S542" s="22"/>
      <c r="T542" s="22"/>
      <c r="U542" s="22"/>
    </row>
    <row r="543" spans="1:21" ht="13.2">
      <c r="A543" s="22"/>
      <c r="B543" s="62"/>
      <c r="C543" s="22"/>
      <c r="D543" s="22"/>
      <c r="E543" s="22"/>
      <c r="F543" s="22"/>
      <c r="G543" s="22"/>
      <c r="H543" s="63"/>
      <c r="I543" s="19"/>
      <c r="J543" s="19"/>
      <c r="K543" s="22"/>
      <c r="L543" s="19"/>
      <c r="M543" s="19"/>
      <c r="N543" s="19"/>
      <c r="O543" s="22"/>
      <c r="P543" s="22"/>
      <c r="Q543" s="22"/>
      <c r="R543" s="21"/>
      <c r="S543" s="22"/>
      <c r="T543" s="22"/>
      <c r="U543" s="22"/>
    </row>
    <row r="544" spans="1:21" ht="13.2">
      <c r="A544" s="22"/>
      <c r="B544" s="62"/>
      <c r="C544" s="22"/>
      <c r="D544" s="22"/>
      <c r="E544" s="22"/>
      <c r="F544" s="22"/>
      <c r="G544" s="22"/>
      <c r="H544" s="63"/>
      <c r="I544" s="19"/>
      <c r="J544" s="19"/>
      <c r="K544" s="22"/>
      <c r="L544" s="19"/>
      <c r="M544" s="19"/>
      <c r="N544" s="19"/>
      <c r="O544" s="22"/>
      <c r="P544" s="22"/>
      <c r="Q544" s="22"/>
      <c r="R544" s="21"/>
      <c r="S544" s="22"/>
      <c r="T544" s="22"/>
      <c r="U544" s="22"/>
    </row>
    <row r="545" spans="1:21" ht="13.2">
      <c r="A545" s="22"/>
      <c r="B545" s="62"/>
      <c r="C545" s="22"/>
      <c r="D545" s="22"/>
      <c r="E545" s="22"/>
      <c r="F545" s="22"/>
      <c r="G545" s="22"/>
      <c r="H545" s="63"/>
      <c r="I545" s="19"/>
      <c r="J545" s="19"/>
      <c r="K545" s="22"/>
      <c r="L545" s="19"/>
      <c r="M545" s="19"/>
      <c r="N545" s="19"/>
      <c r="O545" s="22"/>
      <c r="P545" s="22"/>
      <c r="Q545" s="22"/>
      <c r="R545" s="21"/>
      <c r="S545" s="22"/>
      <c r="T545" s="22"/>
      <c r="U545" s="22"/>
    </row>
    <row r="546" spans="1:21" ht="13.2">
      <c r="A546" s="22"/>
      <c r="B546" s="62"/>
      <c r="C546" s="22"/>
      <c r="D546" s="22"/>
      <c r="E546" s="22"/>
      <c r="F546" s="22"/>
      <c r="G546" s="22"/>
      <c r="H546" s="63"/>
      <c r="I546" s="19"/>
      <c r="J546" s="19"/>
      <c r="K546" s="22"/>
      <c r="L546" s="19"/>
      <c r="M546" s="19"/>
      <c r="N546" s="19"/>
      <c r="O546" s="22"/>
      <c r="P546" s="22"/>
      <c r="Q546" s="22"/>
      <c r="R546" s="21"/>
      <c r="S546" s="22"/>
      <c r="T546" s="22"/>
      <c r="U546" s="22"/>
    </row>
    <row r="547" spans="1:21" ht="13.2">
      <c r="A547" s="22"/>
      <c r="B547" s="62"/>
      <c r="C547" s="22"/>
      <c r="D547" s="22"/>
      <c r="E547" s="22"/>
      <c r="F547" s="22"/>
      <c r="G547" s="22"/>
      <c r="H547" s="63"/>
      <c r="I547" s="19"/>
      <c r="J547" s="19"/>
      <c r="K547" s="22"/>
      <c r="L547" s="19"/>
      <c r="M547" s="19"/>
      <c r="N547" s="19"/>
      <c r="O547" s="22"/>
      <c r="P547" s="22"/>
      <c r="Q547" s="22"/>
      <c r="R547" s="21"/>
      <c r="S547" s="22"/>
      <c r="T547" s="22"/>
      <c r="U547" s="22"/>
    </row>
    <row r="548" spans="1:21" ht="13.2">
      <c r="A548" s="22"/>
      <c r="B548" s="62"/>
      <c r="C548" s="22"/>
      <c r="D548" s="22"/>
      <c r="E548" s="22"/>
      <c r="F548" s="22"/>
      <c r="G548" s="22"/>
      <c r="H548" s="63"/>
      <c r="I548" s="19"/>
      <c r="J548" s="19"/>
      <c r="K548" s="22"/>
      <c r="L548" s="19"/>
      <c r="M548" s="19"/>
      <c r="N548" s="19"/>
      <c r="O548" s="22"/>
      <c r="P548" s="22"/>
      <c r="Q548" s="22"/>
      <c r="R548" s="21"/>
      <c r="S548" s="22"/>
      <c r="T548" s="22"/>
      <c r="U548" s="22"/>
    </row>
    <row r="549" spans="1:21" ht="13.2">
      <c r="A549" s="22"/>
      <c r="B549" s="62"/>
      <c r="C549" s="22"/>
      <c r="D549" s="22"/>
      <c r="E549" s="22"/>
      <c r="F549" s="22"/>
      <c r="G549" s="22"/>
      <c r="H549" s="63"/>
      <c r="I549" s="19"/>
      <c r="J549" s="19"/>
      <c r="K549" s="22"/>
      <c r="L549" s="19"/>
      <c r="M549" s="19"/>
      <c r="N549" s="19"/>
      <c r="O549" s="22"/>
      <c r="P549" s="22"/>
      <c r="Q549" s="22"/>
      <c r="R549" s="21"/>
      <c r="S549" s="22"/>
      <c r="T549" s="22"/>
      <c r="U549" s="22"/>
    </row>
    <row r="550" spans="1:21" ht="13.2">
      <c r="A550" s="22"/>
      <c r="B550" s="62"/>
      <c r="C550" s="22"/>
      <c r="D550" s="22"/>
      <c r="E550" s="22"/>
      <c r="F550" s="22"/>
      <c r="G550" s="22"/>
      <c r="H550" s="63"/>
      <c r="I550" s="19"/>
      <c r="J550" s="19"/>
      <c r="K550" s="22"/>
      <c r="L550" s="19"/>
      <c r="M550" s="19"/>
      <c r="N550" s="19"/>
      <c r="O550" s="22"/>
      <c r="P550" s="22"/>
      <c r="Q550" s="22"/>
      <c r="R550" s="21"/>
      <c r="S550" s="22"/>
      <c r="T550" s="22"/>
      <c r="U550" s="22"/>
    </row>
    <row r="551" spans="1:21" ht="13.2">
      <c r="A551" s="22"/>
      <c r="B551" s="62"/>
      <c r="C551" s="22"/>
      <c r="D551" s="22"/>
      <c r="E551" s="22"/>
      <c r="F551" s="22"/>
      <c r="G551" s="22"/>
      <c r="H551" s="63"/>
      <c r="I551" s="19"/>
      <c r="J551" s="19"/>
      <c r="K551" s="22"/>
      <c r="L551" s="19"/>
      <c r="M551" s="19"/>
      <c r="N551" s="19"/>
      <c r="O551" s="22"/>
      <c r="P551" s="22"/>
      <c r="Q551" s="22"/>
      <c r="R551" s="21"/>
      <c r="S551" s="22"/>
      <c r="T551" s="22"/>
      <c r="U551" s="22"/>
    </row>
    <row r="552" spans="1:21" ht="13.2">
      <c r="A552" s="22"/>
      <c r="B552" s="62"/>
      <c r="C552" s="22"/>
      <c r="D552" s="22"/>
      <c r="E552" s="22"/>
      <c r="F552" s="22"/>
      <c r="G552" s="22"/>
      <c r="H552" s="63"/>
      <c r="I552" s="19"/>
      <c r="J552" s="19"/>
      <c r="K552" s="22"/>
      <c r="L552" s="19"/>
      <c r="M552" s="19"/>
      <c r="N552" s="19"/>
      <c r="O552" s="22"/>
      <c r="P552" s="22"/>
      <c r="Q552" s="22"/>
      <c r="R552" s="21"/>
      <c r="S552" s="22"/>
      <c r="T552" s="22"/>
      <c r="U552" s="22"/>
    </row>
    <row r="553" spans="1:21" ht="13.2">
      <c r="A553" s="22"/>
      <c r="B553" s="62"/>
      <c r="C553" s="22"/>
      <c r="D553" s="22"/>
      <c r="E553" s="22"/>
      <c r="F553" s="22"/>
      <c r="G553" s="22"/>
      <c r="H553" s="63"/>
      <c r="I553" s="19"/>
      <c r="J553" s="19"/>
      <c r="K553" s="22"/>
      <c r="L553" s="19"/>
      <c r="M553" s="19"/>
      <c r="N553" s="19"/>
      <c r="O553" s="22"/>
      <c r="P553" s="22"/>
      <c r="Q553" s="22"/>
      <c r="R553" s="21"/>
      <c r="S553" s="22"/>
      <c r="T553" s="22"/>
      <c r="U553" s="22"/>
    </row>
    <row r="554" spans="1:21" ht="13.2">
      <c r="A554" s="22"/>
      <c r="B554" s="62"/>
      <c r="C554" s="22"/>
      <c r="D554" s="22"/>
      <c r="E554" s="22"/>
      <c r="F554" s="22"/>
      <c r="G554" s="22"/>
      <c r="H554" s="63"/>
      <c r="I554" s="19"/>
      <c r="J554" s="19"/>
      <c r="K554" s="22"/>
      <c r="L554" s="19"/>
      <c r="M554" s="19"/>
      <c r="N554" s="19"/>
      <c r="O554" s="22"/>
      <c r="P554" s="22"/>
      <c r="Q554" s="22"/>
      <c r="R554" s="21"/>
      <c r="S554" s="22"/>
      <c r="T554" s="22"/>
      <c r="U554" s="22"/>
    </row>
    <row r="555" spans="1:21" ht="13.2">
      <c r="A555" s="22"/>
      <c r="B555" s="62"/>
      <c r="C555" s="22"/>
      <c r="D555" s="22"/>
      <c r="E555" s="22"/>
      <c r="F555" s="22"/>
      <c r="G555" s="22"/>
      <c r="H555" s="63"/>
      <c r="I555" s="19"/>
      <c r="J555" s="19"/>
      <c r="K555" s="22"/>
      <c r="L555" s="19"/>
      <c r="M555" s="19"/>
      <c r="N555" s="19"/>
      <c r="O555" s="22"/>
      <c r="P555" s="22"/>
      <c r="Q555" s="22"/>
      <c r="R555" s="21"/>
      <c r="S555" s="22"/>
      <c r="T555" s="22"/>
      <c r="U555" s="22"/>
    </row>
    <row r="556" spans="1:21" ht="13.2">
      <c r="A556" s="22"/>
      <c r="B556" s="62"/>
      <c r="C556" s="22"/>
      <c r="D556" s="22"/>
      <c r="E556" s="22"/>
      <c r="F556" s="22"/>
      <c r="G556" s="22"/>
      <c r="H556" s="63"/>
      <c r="I556" s="19"/>
      <c r="J556" s="19"/>
      <c r="K556" s="22"/>
      <c r="L556" s="19"/>
      <c r="M556" s="19"/>
      <c r="N556" s="19"/>
      <c r="O556" s="22"/>
      <c r="P556" s="22"/>
      <c r="Q556" s="22"/>
      <c r="R556" s="21"/>
      <c r="S556" s="22"/>
      <c r="T556" s="22"/>
      <c r="U556" s="22"/>
    </row>
    <row r="557" spans="1:21" ht="13.2">
      <c r="A557" s="22"/>
      <c r="B557" s="62"/>
      <c r="C557" s="22"/>
      <c r="D557" s="22"/>
      <c r="E557" s="22"/>
      <c r="F557" s="22"/>
      <c r="G557" s="22"/>
      <c r="H557" s="63"/>
      <c r="I557" s="19"/>
      <c r="J557" s="19"/>
      <c r="K557" s="22"/>
      <c r="L557" s="19"/>
      <c r="M557" s="19"/>
      <c r="N557" s="19"/>
      <c r="O557" s="22"/>
      <c r="P557" s="22"/>
      <c r="Q557" s="22"/>
      <c r="R557" s="21"/>
      <c r="S557" s="22"/>
      <c r="T557" s="22"/>
      <c r="U557" s="22"/>
    </row>
    <row r="558" spans="1:21" ht="13.2">
      <c r="A558" s="22"/>
      <c r="B558" s="62"/>
      <c r="C558" s="22"/>
      <c r="D558" s="22"/>
      <c r="E558" s="22"/>
      <c r="F558" s="22"/>
      <c r="G558" s="22"/>
      <c r="H558" s="63"/>
      <c r="I558" s="19"/>
      <c r="J558" s="19"/>
      <c r="K558" s="22"/>
      <c r="L558" s="19"/>
      <c r="M558" s="19"/>
      <c r="N558" s="19"/>
      <c r="O558" s="22"/>
      <c r="P558" s="22"/>
      <c r="Q558" s="22"/>
      <c r="R558" s="21"/>
      <c r="S558" s="22"/>
      <c r="T558" s="22"/>
      <c r="U558" s="22"/>
    </row>
    <row r="559" spans="1:21" ht="13.2">
      <c r="A559" s="22"/>
      <c r="B559" s="62"/>
      <c r="C559" s="22"/>
      <c r="D559" s="22"/>
      <c r="E559" s="22"/>
      <c r="F559" s="22"/>
      <c r="G559" s="22"/>
      <c r="H559" s="63"/>
      <c r="I559" s="19"/>
      <c r="J559" s="19"/>
      <c r="K559" s="22"/>
      <c r="L559" s="19"/>
      <c r="M559" s="19"/>
      <c r="N559" s="19"/>
      <c r="O559" s="22"/>
      <c r="P559" s="22"/>
      <c r="Q559" s="22"/>
      <c r="R559" s="21"/>
      <c r="S559" s="22"/>
      <c r="T559" s="22"/>
      <c r="U559" s="22"/>
    </row>
    <row r="560" spans="1:21" ht="13.2">
      <c r="A560" s="22"/>
      <c r="B560" s="62"/>
      <c r="C560" s="22"/>
      <c r="D560" s="22"/>
      <c r="E560" s="22"/>
      <c r="F560" s="22"/>
      <c r="G560" s="22"/>
      <c r="H560" s="63"/>
      <c r="I560" s="19"/>
      <c r="J560" s="19"/>
      <c r="K560" s="22"/>
      <c r="L560" s="19"/>
      <c r="M560" s="19"/>
      <c r="N560" s="19"/>
      <c r="O560" s="22"/>
      <c r="P560" s="22"/>
      <c r="Q560" s="22"/>
      <c r="R560" s="21"/>
      <c r="S560" s="22"/>
      <c r="T560" s="22"/>
      <c r="U560" s="22"/>
    </row>
    <row r="561" spans="1:21" ht="13.2">
      <c r="A561" s="22"/>
      <c r="B561" s="62"/>
      <c r="C561" s="22"/>
      <c r="D561" s="22"/>
      <c r="E561" s="22"/>
      <c r="F561" s="22"/>
      <c r="G561" s="22"/>
      <c r="H561" s="63"/>
      <c r="I561" s="19"/>
      <c r="J561" s="19"/>
      <c r="K561" s="22"/>
      <c r="L561" s="19"/>
      <c r="M561" s="19"/>
      <c r="N561" s="19"/>
      <c r="O561" s="22"/>
      <c r="P561" s="22"/>
      <c r="Q561" s="22"/>
      <c r="R561" s="21"/>
      <c r="S561" s="22"/>
      <c r="T561" s="22"/>
      <c r="U561" s="22"/>
    </row>
    <row r="562" spans="1:21" ht="13.2">
      <c r="A562" s="22"/>
      <c r="B562" s="62"/>
      <c r="C562" s="22"/>
      <c r="D562" s="22"/>
      <c r="E562" s="22"/>
      <c r="F562" s="22"/>
      <c r="G562" s="22"/>
      <c r="H562" s="63"/>
      <c r="I562" s="19"/>
      <c r="J562" s="19"/>
      <c r="K562" s="22"/>
      <c r="L562" s="19"/>
      <c r="M562" s="19"/>
      <c r="N562" s="19"/>
      <c r="O562" s="22"/>
      <c r="P562" s="22"/>
      <c r="Q562" s="22"/>
      <c r="R562" s="21"/>
      <c r="S562" s="22"/>
      <c r="T562" s="22"/>
      <c r="U562" s="22"/>
    </row>
    <row r="563" spans="1:21" ht="13.2">
      <c r="A563" s="22"/>
      <c r="B563" s="62"/>
      <c r="C563" s="22"/>
      <c r="D563" s="22"/>
      <c r="E563" s="22"/>
      <c r="F563" s="22"/>
      <c r="G563" s="22"/>
      <c r="H563" s="63"/>
      <c r="I563" s="19"/>
      <c r="J563" s="19"/>
      <c r="K563" s="22"/>
      <c r="L563" s="19"/>
      <c r="M563" s="19"/>
      <c r="N563" s="19"/>
      <c r="O563" s="22"/>
      <c r="P563" s="22"/>
      <c r="Q563" s="22"/>
      <c r="R563" s="21"/>
      <c r="S563" s="22"/>
      <c r="T563" s="22"/>
      <c r="U563" s="22"/>
    </row>
    <row r="564" spans="1:21" ht="13.2">
      <c r="A564" s="22"/>
      <c r="B564" s="62"/>
      <c r="C564" s="22"/>
      <c r="D564" s="22"/>
      <c r="E564" s="22"/>
      <c r="F564" s="22"/>
      <c r="G564" s="22"/>
      <c r="H564" s="63"/>
      <c r="I564" s="19"/>
      <c r="J564" s="19"/>
      <c r="K564" s="22"/>
      <c r="L564" s="19"/>
      <c r="M564" s="19"/>
      <c r="N564" s="19"/>
      <c r="O564" s="22"/>
      <c r="P564" s="22"/>
      <c r="Q564" s="22"/>
      <c r="R564" s="21"/>
      <c r="S564" s="22"/>
      <c r="T564" s="22"/>
      <c r="U564" s="22"/>
    </row>
    <row r="565" spans="1:21" ht="13.2">
      <c r="A565" s="22"/>
      <c r="B565" s="62"/>
      <c r="C565" s="22"/>
      <c r="D565" s="22"/>
      <c r="E565" s="22"/>
      <c r="F565" s="22"/>
      <c r="G565" s="22"/>
      <c r="H565" s="63"/>
      <c r="I565" s="19"/>
      <c r="J565" s="19"/>
      <c r="K565" s="22"/>
      <c r="L565" s="19"/>
      <c r="M565" s="19"/>
      <c r="N565" s="19"/>
      <c r="O565" s="22"/>
      <c r="P565" s="22"/>
      <c r="Q565" s="22"/>
      <c r="R565" s="21"/>
      <c r="S565" s="22"/>
      <c r="T565" s="22"/>
      <c r="U565" s="22"/>
    </row>
    <row r="566" spans="1:21" ht="13.2">
      <c r="A566" s="22"/>
      <c r="B566" s="62"/>
      <c r="C566" s="22"/>
      <c r="D566" s="22"/>
      <c r="E566" s="22"/>
      <c r="F566" s="22"/>
      <c r="G566" s="22"/>
      <c r="H566" s="63"/>
      <c r="I566" s="19"/>
      <c r="J566" s="19"/>
      <c r="K566" s="22"/>
      <c r="L566" s="19"/>
      <c r="M566" s="19"/>
      <c r="N566" s="19"/>
      <c r="O566" s="22"/>
      <c r="P566" s="22"/>
      <c r="Q566" s="22"/>
      <c r="R566" s="21"/>
      <c r="S566" s="22"/>
      <c r="T566" s="22"/>
      <c r="U566" s="22"/>
    </row>
    <row r="567" spans="1:21" ht="13.2">
      <c r="A567" s="22"/>
      <c r="B567" s="62"/>
      <c r="C567" s="22"/>
      <c r="D567" s="22"/>
      <c r="E567" s="22"/>
      <c r="F567" s="22"/>
      <c r="G567" s="22"/>
      <c r="H567" s="63"/>
      <c r="I567" s="19"/>
      <c r="J567" s="19"/>
      <c r="K567" s="22"/>
      <c r="L567" s="19"/>
      <c r="M567" s="19"/>
      <c r="N567" s="19"/>
      <c r="O567" s="22"/>
      <c r="P567" s="22"/>
      <c r="Q567" s="22"/>
      <c r="R567" s="21"/>
      <c r="S567" s="22"/>
      <c r="T567" s="22"/>
      <c r="U567" s="22"/>
    </row>
    <row r="568" spans="1:21" ht="13.2">
      <c r="A568" s="22"/>
      <c r="B568" s="62"/>
      <c r="C568" s="22"/>
      <c r="D568" s="22"/>
      <c r="E568" s="22"/>
      <c r="F568" s="22"/>
      <c r="G568" s="22"/>
      <c r="H568" s="63"/>
      <c r="I568" s="19"/>
      <c r="J568" s="19"/>
      <c r="K568" s="22"/>
      <c r="L568" s="19"/>
      <c r="M568" s="19"/>
      <c r="N568" s="19"/>
      <c r="O568" s="22"/>
      <c r="P568" s="22"/>
      <c r="Q568" s="22"/>
      <c r="R568" s="21"/>
      <c r="S568" s="22"/>
      <c r="T568" s="22"/>
      <c r="U568" s="22"/>
    </row>
    <row r="569" spans="1:21" ht="13.2">
      <c r="A569" s="22"/>
      <c r="B569" s="62"/>
      <c r="C569" s="22"/>
      <c r="D569" s="22"/>
      <c r="E569" s="22"/>
      <c r="F569" s="22"/>
      <c r="G569" s="22"/>
      <c r="H569" s="63"/>
      <c r="I569" s="19"/>
      <c r="J569" s="19"/>
      <c r="K569" s="22"/>
      <c r="L569" s="19"/>
      <c r="M569" s="19"/>
      <c r="N569" s="19"/>
      <c r="O569" s="22"/>
      <c r="P569" s="22"/>
      <c r="Q569" s="22"/>
      <c r="R569" s="21"/>
      <c r="S569" s="22"/>
      <c r="T569" s="22"/>
      <c r="U569" s="22"/>
    </row>
    <row r="570" spans="1:21" ht="13.2">
      <c r="A570" s="22"/>
      <c r="B570" s="62"/>
      <c r="C570" s="22"/>
      <c r="D570" s="22"/>
      <c r="E570" s="22"/>
      <c r="F570" s="22"/>
      <c r="G570" s="22"/>
      <c r="H570" s="63"/>
      <c r="I570" s="19"/>
      <c r="J570" s="19"/>
      <c r="K570" s="22"/>
      <c r="L570" s="19"/>
      <c r="M570" s="19"/>
      <c r="N570" s="19"/>
      <c r="O570" s="22"/>
      <c r="P570" s="22"/>
      <c r="Q570" s="22"/>
      <c r="R570" s="21"/>
      <c r="S570" s="22"/>
      <c r="T570" s="22"/>
      <c r="U570" s="22"/>
    </row>
    <row r="571" spans="1:21" ht="13.2">
      <c r="A571" s="22"/>
      <c r="B571" s="62"/>
      <c r="C571" s="22"/>
      <c r="D571" s="22"/>
      <c r="E571" s="22"/>
      <c r="F571" s="22"/>
      <c r="G571" s="22"/>
      <c r="H571" s="63"/>
      <c r="I571" s="19"/>
      <c r="J571" s="19"/>
      <c r="K571" s="22"/>
      <c r="L571" s="19"/>
      <c r="M571" s="19"/>
      <c r="N571" s="19"/>
      <c r="O571" s="22"/>
      <c r="P571" s="22"/>
      <c r="Q571" s="22"/>
      <c r="R571" s="21"/>
      <c r="S571" s="22"/>
      <c r="T571" s="22"/>
      <c r="U571" s="22"/>
    </row>
    <row r="572" spans="1:21" ht="13.2">
      <c r="A572" s="22"/>
      <c r="B572" s="62"/>
      <c r="C572" s="22"/>
      <c r="D572" s="22"/>
      <c r="E572" s="22"/>
      <c r="F572" s="22"/>
      <c r="G572" s="22"/>
      <c r="H572" s="63"/>
      <c r="I572" s="19"/>
      <c r="J572" s="19"/>
      <c r="K572" s="22"/>
      <c r="L572" s="19"/>
      <c r="M572" s="19"/>
      <c r="N572" s="19"/>
      <c r="O572" s="22"/>
      <c r="P572" s="22"/>
      <c r="Q572" s="22"/>
      <c r="R572" s="21"/>
      <c r="S572" s="22"/>
      <c r="T572" s="22"/>
      <c r="U572" s="22"/>
    </row>
    <row r="573" spans="1:21" ht="13.2">
      <c r="A573" s="22"/>
      <c r="B573" s="62"/>
      <c r="C573" s="22"/>
      <c r="D573" s="22"/>
      <c r="E573" s="22"/>
      <c r="F573" s="22"/>
      <c r="G573" s="22"/>
      <c r="H573" s="63"/>
      <c r="I573" s="19"/>
      <c r="J573" s="19"/>
      <c r="K573" s="22"/>
      <c r="L573" s="19"/>
      <c r="M573" s="19"/>
      <c r="N573" s="19"/>
      <c r="O573" s="22"/>
      <c r="P573" s="22"/>
      <c r="Q573" s="22"/>
      <c r="R573" s="21"/>
      <c r="S573" s="22"/>
      <c r="T573" s="22"/>
      <c r="U573" s="22"/>
    </row>
    <row r="574" spans="1:21" ht="13.2">
      <c r="A574" s="22"/>
      <c r="B574" s="62"/>
      <c r="C574" s="22"/>
      <c r="D574" s="22"/>
      <c r="E574" s="22"/>
      <c r="F574" s="22"/>
      <c r="G574" s="22"/>
      <c r="H574" s="63"/>
      <c r="I574" s="19"/>
      <c r="J574" s="19"/>
      <c r="K574" s="22"/>
      <c r="L574" s="19"/>
      <c r="M574" s="19"/>
      <c r="N574" s="19"/>
      <c r="O574" s="22"/>
      <c r="P574" s="22"/>
      <c r="Q574" s="22"/>
      <c r="R574" s="21"/>
      <c r="S574" s="22"/>
      <c r="T574" s="22"/>
      <c r="U574" s="22"/>
    </row>
    <row r="575" spans="1:21" ht="13.2">
      <c r="A575" s="22"/>
      <c r="B575" s="62"/>
      <c r="C575" s="22"/>
      <c r="D575" s="22"/>
      <c r="E575" s="22"/>
      <c r="F575" s="22"/>
      <c r="G575" s="22"/>
      <c r="H575" s="63"/>
      <c r="I575" s="19"/>
      <c r="J575" s="19"/>
      <c r="K575" s="22"/>
      <c r="L575" s="19"/>
      <c r="M575" s="19"/>
      <c r="N575" s="19"/>
      <c r="O575" s="22"/>
      <c r="P575" s="22"/>
      <c r="Q575" s="22"/>
      <c r="R575" s="21"/>
      <c r="S575" s="22"/>
      <c r="T575" s="22"/>
      <c r="U575" s="22"/>
    </row>
    <row r="576" spans="1:21" ht="13.2">
      <c r="A576" s="22"/>
      <c r="B576" s="62"/>
      <c r="C576" s="22"/>
      <c r="D576" s="22"/>
      <c r="E576" s="22"/>
      <c r="F576" s="22"/>
      <c r="G576" s="22"/>
      <c r="H576" s="63"/>
      <c r="I576" s="19"/>
      <c r="J576" s="19"/>
      <c r="K576" s="22"/>
      <c r="L576" s="19"/>
      <c r="M576" s="19"/>
      <c r="N576" s="19"/>
      <c r="O576" s="22"/>
      <c r="P576" s="22"/>
      <c r="Q576" s="22"/>
      <c r="R576" s="21"/>
      <c r="S576" s="22"/>
      <c r="T576" s="22"/>
      <c r="U576" s="22"/>
    </row>
    <row r="577" spans="1:21" ht="13.2">
      <c r="A577" s="22"/>
      <c r="B577" s="62"/>
      <c r="C577" s="22"/>
      <c r="D577" s="22"/>
      <c r="E577" s="22"/>
      <c r="F577" s="22"/>
      <c r="G577" s="22"/>
      <c r="H577" s="63"/>
      <c r="I577" s="19"/>
      <c r="J577" s="19"/>
      <c r="K577" s="22"/>
      <c r="L577" s="19"/>
      <c r="M577" s="19"/>
      <c r="N577" s="19"/>
      <c r="O577" s="22"/>
      <c r="P577" s="22"/>
      <c r="Q577" s="22"/>
      <c r="R577" s="21"/>
      <c r="S577" s="22"/>
      <c r="T577" s="22"/>
      <c r="U577" s="22"/>
    </row>
    <row r="578" spans="1:21" ht="13.2">
      <c r="A578" s="22"/>
      <c r="B578" s="62"/>
      <c r="C578" s="22"/>
      <c r="D578" s="22"/>
      <c r="E578" s="22"/>
      <c r="F578" s="22"/>
      <c r="G578" s="22"/>
      <c r="H578" s="63"/>
      <c r="I578" s="19"/>
      <c r="J578" s="19"/>
      <c r="K578" s="22"/>
      <c r="L578" s="19"/>
      <c r="M578" s="19"/>
      <c r="N578" s="19"/>
      <c r="O578" s="22"/>
      <c r="P578" s="22"/>
      <c r="Q578" s="22"/>
      <c r="R578" s="21"/>
      <c r="S578" s="22"/>
      <c r="T578" s="22"/>
      <c r="U578" s="22"/>
    </row>
    <row r="579" spans="1:21" ht="13.2">
      <c r="A579" s="22"/>
      <c r="B579" s="62"/>
      <c r="C579" s="22"/>
      <c r="D579" s="22"/>
      <c r="E579" s="22"/>
      <c r="F579" s="22"/>
      <c r="G579" s="22"/>
      <c r="H579" s="63"/>
      <c r="I579" s="19"/>
      <c r="J579" s="19"/>
      <c r="K579" s="22"/>
      <c r="L579" s="19"/>
      <c r="M579" s="19"/>
      <c r="N579" s="19"/>
      <c r="O579" s="22"/>
      <c r="P579" s="22"/>
      <c r="Q579" s="22"/>
      <c r="R579" s="21"/>
      <c r="S579" s="22"/>
      <c r="T579" s="22"/>
      <c r="U579" s="22"/>
    </row>
    <row r="580" spans="1:21" ht="13.2">
      <c r="A580" s="22"/>
      <c r="B580" s="62"/>
      <c r="C580" s="22"/>
      <c r="D580" s="22"/>
      <c r="E580" s="22"/>
      <c r="F580" s="22"/>
      <c r="G580" s="22"/>
      <c r="H580" s="63"/>
      <c r="I580" s="19"/>
      <c r="J580" s="19"/>
      <c r="K580" s="22"/>
      <c r="L580" s="19"/>
      <c r="M580" s="19"/>
      <c r="N580" s="19"/>
      <c r="O580" s="22"/>
      <c r="P580" s="22"/>
      <c r="Q580" s="22"/>
      <c r="R580" s="21"/>
      <c r="S580" s="22"/>
      <c r="T580" s="22"/>
      <c r="U580" s="22"/>
    </row>
    <row r="581" spans="1:21" ht="13.2">
      <c r="A581" s="22"/>
      <c r="B581" s="62"/>
      <c r="C581" s="22"/>
      <c r="D581" s="22"/>
      <c r="E581" s="22"/>
      <c r="F581" s="22"/>
      <c r="G581" s="22"/>
      <c r="H581" s="63"/>
      <c r="I581" s="19"/>
      <c r="J581" s="19"/>
      <c r="K581" s="22"/>
      <c r="L581" s="19"/>
      <c r="M581" s="19"/>
      <c r="N581" s="19"/>
      <c r="O581" s="22"/>
      <c r="P581" s="22"/>
      <c r="Q581" s="22"/>
      <c r="R581" s="21"/>
      <c r="S581" s="22"/>
      <c r="T581" s="22"/>
      <c r="U581" s="22"/>
    </row>
    <row r="582" spans="1:21" ht="13.2">
      <c r="A582" s="22"/>
      <c r="B582" s="62"/>
      <c r="C582" s="22"/>
      <c r="D582" s="22"/>
      <c r="E582" s="22"/>
      <c r="F582" s="22"/>
      <c r="G582" s="22"/>
      <c r="H582" s="63"/>
      <c r="I582" s="19"/>
      <c r="J582" s="19"/>
      <c r="K582" s="22"/>
      <c r="L582" s="19"/>
      <c r="M582" s="19"/>
      <c r="N582" s="19"/>
      <c r="O582" s="22"/>
      <c r="P582" s="22"/>
      <c r="Q582" s="22"/>
      <c r="R582" s="21"/>
      <c r="S582" s="22"/>
      <c r="T582" s="22"/>
      <c r="U582" s="22"/>
    </row>
    <row r="583" spans="1:21" ht="13.2">
      <c r="A583" s="22"/>
      <c r="B583" s="62"/>
      <c r="C583" s="22"/>
      <c r="D583" s="22"/>
      <c r="E583" s="22"/>
      <c r="F583" s="22"/>
      <c r="G583" s="22"/>
      <c r="H583" s="63"/>
      <c r="I583" s="19"/>
      <c r="J583" s="19"/>
      <c r="K583" s="22"/>
      <c r="L583" s="19"/>
      <c r="M583" s="19"/>
      <c r="N583" s="19"/>
      <c r="O583" s="22"/>
      <c r="P583" s="22"/>
      <c r="Q583" s="22"/>
      <c r="R583" s="21"/>
      <c r="S583" s="22"/>
      <c r="T583" s="22"/>
      <c r="U583" s="22"/>
    </row>
    <row r="584" spans="1:21" ht="13.2">
      <c r="A584" s="22"/>
      <c r="B584" s="62"/>
      <c r="C584" s="22"/>
      <c r="D584" s="22"/>
      <c r="E584" s="22"/>
      <c r="F584" s="22"/>
      <c r="G584" s="22"/>
      <c r="H584" s="63"/>
      <c r="I584" s="19"/>
      <c r="J584" s="19"/>
      <c r="K584" s="22"/>
      <c r="L584" s="19"/>
      <c r="M584" s="19"/>
      <c r="N584" s="19"/>
      <c r="O584" s="22"/>
      <c r="P584" s="22"/>
      <c r="Q584" s="22"/>
      <c r="R584" s="21"/>
      <c r="S584" s="22"/>
      <c r="T584" s="22"/>
      <c r="U584" s="22"/>
    </row>
    <row r="585" spans="1:21" ht="13.2">
      <c r="A585" s="22"/>
      <c r="B585" s="62"/>
      <c r="C585" s="22"/>
      <c r="D585" s="22"/>
      <c r="E585" s="22"/>
      <c r="F585" s="22"/>
      <c r="G585" s="22"/>
      <c r="H585" s="63"/>
      <c r="I585" s="19"/>
      <c r="J585" s="19"/>
      <c r="K585" s="22"/>
      <c r="L585" s="19"/>
      <c r="M585" s="19"/>
      <c r="N585" s="19"/>
      <c r="O585" s="22"/>
      <c r="P585" s="22"/>
      <c r="Q585" s="22"/>
      <c r="R585" s="21"/>
      <c r="S585" s="22"/>
      <c r="T585" s="22"/>
      <c r="U585" s="22"/>
    </row>
    <row r="586" spans="1:21" ht="13.2">
      <c r="A586" s="22"/>
      <c r="B586" s="62"/>
      <c r="C586" s="22"/>
      <c r="D586" s="22"/>
      <c r="E586" s="22"/>
      <c r="F586" s="22"/>
      <c r="G586" s="22"/>
      <c r="H586" s="63"/>
      <c r="I586" s="19"/>
      <c r="J586" s="19"/>
      <c r="K586" s="22"/>
      <c r="L586" s="19"/>
      <c r="M586" s="19"/>
      <c r="N586" s="19"/>
      <c r="O586" s="22"/>
      <c r="P586" s="22"/>
      <c r="Q586" s="22"/>
      <c r="R586" s="21"/>
      <c r="S586" s="22"/>
      <c r="T586" s="22"/>
      <c r="U586" s="22"/>
    </row>
    <row r="587" spans="1:21" ht="13.2">
      <c r="A587" s="22"/>
      <c r="B587" s="62"/>
      <c r="C587" s="22"/>
      <c r="D587" s="22"/>
      <c r="E587" s="22"/>
      <c r="F587" s="22"/>
      <c r="G587" s="22"/>
      <c r="H587" s="63"/>
      <c r="I587" s="19"/>
      <c r="J587" s="19"/>
      <c r="K587" s="22"/>
      <c r="L587" s="19"/>
      <c r="M587" s="19"/>
      <c r="N587" s="19"/>
      <c r="O587" s="22"/>
      <c r="P587" s="22"/>
      <c r="Q587" s="22"/>
      <c r="R587" s="21"/>
      <c r="S587" s="22"/>
      <c r="T587" s="22"/>
      <c r="U587" s="22"/>
    </row>
    <row r="588" spans="1:21" ht="13.2">
      <c r="A588" s="22"/>
      <c r="B588" s="62"/>
      <c r="C588" s="22"/>
      <c r="D588" s="22"/>
      <c r="E588" s="22"/>
      <c r="F588" s="22"/>
      <c r="G588" s="22"/>
      <c r="H588" s="63"/>
      <c r="I588" s="19"/>
      <c r="J588" s="19"/>
      <c r="K588" s="22"/>
      <c r="L588" s="19"/>
      <c r="M588" s="19"/>
      <c r="N588" s="19"/>
      <c r="O588" s="22"/>
      <c r="P588" s="22"/>
      <c r="Q588" s="22"/>
      <c r="R588" s="21"/>
      <c r="S588" s="22"/>
      <c r="T588" s="22"/>
      <c r="U588" s="22"/>
    </row>
    <row r="589" spans="1:21" ht="13.2">
      <c r="A589" s="22"/>
      <c r="B589" s="62"/>
      <c r="C589" s="22"/>
      <c r="D589" s="22"/>
      <c r="E589" s="22"/>
      <c r="F589" s="22"/>
      <c r="G589" s="22"/>
      <c r="H589" s="63"/>
      <c r="I589" s="19"/>
      <c r="J589" s="19"/>
      <c r="K589" s="22"/>
      <c r="L589" s="19"/>
      <c r="M589" s="19"/>
      <c r="N589" s="19"/>
      <c r="O589" s="22"/>
      <c r="P589" s="22"/>
      <c r="Q589" s="22"/>
      <c r="R589" s="21"/>
      <c r="S589" s="22"/>
      <c r="T589" s="22"/>
      <c r="U589" s="22"/>
    </row>
    <row r="590" spans="1:21" ht="13.2">
      <c r="A590" s="22"/>
      <c r="B590" s="62"/>
      <c r="C590" s="22"/>
      <c r="D590" s="22"/>
      <c r="E590" s="22"/>
      <c r="F590" s="22"/>
      <c r="G590" s="22"/>
      <c r="H590" s="63"/>
      <c r="I590" s="19"/>
      <c r="J590" s="19"/>
      <c r="K590" s="22"/>
      <c r="L590" s="19"/>
      <c r="M590" s="19"/>
      <c r="N590" s="19"/>
      <c r="O590" s="22"/>
      <c r="P590" s="22"/>
      <c r="Q590" s="22"/>
      <c r="R590" s="21"/>
      <c r="S590" s="22"/>
      <c r="T590" s="22"/>
      <c r="U590" s="22"/>
    </row>
    <row r="591" spans="1:21" ht="13.2">
      <c r="A591" s="22"/>
      <c r="B591" s="62"/>
      <c r="C591" s="22"/>
      <c r="D591" s="22"/>
      <c r="E591" s="22"/>
      <c r="F591" s="22"/>
      <c r="G591" s="22"/>
      <c r="H591" s="63"/>
      <c r="I591" s="19"/>
      <c r="J591" s="19"/>
      <c r="K591" s="22"/>
      <c r="L591" s="19"/>
      <c r="M591" s="19"/>
      <c r="N591" s="19"/>
      <c r="O591" s="22"/>
      <c r="P591" s="22"/>
      <c r="Q591" s="22"/>
      <c r="R591" s="21"/>
      <c r="S591" s="22"/>
      <c r="T591" s="22"/>
      <c r="U591" s="22"/>
    </row>
    <row r="592" spans="1:21" ht="13.2">
      <c r="A592" s="22"/>
      <c r="B592" s="62"/>
      <c r="C592" s="22"/>
      <c r="D592" s="22"/>
      <c r="E592" s="22"/>
      <c r="F592" s="22"/>
      <c r="G592" s="22"/>
      <c r="H592" s="63"/>
      <c r="I592" s="19"/>
      <c r="J592" s="19"/>
      <c r="K592" s="22"/>
      <c r="L592" s="19"/>
      <c r="M592" s="19"/>
      <c r="N592" s="19"/>
      <c r="O592" s="22"/>
      <c r="P592" s="22"/>
      <c r="Q592" s="22"/>
      <c r="R592" s="21"/>
      <c r="S592" s="22"/>
      <c r="T592" s="22"/>
      <c r="U592" s="22"/>
    </row>
    <row r="593" spans="1:21" ht="13.2">
      <c r="A593" s="22"/>
      <c r="B593" s="62"/>
      <c r="C593" s="22"/>
      <c r="D593" s="22"/>
      <c r="E593" s="22"/>
      <c r="F593" s="22"/>
      <c r="G593" s="22"/>
      <c r="H593" s="63"/>
      <c r="I593" s="19"/>
      <c r="J593" s="19"/>
      <c r="K593" s="22"/>
      <c r="L593" s="19"/>
      <c r="M593" s="19"/>
      <c r="N593" s="19"/>
      <c r="O593" s="22"/>
      <c r="P593" s="22"/>
      <c r="Q593" s="22"/>
      <c r="R593" s="21"/>
      <c r="S593" s="22"/>
      <c r="T593" s="22"/>
      <c r="U593" s="22"/>
    </row>
    <row r="594" spans="1:21" ht="13.2">
      <c r="A594" s="22"/>
      <c r="B594" s="62"/>
      <c r="C594" s="22"/>
      <c r="D594" s="22"/>
      <c r="E594" s="22"/>
      <c r="F594" s="22"/>
      <c r="G594" s="22"/>
      <c r="H594" s="63"/>
      <c r="I594" s="19"/>
      <c r="J594" s="19"/>
      <c r="K594" s="22"/>
      <c r="L594" s="19"/>
      <c r="M594" s="19"/>
      <c r="N594" s="19"/>
      <c r="O594" s="22"/>
      <c r="P594" s="22"/>
      <c r="Q594" s="22"/>
      <c r="R594" s="21"/>
      <c r="S594" s="22"/>
      <c r="T594" s="22"/>
      <c r="U594" s="22"/>
    </row>
    <row r="595" spans="1:21" ht="13.2">
      <c r="A595" s="22"/>
      <c r="B595" s="62"/>
      <c r="C595" s="22"/>
      <c r="D595" s="22"/>
      <c r="E595" s="22"/>
      <c r="F595" s="22"/>
      <c r="G595" s="22"/>
      <c r="H595" s="63"/>
      <c r="I595" s="19"/>
      <c r="J595" s="19"/>
      <c r="K595" s="22"/>
      <c r="L595" s="19"/>
      <c r="M595" s="19"/>
      <c r="N595" s="19"/>
      <c r="O595" s="22"/>
      <c r="P595" s="22"/>
      <c r="Q595" s="22"/>
      <c r="R595" s="21"/>
      <c r="S595" s="22"/>
      <c r="T595" s="22"/>
      <c r="U595" s="22"/>
    </row>
    <row r="596" spans="1:21" ht="13.2">
      <c r="A596" s="22"/>
      <c r="B596" s="62"/>
      <c r="C596" s="22"/>
      <c r="D596" s="22"/>
      <c r="E596" s="22"/>
      <c r="F596" s="22"/>
      <c r="G596" s="22"/>
      <c r="H596" s="63"/>
      <c r="I596" s="19"/>
      <c r="J596" s="19"/>
      <c r="K596" s="22"/>
      <c r="L596" s="19"/>
      <c r="M596" s="19"/>
      <c r="N596" s="19"/>
      <c r="O596" s="22"/>
      <c r="P596" s="22"/>
      <c r="Q596" s="22"/>
      <c r="R596" s="21"/>
      <c r="S596" s="22"/>
      <c r="T596" s="22"/>
      <c r="U596" s="22"/>
    </row>
    <row r="597" spans="1:21" ht="13.2">
      <c r="A597" s="22"/>
      <c r="B597" s="62"/>
      <c r="C597" s="22"/>
      <c r="D597" s="22"/>
      <c r="E597" s="22"/>
      <c r="F597" s="22"/>
      <c r="G597" s="22"/>
      <c r="H597" s="63"/>
      <c r="I597" s="19"/>
      <c r="J597" s="19"/>
      <c r="K597" s="22"/>
      <c r="L597" s="19"/>
      <c r="M597" s="19"/>
      <c r="N597" s="19"/>
      <c r="O597" s="22"/>
      <c r="P597" s="22"/>
      <c r="Q597" s="22"/>
      <c r="R597" s="21"/>
      <c r="S597" s="22"/>
      <c r="T597" s="22"/>
      <c r="U597" s="22"/>
    </row>
    <row r="598" spans="1:21" ht="13.2">
      <c r="A598" s="22"/>
      <c r="B598" s="62"/>
      <c r="C598" s="22"/>
      <c r="D598" s="22"/>
      <c r="E598" s="22"/>
      <c r="F598" s="22"/>
      <c r="G598" s="22"/>
      <c r="H598" s="63"/>
      <c r="I598" s="19"/>
      <c r="J598" s="19"/>
      <c r="K598" s="22"/>
      <c r="L598" s="19"/>
      <c r="M598" s="19"/>
      <c r="N598" s="19"/>
      <c r="O598" s="22"/>
      <c r="P598" s="22"/>
      <c r="Q598" s="22"/>
      <c r="R598" s="21"/>
      <c r="S598" s="22"/>
      <c r="T598" s="22"/>
      <c r="U598" s="22"/>
    </row>
    <row r="599" spans="1:21" ht="13.2">
      <c r="A599" s="22"/>
      <c r="B599" s="62"/>
      <c r="C599" s="22"/>
      <c r="D599" s="22"/>
      <c r="E599" s="22"/>
      <c r="F599" s="22"/>
      <c r="G599" s="22"/>
      <c r="H599" s="63"/>
      <c r="I599" s="19"/>
      <c r="J599" s="19"/>
      <c r="K599" s="22"/>
      <c r="L599" s="19"/>
      <c r="M599" s="19"/>
      <c r="N599" s="19"/>
      <c r="O599" s="22"/>
      <c r="P599" s="22"/>
      <c r="Q599" s="22"/>
      <c r="R599" s="21"/>
      <c r="S599" s="22"/>
      <c r="T599" s="22"/>
      <c r="U599" s="22"/>
    </row>
    <row r="600" spans="1:21" ht="13.2">
      <c r="A600" s="22"/>
      <c r="B600" s="62"/>
      <c r="C600" s="22"/>
      <c r="D600" s="22"/>
      <c r="E600" s="22"/>
      <c r="F600" s="22"/>
      <c r="G600" s="22"/>
      <c r="H600" s="63"/>
      <c r="I600" s="19"/>
      <c r="J600" s="19"/>
      <c r="K600" s="22"/>
      <c r="L600" s="19"/>
      <c r="M600" s="19"/>
      <c r="N600" s="19"/>
      <c r="O600" s="22"/>
      <c r="P600" s="22"/>
      <c r="Q600" s="22"/>
      <c r="R600" s="21"/>
      <c r="S600" s="22"/>
      <c r="T600" s="22"/>
      <c r="U600" s="22"/>
    </row>
    <row r="601" spans="1:21" ht="13.2">
      <c r="A601" s="22"/>
      <c r="B601" s="62"/>
      <c r="C601" s="22"/>
      <c r="D601" s="22"/>
      <c r="E601" s="22"/>
      <c r="F601" s="22"/>
      <c r="G601" s="22"/>
      <c r="H601" s="63"/>
      <c r="I601" s="19"/>
      <c r="J601" s="19"/>
      <c r="K601" s="22"/>
      <c r="L601" s="19"/>
      <c r="M601" s="19"/>
      <c r="N601" s="19"/>
      <c r="O601" s="22"/>
      <c r="P601" s="22"/>
      <c r="Q601" s="22"/>
      <c r="R601" s="21"/>
      <c r="S601" s="22"/>
      <c r="T601" s="22"/>
      <c r="U601" s="22"/>
    </row>
    <row r="602" spans="1:21" ht="13.2">
      <c r="A602" s="22"/>
      <c r="B602" s="62"/>
      <c r="C602" s="22"/>
      <c r="D602" s="22"/>
      <c r="E602" s="22"/>
      <c r="F602" s="22"/>
      <c r="G602" s="22"/>
      <c r="H602" s="63"/>
      <c r="I602" s="19"/>
      <c r="J602" s="19"/>
      <c r="K602" s="22"/>
      <c r="L602" s="19"/>
      <c r="M602" s="19"/>
      <c r="N602" s="19"/>
      <c r="O602" s="22"/>
      <c r="P602" s="22"/>
      <c r="Q602" s="22"/>
      <c r="R602" s="21"/>
      <c r="S602" s="22"/>
      <c r="T602" s="22"/>
      <c r="U602" s="22"/>
    </row>
    <row r="603" spans="1:21" ht="13.2">
      <c r="A603" s="22"/>
      <c r="B603" s="62"/>
      <c r="C603" s="22"/>
      <c r="D603" s="22"/>
      <c r="E603" s="22"/>
      <c r="F603" s="22"/>
      <c r="G603" s="22"/>
      <c r="H603" s="63"/>
      <c r="I603" s="19"/>
      <c r="J603" s="19"/>
      <c r="K603" s="22"/>
      <c r="L603" s="19"/>
      <c r="M603" s="19"/>
      <c r="N603" s="19"/>
      <c r="O603" s="22"/>
      <c r="P603" s="22"/>
      <c r="Q603" s="22"/>
      <c r="R603" s="21"/>
      <c r="S603" s="22"/>
      <c r="T603" s="22"/>
      <c r="U603" s="22"/>
    </row>
    <row r="604" spans="1:21" ht="13.2">
      <c r="A604" s="22"/>
      <c r="B604" s="62"/>
      <c r="C604" s="22"/>
      <c r="D604" s="22"/>
      <c r="E604" s="22"/>
      <c r="F604" s="22"/>
      <c r="G604" s="22"/>
      <c r="H604" s="63"/>
      <c r="I604" s="19"/>
      <c r="J604" s="19"/>
      <c r="K604" s="22"/>
      <c r="L604" s="19"/>
      <c r="M604" s="19"/>
      <c r="N604" s="19"/>
      <c r="O604" s="22"/>
      <c r="P604" s="22"/>
      <c r="Q604" s="22"/>
      <c r="R604" s="21"/>
      <c r="S604" s="22"/>
      <c r="T604" s="22"/>
      <c r="U604" s="22"/>
    </row>
    <row r="605" spans="1:21" ht="13.2">
      <c r="A605" s="22"/>
      <c r="B605" s="62"/>
      <c r="C605" s="22"/>
      <c r="D605" s="22"/>
      <c r="E605" s="22"/>
      <c r="F605" s="22"/>
      <c r="G605" s="22"/>
      <c r="H605" s="63"/>
      <c r="I605" s="19"/>
      <c r="J605" s="19"/>
      <c r="K605" s="22"/>
      <c r="L605" s="19"/>
      <c r="M605" s="19"/>
      <c r="N605" s="19"/>
      <c r="O605" s="22"/>
      <c r="P605" s="22"/>
      <c r="Q605" s="22"/>
      <c r="R605" s="21"/>
      <c r="S605" s="22"/>
      <c r="T605" s="22"/>
      <c r="U605" s="22"/>
    </row>
    <row r="606" spans="1:21" ht="13.2">
      <c r="A606" s="22"/>
      <c r="B606" s="62"/>
      <c r="C606" s="22"/>
      <c r="D606" s="22"/>
      <c r="E606" s="22"/>
      <c r="F606" s="22"/>
      <c r="G606" s="22"/>
      <c r="H606" s="63"/>
      <c r="I606" s="19"/>
      <c r="J606" s="19"/>
      <c r="K606" s="22"/>
      <c r="L606" s="19"/>
      <c r="M606" s="19"/>
      <c r="N606" s="19"/>
      <c r="O606" s="22"/>
      <c r="P606" s="22"/>
      <c r="Q606" s="22"/>
      <c r="R606" s="21"/>
      <c r="S606" s="22"/>
      <c r="T606" s="22"/>
      <c r="U606" s="22"/>
    </row>
    <row r="607" spans="1:21" ht="13.2">
      <c r="A607" s="22"/>
      <c r="B607" s="62"/>
      <c r="C607" s="22"/>
      <c r="D607" s="22"/>
      <c r="E607" s="22"/>
      <c r="F607" s="22"/>
      <c r="G607" s="22"/>
      <c r="H607" s="63"/>
      <c r="I607" s="19"/>
      <c r="J607" s="19"/>
      <c r="K607" s="22"/>
      <c r="L607" s="19"/>
      <c r="M607" s="19"/>
      <c r="N607" s="19"/>
      <c r="O607" s="22"/>
      <c r="P607" s="22"/>
      <c r="Q607" s="22"/>
      <c r="R607" s="21"/>
      <c r="S607" s="22"/>
      <c r="T607" s="22"/>
      <c r="U607" s="22"/>
    </row>
    <row r="608" spans="1:21" ht="13.2">
      <c r="A608" s="22"/>
      <c r="B608" s="62"/>
      <c r="C608" s="22"/>
      <c r="D608" s="22"/>
      <c r="E608" s="22"/>
      <c r="F608" s="22"/>
      <c r="G608" s="22"/>
      <c r="H608" s="63"/>
      <c r="I608" s="19"/>
      <c r="J608" s="19"/>
      <c r="K608" s="22"/>
      <c r="L608" s="19"/>
      <c r="M608" s="19"/>
      <c r="N608" s="19"/>
      <c r="O608" s="22"/>
      <c r="P608" s="22"/>
      <c r="Q608" s="22"/>
      <c r="R608" s="21"/>
      <c r="S608" s="22"/>
      <c r="T608" s="22"/>
      <c r="U608" s="22"/>
    </row>
    <row r="609" spans="1:21" ht="13.2">
      <c r="A609" s="22"/>
      <c r="B609" s="62"/>
      <c r="C609" s="22"/>
      <c r="D609" s="22"/>
      <c r="E609" s="22"/>
      <c r="F609" s="22"/>
      <c r="G609" s="22"/>
      <c r="H609" s="63"/>
      <c r="I609" s="19"/>
      <c r="J609" s="19"/>
      <c r="K609" s="22"/>
      <c r="L609" s="19"/>
      <c r="M609" s="19"/>
      <c r="N609" s="19"/>
      <c r="O609" s="22"/>
      <c r="P609" s="22"/>
      <c r="Q609" s="22"/>
      <c r="R609" s="21"/>
      <c r="S609" s="22"/>
      <c r="T609" s="22"/>
      <c r="U609" s="22"/>
    </row>
    <row r="610" spans="1:21" ht="13.2">
      <c r="A610" s="22"/>
      <c r="B610" s="62"/>
      <c r="C610" s="22"/>
      <c r="D610" s="22"/>
      <c r="E610" s="22"/>
      <c r="F610" s="22"/>
      <c r="G610" s="22"/>
      <c r="H610" s="63"/>
      <c r="I610" s="19"/>
      <c r="J610" s="19"/>
      <c r="K610" s="22"/>
      <c r="L610" s="19"/>
      <c r="M610" s="19"/>
      <c r="N610" s="19"/>
      <c r="O610" s="22"/>
      <c r="P610" s="22"/>
      <c r="Q610" s="22"/>
      <c r="R610" s="21"/>
      <c r="S610" s="22"/>
      <c r="T610" s="22"/>
      <c r="U610" s="22"/>
    </row>
    <row r="611" spans="1:21" ht="13.2">
      <c r="A611" s="22"/>
      <c r="B611" s="62"/>
      <c r="C611" s="22"/>
      <c r="D611" s="22"/>
      <c r="E611" s="22"/>
      <c r="F611" s="22"/>
      <c r="G611" s="22"/>
      <c r="H611" s="63"/>
      <c r="I611" s="19"/>
      <c r="J611" s="19"/>
      <c r="K611" s="22"/>
      <c r="L611" s="19"/>
      <c r="M611" s="19"/>
      <c r="N611" s="19"/>
      <c r="O611" s="22"/>
      <c r="P611" s="22"/>
      <c r="Q611" s="22"/>
      <c r="R611" s="21"/>
      <c r="S611" s="22"/>
      <c r="T611" s="22"/>
      <c r="U611" s="22"/>
    </row>
    <row r="612" spans="1:21" ht="13.2">
      <c r="A612" s="22"/>
      <c r="B612" s="62"/>
      <c r="C612" s="22"/>
      <c r="D612" s="22"/>
      <c r="E612" s="22"/>
      <c r="F612" s="22"/>
      <c r="G612" s="22"/>
      <c r="H612" s="63"/>
      <c r="I612" s="19"/>
      <c r="J612" s="19"/>
      <c r="K612" s="22"/>
      <c r="L612" s="19"/>
      <c r="M612" s="19"/>
      <c r="N612" s="19"/>
      <c r="O612" s="22"/>
      <c r="P612" s="22"/>
      <c r="Q612" s="22"/>
      <c r="R612" s="21"/>
      <c r="S612" s="22"/>
      <c r="T612" s="22"/>
      <c r="U612" s="22"/>
    </row>
    <row r="613" spans="1:21" ht="13.2">
      <c r="A613" s="22"/>
      <c r="B613" s="62"/>
      <c r="C613" s="22"/>
      <c r="D613" s="22"/>
      <c r="E613" s="22"/>
      <c r="F613" s="22"/>
      <c r="G613" s="22"/>
      <c r="H613" s="63"/>
      <c r="I613" s="19"/>
      <c r="J613" s="19"/>
      <c r="K613" s="22"/>
      <c r="L613" s="19"/>
      <c r="M613" s="19"/>
      <c r="N613" s="19"/>
      <c r="O613" s="22"/>
      <c r="P613" s="22"/>
      <c r="Q613" s="22"/>
      <c r="R613" s="21"/>
      <c r="S613" s="22"/>
      <c r="T613" s="22"/>
      <c r="U613" s="22"/>
    </row>
    <row r="614" spans="1:21" ht="13.2">
      <c r="A614" s="22"/>
      <c r="B614" s="62"/>
      <c r="C614" s="22"/>
      <c r="D614" s="22"/>
      <c r="E614" s="22"/>
      <c r="F614" s="22"/>
      <c r="G614" s="22"/>
      <c r="H614" s="63"/>
      <c r="I614" s="19"/>
      <c r="J614" s="19"/>
      <c r="K614" s="22"/>
      <c r="L614" s="19"/>
      <c r="M614" s="19"/>
      <c r="N614" s="19"/>
      <c r="O614" s="22"/>
      <c r="P614" s="22"/>
      <c r="Q614" s="22"/>
      <c r="R614" s="21"/>
      <c r="S614" s="22"/>
      <c r="T614" s="22"/>
      <c r="U614" s="22"/>
    </row>
    <row r="615" spans="1:21" ht="13.2">
      <c r="A615" s="22"/>
      <c r="B615" s="62"/>
      <c r="C615" s="22"/>
      <c r="D615" s="22"/>
      <c r="E615" s="22"/>
      <c r="F615" s="22"/>
      <c r="G615" s="22"/>
      <c r="H615" s="63"/>
      <c r="I615" s="19"/>
      <c r="J615" s="19"/>
      <c r="K615" s="22"/>
      <c r="L615" s="19"/>
      <c r="M615" s="19"/>
      <c r="N615" s="19"/>
      <c r="O615" s="22"/>
      <c r="P615" s="22"/>
      <c r="Q615" s="22"/>
      <c r="R615" s="21"/>
      <c r="S615" s="22"/>
      <c r="T615" s="22"/>
      <c r="U615" s="22"/>
    </row>
    <row r="616" spans="1:21" ht="13.2">
      <c r="A616" s="22"/>
      <c r="B616" s="62"/>
      <c r="C616" s="22"/>
      <c r="D616" s="22"/>
      <c r="E616" s="22"/>
      <c r="F616" s="22"/>
      <c r="G616" s="22"/>
      <c r="H616" s="63"/>
      <c r="I616" s="19"/>
      <c r="J616" s="19"/>
      <c r="K616" s="22"/>
      <c r="L616" s="19"/>
      <c r="M616" s="19"/>
      <c r="N616" s="19"/>
      <c r="O616" s="22"/>
      <c r="P616" s="22"/>
      <c r="Q616" s="22"/>
      <c r="R616" s="21"/>
      <c r="S616" s="22"/>
      <c r="T616" s="22"/>
      <c r="U616" s="22"/>
    </row>
    <row r="617" spans="1:21" ht="13.2">
      <c r="A617" s="22"/>
      <c r="B617" s="62"/>
      <c r="C617" s="22"/>
      <c r="D617" s="22"/>
      <c r="E617" s="22"/>
      <c r="F617" s="22"/>
      <c r="G617" s="22"/>
      <c r="H617" s="63"/>
      <c r="I617" s="19"/>
      <c r="J617" s="19"/>
      <c r="K617" s="22"/>
      <c r="L617" s="19"/>
      <c r="M617" s="19"/>
      <c r="N617" s="19"/>
      <c r="O617" s="22"/>
      <c r="P617" s="22"/>
      <c r="Q617" s="22"/>
      <c r="R617" s="21"/>
      <c r="S617" s="22"/>
      <c r="T617" s="22"/>
      <c r="U617" s="22"/>
    </row>
    <row r="618" spans="1:21" ht="13.2">
      <c r="A618" s="22"/>
      <c r="B618" s="62"/>
      <c r="C618" s="22"/>
      <c r="D618" s="22"/>
      <c r="E618" s="22"/>
      <c r="F618" s="22"/>
      <c r="G618" s="22"/>
      <c r="H618" s="63"/>
      <c r="I618" s="19"/>
      <c r="J618" s="19"/>
      <c r="K618" s="22"/>
      <c r="L618" s="19"/>
      <c r="M618" s="19"/>
      <c r="N618" s="19"/>
      <c r="O618" s="22"/>
      <c r="P618" s="22"/>
      <c r="Q618" s="22"/>
      <c r="R618" s="21"/>
      <c r="S618" s="22"/>
      <c r="T618" s="22"/>
      <c r="U618" s="22"/>
    </row>
    <row r="619" spans="1:21" ht="13.2">
      <c r="A619" s="22"/>
      <c r="B619" s="62"/>
      <c r="C619" s="22"/>
      <c r="D619" s="22"/>
      <c r="E619" s="22"/>
      <c r="F619" s="22"/>
      <c r="G619" s="22"/>
      <c r="H619" s="63"/>
      <c r="I619" s="19"/>
      <c r="J619" s="19"/>
      <c r="K619" s="22"/>
      <c r="L619" s="19"/>
      <c r="M619" s="19"/>
      <c r="N619" s="19"/>
      <c r="O619" s="22"/>
      <c r="P619" s="22"/>
      <c r="Q619" s="22"/>
      <c r="R619" s="21"/>
      <c r="S619" s="22"/>
      <c r="T619" s="22"/>
      <c r="U619" s="22"/>
    </row>
    <row r="620" spans="1:21" ht="13.2">
      <c r="A620" s="22"/>
      <c r="B620" s="62"/>
      <c r="C620" s="22"/>
      <c r="D620" s="22"/>
      <c r="E620" s="22"/>
      <c r="F620" s="22"/>
      <c r="G620" s="22"/>
      <c r="H620" s="63"/>
      <c r="I620" s="19"/>
      <c r="J620" s="19"/>
      <c r="K620" s="22"/>
      <c r="L620" s="19"/>
      <c r="M620" s="19"/>
      <c r="N620" s="19"/>
      <c r="O620" s="22"/>
      <c r="P620" s="22"/>
      <c r="Q620" s="22"/>
      <c r="R620" s="21"/>
      <c r="S620" s="22"/>
      <c r="T620" s="22"/>
      <c r="U620" s="22"/>
    </row>
    <row r="621" spans="1:21" ht="13.2">
      <c r="A621" s="22"/>
      <c r="B621" s="62"/>
      <c r="C621" s="22"/>
      <c r="D621" s="22"/>
      <c r="E621" s="22"/>
      <c r="F621" s="22"/>
      <c r="G621" s="22"/>
      <c r="H621" s="63"/>
      <c r="I621" s="19"/>
      <c r="J621" s="19"/>
      <c r="K621" s="22"/>
      <c r="L621" s="19"/>
      <c r="M621" s="19"/>
      <c r="N621" s="19"/>
      <c r="O621" s="22"/>
      <c r="P621" s="22"/>
      <c r="Q621" s="22"/>
      <c r="R621" s="21"/>
      <c r="S621" s="22"/>
      <c r="T621" s="22"/>
      <c r="U621" s="22"/>
    </row>
    <row r="622" spans="1:21" ht="13.2">
      <c r="A622" s="22"/>
      <c r="B622" s="62"/>
      <c r="C622" s="22"/>
      <c r="D622" s="22"/>
      <c r="E622" s="22"/>
      <c r="F622" s="22"/>
      <c r="G622" s="22"/>
      <c r="H622" s="63"/>
      <c r="I622" s="19"/>
      <c r="J622" s="19"/>
      <c r="K622" s="22"/>
      <c r="L622" s="19"/>
      <c r="M622" s="19"/>
      <c r="N622" s="19"/>
      <c r="O622" s="22"/>
      <c r="P622" s="22"/>
      <c r="Q622" s="22"/>
      <c r="R622" s="21"/>
      <c r="S622" s="22"/>
      <c r="T622" s="22"/>
      <c r="U622" s="22"/>
    </row>
    <row r="623" spans="1:21" ht="13.2">
      <c r="A623" s="22"/>
      <c r="B623" s="62"/>
      <c r="C623" s="22"/>
      <c r="D623" s="22"/>
      <c r="E623" s="22"/>
      <c r="F623" s="22"/>
      <c r="G623" s="22"/>
      <c r="H623" s="63"/>
      <c r="I623" s="19"/>
      <c r="J623" s="19"/>
      <c r="K623" s="22"/>
      <c r="L623" s="19"/>
      <c r="M623" s="19"/>
      <c r="N623" s="19"/>
      <c r="O623" s="22"/>
      <c r="P623" s="22"/>
      <c r="Q623" s="22"/>
      <c r="R623" s="21"/>
      <c r="S623" s="22"/>
      <c r="T623" s="22"/>
      <c r="U623" s="22"/>
    </row>
    <row r="624" spans="1:21" ht="13.2">
      <c r="A624" s="22"/>
      <c r="B624" s="62"/>
      <c r="C624" s="22"/>
      <c r="D624" s="22"/>
      <c r="E624" s="22"/>
      <c r="F624" s="22"/>
      <c r="G624" s="22"/>
      <c r="H624" s="63"/>
      <c r="I624" s="19"/>
      <c r="J624" s="19"/>
      <c r="K624" s="22"/>
      <c r="L624" s="19"/>
      <c r="M624" s="19"/>
      <c r="N624" s="19"/>
      <c r="O624" s="22"/>
      <c r="P624" s="22"/>
      <c r="Q624" s="22"/>
      <c r="R624" s="21"/>
      <c r="S624" s="22"/>
      <c r="T624" s="22"/>
      <c r="U624" s="22"/>
    </row>
    <row r="625" spans="1:21" ht="13.2">
      <c r="A625" s="22"/>
      <c r="B625" s="62"/>
      <c r="C625" s="22"/>
      <c r="D625" s="22"/>
      <c r="E625" s="22"/>
      <c r="F625" s="22"/>
      <c r="G625" s="22"/>
      <c r="H625" s="63"/>
      <c r="I625" s="19"/>
      <c r="J625" s="19"/>
      <c r="K625" s="22"/>
      <c r="L625" s="19"/>
      <c r="M625" s="19"/>
      <c r="N625" s="19"/>
      <c r="O625" s="22"/>
      <c r="P625" s="22"/>
      <c r="Q625" s="22"/>
      <c r="R625" s="21"/>
      <c r="S625" s="22"/>
      <c r="T625" s="22"/>
      <c r="U625" s="22"/>
    </row>
    <row r="626" spans="1:21" ht="13.2">
      <c r="A626" s="22"/>
      <c r="B626" s="62"/>
      <c r="C626" s="22"/>
      <c r="D626" s="22"/>
      <c r="E626" s="22"/>
      <c r="F626" s="22"/>
      <c r="G626" s="22"/>
      <c r="H626" s="63"/>
      <c r="I626" s="19"/>
      <c r="J626" s="19"/>
      <c r="K626" s="22"/>
      <c r="L626" s="19"/>
      <c r="M626" s="19"/>
      <c r="N626" s="19"/>
      <c r="O626" s="22"/>
      <c r="P626" s="22"/>
      <c r="Q626" s="22"/>
      <c r="R626" s="21"/>
      <c r="S626" s="22"/>
      <c r="T626" s="22"/>
      <c r="U626" s="22"/>
    </row>
    <row r="627" spans="1:21" ht="13.2">
      <c r="A627" s="22"/>
      <c r="B627" s="62"/>
      <c r="C627" s="22"/>
      <c r="D627" s="22"/>
      <c r="E627" s="22"/>
      <c r="F627" s="22"/>
      <c r="G627" s="22"/>
      <c r="H627" s="63"/>
      <c r="I627" s="19"/>
      <c r="J627" s="19"/>
      <c r="K627" s="22"/>
      <c r="L627" s="19"/>
      <c r="M627" s="19"/>
      <c r="N627" s="19"/>
      <c r="O627" s="22"/>
      <c r="P627" s="22"/>
      <c r="Q627" s="22"/>
      <c r="R627" s="21"/>
      <c r="S627" s="22"/>
      <c r="T627" s="22"/>
      <c r="U627" s="22"/>
    </row>
    <row r="628" spans="1:21" ht="13.2">
      <c r="A628" s="22"/>
      <c r="B628" s="62"/>
      <c r="C628" s="22"/>
      <c r="D628" s="22"/>
      <c r="E628" s="22"/>
      <c r="F628" s="22"/>
      <c r="G628" s="22"/>
      <c r="H628" s="63"/>
      <c r="I628" s="19"/>
      <c r="J628" s="19"/>
      <c r="K628" s="22"/>
      <c r="L628" s="19"/>
      <c r="M628" s="19"/>
      <c r="N628" s="19"/>
      <c r="O628" s="22"/>
      <c r="P628" s="22"/>
      <c r="Q628" s="22"/>
      <c r="R628" s="21"/>
      <c r="S628" s="22"/>
      <c r="T628" s="22"/>
      <c r="U628" s="22"/>
    </row>
    <row r="629" spans="1:21" ht="13.2">
      <c r="A629" s="22"/>
      <c r="B629" s="62"/>
      <c r="C629" s="22"/>
      <c r="D629" s="22"/>
      <c r="E629" s="22"/>
      <c r="F629" s="22"/>
      <c r="G629" s="22"/>
      <c r="H629" s="63"/>
      <c r="I629" s="19"/>
      <c r="J629" s="19"/>
      <c r="K629" s="22"/>
      <c r="L629" s="19"/>
      <c r="M629" s="19"/>
      <c r="N629" s="19"/>
      <c r="O629" s="22"/>
      <c r="P629" s="22"/>
      <c r="Q629" s="22"/>
      <c r="R629" s="21"/>
      <c r="S629" s="22"/>
      <c r="T629" s="22"/>
      <c r="U629" s="22"/>
    </row>
    <row r="630" spans="1:21" ht="13.2">
      <c r="A630" s="22"/>
      <c r="B630" s="62"/>
      <c r="C630" s="22"/>
      <c r="D630" s="22"/>
      <c r="E630" s="22"/>
      <c r="F630" s="22"/>
      <c r="G630" s="22"/>
      <c r="H630" s="63"/>
      <c r="I630" s="19"/>
      <c r="J630" s="19"/>
      <c r="K630" s="22"/>
      <c r="L630" s="19"/>
      <c r="M630" s="19"/>
      <c r="N630" s="19"/>
      <c r="O630" s="22"/>
      <c r="P630" s="22"/>
      <c r="Q630" s="22"/>
      <c r="R630" s="21"/>
      <c r="S630" s="22"/>
      <c r="T630" s="22"/>
      <c r="U630" s="22"/>
    </row>
    <row r="631" spans="1:21" ht="13.2">
      <c r="A631" s="22"/>
      <c r="B631" s="62"/>
      <c r="C631" s="22"/>
      <c r="D631" s="22"/>
      <c r="E631" s="22"/>
      <c r="F631" s="22"/>
      <c r="G631" s="22"/>
      <c r="H631" s="63"/>
      <c r="I631" s="19"/>
      <c r="J631" s="19"/>
      <c r="K631" s="22"/>
      <c r="L631" s="19"/>
      <c r="M631" s="19"/>
      <c r="N631" s="19"/>
      <c r="O631" s="22"/>
      <c r="P631" s="22"/>
      <c r="Q631" s="22"/>
      <c r="R631" s="21"/>
      <c r="S631" s="22"/>
      <c r="T631" s="22"/>
      <c r="U631" s="22"/>
    </row>
    <row r="632" spans="1:21" ht="13.2">
      <c r="A632" s="22"/>
      <c r="B632" s="62"/>
      <c r="C632" s="22"/>
      <c r="D632" s="22"/>
      <c r="E632" s="22"/>
      <c r="F632" s="22"/>
      <c r="G632" s="22"/>
      <c r="H632" s="63"/>
      <c r="I632" s="19"/>
      <c r="J632" s="19"/>
      <c r="K632" s="22"/>
      <c r="L632" s="19"/>
      <c r="M632" s="19"/>
      <c r="N632" s="19"/>
      <c r="O632" s="22"/>
      <c r="P632" s="22"/>
      <c r="Q632" s="22"/>
      <c r="R632" s="21"/>
      <c r="S632" s="22"/>
      <c r="T632" s="22"/>
      <c r="U632" s="22"/>
    </row>
    <row r="633" spans="1:21" ht="13.2">
      <c r="A633" s="22"/>
      <c r="B633" s="62"/>
      <c r="C633" s="22"/>
      <c r="D633" s="22"/>
      <c r="E633" s="22"/>
      <c r="F633" s="22"/>
      <c r="G633" s="22"/>
      <c r="H633" s="63"/>
      <c r="I633" s="19"/>
      <c r="J633" s="19"/>
      <c r="K633" s="22"/>
      <c r="L633" s="19"/>
      <c r="M633" s="19"/>
      <c r="N633" s="19"/>
      <c r="O633" s="22"/>
      <c r="P633" s="22"/>
      <c r="Q633" s="22"/>
      <c r="R633" s="21"/>
      <c r="S633" s="22"/>
      <c r="T633" s="22"/>
      <c r="U633" s="22"/>
    </row>
    <row r="634" spans="1:21" ht="13.2">
      <c r="A634" s="22"/>
      <c r="B634" s="62"/>
      <c r="C634" s="22"/>
      <c r="D634" s="22"/>
      <c r="E634" s="22"/>
      <c r="F634" s="22"/>
      <c r="G634" s="22"/>
      <c r="H634" s="63"/>
      <c r="I634" s="19"/>
      <c r="J634" s="19"/>
      <c r="K634" s="22"/>
      <c r="L634" s="19"/>
      <c r="M634" s="19"/>
      <c r="N634" s="19"/>
      <c r="O634" s="22"/>
      <c r="P634" s="22"/>
      <c r="Q634" s="22"/>
      <c r="R634" s="21"/>
      <c r="S634" s="22"/>
      <c r="T634" s="22"/>
      <c r="U634" s="22"/>
    </row>
    <row r="635" spans="1:21" ht="13.2">
      <c r="A635" s="22"/>
      <c r="B635" s="62"/>
      <c r="C635" s="22"/>
      <c r="D635" s="22"/>
      <c r="E635" s="22"/>
      <c r="F635" s="22"/>
      <c r="G635" s="22"/>
      <c r="H635" s="63"/>
      <c r="I635" s="19"/>
      <c r="J635" s="19"/>
      <c r="K635" s="22"/>
      <c r="L635" s="19"/>
      <c r="M635" s="19"/>
      <c r="N635" s="19"/>
      <c r="O635" s="22"/>
      <c r="P635" s="22"/>
      <c r="Q635" s="22"/>
      <c r="R635" s="21"/>
      <c r="S635" s="22"/>
      <c r="T635" s="22"/>
      <c r="U635" s="22"/>
    </row>
    <row r="636" spans="1:21" ht="13.2">
      <c r="A636" s="22"/>
      <c r="B636" s="62"/>
      <c r="C636" s="22"/>
      <c r="D636" s="22"/>
      <c r="E636" s="22"/>
      <c r="F636" s="22"/>
      <c r="G636" s="22"/>
      <c r="H636" s="63"/>
      <c r="I636" s="19"/>
      <c r="J636" s="19"/>
      <c r="K636" s="22"/>
      <c r="L636" s="19"/>
      <c r="M636" s="19"/>
      <c r="N636" s="19"/>
      <c r="O636" s="22"/>
      <c r="P636" s="22"/>
      <c r="Q636" s="22"/>
      <c r="R636" s="21"/>
      <c r="S636" s="22"/>
      <c r="T636" s="22"/>
      <c r="U636" s="22"/>
    </row>
    <row r="637" spans="1:21" ht="13.2">
      <c r="A637" s="22"/>
      <c r="B637" s="62"/>
      <c r="C637" s="22"/>
      <c r="D637" s="22"/>
      <c r="E637" s="22"/>
      <c r="F637" s="22"/>
      <c r="G637" s="22"/>
      <c r="H637" s="63"/>
      <c r="I637" s="19"/>
      <c r="J637" s="19"/>
      <c r="K637" s="22"/>
      <c r="L637" s="19"/>
      <c r="M637" s="19"/>
      <c r="N637" s="19"/>
      <c r="O637" s="22"/>
      <c r="P637" s="22"/>
      <c r="Q637" s="22"/>
      <c r="R637" s="21"/>
      <c r="S637" s="22"/>
      <c r="T637" s="22"/>
      <c r="U637" s="22"/>
    </row>
    <row r="638" spans="1:21" ht="13.2">
      <c r="A638" s="22"/>
      <c r="B638" s="62"/>
      <c r="C638" s="22"/>
      <c r="D638" s="22"/>
      <c r="E638" s="22"/>
      <c r="F638" s="22"/>
      <c r="G638" s="22"/>
      <c r="H638" s="63"/>
      <c r="I638" s="19"/>
      <c r="J638" s="19"/>
      <c r="K638" s="22"/>
      <c r="L638" s="19"/>
      <c r="M638" s="19"/>
      <c r="N638" s="19"/>
      <c r="O638" s="22"/>
      <c r="P638" s="22"/>
      <c r="Q638" s="22"/>
      <c r="R638" s="21"/>
      <c r="S638" s="22"/>
      <c r="T638" s="22"/>
      <c r="U638" s="22"/>
    </row>
    <row r="639" spans="1:21" ht="13.2">
      <c r="A639" s="22"/>
      <c r="B639" s="62"/>
      <c r="C639" s="22"/>
      <c r="D639" s="22"/>
      <c r="E639" s="22"/>
      <c r="F639" s="22"/>
      <c r="G639" s="22"/>
      <c r="H639" s="63"/>
      <c r="I639" s="19"/>
      <c r="J639" s="19"/>
      <c r="K639" s="22"/>
      <c r="L639" s="19"/>
      <c r="M639" s="19"/>
      <c r="N639" s="19"/>
      <c r="O639" s="22"/>
      <c r="P639" s="22"/>
      <c r="Q639" s="22"/>
      <c r="R639" s="21"/>
      <c r="S639" s="22"/>
      <c r="T639" s="22"/>
      <c r="U639" s="22"/>
    </row>
    <row r="640" spans="1:21" ht="13.2">
      <c r="A640" s="22"/>
      <c r="B640" s="62"/>
      <c r="C640" s="22"/>
      <c r="D640" s="22"/>
      <c r="E640" s="22"/>
      <c r="F640" s="22"/>
      <c r="G640" s="22"/>
      <c r="H640" s="63"/>
      <c r="I640" s="19"/>
      <c r="J640" s="19"/>
      <c r="K640" s="22"/>
      <c r="L640" s="19"/>
      <c r="M640" s="19"/>
      <c r="N640" s="19"/>
      <c r="O640" s="22"/>
      <c r="P640" s="22"/>
      <c r="Q640" s="22"/>
      <c r="R640" s="21"/>
      <c r="S640" s="22"/>
      <c r="T640" s="22"/>
      <c r="U640" s="22"/>
    </row>
    <row r="641" spans="1:21" ht="13.2">
      <c r="A641" s="22"/>
      <c r="B641" s="62"/>
      <c r="C641" s="22"/>
      <c r="D641" s="22"/>
      <c r="E641" s="22"/>
      <c r="F641" s="22"/>
      <c r="G641" s="22"/>
      <c r="H641" s="63"/>
      <c r="I641" s="19"/>
      <c r="J641" s="19"/>
      <c r="K641" s="22"/>
      <c r="L641" s="19"/>
      <c r="M641" s="19"/>
      <c r="N641" s="19"/>
      <c r="O641" s="22"/>
      <c r="P641" s="22"/>
      <c r="Q641" s="22"/>
      <c r="R641" s="21"/>
      <c r="S641" s="22"/>
      <c r="T641" s="22"/>
      <c r="U641" s="22"/>
    </row>
    <row r="642" spans="1:21" ht="13.2">
      <c r="A642" s="22"/>
      <c r="B642" s="62"/>
      <c r="C642" s="22"/>
      <c r="D642" s="22"/>
      <c r="E642" s="22"/>
      <c r="F642" s="22"/>
      <c r="G642" s="22"/>
      <c r="H642" s="63"/>
      <c r="I642" s="19"/>
      <c r="J642" s="19"/>
      <c r="K642" s="22"/>
      <c r="L642" s="19"/>
      <c r="M642" s="19"/>
      <c r="N642" s="19"/>
      <c r="O642" s="22"/>
      <c r="P642" s="22"/>
      <c r="Q642" s="22"/>
      <c r="R642" s="21"/>
      <c r="S642" s="22"/>
      <c r="T642" s="22"/>
      <c r="U642" s="22"/>
    </row>
    <row r="643" spans="1:21" ht="13.2">
      <c r="A643" s="22"/>
      <c r="B643" s="62"/>
      <c r="C643" s="22"/>
      <c r="D643" s="22"/>
      <c r="E643" s="22"/>
      <c r="F643" s="22"/>
      <c r="G643" s="22"/>
      <c r="H643" s="63"/>
      <c r="I643" s="19"/>
      <c r="J643" s="19"/>
      <c r="K643" s="22"/>
      <c r="L643" s="19"/>
      <c r="M643" s="19"/>
      <c r="N643" s="19"/>
      <c r="O643" s="22"/>
      <c r="P643" s="22"/>
      <c r="Q643" s="22"/>
      <c r="R643" s="21"/>
      <c r="S643" s="22"/>
      <c r="T643" s="22"/>
      <c r="U643" s="22"/>
    </row>
    <row r="644" spans="1:21" ht="13.2">
      <c r="A644" s="22"/>
      <c r="B644" s="62"/>
      <c r="C644" s="22"/>
      <c r="D644" s="22"/>
      <c r="E644" s="22"/>
      <c r="F644" s="22"/>
      <c r="G644" s="22"/>
      <c r="H644" s="63"/>
      <c r="I644" s="19"/>
      <c r="J644" s="19"/>
      <c r="K644" s="22"/>
      <c r="L644" s="19"/>
      <c r="M644" s="19"/>
      <c r="N644" s="19"/>
      <c r="O644" s="22"/>
      <c r="P644" s="22"/>
      <c r="Q644" s="22"/>
      <c r="R644" s="21"/>
      <c r="S644" s="22"/>
      <c r="T644" s="22"/>
      <c r="U644" s="22"/>
    </row>
    <row r="645" spans="1:21" ht="13.2">
      <c r="A645" s="22"/>
      <c r="B645" s="62"/>
      <c r="C645" s="22"/>
      <c r="D645" s="22"/>
      <c r="E645" s="22"/>
      <c r="F645" s="22"/>
      <c r="G645" s="22"/>
      <c r="H645" s="63"/>
      <c r="I645" s="19"/>
      <c r="J645" s="19"/>
      <c r="K645" s="22"/>
      <c r="L645" s="19"/>
      <c r="M645" s="19"/>
      <c r="N645" s="19"/>
      <c r="O645" s="22"/>
      <c r="P645" s="22"/>
      <c r="Q645" s="22"/>
      <c r="R645" s="21"/>
      <c r="S645" s="22"/>
      <c r="T645" s="22"/>
      <c r="U645" s="22"/>
    </row>
    <row r="646" spans="1:21" ht="13.2">
      <c r="A646" s="22"/>
      <c r="B646" s="62"/>
      <c r="C646" s="22"/>
      <c r="D646" s="22"/>
      <c r="E646" s="22"/>
      <c r="F646" s="22"/>
      <c r="G646" s="22"/>
      <c r="H646" s="63"/>
      <c r="I646" s="19"/>
      <c r="J646" s="19"/>
      <c r="K646" s="22"/>
      <c r="L646" s="19"/>
      <c r="M646" s="19"/>
      <c r="N646" s="19"/>
      <c r="O646" s="22"/>
      <c r="P646" s="22"/>
      <c r="Q646" s="22"/>
      <c r="R646" s="21"/>
      <c r="S646" s="22"/>
      <c r="T646" s="22"/>
      <c r="U646" s="22"/>
    </row>
    <row r="647" spans="1:21" ht="13.2">
      <c r="A647" s="22"/>
      <c r="B647" s="62"/>
      <c r="C647" s="22"/>
      <c r="D647" s="22"/>
      <c r="E647" s="22"/>
      <c r="F647" s="22"/>
      <c r="G647" s="22"/>
      <c r="H647" s="63"/>
      <c r="I647" s="19"/>
      <c r="J647" s="19"/>
      <c r="K647" s="22"/>
      <c r="L647" s="19"/>
      <c r="M647" s="19"/>
      <c r="N647" s="19"/>
      <c r="O647" s="22"/>
      <c r="P647" s="22"/>
      <c r="Q647" s="22"/>
      <c r="R647" s="21"/>
      <c r="S647" s="22"/>
      <c r="T647" s="22"/>
      <c r="U647" s="22"/>
    </row>
    <row r="648" spans="1:21" ht="13.2">
      <c r="A648" s="22"/>
      <c r="B648" s="62"/>
      <c r="C648" s="22"/>
      <c r="D648" s="22"/>
      <c r="E648" s="22"/>
      <c r="F648" s="22"/>
      <c r="G648" s="22"/>
      <c r="H648" s="63"/>
      <c r="I648" s="19"/>
      <c r="J648" s="19"/>
      <c r="K648" s="22"/>
      <c r="L648" s="19"/>
      <c r="M648" s="19"/>
      <c r="N648" s="19"/>
      <c r="O648" s="22"/>
      <c r="P648" s="22"/>
      <c r="Q648" s="22"/>
      <c r="R648" s="21"/>
      <c r="S648" s="22"/>
      <c r="T648" s="22"/>
      <c r="U648" s="22"/>
    </row>
    <row r="649" spans="1:21" ht="13.2">
      <c r="A649" s="22"/>
      <c r="B649" s="62"/>
      <c r="C649" s="22"/>
      <c r="D649" s="22"/>
      <c r="E649" s="22"/>
      <c r="F649" s="22"/>
      <c r="G649" s="22"/>
      <c r="H649" s="63"/>
      <c r="I649" s="19"/>
      <c r="J649" s="19"/>
      <c r="K649" s="22"/>
      <c r="L649" s="19"/>
      <c r="M649" s="19"/>
      <c r="N649" s="19"/>
      <c r="O649" s="22"/>
      <c r="P649" s="22"/>
      <c r="Q649" s="22"/>
      <c r="R649" s="21"/>
      <c r="S649" s="22"/>
      <c r="T649" s="22"/>
      <c r="U649" s="22"/>
    </row>
    <row r="650" spans="1:21" ht="13.2">
      <c r="A650" s="22"/>
      <c r="B650" s="62"/>
      <c r="C650" s="22"/>
      <c r="D650" s="22"/>
      <c r="E650" s="22"/>
      <c r="F650" s="22"/>
      <c r="G650" s="22"/>
      <c r="H650" s="63"/>
      <c r="I650" s="19"/>
      <c r="J650" s="19"/>
      <c r="K650" s="22"/>
      <c r="L650" s="19"/>
      <c r="M650" s="19"/>
      <c r="N650" s="19"/>
      <c r="O650" s="22"/>
      <c r="P650" s="22"/>
      <c r="Q650" s="22"/>
      <c r="R650" s="21"/>
      <c r="S650" s="22"/>
      <c r="T650" s="22"/>
      <c r="U650" s="22"/>
    </row>
    <row r="651" spans="1:21" ht="13.2">
      <c r="A651" s="22"/>
      <c r="B651" s="62"/>
      <c r="C651" s="22"/>
      <c r="D651" s="22"/>
      <c r="E651" s="22"/>
      <c r="F651" s="22"/>
      <c r="G651" s="22"/>
      <c r="H651" s="63"/>
      <c r="I651" s="19"/>
      <c r="J651" s="19"/>
      <c r="K651" s="22"/>
      <c r="L651" s="19"/>
      <c r="M651" s="19"/>
      <c r="N651" s="19"/>
      <c r="O651" s="22"/>
      <c r="P651" s="22"/>
      <c r="Q651" s="22"/>
      <c r="R651" s="21"/>
      <c r="S651" s="22"/>
      <c r="T651" s="22"/>
      <c r="U651" s="22"/>
    </row>
    <row r="652" spans="1:21" ht="13.2">
      <c r="A652" s="22"/>
      <c r="B652" s="62"/>
      <c r="C652" s="22"/>
      <c r="D652" s="22"/>
      <c r="E652" s="22"/>
      <c r="F652" s="22"/>
      <c r="G652" s="22"/>
      <c r="H652" s="63"/>
      <c r="I652" s="19"/>
      <c r="J652" s="19"/>
      <c r="K652" s="22"/>
      <c r="L652" s="19"/>
      <c r="M652" s="19"/>
      <c r="N652" s="19"/>
      <c r="O652" s="22"/>
      <c r="P652" s="22"/>
      <c r="Q652" s="22"/>
      <c r="R652" s="21"/>
      <c r="S652" s="22"/>
      <c r="T652" s="22"/>
      <c r="U652" s="22"/>
    </row>
    <row r="653" spans="1:21" ht="13.2">
      <c r="A653" s="22"/>
      <c r="B653" s="62"/>
      <c r="C653" s="22"/>
      <c r="D653" s="22"/>
      <c r="E653" s="22"/>
      <c r="F653" s="22"/>
      <c r="G653" s="22"/>
      <c r="H653" s="63"/>
      <c r="I653" s="19"/>
      <c r="J653" s="19"/>
      <c r="K653" s="22"/>
      <c r="L653" s="19"/>
      <c r="M653" s="19"/>
      <c r="N653" s="19"/>
      <c r="O653" s="22"/>
      <c r="P653" s="22"/>
      <c r="Q653" s="22"/>
      <c r="R653" s="21"/>
      <c r="S653" s="22"/>
      <c r="T653" s="22"/>
      <c r="U653" s="22"/>
    </row>
    <row r="654" spans="1:21" ht="13.2">
      <c r="A654" s="22"/>
      <c r="B654" s="62"/>
      <c r="C654" s="22"/>
      <c r="D654" s="22"/>
      <c r="E654" s="22"/>
      <c r="F654" s="22"/>
      <c r="G654" s="22"/>
      <c r="H654" s="63"/>
      <c r="I654" s="19"/>
      <c r="J654" s="19"/>
      <c r="K654" s="22"/>
      <c r="L654" s="19"/>
      <c r="M654" s="19"/>
      <c r="N654" s="19"/>
      <c r="O654" s="22"/>
      <c r="P654" s="22"/>
      <c r="Q654" s="22"/>
      <c r="R654" s="21"/>
      <c r="S654" s="22"/>
      <c r="T654" s="22"/>
      <c r="U654" s="22"/>
    </row>
    <row r="655" spans="1:21" ht="13.2">
      <c r="A655" s="22"/>
      <c r="B655" s="62"/>
      <c r="C655" s="22"/>
      <c r="D655" s="22"/>
      <c r="E655" s="22"/>
      <c r="F655" s="22"/>
      <c r="G655" s="22"/>
      <c r="H655" s="63"/>
      <c r="I655" s="19"/>
      <c r="J655" s="19"/>
      <c r="K655" s="22"/>
      <c r="L655" s="19"/>
      <c r="M655" s="19"/>
      <c r="N655" s="19"/>
      <c r="O655" s="22"/>
      <c r="P655" s="22"/>
      <c r="Q655" s="22"/>
      <c r="R655" s="21"/>
      <c r="S655" s="22"/>
      <c r="T655" s="22"/>
      <c r="U655" s="22"/>
    </row>
    <row r="656" spans="1:21" ht="13.2">
      <c r="A656" s="22"/>
      <c r="B656" s="62"/>
      <c r="C656" s="22"/>
      <c r="D656" s="22"/>
      <c r="E656" s="22"/>
      <c r="F656" s="22"/>
      <c r="G656" s="22"/>
      <c r="H656" s="63"/>
      <c r="I656" s="19"/>
      <c r="J656" s="19"/>
      <c r="K656" s="22"/>
      <c r="L656" s="19"/>
      <c r="M656" s="19"/>
      <c r="N656" s="19"/>
      <c r="O656" s="22"/>
      <c r="P656" s="22"/>
      <c r="Q656" s="22"/>
      <c r="R656" s="21"/>
      <c r="S656" s="22"/>
      <c r="T656" s="22"/>
      <c r="U656" s="22"/>
    </row>
    <row r="657" spans="1:21" ht="13.2">
      <c r="A657" s="22"/>
      <c r="B657" s="62"/>
      <c r="C657" s="22"/>
      <c r="D657" s="22"/>
      <c r="E657" s="22"/>
      <c r="F657" s="22"/>
      <c r="G657" s="22"/>
      <c r="H657" s="63"/>
      <c r="I657" s="19"/>
      <c r="J657" s="19"/>
      <c r="K657" s="22"/>
      <c r="L657" s="19"/>
      <c r="M657" s="19"/>
      <c r="N657" s="19"/>
      <c r="O657" s="22"/>
      <c r="P657" s="22"/>
      <c r="Q657" s="22"/>
      <c r="R657" s="21"/>
      <c r="S657" s="22"/>
      <c r="T657" s="22"/>
      <c r="U657" s="22"/>
    </row>
    <row r="658" spans="1:21" ht="13.2">
      <c r="A658" s="22"/>
      <c r="B658" s="62"/>
      <c r="C658" s="22"/>
      <c r="D658" s="22"/>
      <c r="E658" s="22"/>
      <c r="F658" s="22"/>
      <c r="G658" s="22"/>
      <c r="H658" s="63"/>
      <c r="I658" s="19"/>
      <c r="J658" s="19"/>
      <c r="K658" s="22"/>
      <c r="L658" s="19"/>
      <c r="M658" s="19"/>
      <c r="N658" s="19"/>
      <c r="O658" s="22"/>
      <c r="P658" s="22"/>
      <c r="Q658" s="22"/>
      <c r="R658" s="21"/>
      <c r="S658" s="22"/>
      <c r="T658" s="22"/>
      <c r="U658" s="22"/>
    </row>
    <row r="659" spans="1:21" ht="13.2">
      <c r="A659" s="22"/>
      <c r="B659" s="62"/>
      <c r="C659" s="22"/>
      <c r="D659" s="22"/>
      <c r="E659" s="22"/>
      <c r="F659" s="22"/>
      <c r="G659" s="22"/>
      <c r="H659" s="63"/>
      <c r="I659" s="19"/>
      <c r="J659" s="19"/>
      <c r="K659" s="22"/>
      <c r="L659" s="19"/>
      <c r="M659" s="19"/>
      <c r="N659" s="19"/>
      <c r="O659" s="22"/>
      <c r="P659" s="22"/>
      <c r="Q659" s="22"/>
      <c r="R659" s="21"/>
      <c r="S659" s="22"/>
      <c r="T659" s="22"/>
      <c r="U659" s="22"/>
    </row>
    <row r="660" spans="1:21" ht="13.2">
      <c r="A660" s="22"/>
      <c r="B660" s="62"/>
      <c r="C660" s="22"/>
      <c r="D660" s="22"/>
      <c r="E660" s="22"/>
      <c r="F660" s="22"/>
      <c r="G660" s="22"/>
      <c r="H660" s="63"/>
      <c r="I660" s="19"/>
      <c r="J660" s="19"/>
      <c r="K660" s="22"/>
      <c r="L660" s="19"/>
      <c r="M660" s="19"/>
      <c r="N660" s="19"/>
      <c r="O660" s="22"/>
      <c r="P660" s="22"/>
      <c r="Q660" s="22"/>
      <c r="R660" s="21"/>
      <c r="S660" s="22"/>
      <c r="T660" s="22"/>
      <c r="U660" s="22"/>
    </row>
    <row r="661" spans="1:21" ht="13.2">
      <c r="A661" s="22"/>
      <c r="B661" s="62"/>
      <c r="C661" s="22"/>
      <c r="D661" s="22"/>
      <c r="E661" s="22"/>
      <c r="F661" s="22"/>
      <c r="G661" s="22"/>
      <c r="H661" s="63"/>
      <c r="I661" s="19"/>
      <c r="J661" s="19"/>
      <c r="K661" s="22"/>
      <c r="L661" s="19"/>
      <c r="M661" s="19"/>
      <c r="N661" s="19"/>
      <c r="O661" s="22"/>
      <c r="P661" s="22"/>
      <c r="Q661" s="22"/>
      <c r="R661" s="21"/>
      <c r="S661" s="22"/>
      <c r="T661" s="22"/>
      <c r="U661" s="22"/>
    </row>
    <row r="662" spans="1:21" ht="13.2">
      <c r="A662" s="22"/>
      <c r="B662" s="62"/>
      <c r="C662" s="22"/>
      <c r="D662" s="22"/>
      <c r="E662" s="22"/>
      <c r="F662" s="22"/>
      <c r="G662" s="22"/>
      <c r="H662" s="63"/>
      <c r="I662" s="19"/>
      <c r="J662" s="19"/>
      <c r="K662" s="22"/>
      <c r="L662" s="19"/>
      <c r="M662" s="19"/>
      <c r="N662" s="19"/>
      <c r="O662" s="22"/>
      <c r="P662" s="22"/>
      <c r="Q662" s="22"/>
      <c r="R662" s="21"/>
      <c r="S662" s="22"/>
      <c r="T662" s="22"/>
      <c r="U662" s="22"/>
    </row>
    <row r="663" spans="1:21" ht="13.2">
      <c r="A663" s="22"/>
      <c r="B663" s="62"/>
      <c r="C663" s="22"/>
      <c r="D663" s="22"/>
      <c r="E663" s="22"/>
      <c r="F663" s="22"/>
      <c r="G663" s="22"/>
      <c r="H663" s="63"/>
      <c r="I663" s="19"/>
      <c r="J663" s="19"/>
      <c r="K663" s="22"/>
      <c r="L663" s="19"/>
      <c r="M663" s="19"/>
      <c r="N663" s="19"/>
      <c r="O663" s="22"/>
      <c r="P663" s="22"/>
      <c r="Q663" s="22"/>
      <c r="R663" s="21"/>
      <c r="S663" s="22"/>
      <c r="T663" s="22"/>
      <c r="U663" s="22"/>
    </row>
    <row r="664" spans="1:21" ht="13.2">
      <c r="A664" s="22"/>
      <c r="B664" s="62"/>
      <c r="C664" s="22"/>
      <c r="D664" s="22"/>
      <c r="E664" s="22"/>
      <c r="F664" s="22"/>
      <c r="G664" s="22"/>
      <c r="H664" s="63"/>
      <c r="I664" s="19"/>
      <c r="J664" s="19"/>
      <c r="K664" s="22"/>
      <c r="L664" s="19"/>
      <c r="M664" s="19"/>
      <c r="N664" s="19"/>
      <c r="O664" s="22"/>
      <c r="P664" s="22"/>
      <c r="Q664" s="22"/>
      <c r="R664" s="21"/>
      <c r="S664" s="22"/>
      <c r="T664" s="22"/>
      <c r="U664" s="22"/>
    </row>
    <row r="665" spans="1:21" ht="13.2">
      <c r="A665" s="22"/>
      <c r="B665" s="62"/>
      <c r="C665" s="22"/>
      <c r="D665" s="22"/>
      <c r="E665" s="22"/>
      <c r="F665" s="22"/>
      <c r="G665" s="22"/>
      <c r="H665" s="63"/>
      <c r="I665" s="19"/>
      <c r="J665" s="19"/>
      <c r="K665" s="22"/>
      <c r="L665" s="19"/>
      <c r="M665" s="19"/>
      <c r="N665" s="19"/>
      <c r="O665" s="22"/>
      <c r="P665" s="22"/>
      <c r="Q665" s="22"/>
      <c r="R665" s="21"/>
      <c r="S665" s="22"/>
      <c r="T665" s="22"/>
      <c r="U665" s="22"/>
    </row>
    <row r="666" spans="1:21" ht="13.2">
      <c r="A666" s="22"/>
      <c r="B666" s="62"/>
      <c r="C666" s="22"/>
      <c r="D666" s="22"/>
      <c r="E666" s="22"/>
      <c r="F666" s="22"/>
      <c r="G666" s="22"/>
      <c r="H666" s="63"/>
      <c r="I666" s="19"/>
      <c r="J666" s="19"/>
      <c r="K666" s="22"/>
      <c r="L666" s="19"/>
      <c r="M666" s="19"/>
      <c r="N666" s="19"/>
      <c r="O666" s="22"/>
      <c r="P666" s="22"/>
      <c r="Q666" s="22"/>
      <c r="R666" s="21"/>
      <c r="S666" s="22"/>
      <c r="T666" s="22"/>
      <c r="U666" s="22"/>
    </row>
    <row r="667" spans="1:21" ht="13.2">
      <c r="A667" s="22"/>
      <c r="B667" s="62"/>
      <c r="C667" s="22"/>
      <c r="D667" s="22"/>
      <c r="E667" s="22"/>
      <c r="F667" s="22"/>
      <c r="G667" s="22"/>
      <c r="H667" s="63"/>
      <c r="I667" s="19"/>
      <c r="J667" s="19"/>
      <c r="K667" s="22"/>
      <c r="L667" s="19"/>
      <c r="M667" s="19"/>
      <c r="N667" s="19"/>
      <c r="O667" s="22"/>
      <c r="P667" s="22"/>
      <c r="Q667" s="22"/>
      <c r="R667" s="21"/>
      <c r="S667" s="22"/>
      <c r="T667" s="22"/>
      <c r="U667" s="22"/>
    </row>
    <row r="668" spans="1:21" ht="13.2">
      <c r="A668" s="22"/>
      <c r="B668" s="62"/>
      <c r="C668" s="22"/>
      <c r="D668" s="22"/>
      <c r="E668" s="22"/>
      <c r="F668" s="22"/>
      <c r="G668" s="22"/>
      <c r="H668" s="63"/>
      <c r="I668" s="19"/>
      <c r="J668" s="19"/>
      <c r="K668" s="22"/>
      <c r="L668" s="19"/>
      <c r="M668" s="19"/>
      <c r="N668" s="19"/>
      <c r="O668" s="22"/>
      <c r="P668" s="22"/>
      <c r="Q668" s="22"/>
      <c r="R668" s="21"/>
      <c r="S668" s="22"/>
      <c r="T668" s="22"/>
      <c r="U668" s="22"/>
    </row>
    <row r="669" spans="1:21" ht="13.2">
      <c r="A669" s="22"/>
      <c r="B669" s="62"/>
      <c r="C669" s="22"/>
      <c r="D669" s="22"/>
      <c r="E669" s="22"/>
      <c r="F669" s="22"/>
      <c r="G669" s="22"/>
      <c r="H669" s="63"/>
      <c r="I669" s="19"/>
      <c r="J669" s="19"/>
      <c r="K669" s="22"/>
      <c r="L669" s="19"/>
      <c r="M669" s="19"/>
      <c r="N669" s="19"/>
      <c r="O669" s="22"/>
      <c r="P669" s="22"/>
      <c r="Q669" s="22"/>
      <c r="R669" s="21"/>
      <c r="S669" s="22"/>
      <c r="T669" s="22"/>
      <c r="U669" s="22"/>
    </row>
    <row r="670" spans="1:21" ht="13.2">
      <c r="A670" s="22"/>
      <c r="B670" s="62"/>
      <c r="C670" s="22"/>
      <c r="D670" s="22"/>
      <c r="E670" s="22"/>
      <c r="F670" s="22"/>
      <c r="G670" s="22"/>
      <c r="H670" s="63"/>
      <c r="I670" s="19"/>
      <c r="J670" s="19"/>
      <c r="K670" s="22"/>
      <c r="L670" s="19"/>
      <c r="M670" s="19"/>
      <c r="N670" s="19"/>
      <c r="O670" s="22"/>
      <c r="P670" s="22"/>
      <c r="Q670" s="22"/>
      <c r="R670" s="21"/>
      <c r="S670" s="22"/>
      <c r="T670" s="22"/>
      <c r="U670" s="22"/>
    </row>
    <row r="671" spans="1:21" ht="13.2">
      <c r="A671" s="22"/>
      <c r="B671" s="62"/>
      <c r="C671" s="22"/>
      <c r="D671" s="22"/>
      <c r="E671" s="22"/>
      <c r="F671" s="22"/>
      <c r="G671" s="22"/>
      <c r="H671" s="63"/>
      <c r="I671" s="19"/>
      <c r="J671" s="19"/>
      <c r="K671" s="22"/>
      <c r="L671" s="19"/>
      <c r="M671" s="19"/>
      <c r="N671" s="19"/>
      <c r="O671" s="22"/>
      <c r="P671" s="22"/>
      <c r="Q671" s="22"/>
      <c r="R671" s="21"/>
      <c r="S671" s="22"/>
      <c r="T671" s="22"/>
      <c r="U671" s="22"/>
    </row>
    <row r="672" spans="1:21" ht="13.2">
      <c r="A672" s="22"/>
      <c r="B672" s="62"/>
      <c r="C672" s="22"/>
      <c r="D672" s="22"/>
      <c r="E672" s="22"/>
      <c r="F672" s="22"/>
      <c r="G672" s="22"/>
      <c r="H672" s="63"/>
      <c r="I672" s="19"/>
      <c r="J672" s="19"/>
      <c r="K672" s="22"/>
      <c r="L672" s="19"/>
      <c r="M672" s="19"/>
      <c r="N672" s="19"/>
      <c r="O672" s="22"/>
      <c r="P672" s="22"/>
      <c r="Q672" s="22"/>
      <c r="R672" s="21"/>
      <c r="S672" s="22"/>
      <c r="T672" s="22"/>
      <c r="U672" s="22"/>
    </row>
    <row r="673" spans="1:21" ht="13.2">
      <c r="A673" s="22"/>
      <c r="B673" s="62"/>
      <c r="C673" s="22"/>
      <c r="D673" s="22"/>
      <c r="E673" s="22"/>
      <c r="F673" s="22"/>
      <c r="G673" s="22"/>
      <c r="H673" s="63"/>
      <c r="I673" s="19"/>
      <c r="J673" s="19"/>
      <c r="K673" s="22"/>
      <c r="L673" s="19"/>
      <c r="M673" s="19"/>
      <c r="N673" s="19"/>
      <c r="O673" s="22"/>
      <c r="P673" s="22"/>
      <c r="Q673" s="22"/>
      <c r="R673" s="21"/>
      <c r="S673" s="22"/>
      <c r="T673" s="22"/>
      <c r="U673" s="22"/>
    </row>
    <row r="674" spans="1:21" ht="13.2">
      <c r="A674" s="22"/>
      <c r="B674" s="62"/>
      <c r="C674" s="22"/>
      <c r="D674" s="22"/>
      <c r="E674" s="22"/>
      <c r="F674" s="22"/>
      <c r="G674" s="22"/>
      <c r="H674" s="63"/>
      <c r="I674" s="19"/>
      <c r="J674" s="19"/>
      <c r="K674" s="22"/>
      <c r="L674" s="19"/>
      <c r="M674" s="19"/>
      <c r="N674" s="19"/>
      <c r="O674" s="22"/>
      <c r="P674" s="22"/>
      <c r="Q674" s="22"/>
      <c r="R674" s="21"/>
      <c r="S674" s="22"/>
      <c r="T674" s="22"/>
      <c r="U674" s="22"/>
    </row>
    <row r="675" spans="1:21" ht="13.2">
      <c r="A675" s="22"/>
      <c r="B675" s="62"/>
      <c r="C675" s="22"/>
      <c r="D675" s="22"/>
      <c r="E675" s="22"/>
      <c r="F675" s="22"/>
      <c r="G675" s="22"/>
      <c r="H675" s="63"/>
      <c r="I675" s="19"/>
      <c r="J675" s="19"/>
      <c r="K675" s="22"/>
      <c r="L675" s="19"/>
      <c r="M675" s="19"/>
      <c r="N675" s="19"/>
      <c r="O675" s="22"/>
      <c r="P675" s="22"/>
      <c r="Q675" s="22"/>
      <c r="R675" s="21"/>
      <c r="S675" s="22"/>
      <c r="T675" s="22"/>
      <c r="U675" s="22"/>
    </row>
    <row r="676" spans="1:21" ht="13.2">
      <c r="A676" s="22"/>
      <c r="B676" s="62"/>
      <c r="C676" s="22"/>
      <c r="D676" s="22"/>
      <c r="E676" s="22"/>
      <c r="F676" s="22"/>
      <c r="G676" s="22"/>
      <c r="H676" s="63"/>
      <c r="I676" s="19"/>
      <c r="J676" s="19"/>
      <c r="K676" s="22"/>
      <c r="L676" s="19"/>
      <c r="M676" s="19"/>
      <c r="N676" s="19"/>
      <c r="O676" s="22"/>
      <c r="P676" s="22"/>
      <c r="Q676" s="22"/>
      <c r="R676" s="21"/>
      <c r="S676" s="22"/>
      <c r="T676" s="22"/>
      <c r="U676" s="22"/>
    </row>
    <row r="677" spans="1:21" ht="13.2">
      <c r="A677" s="22"/>
      <c r="B677" s="62"/>
      <c r="C677" s="22"/>
      <c r="D677" s="22"/>
      <c r="E677" s="22"/>
      <c r="F677" s="22"/>
      <c r="G677" s="22"/>
      <c r="H677" s="63"/>
      <c r="I677" s="19"/>
      <c r="J677" s="19"/>
      <c r="K677" s="22"/>
      <c r="L677" s="19"/>
      <c r="M677" s="19"/>
      <c r="N677" s="19"/>
      <c r="O677" s="22"/>
      <c r="P677" s="22"/>
      <c r="Q677" s="22"/>
      <c r="R677" s="21"/>
      <c r="S677" s="22"/>
      <c r="T677" s="22"/>
      <c r="U677" s="22"/>
    </row>
    <row r="678" spans="1:21" ht="13.2">
      <c r="A678" s="22"/>
      <c r="B678" s="62"/>
      <c r="C678" s="22"/>
      <c r="D678" s="22"/>
      <c r="E678" s="22"/>
      <c r="F678" s="22"/>
      <c r="G678" s="22"/>
      <c r="H678" s="63"/>
      <c r="I678" s="19"/>
      <c r="J678" s="19"/>
      <c r="K678" s="22"/>
      <c r="L678" s="19"/>
      <c r="M678" s="19"/>
      <c r="N678" s="19"/>
      <c r="O678" s="22"/>
      <c r="P678" s="22"/>
      <c r="Q678" s="22"/>
      <c r="R678" s="21"/>
      <c r="S678" s="22"/>
      <c r="T678" s="22"/>
      <c r="U678" s="22"/>
    </row>
    <row r="679" spans="1:21" ht="13.2">
      <c r="A679" s="22"/>
      <c r="B679" s="62"/>
      <c r="C679" s="22"/>
      <c r="D679" s="22"/>
      <c r="E679" s="22"/>
      <c r="F679" s="22"/>
      <c r="G679" s="22"/>
      <c r="H679" s="63"/>
      <c r="I679" s="19"/>
      <c r="J679" s="19"/>
      <c r="K679" s="22"/>
      <c r="L679" s="19"/>
      <c r="M679" s="19"/>
      <c r="N679" s="19"/>
      <c r="O679" s="22"/>
      <c r="P679" s="22"/>
      <c r="Q679" s="22"/>
      <c r="R679" s="21"/>
      <c r="S679" s="22"/>
      <c r="T679" s="22"/>
      <c r="U679" s="22"/>
    </row>
    <row r="680" spans="1:21" ht="13.2">
      <c r="A680" s="22"/>
      <c r="B680" s="62"/>
      <c r="C680" s="22"/>
      <c r="D680" s="22"/>
      <c r="E680" s="22"/>
      <c r="F680" s="22"/>
      <c r="G680" s="22"/>
      <c r="H680" s="63"/>
      <c r="I680" s="19"/>
      <c r="J680" s="19"/>
      <c r="K680" s="22"/>
      <c r="L680" s="19"/>
      <c r="M680" s="19"/>
      <c r="N680" s="19"/>
      <c r="O680" s="22"/>
      <c r="P680" s="22"/>
      <c r="Q680" s="22"/>
      <c r="R680" s="21"/>
      <c r="S680" s="22"/>
      <c r="T680" s="22"/>
      <c r="U680" s="22"/>
    </row>
    <row r="681" spans="1:21" ht="13.2">
      <c r="A681" s="22"/>
      <c r="B681" s="62"/>
      <c r="C681" s="22"/>
      <c r="D681" s="22"/>
      <c r="E681" s="22"/>
      <c r="F681" s="22"/>
      <c r="G681" s="22"/>
      <c r="H681" s="63"/>
      <c r="I681" s="19"/>
      <c r="J681" s="19"/>
      <c r="K681" s="22"/>
      <c r="L681" s="19"/>
      <c r="M681" s="19"/>
      <c r="N681" s="19"/>
      <c r="O681" s="22"/>
      <c r="P681" s="22"/>
      <c r="Q681" s="22"/>
      <c r="R681" s="21"/>
      <c r="S681" s="22"/>
      <c r="T681" s="22"/>
      <c r="U681" s="22"/>
    </row>
    <row r="682" spans="1:21" ht="13.2">
      <c r="A682" s="22"/>
      <c r="B682" s="62"/>
      <c r="C682" s="22"/>
      <c r="D682" s="22"/>
      <c r="E682" s="22"/>
      <c r="F682" s="22"/>
      <c r="G682" s="22"/>
      <c r="H682" s="63"/>
      <c r="I682" s="19"/>
      <c r="J682" s="19"/>
      <c r="K682" s="22"/>
      <c r="L682" s="19"/>
      <c r="M682" s="19"/>
      <c r="N682" s="19"/>
      <c r="O682" s="22"/>
      <c r="P682" s="22"/>
      <c r="Q682" s="22"/>
      <c r="R682" s="21"/>
      <c r="S682" s="22"/>
      <c r="T682" s="22"/>
      <c r="U682" s="22"/>
    </row>
    <row r="683" spans="1:21" ht="13.2">
      <c r="A683" s="22"/>
      <c r="B683" s="62"/>
      <c r="C683" s="22"/>
      <c r="D683" s="22"/>
      <c r="E683" s="22"/>
      <c r="F683" s="22"/>
      <c r="G683" s="22"/>
      <c r="H683" s="63"/>
      <c r="I683" s="19"/>
      <c r="J683" s="19"/>
      <c r="K683" s="22"/>
      <c r="L683" s="19"/>
      <c r="M683" s="19"/>
      <c r="N683" s="19"/>
      <c r="O683" s="22"/>
      <c r="P683" s="22"/>
      <c r="Q683" s="22"/>
      <c r="R683" s="21"/>
      <c r="S683" s="22"/>
      <c r="T683" s="22"/>
      <c r="U683" s="22"/>
    </row>
    <row r="684" spans="1:21" ht="13.2">
      <c r="A684" s="22"/>
      <c r="B684" s="62"/>
      <c r="C684" s="22"/>
      <c r="D684" s="22"/>
      <c r="E684" s="22"/>
      <c r="F684" s="22"/>
      <c r="G684" s="22"/>
      <c r="H684" s="63"/>
      <c r="I684" s="19"/>
      <c r="J684" s="19"/>
      <c r="K684" s="22"/>
      <c r="L684" s="19"/>
      <c r="M684" s="19"/>
      <c r="N684" s="19"/>
      <c r="O684" s="22"/>
      <c r="P684" s="22"/>
      <c r="Q684" s="22"/>
      <c r="R684" s="21"/>
      <c r="S684" s="22"/>
      <c r="T684" s="22"/>
      <c r="U684" s="22"/>
    </row>
    <row r="685" spans="1:21" ht="13.2">
      <c r="A685" s="22"/>
      <c r="B685" s="62"/>
      <c r="C685" s="22"/>
      <c r="D685" s="22"/>
      <c r="E685" s="22"/>
      <c r="F685" s="22"/>
      <c r="G685" s="22"/>
      <c r="H685" s="63"/>
      <c r="I685" s="19"/>
      <c r="J685" s="19"/>
      <c r="K685" s="22"/>
      <c r="L685" s="19"/>
      <c r="M685" s="19"/>
      <c r="N685" s="19"/>
      <c r="O685" s="22"/>
      <c r="P685" s="22"/>
      <c r="Q685" s="22"/>
      <c r="R685" s="21"/>
      <c r="S685" s="22"/>
      <c r="T685" s="22"/>
      <c r="U685" s="22"/>
    </row>
    <row r="686" spans="1:21" ht="13.2">
      <c r="A686" s="22"/>
      <c r="B686" s="62"/>
      <c r="C686" s="22"/>
      <c r="D686" s="22"/>
      <c r="E686" s="22"/>
      <c r="F686" s="22"/>
      <c r="G686" s="22"/>
      <c r="H686" s="63"/>
      <c r="I686" s="19"/>
      <c r="J686" s="19"/>
      <c r="K686" s="22"/>
      <c r="L686" s="19"/>
      <c r="M686" s="19"/>
      <c r="N686" s="19"/>
      <c r="O686" s="22"/>
      <c r="P686" s="22"/>
      <c r="Q686" s="22"/>
      <c r="R686" s="21"/>
      <c r="S686" s="22"/>
      <c r="T686" s="22"/>
      <c r="U686" s="22"/>
    </row>
    <row r="687" spans="1:21" ht="13.2">
      <c r="A687" s="22"/>
      <c r="B687" s="62"/>
      <c r="C687" s="22"/>
      <c r="D687" s="22"/>
      <c r="E687" s="22"/>
      <c r="F687" s="22"/>
      <c r="G687" s="22"/>
      <c r="H687" s="63"/>
      <c r="I687" s="19"/>
      <c r="J687" s="19"/>
      <c r="K687" s="22"/>
      <c r="L687" s="19"/>
      <c r="M687" s="19"/>
      <c r="N687" s="19"/>
      <c r="O687" s="22"/>
      <c r="P687" s="22"/>
      <c r="Q687" s="22"/>
      <c r="R687" s="21"/>
      <c r="S687" s="22"/>
      <c r="T687" s="22"/>
      <c r="U687" s="22"/>
    </row>
    <row r="688" spans="1:21" ht="13.2">
      <c r="A688" s="22"/>
      <c r="B688" s="62"/>
      <c r="C688" s="22"/>
      <c r="D688" s="22"/>
      <c r="E688" s="22"/>
      <c r="F688" s="22"/>
      <c r="G688" s="22"/>
      <c r="H688" s="63"/>
      <c r="I688" s="19"/>
      <c r="J688" s="19"/>
      <c r="K688" s="22"/>
      <c r="L688" s="19"/>
      <c r="M688" s="19"/>
      <c r="N688" s="19"/>
      <c r="O688" s="22"/>
      <c r="P688" s="22"/>
      <c r="Q688" s="22"/>
      <c r="R688" s="21"/>
      <c r="S688" s="22"/>
      <c r="T688" s="22"/>
      <c r="U688" s="22"/>
    </row>
    <row r="689" spans="1:21" ht="13.2">
      <c r="A689" s="22"/>
      <c r="B689" s="62"/>
      <c r="C689" s="22"/>
      <c r="D689" s="22"/>
      <c r="E689" s="22"/>
      <c r="F689" s="22"/>
      <c r="G689" s="22"/>
      <c r="H689" s="63"/>
      <c r="I689" s="19"/>
      <c r="J689" s="19"/>
      <c r="K689" s="22"/>
      <c r="L689" s="19"/>
      <c r="M689" s="19"/>
      <c r="N689" s="19"/>
      <c r="O689" s="22"/>
      <c r="P689" s="22"/>
      <c r="Q689" s="22"/>
      <c r="R689" s="21"/>
      <c r="S689" s="22"/>
      <c r="T689" s="22"/>
      <c r="U689" s="22"/>
    </row>
    <row r="690" spans="1:21" ht="13.2">
      <c r="A690" s="22"/>
      <c r="B690" s="62"/>
      <c r="C690" s="22"/>
      <c r="D690" s="22"/>
      <c r="E690" s="22"/>
      <c r="F690" s="22"/>
      <c r="G690" s="22"/>
      <c r="H690" s="63"/>
      <c r="I690" s="19"/>
      <c r="J690" s="19"/>
      <c r="K690" s="22"/>
      <c r="L690" s="19"/>
      <c r="M690" s="19"/>
      <c r="N690" s="19"/>
      <c r="O690" s="22"/>
      <c r="P690" s="22"/>
      <c r="Q690" s="22"/>
      <c r="R690" s="21"/>
      <c r="S690" s="22"/>
      <c r="T690" s="22"/>
      <c r="U690" s="22"/>
    </row>
    <row r="691" spans="1:21" ht="13.2">
      <c r="A691" s="22"/>
      <c r="B691" s="62"/>
      <c r="C691" s="22"/>
      <c r="D691" s="22"/>
      <c r="E691" s="22"/>
      <c r="F691" s="22"/>
      <c r="G691" s="22"/>
      <c r="H691" s="63"/>
      <c r="I691" s="19"/>
      <c r="J691" s="19"/>
      <c r="K691" s="22"/>
      <c r="L691" s="19"/>
      <c r="M691" s="19"/>
      <c r="N691" s="19"/>
      <c r="O691" s="22"/>
      <c r="P691" s="22"/>
      <c r="Q691" s="22"/>
      <c r="R691" s="21"/>
      <c r="S691" s="22"/>
      <c r="T691" s="22"/>
      <c r="U691" s="22"/>
    </row>
    <row r="692" spans="1:21" ht="13.2">
      <c r="A692" s="22"/>
      <c r="B692" s="62"/>
      <c r="C692" s="22"/>
      <c r="D692" s="22"/>
      <c r="E692" s="22"/>
      <c r="F692" s="22"/>
      <c r="G692" s="22"/>
      <c r="H692" s="63"/>
      <c r="I692" s="19"/>
      <c r="J692" s="19"/>
      <c r="K692" s="22"/>
      <c r="L692" s="19"/>
      <c r="M692" s="19"/>
      <c r="N692" s="19"/>
      <c r="O692" s="22"/>
      <c r="P692" s="22"/>
      <c r="Q692" s="22"/>
      <c r="R692" s="21"/>
      <c r="S692" s="22"/>
      <c r="T692" s="22"/>
      <c r="U692" s="22"/>
    </row>
    <row r="693" spans="1:21" ht="13.2">
      <c r="A693" s="22"/>
      <c r="B693" s="62"/>
      <c r="C693" s="22"/>
      <c r="D693" s="22"/>
      <c r="E693" s="22"/>
      <c r="F693" s="22"/>
      <c r="G693" s="22"/>
      <c r="H693" s="63"/>
      <c r="I693" s="19"/>
      <c r="J693" s="19"/>
      <c r="K693" s="22"/>
      <c r="L693" s="19"/>
      <c r="M693" s="19"/>
      <c r="N693" s="19"/>
      <c r="O693" s="22"/>
      <c r="P693" s="22"/>
      <c r="Q693" s="22"/>
      <c r="R693" s="21"/>
      <c r="S693" s="22"/>
      <c r="T693" s="22"/>
      <c r="U693" s="22"/>
    </row>
    <row r="694" spans="1:21" ht="13.2">
      <c r="A694" s="22"/>
      <c r="B694" s="62"/>
      <c r="C694" s="22"/>
      <c r="D694" s="22"/>
      <c r="E694" s="22"/>
      <c r="F694" s="22"/>
      <c r="G694" s="22"/>
      <c r="H694" s="63"/>
      <c r="I694" s="19"/>
      <c r="J694" s="19"/>
      <c r="K694" s="22"/>
      <c r="L694" s="19"/>
      <c r="M694" s="19"/>
      <c r="N694" s="19"/>
      <c r="O694" s="22"/>
      <c r="P694" s="22"/>
      <c r="Q694" s="22"/>
      <c r="R694" s="21"/>
      <c r="S694" s="22"/>
      <c r="T694" s="22"/>
      <c r="U694" s="22"/>
    </row>
    <row r="695" spans="1:21" ht="13.2">
      <c r="A695" s="22"/>
      <c r="B695" s="62"/>
      <c r="C695" s="22"/>
      <c r="D695" s="22"/>
      <c r="E695" s="22"/>
      <c r="F695" s="22"/>
      <c r="G695" s="22"/>
      <c r="H695" s="63"/>
      <c r="I695" s="19"/>
      <c r="J695" s="19"/>
      <c r="K695" s="22"/>
      <c r="L695" s="19"/>
      <c r="M695" s="19"/>
      <c r="N695" s="19"/>
      <c r="O695" s="22"/>
      <c r="P695" s="22"/>
      <c r="Q695" s="22"/>
      <c r="R695" s="21"/>
      <c r="S695" s="22"/>
      <c r="T695" s="22"/>
      <c r="U695" s="22"/>
    </row>
    <row r="696" spans="1:21" ht="13.2">
      <c r="A696" s="22"/>
      <c r="B696" s="62"/>
      <c r="C696" s="22"/>
      <c r="D696" s="22"/>
      <c r="E696" s="22"/>
      <c r="F696" s="22"/>
      <c r="G696" s="22"/>
      <c r="H696" s="63"/>
      <c r="I696" s="19"/>
      <c r="J696" s="19"/>
      <c r="K696" s="22"/>
      <c r="L696" s="19"/>
      <c r="M696" s="19"/>
      <c r="N696" s="19"/>
      <c r="O696" s="22"/>
      <c r="P696" s="22"/>
      <c r="Q696" s="22"/>
      <c r="R696" s="21"/>
      <c r="S696" s="22"/>
      <c r="T696" s="22"/>
      <c r="U696" s="22"/>
    </row>
    <row r="697" spans="1:21" ht="13.2">
      <c r="A697" s="22"/>
      <c r="B697" s="62"/>
      <c r="C697" s="22"/>
      <c r="D697" s="22"/>
      <c r="E697" s="22"/>
      <c r="F697" s="22"/>
      <c r="G697" s="22"/>
      <c r="H697" s="63"/>
      <c r="I697" s="19"/>
      <c r="J697" s="19"/>
      <c r="K697" s="22"/>
      <c r="L697" s="19"/>
      <c r="M697" s="19"/>
      <c r="N697" s="19"/>
      <c r="O697" s="22"/>
      <c r="P697" s="22"/>
      <c r="Q697" s="22"/>
      <c r="R697" s="21"/>
      <c r="S697" s="22"/>
      <c r="T697" s="22"/>
      <c r="U697" s="22"/>
    </row>
    <row r="698" spans="1:21" ht="13.2">
      <c r="A698" s="22"/>
      <c r="B698" s="62"/>
      <c r="C698" s="22"/>
      <c r="D698" s="22"/>
      <c r="E698" s="22"/>
      <c r="F698" s="22"/>
      <c r="G698" s="22"/>
      <c r="H698" s="63"/>
      <c r="I698" s="19"/>
      <c r="J698" s="19"/>
      <c r="K698" s="22"/>
      <c r="L698" s="19"/>
      <c r="M698" s="19"/>
      <c r="N698" s="19"/>
      <c r="O698" s="22"/>
      <c r="P698" s="22"/>
      <c r="Q698" s="22"/>
      <c r="R698" s="21"/>
      <c r="S698" s="22"/>
      <c r="T698" s="22"/>
      <c r="U698" s="22"/>
    </row>
    <row r="699" spans="1:21" ht="13.2">
      <c r="A699" s="22"/>
      <c r="B699" s="62"/>
      <c r="C699" s="22"/>
      <c r="D699" s="22"/>
      <c r="E699" s="22"/>
      <c r="F699" s="22"/>
      <c r="G699" s="22"/>
      <c r="H699" s="63"/>
      <c r="I699" s="19"/>
      <c r="J699" s="19"/>
      <c r="K699" s="22"/>
      <c r="L699" s="19"/>
      <c r="M699" s="19"/>
      <c r="N699" s="19"/>
      <c r="O699" s="22"/>
      <c r="P699" s="22"/>
      <c r="Q699" s="22"/>
      <c r="R699" s="21"/>
      <c r="S699" s="22"/>
      <c r="T699" s="22"/>
      <c r="U699" s="22"/>
    </row>
    <row r="700" spans="1:21" ht="13.2">
      <c r="A700" s="22"/>
      <c r="B700" s="62"/>
      <c r="C700" s="22"/>
      <c r="D700" s="22"/>
      <c r="E700" s="22"/>
      <c r="F700" s="22"/>
      <c r="G700" s="22"/>
      <c r="H700" s="63"/>
      <c r="I700" s="19"/>
      <c r="J700" s="19"/>
      <c r="K700" s="22"/>
      <c r="L700" s="19"/>
      <c r="M700" s="19"/>
      <c r="N700" s="19"/>
      <c r="O700" s="22"/>
      <c r="P700" s="22"/>
      <c r="Q700" s="22"/>
      <c r="R700" s="21"/>
      <c r="S700" s="22"/>
      <c r="T700" s="22"/>
      <c r="U700" s="22"/>
    </row>
    <row r="701" spans="1:21" ht="13.2">
      <c r="A701" s="22"/>
      <c r="B701" s="62"/>
      <c r="C701" s="22"/>
      <c r="D701" s="22"/>
      <c r="E701" s="22"/>
      <c r="F701" s="22"/>
      <c r="G701" s="22"/>
      <c r="H701" s="63"/>
      <c r="I701" s="19"/>
      <c r="J701" s="19"/>
      <c r="K701" s="22"/>
      <c r="L701" s="19"/>
      <c r="M701" s="19"/>
      <c r="N701" s="19"/>
      <c r="O701" s="22"/>
      <c r="P701" s="22"/>
      <c r="Q701" s="22"/>
      <c r="R701" s="21"/>
      <c r="S701" s="22"/>
      <c r="T701" s="22"/>
      <c r="U701" s="22"/>
    </row>
    <row r="702" spans="1:21" ht="13.2">
      <c r="A702" s="22"/>
      <c r="B702" s="62"/>
      <c r="C702" s="22"/>
      <c r="D702" s="22"/>
      <c r="E702" s="22"/>
      <c r="F702" s="22"/>
      <c r="G702" s="22"/>
      <c r="H702" s="63"/>
      <c r="I702" s="19"/>
      <c r="J702" s="19"/>
      <c r="K702" s="22"/>
      <c r="L702" s="19"/>
      <c r="M702" s="19"/>
      <c r="N702" s="19"/>
      <c r="O702" s="22"/>
      <c r="P702" s="22"/>
      <c r="Q702" s="22"/>
      <c r="R702" s="21"/>
      <c r="S702" s="22"/>
      <c r="T702" s="22"/>
      <c r="U702" s="22"/>
    </row>
    <row r="703" spans="1:21" ht="13.2">
      <c r="A703" s="22"/>
      <c r="B703" s="62"/>
      <c r="C703" s="22"/>
      <c r="D703" s="22"/>
      <c r="E703" s="22"/>
      <c r="F703" s="22"/>
      <c r="G703" s="22"/>
      <c r="H703" s="63"/>
      <c r="I703" s="19"/>
      <c r="J703" s="19"/>
      <c r="K703" s="22"/>
      <c r="L703" s="19"/>
      <c r="M703" s="19"/>
      <c r="N703" s="19"/>
      <c r="O703" s="22"/>
      <c r="P703" s="22"/>
      <c r="Q703" s="22"/>
      <c r="R703" s="21"/>
      <c r="S703" s="22"/>
      <c r="T703" s="22"/>
      <c r="U703" s="22"/>
    </row>
    <row r="704" spans="1:21" ht="13.2">
      <c r="A704" s="22"/>
      <c r="B704" s="62"/>
      <c r="C704" s="22"/>
      <c r="D704" s="22"/>
      <c r="E704" s="22"/>
      <c r="F704" s="22"/>
      <c r="G704" s="22"/>
      <c r="H704" s="63"/>
      <c r="I704" s="19"/>
      <c r="J704" s="19"/>
      <c r="K704" s="22"/>
      <c r="L704" s="19"/>
      <c r="M704" s="19"/>
      <c r="N704" s="19"/>
      <c r="O704" s="22"/>
      <c r="P704" s="22"/>
      <c r="Q704" s="22"/>
      <c r="R704" s="21"/>
      <c r="S704" s="22"/>
      <c r="T704" s="22"/>
      <c r="U704" s="22"/>
    </row>
    <row r="705" spans="1:21" ht="13.2">
      <c r="A705" s="22"/>
      <c r="B705" s="62"/>
      <c r="C705" s="22"/>
      <c r="D705" s="22"/>
      <c r="E705" s="22"/>
      <c r="F705" s="22"/>
      <c r="G705" s="22"/>
      <c r="H705" s="63"/>
      <c r="I705" s="19"/>
      <c r="J705" s="19"/>
      <c r="K705" s="22"/>
      <c r="L705" s="19"/>
      <c r="M705" s="19"/>
      <c r="N705" s="19"/>
      <c r="O705" s="22"/>
      <c r="P705" s="22"/>
      <c r="Q705" s="22"/>
      <c r="R705" s="21"/>
      <c r="S705" s="22"/>
      <c r="T705" s="22"/>
      <c r="U705" s="22"/>
    </row>
    <row r="706" spans="1:21" ht="13.2">
      <c r="A706" s="22"/>
      <c r="B706" s="62"/>
      <c r="C706" s="22"/>
      <c r="D706" s="22"/>
      <c r="E706" s="22"/>
      <c r="F706" s="22"/>
      <c r="G706" s="22"/>
      <c r="H706" s="63"/>
      <c r="I706" s="19"/>
      <c r="J706" s="19"/>
      <c r="K706" s="22"/>
      <c r="L706" s="19"/>
      <c r="M706" s="19"/>
      <c r="N706" s="19"/>
      <c r="O706" s="22"/>
      <c r="P706" s="22"/>
      <c r="Q706" s="22"/>
      <c r="R706" s="21"/>
      <c r="S706" s="22"/>
      <c r="T706" s="22"/>
      <c r="U706" s="22"/>
    </row>
    <row r="707" spans="1:21" ht="13.2">
      <c r="A707" s="22"/>
      <c r="B707" s="62"/>
      <c r="C707" s="22"/>
      <c r="D707" s="22"/>
      <c r="E707" s="22"/>
      <c r="F707" s="22"/>
      <c r="G707" s="22"/>
      <c r="H707" s="63"/>
      <c r="I707" s="19"/>
      <c r="J707" s="19"/>
      <c r="K707" s="22"/>
      <c r="L707" s="19"/>
      <c r="M707" s="19"/>
      <c r="N707" s="19"/>
      <c r="O707" s="22"/>
      <c r="P707" s="22"/>
      <c r="Q707" s="22"/>
      <c r="R707" s="21"/>
      <c r="S707" s="22"/>
      <c r="T707" s="22"/>
      <c r="U707" s="22"/>
    </row>
    <row r="708" spans="1:21" ht="13.2">
      <c r="A708" s="22"/>
      <c r="B708" s="62"/>
      <c r="C708" s="22"/>
      <c r="D708" s="22"/>
      <c r="E708" s="22"/>
      <c r="F708" s="22"/>
      <c r="G708" s="22"/>
      <c r="H708" s="63"/>
      <c r="I708" s="19"/>
      <c r="J708" s="19"/>
      <c r="K708" s="22"/>
      <c r="L708" s="19"/>
      <c r="M708" s="19"/>
      <c r="N708" s="19"/>
      <c r="O708" s="22"/>
      <c r="P708" s="22"/>
      <c r="Q708" s="22"/>
      <c r="R708" s="21"/>
      <c r="S708" s="22"/>
      <c r="T708" s="22"/>
      <c r="U708" s="22"/>
    </row>
    <row r="709" spans="1:21" ht="13.2">
      <c r="A709" s="22"/>
      <c r="B709" s="62"/>
      <c r="C709" s="22"/>
      <c r="D709" s="22"/>
      <c r="E709" s="22"/>
      <c r="F709" s="22"/>
      <c r="G709" s="22"/>
      <c r="H709" s="63"/>
      <c r="I709" s="19"/>
      <c r="J709" s="19"/>
      <c r="K709" s="22"/>
      <c r="L709" s="19"/>
      <c r="M709" s="19"/>
      <c r="N709" s="19"/>
      <c r="O709" s="22"/>
      <c r="P709" s="22"/>
      <c r="Q709" s="22"/>
      <c r="R709" s="21"/>
      <c r="S709" s="22"/>
      <c r="T709" s="22"/>
      <c r="U709" s="22"/>
    </row>
    <row r="710" spans="1:21" ht="13.2">
      <c r="A710" s="22"/>
      <c r="B710" s="62"/>
      <c r="C710" s="22"/>
      <c r="D710" s="22"/>
      <c r="E710" s="22"/>
      <c r="F710" s="22"/>
      <c r="G710" s="22"/>
      <c r="H710" s="63"/>
      <c r="I710" s="19"/>
      <c r="J710" s="19"/>
      <c r="K710" s="22"/>
      <c r="L710" s="19"/>
      <c r="M710" s="19"/>
      <c r="N710" s="19"/>
      <c r="O710" s="22"/>
      <c r="P710" s="22"/>
      <c r="Q710" s="22"/>
      <c r="R710" s="21"/>
      <c r="S710" s="22"/>
      <c r="T710" s="22"/>
      <c r="U710" s="22"/>
    </row>
    <row r="711" spans="1:21" ht="13.2">
      <c r="A711" s="22"/>
      <c r="B711" s="62"/>
      <c r="C711" s="22"/>
      <c r="D711" s="22"/>
      <c r="E711" s="22"/>
      <c r="F711" s="22"/>
      <c r="G711" s="22"/>
      <c r="H711" s="63"/>
      <c r="I711" s="19"/>
      <c r="J711" s="19"/>
      <c r="K711" s="22"/>
      <c r="L711" s="19"/>
      <c r="M711" s="19"/>
      <c r="N711" s="19"/>
      <c r="O711" s="22"/>
      <c r="P711" s="22"/>
      <c r="Q711" s="22"/>
      <c r="R711" s="21"/>
      <c r="S711" s="22"/>
      <c r="T711" s="22"/>
      <c r="U711" s="22"/>
    </row>
    <row r="712" spans="1:21" ht="13.2">
      <c r="A712" s="22"/>
      <c r="B712" s="62"/>
      <c r="C712" s="22"/>
      <c r="D712" s="22"/>
      <c r="E712" s="22"/>
      <c r="F712" s="22"/>
      <c r="G712" s="22"/>
      <c r="H712" s="63"/>
      <c r="I712" s="19"/>
      <c r="J712" s="19"/>
      <c r="K712" s="22"/>
      <c r="L712" s="19"/>
      <c r="M712" s="19"/>
      <c r="N712" s="19"/>
      <c r="O712" s="22"/>
      <c r="P712" s="22"/>
      <c r="Q712" s="22"/>
      <c r="R712" s="21"/>
      <c r="S712" s="22"/>
      <c r="T712" s="22"/>
      <c r="U712" s="22"/>
    </row>
    <row r="713" spans="1:21" ht="13.2">
      <c r="A713" s="22"/>
      <c r="B713" s="62"/>
      <c r="C713" s="22"/>
      <c r="D713" s="22"/>
      <c r="E713" s="22"/>
      <c r="F713" s="22"/>
      <c r="G713" s="22"/>
      <c r="H713" s="63"/>
      <c r="I713" s="19"/>
      <c r="J713" s="19"/>
      <c r="K713" s="22"/>
      <c r="L713" s="19"/>
      <c r="M713" s="19"/>
      <c r="N713" s="19"/>
      <c r="O713" s="22"/>
      <c r="P713" s="22"/>
      <c r="Q713" s="22"/>
      <c r="R713" s="21"/>
      <c r="S713" s="22"/>
      <c r="T713" s="22"/>
      <c r="U713" s="22"/>
    </row>
    <row r="714" spans="1:21" ht="13.2">
      <c r="A714" s="22"/>
      <c r="B714" s="62"/>
      <c r="C714" s="22"/>
      <c r="D714" s="22"/>
      <c r="E714" s="22"/>
      <c r="F714" s="22"/>
      <c r="G714" s="22"/>
      <c r="H714" s="63"/>
      <c r="I714" s="19"/>
      <c r="J714" s="19"/>
      <c r="K714" s="22"/>
      <c r="L714" s="19"/>
      <c r="M714" s="19"/>
      <c r="N714" s="19"/>
      <c r="O714" s="22"/>
      <c r="P714" s="22"/>
      <c r="Q714" s="22"/>
      <c r="R714" s="21"/>
      <c r="S714" s="22"/>
      <c r="T714" s="22"/>
      <c r="U714" s="22"/>
    </row>
    <row r="715" spans="1:21" ht="13.2">
      <c r="A715" s="22"/>
      <c r="B715" s="62"/>
      <c r="C715" s="22"/>
      <c r="D715" s="22"/>
      <c r="E715" s="22"/>
      <c r="F715" s="22"/>
      <c r="G715" s="22"/>
      <c r="H715" s="63"/>
      <c r="I715" s="19"/>
      <c r="J715" s="19"/>
      <c r="K715" s="22"/>
      <c r="L715" s="19"/>
      <c r="M715" s="19"/>
      <c r="N715" s="19"/>
      <c r="O715" s="22"/>
      <c r="P715" s="22"/>
      <c r="Q715" s="22"/>
      <c r="R715" s="21"/>
      <c r="S715" s="22"/>
      <c r="T715" s="22"/>
      <c r="U715" s="22"/>
    </row>
    <row r="716" spans="1:21" ht="13.2">
      <c r="A716" s="22"/>
      <c r="B716" s="62"/>
      <c r="C716" s="22"/>
      <c r="D716" s="22"/>
      <c r="E716" s="22"/>
      <c r="F716" s="22"/>
      <c r="G716" s="22"/>
      <c r="H716" s="63"/>
      <c r="I716" s="19"/>
      <c r="J716" s="19"/>
      <c r="K716" s="22"/>
      <c r="L716" s="19"/>
      <c r="M716" s="19"/>
      <c r="N716" s="19"/>
      <c r="O716" s="22"/>
      <c r="P716" s="22"/>
      <c r="Q716" s="22"/>
      <c r="R716" s="21"/>
      <c r="S716" s="22"/>
      <c r="T716" s="22"/>
      <c r="U716" s="22"/>
    </row>
    <row r="717" spans="1:21" ht="13.2">
      <c r="A717" s="22"/>
      <c r="B717" s="62"/>
      <c r="C717" s="22"/>
      <c r="D717" s="22"/>
      <c r="E717" s="22"/>
      <c r="F717" s="22"/>
      <c r="G717" s="22"/>
      <c r="H717" s="63"/>
      <c r="I717" s="19"/>
      <c r="J717" s="19"/>
      <c r="K717" s="22"/>
      <c r="L717" s="19"/>
      <c r="M717" s="19"/>
      <c r="N717" s="19"/>
      <c r="O717" s="22"/>
      <c r="P717" s="22"/>
      <c r="Q717" s="22"/>
      <c r="R717" s="21"/>
      <c r="S717" s="22"/>
      <c r="T717" s="22"/>
      <c r="U717" s="22"/>
    </row>
    <row r="718" spans="1:21" ht="13.2">
      <c r="A718" s="22"/>
      <c r="B718" s="62"/>
      <c r="C718" s="22"/>
      <c r="D718" s="22"/>
      <c r="E718" s="22"/>
      <c r="F718" s="22"/>
      <c r="G718" s="22"/>
      <c r="H718" s="63"/>
      <c r="I718" s="19"/>
      <c r="J718" s="19"/>
      <c r="K718" s="22"/>
      <c r="L718" s="19"/>
      <c r="M718" s="19"/>
      <c r="N718" s="19"/>
      <c r="O718" s="22"/>
      <c r="P718" s="22"/>
      <c r="Q718" s="22"/>
      <c r="R718" s="21"/>
      <c r="S718" s="22"/>
      <c r="T718" s="22"/>
      <c r="U718" s="22"/>
    </row>
    <row r="719" spans="1:21" ht="13.2">
      <c r="A719" s="22"/>
      <c r="B719" s="62"/>
      <c r="C719" s="22"/>
      <c r="D719" s="22"/>
      <c r="E719" s="22"/>
      <c r="F719" s="22"/>
      <c r="G719" s="22"/>
      <c r="H719" s="63"/>
      <c r="I719" s="19"/>
      <c r="J719" s="19"/>
      <c r="K719" s="22"/>
      <c r="L719" s="19"/>
      <c r="M719" s="19"/>
      <c r="N719" s="19"/>
      <c r="O719" s="22"/>
      <c r="P719" s="22"/>
      <c r="Q719" s="22"/>
      <c r="R719" s="21"/>
      <c r="S719" s="22"/>
      <c r="T719" s="22"/>
      <c r="U719" s="22"/>
    </row>
    <row r="720" spans="1:21" ht="13.2">
      <c r="A720" s="22"/>
      <c r="B720" s="62"/>
      <c r="C720" s="22"/>
      <c r="D720" s="22"/>
      <c r="E720" s="22"/>
      <c r="F720" s="22"/>
      <c r="G720" s="22"/>
      <c r="H720" s="63"/>
      <c r="I720" s="19"/>
      <c r="J720" s="19"/>
      <c r="K720" s="22"/>
      <c r="L720" s="19"/>
      <c r="M720" s="19"/>
      <c r="N720" s="19"/>
      <c r="O720" s="22"/>
      <c r="P720" s="22"/>
      <c r="Q720" s="22"/>
      <c r="R720" s="21"/>
      <c r="S720" s="22"/>
      <c r="T720" s="22"/>
      <c r="U720" s="22"/>
    </row>
    <row r="721" spans="1:21" ht="13.2">
      <c r="A721" s="22"/>
      <c r="B721" s="62"/>
      <c r="C721" s="22"/>
      <c r="D721" s="22"/>
      <c r="E721" s="22"/>
      <c r="F721" s="22"/>
      <c r="G721" s="22"/>
      <c r="H721" s="63"/>
      <c r="I721" s="19"/>
      <c r="J721" s="19"/>
      <c r="K721" s="22"/>
      <c r="L721" s="19"/>
      <c r="M721" s="19"/>
      <c r="N721" s="19"/>
      <c r="O721" s="22"/>
      <c r="P721" s="22"/>
      <c r="Q721" s="22"/>
      <c r="R721" s="21"/>
      <c r="S721" s="22"/>
      <c r="T721" s="22"/>
      <c r="U721" s="22"/>
    </row>
    <row r="722" spans="1:21" ht="13.2">
      <c r="A722" s="22"/>
      <c r="B722" s="62"/>
      <c r="C722" s="22"/>
      <c r="D722" s="22"/>
      <c r="E722" s="22"/>
      <c r="F722" s="22"/>
      <c r="G722" s="22"/>
      <c r="H722" s="63"/>
      <c r="I722" s="19"/>
      <c r="J722" s="19"/>
      <c r="K722" s="22"/>
      <c r="L722" s="19"/>
      <c r="M722" s="19"/>
      <c r="N722" s="19"/>
      <c r="O722" s="22"/>
      <c r="P722" s="22"/>
      <c r="Q722" s="22"/>
      <c r="R722" s="21"/>
      <c r="S722" s="22"/>
      <c r="T722" s="22"/>
      <c r="U722" s="22"/>
    </row>
    <row r="723" spans="1:21" ht="13.2">
      <c r="A723" s="22"/>
      <c r="B723" s="62"/>
      <c r="C723" s="22"/>
      <c r="D723" s="22"/>
      <c r="E723" s="22"/>
      <c r="F723" s="22"/>
      <c r="G723" s="22"/>
      <c r="H723" s="63"/>
      <c r="I723" s="19"/>
      <c r="J723" s="19"/>
      <c r="K723" s="22"/>
      <c r="L723" s="19"/>
      <c r="M723" s="19"/>
      <c r="N723" s="19"/>
      <c r="O723" s="22"/>
      <c r="P723" s="22"/>
      <c r="Q723" s="22"/>
      <c r="R723" s="21"/>
      <c r="S723" s="22"/>
      <c r="T723" s="22"/>
      <c r="U723" s="22"/>
    </row>
    <row r="724" spans="1:21" ht="13.2">
      <c r="A724" s="22"/>
      <c r="B724" s="62"/>
      <c r="C724" s="22"/>
      <c r="D724" s="22"/>
      <c r="E724" s="22"/>
      <c r="F724" s="22"/>
      <c r="G724" s="22"/>
      <c r="H724" s="63"/>
      <c r="I724" s="19"/>
      <c r="J724" s="19"/>
      <c r="K724" s="22"/>
      <c r="L724" s="19"/>
      <c r="M724" s="19"/>
      <c r="N724" s="19"/>
      <c r="O724" s="22"/>
      <c r="P724" s="22"/>
      <c r="Q724" s="22"/>
      <c r="R724" s="21"/>
      <c r="S724" s="22"/>
      <c r="T724" s="22"/>
      <c r="U724" s="22"/>
    </row>
    <row r="725" spans="1:21" ht="13.2">
      <c r="A725" s="22"/>
      <c r="B725" s="62"/>
      <c r="C725" s="22"/>
      <c r="D725" s="22"/>
      <c r="E725" s="22"/>
      <c r="F725" s="22"/>
      <c r="G725" s="22"/>
      <c r="H725" s="63"/>
      <c r="I725" s="19"/>
      <c r="J725" s="19"/>
      <c r="K725" s="22"/>
      <c r="L725" s="19"/>
      <c r="M725" s="19"/>
      <c r="N725" s="19"/>
      <c r="O725" s="22"/>
      <c r="P725" s="22"/>
      <c r="Q725" s="22"/>
      <c r="R725" s="21"/>
      <c r="S725" s="22"/>
      <c r="T725" s="22"/>
      <c r="U725" s="22"/>
    </row>
    <row r="726" spans="1:21" ht="13.2">
      <c r="A726" s="22"/>
      <c r="B726" s="62"/>
      <c r="C726" s="22"/>
      <c r="D726" s="22"/>
      <c r="E726" s="22"/>
      <c r="F726" s="22"/>
      <c r="G726" s="22"/>
      <c r="H726" s="63"/>
      <c r="I726" s="19"/>
      <c r="J726" s="19"/>
      <c r="K726" s="22"/>
      <c r="L726" s="19"/>
      <c r="M726" s="19"/>
      <c r="N726" s="19"/>
      <c r="O726" s="22"/>
      <c r="P726" s="22"/>
      <c r="Q726" s="22"/>
      <c r="R726" s="21"/>
      <c r="S726" s="22"/>
      <c r="T726" s="22"/>
      <c r="U726" s="22"/>
    </row>
    <row r="727" spans="1:21" ht="13.2">
      <c r="A727" s="22"/>
      <c r="B727" s="62"/>
      <c r="C727" s="22"/>
      <c r="D727" s="22"/>
      <c r="E727" s="22"/>
      <c r="F727" s="22"/>
      <c r="G727" s="22"/>
      <c r="H727" s="63"/>
      <c r="I727" s="19"/>
      <c r="J727" s="19"/>
      <c r="K727" s="22"/>
      <c r="L727" s="19"/>
      <c r="M727" s="19"/>
      <c r="N727" s="19"/>
      <c r="O727" s="22"/>
      <c r="P727" s="22"/>
      <c r="Q727" s="22"/>
      <c r="R727" s="21"/>
      <c r="S727" s="22"/>
      <c r="T727" s="22"/>
      <c r="U727" s="22"/>
    </row>
    <row r="728" spans="1:21" ht="13.2">
      <c r="A728" s="22"/>
      <c r="B728" s="62"/>
      <c r="C728" s="22"/>
      <c r="D728" s="22"/>
      <c r="E728" s="22"/>
      <c r="F728" s="22"/>
      <c r="G728" s="22"/>
      <c r="H728" s="63"/>
      <c r="I728" s="19"/>
      <c r="J728" s="19"/>
      <c r="K728" s="22"/>
      <c r="L728" s="19"/>
      <c r="M728" s="19"/>
      <c r="N728" s="19"/>
      <c r="O728" s="22"/>
      <c r="P728" s="22"/>
      <c r="Q728" s="22"/>
      <c r="R728" s="21"/>
      <c r="S728" s="22"/>
      <c r="T728" s="22"/>
      <c r="U728" s="22"/>
    </row>
    <row r="729" spans="1:21" ht="13.2">
      <c r="A729" s="22"/>
      <c r="B729" s="62"/>
      <c r="C729" s="22"/>
      <c r="D729" s="22"/>
      <c r="E729" s="22"/>
      <c r="F729" s="22"/>
      <c r="G729" s="22"/>
      <c r="H729" s="63"/>
      <c r="I729" s="19"/>
      <c r="J729" s="19"/>
      <c r="K729" s="22"/>
      <c r="L729" s="19"/>
      <c r="M729" s="19"/>
      <c r="N729" s="19"/>
      <c r="O729" s="22"/>
      <c r="P729" s="22"/>
      <c r="Q729" s="22"/>
      <c r="R729" s="21"/>
      <c r="S729" s="22"/>
      <c r="T729" s="22"/>
      <c r="U729" s="22"/>
    </row>
    <row r="730" spans="1:21" ht="13.2">
      <c r="A730" s="22"/>
      <c r="B730" s="62"/>
      <c r="C730" s="22"/>
      <c r="D730" s="22"/>
      <c r="E730" s="22"/>
      <c r="F730" s="22"/>
      <c r="G730" s="22"/>
      <c r="H730" s="63"/>
      <c r="I730" s="19"/>
      <c r="J730" s="19"/>
      <c r="K730" s="22"/>
      <c r="L730" s="19"/>
      <c r="M730" s="19"/>
      <c r="N730" s="19"/>
      <c r="O730" s="22"/>
      <c r="P730" s="22"/>
      <c r="Q730" s="22"/>
      <c r="R730" s="21"/>
      <c r="S730" s="22"/>
      <c r="T730" s="22"/>
      <c r="U730" s="22"/>
    </row>
    <row r="731" spans="1:21" ht="13.2">
      <c r="A731" s="22"/>
      <c r="B731" s="62"/>
      <c r="C731" s="22"/>
      <c r="D731" s="22"/>
      <c r="E731" s="22"/>
      <c r="F731" s="22"/>
      <c r="G731" s="22"/>
      <c r="H731" s="63"/>
      <c r="I731" s="19"/>
      <c r="J731" s="19"/>
      <c r="K731" s="22"/>
      <c r="L731" s="19"/>
      <c r="M731" s="19"/>
      <c r="N731" s="19"/>
      <c r="O731" s="22"/>
      <c r="P731" s="22"/>
      <c r="Q731" s="22"/>
      <c r="R731" s="21"/>
      <c r="S731" s="22"/>
      <c r="T731" s="22"/>
      <c r="U731" s="22"/>
    </row>
    <row r="732" spans="1:21" ht="13.2">
      <c r="A732" s="22"/>
      <c r="B732" s="62"/>
      <c r="C732" s="22"/>
      <c r="D732" s="22"/>
      <c r="E732" s="22"/>
      <c r="F732" s="22"/>
      <c r="G732" s="22"/>
      <c r="H732" s="63"/>
      <c r="I732" s="19"/>
      <c r="J732" s="19"/>
      <c r="K732" s="22"/>
      <c r="L732" s="19"/>
      <c r="M732" s="19"/>
      <c r="N732" s="19"/>
      <c r="O732" s="22"/>
      <c r="P732" s="22"/>
      <c r="Q732" s="22"/>
      <c r="R732" s="21"/>
      <c r="S732" s="22"/>
      <c r="T732" s="22"/>
      <c r="U732" s="22"/>
    </row>
    <row r="733" spans="1:21" ht="13.2">
      <c r="A733" s="22"/>
      <c r="B733" s="62"/>
      <c r="C733" s="22"/>
      <c r="D733" s="22"/>
      <c r="E733" s="22"/>
      <c r="F733" s="22"/>
      <c r="G733" s="22"/>
      <c r="H733" s="63"/>
      <c r="I733" s="19"/>
      <c r="J733" s="19"/>
      <c r="K733" s="22"/>
      <c r="L733" s="19"/>
      <c r="M733" s="19"/>
      <c r="N733" s="19"/>
      <c r="O733" s="22"/>
      <c r="P733" s="22"/>
      <c r="Q733" s="22"/>
      <c r="R733" s="21"/>
      <c r="S733" s="22"/>
      <c r="T733" s="22"/>
      <c r="U733" s="22"/>
    </row>
    <row r="734" spans="1:21" ht="13.2">
      <c r="A734" s="22"/>
      <c r="B734" s="62"/>
      <c r="C734" s="22"/>
      <c r="D734" s="22"/>
      <c r="E734" s="22"/>
      <c r="F734" s="22"/>
      <c r="G734" s="22"/>
      <c r="H734" s="63"/>
      <c r="I734" s="19"/>
      <c r="J734" s="19"/>
      <c r="K734" s="22"/>
      <c r="L734" s="19"/>
      <c r="M734" s="19"/>
      <c r="N734" s="19"/>
      <c r="O734" s="22"/>
      <c r="P734" s="22"/>
      <c r="Q734" s="22"/>
      <c r="R734" s="21"/>
      <c r="S734" s="22"/>
      <c r="T734" s="22"/>
      <c r="U734" s="22"/>
    </row>
    <row r="735" spans="1:21" ht="13.2">
      <c r="A735" s="22"/>
      <c r="B735" s="62"/>
      <c r="C735" s="22"/>
      <c r="D735" s="22"/>
      <c r="E735" s="22"/>
      <c r="F735" s="22"/>
      <c r="G735" s="22"/>
      <c r="H735" s="63"/>
      <c r="I735" s="19"/>
      <c r="J735" s="19"/>
      <c r="K735" s="22"/>
      <c r="L735" s="19"/>
      <c r="M735" s="19"/>
      <c r="N735" s="19"/>
      <c r="O735" s="22"/>
      <c r="P735" s="22"/>
      <c r="Q735" s="22"/>
      <c r="R735" s="21"/>
      <c r="S735" s="22"/>
      <c r="T735" s="22"/>
      <c r="U735" s="22"/>
    </row>
    <row r="736" spans="1:21" ht="13.2">
      <c r="A736" s="22"/>
      <c r="B736" s="62"/>
      <c r="C736" s="22"/>
      <c r="D736" s="22"/>
      <c r="E736" s="22"/>
      <c r="F736" s="22"/>
      <c r="G736" s="22"/>
      <c r="H736" s="63"/>
      <c r="I736" s="19"/>
      <c r="J736" s="19"/>
      <c r="K736" s="22"/>
      <c r="L736" s="19"/>
      <c r="M736" s="19"/>
      <c r="N736" s="19"/>
      <c r="O736" s="22"/>
      <c r="P736" s="22"/>
      <c r="Q736" s="22"/>
      <c r="R736" s="21"/>
      <c r="S736" s="22"/>
      <c r="T736" s="22"/>
      <c r="U736" s="22"/>
    </row>
    <row r="737" spans="1:21" ht="13.2">
      <c r="A737" s="22"/>
      <c r="B737" s="62"/>
      <c r="C737" s="22"/>
      <c r="D737" s="22"/>
      <c r="E737" s="22"/>
      <c r="F737" s="22"/>
      <c r="G737" s="22"/>
      <c r="H737" s="63"/>
      <c r="I737" s="19"/>
      <c r="J737" s="19"/>
      <c r="K737" s="22"/>
      <c r="L737" s="19"/>
      <c r="M737" s="19"/>
      <c r="N737" s="19"/>
      <c r="O737" s="22"/>
      <c r="P737" s="22"/>
      <c r="Q737" s="22"/>
      <c r="R737" s="21"/>
      <c r="S737" s="22"/>
      <c r="T737" s="22"/>
      <c r="U737" s="22"/>
    </row>
    <row r="738" spans="1:21" ht="13.2">
      <c r="A738" s="22"/>
      <c r="B738" s="62"/>
      <c r="C738" s="22"/>
      <c r="D738" s="22"/>
      <c r="E738" s="22"/>
      <c r="F738" s="22"/>
      <c r="G738" s="22"/>
      <c r="H738" s="63"/>
      <c r="I738" s="19"/>
      <c r="J738" s="19"/>
      <c r="K738" s="22"/>
      <c r="L738" s="19"/>
      <c r="M738" s="19"/>
      <c r="N738" s="19"/>
      <c r="O738" s="22"/>
      <c r="P738" s="22"/>
      <c r="Q738" s="22"/>
      <c r="R738" s="21"/>
      <c r="S738" s="22"/>
      <c r="T738" s="22"/>
      <c r="U738" s="22"/>
    </row>
    <row r="739" spans="1:21" ht="13.2">
      <c r="A739" s="22"/>
      <c r="B739" s="62"/>
      <c r="C739" s="22"/>
      <c r="D739" s="22"/>
      <c r="E739" s="22"/>
      <c r="F739" s="22"/>
      <c r="G739" s="22"/>
      <c r="H739" s="63"/>
      <c r="I739" s="19"/>
      <c r="J739" s="19"/>
      <c r="K739" s="22"/>
      <c r="L739" s="19"/>
      <c r="M739" s="19"/>
      <c r="N739" s="19"/>
      <c r="O739" s="22"/>
      <c r="P739" s="22"/>
      <c r="Q739" s="22"/>
      <c r="R739" s="21"/>
      <c r="S739" s="22"/>
      <c r="T739" s="22"/>
      <c r="U739" s="22"/>
    </row>
    <row r="740" spans="1:21" ht="13.2">
      <c r="A740" s="22"/>
      <c r="B740" s="62"/>
      <c r="C740" s="22"/>
      <c r="D740" s="22"/>
      <c r="E740" s="22"/>
      <c r="F740" s="22"/>
      <c r="G740" s="22"/>
      <c r="H740" s="63"/>
      <c r="I740" s="19"/>
      <c r="J740" s="19"/>
      <c r="K740" s="22"/>
      <c r="L740" s="19"/>
      <c r="M740" s="19"/>
      <c r="N740" s="19"/>
      <c r="O740" s="22"/>
      <c r="P740" s="22"/>
      <c r="Q740" s="22"/>
      <c r="R740" s="21"/>
      <c r="S740" s="22"/>
      <c r="T740" s="22"/>
      <c r="U740" s="22"/>
    </row>
    <row r="741" spans="1:21" ht="13.2">
      <c r="A741" s="22"/>
      <c r="B741" s="62"/>
      <c r="C741" s="22"/>
      <c r="D741" s="22"/>
      <c r="E741" s="22"/>
      <c r="F741" s="22"/>
      <c r="G741" s="22"/>
      <c r="H741" s="63"/>
      <c r="I741" s="19"/>
      <c r="J741" s="19"/>
      <c r="K741" s="22"/>
      <c r="L741" s="19"/>
      <c r="M741" s="19"/>
      <c r="N741" s="19"/>
      <c r="O741" s="22"/>
      <c r="P741" s="22"/>
      <c r="Q741" s="22"/>
      <c r="R741" s="21"/>
      <c r="S741" s="22"/>
      <c r="T741" s="22"/>
      <c r="U741" s="22"/>
    </row>
    <row r="742" spans="1:21" ht="13.2">
      <c r="A742" s="22"/>
      <c r="B742" s="62"/>
      <c r="C742" s="22"/>
      <c r="D742" s="22"/>
      <c r="E742" s="22"/>
      <c r="F742" s="22"/>
      <c r="G742" s="22"/>
      <c r="H742" s="63"/>
      <c r="I742" s="19"/>
      <c r="J742" s="19"/>
      <c r="K742" s="22"/>
      <c r="L742" s="19"/>
      <c r="M742" s="19"/>
      <c r="N742" s="19"/>
      <c r="O742" s="22"/>
      <c r="P742" s="22"/>
      <c r="Q742" s="22"/>
      <c r="R742" s="21"/>
      <c r="S742" s="22"/>
      <c r="T742" s="22"/>
      <c r="U742" s="22"/>
    </row>
    <row r="743" spans="1:21" ht="13.2">
      <c r="A743" s="22"/>
      <c r="B743" s="62"/>
      <c r="C743" s="22"/>
      <c r="D743" s="22"/>
      <c r="E743" s="22"/>
      <c r="F743" s="22"/>
      <c r="G743" s="22"/>
      <c r="H743" s="63"/>
      <c r="I743" s="19"/>
      <c r="J743" s="19"/>
      <c r="K743" s="22"/>
      <c r="L743" s="19"/>
      <c r="M743" s="19"/>
      <c r="N743" s="19"/>
      <c r="O743" s="22"/>
      <c r="P743" s="22"/>
      <c r="Q743" s="22"/>
      <c r="R743" s="21"/>
      <c r="S743" s="22"/>
      <c r="T743" s="22"/>
      <c r="U743" s="22"/>
    </row>
    <row r="744" spans="1:21" ht="13.2">
      <c r="A744" s="22"/>
      <c r="B744" s="62"/>
      <c r="C744" s="22"/>
      <c r="D744" s="22"/>
      <c r="E744" s="22"/>
      <c r="F744" s="22"/>
      <c r="G744" s="22"/>
      <c r="H744" s="63"/>
      <c r="I744" s="19"/>
      <c r="J744" s="19"/>
      <c r="K744" s="22"/>
      <c r="L744" s="19"/>
      <c r="M744" s="19"/>
      <c r="N744" s="19"/>
      <c r="O744" s="22"/>
      <c r="P744" s="22"/>
      <c r="Q744" s="22"/>
      <c r="R744" s="21"/>
      <c r="S744" s="22"/>
      <c r="T744" s="22"/>
      <c r="U744" s="22"/>
    </row>
    <row r="745" spans="1:21" ht="13.2">
      <c r="A745" s="22"/>
      <c r="B745" s="62"/>
      <c r="C745" s="22"/>
      <c r="D745" s="22"/>
      <c r="E745" s="22"/>
      <c r="F745" s="22"/>
      <c r="G745" s="22"/>
      <c r="H745" s="63"/>
      <c r="I745" s="19"/>
      <c r="J745" s="19"/>
      <c r="K745" s="22"/>
      <c r="L745" s="19"/>
      <c r="M745" s="19"/>
      <c r="N745" s="19"/>
      <c r="O745" s="22"/>
      <c r="P745" s="22"/>
      <c r="Q745" s="22"/>
      <c r="R745" s="21"/>
      <c r="S745" s="22"/>
      <c r="T745" s="22"/>
      <c r="U745" s="22"/>
    </row>
    <row r="746" spans="1:21" ht="13.2">
      <c r="A746" s="22"/>
      <c r="B746" s="62"/>
      <c r="C746" s="22"/>
      <c r="D746" s="22"/>
      <c r="E746" s="22"/>
      <c r="F746" s="22"/>
      <c r="G746" s="22"/>
      <c r="H746" s="63"/>
      <c r="I746" s="19"/>
      <c r="J746" s="19"/>
      <c r="K746" s="22"/>
      <c r="L746" s="19"/>
      <c r="M746" s="19"/>
      <c r="N746" s="19"/>
      <c r="O746" s="22"/>
      <c r="P746" s="22"/>
      <c r="Q746" s="22"/>
      <c r="R746" s="21"/>
      <c r="S746" s="22"/>
      <c r="T746" s="22"/>
      <c r="U746" s="22"/>
    </row>
    <row r="747" spans="1:21" ht="13.2">
      <c r="A747" s="22"/>
      <c r="B747" s="62"/>
      <c r="C747" s="22"/>
      <c r="D747" s="22"/>
      <c r="E747" s="22"/>
      <c r="F747" s="22"/>
      <c r="G747" s="22"/>
      <c r="H747" s="63"/>
      <c r="I747" s="19"/>
      <c r="J747" s="19"/>
      <c r="K747" s="22"/>
      <c r="L747" s="19"/>
      <c r="M747" s="19"/>
      <c r="N747" s="19"/>
      <c r="O747" s="22"/>
      <c r="P747" s="22"/>
      <c r="Q747" s="22"/>
      <c r="R747" s="21"/>
      <c r="S747" s="22"/>
      <c r="T747" s="22"/>
      <c r="U747" s="22"/>
    </row>
    <row r="748" spans="1:21" ht="13.2">
      <c r="A748" s="22"/>
      <c r="B748" s="62"/>
      <c r="C748" s="22"/>
      <c r="D748" s="22"/>
      <c r="E748" s="22"/>
      <c r="F748" s="22"/>
      <c r="G748" s="22"/>
      <c r="H748" s="63"/>
      <c r="I748" s="19"/>
      <c r="J748" s="19"/>
      <c r="K748" s="22"/>
      <c r="L748" s="19"/>
      <c r="M748" s="19"/>
      <c r="N748" s="19"/>
      <c r="O748" s="22"/>
      <c r="P748" s="22"/>
      <c r="Q748" s="22"/>
      <c r="R748" s="21"/>
      <c r="S748" s="22"/>
      <c r="T748" s="22"/>
      <c r="U748" s="22"/>
    </row>
    <row r="749" spans="1:21" ht="13.2">
      <c r="A749" s="22"/>
      <c r="B749" s="62"/>
      <c r="C749" s="22"/>
      <c r="D749" s="22"/>
      <c r="E749" s="22"/>
      <c r="F749" s="22"/>
      <c r="G749" s="22"/>
      <c r="H749" s="63"/>
      <c r="I749" s="19"/>
      <c r="J749" s="19"/>
      <c r="K749" s="22"/>
      <c r="L749" s="19"/>
      <c r="M749" s="19"/>
      <c r="N749" s="19"/>
      <c r="O749" s="22"/>
      <c r="P749" s="22"/>
      <c r="Q749" s="22"/>
      <c r="R749" s="21"/>
      <c r="S749" s="22"/>
      <c r="T749" s="22"/>
      <c r="U749" s="22"/>
    </row>
    <row r="750" spans="1:21" ht="13.2">
      <c r="A750" s="22"/>
      <c r="B750" s="62"/>
      <c r="C750" s="22"/>
      <c r="D750" s="22"/>
      <c r="E750" s="22"/>
      <c r="F750" s="22"/>
      <c r="G750" s="22"/>
      <c r="H750" s="63"/>
      <c r="I750" s="19"/>
      <c r="J750" s="19"/>
      <c r="K750" s="22"/>
      <c r="L750" s="19"/>
      <c r="M750" s="19"/>
      <c r="N750" s="19"/>
      <c r="O750" s="22"/>
      <c r="P750" s="22"/>
      <c r="Q750" s="22"/>
      <c r="R750" s="21"/>
      <c r="S750" s="22"/>
      <c r="T750" s="22"/>
      <c r="U750" s="22"/>
    </row>
    <row r="751" spans="1:21" ht="13.2">
      <c r="A751" s="22"/>
      <c r="B751" s="62"/>
      <c r="C751" s="22"/>
      <c r="D751" s="22"/>
      <c r="E751" s="22"/>
      <c r="F751" s="22"/>
      <c r="G751" s="22"/>
      <c r="H751" s="63"/>
      <c r="I751" s="19"/>
      <c r="J751" s="19"/>
      <c r="K751" s="22"/>
      <c r="L751" s="19"/>
      <c r="M751" s="19"/>
      <c r="N751" s="19"/>
      <c r="O751" s="22"/>
      <c r="P751" s="22"/>
      <c r="Q751" s="22"/>
      <c r="R751" s="21"/>
      <c r="S751" s="22"/>
      <c r="T751" s="22"/>
      <c r="U751" s="22"/>
    </row>
    <row r="752" spans="1:21" ht="13.2">
      <c r="A752" s="22"/>
      <c r="B752" s="62"/>
      <c r="C752" s="22"/>
      <c r="D752" s="22"/>
      <c r="E752" s="22"/>
      <c r="F752" s="22"/>
      <c r="G752" s="22"/>
      <c r="H752" s="63"/>
      <c r="I752" s="19"/>
      <c r="J752" s="19"/>
      <c r="K752" s="22"/>
      <c r="L752" s="19"/>
      <c r="M752" s="19"/>
      <c r="N752" s="19"/>
      <c r="O752" s="22"/>
      <c r="P752" s="22"/>
      <c r="Q752" s="22"/>
      <c r="R752" s="21"/>
      <c r="S752" s="22"/>
      <c r="T752" s="22"/>
      <c r="U752" s="22"/>
    </row>
    <row r="753" spans="1:21" ht="13.2">
      <c r="A753" s="22"/>
      <c r="B753" s="62"/>
      <c r="C753" s="22"/>
      <c r="D753" s="22"/>
      <c r="E753" s="22"/>
      <c r="F753" s="22"/>
      <c r="G753" s="22"/>
      <c r="H753" s="63"/>
      <c r="I753" s="19"/>
      <c r="J753" s="19"/>
      <c r="K753" s="22"/>
      <c r="L753" s="19"/>
      <c r="M753" s="19"/>
      <c r="N753" s="19"/>
      <c r="O753" s="22"/>
      <c r="P753" s="22"/>
      <c r="Q753" s="22"/>
      <c r="R753" s="21"/>
      <c r="S753" s="22"/>
      <c r="T753" s="22"/>
      <c r="U753" s="22"/>
    </row>
    <row r="754" spans="1:21" ht="13.2">
      <c r="A754" s="22"/>
      <c r="B754" s="62"/>
      <c r="C754" s="22"/>
      <c r="D754" s="22"/>
      <c r="E754" s="22"/>
      <c r="F754" s="22"/>
      <c r="G754" s="22"/>
      <c r="H754" s="63"/>
      <c r="I754" s="19"/>
      <c r="J754" s="19"/>
      <c r="K754" s="22"/>
      <c r="L754" s="19"/>
      <c r="M754" s="19"/>
      <c r="N754" s="19"/>
      <c r="O754" s="22"/>
      <c r="P754" s="22"/>
      <c r="Q754" s="22"/>
      <c r="R754" s="21"/>
      <c r="S754" s="22"/>
      <c r="T754" s="22"/>
      <c r="U754" s="22"/>
    </row>
    <row r="755" spans="1:21" ht="13.2">
      <c r="A755" s="22"/>
      <c r="B755" s="62"/>
      <c r="C755" s="22"/>
      <c r="D755" s="22"/>
      <c r="E755" s="22"/>
      <c r="F755" s="22"/>
      <c r="G755" s="22"/>
      <c r="H755" s="63"/>
      <c r="I755" s="19"/>
      <c r="J755" s="19"/>
      <c r="K755" s="22"/>
      <c r="L755" s="19"/>
      <c r="M755" s="19"/>
      <c r="N755" s="19"/>
      <c r="O755" s="22"/>
      <c r="P755" s="22"/>
      <c r="Q755" s="22"/>
      <c r="R755" s="21"/>
      <c r="S755" s="22"/>
      <c r="T755" s="22"/>
      <c r="U755" s="22"/>
    </row>
    <row r="756" spans="1:21" ht="13.2">
      <c r="A756" s="22"/>
      <c r="B756" s="62"/>
      <c r="C756" s="22"/>
      <c r="D756" s="22"/>
      <c r="E756" s="22"/>
      <c r="F756" s="22"/>
      <c r="G756" s="22"/>
      <c r="H756" s="63"/>
      <c r="I756" s="19"/>
      <c r="J756" s="19"/>
      <c r="K756" s="22"/>
      <c r="L756" s="19"/>
      <c r="M756" s="19"/>
      <c r="N756" s="19"/>
      <c r="O756" s="22"/>
      <c r="P756" s="22"/>
      <c r="Q756" s="22"/>
      <c r="R756" s="21"/>
      <c r="S756" s="22"/>
      <c r="T756" s="22"/>
      <c r="U756" s="22"/>
    </row>
    <row r="757" spans="1:21" ht="13.2">
      <c r="A757" s="22"/>
      <c r="B757" s="62"/>
      <c r="C757" s="22"/>
      <c r="D757" s="22"/>
      <c r="E757" s="22"/>
      <c r="F757" s="22"/>
      <c r="G757" s="22"/>
      <c r="H757" s="63"/>
      <c r="I757" s="19"/>
      <c r="J757" s="19"/>
      <c r="K757" s="22"/>
      <c r="L757" s="19"/>
      <c r="M757" s="19"/>
      <c r="N757" s="19"/>
      <c r="O757" s="22"/>
      <c r="P757" s="22"/>
      <c r="Q757" s="22"/>
      <c r="R757" s="21"/>
      <c r="S757" s="22"/>
      <c r="T757" s="22"/>
      <c r="U757" s="22"/>
    </row>
    <row r="758" spans="1:21" ht="13.2">
      <c r="A758" s="22"/>
      <c r="B758" s="62"/>
      <c r="C758" s="22"/>
      <c r="D758" s="22"/>
      <c r="E758" s="22"/>
      <c r="F758" s="22"/>
      <c r="G758" s="22"/>
      <c r="H758" s="63"/>
      <c r="I758" s="19"/>
      <c r="J758" s="19"/>
      <c r="K758" s="22"/>
      <c r="L758" s="19"/>
      <c r="M758" s="19"/>
      <c r="N758" s="19"/>
      <c r="O758" s="22"/>
      <c r="P758" s="22"/>
      <c r="Q758" s="22"/>
      <c r="R758" s="21"/>
      <c r="S758" s="22"/>
      <c r="T758" s="22"/>
      <c r="U758" s="22"/>
    </row>
    <row r="759" spans="1:21" ht="13.2">
      <c r="A759" s="22"/>
      <c r="B759" s="62"/>
      <c r="C759" s="22"/>
      <c r="D759" s="22"/>
      <c r="E759" s="22"/>
      <c r="F759" s="22"/>
      <c r="G759" s="22"/>
      <c r="H759" s="63"/>
      <c r="I759" s="19"/>
      <c r="J759" s="19"/>
      <c r="K759" s="22"/>
      <c r="L759" s="19"/>
      <c r="M759" s="19"/>
      <c r="N759" s="19"/>
      <c r="O759" s="22"/>
      <c r="P759" s="22"/>
      <c r="Q759" s="22"/>
      <c r="R759" s="21"/>
      <c r="S759" s="22"/>
      <c r="T759" s="22"/>
      <c r="U759" s="22"/>
    </row>
    <row r="760" spans="1:21" ht="13.2">
      <c r="A760" s="22"/>
      <c r="B760" s="62"/>
      <c r="C760" s="22"/>
      <c r="D760" s="22"/>
      <c r="E760" s="22"/>
      <c r="F760" s="22"/>
      <c r="G760" s="22"/>
      <c r="H760" s="63"/>
      <c r="I760" s="19"/>
      <c r="J760" s="19"/>
      <c r="K760" s="22"/>
      <c r="L760" s="19"/>
      <c r="M760" s="19"/>
      <c r="N760" s="19"/>
      <c r="O760" s="22"/>
      <c r="P760" s="22"/>
      <c r="Q760" s="22"/>
      <c r="R760" s="21"/>
      <c r="S760" s="22"/>
      <c r="T760" s="22"/>
      <c r="U760" s="22"/>
    </row>
    <row r="761" spans="1:21" ht="13.2">
      <c r="A761" s="22"/>
      <c r="B761" s="62"/>
      <c r="C761" s="22"/>
      <c r="D761" s="22"/>
      <c r="E761" s="22"/>
      <c r="F761" s="22"/>
      <c r="G761" s="22"/>
      <c r="H761" s="63"/>
      <c r="I761" s="19"/>
      <c r="J761" s="19"/>
      <c r="K761" s="22"/>
      <c r="L761" s="19"/>
      <c r="M761" s="19"/>
      <c r="N761" s="19"/>
      <c r="O761" s="22"/>
      <c r="P761" s="22"/>
      <c r="Q761" s="22"/>
      <c r="R761" s="21"/>
      <c r="S761" s="22"/>
      <c r="T761" s="22"/>
      <c r="U761" s="22"/>
    </row>
    <row r="762" spans="1:21" ht="13.2">
      <c r="A762" s="22"/>
      <c r="B762" s="62"/>
      <c r="C762" s="22"/>
      <c r="D762" s="22"/>
      <c r="E762" s="22"/>
      <c r="F762" s="22"/>
      <c r="G762" s="22"/>
      <c r="H762" s="63"/>
      <c r="I762" s="19"/>
      <c r="J762" s="19"/>
      <c r="K762" s="22"/>
      <c r="L762" s="19"/>
      <c r="M762" s="19"/>
      <c r="N762" s="19"/>
      <c r="O762" s="22"/>
      <c r="P762" s="22"/>
      <c r="Q762" s="22"/>
      <c r="R762" s="21"/>
      <c r="S762" s="22"/>
      <c r="T762" s="22"/>
      <c r="U762" s="22"/>
    </row>
    <row r="763" spans="1:21" ht="13.2">
      <c r="A763" s="22"/>
      <c r="B763" s="62"/>
      <c r="C763" s="22"/>
      <c r="D763" s="22"/>
      <c r="E763" s="22"/>
      <c r="F763" s="22"/>
      <c r="G763" s="22"/>
      <c r="H763" s="63"/>
      <c r="I763" s="19"/>
      <c r="J763" s="19"/>
      <c r="K763" s="22"/>
      <c r="L763" s="19"/>
      <c r="M763" s="19"/>
      <c r="N763" s="19"/>
      <c r="O763" s="22"/>
      <c r="P763" s="22"/>
      <c r="Q763" s="22"/>
      <c r="R763" s="21"/>
      <c r="S763" s="22"/>
      <c r="T763" s="22"/>
      <c r="U763" s="22"/>
    </row>
    <row r="764" spans="1:21" ht="13.2">
      <c r="A764" s="22"/>
      <c r="B764" s="62"/>
      <c r="C764" s="22"/>
      <c r="D764" s="22"/>
      <c r="E764" s="22"/>
      <c r="F764" s="22"/>
      <c r="G764" s="22"/>
      <c r="H764" s="63"/>
      <c r="I764" s="19"/>
      <c r="J764" s="19"/>
      <c r="K764" s="22"/>
      <c r="L764" s="19"/>
      <c r="M764" s="19"/>
      <c r="N764" s="19"/>
      <c r="O764" s="22"/>
      <c r="P764" s="22"/>
      <c r="Q764" s="22"/>
      <c r="R764" s="21"/>
      <c r="S764" s="22"/>
      <c r="T764" s="22"/>
      <c r="U764" s="22"/>
    </row>
    <row r="765" spans="1:21" ht="13.2">
      <c r="A765" s="22"/>
      <c r="B765" s="62"/>
      <c r="C765" s="22"/>
      <c r="D765" s="22"/>
      <c r="E765" s="22"/>
      <c r="F765" s="22"/>
      <c r="G765" s="22"/>
      <c r="H765" s="63"/>
      <c r="I765" s="19"/>
      <c r="J765" s="19"/>
      <c r="K765" s="22"/>
      <c r="L765" s="19"/>
      <c r="M765" s="19"/>
      <c r="N765" s="19"/>
      <c r="O765" s="22"/>
      <c r="P765" s="22"/>
      <c r="Q765" s="22"/>
      <c r="R765" s="21"/>
      <c r="S765" s="22"/>
      <c r="T765" s="22"/>
      <c r="U765" s="22"/>
    </row>
    <row r="766" spans="1:21" ht="13.2">
      <c r="A766" s="22"/>
      <c r="B766" s="62"/>
      <c r="C766" s="22"/>
      <c r="D766" s="22"/>
      <c r="E766" s="22"/>
      <c r="F766" s="22"/>
      <c r="G766" s="22"/>
      <c r="H766" s="63"/>
      <c r="I766" s="19"/>
      <c r="J766" s="19"/>
      <c r="K766" s="22"/>
      <c r="L766" s="19"/>
      <c r="M766" s="19"/>
      <c r="N766" s="19"/>
      <c r="O766" s="22"/>
      <c r="P766" s="22"/>
      <c r="Q766" s="22"/>
      <c r="R766" s="21"/>
      <c r="S766" s="22"/>
      <c r="T766" s="22"/>
      <c r="U766" s="22"/>
    </row>
    <row r="767" spans="1:21" ht="13.2">
      <c r="A767" s="22"/>
      <c r="B767" s="62"/>
      <c r="C767" s="22"/>
      <c r="D767" s="22"/>
      <c r="E767" s="22"/>
      <c r="F767" s="22"/>
      <c r="G767" s="22"/>
      <c r="H767" s="63"/>
      <c r="I767" s="19"/>
      <c r="J767" s="19"/>
      <c r="K767" s="22"/>
      <c r="L767" s="19"/>
      <c r="M767" s="19"/>
      <c r="N767" s="19"/>
      <c r="O767" s="22"/>
      <c r="P767" s="22"/>
      <c r="Q767" s="22"/>
      <c r="R767" s="21"/>
      <c r="S767" s="22"/>
      <c r="T767" s="22"/>
      <c r="U767" s="22"/>
    </row>
    <row r="768" spans="1:21" ht="13.2">
      <c r="A768" s="22"/>
      <c r="B768" s="62"/>
      <c r="C768" s="22"/>
      <c r="D768" s="22"/>
      <c r="E768" s="22"/>
      <c r="F768" s="22"/>
      <c r="G768" s="22"/>
      <c r="H768" s="63"/>
      <c r="I768" s="19"/>
      <c r="J768" s="19"/>
      <c r="K768" s="22"/>
      <c r="L768" s="19"/>
      <c r="M768" s="19"/>
      <c r="N768" s="19"/>
      <c r="O768" s="22"/>
      <c r="P768" s="22"/>
      <c r="Q768" s="22"/>
      <c r="R768" s="21"/>
      <c r="S768" s="22"/>
      <c r="T768" s="22"/>
      <c r="U768" s="22"/>
    </row>
    <row r="769" spans="1:21" ht="13.2">
      <c r="A769" s="22"/>
      <c r="B769" s="62"/>
      <c r="C769" s="22"/>
      <c r="D769" s="22"/>
      <c r="E769" s="22"/>
      <c r="F769" s="22"/>
      <c r="G769" s="22"/>
      <c r="H769" s="63"/>
      <c r="I769" s="19"/>
      <c r="J769" s="19"/>
      <c r="K769" s="22"/>
      <c r="L769" s="19"/>
      <c r="M769" s="19"/>
      <c r="N769" s="19"/>
      <c r="O769" s="22"/>
      <c r="P769" s="22"/>
      <c r="Q769" s="22"/>
      <c r="R769" s="21"/>
      <c r="S769" s="22"/>
      <c r="T769" s="22"/>
      <c r="U769" s="22"/>
    </row>
    <row r="770" spans="1:21" ht="13.2">
      <c r="A770" s="22"/>
      <c r="B770" s="62"/>
      <c r="C770" s="22"/>
      <c r="D770" s="22"/>
      <c r="E770" s="22"/>
      <c r="F770" s="22"/>
      <c r="G770" s="22"/>
      <c r="H770" s="63"/>
      <c r="I770" s="19"/>
      <c r="J770" s="19"/>
      <c r="K770" s="22"/>
      <c r="L770" s="19"/>
      <c r="M770" s="19"/>
      <c r="N770" s="19"/>
      <c r="O770" s="22"/>
      <c r="P770" s="22"/>
      <c r="Q770" s="22"/>
      <c r="R770" s="21"/>
      <c r="S770" s="22"/>
      <c r="T770" s="22"/>
      <c r="U770" s="22"/>
    </row>
    <row r="771" spans="1:21" ht="13.2">
      <c r="A771" s="22"/>
      <c r="B771" s="62"/>
      <c r="C771" s="22"/>
      <c r="D771" s="22"/>
      <c r="E771" s="22"/>
      <c r="F771" s="22"/>
      <c r="G771" s="22"/>
      <c r="H771" s="63"/>
      <c r="I771" s="19"/>
      <c r="J771" s="19"/>
      <c r="K771" s="22"/>
      <c r="L771" s="19"/>
      <c r="M771" s="19"/>
      <c r="N771" s="19"/>
      <c r="O771" s="22"/>
      <c r="P771" s="22"/>
      <c r="Q771" s="22"/>
      <c r="R771" s="21"/>
      <c r="S771" s="22"/>
      <c r="T771" s="22"/>
      <c r="U771" s="22"/>
    </row>
    <row r="772" spans="1:21" ht="13.2">
      <c r="A772" s="22"/>
      <c r="B772" s="62"/>
      <c r="C772" s="22"/>
      <c r="D772" s="22"/>
      <c r="E772" s="22"/>
      <c r="F772" s="22"/>
      <c r="G772" s="22"/>
      <c r="H772" s="63"/>
      <c r="I772" s="19"/>
      <c r="J772" s="19"/>
      <c r="K772" s="22"/>
      <c r="L772" s="19"/>
      <c r="M772" s="19"/>
      <c r="N772" s="19"/>
      <c r="O772" s="22"/>
      <c r="P772" s="22"/>
      <c r="Q772" s="22"/>
      <c r="R772" s="21"/>
      <c r="S772" s="22"/>
      <c r="T772" s="22"/>
      <c r="U772" s="22"/>
    </row>
    <row r="773" spans="1:21" ht="13.2">
      <c r="A773" s="22"/>
      <c r="B773" s="62"/>
      <c r="C773" s="22"/>
      <c r="D773" s="22"/>
      <c r="E773" s="22"/>
      <c r="F773" s="22"/>
      <c r="G773" s="22"/>
      <c r="H773" s="63"/>
      <c r="I773" s="19"/>
      <c r="J773" s="19"/>
      <c r="K773" s="22"/>
      <c r="L773" s="19"/>
      <c r="M773" s="19"/>
      <c r="N773" s="19"/>
      <c r="O773" s="22"/>
      <c r="P773" s="22"/>
      <c r="Q773" s="22"/>
      <c r="R773" s="21"/>
      <c r="S773" s="22"/>
      <c r="T773" s="22"/>
      <c r="U773" s="22"/>
    </row>
    <row r="774" spans="1:21" ht="13.2">
      <c r="A774" s="22"/>
      <c r="B774" s="62"/>
      <c r="C774" s="22"/>
      <c r="D774" s="22"/>
      <c r="E774" s="22"/>
      <c r="F774" s="22"/>
      <c r="G774" s="22"/>
      <c r="H774" s="63"/>
      <c r="I774" s="19"/>
      <c r="J774" s="19"/>
      <c r="K774" s="22"/>
      <c r="L774" s="19"/>
      <c r="M774" s="19"/>
      <c r="N774" s="19"/>
      <c r="O774" s="22"/>
      <c r="P774" s="22"/>
      <c r="Q774" s="22"/>
      <c r="R774" s="21"/>
      <c r="S774" s="22"/>
      <c r="T774" s="22"/>
      <c r="U774" s="22"/>
    </row>
    <row r="775" spans="1:21" ht="13.2">
      <c r="A775" s="22"/>
      <c r="B775" s="62"/>
      <c r="C775" s="22"/>
      <c r="D775" s="22"/>
      <c r="E775" s="22"/>
      <c r="F775" s="22"/>
      <c r="G775" s="22"/>
      <c r="H775" s="63"/>
      <c r="I775" s="19"/>
      <c r="J775" s="19"/>
      <c r="K775" s="22"/>
      <c r="L775" s="19"/>
      <c r="M775" s="19"/>
      <c r="N775" s="19"/>
      <c r="O775" s="22"/>
      <c r="P775" s="22"/>
      <c r="Q775" s="22"/>
      <c r="R775" s="21"/>
      <c r="S775" s="22"/>
      <c r="T775" s="22"/>
      <c r="U775" s="22"/>
    </row>
    <row r="776" spans="1:21" ht="13.2">
      <c r="A776" s="22"/>
      <c r="B776" s="62"/>
      <c r="C776" s="22"/>
      <c r="D776" s="22"/>
      <c r="E776" s="22"/>
      <c r="F776" s="22"/>
      <c r="G776" s="22"/>
      <c r="H776" s="63"/>
      <c r="I776" s="19"/>
      <c r="J776" s="19"/>
      <c r="K776" s="22"/>
      <c r="L776" s="19"/>
      <c r="M776" s="19"/>
      <c r="N776" s="19"/>
      <c r="O776" s="22"/>
      <c r="P776" s="22"/>
      <c r="Q776" s="22"/>
      <c r="R776" s="21"/>
      <c r="S776" s="22"/>
      <c r="T776" s="22"/>
      <c r="U776" s="22"/>
    </row>
    <row r="777" spans="1:21" ht="13.2">
      <c r="A777" s="22"/>
      <c r="B777" s="62"/>
      <c r="C777" s="22"/>
      <c r="D777" s="22"/>
      <c r="E777" s="22"/>
      <c r="F777" s="22"/>
      <c r="G777" s="22"/>
      <c r="H777" s="63"/>
      <c r="I777" s="19"/>
      <c r="J777" s="19"/>
      <c r="K777" s="22"/>
      <c r="L777" s="19"/>
      <c r="M777" s="19"/>
      <c r="N777" s="19"/>
      <c r="O777" s="22"/>
      <c r="P777" s="22"/>
      <c r="Q777" s="22"/>
      <c r="R777" s="21"/>
      <c r="S777" s="22"/>
      <c r="T777" s="22"/>
      <c r="U777" s="22"/>
    </row>
    <row r="778" spans="1:21" ht="13.2">
      <c r="A778" s="22"/>
      <c r="B778" s="62"/>
      <c r="C778" s="22"/>
      <c r="D778" s="22"/>
      <c r="E778" s="22"/>
      <c r="F778" s="22"/>
      <c r="G778" s="22"/>
      <c r="H778" s="63"/>
      <c r="I778" s="19"/>
      <c r="J778" s="19"/>
      <c r="K778" s="22"/>
      <c r="L778" s="19"/>
      <c r="M778" s="19"/>
      <c r="N778" s="19"/>
      <c r="O778" s="22"/>
      <c r="P778" s="22"/>
      <c r="Q778" s="22"/>
      <c r="R778" s="21"/>
      <c r="S778" s="22"/>
      <c r="T778" s="22"/>
      <c r="U778" s="22"/>
    </row>
    <row r="779" spans="1:21" ht="13.2">
      <c r="A779" s="22"/>
      <c r="B779" s="62"/>
      <c r="C779" s="22"/>
      <c r="D779" s="22"/>
      <c r="E779" s="22"/>
      <c r="F779" s="22"/>
      <c r="G779" s="22"/>
      <c r="H779" s="63"/>
      <c r="I779" s="19"/>
      <c r="J779" s="19"/>
      <c r="K779" s="22"/>
      <c r="L779" s="19"/>
      <c r="M779" s="19"/>
      <c r="N779" s="19"/>
      <c r="O779" s="22"/>
      <c r="P779" s="22"/>
      <c r="Q779" s="22"/>
      <c r="R779" s="21"/>
      <c r="S779" s="22"/>
      <c r="T779" s="22"/>
      <c r="U779" s="22"/>
    </row>
    <row r="780" spans="1:21" ht="13.2">
      <c r="A780" s="22"/>
      <c r="B780" s="62"/>
      <c r="C780" s="22"/>
      <c r="D780" s="22"/>
      <c r="E780" s="22"/>
      <c r="F780" s="22"/>
      <c r="G780" s="22"/>
      <c r="H780" s="63"/>
      <c r="I780" s="19"/>
      <c r="J780" s="19"/>
      <c r="K780" s="22"/>
      <c r="L780" s="19"/>
      <c r="M780" s="19"/>
      <c r="N780" s="19"/>
      <c r="O780" s="22"/>
      <c r="P780" s="22"/>
      <c r="Q780" s="22"/>
      <c r="R780" s="21"/>
      <c r="S780" s="22"/>
      <c r="T780" s="22"/>
      <c r="U780" s="22"/>
    </row>
    <row r="781" spans="1:21" ht="13.2">
      <c r="A781" s="22"/>
      <c r="B781" s="62"/>
      <c r="C781" s="22"/>
      <c r="D781" s="22"/>
      <c r="E781" s="22"/>
      <c r="F781" s="22"/>
      <c r="G781" s="22"/>
      <c r="H781" s="63"/>
      <c r="I781" s="19"/>
      <c r="J781" s="19"/>
      <c r="K781" s="22"/>
      <c r="L781" s="19"/>
      <c r="M781" s="19"/>
      <c r="N781" s="19"/>
      <c r="O781" s="22"/>
      <c r="P781" s="22"/>
      <c r="Q781" s="22"/>
      <c r="R781" s="21"/>
      <c r="S781" s="22"/>
      <c r="T781" s="22"/>
      <c r="U781" s="22"/>
    </row>
    <row r="782" spans="1:21" ht="13.2">
      <c r="A782" s="22"/>
      <c r="B782" s="62"/>
      <c r="C782" s="22"/>
      <c r="D782" s="22"/>
      <c r="E782" s="22"/>
      <c r="F782" s="22"/>
      <c r="G782" s="22"/>
      <c r="H782" s="63"/>
      <c r="I782" s="19"/>
      <c r="J782" s="19"/>
      <c r="K782" s="22"/>
      <c r="L782" s="19"/>
      <c r="M782" s="19"/>
      <c r="N782" s="19"/>
      <c r="O782" s="22"/>
      <c r="P782" s="22"/>
      <c r="Q782" s="22"/>
      <c r="R782" s="21"/>
      <c r="S782" s="22"/>
      <c r="T782" s="22"/>
      <c r="U782" s="22"/>
    </row>
    <row r="783" spans="1:21" ht="13.2">
      <c r="A783" s="22"/>
      <c r="B783" s="62"/>
      <c r="C783" s="22"/>
      <c r="D783" s="22"/>
      <c r="E783" s="22"/>
      <c r="F783" s="22"/>
      <c r="G783" s="22"/>
      <c r="H783" s="63"/>
      <c r="I783" s="19"/>
      <c r="J783" s="19"/>
      <c r="K783" s="22"/>
      <c r="L783" s="19"/>
      <c r="M783" s="19"/>
      <c r="N783" s="19"/>
      <c r="O783" s="22"/>
      <c r="P783" s="22"/>
      <c r="Q783" s="22"/>
      <c r="R783" s="21"/>
      <c r="S783" s="22"/>
      <c r="T783" s="22"/>
      <c r="U783" s="22"/>
    </row>
    <row r="784" spans="1:21" ht="13.2">
      <c r="A784" s="22"/>
      <c r="B784" s="62"/>
      <c r="C784" s="22"/>
      <c r="D784" s="22"/>
      <c r="E784" s="22"/>
      <c r="F784" s="22"/>
      <c r="G784" s="22"/>
      <c r="H784" s="63"/>
      <c r="I784" s="19"/>
      <c r="J784" s="19"/>
      <c r="K784" s="22"/>
      <c r="L784" s="19"/>
      <c r="M784" s="19"/>
      <c r="N784" s="19"/>
      <c r="O784" s="22"/>
      <c r="P784" s="22"/>
      <c r="Q784" s="22"/>
      <c r="R784" s="21"/>
      <c r="S784" s="22"/>
      <c r="T784" s="22"/>
      <c r="U784" s="22"/>
    </row>
    <row r="785" spans="1:21" ht="13.2">
      <c r="A785" s="22"/>
      <c r="B785" s="62"/>
      <c r="C785" s="22"/>
      <c r="D785" s="22"/>
      <c r="E785" s="22"/>
      <c r="F785" s="22"/>
      <c r="G785" s="22"/>
      <c r="H785" s="63"/>
      <c r="I785" s="19"/>
      <c r="J785" s="19"/>
      <c r="K785" s="22"/>
      <c r="L785" s="19"/>
      <c r="M785" s="19"/>
      <c r="N785" s="19"/>
      <c r="O785" s="22"/>
      <c r="P785" s="22"/>
      <c r="Q785" s="22"/>
      <c r="R785" s="21"/>
      <c r="S785" s="22"/>
      <c r="T785" s="22"/>
      <c r="U785" s="22"/>
    </row>
    <row r="786" spans="1:21" ht="13.2">
      <c r="A786" s="22"/>
      <c r="B786" s="62"/>
      <c r="C786" s="22"/>
      <c r="D786" s="22"/>
      <c r="E786" s="22"/>
      <c r="F786" s="22"/>
      <c r="G786" s="22"/>
      <c r="H786" s="63"/>
      <c r="I786" s="19"/>
      <c r="J786" s="19"/>
      <c r="K786" s="22"/>
      <c r="L786" s="19"/>
      <c r="M786" s="19"/>
      <c r="N786" s="19"/>
      <c r="O786" s="22"/>
      <c r="P786" s="22"/>
      <c r="Q786" s="22"/>
      <c r="R786" s="21"/>
      <c r="S786" s="22"/>
      <c r="T786" s="22"/>
      <c r="U786" s="22"/>
    </row>
    <row r="787" spans="1:21" ht="13.2">
      <c r="A787" s="22"/>
      <c r="B787" s="62"/>
      <c r="C787" s="22"/>
      <c r="D787" s="22"/>
      <c r="E787" s="22"/>
      <c r="F787" s="22"/>
      <c r="G787" s="22"/>
      <c r="H787" s="63"/>
      <c r="I787" s="19"/>
      <c r="J787" s="19"/>
      <c r="K787" s="22"/>
      <c r="L787" s="19"/>
      <c r="M787" s="19"/>
      <c r="N787" s="19"/>
      <c r="O787" s="22"/>
      <c r="P787" s="22"/>
      <c r="Q787" s="22"/>
      <c r="R787" s="21"/>
      <c r="S787" s="22"/>
      <c r="T787" s="22"/>
      <c r="U787" s="22"/>
    </row>
    <row r="788" spans="1:21" ht="13.2">
      <c r="A788" s="22"/>
      <c r="B788" s="62"/>
      <c r="C788" s="22"/>
      <c r="D788" s="22"/>
      <c r="E788" s="22"/>
      <c r="F788" s="22"/>
      <c r="G788" s="22"/>
      <c r="H788" s="63"/>
      <c r="I788" s="19"/>
      <c r="J788" s="19"/>
      <c r="K788" s="22"/>
      <c r="L788" s="19"/>
      <c r="M788" s="19"/>
      <c r="N788" s="19"/>
      <c r="O788" s="22"/>
      <c r="P788" s="22"/>
      <c r="Q788" s="22"/>
      <c r="R788" s="21"/>
      <c r="S788" s="22"/>
      <c r="T788" s="22"/>
      <c r="U788" s="22"/>
    </row>
    <row r="789" spans="1:21" ht="13.2">
      <c r="A789" s="22"/>
      <c r="B789" s="62"/>
      <c r="C789" s="22"/>
      <c r="D789" s="22"/>
      <c r="E789" s="22"/>
      <c r="F789" s="22"/>
      <c r="G789" s="22"/>
      <c r="H789" s="63"/>
      <c r="I789" s="19"/>
      <c r="J789" s="19"/>
      <c r="K789" s="22"/>
      <c r="L789" s="19"/>
      <c r="M789" s="19"/>
      <c r="N789" s="19"/>
      <c r="O789" s="22"/>
      <c r="P789" s="22"/>
      <c r="Q789" s="22"/>
      <c r="R789" s="21"/>
      <c r="S789" s="22"/>
      <c r="T789" s="22"/>
      <c r="U789" s="22"/>
    </row>
    <row r="790" spans="1:21" ht="13.2">
      <c r="A790" s="22"/>
      <c r="B790" s="62"/>
      <c r="C790" s="22"/>
      <c r="D790" s="22"/>
      <c r="E790" s="22"/>
      <c r="F790" s="22"/>
      <c r="G790" s="22"/>
      <c r="H790" s="63"/>
      <c r="I790" s="19"/>
      <c r="J790" s="19"/>
      <c r="K790" s="22"/>
      <c r="L790" s="19"/>
      <c r="M790" s="19"/>
      <c r="N790" s="19"/>
      <c r="O790" s="22"/>
      <c r="P790" s="22"/>
      <c r="Q790" s="22"/>
      <c r="R790" s="21"/>
      <c r="S790" s="22"/>
      <c r="T790" s="22"/>
      <c r="U790" s="22"/>
    </row>
    <row r="791" spans="1:21" ht="13.2">
      <c r="A791" s="22"/>
      <c r="B791" s="62"/>
      <c r="C791" s="22"/>
      <c r="D791" s="22"/>
      <c r="E791" s="22"/>
      <c r="F791" s="22"/>
      <c r="G791" s="22"/>
      <c r="H791" s="63"/>
      <c r="I791" s="19"/>
      <c r="J791" s="19"/>
      <c r="K791" s="22"/>
      <c r="L791" s="19"/>
      <c r="M791" s="19"/>
      <c r="N791" s="19"/>
      <c r="O791" s="22"/>
      <c r="P791" s="22"/>
      <c r="Q791" s="22"/>
      <c r="R791" s="21"/>
      <c r="S791" s="22"/>
      <c r="T791" s="22"/>
      <c r="U791" s="22"/>
    </row>
    <row r="792" spans="1:21" ht="13.2">
      <c r="A792" s="22"/>
      <c r="B792" s="62"/>
      <c r="C792" s="22"/>
      <c r="D792" s="22"/>
      <c r="E792" s="22"/>
      <c r="F792" s="22"/>
      <c r="G792" s="22"/>
      <c r="H792" s="63"/>
      <c r="I792" s="19"/>
      <c r="J792" s="19"/>
      <c r="K792" s="22"/>
      <c r="L792" s="19"/>
      <c r="M792" s="19"/>
      <c r="N792" s="19"/>
      <c r="O792" s="22"/>
      <c r="P792" s="22"/>
      <c r="Q792" s="22"/>
      <c r="R792" s="21"/>
      <c r="S792" s="22"/>
      <c r="T792" s="22"/>
      <c r="U792" s="22"/>
    </row>
    <row r="793" spans="1:21" ht="13.2">
      <c r="A793" s="22"/>
      <c r="B793" s="62"/>
      <c r="C793" s="22"/>
      <c r="D793" s="22"/>
      <c r="E793" s="22"/>
      <c r="F793" s="22"/>
      <c r="G793" s="22"/>
      <c r="H793" s="63"/>
      <c r="I793" s="19"/>
      <c r="J793" s="19"/>
      <c r="K793" s="22"/>
      <c r="L793" s="19"/>
      <c r="M793" s="19"/>
      <c r="N793" s="19"/>
      <c r="O793" s="22"/>
      <c r="P793" s="22"/>
      <c r="Q793" s="22"/>
      <c r="R793" s="21"/>
      <c r="S793" s="22"/>
      <c r="T793" s="22"/>
      <c r="U793" s="22"/>
    </row>
    <row r="794" spans="1:21" ht="13.2">
      <c r="A794" s="22"/>
      <c r="B794" s="62"/>
      <c r="C794" s="22"/>
      <c r="D794" s="22"/>
      <c r="E794" s="22"/>
      <c r="F794" s="22"/>
      <c r="G794" s="22"/>
      <c r="H794" s="63"/>
      <c r="I794" s="19"/>
      <c r="J794" s="19"/>
      <c r="K794" s="22"/>
      <c r="L794" s="19"/>
      <c r="M794" s="19"/>
      <c r="N794" s="19"/>
      <c r="O794" s="22"/>
      <c r="P794" s="22"/>
      <c r="Q794" s="22"/>
      <c r="R794" s="21"/>
      <c r="S794" s="22"/>
      <c r="T794" s="22"/>
      <c r="U794" s="22"/>
    </row>
    <row r="795" spans="1:21" ht="13.2">
      <c r="A795" s="22"/>
      <c r="B795" s="62"/>
      <c r="C795" s="22"/>
      <c r="D795" s="22"/>
      <c r="E795" s="22"/>
      <c r="F795" s="22"/>
      <c r="G795" s="22"/>
      <c r="H795" s="63"/>
      <c r="I795" s="19"/>
      <c r="J795" s="19"/>
      <c r="K795" s="22"/>
      <c r="L795" s="19"/>
      <c r="M795" s="19"/>
      <c r="N795" s="19"/>
      <c r="O795" s="22"/>
      <c r="P795" s="22"/>
      <c r="Q795" s="22"/>
      <c r="R795" s="21"/>
      <c r="S795" s="22"/>
      <c r="T795" s="22"/>
      <c r="U795" s="22"/>
    </row>
    <row r="796" spans="1:21" ht="13.2">
      <c r="A796" s="22"/>
      <c r="B796" s="62"/>
      <c r="C796" s="22"/>
      <c r="D796" s="22"/>
      <c r="E796" s="22"/>
      <c r="F796" s="22"/>
      <c r="G796" s="22"/>
      <c r="H796" s="63"/>
      <c r="I796" s="19"/>
      <c r="J796" s="19"/>
      <c r="K796" s="22"/>
      <c r="L796" s="19"/>
      <c r="M796" s="19"/>
      <c r="N796" s="19"/>
      <c r="O796" s="22"/>
      <c r="P796" s="22"/>
      <c r="Q796" s="22"/>
      <c r="R796" s="21"/>
      <c r="S796" s="22"/>
      <c r="T796" s="22"/>
      <c r="U796" s="22"/>
    </row>
    <row r="797" spans="1:21" ht="13.2">
      <c r="A797" s="22"/>
      <c r="B797" s="62"/>
      <c r="C797" s="22"/>
      <c r="D797" s="22"/>
      <c r="E797" s="22"/>
      <c r="F797" s="22"/>
      <c r="G797" s="22"/>
      <c r="H797" s="63"/>
      <c r="I797" s="19"/>
      <c r="J797" s="19"/>
      <c r="K797" s="22"/>
      <c r="L797" s="19"/>
      <c r="M797" s="19"/>
      <c r="N797" s="19"/>
      <c r="O797" s="22"/>
      <c r="P797" s="22"/>
      <c r="Q797" s="22"/>
      <c r="R797" s="21"/>
      <c r="S797" s="22"/>
      <c r="T797" s="22"/>
      <c r="U797" s="22"/>
    </row>
    <row r="798" spans="1:21" ht="13.2">
      <c r="A798" s="22"/>
      <c r="B798" s="62"/>
      <c r="C798" s="22"/>
      <c r="D798" s="22"/>
      <c r="E798" s="22"/>
      <c r="F798" s="22"/>
      <c r="G798" s="22"/>
      <c r="H798" s="63"/>
      <c r="I798" s="19"/>
      <c r="J798" s="19"/>
      <c r="K798" s="22"/>
      <c r="L798" s="19"/>
      <c r="M798" s="19"/>
      <c r="N798" s="19"/>
      <c r="O798" s="22"/>
      <c r="P798" s="22"/>
      <c r="Q798" s="22"/>
      <c r="R798" s="21"/>
      <c r="S798" s="22"/>
      <c r="T798" s="22"/>
      <c r="U798" s="22"/>
    </row>
    <row r="799" spans="1:21" ht="13.2">
      <c r="A799" s="22"/>
      <c r="B799" s="62"/>
      <c r="C799" s="22"/>
      <c r="D799" s="22"/>
      <c r="E799" s="22"/>
      <c r="F799" s="22"/>
      <c r="G799" s="22"/>
      <c r="H799" s="63"/>
      <c r="I799" s="19"/>
      <c r="J799" s="19"/>
      <c r="K799" s="22"/>
      <c r="L799" s="19"/>
      <c r="M799" s="19"/>
      <c r="N799" s="19"/>
      <c r="O799" s="22"/>
      <c r="P799" s="22"/>
      <c r="Q799" s="22"/>
      <c r="R799" s="21"/>
      <c r="S799" s="22"/>
      <c r="T799" s="22"/>
      <c r="U799" s="22"/>
    </row>
    <row r="800" spans="1:21" ht="13.2">
      <c r="A800" s="22"/>
      <c r="B800" s="62"/>
      <c r="C800" s="22"/>
      <c r="D800" s="22"/>
      <c r="E800" s="22"/>
      <c r="F800" s="22"/>
      <c r="G800" s="22"/>
      <c r="H800" s="63"/>
      <c r="I800" s="19"/>
      <c r="J800" s="19"/>
      <c r="K800" s="22"/>
      <c r="L800" s="19"/>
      <c r="M800" s="19"/>
      <c r="N800" s="19"/>
      <c r="O800" s="22"/>
      <c r="P800" s="22"/>
      <c r="Q800" s="22"/>
      <c r="R800" s="21"/>
      <c r="S800" s="22"/>
      <c r="T800" s="22"/>
      <c r="U800" s="22"/>
    </row>
    <row r="801" spans="1:21" ht="13.2">
      <c r="A801" s="22"/>
      <c r="B801" s="62"/>
      <c r="C801" s="22"/>
      <c r="D801" s="22"/>
      <c r="E801" s="22"/>
      <c r="F801" s="22"/>
      <c r="G801" s="22"/>
      <c r="H801" s="63"/>
      <c r="I801" s="19"/>
      <c r="J801" s="19"/>
      <c r="K801" s="22"/>
      <c r="L801" s="19"/>
      <c r="M801" s="19"/>
      <c r="N801" s="19"/>
      <c r="O801" s="22"/>
      <c r="P801" s="22"/>
      <c r="Q801" s="22"/>
      <c r="R801" s="21"/>
      <c r="S801" s="22"/>
      <c r="T801" s="22"/>
      <c r="U801" s="22"/>
    </row>
    <row r="802" spans="1:21" ht="13.2">
      <c r="A802" s="22"/>
      <c r="B802" s="62"/>
      <c r="C802" s="22"/>
      <c r="D802" s="22"/>
      <c r="E802" s="22"/>
      <c r="F802" s="22"/>
      <c r="G802" s="22"/>
      <c r="H802" s="63"/>
      <c r="I802" s="19"/>
      <c r="J802" s="19"/>
      <c r="K802" s="22"/>
      <c r="L802" s="19"/>
      <c r="M802" s="19"/>
      <c r="N802" s="19"/>
      <c r="O802" s="22"/>
      <c r="P802" s="22"/>
      <c r="Q802" s="22"/>
      <c r="R802" s="21"/>
      <c r="S802" s="22"/>
      <c r="T802" s="22"/>
      <c r="U802" s="22"/>
    </row>
    <row r="803" spans="1:21" ht="13.2">
      <c r="A803" s="22"/>
      <c r="B803" s="62"/>
      <c r="C803" s="22"/>
      <c r="D803" s="22"/>
      <c r="E803" s="22"/>
      <c r="F803" s="22"/>
      <c r="G803" s="22"/>
      <c r="H803" s="63"/>
      <c r="I803" s="19"/>
      <c r="J803" s="19"/>
      <c r="K803" s="22"/>
      <c r="L803" s="19"/>
      <c r="M803" s="19"/>
      <c r="N803" s="19"/>
      <c r="O803" s="22"/>
      <c r="P803" s="22"/>
      <c r="Q803" s="22"/>
      <c r="R803" s="21"/>
      <c r="S803" s="22"/>
      <c r="T803" s="22"/>
      <c r="U803" s="22"/>
    </row>
    <row r="804" spans="1:21" ht="13.2">
      <c r="A804" s="22"/>
      <c r="B804" s="62"/>
      <c r="C804" s="22"/>
      <c r="D804" s="22"/>
      <c r="E804" s="22"/>
      <c r="F804" s="22"/>
      <c r="G804" s="22"/>
      <c r="H804" s="63"/>
      <c r="I804" s="19"/>
      <c r="J804" s="19"/>
      <c r="K804" s="22"/>
      <c r="L804" s="19"/>
      <c r="M804" s="19"/>
      <c r="N804" s="19"/>
      <c r="O804" s="22"/>
      <c r="P804" s="22"/>
      <c r="Q804" s="22"/>
      <c r="R804" s="21"/>
      <c r="S804" s="22"/>
      <c r="T804" s="22"/>
      <c r="U804" s="22"/>
    </row>
    <row r="805" spans="1:21" ht="13.2">
      <c r="A805" s="22"/>
      <c r="B805" s="62"/>
      <c r="C805" s="22"/>
      <c r="D805" s="22"/>
      <c r="E805" s="22"/>
      <c r="F805" s="22"/>
      <c r="G805" s="22"/>
      <c r="H805" s="63"/>
      <c r="I805" s="19"/>
      <c r="J805" s="19"/>
      <c r="K805" s="22"/>
      <c r="L805" s="19"/>
      <c r="M805" s="19"/>
      <c r="N805" s="19"/>
      <c r="O805" s="22"/>
      <c r="P805" s="22"/>
      <c r="Q805" s="22"/>
      <c r="R805" s="21"/>
      <c r="S805" s="22"/>
      <c r="T805" s="22"/>
      <c r="U805" s="22"/>
    </row>
    <row r="806" spans="1:21" ht="13.2">
      <c r="A806" s="22"/>
      <c r="B806" s="62"/>
      <c r="C806" s="22"/>
      <c r="D806" s="22"/>
      <c r="E806" s="22"/>
      <c r="F806" s="22"/>
      <c r="G806" s="22"/>
      <c r="H806" s="63"/>
      <c r="I806" s="19"/>
      <c r="J806" s="19"/>
      <c r="K806" s="22"/>
      <c r="L806" s="19"/>
      <c r="M806" s="19"/>
      <c r="N806" s="19"/>
      <c r="O806" s="22"/>
      <c r="P806" s="22"/>
      <c r="Q806" s="22"/>
      <c r="R806" s="21"/>
      <c r="S806" s="22"/>
      <c r="T806" s="22"/>
      <c r="U806" s="22"/>
    </row>
    <row r="807" spans="1:21" ht="13.2">
      <c r="A807" s="22"/>
      <c r="B807" s="62"/>
      <c r="C807" s="22"/>
      <c r="D807" s="22"/>
      <c r="E807" s="22"/>
      <c r="F807" s="22"/>
      <c r="G807" s="22"/>
      <c r="H807" s="63"/>
      <c r="I807" s="19"/>
      <c r="J807" s="19"/>
      <c r="K807" s="22"/>
      <c r="L807" s="19"/>
      <c r="M807" s="19"/>
      <c r="N807" s="19"/>
      <c r="O807" s="22"/>
      <c r="P807" s="22"/>
      <c r="Q807" s="22"/>
      <c r="R807" s="21"/>
      <c r="S807" s="22"/>
      <c r="T807" s="22"/>
      <c r="U807" s="22"/>
    </row>
    <row r="808" spans="1:21" ht="13.2">
      <c r="A808" s="22"/>
      <c r="B808" s="62"/>
      <c r="C808" s="22"/>
      <c r="D808" s="22"/>
      <c r="E808" s="22"/>
      <c r="F808" s="22"/>
      <c r="G808" s="22"/>
      <c r="H808" s="63"/>
      <c r="I808" s="19"/>
      <c r="J808" s="19"/>
      <c r="K808" s="22"/>
      <c r="L808" s="19"/>
      <c r="M808" s="19"/>
      <c r="N808" s="19"/>
      <c r="O808" s="22"/>
      <c r="P808" s="22"/>
      <c r="Q808" s="22"/>
      <c r="R808" s="21"/>
      <c r="S808" s="22"/>
      <c r="T808" s="22"/>
      <c r="U808" s="22"/>
    </row>
    <row r="809" spans="1:21" ht="13.2">
      <c r="A809" s="22"/>
      <c r="B809" s="62"/>
      <c r="C809" s="22"/>
      <c r="D809" s="22"/>
      <c r="E809" s="22"/>
      <c r="F809" s="22"/>
      <c r="G809" s="22"/>
      <c r="H809" s="63"/>
      <c r="I809" s="19"/>
      <c r="J809" s="19"/>
      <c r="K809" s="22"/>
      <c r="L809" s="19"/>
      <c r="M809" s="19"/>
      <c r="N809" s="19"/>
      <c r="O809" s="22"/>
      <c r="P809" s="22"/>
      <c r="Q809" s="22"/>
      <c r="R809" s="21"/>
      <c r="S809" s="22"/>
      <c r="T809" s="22"/>
      <c r="U809" s="22"/>
    </row>
    <row r="810" spans="1:21" ht="13.2">
      <c r="A810" s="22"/>
      <c r="B810" s="62"/>
      <c r="C810" s="22"/>
      <c r="D810" s="22"/>
      <c r="E810" s="22"/>
      <c r="F810" s="22"/>
      <c r="G810" s="22"/>
      <c r="H810" s="63"/>
      <c r="I810" s="19"/>
      <c r="J810" s="19"/>
      <c r="K810" s="22"/>
      <c r="L810" s="19"/>
      <c r="M810" s="19"/>
      <c r="N810" s="19"/>
      <c r="O810" s="22"/>
      <c r="P810" s="22"/>
      <c r="Q810" s="22"/>
      <c r="R810" s="21"/>
      <c r="S810" s="22"/>
      <c r="T810" s="22"/>
      <c r="U810" s="22"/>
    </row>
    <row r="811" spans="1:21" ht="13.2">
      <c r="A811" s="22"/>
      <c r="B811" s="62"/>
      <c r="C811" s="22"/>
      <c r="D811" s="22"/>
      <c r="E811" s="22"/>
      <c r="F811" s="22"/>
      <c r="G811" s="22"/>
      <c r="H811" s="63"/>
      <c r="I811" s="19"/>
      <c r="J811" s="19"/>
      <c r="K811" s="22"/>
      <c r="L811" s="19"/>
      <c r="M811" s="19"/>
      <c r="N811" s="19"/>
      <c r="O811" s="22"/>
      <c r="P811" s="22"/>
      <c r="Q811" s="22"/>
      <c r="R811" s="21"/>
      <c r="S811" s="22"/>
      <c r="T811" s="22"/>
      <c r="U811" s="22"/>
    </row>
    <row r="812" spans="1:21" ht="13.2">
      <c r="A812" s="22"/>
      <c r="B812" s="62"/>
      <c r="C812" s="22"/>
      <c r="D812" s="22"/>
      <c r="E812" s="22"/>
      <c r="F812" s="22"/>
      <c r="G812" s="22"/>
      <c r="H812" s="63"/>
      <c r="I812" s="19"/>
      <c r="J812" s="19"/>
      <c r="K812" s="22"/>
      <c r="L812" s="19"/>
      <c r="M812" s="19"/>
      <c r="N812" s="19"/>
      <c r="O812" s="22"/>
      <c r="P812" s="22"/>
      <c r="Q812" s="22"/>
      <c r="R812" s="21"/>
      <c r="S812" s="22"/>
      <c r="T812" s="22"/>
      <c r="U812" s="22"/>
    </row>
    <row r="813" spans="1:21" ht="13.2">
      <c r="A813" s="22"/>
      <c r="B813" s="62"/>
      <c r="C813" s="22"/>
      <c r="D813" s="22"/>
      <c r="E813" s="22"/>
      <c r="F813" s="22"/>
      <c r="G813" s="22"/>
      <c r="H813" s="63"/>
      <c r="I813" s="19"/>
      <c r="J813" s="19"/>
      <c r="K813" s="22"/>
      <c r="L813" s="19"/>
      <c r="M813" s="19"/>
      <c r="N813" s="19"/>
      <c r="O813" s="22"/>
      <c r="P813" s="22"/>
      <c r="Q813" s="22"/>
      <c r="R813" s="21"/>
      <c r="S813" s="22"/>
      <c r="T813" s="22"/>
      <c r="U813" s="22"/>
    </row>
    <row r="814" spans="1:21" ht="13.2">
      <c r="A814" s="22"/>
      <c r="B814" s="62"/>
      <c r="C814" s="22"/>
      <c r="D814" s="22"/>
      <c r="E814" s="22"/>
      <c r="F814" s="22"/>
      <c r="G814" s="22"/>
      <c r="H814" s="63"/>
      <c r="I814" s="19"/>
      <c r="J814" s="19"/>
      <c r="K814" s="22"/>
      <c r="L814" s="19"/>
      <c r="M814" s="19"/>
      <c r="N814" s="19"/>
      <c r="O814" s="22"/>
      <c r="P814" s="22"/>
      <c r="Q814" s="22"/>
      <c r="R814" s="21"/>
      <c r="S814" s="22"/>
      <c r="T814" s="22"/>
      <c r="U814" s="22"/>
    </row>
    <row r="815" spans="1:21" ht="13.2">
      <c r="A815" s="22"/>
      <c r="B815" s="62"/>
      <c r="C815" s="22"/>
      <c r="D815" s="22"/>
      <c r="E815" s="22"/>
      <c r="F815" s="22"/>
      <c r="G815" s="22"/>
      <c r="H815" s="63"/>
      <c r="I815" s="19"/>
      <c r="J815" s="19"/>
      <c r="K815" s="22"/>
      <c r="L815" s="19"/>
      <c r="M815" s="19"/>
      <c r="N815" s="19"/>
      <c r="O815" s="22"/>
      <c r="P815" s="22"/>
      <c r="Q815" s="22"/>
      <c r="R815" s="21"/>
      <c r="S815" s="22"/>
      <c r="T815" s="22"/>
      <c r="U815" s="22"/>
    </row>
    <row r="816" spans="1:21" ht="13.2">
      <c r="A816" s="22"/>
      <c r="B816" s="62"/>
      <c r="C816" s="22"/>
      <c r="D816" s="22"/>
      <c r="E816" s="22"/>
      <c r="F816" s="22"/>
      <c r="G816" s="22"/>
      <c r="H816" s="63"/>
      <c r="I816" s="19"/>
      <c r="J816" s="19"/>
      <c r="K816" s="22"/>
      <c r="L816" s="19"/>
      <c r="M816" s="19"/>
      <c r="N816" s="19"/>
      <c r="O816" s="22"/>
      <c r="P816" s="22"/>
      <c r="Q816" s="22"/>
      <c r="R816" s="21"/>
      <c r="S816" s="22"/>
      <c r="T816" s="22"/>
      <c r="U816" s="22"/>
    </row>
    <row r="817" spans="1:21" ht="13.2">
      <c r="A817" s="22"/>
      <c r="B817" s="62"/>
      <c r="C817" s="22"/>
      <c r="D817" s="22"/>
      <c r="E817" s="22"/>
      <c r="F817" s="22"/>
      <c r="G817" s="22"/>
      <c r="H817" s="63"/>
      <c r="I817" s="19"/>
      <c r="J817" s="19"/>
      <c r="K817" s="22"/>
      <c r="L817" s="19"/>
      <c r="M817" s="19"/>
      <c r="N817" s="19"/>
      <c r="O817" s="22"/>
      <c r="P817" s="22"/>
      <c r="Q817" s="22"/>
      <c r="R817" s="21"/>
      <c r="S817" s="22"/>
      <c r="T817" s="22"/>
      <c r="U817" s="22"/>
    </row>
    <row r="818" spans="1:21" ht="13.2">
      <c r="A818" s="22"/>
      <c r="B818" s="62"/>
      <c r="C818" s="22"/>
      <c r="D818" s="22"/>
      <c r="E818" s="22"/>
      <c r="F818" s="22"/>
      <c r="G818" s="22"/>
      <c r="H818" s="63"/>
      <c r="I818" s="19"/>
      <c r="J818" s="19"/>
      <c r="K818" s="22"/>
      <c r="L818" s="19"/>
      <c r="M818" s="19"/>
      <c r="N818" s="19"/>
      <c r="O818" s="22"/>
      <c r="P818" s="22"/>
      <c r="Q818" s="22"/>
      <c r="R818" s="21"/>
      <c r="S818" s="22"/>
      <c r="T818" s="22"/>
      <c r="U818" s="22"/>
    </row>
    <row r="819" spans="1:21" ht="13.2">
      <c r="A819" s="22"/>
      <c r="B819" s="62"/>
      <c r="C819" s="22"/>
      <c r="D819" s="22"/>
      <c r="E819" s="22"/>
      <c r="F819" s="22"/>
      <c r="G819" s="22"/>
      <c r="H819" s="63"/>
      <c r="I819" s="19"/>
      <c r="J819" s="19"/>
      <c r="K819" s="22"/>
      <c r="L819" s="19"/>
      <c r="M819" s="19"/>
      <c r="N819" s="19"/>
      <c r="O819" s="22"/>
      <c r="P819" s="22"/>
      <c r="Q819" s="22"/>
      <c r="R819" s="21"/>
      <c r="S819" s="22"/>
      <c r="T819" s="22"/>
      <c r="U819" s="22"/>
    </row>
    <row r="820" spans="1:21" ht="13.2">
      <c r="A820" s="22"/>
      <c r="B820" s="62"/>
      <c r="C820" s="22"/>
      <c r="D820" s="22"/>
      <c r="E820" s="22"/>
      <c r="F820" s="22"/>
      <c r="G820" s="22"/>
      <c r="H820" s="63"/>
      <c r="I820" s="19"/>
      <c r="J820" s="19"/>
      <c r="K820" s="22"/>
      <c r="L820" s="19"/>
      <c r="M820" s="19"/>
      <c r="N820" s="19"/>
      <c r="O820" s="22"/>
      <c r="P820" s="22"/>
      <c r="Q820" s="22"/>
      <c r="R820" s="21"/>
      <c r="S820" s="22"/>
      <c r="T820" s="22"/>
      <c r="U820" s="22"/>
    </row>
    <row r="821" spans="1:21" ht="13.2">
      <c r="A821" s="22"/>
      <c r="B821" s="62"/>
      <c r="C821" s="22"/>
      <c r="D821" s="22"/>
      <c r="E821" s="22"/>
      <c r="F821" s="22"/>
      <c r="G821" s="22"/>
      <c r="H821" s="63"/>
      <c r="I821" s="19"/>
      <c r="J821" s="19"/>
      <c r="K821" s="22"/>
      <c r="L821" s="19"/>
      <c r="M821" s="19"/>
      <c r="N821" s="19"/>
      <c r="O821" s="22"/>
      <c r="P821" s="22"/>
      <c r="Q821" s="22"/>
      <c r="R821" s="21"/>
      <c r="S821" s="22"/>
      <c r="T821" s="22"/>
      <c r="U821" s="22"/>
    </row>
    <row r="822" spans="1:21" ht="13.2">
      <c r="A822" s="22"/>
      <c r="B822" s="62"/>
      <c r="C822" s="22"/>
      <c r="D822" s="22"/>
      <c r="E822" s="22"/>
      <c r="F822" s="22"/>
      <c r="G822" s="22"/>
      <c r="H822" s="63"/>
      <c r="I822" s="19"/>
      <c r="J822" s="19"/>
      <c r="K822" s="22"/>
      <c r="L822" s="19"/>
      <c r="M822" s="19"/>
      <c r="N822" s="19"/>
      <c r="O822" s="22"/>
      <c r="P822" s="22"/>
      <c r="Q822" s="22"/>
      <c r="R822" s="21"/>
      <c r="S822" s="22"/>
      <c r="T822" s="22"/>
      <c r="U822" s="22"/>
    </row>
    <row r="823" spans="1:21" ht="13.2">
      <c r="A823" s="22"/>
      <c r="B823" s="62"/>
      <c r="C823" s="22"/>
      <c r="D823" s="22"/>
      <c r="E823" s="22"/>
      <c r="F823" s="22"/>
      <c r="G823" s="22"/>
      <c r="H823" s="63"/>
      <c r="I823" s="19"/>
      <c r="J823" s="19"/>
      <c r="K823" s="22"/>
      <c r="L823" s="19"/>
      <c r="M823" s="19"/>
      <c r="N823" s="19"/>
      <c r="O823" s="22"/>
      <c r="P823" s="22"/>
      <c r="Q823" s="22"/>
      <c r="R823" s="21"/>
      <c r="S823" s="22"/>
      <c r="T823" s="22"/>
      <c r="U823" s="22"/>
    </row>
    <row r="824" spans="1:21" ht="13.2">
      <c r="A824" s="22"/>
      <c r="B824" s="62"/>
      <c r="C824" s="22"/>
      <c r="D824" s="22"/>
      <c r="E824" s="22"/>
      <c r="F824" s="22"/>
      <c r="G824" s="22"/>
      <c r="H824" s="63"/>
      <c r="I824" s="19"/>
      <c r="J824" s="19"/>
      <c r="K824" s="22"/>
      <c r="L824" s="19"/>
      <c r="M824" s="19"/>
      <c r="N824" s="19"/>
      <c r="O824" s="22"/>
      <c r="P824" s="22"/>
      <c r="Q824" s="22"/>
      <c r="R824" s="21"/>
      <c r="S824" s="22"/>
      <c r="T824" s="22"/>
      <c r="U824" s="22"/>
    </row>
    <row r="825" spans="1:21" ht="13.2">
      <c r="A825" s="22"/>
      <c r="B825" s="62"/>
      <c r="C825" s="22"/>
      <c r="D825" s="22"/>
      <c r="E825" s="22"/>
      <c r="F825" s="22"/>
      <c r="G825" s="22"/>
      <c r="H825" s="63"/>
      <c r="I825" s="19"/>
      <c r="J825" s="19"/>
      <c r="K825" s="22"/>
      <c r="L825" s="19"/>
      <c r="M825" s="19"/>
      <c r="N825" s="19"/>
      <c r="O825" s="22"/>
      <c r="P825" s="22"/>
      <c r="Q825" s="22"/>
      <c r="R825" s="21"/>
      <c r="S825" s="22"/>
      <c r="T825" s="22"/>
      <c r="U825" s="22"/>
    </row>
    <row r="826" spans="1:21" ht="13.2">
      <c r="A826" s="22"/>
      <c r="B826" s="62"/>
      <c r="C826" s="22"/>
      <c r="D826" s="22"/>
      <c r="E826" s="22"/>
      <c r="F826" s="22"/>
      <c r="G826" s="22"/>
      <c r="H826" s="63"/>
      <c r="I826" s="19"/>
      <c r="J826" s="19"/>
      <c r="K826" s="22"/>
      <c r="L826" s="19"/>
      <c r="M826" s="19"/>
      <c r="N826" s="19"/>
      <c r="O826" s="22"/>
      <c r="P826" s="22"/>
      <c r="Q826" s="22"/>
      <c r="R826" s="21"/>
      <c r="S826" s="22"/>
      <c r="T826" s="22"/>
      <c r="U826" s="22"/>
    </row>
    <row r="827" spans="1:21" ht="13.2">
      <c r="A827" s="22"/>
      <c r="B827" s="62"/>
      <c r="C827" s="22"/>
      <c r="D827" s="22"/>
      <c r="E827" s="22"/>
      <c r="F827" s="22"/>
      <c r="G827" s="22"/>
      <c r="H827" s="63"/>
      <c r="I827" s="19"/>
      <c r="J827" s="19"/>
      <c r="K827" s="22"/>
      <c r="L827" s="19"/>
      <c r="M827" s="19"/>
      <c r="N827" s="19"/>
      <c r="O827" s="22"/>
      <c r="P827" s="22"/>
      <c r="Q827" s="22"/>
      <c r="R827" s="21"/>
      <c r="S827" s="22"/>
      <c r="T827" s="22"/>
      <c r="U827" s="22"/>
    </row>
    <row r="828" spans="1:21" ht="13.2">
      <c r="A828" s="22"/>
      <c r="B828" s="62"/>
      <c r="C828" s="22"/>
      <c r="D828" s="22"/>
      <c r="E828" s="22"/>
      <c r="F828" s="22"/>
      <c r="G828" s="22"/>
      <c r="H828" s="63"/>
      <c r="I828" s="19"/>
      <c r="J828" s="19"/>
      <c r="K828" s="22"/>
      <c r="L828" s="19"/>
      <c r="M828" s="19"/>
      <c r="N828" s="19"/>
      <c r="O828" s="22"/>
      <c r="P828" s="22"/>
      <c r="Q828" s="22"/>
      <c r="R828" s="21"/>
      <c r="S828" s="22"/>
      <c r="T828" s="22"/>
      <c r="U828" s="22"/>
    </row>
    <row r="829" spans="1:21" ht="13.2">
      <c r="A829" s="22"/>
      <c r="B829" s="62"/>
      <c r="C829" s="22"/>
      <c r="D829" s="22"/>
      <c r="E829" s="22"/>
      <c r="F829" s="22"/>
      <c r="G829" s="22"/>
      <c r="H829" s="63"/>
      <c r="I829" s="19"/>
      <c r="J829" s="19"/>
      <c r="K829" s="22"/>
      <c r="L829" s="19"/>
      <c r="M829" s="19"/>
      <c r="N829" s="19"/>
      <c r="O829" s="22"/>
      <c r="P829" s="22"/>
      <c r="Q829" s="22"/>
      <c r="R829" s="21"/>
      <c r="S829" s="22"/>
      <c r="T829" s="22"/>
      <c r="U829" s="22"/>
    </row>
    <row r="830" spans="1:21" ht="13.2">
      <c r="A830" s="22"/>
      <c r="B830" s="62"/>
      <c r="C830" s="22"/>
      <c r="D830" s="22"/>
      <c r="E830" s="22"/>
      <c r="F830" s="22"/>
      <c r="G830" s="22"/>
      <c r="H830" s="63"/>
      <c r="I830" s="19"/>
      <c r="J830" s="19"/>
      <c r="K830" s="22"/>
      <c r="L830" s="19"/>
      <c r="M830" s="19"/>
      <c r="N830" s="19"/>
      <c r="O830" s="22"/>
      <c r="P830" s="22"/>
      <c r="Q830" s="22"/>
      <c r="R830" s="21"/>
      <c r="S830" s="22"/>
      <c r="T830" s="22"/>
      <c r="U830" s="22"/>
    </row>
    <row r="831" spans="1:21" ht="13.2">
      <c r="A831" s="22"/>
      <c r="B831" s="62"/>
      <c r="C831" s="22"/>
      <c r="D831" s="22"/>
      <c r="E831" s="22"/>
      <c r="F831" s="22"/>
      <c r="G831" s="22"/>
      <c r="H831" s="63"/>
      <c r="I831" s="19"/>
      <c r="J831" s="19"/>
      <c r="K831" s="22"/>
      <c r="L831" s="19"/>
      <c r="M831" s="19"/>
      <c r="N831" s="19"/>
      <c r="O831" s="22"/>
      <c r="P831" s="22"/>
      <c r="Q831" s="22"/>
      <c r="R831" s="21"/>
      <c r="S831" s="22"/>
      <c r="T831" s="22"/>
      <c r="U831" s="22"/>
    </row>
    <row r="832" spans="1:21" ht="13.2">
      <c r="A832" s="22"/>
      <c r="B832" s="62"/>
      <c r="C832" s="22"/>
      <c r="D832" s="22"/>
      <c r="E832" s="22"/>
      <c r="F832" s="22"/>
      <c r="G832" s="22"/>
      <c r="H832" s="63"/>
      <c r="I832" s="19"/>
      <c r="J832" s="19"/>
      <c r="K832" s="22"/>
      <c r="L832" s="19"/>
      <c r="M832" s="19"/>
      <c r="N832" s="19"/>
      <c r="O832" s="22"/>
      <c r="P832" s="22"/>
      <c r="Q832" s="22"/>
      <c r="R832" s="21"/>
      <c r="S832" s="22"/>
      <c r="T832" s="22"/>
      <c r="U832" s="22"/>
    </row>
    <row r="833" spans="1:21" ht="13.2">
      <c r="A833" s="22"/>
      <c r="B833" s="62"/>
      <c r="C833" s="22"/>
      <c r="D833" s="22"/>
      <c r="E833" s="22"/>
      <c r="F833" s="22"/>
      <c r="G833" s="22"/>
      <c r="H833" s="63"/>
      <c r="I833" s="19"/>
      <c r="J833" s="19"/>
      <c r="K833" s="22"/>
      <c r="L833" s="19"/>
      <c r="M833" s="19"/>
      <c r="N833" s="19"/>
      <c r="O833" s="22"/>
      <c r="P833" s="22"/>
      <c r="Q833" s="22"/>
      <c r="R833" s="21"/>
      <c r="S833" s="22"/>
      <c r="T833" s="22"/>
      <c r="U833" s="22"/>
    </row>
    <row r="834" spans="1:21" ht="13.2">
      <c r="A834" s="22"/>
      <c r="B834" s="62"/>
      <c r="C834" s="22"/>
      <c r="D834" s="22"/>
      <c r="E834" s="22"/>
      <c r="F834" s="22"/>
      <c r="G834" s="22"/>
      <c r="H834" s="63"/>
      <c r="I834" s="19"/>
      <c r="J834" s="19"/>
      <c r="K834" s="22"/>
      <c r="L834" s="19"/>
      <c r="M834" s="19"/>
      <c r="N834" s="19"/>
      <c r="O834" s="22"/>
      <c r="P834" s="22"/>
      <c r="Q834" s="22"/>
      <c r="R834" s="21"/>
      <c r="S834" s="22"/>
      <c r="T834" s="22"/>
      <c r="U834" s="22"/>
    </row>
    <row r="835" spans="1:21" ht="13.2">
      <c r="A835" s="22"/>
      <c r="B835" s="62"/>
      <c r="C835" s="22"/>
      <c r="D835" s="22"/>
      <c r="E835" s="22"/>
      <c r="F835" s="22"/>
      <c r="G835" s="22"/>
      <c r="H835" s="63"/>
      <c r="I835" s="19"/>
      <c r="J835" s="19"/>
      <c r="K835" s="22"/>
      <c r="L835" s="19"/>
      <c r="M835" s="19"/>
      <c r="N835" s="19"/>
      <c r="O835" s="22"/>
      <c r="P835" s="22"/>
      <c r="Q835" s="22"/>
      <c r="R835" s="21"/>
      <c r="S835" s="22"/>
      <c r="T835" s="22"/>
      <c r="U835" s="22"/>
    </row>
    <row r="836" spans="1:21" ht="13.2">
      <c r="A836" s="22"/>
      <c r="B836" s="62"/>
      <c r="C836" s="22"/>
      <c r="D836" s="22"/>
      <c r="E836" s="22"/>
      <c r="F836" s="22"/>
      <c r="G836" s="22"/>
      <c r="H836" s="63"/>
      <c r="I836" s="19"/>
      <c r="J836" s="19"/>
      <c r="K836" s="22"/>
      <c r="L836" s="19"/>
      <c r="M836" s="19"/>
      <c r="N836" s="19"/>
      <c r="O836" s="22"/>
      <c r="P836" s="22"/>
      <c r="Q836" s="22"/>
      <c r="R836" s="21"/>
      <c r="S836" s="22"/>
      <c r="T836" s="22"/>
      <c r="U836" s="22"/>
    </row>
    <row r="837" spans="1:21" ht="13.2">
      <c r="A837" s="22"/>
      <c r="B837" s="62"/>
      <c r="C837" s="22"/>
      <c r="D837" s="22"/>
      <c r="E837" s="22"/>
      <c r="F837" s="22"/>
      <c r="G837" s="22"/>
      <c r="H837" s="63"/>
      <c r="I837" s="19"/>
      <c r="J837" s="19"/>
      <c r="K837" s="22"/>
      <c r="L837" s="19"/>
      <c r="M837" s="19"/>
      <c r="N837" s="19"/>
      <c r="O837" s="22"/>
      <c r="P837" s="22"/>
      <c r="Q837" s="22"/>
      <c r="R837" s="21"/>
      <c r="S837" s="22"/>
      <c r="T837" s="22"/>
      <c r="U837" s="22"/>
    </row>
    <row r="838" spans="1:21" ht="13.2">
      <c r="A838" s="22"/>
      <c r="B838" s="62"/>
      <c r="C838" s="22"/>
      <c r="D838" s="22"/>
      <c r="E838" s="22"/>
      <c r="F838" s="22"/>
      <c r="G838" s="22"/>
      <c r="H838" s="63"/>
      <c r="I838" s="19"/>
      <c r="J838" s="19"/>
      <c r="K838" s="22"/>
      <c r="L838" s="19"/>
      <c r="M838" s="19"/>
      <c r="N838" s="19"/>
      <c r="O838" s="22"/>
      <c r="P838" s="22"/>
      <c r="Q838" s="22"/>
      <c r="R838" s="21"/>
      <c r="S838" s="22"/>
      <c r="T838" s="22"/>
      <c r="U838" s="22"/>
    </row>
    <row r="839" spans="1:21" ht="13.2">
      <c r="A839" s="22"/>
      <c r="B839" s="62"/>
      <c r="C839" s="22"/>
      <c r="D839" s="22"/>
      <c r="E839" s="22"/>
      <c r="F839" s="22"/>
      <c r="G839" s="22"/>
      <c r="H839" s="63"/>
      <c r="I839" s="19"/>
      <c r="J839" s="19"/>
      <c r="K839" s="22"/>
      <c r="L839" s="19"/>
      <c r="M839" s="19"/>
      <c r="N839" s="19"/>
      <c r="O839" s="22"/>
      <c r="P839" s="22"/>
      <c r="Q839" s="22"/>
      <c r="R839" s="21"/>
      <c r="S839" s="22"/>
      <c r="T839" s="22"/>
      <c r="U839" s="22"/>
    </row>
    <row r="840" spans="1:21" ht="13.2">
      <c r="A840" s="22"/>
      <c r="B840" s="62"/>
      <c r="C840" s="22"/>
      <c r="D840" s="22"/>
      <c r="E840" s="22"/>
      <c r="F840" s="22"/>
      <c r="G840" s="22"/>
      <c r="H840" s="63"/>
      <c r="I840" s="19"/>
      <c r="J840" s="19"/>
      <c r="K840" s="22"/>
      <c r="L840" s="19"/>
      <c r="M840" s="19"/>
      <c r="N840" s="19"/>
      <c r="O840" s="22"/>
      <c r="P840" s="22"/>
      <c r="Q840" s="22"/>
      <c r="R840" s="21"/>
      <c r="S840" s="22"/>
      <c r="T840" s="22"/>
      <c r="U840" s="22"/>
    </row>
    <row r="841" spans="1:21" ht="13.2">
      <c r="A841" s="22"/>
      <c r="B841" s="62"/>
      <c r="C841" s="22"/>
      <c r="D841" s="22"/>
      <c r="E841" s="22"/>
      <c r="F841" s="22"/>
      <c r="G841" s="22"/>
      <c r="H841" s="63"/>
      <c r="I841" s="19"/>
      <c r="J841" s="19"/>
      <c r="K841" s="22"/>
      <c r="L841" s="19"/>
      <c r="M841" s="19"/>
      <c r="N841" s="19"/>
      <c r="O841" s="22"/>
      <c r="P841" s="22"/>
      <c r="Q841" s="22"/>
      <c r="R841" s="21"/>
      <c r="S841" s="22"/>
      <c r="T841" s="22"/>
      <c r="U841" s="22"/>
    </row>
    <row r="842" spans="1:21" ht="13.2">
      <c r="A842" s="22"/>
      <c r="B842" s="62"/>
      <c r="C842" s="22"/>
      <c r="D842" s="22"/>
      <c r="E842" s="22"/>
      <c r="F842" s="22"/>
      <c r="G842" s="22"/>
      <c r="H842" s="63"/>
      <c r="I842" s="19"/>
      <c r="J842" s="19"/>
      <c r="K842" s="22"/>
      <c r="L842" s="19"/>
      <c r="M842" s="19"/>
      <c r="N842" s="19"/>
      <c r="O842" s="22"/>
      <c r="P842" s="22"/>
      <c r="Q842" s="22"/>
      <c r="R842" s="21"/>
      <c r="S842" s="22"/>
      <c r="T842" s="22"/>
      <c r="U842" s="22"/>
    </row>
    <row r="843" spans="1:21" ht="13.2">
      <c r="A843" s="22"/>
      <c r="B843" s="62"/>
      <c r="C843" s="22"/>
      <c r="D843" s="22"/>
      <c r="E843" s="22"/>
      <c r="F843" s="22"/>
      <c r="G843" s="22"/>
      <c r="H843" s="63"/>
      <c r="I843" s="19"/>
      <c r="J843" s="19"/>
      <c r="K843" s="22"/>
      <c r="L843" s="19"/>
      <c r="M843" s="19"/>
      <c r="N843" s="19"/>
      <c r="O843" s="22"/>
      <c r="P843" s="22"/>
      <c r="Q843" s="22"/>
      <c r="R843" s="21"/>
      <c r="S843" s="22"/>
      <c r="T843" s="22"/>
      <c r="U843" s="22"/>
    </row>
    <row r="844" spans="1:21" ht="13.2">
      <c r="A844" s="22"/>
      <c r="B844" s="62"/>
      <c r="C844" s="22"/>
      <c r="D844" s="22"/>
      <c r="E844" s="22"/>
      <c r="F844" s="22"/>
      <c r="G844" s="22"/>
      <c r="H844" s="63"/>
      <c r="I844" s="19"/>
      <c r="J844" s="19"/>
      <c r="K844" s="22"/>
      <c r="L844" s="19"/>
      <c r="M844" s="19"/>
      <c r="N844" s="19"/>
      <c r="O844" s="22"/>
      <c r="P844" s="22"/>
      <c r="Q844" s="22"/>
      <c r="R844" s="21"/>
      <c r="S844" s="22"/>
      <c r="T844" s="22"/>
      <c r="U844" s="22"/>
    </row>
    <row r="845" spans="1:21" ht="13.2">
      <c r="A845" s="22"/>
      <c r="B845" s="62"/>
      <c r="C845" s="22"/>
      <c r="D845" s="22"/>
      <c r="E845" s="22"/>
      <c r="F845" s="22"/>
      <c r="G845" s="22"/>
      <c r="H845" s="63"/>
      <c r="I845" s="19"/>
      <c r="J845" s="19"/>
      <c r="K845" s="22"/>
      <c r="L845" s="19"/>
      <c r="M845" s="19"/>
      <c r="N845" s="19"/>
      <c r="O845" s="22"/>
      <c r="P845" s="22"/>
      <c r="Q845" s="22"/>
      <c r="R845" s="21"/>
      <c r="S845" s="22"/>
      <c r="T845" s="22"/>
      <c r="U845" s="22"/>
    </row>
    <row r="846" spans="1:21" ht="13.2">
      <c r="A846" s="22"/>
      <c r="B846" s="62"/>
      <c r="C846" s="22"/>
      <c r="D846" s="22"/>
      <c r="E846" s="22"/>
      <c r="F846" s="22"/>
      <c r="G846" s="22"/>
      <c r="H846" s="63"/>
      <c r="I846" s="19"/>
      <c r="J846" s="19"/>
      <c r="K846" s="22"/>
      <c r="L846" s="19"/>
      <c r="M846" s="19"/>
      <c r="N846" s="19"/>
      <c r="O846" s="22"/>
      <c r="P846" s="22"/>
      <c r="Q846" s="22"/>
      <c r="R846" s="21"/>
      <c r="S846" s="22"/>
      <c r="T846" s="22"/>
      <c r="U846" s="22"/>
    </row>
    <row r="847" spans="1:21" ht="13.2">
      <c r="A847" s="22"/>
      <c r="B847" s="62"/>
      <c r="C847" s="22"/>
      <c r="D847" s="22"/>
      <c r="E847" s="22"/>
      <c r="F847" s="22"/>
      <c r="G847" s="22"/>
      <c r="H847" s="63"/>
      <c r="I847" s="19"/>
      <c r="J847" s="19"/>
      <c r="K847" s="22"/>
      <c r="L847" s="19"/>
      <c r="M847" s="19"/>
      <c r="N847" s="19"/>
      <c r="O847" s="22"/>
      <c r="P847" s="22"/>
      <c r="Q847" s="22"/>
      <c r="R847" s="21"/>
      <c r="S847" s="22"/>
      <c r="T847" s="22"/>
      <c r="U847" s="22"/>
    </row>
    <row r="848" spans="1:21" ht="13.2">
      <c r="A848" s="22"/>
      <c r="B848" s="62"/>
      <c r="C848" s="22"/>
      <c r="D848" s="22"/>
      <c r="E848" s="22"/>
      <c r="F848" s="22"/>
      <c r="G848" s="22"/>
      <c r="H848" s="63"/>
      <c r="I848" s="19"/>
      <c r="J848" s="19"/>
      <c r="K848" s="22"/>
      <c r="L848" s="19"/>
      <c r="M848" s="19"/>
      <c r="N848" s="19"/>
      <c r="O848" s="22"/>
      <c r="P848" s="22"/>
      <c r="Q848" s="22"/>
      <c r="R848" s="21"/>
      <c r="S848" s="22"/>
      <c r="T848" s="22"/>
      <c r="U848" s="22"/>
    </row>
    <row r="849" spans="1:21" ht="13.2">
      <c r="A849" s="22"/>
      <c r="B849" s="62"/>
      <c r="C849" s="22"/>
      <c r="D849" s="22"/>
      <c r="E849" s="22"/>
      <c r="F849" s="22"/>
      <c r="G849" s="22"/>
      <c r="H849" s="63"/>
      <c r="I849" s="19"/>
      <c r="J849" s="19"/>
      <c r="K849" s="22"/>
      <c r="L849" s="19"/>
      <c r="M849" s="19"/>
      <c r="N849" s="19"/>
      <c r="O849" s="22"/>
      <c r="P849" s="22"/>
      <c r="Q849" s="22"/>
      <c r="R849" s="21"/>
      <c r="S849" s="22"/>
      <c r="T849" s="22"/>
      <c r="U849" s="22"/>
    </row>
    <row r="850" spans="1:21" ht="13.2">
      <c r="A850" s="22"/>
      <c r="B850" s="62"/>
      <c r="C850" s="22"/>
      <c r="D850" s="22"/>
      <c r="E850" s="22"/>
      <c r="F850" s="22"/>
      <c r="G850" s="22"/>
      <c r="H850" s="63"/>
      <c r="I850" s="19"/>
      <c r="J850" s="19"/>
      <c r="K850" s="22"/>
      <c r="L850" s="19"/>
      <c r="M850" s="19"/>
      <c r="N850" s="19"/>
      <c r="O850" s="22"/>
      <c r="P850" s="22"/>
      <c r="Q850" s="22"/>
      <c r="R850" s="21"/>
      <c r="S850" s="22"/>
      <c r="T850" s="22"/>
      <c r="U850" s="22"/>
    </row>
    <row r="851" spans="1:21" ht="13.2">
      <c r="A851" s="22"/>
      <c r="B851" s="62"/>
      <c r="C851" s="22"/>
      <c r="D851" s="22"/>
      <c r="E851" s="22"/>
      <c r="F851" s="22"/>
      <c r="G851" s="22"/>
      <c r="H851" s="63"/>
      <c r="I851" s="19"/>
      <c r="J851" s="19"/>
      <c r="K851" s="22"/>
      <c r="L851" s="19"/>
      <c r="M851" s="19"/>
      <c r="N851" s="19"/>
      <c r="O851" s="22"/>
      <c r="P851" s="22"/>
      <c r="Q851" s="22"/>
      <c r="R851" s="21"/>
      <c r="S851" s="22"/>
      <c r="T851" s="22"/>
      <c r="U851" s="22"/>
    </row>
    <row r="852" spans="1:21" ht="13.2">
      <c r="A852" s="22"/>
      <c r="B852" s="62"/>
      <c r="C852" s="22"/>
      <c r="D852" s="22"/>
      <c r="E852" s="22"/>
      <c r="F852" s="22"/>
      <c r="G852" s="22"/>
      <c r="H852" s="63"/>
      <c r="I852" s="19"/>
      <c r="J852" s="19"/>
      <c r="K852" s="22"/>
      <c r="L852" s="19"/>
      <c r="M852" s="19"/>
      <c r="N852" s="19"/>
      <c r="O852" s="22"/>
      <c r="P852" s="22"/>
      <c r="Q852" s="22"/>
      <c r="R852" s="21"/>
      <c r="S852" s="22"/>
      <c r="T852" s="22"/>
      <c r="U852" s="22"/>
    </row>
    <row r="853" spans="1:21" ht="13.2">
      <c r="A853" s="22"/>
      <c r="B853" s="62"/>
      <c r="C853" s="22"/>
      <c r="D853" s="22"/>
      <c r="E853" s="22"/>
      <c r="F853" s="22"/>
      <c r="G853" s="22"/>
      <c r="H853" s="63"/>
      <c r="I853" s="19"/>
      <c r="J853" s="19"/>
      <c r="K853" s="22"/>
      <c r="L853" s="19"/>
      <c r="M853" s="19"/>
      <c r="N853" s="19"/>
      <c r="O853" s="22"/>
      <c r="P853" s="22"/>
      <c r="Q853" s="22"/>
      <c r="R853" s="21"/>
      <c r="S853" s="22"/>
      <c r="T853" s="22"/>
      <c r="U853" s="22"/>
    </row>
    <row r="854" spans="1:21" ht="13.2">
      <c r="A854" s="22"/>
      <c r="B854" s="62"/>
      <c r="C854" s="22"/>
      <c r="D854" s="22"/>
      <c r="E854" s="22"/>
      <c r="F854" s="22"/>
      <c r="G854" s="22"/>
      <c r="H854" s="63"/>
      <c r="I854" s="19"/>
      <c r="J854" s="19"/>
      <c r="K854" s="22"/>
      <c r="L854" s="19"/>
      <c r="M854" s="19"/>
      <c r="N854" s="19"/>
      <c r="O854" s="22"/>
      <c r="P854" s="22"/>
      <c r="Q854" s="22"/>
      <c r="R854" s="21"/>
      <c r="S854" s="22"/>
      <c r="T854" s="22"/>
      <c r="U854" s="22"/>
    </row>
    <row r="855" spans="1:21" ht="13.2">
      <c r="A855" s="22"/>
      <c r="B855" s="62"/>
      <c r="C855" s="22"/>
      <c r="D855" s="22"/>
      <c r="E855" s="22"/>
      <c r="F855" s="22"/>
      <c r="G855" s="22"/>
      <c r="H855" s="63"/>
      <c r="I855" s="19"/>
      <c r="J855" s="19"/>
      <c r="K855" s="22"/>
      <c r="L855" s="19"/>
      <c r="M855" s="19"/>
      <c r="N855" s="19"/>
      <c r="O855" s="22"/>
      <c r="P855" s="22"/>
      <c r="Q855" s="22"/>
      <c r="R855" s="21"/>
      <c r="S855" s="22"/>
      <c r="T855" s="22"/>
      <c r="U855" s="22"/>
    </row>
    <row r="856" spans="1:21" ht="13.2">
      <c r="A856" s="22"/>
      <c r="B856" s="62"/>
      <c r="C856" s="22"/>
      <c r="D856" s="22"/>
      <c r="E856" s="22"/>
      <c r="F856" s="22"/>
      <c r="G856" s="22"/>
      <c r="H856" s="63"/>
      <c r="I856" s="19"/>
      <c r="J856" s="19"/>
      <c r="K856" s="22"/>
      <c r="L856" s="19"/>
      <c r="M856" s="19"/>
      <c r="N856" s="19"/>
      <c r="O856" s="22"/>
      <c r="P856" s="22"/>
      <c r="Q856" s="22"/>
      <c r="R856" s="21"/>
      <c r="S856" s="22"/>
      <c r="T856" s="22"/>
      <c r="U856" s="22"/>
    </row>
    <row r="857" spans="1:21" ht="13.2">
      <c r="A857" s="22"/>
      <c r="B857" s="62"/>
      <c r="C857" s="22"/>
      <c r="D857" s="22"/>
      <c r="E857" s="22"/>
      <c r="F857" s="22"/>
      <c r="G857" s="22"/>
      <c r="H857" s="63"/>
      <c r="I857" s="19"/>
      <c r="J857" s="19"/>
      <c r="K857" s="22"/>
      <c r="L857" s="19"/>
      <c r="M857" s="19"/>
      <c r="N857" s="19"/>
      <c r="O857" s="22"/>
      <c r="P857" s="22"/>
      <c r="Q857" s="22"/>
      <c r="R857" s="21"/>
      <c r="S857" s="22"/>
      <c r="T857" s="22"/>
      <c r="U857" s="22"/>
    </row>
    <row r="858" spans="1:21" ht="13.2">
      <c r="A858" s="22"/>
      <c r="B858" s="62"/>
      <c r="C858" s="22"/>
      <c r="D858" s="22"/>
      <c r="E858" s="22"/>
      <c r="F858" s="22"/>
      <c r="G858" s="22"/>
      <c r="H858" s="63"/>
      <c r="I858" s="19"/>
      <c r="J858" s="19"/>
      <c r="K858" s="22"/>
      <c r="L858" s="19"/>
      <c r="M858" s="19"/>
      <c r="N858" s="19"/>
      <c r="O858" s="22"/>
      <c r="P858" s="22"/>
      <c r="Q858" s="22"/>
      <c r="R858" s="21"/>
      <c r="S858" s="22"/>
      <c r="T858" s="22"/>
      <c r="U858" s="22"/>
    </row>
    <row r="859" spans="1:21" ht="13.2">
      <c r="A859" s="22"/>
      <c r="B859" s="62"/>
      <c r="C859" s="22"/>
      <c r="D859" s="22"/>
      <c r="E859" s="22"/>
      <c r="F859" s="22"/>
      <c r="G859" s="22"/>
      <c r="H859" s="63"/>
      <c r="I859" s="19"/>
      <c r="J859" s="19"/>
      <c r="K859" s="22"/>
      <c r="L859" s="19"/>
      <c r="M859" s="19"/>
      <c r="N859" s="19"/>
      <c r="O859" s="22"/>
      <c r="P859" s="22"/>
      <c r="Q859" s="22"/>
      <c r="R859" s="21"/>
      <c r="S859" s="22"/>
      <c r="T859" s="22"/>
      <c r="U859" s="22"/>
    </row>
    <row r="860" spans="1:21" ht="13.2">
      <c r="A860" s="22"/>
      <c r="B860" s="62"/>
      <c r="C860" s="22"/>
      <c r="D860" s="22"/>
      <c r="E860" s="22"/>
      <c r="F860" s="22"/>
      <c r="G860" s="22"/>
      <c r="H860" s="63"/>
      <c r="I860" s="19"/>
      <c r="J860" s="19"/>
      <c r="K860" s="22"/>
      <c r="L860" s="19"/>
      <c r="M860" s="19"/>
      <c r="N860" s="19"/>
      <c r="O860" s="22"/>
      <c r="P860" s="22"/>
      <c r="Q860" s="22"/>
      <c r="R860" s="21"/>
      <c r="S860" s="22"/>
      <c r="T860" s="22"/>
      <c r="U860" s="22"/>
    </row>
    <row r="861" spans="1:21" ht="13.2">
      <c r="A861" s="22"/>
      <c r="B861" s="62"/>
      <c r="C861" s="22"/>
      <c r="D861" s="22"/>
      <c r="E861" s="22"/>
      <c r="F861" s="22"/>
      <c r="G861" s="22"/>
      <c r="H861" s="63"/>
      <c r="I861" s="19"/>
      <c r="J861" s="19"/>
      <c r="K861" s="22"/>
      <c r="L861" s="19"/>
      <c r="M861" s="19"/>
      <c r="N861" s="19"/>
      <c r="O861" s="22"/>
      <c r="P861" s="22"/>
      <c r="Q861" s="22"/>
      <c r="R861" s="21"/>
      <c r="S861" s="22"/>
      <c r="T861" s="22"/>
      <c r="U861" s="22"/>
    </row>
    <row r="862" spans="1:21" ht="13.2">
      <c r="A862" s="22"/>
      <c r="B862" s="62"/>
      <c r="C862" s="22"/>
      <c r="D862" s="22"/>
      <c r="E862" s="22"/>
      <c r="F862" s="22"/>
      <c r="G862" s="22"/>
      <c r="H862" s="63"/>
      <c r="I862" s="19"/>
      <c r="J862" s="19"/>
      <c r="K862" s="22"/>
      <c r="L862" s="19"/>
      <c r="M862" s="19"/>
      <c r="N862" s="19"/>
      <c r="O862" s="22"/>
      <c r="P862" s="22"/>
      <c r="Q862" s="22"/>
      <c r="R862" s="21"/>
      <c r="S862" s="22"/>
      <c r="T862" s="22"/>
      <c r="U862" s="22"/>
    </row>
    <row r="863" spans="1:21" ht="13.2">
      <c r="A863" s="22"/>
      <c r="B863" s="62"/>
      <c r="C863" s="22"/>
      <c r="D863" s="22"/>
      <c r="E863" s="22"/>
      <c r="F863" s="22"/>
      <c r="G863" s="22"/>
      <c r="H863" s="63"/>
      <c r="I863" s="19"/>
      <c r="J863" s="19"/>
      <c r="K863" s="22"/>
      <c r="L863" s="19"/>
      <c r="M863" s="19"/>
      <c r="N863" s="19"/>
      <c r="O863" s="22"/>
      <c r="P863" s="22"/>
      <c r="Q863" s="22"/>
      <c r="R863" s="21"/>
      <c r="S863" s="22"/>
      <c r="T863" s="22"/>
      <c r="U863" s="22"/>
    </row>
    <row r="864" spans="1:21" ht="13.2">
      <c r="A864" s="22"/>
      <c r="B864" s="62"/>
      <c r="C864" s="22"/>
      <c r="D864" s="22"/>
      <c r="E864" s="22"/>
      <c r="F864" s="22"/>
      <c r="G864" s="22"/>
      <c r="H864" s="63"/>
      <c r="I864" s="19"/>
      <c r="J864" s="19"/>
      <c r="K864" s="22"/>
      <c r="L864" s="19"/>
      <c r="M864" s="19"/>
      <c r="N864" s="19"/>
      <c r="O864" s="22"/>
      <c r="P864" s="22"/>
      <c r="Q864" s="22"/>
      <c r="R864" s="21"/>
      <c r="S864" s="22"/>
      <c r="T864" s="22"/>
      <c r="U864" s="22"/>
    </row>
    <row r="865" spans="1:21" ht="13.2">
      <c r="A865" s="22"/>
      <c r="B865" s="62"/>
      <c r="C865" s="22"/>
      <c r="D865" s="22"/>
      <c r="E865" s="22"/>
      <c r="F865" s="22"/>
      <c r="G865" s="22"/>
      <c r="H865" s="63"/>
      <c r="I865" s="19"/>
      <c r="J865" s="19"/>
      <c r="K865" s="22"/>
      <c r="L865" s="19"/>
      <c r="M865" s="19"/>
      <c r="N865" s="19"/>
      <c r="O865" s="22"/>
      <c r="P865" s="22"/>
      <c r="Q865" s="22"/>
      <c r="R865" s="21"/>
      <c r="S865" s="22"/>
      <c r="T865" s="22"/>
      <c r="U865" s="22"/>
    </row>
    <row r="866" spans="1:21" ht="13.2">
      <c r="A866" s="22"/>
      <c r="B866" s="62"/>
      <c r="C866" s="22"/>
      <c r="D866" s="22"/>
      <c r="E866" s="22"/>
      <c r="F866" s="22"/>
      <c r="G866" s="22"/>
      <c r="H866" s="63"/>
      <c r="I866" s="19"/>
      <c r="J866" s="19"/>
      <c r="K866" s="22"/>
      <c r="L866" s="19"/>
      <c r="M866" s="19"/>
      <c r="N866" s="19"/>
      <c r="O866" s="22"/>
      <c r="P866" s="22"/>
      <c r="Q866" s="22"/>
      <c r="R866" s="21"/>
      <c r="S866" s="22"/>
      <c r="T866" s="22"/>
      <c r="U866" s="22"/>
    </row>
    <row r="867" spans="1:21" ht="13.2">
      <c r="A867" s="22"/>
      <c r="B867" s="62"/>
      <c r="C867" s="22"/>
      <c r="D867" s="22"/>
      <c r="E867" s="22"/>
      <c r="F867" s="22"/>
      <c r="G867" s="22"/>
      <c r="H867" s="63"/>
      <c r="I867" s="19"/>
      <c r="J867" s="19"/>
      <c r="K867" s="22"/>
      <c r="L867" s="19"/>
      <c r="M867" s="19"/>
      <c r="N867" s="19"/>
      <c r="O867" s="22"/>
      <c r="P867" s="22"/>
      <c r="Q867" s="22"/>
      <c r="R867" s="21"/>
      <c r="S867" s="22"/>
      <c r="T867" s="22"/>
      <c r="U867" s="22"/>
    </row>
    <row r="868" spans="1:21" ht="13.2">
      <c r="A868" s="22"/>
      <c r="B868" s="62"/>
      <c r="C868" s="22"/>
      <c r="D868" s="22"/>
      <c r="E868" s="22"/>
      <c r="F868" s="22"/>
      <c r="G868" s="22"/>
      <c r="H868" s="63"/>
      <c r="I868" s="19"/>
      <c r="J868" s="19"/>
      <c r="K868" s="22"/>
      <c r="L868" s="19"/>
      <c r="M868" s="19"/>
      <c r="N868" s="19"/>
      <c r="O868" s="22"/>
      <c r="P868" s="22"/>
      <c r="Q868" s="22"/>
      <c r="R868" s="21"/>
      <c r="S868" s="22"/>
      <c r="T868" s="22"/>
      <c r="U868" s="22"/>
    </row>
    <row r="869" spans="1:21" ht="13.2">
      <c r="A869" s="22"/>
      <c r="B869" s="62"/>
      <c r="C869" s="22"/>
      <c r="D869" s="22"/>
      <c r="E869" s="22"/>
      <c r="F869" s="22"/>
      <c r="G869" s="22"/>
      <c r="H869" s="63"/>
      <c r="I869" s="19"/>
      <c r="J869" s="19"/>
      <c r="K869" s="22"/>
      <c r="L869" s="19"/>
      <c r="M869" s="19"/>
      <c r="N869" s="19"/>
      <c r="O869" s="22"/>
      <c r="P869" s="22"/>
      <c r="Q869" s="22"/>
      <c r="R869" s="21"/>
      <c r="S869" s="22"/>
      <c r="T869" s="22"/>
      <c r="U869" s="22"/>
    </row>
    <row r="870" spans="1:21" ht="13.2">
      <c r="A870" s="22"/>
      <c r="B870" s="62"/>
      <c r="C870" s="22"/>
      <c r="D870" s="22"/>
      <c r="E870" s="22"/>
      <c r="F870" s="22"/>
      <c r="G870" s="22"/>
      <c r="H870" s="63"/>
      <c r="I870" s="19"/>
      <c r="J870" s="19"/>
      <c r="K870" s="22"/>
      <c r="L870" s="19"/>
      <c r="M870" s="19"/>
      <c r="N870" s="19"/>
      <c r="O870" s="22"/>
      <c r="P870" s="22"/>
      <c r="Q870" s="22"/>
      <c r="R870" s="21"/>
      <c r="S870" s="22"/>
      <c r="T870" s="22"/>
      <c r="U870" s="22"/>
    </row>
    <row r="871" spans="1:21" ht="13.2">
      <c r="A871" s="22"/>
      <c r="B871" s="62"/>
      <c r="C871" s="22"/>
      <c r="D871" s="22"/>
      <c r="E871" s="22"/>
      <c r="F871" s="22"/>
      <c r="G871" s="22"/>
      <c r="H871" s="63"/>
      <c r="I871" s="19"/>
      <c r="J871" s="19"/>
      <c r="K871" s="22"/>
      <c r="L871" s="19"/>
      <c r="M871" s="19"/>
      <c r="N871" s="19"/>
      <c r="O871" s="22"/>
      <c r="P871" s="22"/>
      <c r="Q871" s="22"/>
      <c r="R871" s="21"/>
      <c r="S871" s="22"/>
      <c r="T871" s="22"/>
      <c r="U871" s="22"/>
    </row>
    <row r="872" spans="1:21" ht="13.2">
      <c r="A872" s="22"/>
      <c r="B872" s="62"/>
      <c r="C872" s="22"/>
      <c r="D872" s="22"/>
      <c r="E872" s="22"/>
      <c r="F872" s="22"/>
      <c r="G872" s="22"/>
      <c r="H872" s="63"/>
      <c r="I872" s="19"/>
      <c r="J872" s="19"/>
      <c r="K872" s="22"/>
      <c r="L872" s="19"/>
      <c r="M872" s="19"/>
      <c r="N872" s="19"/>
      <c r="O872" s="22"/>
      <c r="P872" s="22"/>
      <c r="Q872" s="22"/>
      <c r="R872" s="21"/>
      <c r="S872" s="22"/>
      <c r="T872" s="22"/>
      <c r="U872" s="22"/>
    </row>
    <row r="873" spans="1:21" ht="13.2">
      <c r="A873" s="22"/>
      <c r="B873" s="62"/>
      <c r="C873" s="22"/>
      <c r="D873" s="22"/>
      <c r="E873" s="22"/>
      <c r="F873" s="22"/>
      <c r="G873" s="22"/>
      <c r="H873" s="63"/>
      <c r="I873" s="19"/>
      <c r="J873" s="19"/>
      <c r="K873" s="22"/>
      <c r="L873" s="19"/>
      <c r="M873" s="19"/>
      <c r="N873" s="19"/>
      <c r="O873" s="22"/>
      <c r="P873" s="22"/>
      <c r="Q873" s="22"/>
      <c r="R873" s="21"/>
      <c r="S873" s="22"/>
      <c r="T873" s="22"/>
      <c r="U873" s="22"/>
    </row>
    <row r="874" spans="1:21" ht="13.2">
      <c r="A874" s="22"/>
      <c r="B874" s="62"/>
      <c r="C874" s="22"/>
      <c r="D874" s="22"/>
      <c r="E874" s="22"/>
      <c r="F874" s="22"/>
      <c r="G874" s="22"/>
      <c r="H874" s="63"/>
      <c r="I874" s="19"/>
      <c r="J874" s="19"/>
      <c r="K874" s="22"/>
      <c r="L874" s="19"/>
      <c r="M874" s="19"/>
      <c r="N874" s="19"/>
      <c r="O874" s="22"/>
      <c r="P874" s="22"/>
      <c r="Q874" s="22"/>
      <c r="R874" s="21"/>
      <c r="S874" s="22"/>
      <c r="T874" s="22"/>
      <c r="U874" s="22"/>
    </row>
    <row r="875" spans="1:21" ht="13.2">
      <c r="A875" s="22"/>
      <c r="B875" s="62"/>
      <c r="C875" s="22"/>
      <c r="D875" s="22"/>
      <c r="E875" s="22"/>
      <c r="F875" s="22"/>
      <c r="G875" s="22"/>
      <c r="H875" s="63"/>
      <c r="I875" s="19"/>
      <c r="J875" s="19"/>
      <c r="K875" s="22"/>
      <c r="L875" s="19"/>
      <c r="M875" s="19"/>
      <c r="N875" s="19"/>
      <c r="O875" s="22"/>
      <c r="P875" s="22"/>
      <c r="Q875" s="22"/>
      <c r="R875" s="21"/>
      <c r="S875" s="22"/>
      <c r="T875" s="22"/>
      <c r="U875" s="22"/>
    </row>
    <row r="876" spans="1:21" ht="13.2">
      <c r="A876" s="22"/>
      <c r="B876" s="62"/>
      <c r="C876" s="22"/>
      <c r="D876" s="22"/>
      <c r="E876" s="22"/>
      <c r="F876" s="22"/>
      <c r="G876" s="22"/>
      <c r="H876" s="63"/>
      <c r="I876" s="19"/>
      <c r="J876" s="19"/>
      <c r="K876" s="22"/>
      <c r="L876" s="19"/>
      <c r="M876" s="19"/>
      <c r="N876" s="19"/>
      <c r="O876" s="22"/>
      <c r="P876" s="22"/>
      <c r="Q876" s="22"/>
      <c r="R876" s="21"/>
      <c r="S876" s="22"/>
      <c r="T876" s="22"/>
      <c r="U876" s="22"/>
    </row>
    <row r="877" spans="1:21" ht="13.2">
      <c r="A877" s="22"/>
      <c r="B877" s="62"/>
      <c r="C877" s="22"/>
      <c r="D877" s="22"/>
      <c r="E877" s="22"/>
      <c r="F877" s="22"/>
      <c r="G877" s="22"/>
      <c r="H877" s="63"/>
      <c r="I877" s="19"/>
      <c r="J877" s="19"/>
      <c r="K877" s="22"/>
      <c r="L877" s="19"/>
      <c r="M877" s="19"/>
      <c r="N877" s="19"/>
      <c r="O877" s="22"/>
      <c r="P877" s="22"/>
      <c r="Q877" s="22"/>
      <c r="R877" s="21"/>
      <c r="S877" s="22"/>
      <c r="T877" s="22"/>
      <c r="U877" s="22"/>
    </row>
    <row r="878" spans="1:21" ht="13.2">
      <c r="A878" s="22"/>
      <c r="B878" s="62"/>
      <c r="C878" s="22"/>
      <c r="D878" s="22"/>
      <c r="E878" s="22"/>
      <c r="F878" s="22"/>
      <c r="G878" s="22"/>
      <c r="H878" s="63"/>
      <c r="I878" s="19"/>
      <c r="J878" s="19"/>
      <c r="K878" s="22"/>
      <c r="L878" s="19"/>
      <c r="M878" s="19"/>
      <c r="N878" s="19"/>
      <c r="O878" s="22"/>
      <c r="P878" s="22"/>
      <c r="Q878" s="22"/>
      <c r="R878" s="21"/>
      <c r="S878" s="22"/>
      <c r="T878" s="22"/>
      <c r="U878" s="22"/>
    </row>
    <row r="879" spans="1:21" ht="13.2">
      <c r="A879" s="22"/>
      <c r="B879" s="62"/>
      <c r="C879" s="22"/>
      <c r="D879" s="22"/>
      <c r="E879" s="22"/>
      <c r="F879" s="22"/>
      <c r="G879" s="22"/>
      <c r="H879" s="63"/>
      <c r="I879" s="19"/>
      <c r="J879" s="19"/>
      <c r="K879" s="22"/>
      <c r="L879" s="19"/>
      <c r="M879" s="19"/>
      <c r="N879" s="19"/>
      <c r="O879" s="22"/>
      <c r="P879" s="22"/>
      <c r="Q879" s="22"/>
      <c r="R879" s="21"/>
      <c r="S879" s="22"/>
      <c r="T879" s="22"/>
      <c r="U879" s="22"/>
    </row>
    <row r="880" spans="1:21" ht="13.2">
      <c r="A880" s="22"/>
      <c r="B880" s="62"/>
      <c r="C880" s="22"/>
      <c r="D880" s="22"/>
      <c r="E880" s="22"/>
      <c r="F880" s="22"/>
      <c r="G880" s="22"/>
      <c r="H880" s="63"/>
      <c r="I880" s="19"/>
      <c r="J880" s="19"/>
      <c r="K880" s="22"/>
      <c r="L880" s="19"/>
      <c r="M880" s="19"/>
      <c r="N880" s="19"/>
      <c r="O880" s="22"/>
      <c r="P880" s="22"/>
      <c r="Q880" s="22"/>
      <c r="R880" s="21"/>
      <c r="S880" s="22"/>
      <c r="T880" s="22"/>
      <c r="U880" s="22"/>
    </row>
    <row r="881" spans="1:21" ht="13.2">
      <c r="A881" s="22"/>
      <c r="B881" s="62"/>
      <c r="C881" s="22"/>
      <c r="D881" s="22"/>
      <c r="E881" s="22"/>
      <c r="F881" s="22"/>
      <c r="G881" s="22"/>
      <c r="H881" s="63"/>
      <c r="I881" s="19"/>
      <c r="J881" s="19"/>
      <c r="K881" s="22"/>
      <c r="L881" s="19"/>
      <c r="M881" s="19"/>
      <c r="N881" s="19"/>
      <c r="O881" s="22"/>
      <c r="P881" s="22"/>
      <c r="Q881" s="22"/>
      <c r="R881" s="21"/>
      <c r="S881" s="22"/>
      <c r="T881" s="22"/>
      <c r="U881" s="22"/>
    </row>
    <row r="882" spans="1:21" ht="13.2">
      <c r="A882" s="22"/>
      <c r="B882" s="62"/>
      <c r="C882" s="22"/>
      <c r="D882" s="22"/>
      <c r="E882" s="22"/>
      <c r="F882" s="22"/>
      <c r="G882" s="22"/>
      <c r="H882" s="63"/>
      <c r="I882" s="19"/>
      <c r="J882" s="19"/>
      <c r="K882" s="22"/>
      <c r="L882" s="19"/>
      <c r="M882" s="19"/>
      <c r="N882" s="19"/>
      <c r="O882" s="22"/>
      <c r="P882" s="22"/>
      <c r="Q882" s="22"/>
      <c r="R882" s="21"/>
      <c r="S882" s="22"/>
      <c r="T882" s="22"/>
      <c r="U882" s="22"/>
    </row>
    <row r="883" spans="1:21" ht="13.2">
      <c r="A883" s="22"/>
      <c r="B883" s="62"/>
      <c r="C883" s="22"/>
      <c r="D883" s="22"/>
      <c r="E883" s="22"/>
      <c r="F883" s="22"/>
      <c r="G883" s="22"/>
      <c r="H883" s="63"/>
      <c r="I883" s="19"/>
      <c r="J883" s="19"/>
      <c r="K883" s="22"/>
      <c r="L883" s="19"/>
      <c r="M883" s="19"/>
      <c r="N883" s="19"/>
      <c r="O883" s="22"/>
      <c r="P883" s="22"/>
      <c r="Q883" s="22"/>
      <c r="R883" s="21"/>
      <c r="S883" s="22"/>
      <c r="T883" s="22"/>
      <c r="U883" s="22"/>
    </row>
    <row r="884" spans="1:21" ht="13.2">
      <c r="A884" s="22"/>
      <c r="B884" s="62"/>
      <c r="C884" s="22"/>
      <c r="D884" s="22"/>
      <c r="E884" s="22"/>
      <c r="F884" s="22"/>
      <c r="G884" s="22"/>
      <c r="H884" s="63"/>
      <c r="I884" s="19"/>
      <c r="J884" s="19"/>
      <c r="K884" s="22"/>
      <c r="L884" s="19"/>
      <c r="M884" s="19"/>
      <c r="N884" s="19"/>
      <c r="O884" s="22"/>
      <c r="P884" s="22"/>
      <c r="Q884" s="22"/>
      <c r="R884" s="21"/>
      <c r="S884" s="22"/>
      <c r="T884" s="22"/>
      <c r="U884" s="22"/>
    </row>
    <row r="885" spans="1:21" ht="13.2">
      <c r="A885" s="22"/>
      <c r="B885" s="62"/>
      <c r="C885" s="22"/>
      <c r="D885" s="22"/>
      <c r="E885" s="22"/>
      <c r="F885" s="22"/>
      <c r="G885" s="22"/>
      <c r="H885" s="63"/>
      <c r="I885" s="19"/>
      <c r="J885" s="19"/>
      <c r="K885" s="22"/>
      <c r="L885" s="19"/>
      <c r="M885" s="19"/>
      <c r="N885" s="19"/>
      <c r="O885" s="22"/>
      <c r="P885" s="22"/>
      <c r="Q885" s="22"/>
      <c r="R885" s="21"/>
      <c r="S885" s="22"/>
      <c r="T885" s="22"/>
      <c r="U885" s="22"/>
    </row>
    <row r="886" spans="1:21" ht="13.2">
      <c r="A886" s="22"/>
      <c r="B886" s="62"/>
      <c r="C886" s="22"/>
      <c r="D886" s="22"/>
      <c r="E886" s="22"/>
      <c r="F886" s="22"/>
      <c r="G886" s="22"/>
      <c r="H886" s="63"/>
      <c r="I886" s="19"/>
      <c r="J886" s="19"/>
      <c r="K886" s="22"/>
      <c r="L886" s="19"/>
      <c r="M886" s="19"/>
      <c r="N886" s="19"/>
      <c r="O886" s="22"/>
      <c r="P886" s="22"/>
      <c r="Q886" s="22"/>
      <c r="R886" s="21"/>
      <c r="S886" s="22"/>
      <c r="T886" s="22"/>
      <c r="U886" s="22"/>
    </row>
    <row r="887" spans="1:21" ht="13.2">
      <c r="A887" s="22"/>
      <c r="B887" s="62"/>
      <c r="C887" s="22"/>
      <c r="D887" s="22"/>
      <c r="E887" s="22"/>
      <c r="F887" s="22"/>
      <c r="G887" s="22"/>
      <c r="H887" s="63"/>
      <c r="I887" s="19"/>
      <c r="J887" s="19"/>
      <c r="K887" s="22"/>
      <c r="L887" s="19"/>
      <c r="M887" s="19"/>
      <c r="N887" s="19"/>
      <c r="O887" s="22"/>
      <c r="P887" s="22"/>
      <c r="Q887" s="22"/>
      <c r="R887" s="21"/>
      <c r="S887" s="22"/>
      <c r="T887" s="22"/>
      <c r="U887" s="22"/>
    </row>
    <row r="888" spans="1:21" ht="13.2">
      <c r="A888" s="22"/>
      <c r="B888" s="62"/>
      <c r="C888" s="22"/>
      <c r="D888" s="22"/>
      <c r="E888" s="22"/>
      <c r="F888" s="22"/>
      <c r="G888" s="22"/>
      <c r="H888" s="63"/>
      <c r="I888" s="19"/>
      <c r="J888" s="19"/>
      <c r="K888" s="22"/>
      <c r="L888" s="19"/>
      <c r="M888" s="19"/>
      <c r="N888" s="19"/>
      <c r="O888" s="22"/>
      <c r="P888" s="22"/>
      <c r="Q888" s="22"/>
      <c r="R888" s="21"/>
      <c r="S888" s="22"/>
      <c r="T888" s="22"/>
      <c r="U888" s="22"/>
    </row>
    <row r="889" spans="1:21" ht="13.2">
      <c r="A889" s="22"/>
      <c r="B889" s="62"/>
      <c r="C889" s="22"/>
      <c r="D889" s="22"/>
      <c r="E889" s="22"/>
      <c r="F889" s="22"/>
      <c r="G889" s="22"/>
      <c r="H889" s="63"/>
      <c r="I889" s="19"/>
      <c r="J889" s="19"/>
      <c r="K889" s="22"/>
      <c r="L889" s="19"/>
      <c r="M889" s="19"/>
      <c r="N889" s="19"/>
      <c r="O889" s="22"/>
      <c r="P889" s="22"/>
      <c r="Q889" s="22"/>
      <c r="R889" s="21"/>
      <c r="S889" s="22"/>
      <c r="T889" s="22"/>
      <c r="U889" s="22"/>
    </row>
    <row r="890" spans="1:21" ht="13.2">
      <c r="A890" s="22"/>
      <c r="B890" s="62"/>
      <c r="C890" s="22"/>
      <c r="D890" s="22"/>
      <c r="E890" s="22"/>
      <c r="F890" s="22"/>
      <c r="G890" s="22"/>
      <c r="H890" s="63"/>
      <c r="I890" s="19"/>
      <c r="J890" s="19"/>
      <c r="K890" s="22"/>
      <c r="L890" s="19"/>
      <c r="M890" s="19"/>
      <c r="N890" s="19"/>
      <c r="O890" s="22"/>
      <c r="P890" s="22"/>
      <c r="Q890" s="22"/>
      <c r="R890" s="21"/>
      <c r="S890" s="22"/>
      <c r="T890" s="22"/>
      <c r="U890" s="22"/>
    </row>
    <row r="891" spans="1:21" ht="13.2">
      <c r="A891" s="22"/>
      <c r="B891" s="62"/>
      <c r="C891" s="22"/>
      <c r="D891" s="22"/>
      <c r="E891" s="22"/>
      <c r="F891" s="22"/>
      <c r="G891" s="22"/>
      <c r="H891" s="63"/>
      <c r="I891" s="19"/>
      <c r="J891" s="19"/>
      <c r="K891" s="22"/>
      <c r="L891" s="19"/>
      <c r="M891" s="19"/>
      <c r="N891" s="19"/>
      <c r="O891" s="22"/>
      <c r="P891" s="22"/>
      <c r="Q891" s="22"/>
      <c r="R891" s="21"/>
      <c r="S891" s="22"/>
      <c r="T891" s="22"/>
      <c r="U891" s="22"/>
    </row>
    <row r="892" spans="1:21" ht="13.2">
      <c r="A892" s="22"/>
      <c r="B892" s="62"/>
      <c r="C892" s="22"/>
      <c r="D892" s="22"/>
      <c r="E892" s="22"/>
      <c r="F892" s="22"/>
      <c r="G892" s="22"/>
      <c r="H892" s="63"/>
      <c r="I892" s="19"/>
      <c r="J892" s="19"/>
      <c r="K892" s="22"/>
      <c r="L892" s="19"/>
      <c r="M892" s="19"/>
      <c r="N892" s="19"/>
      <c r="O892" s="22"/>
      <c r="P892" s="22"/>
      <c r="Q892" s="22"/>
      <c r="R892" s="21"/>
      <c r="S892" s="22"/>
      <c r="T892" s="22"/>
      <c r="U892" s="22"/>
    </row>
    <row r="893" spans="1:21" ht="13.2">
      <c r="A893" s="22"/>
      <c r="B893" s="62"/>
      <c r="C893" s="22"/>
      <c r="D893" s="22"/>
      <c r="E893" s="22"/>
      <c r="F893" s="22"/>
      <c r="G893" s="22"/>
      <c r="H893" s="63"/>
      <c r="I893" s="19"/>
      <c r="J893" s="19"/>
      <c r="K893" s="22"/>
      <c r="L893" s="19"/>
      <c r="M893" s="19"/>
      <c r="N893" s="19"/>
      <c r="O893" s="22"/>
      <c r="P893" s="22"/>
      <c r="Q893" s="22"/>
      <c r="R893" s="21"/>
      <c r="S893" s="22"/>
      <c r="T893" s="22"/>
      <c r="U893" s="22"/>
    </row>
    <row r="894" spans="1:21" ht="13.2">
      <c r="A894" s="22"/>
      <c r="B894" s="62"/>
      <c r="C894" s="22"/>
      <c r="D894" s="22"/>
      <c r="E894" s="22"/>
      <c r="F894" s="22"/>
      <c r="G894" s="22"/>
      <c r="H894" s="63"/>
      <c r="I894" s="19"/>
      <c r="J894" s="19"/>
      <c r="K894" s="22"/>
      <c r="L894" s="19"/>
      <c r="M894" s="19"/>
      <c r="N894" s="19"/>
      <c r="O894" s="22"/>
      <c r="P894" s="22"/>
      <c r="Q894" s="22"/>
      <c r="R894" s="21"/>
      <c r="S894" s="22"/>
      <c r="T894" s="22"/>
      <c r="U894" s="22"/>
    </row>
    <row r="895" spans="1:21" ht="13.2">
      <c r="A895" s="22"/>
      <c r="B895" s="62"/>
      <c r="C895" s="22"/>
      <c r="D895" s="22"/>
      <c r="E895" s="22"/>
      <c r="F895" s="22"/>
      <c r="G895" s="22"/>
      <c r="H895" s="63"/>
      <c r="I895" s="19"/>
      <c r="J895" s="19"/>
      <c r="K895" s="22"/>
      <c r="L895" s="19"/>
      <c r="M895" s="19"/>
      <c r="N895" s="19"/>
      <c r="O895" s="22"/>
      <c r="P895" s="22"/>
      <c r="Q895" s="22"/>
      <c r="R895" s="21"/>
      <c r="S895" s="22"/>
      <c r="T895" s="22"/>
      <c r="U895" s="22"/>
    </row>
    <row r="896" spans="1:21" ht="13.2">
      <c r="A896" s="22"/>
      <c r="B896" s="62"/>
      <c r="C896" s="22"/>
      <c r="D896" s="22"/>
      <c r="E896" s="22"/>
      <c r="F896" s="22"/>
      <c r="G896" s="22"/>
      <c r="H896" s="63"/>
      <c r="I896" s="19"/>
      <c r="J896" s="19"/>
      <c r="K896" s="22"/>
      <c r="L896" s="19"/>
      <c r="M896" s="19"/>
      <c r="N896" s="19"/>
      <c r="O896" s="22"/>
      <c r="P896" s="22"/>
      <c r="Q896" s="22"/>
      <c r="R896" s="21"/>
      <c r="S896" s="22"/>
      <c r="T896" s="22"/>
      <c r="U896" s="22"/>
    </row>
    <row r="897" spans="1:21" ht="13.2">
      <c r="A897" s="22"/>
      <c r="B897" s="62"/>
      <c r="C897" s="22"/>
      <c r="D897" s="22"/>
      <c r="E897" s="22"/>
      <c r="F897" s="22"/>
      <c r="G897" s="22"/>
      <c r="H897" s="63"/>
      <c r="I897" s="19"/>
      <c r="J897" s="19"/>
      <c r="K897" s="22"/>
      <c r="L897" s="19"/>
      <c r="M897" s="19"/>
      <c r="N897" s="19"/>
      <c r="O897" s="22"/>
      <c r="P897" s="22"/>
      <c r="Q897" s="22"/>
      <c r="R897" s="21"/>
      <c r="S897" s="22"/>
      <c r="T897" s="22"/>
      <c r="U897" s="22"/>
    </row>
    <row r="898" spans="1:21" ht="13.2">
      <c r="A898" s="22"/>
      <c r="B898" s="62"/>
      <c r="C898" s="22"/>
      <c r="D898" s="22"/>
      <c r="E898" s="22"/>
      <c r="F898" s="22"/>
      <c r="G898" s="22"/>
      <c r="H898" s="63"/>
      <c r="I898" s="19"/>
      <c r="J898" s="19"/>
      <c r="K898" s="22"/>
      <c r="L898" s="19"/>
      <c r="M898" s="19"/>
      <c r="N898" s="19"/>
      <c r="O898" s="22"/>
      <c r="P898" s="22"/>
      <c r="Q898" s="22"/>
      <c r="R898" s="21"/>
      <c r="S898" s="22"/>
      <c r="T898" s="22"/>
      <c r="U898" s="22"/>
    </row>
    <row r="899" spans="1:21" ht="13.2">
      <c r="A899" s="22"/>
      <c r="B899" s="62"/>
      <c r="C899" s="22"/>
      <c r="D899" s="22"/>
      <c r="E899" s="22"/>
      <c r="F899" s="22"/>
      <c r="G899" s="22"/>
      <c r="H899" s="63"/>
      <c r="I899" s="19"/>
      <c r="J899" s="19"/>
      <c r="K899" s="22"/>
      <c r="L899" s="19"/>
      <c r="M899" s="19"/>
      <c r="N899" s="19"/>
      <c r="O899" s="22"/>
      <c r="P899" s="22"/>
      <c r="Q899" s="22"/>
      <c r="R899" s="21"/>
      <c r="S899" s="22"/>
      <c r="T899" s="22"/>
      <c r="U899" s="22"/>
    </row>
    <row r="900" spans="1:21" ht="13.2">
      <c r="A900" s="22"/>
      <c r="B900" s="62"/>
      <c r="C900" s="22"/>
      <c r="D900" s="22"/>
      <c r="E900" s="22"/>
      <c r="F900" s="22"/>
      <c r="G900" s="22"/>
      <c r="H900" s="63"/>
      <c r="I900" s="19"/>
      <c r="J900" s="19"/>
      <c r="K900" s="22"/>
      <c r="L900" s="19"/>
      <c r="M900" s="19"/>
      <c r="N900" s="19"/>
      <c r="O900" s="22"/>
      <c r="P900" s="22"/>
      <c r="Q900" s="22"/>
      <c r="R900" s="21"/>
      <c r="S900" s="22"/>
      <c r="T900" s="22"/>
      <c r="U900" s="22"/>
    </row>
    <row r="901" spans="1:21" ht="13.2">
      <c r="A901" s="22"/>
      <c r="B901" s="62"/>
      <c r="C901" s="22"/>
      <c r="D901" s="22"/>
      <c r="E901" s="22"/>
      <c r="F901" s="22"/>
      <c r="G901" s="22"/>
      <c r="H901" s="63"/>
      <c r="I901" s="19"/>
      <c r="J901" s="19"/>
      <c r="K901" s="22"/>
      <c r="L901" s="19"/>
      <c r="M901" s="19"/>
      <c r="N901" s="19"/>
      <c r="O901" s="22"/>
      <c r="P901" s="22"/>
      <c r="Q901" s="22"/>
      <c r="R901" s="21"/>
      <c r="S901" s="22"/>
      <c r="T901" s="22"/>
      <c r="U901" s="22"/>
    </row>
    <row r="902" spans="1:21" ht="13.2">
      <c r="A902" s="22"/>
      <c r="B902" s="62"/>
      <c r="C902" s="22"/>
      <c r="D902" s="22"/>
      <c r="E902" s="22"/>
      <c r="F902" s="22"/>
      <c r="G902" s="22"/>
      <c r="H902" s="63"/>
      <c r="I902" s="19"/>
      <c r="J902" s="19"/>
      <c r="K902" s="22"/>
      <c r="L902" s="19"/>
      <c r="M902" s="19"/>
      <c r="N902" s="19"/>
      <c r="O902" s="22"/>
      <c r="P902" s="22"/>
      <c r="Q902" s="22"/>
      <c r="R902" s="21"/>
      <c r="S902" s="22"/>
      <c r="T902" s="22"/>
      <c r="U902" s="22"/>
    </row>
    <row r="903" spans="1:21" ht="13.2">
      <c r="A903" s="22"/>
      <c r="B903" s="62"/>
      <c r="C903" s="22"/>
      <c r="D903" s="22"/>
      <c r="E903" s="22"/>
      <c r="F903" s="22"/>
      <c r="G903" s="22"/>
      <c r="H903" s="63"/>
      <c r="I903" s="19"/>
      <c r="J903" s="19"/>
      <c r="K903" s="22"/>
      <c r="L903" s="19"/>
      <c r="M903" s="19"/>
      <c r="N903" s="19"/>
      <c r="O903" s="22"/>
      <c r="P903" s="22"/>
      <c r="Q903" s="22"/>
      <c r="R903" s="21"/>
      <c r="S903" s="22"/>
      <c r="T903" s="22"/>
      <c r="U903" s="22"/>
    </row>
    <row r="904" spans="1:21" ht="13.2">
      <c r="A904" s="22"/>
      <c r="B904" s="62"/>
      <c r="C904" s="22"/>
      <c r="D904" s="22"/>
      <c r="E904" s="22"/>
      <c r="F904" s="22"/>
      <c r="G904" s="22"/>
      <c r="H904" s="63"/>
      <c r="I904" s="19"/>
      <c r="J904" s="19"/>
      <c r="K904" s="22"/>
      <c r="L904" s="19"/>
      <c r="M904" s="19"/>
      <c r="N904" s="19"/>
      <c r="O904" s="22"/>
      <c r="P904" s="22"/>
      <c r="Q904" s="22"/>
      <c r="R904" s="21"/>
      <c r="S904" s="22"/>
      <c r="T904" s="22"/>
      <c r="U904" s="22"/>
    </row>
    <row r="905" spans="1:21" ht="13.2">
      <c r="A905" s="22"/>
      <c r="B905" s="62"/>
      <c r="C905" s="22"/>
      <c r="D905" s="22"/>
      <c r="E905" s="22"/>
      <c r="F905" s="22"/>
      <c r="G905" s="22"/>
      <c r="H905" s="63"/>
      <c r="I905" s="19"/>
      <c r="J905" s="19"/>
      <c r="K905" s="22"/>
      <c r="L905" s="19"/>
      <c r="M905" s="19"/>
      <c r="N905" s="19"/>
      <c r="O905" s="22"/>
      <c r="P905" s="22"/>
      <c r="Q905" s="22"/>
      <c r="R905" s="21"/>
      <c r="S905" s="22"/>
      <c r="T905" s="22"/>
      <c r="U905" s="22"/>
    </row>
    <row r="906" spans="1:21" ht="13.2">
      <c r="A906" s="22"/>
      <c r="B906" s="62"/>
      <c r="C906" s="22"/>
      <c r="D906" s="22"/>
      <c r="E906" s="22"/>
      <c r="F906" s="22"/>
      <c r="G906" s="22"/>
      <c r="H906" s="63"/>
      <c r="I906" s="19"/>
      <c r="J906" s="19"/>
      <c r="K906" s="22"/>
      <c r="L906" s="19"/>
      <c r="M906" s="19"/>
      <c r="N906" s="19"/>
      <c r="O906" s="22"/>
      <c r="P906" s="22"/>
      <c r="Q906" s="22"/>
      <c r="R906" s="21"/>
      <c r="S906" s="22"/>
      <c r="T906" s="22"/>
      <c r="U906" s="22"/>
    </row>
    <row r="907" spans="1:21" ht="13.2">
      <c r="A907" s="22"/>
      <c r="B907" s="62"/>
      <c r="C907" s="22"/>
      <c r="D907" s="22"/>
      <c r="E907" s="22"/>
      <c r="F907" s="22"/>
      <c r="G907" s="22"/>
      <c r="H907" s="63"/>
      <c r="I907" s="19"/>
      <c r="J907" s="19"/>
      <c r="K907" s="22"/>
      <c r="L907" s="19"/>
      <c r="M907" s="19"/>
      <c r="N907" s="19"/>
      <c r="O907" s="22"/>
      <c r="P907" s="22"/>
      <c r="Q907" s="22"/>
      <c r="R907" s="21"/>
      <c r="S907" s="22"/>
      <c r="T907" s="22"/>
      <c r="U907" s="22"/>
    </row>
    <row r="908" spans="1:21" ht="13.2">
      <c r="A908" s="22"/>
      <c r="B908" s="62"/>
      <c r="C908" s="22"/>
      <c r="D908" s="22"/>
      <c r="E908" s="22"/>
      <c r="F908" s="22"/>
      <c r="G908" s="22"/>
      <c r="H908" s="63"/>
      <c r="I908" s="19"/>
      <c r="J908" s="19"/>
      <c r="K908" s="22"/>
      <c r="L908" s="19"/>
      <c r="M908" s="19"/>
      <c r="N908" s="19"/>
      <c r="O908" s="22"/>
      <c r="P908" s="22"/>
      <c r="Q908" s="22"/>
      <c r="R908" s="21"/>
      <c r="S908" s="22"/>
      <c r="T908" s="22"/>
      <c r="U908" s="22"/>
    </row>
    <row r="909" spans="1:21" ht="13.2">
      <c r="A909" s="22"/>
      <c r="B909" s="62"/>
      <c r="C909" s="22"/>
      <c r="D909" s="22"/>
      <c r="E909" s="22"/>
      <c r="F909" s="22"/>
      <c r="G909" s="22"/>
      <c r="H909" s="63"/>
      <c r="I909" s="19"/>
      <c r="J909" s="19"/>
      <c r="K909" s="22"/>
      <c r="L909" s="19"/>
      <c r="M909" s="19"/>
      <c r="N909" s="19"/>
      <c r="O909" s="22"/>
      <c r="P909" s="22"/>
      <c r="Q909" s="22"/>
      <c r="R909" s="21"/>
      <c r="S909" s="22"/>
      <c r="T909" s="22"/>
      <c r="U909" s="22"/>
    </row>
    <row r="910" spans="1:21" ht="13.2">
      <c r="A910" s="22"/>
      <c r="B910" s="62"/>
      <c r="C910" s="22"/>
      <c r="D910" s="22"/>
      <c r="E910" s="22"/>
      <c r="F910" s="22"/>
      <c r="G910" s="22"/>
      <c r="H910" s="63"/>
      <c r="I910" s="19"/>
      <c r="J910" s="19"/>
      <c r="K910" s="22"/>
      <c r="L910" s="19"/>
      <c r="M910" s="19"/>
      <c r="N910" s="19"/>
      <c r="O910" s="22"/>
      <c r="P910" s="22"/>
      <c r="Q910" s="22"/>
      <c r="R910" s="21"/>
      <c r="S910" s="22"/>
      <c r="T910" s="22"/>
      <c r="U910" s="22"/>
    </row>
    <row r="911" spans="1:21" ht="13.2">
      <c r="A911" s="22"/>
      <c r="B911" s="62"/>
      <c r="C911" s="22"/>
      <c r="D911" s="22"/>
      <c r="E911" s="22"/>
      <c r="F911" s="22"/>
      <c r="G911" s="22"/>
      <c r="H911" s="63"/>
      <c r="I911" s="19"/>
      <c r="J911" s="19"/>
      <c r="K911" s="22"/>
      <c r="L911" s="19"/>
      <c r="M911" s="19"/>
      <c r="N911" s="19"/>
      <c r="O911" s="22"/>
      <c r="P911" s="22"/>
      <c r="Q911" s="22"/>
      <c r="R911" s="21"/>
      <c r="S911" s="22"/>
      <c r="T911" s="22"/>
      <c r="U911" s="22"/>
    </row>
    <row r="912" spans="1:21" ht="13.2">
      <c r="A912" s="22"/>
      <c r="B912" s="62"/>
      <c r="C912" s="22"/>
      <c r="D912" s="22"/>
      <c r="E912" s="22"/>
      <c r="F912" s="22"/>
      <c r="G912" s="22"/>
      <c r="H912" s="63"/>
      <c r="I912" s="19"/>
      <c r="J912" s="19"/>
      <c r="K912" s="22"/>
      <c r="L912" s="19"/>
      <c r="M912" s="19"/>
      <c r="N912" s="19"/>
      <c r="O912" s="22"/>
      <c r="P912" s="22"/>
      <c r="Q912" s="22"/>
      <c r="R912" s="21"/>
      <c r="S912" s="22"/>
      <c r="T912" s="22"/>
      <c r="U912" s="22"/>
    </row>
    <row r="913" spans="1:21" ht="13.2">
      <c r="A913" s="22"/>
      <c r="B913" s="62"/>
      <c r="C913" s="22"/>
      <c r="D913" s="22"/>
      <c r="E913" s="22"/>
      <c r="F913" s="22"/>
      <c r="G913" s="22"/>
      <c r="H913" s="63"/>
      <c r="I913" s="19"/>
      <c r="J913" s="19"/>
      <c r="K913" s="22"/>
      <c r="L913" s="19"/>
      <c r="M913" s="19"/>
      <c r="N913" s="19"/>
      <c r="O913" s="22"/>
      <c r="P913" s="22"/>
      <c r="Q913" s="22"/>
      <c r="R913" s="21"/>
      <c r="S913" s="22"/>
      <c r="T913" s="22"/>
      <c r="U913" s="22"/>
    </row>
    <row r="914" spans="1:21" ht="13.2">
      <c r="A914" s="22"/>
      <c r="B914" s="62"/>
      <c r="C914" s="22"/>
      <c r="D914" s="22"/>
      <c r="E914" s="22"/>
      <c r="F914" s="22"/>
      <c r="G914" s="22"/>
      <c r="H914" s="63"/>
      <c r="I914" s="19"/>
      <c r="J914" s="19"/>
      <c r="K914" s="22"/>
      <c r="L914" s="19"/>
      <c r="M914" s="19"/>
      <c r="N914" s="19"/>
      <c r="O914" s="22"/>
      <c r="P914" s="22"/>
      <c r="Q914" s="22"/>
      <c r="R914" s="21"/>
      <c r="S914" s="22"/>
      <c r="T914" s="22"/>
      <c r="U914" s="22"/>
    </row>
    <row r="915" spans="1:21" ht="13.2">
      <c r="A915" s="22"/>
      <c r="B915" s="62"/>
      <c r="C915" s="22"/>
      <c r="D915" s="22"/>
      <c r="E915" s="22"/>
      <c r="F915" s="22"/>
      <c r="G915" s="22"/>
      <c r="H915" s="63"/>
      <c r="I915" s="19"/>
      <c r="J915" s="19"/>
      <c r="K915" s="22"/>
      <c r="L915" s="19"/>
      <c r="M915" s="19"/>
      <c r="N915" s="19"/>
      <c r="O915" s="22"/>
      <c r="P915" s="22"/>
      <c r="Q915" s="22"/>
      <c r="R915" s="21"/>
      <c r="S915" s="22"/>
      <c r="T915" s="22"/>
      <c r="U915" s="22"/>
    </row>
    <row r="916" spans="1:21" ht="13.2">
      <c r="A916" s="22"/>
      <c r="B916" s="62"/>
      <c r="C916" s="22"/>
      <c r="D916" s="22"/>
      <c r="E916" s="22"/>
      <c r="F916" s="22"/>
      <c r="G916" s="22"/>
      <c r="H916" s="63"/>
      <c r="I916" s="19"/>
      <c r="J916" s="19"/>
      <c r="K916" s="22"/>
      <c r="L916" s="19"/>
      <c r="M916" s="19"/>
      <c r="N916" s="19"/>
      <c r="O916" s="22"/>
      <c r="P916" s="22"/>
      <c r="Q916" s="22"/>
      <c r="R916" s="21"/>
      <c r="S916" s="22"/>
      <c r="T916" s="22"/>
      <c r="U916" s="22"/>
    </row>
    <row r="917" spans="1:21" ht="13.2">
      <c r="A917" s="22"/>
      <c r="B917" s="62"/>
      <c r="C917" s="22"/>
      <c r="D917" s="22"/>
      <c r="E917" s="22"/>
      <c r="F917" s="22"/>
      <c r="G917" s="22"/>
      <c r="H917" s="63"/>
      <c r="I917" s="19"/>
      <c r="J917" s="19"/>
      <c r="K917" s="22"/>
      <c r="L917" s="19"/>
      <c r="M917" s="19"/>
      <c r="N917" s="19"/>
      <c r="O917" s="22"/>
      <c r="P917" s="22"/>
      <c r="Q917" s="22"/>
      <c r="R917" s="21"/>
      <c r="S917" s="22"/>
      <c r="T917" s="22"/>
      <c r="U917" s="22"/>
    </row>
    <row r="918" spans="1:21" ht="13.2">
      <c r="A918" s="22"/>
      <c r="B918" s="62"/>
      <c r="C918" s="22"/>
      <c r="D918" s="22"/>
      <c r="E918" s="22"/>
      <c r="F918" s="22"/>
      <c r="G918" s="22"/>
      <c r="H918" s="63"/>
      <c r="I918" s="19"/>
      <c r="J918" s="19"/>
      <c r="K918" s="22"/>
      <c r="L918" s="19"/>
      <c r="M918" s="19"/>
      <c r="N918" s="19"/>
      <c r="O918" s="22"/>
      <c r="P918" s="22"/>
      <c r="Q918" s="22"/>
      <c r="R918" s="21"/>
      <c r="S918" s="22"/>
      <c r="T918" s="22"/>
      <c r="U918" s="22"/>
    </row>
    <row r="919" spans="1:21" ht="13.2">
      <c r="A919" s="22"/>
      <c r="B919" s="62"/>
      <c r="C919" s="22"/>
      <c r="D919" s="22"/>
      <c r="E919" s="22"/>
      <c r="F919" s="22"/>
      <c r="G919" s="22"/>
      <c r="H919" s="63"/>
      <c r="I919" s="19"/>
      <c r="J919" s="19"/>
      <c r="K919" s="22"/>
      <c r="L919" s="19"/>
      <c r="M919" s="19"/>
      <c r="N919" s="19"/>
      <c r="O919" s="22"/>
      <c r="P919" s="22"/>
      <c r="Q919" s="22"/>
      <c r="R919" s="21"/>
      <c r="S919" s="22"/>
      <c r="T919" s="22"/>
      <c r="U919" s="22"/>
    </row>
    <row r="920" spans="1:21" ht="13.2">
      <c r="A920" s="22"/>
      <c r="B920" s="62"/>
      <c r="C920" s="22"/>
      <c r="D920" s="22"/>
      <c r="E920" s="22"/>
      <c r="F920" s="22"/>
      <c r="G920" s="22"/>
      <c r="H920" s="63"/>
      <c r="I920" s="19"/>
      <c r="J920" s="19"/>
      <c r="K920" s="22"/>
      <c r="L920" s="19"/>
      <c r="M920" s="19"/>
      <c r="N920" s="19"/>
      <c r="O920" s="22"/>
      <c r="P920" s="22"/>
      <c r="Q920" s="22"/>
      <c r="R920" s="21"/>
      <c r="S920" s="22"/>
      <c r="T920" s="22"/>
      <c r="U920" s="22"/>
    </row>
    <row r="921" spans="1:21" ht="13.2">
      <c r="A921" s="22"/>
      <c r="B921" s="62"/>
      <c r="C921" s="22"/>
      <c r="D921" s="22"/>
      <c r="E921" s="22"/>
      <c r="F921" s="22"/>
      <c r="G921" s="22"/>
      <c r="H921" s="63"/>
      <c r="I921" s="19"/>
      <c r="J921" s="19"/>
      <c r="K921" s="22"/>
      <c r="L921" s="19"/>
      <c r="M921" s="19"/>
      <c r="N921" s="19"/>
      <c r="O921" s="22"/>
      <c r="P921" s="22"/>
      <c r="Q921" s="22"/>
      <c r="R921" s="21"/>
      <c r="S921" s="22"/>
      <c r="T921" s="22"/>
      <c r="U921" s="22"/>
    </row>
    <row r="922" spans="1:21" ht="13.2">
      <c r="A922" s="22"/>
      <c r="B922" s="62"/>
      <c r="C922" s="22"/>
      <c r="D922" s="22"/>
      <c r="E922" s="22"/>
      <c r="F922" s="22"/>
      <c r="G922" s="22"/>
      <c r="H922" s="63"/>
      <c r="I922" s="19"/>
      <c r="J922" s="19"/>
      <c r="K922" s="22"/>
      <c r="L922" s="19"/>
      <c r="M922" s="19"/>
      <c r="N922" s="19"/>
      <c r="O922" s="22"/>
      <c r="P922" s="22"/>
      <c r="Q922" s="22"/>
      <c r="R922" s="21"/>
      <c r="S922" s="22"/>
      <c r="T922" s="22"/>
      <c r="U922" s="22"/>
    </row>
    <row r="923" spans="1:21" ht="13.2">
      <c r="A923" s="22"/>
      <c r="B923" s="62"/>
      <c r="C923" s="22"/>
      <c r="D923" s="22"/>
      <c r="E923" s="22"/>
      <c r="F923" s="22"/>
      <c r="G923" s="22"/>
      <c r="H923" s="63"/>
      <c r="I923" s="19"/>
      <c r="J923" s="19"/>
      <c r="K923" s="22"/>
      <c r="L923" s="19"/>
      <c r="M923" s="19"/>
      <c r="N923" s="19"/>
      <c r="O923" s="22"/>
      <c r="P923" s="22"/>
      <c r="Q923" s="22"/>
      <c r="R923" s="21"/>
      <c r="S923" s="22"/>
      <c r="T923" s="22"/>
      <c r="U923" s="22"/>
    </row>
    <row r="924" spans="1:21" ht="13.2">
      <c r="A924" s="22"/>
      <c r="B924" s="62"/>
      <c r="C924" s="22"/>
      <c r="D924" s="22"/>
      <c r="E924" s="22"/>
      <c r="F924" s="22"/>
      <c r="G924" s="22"/>
      <c r="H924" s="63"/>
      <c r="I924" s="19"/>
      <c r="J924" s="19"/>
      <c r="K924" s="22"/>
      <c r="L924" s="19"/>
      <c r="M924" s="19"/>
      <c r="N924" s="19"/>
      <c r="O924" s="22"/>
      <c r="P924" s="22"/>
      <c r="Q924" s="22"/>
      <c r="R924" s="21"/>
      <c r="S924" s="22"/>
      <c r="T924" s="22"/>
      <c r="U924" s="22"/>
    </row>
    <row r="925" spans="1:21" ht="13.2">
      <c r="A925" s="22"/>
      <c r="B925" s="62"/>
      <c r="C925" s="22"/>
      <c r="D925" s="22"/>
      <c r="E925" s="22"/>
      <c r="F925" s="22"/>
      <c r="G925" s="22"/>
      <c r="H925" s="63"/>
      <c r="I925" s="19"/>
      <c r="J925" s="19"/>
      <c r="K925" s="22"/>
      <c r="L925" s="19"/>
      <c r="M925" s="19"/>
      <c r="N925" s="19"/>
      <c r="O925" s="22"/>
      <c r="P925" s="22"/>
      <c r="Q925" s="22"/>
      <c r="R925" s="21"/>
      <c r="S925" s="22"/>
      <c r="T925" s="22"/>
      <c r="U925" s="22"/>
    </row>
    <row r="926" spans="1:21" ht="13.2">
      <c r="A926" s="22"/>
      <c r="B926" s="62"/>
      <c r="C926" s="22"/>
      <c r="D926" s="22"/>
      <c r="E926" s="22"/>
      <c r="F926" s="22"/>
      <c r="G926" s="22"/>
      <c r="H926" s="63"/>
      <c r="I926" s="19"/>
      <c r="J926" s="19"/>
      <c r="K926" s="22"/>
      <c r="L926" s="19"/>
      <c r="M926" s="19"/>
      <c r="N926" s="19"/>
      <c r="O926" s="22"/>
      <c r="P926" s="22"/>
      <c r="Q926" s="22"/>
      <c r="R926" s="21"/>
      <c r="S926" s="22"/>
      <c r="T926" s="22"/>
      <c r="U926" s="22"/>
    </row>
    <row r="927" spans="1:21" ht="13.2">
      <c r="A927" s="22"/>
      <c r="B927" s="62"/>
      <c r="C927" s="22"/>
      <c r="D927" s="22"/>
      <c r="E927" s="22"/>
      <c r="F927" s="22"/>
      <c r="G927" s="22"/>
      <c r="H927" s="63"/>
      <c r="I927" s="19"/>
      <c r="J927" s="19"/>
      <c r="K927" s="22"/>
      <c r="L927" s="19"/>
      <c r="M927" s="19"/>
      <c r="N927" s="19"/>
      <c r="O927" s="22"/>
      <c r="P927" s="22"/>
      <c r="Q927" s="22"/>
      <c r="R927" s="21"/>
      <c r="S927" s="22"/>
      <c r="T927" s="22"/>
      <c r="U927" s="22"/>
    </row>
    <row r="928" spans="1:21" ht="13.2">
      <c r="A928" s="22"/>
      <c r="B928" s="62"/>
      <c r="C928" s="22"/>
      <c r="D928" s="22"/>
      <c r="E928" s="22"/>
      <c r="F928" s="22"/>
      <c r="G928" s="22"/>
      <c r="H928" s="63"/>
      <c r="I928" s="19"/>
      <c r="J928" s="19"/>
      <c r="K928" s="22"/>
      <c r="L928" s="19"/>
      <c r="M928" s="19"/>
      <c r="N928" s="19"/>
      <c r="O928" s="22"/>
      <c r="P928" s="22"/>
      <c r="Q928" s="22"/>
      <c r="R928" s="21"/>
      <c r="S928" s="22"/>
      <c r="T928" s="22"/>
      <c r="U928" s="22"/>
    </row>
    <row r="929" spans="1:21" ht="13.2">
      <c r="A929" s="22"/>
      <c r="B929" s="62"/>
      <c r="C929" s="22"/>
      <c r="D929" s="22"/>
      <c r="E929" s="22"/>
      <c r="F929" s="22"/>
      <c r="G929" s="22"/>
      <c r="H929" s="63"/>
      <c r="I929" s="19"/>
      <c r="J929" s="19"/>
      <c r="K929" s="22"/>
      <c r="L929" s="19"/>
      <c r="M929" s="19"/>
      <c r="N929" s="19"/>
      <c r="O929" s="22"/>
      <c r="P929" s="22"/>
      <c r="Q929" s="22"/>
      <c r="R929" s="21"/>
      <c r="S929" s="22"/>
      <c r="T929" s="22"/>
      <c r="U929" s="22"/>
    </row>
    <row r="930" spans="1:21" ht="13.2">
      <c r="A930" s="22"/>
      <c r="B930" s="62"/>
      <c r="C930" s="22"/>
      <c r="D930" s="22"/>
      <c r="E930" s="22"/>
      <c r="F930" s="22"/>
      <c r="G930" s="22"/>
      <c r="H930" s="63"/>
      <c r="I930" s="19"/>
      <c r="J930" s="19"/>
      <c r="K930" s="22"/>
      <c r="L930" s="19"/>
      <c r="M930" s="19"/>
      <c r="N930" s="19"/>
      <c r="O930" s="22"/>
      <c r="P930" s="22"/>
      <c r="Q930" s="22"/>
      <c r="R930" s="21"/>
      <c r="S930" s="22"/>
      <c r="T930" s="22"/>
      <c r="U930" s="22"/>
    </row>
    <row r="931" spans="1:21" ht="13.2">
      <c r="A931" s="22"/>
      <c r="B931" s="62"/>
      <c r="C931" s="22"/>
      <c r="D931" s="22"/>
      <c r="E931" s="22"/>
      <c r="F931" s="22"/>
      <c r="G931" s="22"/>
      <c r="H931" s="63"/>
      <c r="I931" s="19"/>
      <c r="J931" s="19"/>
      <c r="K931" s="22"/>
      <c r="L931" s="19"/>
      <c r="M931" s="19"/>
      <c r="N931" s="19"/>
      <c r="O931" s="22"/>
      <c r="P931" s="22"/>
      <c r="Q931" s="22"/>
      <c r="R931" s="21"/>
      <c r="S931" s="22"/>
      <c r="T931" s="22"/>
      <c r="U931" s="22"/>
    </row>
    <row r="932" spans="1:21" ht="13.2">
      <c r="A932" s="22"/>
      <c r="B932" s="62"/>
      <c r="C932" s="22"/>
      <c r="D932" s="22"/>
      <c r="E932" s="22"/>
      <c r="F932" s="22"/>
      <c r="G932" s="22"/>
      <c r="H932" s="63"/>
      <c r="I932" s="19"/>
      <c r="J932" s="19"/>
      <c r="K932" s="22"/>
      <c r="L932" s="19"/>
      <c r="M932" s="19"/>
      <c r="N932" s="19"/>
      <c r="O932" s="22"/>
      <c r="P932" s="22"/>
      <c r="Q932" s="22"/>
      <c r="R932" s="21"/>
      <c r="S932" s="22"/>
      <c r="T932" s="22"/>
      <c r="U932" s="22"/>
    </row>
    <row r="933" spans="1:21" ht="13.2">
      <c r="A933" s="22"/>
      <c r="B933" s="62"/>
      <c r="C933" s="22"/>
      <c r="D933" s="22"/>
      <c r="E933" s="22"/>
      <c r="F933" s="22"/>
      <c r="G933" s="22"/>
      <c r="H933" s="63"/>
      <c r="I933" s="19"/>
      <c r="J933" s="19"/>
      <c r="K933" s="22"/>
      <c r="L933" s="19"/>
      <c r="M933" s="19"/>
      <c r="N933" s="19"/>
      <c r="O933" s="22"/>
      <c r="P933" s="22"/>
      <c r="Q933" s="22"/>
      <c r="R933" s="21"/>
      <c r="S933" s="22"/>
      <c r="T933" s="22"/>
      <c r="U933" s="22"/>
    </row>
    <row r="934" spans="1:21" ht="13.2">
      <c r="A934" s="22"/>
      <c r="B934" s="62"/>
      <c r="C934" s="22"/>
      <c r="D934" s="22"/>
      <c r="E934" s="22"/>
      <c r="F934" s="22"/>
      <c r="G934" s="22"/>
      <c r="H934" s="63"/>
      <c r="I934" s="19"/>
      <c r="J934" s="19"/>
      <c r="K934" s="22"/>
      <c r="L934" s="19"/>
      <c r="M934" s="19"/>
      <c r="N934" s="19"/>
      <c r="O934" s="22"/>
      <c r="P934" s="22"/>
      <c r="Q934" s="22"/>
      <c r="R934" s="21"/>
      <c r="S934" s="22"/>
      <c r="T934" s="22"/>
      <c r="U934" s="22"/>
    </row>
    <row r="935" spans="1:21" ht="13.2">
      <c r="A935" s="22"/>
      <c r="B935" s="62"/>
      <c r="C935" s="22"/>
      <c r="D935" s="22"/>
      <c r="E935" s="22"/>
      <c r="F935" s="22"/>
      <c r="G935" s="22"/>
      <c r="H935" s="63"/>
      <c r="I935" s="19"/>
      <c r="J935" s="19"/>
      <c r="K935" s="22"/>
      <c r="L935" s="19"/>
      <c r="M935" s="19"/>
      <c r="N935" s="19"/>
      <c r="O935" s="22"/>
      <c r="P935" s="22"/>
      <c r="Q935" s="22"/>
      <c r="R935" s="21"/>
      <c r="S935" s="22"/>
      <c r="T935" s="22"/>
      <c r="U935" s="22"/>
    </row>
    <row r="936" spans="1:21" ht="13.2">
      <c r="A936" s="22"/>
      <c r="B936" s="62"/>
      <c r="C936" s="22"/>
      <c r="D936" s="22"/>
      <c r="E936" s="22"/>
      <c r="F936" s="22"/>
      <c r="G936" s="22"/>
      <c r="H936" s="63"/>
      <c r="I936" s="19"/>
      <c r="J936" s="19"/>
      <c r="K936" s="22"/>
      <c r="L936" s="19"/>
      <c r="M936" s="19"/>
      <c r="N936" s="19"/>
      <c r="O936" s="22"/>
      <c r="P936" s="22"/>
      <c r="Q936" s="22"/>
      <c r="R936" s="21"/>
      <c r="S936" s="22"/>
      <c r="T936" s="22"/>
      <c r="U936" s="22"/>
    </row>
    <row r="937" spans="1:21" ht="13.2">
      <c r="A937" s="22"/>
      <c r="B937" s="62"/>
      <c r="C937" s="22"/>
      <c r="D937" s="22"/>
      <c r="E937" s="22"/>
      <c r="F937" s="22"/>
      <c r="G937" s="22"/>
      <c r="H937" s="63"/>
      <c r="I937" s="19"/>
      <c r="J937" s="19"/>
      <c r="K937" s="22"/>
      <c r="L937" s="19"/>
      <c r="M937" s="19"/>
      <c r="N937" s="19"/>
      <c r="O937" s="22"/>
      <c r="P937" s="22"/>
      <c r="Q937" s="22"/>
      <c r="R937" s="21"/>
      <c r="S937" s="22"/>
      <c r="T937" s="22"/>
      <c r="U937" s="22"/>
    </row>
    <row r="938" spans="1:21" ht="13.2">
      <c r="A938" s="22"/>
      <c r="B938" s="62"/>
      <c r="C938" s="22"/>
      <c r="D938" s="22"/>
      <c r="E938" s="22"/>
      <c r="F938" s="22"/>
      <c r="G938" s="22"/>
      <c r="H938" s="63"/>
      <c r="I938" s="19"/>
      <c r="J938" s="19"/>
      <c r="K938" s="22"/>
      <c r="L938" s="19"/>
      <c r="M938" s="19"/>
      <c r="N938" s="19"/>
      <c r="O938" s="22"/>
      <c r="P938" s="22"/>
      <c r="Q938" s="22"/>
      <c r="R938" s="21"/>
      <c r="S938" s="22"/>
      <c r="T938" s="22"/>
      <c r="U938" s="22"/>
    </row>
    <row r="939" spans="1:21" ht="13.2">
      <c r="A939" s="22"/>
      <c r="B939" s="62"/>
      <c r="C939" s="22"/>
      <c r="D939" s="22"/>
      <c r="E939" s="22"/>
      <c r="F939" s="22"/>
      <c r="G939" s="22"/>
      <c r="H939" s="63"/>
      <c r="I939" s="19"/>
      <c r="J939" s="19"/>
      <c r="K939" s="22"/>
      <c r="L939" s="19"/>
      <c r="M939" s="19"/>
      <c r="N939" s="19"/>
      <c r="O939" s="22"/>
      <c r="P939" s="22"/>
      <c r="Q939" s="22"/>
      <c r="R939" s="21"/>
      <c r="S939" s="22"/>
      <c r="T939" s="22"/>
      <c r="U939" s="22"/>
    </row>
    <row r="940" spans="1:21" ht="13.2">
      <c r="A940" s="22"/>
      <c r="B940" s="62"/>
      <c r="C940" s="22"/>
      <c r="D940" s="22"/>
      <c r="E940" s="22"/>
      <c r="F940" s="22"/>
      <c r="G940" s="22"/>
      <c r="H940" s="63"/>
      <c r="I940" s="19"/>
      <c r="J940" s="19"/>
      <c r="K940" s="22"/>
      <c r="L940" s="19"/>
      <c r="M940" s="19"/>
      <c r="N940" s="19"/>
      <c r="O940" s="22"/>
      <c r="P940" s="22"/>
      <c r="Q940" s="22"/>
      <c r="R940" s="21"/>
      <c r="S940" s="22"/>
      <c r="T940" s="22"/>
      <c r="U940" s="22"/>
    </row>
    <row r="941" spans="1:21" ht="13.2">
      <c r="A941" s="22"/>
      <c r="B941" s="62"/>
      <c r="C941" s="22"/>
      <c r="D941" s="22"/>
      <c r="E941" s="22"/>
      <c r="F941" s="22"/>
      <c r="G941" s="22"/>
      <c r="H941" s="63"/>
      <c r="I941" s="19"/>
      <c r="J941" s="19"/>
      <c r="K941" s="22"/>
      <c r="L941" s="19"/>
      <c r="M941" s="19"/>
      <c r="N941" s="19"/>
      <c r="O941" s="22"/>
      <c r="P941" s="22"/>
      <c r="Q941" s="22"/>
      <c r="R941" s="21"/>
      <c r="S941" s="22"/>
      <c r="T941" s="22"/>
      <c r="U941" s="22"/>
    </row>
    <row r="942" spans="1:21" ht="13.2">
      <c r="A942" s="22"/>
      <c r="B942" s="62"/>
      <c r="C942" s="22"/>
      <c r="D942" s="22"/>
      <c r="E942" s="22"/>
      <c r="F942" s="22"/>
      <c r="G942" s="22"/>
      <c r="H942" s="63"/>
      <c r="I942" s="19"/>
      <c r="J942" s="19"/>
      <c r="K942" s="22"/>
      <c r="L942" s="19"/>
      <c r="M942" s="19"/>
      <c r="N942" s="19"/>
      <c r="O942" s="22"/>
      <c r="P942" s="22"/>
      <c r="Q942" s="22"/>
      <c r="R942" s="21"/>
      <c r="S942" s="22"/>
      <c r="T942" s="22"/>
      <c r="U942" s="22"/>
    </row>
    <row r="943" spans="1:21" ht="13.2">
      <c r="A943" s="22"/>
      <c r="B943" s="62"/>
      <c r="C943" s="22"/>
      <c r="D943" s="22"/>
      <c r="E943" s="22"/>
      <c r="F943" s="22"/>
      <c r="G943" s="22"/>
      <c r="H943" s="63"/>
      <c r="I943" s="19"/>
      <c r="J943" s="19"/>
      <c r="K943" s="22"/>
      <c r="L943" s="19"/>
      <c r="M943" s="19"/>
      <c r="N943" s="19"/>
      <c r="O943" s="22"/>
      <c r="P943" s="22"/>
      <c r="Q943" s="22"/>
      <c r="R943" s="21"/>
      <c r="S943" s="22"/>
      <c r="T943" s="22"/>
      <c r="U943" s="22"/>
    </row>
    <row r="944" spans="1:21" ht="13.2">
      <c r="A944" s="22"/>
      <c r="B944" s="62"/>
      <c r="C944" s="22"/>
      <c r="D944" s="22"/>
      <c r="E944" s="22"/>
      <c r="F944" s="22"/>
      <c r="G944" s="22"/>
      <c r="H944" s="63"/>
      <c r="I944" s="19"/>
      <c r="J944" s="19"/>
      <c r="K944" s="22"/>
      <c r="L944" s="19"/>
      <c r="M944" s="19"/>
      <c r="N944" s="19"/>
      <c r="O944" s="22"/>
      <c r="P944" s="22"/>
      <c r="Q944" s="22"/>
      <c r="R944" s="21"/>
      <c r="S944" s="22"/>
      <c r="T944" s="22"/>
      <c r="U944" s="22"/>
    </row>
    <row r="945" spans="1:21" ht="13.2">
      <c r="A945" s="22"/>
      <c r="B945" s="62"/>
      <c r="C945" s="22"/>
      <c r="D945" s="22"/>
      <c r="E945" s="22"/>
      <c r="F945" s="22"/>
      <c r="G945" s="22"/>
      <c r="H945" s="63"/>
      <c r="I945" s="19"/>
      <c r="J945" s="19"/>
      <c r="K945" s="22"/>
      <c r="L945" s="19"/>
      <c r="M945" s="19"/>
      <c r="N945" s="19"/>
      <c r="O945" s="22"/>
      <c r="P945" s="22"/>
      <c r="Q945" s="22"/>
      <c r="R945" s="21"/>
      <c r="S945" s="22"/>
      <c r="T945" s="22"/>
      <c r="U945" s="22"/>
    </row>
    <row r="946" spans="1:21" ht="13.2">
      <c r="A946" s="22"/>
      <c r="B946" s="62"/>
      <c r="C946" s="22"/>
      <c r="D946" s="22"/>
      <c r="E946" s="22"/>
      <c r="F946" s="22"/>
      <c r="G946" s="22"/>
      <c r="H946" s="63"/>
      <c r="I946" s="19"/>
      <c r="J946" s="19"/>
      <c r="K946" s="22"/>
      <c r="L946" s="19"/>
      <c r="M946" s="19"/>
      <c r="N946" s="19"/>
      <c r="O946" s="22"/>
      <c r="P946" s="22"/>
      <c r="Q946" s="22"/>
      <c r="R946" s="21"/>
      <c r="S946" s="22"/>
      <c r="T946" s="22"/>
      <c r="U946" s="22"/>
    </row>
    <row r="947" spans="1:21" ht="13.2">
      <c r="A947" s="22"/>
      <c r="B947" s="62"/>
      <c r="C947" s="22"/>
      <c r="D947" s="22"/>
      <c r="E947" s="22"/>
      <c r="F947" s="22"/>
      <c r="G947" s="22"/>
      <c r="H947" s="63"/>
      <c r="I947" s="19"/>
      <c r="J947" s="19"/>
      <c r="K947" s="22"/>
      <c r="L947" s="19"/>
      <c r="M947" s="19"/>
      <c r="N947" s="19"/>
      <c r="O947" s="22"/>
      <c r="P947" s="22"/>
      <c r="Q947" s="22"/>
      <c r="R947" s="21"/>
      <c r="S947" s="22"/>
      <c r="T947" s="22"/>
      <c r="U947" s="22"/>
    </row>
    <row r="948" spans="1:21" ht="13.2">
      <c r="A948" s="22"/>
      <c r="B948" s="62"/>
      <c r="C948" s="22"/>
      <c r="D948" s="22"/>
      <c r="E948" s="22"/>
      <c r="F948" s="22"/>
      <c r="G948" s="22"/>
      <c r="H948" s="63"/>
      <c r="I948" s="19"/>
      <c r="J948" s="19"/>
      <c r="K948" s="22"/>
      <c r="L948" s="19"/>
      <c r="M948" s="19"/>
      <c r="N948" s="19"/>
      <c r="O948" s="22"/>
      <c r="P948" s="22"/>
      <c r="Q948" s="22"/>
      <c r="R948" s="21"/>
      <c r="S948" s="22"/>
      <c r="T948" s="22"/>
      <c r="U948" s="22"/>
    </row>
    <row r="949" spans="1:21" ht="13.2">
      <c r="A949" s="22"/>
      <c r="B949" s="62"/>
      <c r="C949" s="22"/>
      <c r="D949" s="22"/>
      <c r="E949" s="22"/>
      <c r="F949" s="22"/>
      <c r="G949" s="22"/>
      <c r="H949" s="63"/>
      <c r="I949" s="19"/>
      <c r="J949" s="19"/>
      <c r="K949" s="22"/>
      <c r="L949" s="19"/>
      <c r="M949" s="19"/>
      <c r="N949" s="19"/>
      <c r="O949" s="22"/>
      <c r="P949" s="22"/>
      <c r="Q949" s="22"/>
      <c r="R949" s="21"/>
      <c r="S949" s="22"/>
      <c r="T949" s="22"/>
      <c r="U949" s="22"/>
    </row>
    <row r="950" spans="1:21" ht="13.2">
      <c r="A950" s="22"/>
      <c r="B950" s="62"/>
      <c r="C950" s="22"/>
      <c r="D950" s="22"/>
      <c r="E950" s="22"/>
      <c r="F950" s="22"/>
      <c r="G950" s="22"/>
      <c r="H950" s="63"/>
      <c r="I950" s="19"/>
      <c r="J950" s="19"/>
      <c r="K950" s="22"/>
      <c r="L950" s="19"/>
      <c r="M950" s="19"/>
      <c r="N950" s="19"/>
      <c r="O950" s="22"/>
      <c r="P950" s="22"/>
      <c r="Q950" s="22"/>
      <c r="R950" s="21"/>
      <c r="S950" s="22"/>
      <c r="T950" s="22"/>
      <c r="U950" s="22"/>
    </row>
    <row r="951" spans="1:21" ht="13.2">
      <c r="A951" s="22"/>
      <c r="B951" s="62"/>
      <c r="C951" s="22"/>
      <c r="D951" s="22"/>
      <c r="E951" s="22"/>
      <c r="F951" s="22"/>
      <c r="G951" s="22"/>
      <c r="H951" s="63"/>
      <c r="I951" s="19"/>
      <c r="J951" s="19"/>
      <c r="K951" s="22"/>
      <c r="L951" s="19"/>
      <c r="M951" s="19"/>
      <c r="N951" s="19"/>
      <c r="O951" s="22"/>
      <c r="P951" s="22"/>
      <c r="Q951" s="22"/>
      <c r="R951" s="21"/>
      <c r="S951" s="22"/>
      <c r="T951" s="22"/>
      <c r="U951" s="22"/>
    </row>
    <row r="952" spans="1:21" ht="13.2">
      <c r="A952" s="22"/>
      <c r="B952" s="62"/>
      <c r="C952" s="22"/>
      <c r="D952" s="22"/>
      <c r="E952" s="22"/>
      <c r="F952" s="22"/>
      <c r="G952" s="22"/>
      <c r="H952" s="63"/>
      <c r="I952" s="19"/>
      <c r="J952" s="19"/>
      <c r="K952" s="22"/>
      <c r="L952" s="19"/>
      <c r="M952" s="19"/>
      <c r="N952" s="19"/>
      <c r="O952" s="22"/>
      <c r="P952" s="22"/>
      <c r="Q952" s="22"/>
      <c r="R952" s="21"/>
      <c r="S952" s="22"/>
      <c r="T952" s="22"/>
      <c r="U952" s="22"/>
    </row>
    <row r="953" spans="1:21" ht="13.2">
      <c r="A953" s="22"/>
      <c r="B953" s="62"/>
      <c r="C953" s="22"/>
      <c r="D953" s="22"/>
      <c r="E953" s="22"/>
      <c r="F953" s="22"/>
      <c r="G953" s="22"/>
      <c r="H953" s="63"/>
      <c r="I953" s="19"/>
      <c r="J953" s="19"/>
      <c r="K953" s="22"/>
      <c r="L953" s="19"/>
      <c r="M953" s="19"/>
      <c r="N953" s="19"/>
      <c r="O953" s="22"/>
      <c r="P953" s="22"/>
      <c r="Q953" s="22"/>
      <c r="R953" s="21"/>
      <c r="S953" s="22"/>
      <c r="T953" s="22"/>
      <c r="U953" s="22"/>
    </row>
    <row r="954" spans="1:21" ht="13.2">
      <c r="A954" s="22"/>
      <c r="B954" s="62"/>
      <c r="C954" s="22"/>
      <c r="D954" s="22"/>
      <c r="E954" s="22"/>
      <c r="F954" s="22"/>
      <c r="G954" s="22"/>
      <c r="H954" s="63"/>
      <c r="I954" s="19"/>
      <c r="J954" s="19"/>
      <c r="K954" s="22"/>
      <c r="L954" s="19"/>
      <c r="M954" s="19"/>
      <c r="N954" s="19"/>
      <c r="O954" s="22"/>
      <c r="P954" s="22"/>
      <c r="Q954" s="22"/>
      <c r="R954" s="21"/>
      <c r="S954" s="22"/>
      <c r="T954" s="22"/>
      <c r="U954" s="22"/>
    </row>
    <row r="955" spans="1:21" ht="13.2">
      <c r="A955" s="22"/>
      <c r="B955" s="62"/>
      <c r="C955" s="22"/>
      <c r="D955" s="22"/>
      <c r="E955" s="22"/>
      <c r="F955" s="22"/>
      <c r="G955" s="22"/>
      <c r="H955" s="63"/>
      <c r="I955" s="19"/>
      <c r="J955" s="19"/>
      <c r="K955" s="22"/>
      <c r="L955" s="19"/>
      <c r="M955" s="19"/>
      <c r="N955" s="19"/>
      <c r="O955" s="22"/>
      <c r="P955" s="22"/>
      <c r="Q955" s="22"/>
      <c r="R955" s="21"/>
      <c r="S955" s="22"/>
      <c r="T955" s="22"/>
      <c r="U955" s="22"/>
    </row>
    <row r="956" spans="1:21" ht="13.2">
      <c r="A956" s="22"/>
      <c r="B956" s="62"/>
      <c r="C956" s="22"/>
      <c r="D956" s="22"/>
      <c r="E956" s="22"/>
      <c r="F956" s="22"/>
      <c r="G956" s="22"/>
      <c r="H956" s="63"/>
      <c r="I956" s="19"/>
      <c r="J956" s="19"/>
      <c r="K956" s="22"/>
      <c r="L956" s="19"/>
      <c r="M956" s="19"/>
      <c r="N956" s="19"/>
      <c r="O956" s="22"/>
      <c r="P956" s="22"/>
      <c r="Q956" s="22"/>
      <c r="R956" s="21"/>
      <c r="S956" s="22"/>
      <c r="T956" s="22"/>
      <c r="U956" s="22"/>
    </row>
    <row r="957" spans="1:21" ht="13.2">
      <c r="A957" s="22"/>
      <c r="B957" s="62"/>
      <c r="C957" s="22"/>
      <c r="D957" s="22"/>
      <c r="E957" s="22"/>
      <c r="F957" s="22"/>
      <c r="G957" s="22"/>
      <c r="H957" s="63"/>
      <c r="I957" s="19"/>
      <c r="J957" s="19"/>
      <c r="K957" s="22"/>
      <c r="L957" s="19"/>
      <c r="M957" s="19"/>
      <c r="N957" s="19"/>
      <c r="O957" s="22"/>
      <c r="P957" s="22"/>
      <c r="Q957" s="22"/>
      <c r="R957" s="21"/>
      <c r="S957" s="22"/>
      <c r="T957" s="22"/>
      <c r="U957" s="22"/>
    </row>
    <row r="958" spans="1:21" ht="13.2">
      <c r="A958" s="22"/>
      <c r="B958" s="62"/>
      <c r="C958" s="22"/>
      <c r="D958" s="22"/>
      <c r="E958" s="22"/>
      <c r="F958" s="22"/>
      <c r="G958" s="22"/>
      <c r="H958" s="63"/>
      <c r="I958" s="19"/>
      <c r="J958" s="19"/>
      <c r="K958" s="22"/>
      <c r="L958" s="19"/>
      <c r="M958" s="19"/>
      <c r="N958" s="19"/>
      <c r="O958" s="22"/>
      <c r="P958" s="22"/>
      <c r="Q958" s="22"/>
      <c r="R958" s="21"/>
      <c r="S958" s="22"/>
      <c r="T958" s="22"/>
      <c r="U958" s="22"/>
    </row>
    <row r="959" spans="1:21" ht="13.2">
      <c r="A959" s="22"/>
      <c r="B959" s="62"/>
      <c r="C959" s="22"/>
      <c r="D959" s="22"/>
      <c r="E959" s="22"/>
      <c r="F959" s="22"/>
      <c r="G959" s="22"/>
      <c r="H959" s="63"/>
      <c r="I959" s="19"/>
      <c r="J959" s="19"/>
      <c r="K959" s="22"/>
      <c r="L959" s="19"/>
      <c r="M959" s="19"/>
      <c r="N959" s="19"/>
      <c r="O959" s="22"/>
      <c r="P959" s="22"/>
      <c r="Q959" s="22"/>
      <c r="R959" s="21"/>
      <c r="S959" s="22"/>
      <c r="T959" s="22"/>
      <c r="U959" s="22"/>
    </row>
    <row r="960" spans="1:21" ht="13.2">
      <c r="A960" s="22"/>
      <c r="B960" s="62"/>
      <c r="C960" s="22"/>
      <c r="D960" s="22"/>
      <c r="E960" s="22"/>
      <c r="F960" s="22"/>
      <c r="G960" s="22"/>
      <c r="H960" s="63"/>
      <c r="I960" s="19"/>
      <c r="J960" s="19"/>
      <c r="K960" s="22"/>
      <c r="L960" s="19"/>
      <c r="M960" s="19"/>
      <c r="N960" s="19"/>
      <c r="O960" s="22"/>
      <c r="P960" s="22"/>
      <c r="Q960" s="22"/>
      <c r="R960" s="21"/>
      <c r="S960" s="22"/>
      <c r="T960" s="22"/>
      <c r="U960" s="22"/>
    </row>
    <row r="961" spans="1:21" ht="13.2">
      <c r="A961" s="22"/>
      <c r="B961" s="62"/>
      <c r="C961" s="22"/>
      <c r="D961" s="22"/>
      <c r="E961" s="22"/>
      <c r="F961" s="22"/>
      <c r="G961" s="22"/>
      <c r="H961" s="63"/>
      <c r="I961" s="19"/>
      <c r="J961" s="19"/>
      <c r="K961" s="22"/>
      <c r="L961" s="19"/>
      <c r="M961" s="19"/>
      <c r="N961" s="19"/>
      <c r="O961" s="22"/>
      <c r="P961" s="22"/>
      <c r="Q961" s="22"/>
      <c r="R961" s="21"/>
      <c r="S961" s="22"/>
      <c r="T961" s="22"/>
      <c r="U961" s="22"/>
    </row>
    <row r="962" spans="1:21" ht="13.2">
      <c r="A962" s="22"/>
      <c r="B962" s="62"/>
      <c r="C962" s="22"/>
      <c r="D962" s="22"/>
      <c r="E962" s="22"/>
      <c r="F962" s="22"/>
      <c r="G962" s="22"/>
      <c r="H962" s="63"/>
      <c r="I962" s="19"/>
      <c r="J962" s="19"/>
      <c r="K962" s="22"/>
      <c r="L962" s="19"/>
      <c r="M962" s="19"/>
      <c r="N962" s="19"/>
      <c r="O962" s="22"/>
      <c r="P962" s="22"/>
      <c r="Q962" s="22"/>
      <c r="R962" s="21"/>
      <c r="S962" s="22"/>
      <c r="T962" s="22"/>
      <c r="U962" s="22"/>
    </row>
    <row r="963" spans="1:21" ht="13.2">
      <c r="A963" s="22"/>
      <c r="B963" s="62"/>
      <c r="C963" s="22"/>
      <c r="D963" s="22"/>
      <c r="E963" s="22"/>
      <c r="F963" s="22"/>
      <c r="G963" s="22"/>
      <c r="H963" s="63"/>
      <c r="I963" s="19"/>
      <c r="J963" s="19"/>
      <c r="K963" s="22"/>
      <c r="L963" s="19"/>
      <c r="M963" s="19"/>
      <c r="N963" s="19"/>
      <c r="O963" s="22"/>
      <c r="P963" s="22"/>
      <c r="Q963" s="22"/>
      <c r="R963" s="21"/>
      <c r="S963" s="22"/>
      <c r="T963" s="22"/>
      <c r="U963" s="22"/>
    </row>
    <row r="964" spans="1:21" ht="13.2">
      <c r="A964" s="22"/>
      <c r="B964" s="62"/>
      <c r="C964" s="22"/>
      <c r="D964" s="22"/>
      <c r="E964" s="22"/>
      <c r="F964" s="22"/>
      <c r="G964" s="22"/>
      <c r="H964" s="63"/>
      <c r="I964" s="19"/>
      <c r="J964" s="19"/>
      <c r="K964" s="22"/>
      <c r="L964" s="19"/>
      <c r="M964" s="19"/>
      <c r="N964" s="19"/>
      <c r="O964" s="22"/>
      <c r="P964" s="22"/>
      <c r="Q964" s="22"/>
      <c r="R964" s="21"/>
      <c r="S964" s="22"/>
      <c r="T964" s="22"/>
      <c r="U964" s="22"/>
    </row>
    <row r="965" spans="1:21" ht="13.2">
      <c r="A965" s="22"/>
      <c r="B965" s="62"/>
      <c r="C965" s="22"/>
      <c r="D965" s="22"/>
      <c r="E965" s="22"/>
      <c r="F965" s="22"/>
      <c r="G965" s="22"/>
      <c r="H965" s="63"/>
      <c r="I965" s="19"/>
      <c r="J965" s="19"/>
      <c r="K965" s="22"/>
      <c r="L965" s="19"/>
      <c r="M965" s="19"/>
      <c r="N965" s="19"/>
      <c r="O965" s="22"/>
      <c r="P965" s="22"/>
      <c r="Q965" s="22"/>
      <c r="R965" s="21"/>
      <c r="S965" s="22"/>
      <c r="T965" s="22"/>
      <c r="U965" s="22"/>
    </row>
    <row r="966" spans="1:21" ht="13.2">
      <c r="A966" s="22"/>
      <c r="B966" s="62"/>
      <c r="C966" s="22"/>
      <c r="D966" s="22"/>
      <c r="E966" s="22"/>
      <c r="F966" s="22"/>
      <c r="G966" s="22"/>
      <c r="H966" s="63"/>
      <c r="I966" s="19"/>
      <c r="J966" s="19"/>
      <c r="K966" s="22"/>
      <c r="L966" s="19"/>
      <c r="M966" s="19"/>
      <c r="N966" s="19"/>
      <c r="O966" s="22"/>
      <c r="P966" s="22"/>
      <c r="Q966" s="22"/>
      <c r="R966" s="21"/>
      <c r="S966" s="22"/>
      <c r="T966" s="22"/>
      <c r="U966" s="22"/>
    </row>
    <row r="967" spans="1:21" ht="13.2">
      <c r="A967" s="22"/>
      <c r="B967" s="62"/>
      <c r="C967" s="22"/>
      <c r="D967" s="22"/>
      <c r="E967" s="22"/>
      <c r="F967" s="22"/>
      <c r="G967" s="22"/>
      <c r="H967" s="63"/>
      <c r="I967" s="19"/>
      <c r="J967" s="19"/>
      <c r="K967" s="22"/>
      <c r="L967" s="19"/>
      <c r="M967" s="19"/>
      <c r="N967" s="19"/>
      <c r="O967" s="22"/>
      <c r="P967" s="22"/>
      <c r="Q967" s="22"/>
      <c r="R967" s="21"/>
      <c r="S967" s="22"/>
      <c r="T967" s="22"/>
      <c r="U967" s="22"/>
    </row>
    <row r="968" spans="1:21" ht="13.2">
      <c r="A968" s="22"/>
      <c r="B968" s="62"/>
      <c r="C968" s="22"/>
      <c r="D968" s="22"/>
      <c r="E968" s="22"/>
      <c r="F968" s="22"/>
      <c r="G968" s="22"/>
      <c r="H968" s="63"/>
      <c r="I968" s="19"/>
      <c r="J968" s="19"/>
      <c r="K968" s="22"/>
      <c r="L968" s="19"/>
      <c r="M968" s="19"/>
      <c r="N968" s="19"/>
      <c r="O968" s="22"/>
      <c r="P968" s="22"/>
      <c r="Q968" s="22"/>
      <c r="R968" s="21"/>
      <c r="S968" s="22"/>
      <c r="T968" s="22"/>
      <c r="U968" s="22"/>
    </row>
    <row r="969" spans="1:21" ht="13.2">
      <c r="A969" s="22"/>
      <c r="B969" s="62"/>
      <c r="C969" s="22"/>
      <c r="D969" s="22"/>
      <c r="E969" s="22"/>
      <c r="F969" s="22"/>
      <c r="G969" s="22"/>
      <c r="H969" s="63"/>
      <c r="I969" s="19"/>
      <c r="J969" s="19"/>
      <c r="K969" s="22"/>
      <c r="L969" s="19"/>
      <c r="M969" s="19"/>
      <c r="N969" s="19"/>
      <c r="O969" s="22"/>
      <c r="P969" s="22"/>
      <c r="Q969" s="22"/>
      <c r="R969" s="21"/>
      <c r="S969" s="22"/>
      <c r="T969" s="22"/>
      <c r="U969" s="22"/>
    </row>
    <row r="970" spans="1:21" ht="13.2">
      <c r="A970" s="22"/>
      <c r="B970" s="62"/>
      <c r="C970" s="22"/>
      <c r="D970" s="22"/>
      <c r="E970" s="22"/>
      <c r="F970" s="22"/>
      <c r="G970" s="22"/>
      <c r="H970" s="63"/>
      <c r="I970" s="19"/>
      <c r="J970" s="19"/>
      <c r="K970" s="22"/>
      <c r="L970" s="19"/>
      <c r="M970" s="19"/>
      <c r="N970" s="19"/>
      <c r="O970" s="22"/>
      <c r="P970" s="22"/>
      <c r="Q970" s="22"/>
      <c r="R970" s="21"/>
      <c r="S970" s="22"/>
      <c r="T970" s="22"/>
      <c r="U970" s="22"/>
    </row>
    <row r="971" spans="1:21" ht="13.2">
      <c r="A971" s="22"/>
      <c r="B971" s="62"/>
      <c r="C971" s="22"/>
      <c r="D971" s="22"/>
      <c r="E971" s="22"/>
      <c r="F971" s="22"/>
      <c r="G971" s="22"/>
      <c r="H971" s="63"/>
      <c r="I971" s="19"/>
      <c r="J971" s="19"/>
      <c r="K971" s="22"/>
      <c r="L971" s="19"/>
      <c r="M971" s="19"/>
      <c r="N971" s="19"/>
      <c r="O971" s="22"/>
      <c r="P971" s="22"/>
      <c r="Q971" s="22"/>
      <c r="R971" s="21"/>
      <c r="S971" s="22"/>
      <c r="T971" s="22"/>
      <c r="U971" s="22"/>
    </row>
    <row r="972" spans="1:21" ht="13.2">
      <c r="A972" s="22"/>
      <c r="B972" s="62"/>
      <c r="C972" s="22"/>
      <c r="D972" s="22"/>
      <c r="E972" s="22"/>
      <c r="F972" s="22"/>
      <c r="G972" s="22"/>
      <c r="H972" s="63"/>
      <c r="I972" s="19"/>
      <c r="J972" s="19"/>
      <c r="K972" s="22"/>
      <c r="L972" s="19"/>
      <c r="M972" s="19"/>
      <c r="N972" s="19"/>
      <c r="O972" s="22"/>
      <c r="P972" s="22"/>
      <c r="Q972" s="22"/>
      <c r="R972" s="21"/>
      <c r="S972" s="22"/>
      <c r="T972" s="22"/>
      <c r="U972" s="22"/>
    </row>
    <row r="973" spans="1:21" ht="13.2">
      <c r="A973" s="22"/>
      <c r="B973" s="62"/>
      <c r="C973" s="22"/>
      <c r="D973" s="22"/>
      <c r="E973" s="22"/>
      <c r="F973" s="22"/>
      <c r="G973" s="22"/>
      <c r="H973" s="63"/>
      <c r="I973" s="19"/>
      <c r="J973" s="19"/>
      <c r="K973" s="22"/>
      <c r="L973" s="19"/>
      <c r="M973" s="19"/>
      <c r="N973" s="19"/>
      <c r="O973" s="22"/>
      <c r="P973" s="22"/>
      <c r="Q973" s="22"/>
      <c r="R973" s="21"/>
      <c r="S973" s="22"/>
      <c r="T973" s="22"/>
      <c r="U973" s="22"/>
    </row>
    <row r="974" spans="1:21" ht="13.2">
      <c r="A974" s="22"/>
      <c r="B974" s="62"/>
      <c r="C974" s="22"/>
      <c r="D974" s="22"/>
      <c r="E974" s="22"/>
      <c r="F974" s="22"/>
      <c r="G974" s="22"/>
      <c r="H974" s="63"/>
      <c r="I974" s="19"/>
      <c r="J974" s="19"/>
      <c r="K974" s="22"/>
      <c r="L974" s="19"/>
      <c r="M974" s="19"/>
      <c r="N974" s="19"/>
      <c r="O974" s="22"/>
      <c r="P974" s="22"/>
      <c r="Q974" s="22"/>
      <c r="R974" s="21"/>
      <c r="S974" s="22"/>
      <c r="T974" s="22"/>
      <c r="U974" s="22"/>
    </row>
    <row r="975" spans="1:21" ht="13.2">
      <c r="A975" s="22"/>
      <c r="B975" s="62"/>
      <c r="C975" s="22"/>
      <c r="D975" s="22"/>
      <c r="E975" s="22"/>
      <c r="F975" s="22"/>
      <c r="G975" s="22"/>
      <c r="H975" s="63"/>
      <c r="I975" s="19"/>
      <c r="J975" s="19"/>
      <c r="K975" s="22"/>
      <c r="L975" s="19"/>
      <c r="M975" s="19"/>
      <c r="N975" s="19"/>
      <c r="O975" s="22"/>
      <c r="P975" s="22"/>
      <c r="Q975" s="22"/>
      <c r="R975" s="21"/>
      <c r="S975" s="22"/>
      <c r="T975" s="22"/>
      <c r="U975" s="22"/>
    </row>
    <row r="976" spans="1:21" ht="13.2">
      <c r="A976" s="22"/>
      <c r="B976" s="62"/>
      <c r="C976" s="22"/>
      <c r="D976" s="22"/>
      <c r="E976" s="22"/>
      <c r="F976" s="22"/>
      <c r="G976" s="22"/>
      <c r="H976" s="63"/>
      <c r="I976" s="19"/>
      <c r="J976" s="19"/>
      <c r="K976" s="22"/>
      <c r="L976" s="19"/>
      <c r="M976" s="19"/>
      <c r="N976" s="19"/>
      <c r="O976" s="22"/>
      <c r="P976" s="22"/>
      <c r="Q976" s="22"/>
      <c r="R976" s="21"/>
      <c r="S976" s="22"/>
      <c r="T976" s="22"/>
      <c r="U976" s="22"/>
    </row>
    <row r="977" spans="1:21" ht="13.2">
      <c r="A977" s="22"/>
      <c r="B977" s="62"/>
      <c r="C977" s="22"/>
      <c r="D977" s="22"/>
      <c r="E977" s="22"/>
      <c r="F977" s="22"/>
      <c r="G977" s="22"/>
      <c r="H977" s="63"/>
      <c r="I977" s="19"/>
      <c r="J977" s="19"/>
      <c r="K977" s="22"/>
      <c r="L977" s="19"/>
      <c r="M977" s="19"/>
      <c r="N977" s="19"/>
      <c r="O977" s="22"/>
      <c r="P977" s="22"/>
      <c r="Q977" s="22"/>
      <c r="R977" s="21"/>
      <c r="S977" s="22"/>
      <c r="T977" s="22"/>
      <c r="U977" s="22"/>
    </row>
    <row r="978" spans="1:21" ht="13.2">
      <c r="A978" s="22"/>
      <c r="B978" s="62"/>
      <c r="C978" s="22"/>
      <c r="D978" s="22"/>
      <c r="E978" s="22"/>
      <c r="F978" s="22"/>
      <c r="G978" s="22"/>
      <c r="H978" s="63"/>
      <c r="I978" s="19"/>
      <c r="J978" s="19"/>
      <c r="K978" s="22"/>
      <c r="L978" s="19"/>
      <c r="M978" s="19"/>
      <c r="N978" s="19"/>
      <c r="O978" s="22"/>
      <c r="P978" s="22"/>
      <c r="Q978" s="22"/>
      <c r="R978" s="21"/>
      <c r="S978" s="22"/>
      <c r="T978" s="22"/>
      <c r="U978" s="22"/>
    </row>
    <row r="979" spans="1:21" ht="13.2">
      <c r="A979" s="22"/>
      <c r="B979" s="62"/>
      <c r="C979" s="22"/>
      <c r="D979" s="22"/>
      <c r="E979" s="22"/>
      <c r="F979" s="22"/>
      <c r="G979" s="22"/>
      <c r="H979" s="63"/>
      <c r="I979" s="19"/>
      <c r="J979" s="19"/>
      <c r="K979" s="22"/>
      <c r="L979" s="19"/>
      <c r="M979" s="19"/>
      <c r="N979" s="19"/>
      <c r="O979" s="22"/>
      <c r="P979" s="22"/>
      <c r="Q979" s="22"/>
      <c r="R979" s="21"/>
      <c r="S979" s="22"/>
      <c r="T979" s="22"/>
      <c r="U979" s="22"/>
    </row>
    <row r="980" spans="1:21" ht="13.2">
      <c r="A980" s="22"/>
      <c r="B980" s="62"/>
      <c r="C980" s="22"/>
      <c r="D980" s="22"/>
      <c r="E980" s="22"/>
      <c r="F980" s="22"/>
      <c r="G980" s="22"/>
      <c r="H980" s="63"/>
      <c r="I980" s="19"/>
      <c r="J980" s="19"/>
      <c r="K980" s="22"/>
      <c r="L980" s="19"/>
      <c r="M980" s="19"/>
      <c r="N980" s="19"/>
      <c r="O980" s="22"/>
      <c r="P980" s="22"/>
      <c r="Q980" s="22"/>
      <c r="R980" s="21"/>
      <c r="S980" s="22"/>
      <c r="T980" s="22"/>
      <c r="U980" s="22"/>
    </row>
    <row r="981" spans="1:21" ht="13.2">
      <c r="A981" s="22"/>
      <c r="B981" s="62"/>
      <c r="C981" s="22"/>
      <c r="D981" s="22"/>
      <c r="E981" s="22"/>
      <c r="F981" s="22"/>
      <c r="G981" s="22"/>
      <c r="H981" s="63"/>
      <c r="I981" s="19"/>
      <c r="J981" s="19"/>
      <c r="K981" s="22"/>
      <c r="L981" s="19"/>
      <c r="M981" s="19"/>
      <c r="N981" s="19"/>
      <c r="O981" s="22"/>
      <c r="P981" s="22"/>
      <c r="Q981" s="22"/>
      <c r="R981" s="21"/>
      <c r="S981" s="22"/>
      <c r="T981" s="22"/>
      <c r="U981" s="22"/>
    </row>
    <row r="982" spans="1:21" ht="13.2">
      <c r="A982" s="22"/>
      <c r="B982" s="62"/>
      <c r="C982" s="22"/>
      <c r="D982" s="22"/>
      <c r="E982" s="22"/>
      <c r="F982" s="22"/>
      <c r="G982" s="22"/>
      <c r="H982" s="63"/>
      <c r="I982" s="19"/>
      <c r="J982" s="19"/>
      <c r="K982" s="22"/>
      <c r="L982" s="19"/>
      <c r="M982" s="19"/>
      <c r="N982" s="19"/>
      <c r="O982" s="22"/>
      <c r="P982" s="22"/>
      <c r="Q982" s="22"/>
      <c r="R982" s="21"/>
      <c r="S982" s="22"/>
      <c r="T982" s="22"/>
      <c r="U982" s="22"/>
    </row>
    <row r="983" spans="1:21" ht="13.2">
      <c r="A983" s="22"/>
      <c r="B983" s="62"/>
      <c r="C983" s="22"/>
      <c r="D983" s="22"/>
      <c r="E983" s="22"/>
      <c r="F983" s="22"/>
      <c r="G983" s="22"/>
      <c r="H983" s="63"/>
      <c r="I983" s="19"/>
      <c r="J983" s="19"/>
      <c r="K983" s="22"/>
      <c r="L983" s="19"/>
      <c r="M983" s="19"/>
      <c r="N983" s="19"/>
      <c r="O983" s="22"/>
      <c r="P983" s="22"/>
      <c r="Q983" s="22"/>
      <c r="R983" s="21"/>
      <c r="S983" s="22"/>
      <c r="T983" s="22"/>
      <c r="U983" s="22"/>
    </row>
    <row r="984" spans="1:21" ht="13.2">
      <c r="A984" s="22"/>
      <c r="B984" s="62"/>
      <c r="C984" s="22"/>
      <c r="D984" s="22"/>
      <c r="E984" s="22"/>
      <c r="F984" s="22"/>
      <c r="G984" s="22"/>
      <c r="H984" s="63"/>
      <c r="I984" s="19"/>
      <c r="J984" s="19"/>
      <c r="K984" s="22"/>
      <c r="L984" s="19"/>
      <c r="M984" s="19"/>
      <c r="N984" s="19"/>
      <c r="O984" s="22"/>
      <c r="P984" s="22"/>
      <c r="Q984" s="22"/>
      <c r="R984" s="21"/>
      <c r="S984" s="22"/>
      <c r="T984" s="22"/>
      <c r="U984" s="22"/>
    </row>
    <row r="985" spans="1:21" ht="13.2">
      <c r="A985" s="22"/>
      <c r="B985" s="62"/>
      <c r="C985" s="22"/>
      <c r="D985" s="22"/>
      <c r="E985" s="22"/>
      <c r="F985" s="22"/>
      <c r="G985" s="22"/>
      <c r="H985" s="63"/>
      <c r="I985" s="19"/>
      <c r="J985" s="19"/>
      <c r="K985" s="22"/>
      <c r="L985" s="19"/>
      <c r="M985" s="19"/>
      <c r="N985" s="19"/>
      <c r="O985" s="22"/>
      <c r="P985" s="22"/>
      <c r="Q985" s="22"/>
      <c r="R985" s="21"/>
      <c r="S985" s="22"/>
      <c r="T985" s="22"/>
      <c r="U985" s="22"/>
    </row>
    <row r="986" spans="1:21" ht="13.2">
      <c r="A986" s="22"/>
      <c r="B986" s="62"/>
      <c r="C986" s="22"/>
      <c r="D986" s="22"/>
      <c r="E986" s="22"/>
      <c r="F986" s="22"/>
      <c r="G986" s="22"/>
      <c r="H986" s="63"/>
      <c r="I986" s="19"/>
      <c r="J986" s="19"/>
      <c r="K986" s="22"/>
      <c r="L986" s="19"/>
      <c r="M986" s="19"/>
      <c r="N986" s="19"/>
      <c r="O986" s="22"/>
      <c r="P986" s="22"/>
      <c r="Q986" s="22"/>
      <c r="R986" s="21"/>
      <c r="S986" s="22"/>
      <c r="T986" s="22"/>
      <c r="U986" s="22"/>
    </row>
    <row r="987" spans="1:21" ht="13.2">
      <c r="A987" s="22"/>
      <c r="B987" s="62"/>
      <c r="C987" s="22"/>
      <c r="D987" s="22"/>
      <c r="E987" s="22"/>
      <c r="F987" s="22"/>
      <c r="G987" s="22"/>
      <c r="H987" s="63"/>
      <c r="I987" s="19"/>
      <c r="J987" s="19"/>
      <c r="K987" s="22"/>
      <c r="L987" s="19"/>
      <c r="M987" s="19"/>
      <c r="N987" s="19"/>
      <c r="O987" s="22"/>
      <c r="P987" s="22"/>
      <c r="Q987" s="22"/>
      <c r="R987" s="21"/>
      <c r="S987" s="22"/>
      <c r="T987" s="22"/>
      <c r="U987" s="22"/>
    </row>
    <row r="988" spans="1:21" ht="13.2">
      <c r="A988" s="22"/>
      <c r="B988" s="62"/>
      <c r="C988" s="22"/>
      <c r="D988" s="22"/>
      <c r="E988" s="22"/>
      <c r="F988" s="22"/>
      <c r="G988" s="22"/>
      <c r="H988" s="63"/>
      <c r="I988" s="19"/>
      <c r="J988" s="19"/>
      <c r="K988" s="22"/>
      <c r="L988" s="19"/>
      <c r="M988" s="19"/>
      <c r="N988" s="19"/>
      <c r="O988" s="22"/>
      <c r="P988" s="22"/>
      <c r="Q988" s="22"/>
      <c r="R988" s="21"/>
      <c r="S988" s="22"/>
      <c r="T988" s="22"/>
      <c r="U988" s="22"/>
    </row>
    <row r="989" spans="1:21" ht="13.2">
      <c r="A989" s="22"/>
      <c r="B989" s="62"/>
      <c r="C989" s="22"/>
      <c r="D989" s="22"/>
      <c r="E989" s="22"/>
      <c r="F989" s="22"/>
      <c r="G989" s="22"/>
      <c r="H989" s="63"/>
      <c r="I989" s="19"/>
      <c r="J989" s="19"/>
      <c r="K989" s="22"/>
      <c r="L989" s="19"/>
      <c r="M989" s="19"/>
      <c r="N989" s="19"/>
      <c r="O989" s="22"/>
      <c r="P989" s="22"/>
      <c r="Q989" s="22"/>
      <c r="R989" s="21"/>
      <c r="S989" s="22"/>
      <c r="T989" s="22"/>
      <c r="U989" s="22"/>
    </row>
    <row r="990" spans="1:21" ht="13.2">
      <c r="A990" s="22"/>
      <c r="B990" s="62"/>
      <c r="C990" s="22"/>
      <c r="D990" s="22"/>
      <c r="E990" s="22"/>
      <c r="F990" s="22"/>
      <c r="G990" s="22"/>
      <c r="H990" s="63"/>
      <c r="I990" s="19"/>
      <c r="J990" s="19"/>
      <c r="K990" s="22"/>
      <c r="L990" s="19"/>
      <c r="M990" s="19"/>
      <c r="N990" s="19"/>
      <c r="O990" s="22"/>
      <c r="P990" s="22"/>
      <c r="Q990" s="22"/>
      <c r="R990" s="21"/>
      <c r="S990" s="22"/>
      <c r="T990" s="22"/>
      <c r="U990" s="22"/>
    </row>
    <row r="991" spans="1:21" ht="13.2">
      <c r="A991" s="22"/>
      <c r="B991" s="62"/>
      <c r="C991" s="22"/>
      <c r="D991" s="22"/>
      <c r="E991" s="22"/>
      <c r="F991" s="22"/>
      <c r="G991" s="22"/>
      <c r="H991" s="63"/>
      <c r="I991" s="19"/>
      <c r="J991" s="19"/>
      <c r="K991" s="22"/>
      <c r="L991" s="19"/>
      <c r="M991" s="19"/>
      <c r="N991" s="19"/>
      <c r="O991" s="22"/>
      <c r="P991" s="22"/>
      <c r="Q991" s="22"/>
      <c r="R991" s="21"/>
      <c r="S991" s="22"/>
      <c r="T991" s="22"/>
      <c r="U991" s="22"/>
    </row>
    <row r="992" spans="1:21" ht="13.2">
      <c r="A992" s="22"/>
      <c r="B992" s="62"/>
      <c r="C992" s="22"/>
      <c r="D992" s="22"/>
      <c r="E992" s="22"/>
      <c r="F992" s="22"/>
      <c r="G992" s="22"/>
      <c r="H992" s="63"/>
      <c r="I992" s="19"/>
      <c r="J992" s="19"/>
      <c r="K992" s="22"/>
      <c r="L992" s="19"/>
      <c r="M992" s="19"/>
      <c r="N992" s="19"/>
      <c r="O992" s="22"/>
      <c r="P992" s="22"/>
      <c r="Q992" s="22"/>
      <c r="R992" s="21"/>
      <c r="S992" s="22"/>
      <c r="T992" s="22"/>
      <c r="U992" s="22"/>
    </row>
    <row r="993" spans="1:21" ht="13.2">
      <c r="A993" s="22"/>
      <c r="B993" s="62"/>
      <c r="C993" s="22"/>
      <c r="D993" s="22"/>
      <c r="E993" s="22"/>
      <c r="F993" s="22"/>
      <c r="G993" s="22"/>
      <c r="H993" s="63"/>
      <c r="I993" s="19"/>
      <c r="J993" s="19"/>
      <c r="K993" s="22"/>
      <c r="L993" s="19"/>
      <c r="M993" s="19"/>
      <c r="N993" s="19"/>
      <c r="O993" s="22"/>
      <c r="P993" s="22"/>
      <c r="Q993" s="22"/>
      <c r="R993" s="21"/>
      <c r="S993" s="22"/>
      <c r="T993" s="22"/>
      <c r="U993" s="22"/>
    </row>
    <row r="994" spans="1:21" ht="13.2">
      <c r="A994" s="22"/>
      <c r="B994" s="62"/>
      <c r="C994" s="22"/>
      <c r="D994" s="22"/>
      <c r="E994" s="22"/>
      <c r="F994" s="22"/>
      <c r="G994" s="22"/>
      <c r="H994" s="63"/>
      <c r="I994" s="19"/>
      <c r="J994" s="19"/>
      <c r="K994" s="22"/>
      <c r="L994" s="19"/>
      <c r="M994" s="19"/>
      <c r="N994" s="19"/>
      <c r="O994" s="22"/>
      <c r="P994" s="22"/>
      <c r="Q994" s="22"/>
      <c r="R994" s="21"/>
      <c r="S994" s="22"/>
      <c r="T994" s="22"/>
      <c r="U994" s="22"/>
    </row>
    <row r="995" spans="1:21" ht="13.2">
      <c r="A995" s="22"/>
      <c r="B995" s="62"/>
      <c r="C995" s="22"/>
      <c r="D995" s="22"/>
      <c r="E995" s="22"/>
      <c r="F995" s="22"/>
      <c r="G995" s="22"/>
      <c r="H995" s="63"/>
      <c r="I995" s="19"/>
      <c r="J995" s="19"/>
      <c r="K995" s="22"/>
      <c r="L995" s="19"/>
      <c r="M995" s="19"/>
      <c r="N995" s="19"/>
      <c r="O995" s="22"/>
      <c r="P995" s="22"/>
      <c r="Q995" s="22"/>
      <c r="R995" s="21"/>
      <c r="S995" s="22"/>
      <c r="T995" s="22"/>
      <c r="U995" s="22"/>
    </row>
    <row r="996" spans="1:21" ht="13.2">
      <c r="A996" s="22"/>
      <c r="B996" s="62"/>
      <c r="C996" s="22"/>
      <c r="D996" s="22"/>
      <c r="E996" s="22"/>
      <c r="F996" s="22"/>
      <c r="G996" s="22"/>
      <c r="H996" s="63"/>
      <c r="I996" s="19"/>
      <c r="J996" s="19"/>
      <c r="K996" s="22"/>
      <c r="L996" s="19"/>
      <c r="M996" s="19"/>
      <c r="N996" s="19"/>
      <c r="O996" s="22"/>
      <c r="P996" s="22"/>
      <c r="Q996" s="22"/>
      <c r="R996" s="21"/>
      <c r="S996" s="22"/>
      <c r="T996" s="22"/>
      <c r="U996" s="22"/>
    </row>
    <row r="997" spans="1:21" ht="13.2">
      <c r="A997" s="22"/>
      <c r="B997" s="62"/>
      <c r="C997" s="22"/>
      <c r="D997" s="22"/>
      <c r="E997" s="22"/>
      <c r="F997" s="22"/>
      <c r="G997" s="22"/>
      <c r="H997" s="63"/>
      <c r="I997" s="19"/>
      <c r="J997" s="19"/>
      <c r="K997" s="22"/>
      <c r="L997" s="19"/>
      <c r="M997" s="19"/>
      <c r="N997" s="19"/>
      <c r="O997" s="22"/>
      <c r="P997" s="22"/>
      <c r="Q997" s="22"/>
      <c r="R997" s="21"/>
      <c r="S997" s="22"/>
      <c r="T997" s="22"/>
      <c r="U997" s="22"/>
    </row>
    <row r="998" spans="1:21" ht="13.2">
      <c r="A998" s="22"/>
      <c r="B998" s="62"/>
      <c r="C998" s="22"/>
      <c r="D998" s="22"/>
      <c r="E998" s="22"/>
      <c r="F998" s="22"/>
      <c r="G998" s="22"/>
      <c r="H998" s="63"/>
      <c r="I998" s="19"/>
      <c r="J998" s="19"/>
      <c r="K998" s="22"/>
      <c r="L998" s="19"/>
      <c r="M998" s="19"/>
      <c r="N998" s="19"/>
      <c r="O998" s="22"/>
      <c r="P998" s="22"/>
      <c r="Q998" s="22"/>
      <c r="R998" s="21"/>
      <c r="S998" s="22"/>
      <c r="T998" s="22"/>
      <c r="U998" s="22"/>
    </row>
    <row r="999" spans="1:21" ht="13.2">
      <c r="A999" s="22"/>
      <c r="B999" s="62"/>
      <c r="C999" s="22"/>
      <c r="D999" s="22"/>
      <c r="E999" s="22"/>
      <c r="F999" s="22"/>
      <c r="G999" s="22"/>
      <c r="H999" s="63"/>
      <c r="I999" s="19"/>
      <c r="J999" s="19"/>
      <c r="K999" s="22"/>
      <c r="L999" s="19"/>
      <c r="M999" s="19"/>
      <c r="N999" s="19"/>
      <c r="O999" s="22"/>
      <c r="P999" s="22"/>
      <c r="Q999" s="22"/>
      <c r="R999" s="21"/>
      <c r="S999" s="22"/>
      <c r="T999" s="22"/>
      <c r="U999" s="22"/>
    </row>
    <row r="1000" spans="1:21" ht="13.2">
      <c r="A1000" s="22"/>
      <c r="B1000" s="62"/>
      <c r="C1000" s="22"/>
      <c r="D1000" s="22"/>
      <c r="E1000" s="22"/>
      <c r="F1000" s="22"/>
      <c r="G1000" s="22"/>
      <c r="H1000" s="63"/>
      <c r="I1000" s="19"/>
      <c r="J1000" s="19"/>
      <c r="K1000" s="22"/>
      <c r="L1000" s="19"/>
      <c r="M1000" s="19"/>
      <c r="N1000" s="19"/>
      <c r="O1000" s="22"/>
      <c r="P1000" s="22"/>
      <c r="Q1000" s="22"/>
      <c r="R1000" s="21"/>
      <c r="S1000" s="22"/>
      <c r="T1000" s="22"/>
      <c r="U1000" s="22"/>
    </row>
    <row r="1001" spans="1:21" ht="13.2">
      <c r="A1001" s="22"/>
      <c r="B1001" s="62"/>
      <c r="C1001" s="22"/>
      <c r="D1001" s="22"/>
      <c r="E1001" s="22"/>
      <c r="F1001" s="22"/>
      <c r="G1001" s="22"/>
      <c r="H1001" s="63"/>
      <c r="I1001" s="19"/>
      <c r="J1001" s="19"/>
      <c r="K1001" s="22"/>
      <c r="L1001" s="19"/>
      <c r="M1001" s="19"/>
      <c r="N1001" s="19"/>
      <c r="O1001" s="22"/>
      <c r="P1001" s="22"/>
      <c r="Q1001" s="22"/>
      <c r="R1001" s="21"/>
      <c r="S1001" s="22"/>
      <c r="T1001" s="22"/>
      <c r="U1001" s="22"/>
    </row>
    <row r="1002" spans="1:21" ht="13.2">
      <c r="A1002" s="22"/>
      <c r="B1002" s="62"/>
      <c r="C1002" s="22"/>
      <c r="D1002" s="22"/>
      <c r="E1002" s="22"/>
      <c r="F1002" s="22"/>
      <c r="G1002" s="22"/>
      <c r="H1002" s="63"/>
      <c r="I1002" s="19"/>
      <c r="J1002" s="19"/>
      <c r="K1002" s="22"/>
      <c r="L1002" s="19"/>
      <c r="M1002" s="19"/>
      <c r="N1002" s="19"/>
      <c r="O1002" s="22"/>
      <c r="P1002" s="22"/>
      <c r="Q1002" s="22"/>
      <c r="R1002" s="21"/>
      <c r="S1002" s="22"/>
      <c r="T1002" s="22"/>
      <c r="U1002" s="22"/>
    </row>
    <row r="1003" spans="1:21" ht="13.2">
      <c r="A1003" s="22"/>
      <c r="B1003" s="62"/>
      <c r="C1003" s="22"/>
      <c r="D1003" s="22"/>
      <c r="E1003" s="22"/>
      <c r="F1003" s="22"/>
      <c r="G1003" s="22"/>
      <c r="H1003" s="63"/>
      <c r="I1003" s="19"/>
      <c r="J1003" s="19"/>
      <c r="K1003" s="22"/>
      <c r="L1003" s="19"/>
      <c r="M1003" s="19"/>
      <c r="N1003" s="19"/>
      <c r="O1003" s="22"/>
      <c r="P1003" s="22"/>
      <c r="Q1003" s="22"/>
      <c r="R1003" s="21"/>
      <c r="S1003" s="22"/>
      <c r="T1003" s="22"/>
      <c r="U1003" s="22"/>
    </row>
    <row r="1004" spans="1:21" ht="13.2">
      <c r="A1004" s="22"/>
      <c r="B1004" s="62"/>
      <c r="C1004" s="22"/>
      <c r="D1004" s="22"/>
      <c r="E1004" s="22"/>
      <c r="F1004" s="22"/>
      <c r="G1004" s="22"/>
      <c r="H1004" s="63"/>
      <c r="I1004" s="19"/>
      <c r="J1004" s="19"/>
      <c r="K1004" s="22"/>
      <c r="L1004" s="19"/>
      <c r="M1004" s="19"/>
      <c r="N1004" s="19"/>
      <c r="O1004" s="22"/>
      <c r="P1004" s="22"/>
      <c r="Q1004" s="22"/>
      <c r="R1004" s="21"/>
      <c r="S1004" s="22"/>
      <c r="T1004" s="22"/>
      <c r="U1004" s="22"/>
    </row>
    <row r="1005" spans="1:21" ht="13.2">
      <c r="A1005" s="22"/>
      <c r="B1005" s="62"/>
      <c r="C1005" s="22"/>
      <c r="D1005" s="22"/>
      <c r="E1005" s="22"/>
      <c r="F1005" s="22"/>
      <c r="G1005" s="22"/>
      <c r="H1005" s="63"/>
      <c r="I1005" s="19"/>
      <c r="J1005" s="19"/>
      <c r="K1005" s="22"/>
      <c r="L1005" s="19"/>
      <c r="M1005" s="19"/>
      <c r="N1005" s="19"/>
      <c r="O1005" s="22"/>
      <c r="P1005" s="22"/>
      <c r="Q1005" s="22"/>
      <c r="R1005" s="21"/>
      <c r="S1005" s="22"/>
      <c r="T1005" s="22"/>
      <c r="U1005" s="22"/>
    </row>
    <row r="1006" spans="1:21" ht="13.2">
      <c r="A1006" s="22"/>
      <c r="B1006" s="62"/>
      <c r="C1006" s="22"/>
      <c r="D1006" s="22"/>
      <c r="E1006" s="22"/>
      <c r="F1006" s="22"/>
      <c r="G1006" s="22"/>
      <c r="H1006" s="63"/>
      <c r="I1006" s="19"/>
      <c r="J1006" s="19"/>
      <c r="K1006" s="22"/>
      <c r="L1006" s="19"/>
      <c r="M1006" s="19"/>
      <c r="N1006" s="19"/>
      <c r="O1006" s="22"/>
      <c r="P1006" s="22"/>
      <c r="Q1006" s="22"/>
      <c r="R1006" s="21"/>
      <c r="S1006" s="22"/>
      <c r="T1006" s="22"/>
      <c r="U1006" s="22"/>
    </row>
    <row r="1007" spans="1:21" ht="13.2">
      <c r="A1007" s="22"/>
      <c r="B1007" s="62"/>
      <c r="C1007" s="22"/>
      <c r="D1007" s="22"/>
      <c r="E1007" s="22"/>
      <c r="F1007" s="22"/>
      <c r="G1007" s="22"/>
      <c r="H1007" s="63"/>
      <c r="I1007" s="19"/>
      <c r="J1007" s="19"/>
      <c r="K1007" s="22"/>
      <c r="L1007" s="19"/>
      <c r="M1007" s="19"/>
      <c r="N1007" s="19"/>
      <c r="O1007" s="22"/>
      <c r="P1007" s="22"/>
      <c r="Q1007" s="22"/>
      <c r="R1007" s="21"/>
      <c r="S1007" s="22"/>
      <c r="T1007" s="22"/>
      <c r="U1007" s="22"/>
    </row>
    <row r="1008" spans="1:21" ht="13.2">
      <c r="A1008" s="22"/>
      <c r="B1008" s="62"/>
      <c r="C1008" s="22"/>
      <c r="D1008" s="22"/>
      <c r="E1008" s="22"/>
      <c r="F1008" s="22"/>
      <c r="G1008" s="22"/>
      <c r="H1008" s="63"/>
      <c r="I1008" s="19"/>
      <c r="J1008" s="19"/>
      <c r="K1008" s="22"/>
      <c r="L1008" s="19"/>
      <c r="M1008" s="19"/>
      <c r="N1008" s="19"/>
      <c r="O1008" s="22"/>
      <c r="P1008" s="22"/>
      <c r="Q1008" s="22"/>
      <c r="R1008" s="21"/>
      <c r="S1008" s="22"/>
      <c r="T1008" s="22"/>
      <c r="U1008" s="22"/>
    </row>
    <row r="1009" spans="1:21" ht="13.2">
      <c r="A1009" s="22"/>
      <c r="B1009" s="62"/>
      <c r="C1009" s="22"/>
      <c r="D1009" s="22"/>
      <c r="E1009" s="22"/>
      <c r="F1009" s="22"/>
      <c r="G1009" s="22"/>
      <c r="H1009" s="63"/>
      <c r="I1009" s="19"/>
      <c r="J1009" s="19"/>
      <c r="K1009" s="22"/>
      <c r="L1009" s="19"/>
      <c r="M1009" s="19"/>
      <c r="N1009" s="19"/>
      <c r="O1009" s="22"/>
      <c r="P1009" s="22"/>
      <c r="Q1009" s="22"/>
      <c r="R1009" s="21"/>
      <c r="S1009" s="22"/>
      <c r="T1009" s="22"/>
      <c r="U1009" s="22"/>
    </row>
    <row r="1010" spans="1:21" ht="13.2">
      <c r="A1010" s="22"/>
      <c r="B1010" s="62"/>
      <c r="C1010" s="22"/>
      <c r="D1010" s="22"/>
      <c r="E1010" s="22"/>
      <c r="F1010" s="22"/>
      <c r="G1010" s="22"/>
      <c r="H1010" s="63"/>
      <c r="I1010" s="19"/>
      <c r="J1010" s="19"/>
      <c r="K1010" s="22"/>
      <c r="L1010" s="19"/>
      <c r="M1010" s="19"/>
      <c r="N1010" s="19"/>
      <c r="O1010" s="22"/>
      <c r="P1010" s="22"/>
      <c r="Q1010" s="22"/>
      <c r="R1010" s="21"/>
      <c r="S1010" s="22"/>
      <c r="T1010" s="22"/>
      <c r="U1010" s="22"/>
    </row>
    <row r="1011" spans="1:21" ht="13.2">
      <c r="A1011" s="22"/>
      <c r="B1011" s="62"/>
      <c r="C1011" s="22"/>
      <c r="D1011" s="22"/>
      <c r="E1011" s="22"/>
      <c r="F1011" s="22"/>
      <c r="G1011" s="22"/>
      <c r="H1011" s="63"/>
      <c r="I1011" s="19"/>
      <c r="J1011" s="19"/>
      <c r="K1011" s="22"/>
      <c r="L1011" s="19"/>
      <c r="M1011" s="19"/>
      <c r="N1011" s="19"/>
      <c r="O1011" s="22"/>
      <c r="P1011" s="22"/>
      <c r="Q1011" s="22"/>
      <c r="R1011" s="21"/>
      <c r="S1011" s="22"/>
      <c r="T1011" s="22"/>
      <c r="U1011" s="22"/>
    </row>
    <row r="1012" spans="1:21" ht="13.2">
      <c r="A1012" s="22"/>
      <c r="B1012" s="62"/>
      <c r="C1012" s="22"/>
      <c r="D1012" s="22"/>
      <c r="E1012" s="22"/>
      <c r="F1012" s="22"/>
      <c r="G1012" s="22"/>
      <c r="H1012" s="63"/>
      <c r="I1012" s="19"/>
      <c r="J1012" s="19"/>
      <c r="K1012" s="22"/>
      <c r="L1012" s="19"/>
      <c r="M1012" s="19"/>
      <c r="N1012" s="19"/>
      <c r="O1012" s="22"/>
      <c r="P1012" s="22"/>
      <c r="Q1012" s="22"/>
      <c r="R1012" s="21"/>
      <c r="S1012" s="22"/>
      <c r="T1012" s="22"/>
      <c r="U1012" s="22"/>
    </row>
    <row r="1013" spans="1:21" ht="13.2">
      <c r="A1013" s="22"/>
      <c r="B1013" s="62"/>
      <c r="C1013" s="22"/>
      <c r="D1013" s="22"/>
      <c r="E1013" s="22"/>
      <c r="F1013" s="22"/>
      <c r="G1013" s="22"/>
      <c r="H1013" s="63"/>
      <c r="I1013" s="19"/>
      <c r="J1013" s="19"/>
      <c r="K1013" s="22"/>
      <c r="L1013" s="19"/>
      <c r="M1013" s="19"/>
      <c r="N1013" s="19"/>
      <c r="O1013" s="22"/>
      <c r="P1013" s="22"/>
      <c r="Q1013" s="22"/>
      <c r="R1013" s="21"/>
      <c r="S1013" s="22"/>
      <c r="T1013" s="22"/>
      <c r="U1013" s="22"/>
    </row>
    <row r="1014" spans="1:21" ht="13.2">
      <c r="A1014" s="22"/>
      <c r="B1014" s="62"/>
      <c r="C1014" s="22"/>
      <c r="D1014" s="22"/>
      <c r="E1014" s="22"/>
      <c r="F1014" s="22"/>
      <c r="G1014" s="22"/>
      <c r="H1014" s="63"/>
      <c r="I1014" s="19"/>
      <c r="J1014" s="19"/>
      <c r="K1014" s="22"/>
      <c r="L1014" s="19"/>
      <c r="M1014" s="19"/>
      <c r="N1014" s="19"/>
      <c r="O1014" s="22"/>
      <c r="P1014" s="22"/>
      <c r="Q1014" s="22"/>
      <c r="R1014" s="21"/>
      <c r="S1014" s="22"/>
      <c r="T1014" s="22"/>
      <c r="U1014" s="22"/>
    </row>
    <row r="1015" spans="1:21" ht="13.2">
      <c r="A1015" s="22"/>
      <c r="B1015" s="62"/>
      <c r="C1015" s="22"/>
      <c r="D1015" s="22"/>
      <c r="E1015" s="22"/>
      <c r="F1015" s="22"/>
      <c r="G1015" s="22"/>
      <c r="H1015" s="63"/>
      <c r="I1015" s="19"/>
      <c r="J1015" s="19"/>
      <c r="K1015" s="22"/>
      <c r="L1015" s="19"/>
      <c r="M1015" s="19"/>
      <c r="N1015" s="19"/>
      <c r="O1015" s="22"/>
      <c r="P1015" s="22"/>
      <c r="Q1015" s="22"/>
      <c r="R1015" s="21"/>
      <c r="S1015" s="22"/>
      <c r="T1015" s="22"/>
      <c r="U1015" s="22"/>
    </row>
    <row r="1016" spans="1:21" ht="13.2">
      <c r="A1016" s="22"/>
      <c r="B1016" s="62"/>
      <c r="C1016" s="22"/>
      <c r="D1016" s="22"/>
      <c r="E1016" s="22"/>
      <c r="F1016" s="22"/>
      <c r="G1016" s="22"/>
      <c r="H1016" s="63"/>
      <c r="I1016" s="19"/>
      <c r="J1016" s="19"/>
      <c r="K1016" s="22"/>
      <c r="L1016" s="19"/>
      <c r="M1016" s="19"/>
      <c r="N1016" s="19"/>
      <c r="O1016" s="22"/>
      <c r="P1016" s="22"/>
      <c r="Q1016" s="22"/>
      <c r="R1016" s="21"/>
      <c r="S1016" s="22"/>
      <c r="T1016" s="22"/>
      <c r="U1016" s="22"/>
    </row>
    <row r="1017" spans="1:21" ht="13.2">
      <c r="A1017" s="22"/>
      <c r="B1017" s="62"/>
      <c r="C1017" s="22"/>
      <c r="D1017" s="22"/>
      <c r="E1017" s="22"/>
      <c r="F1017" s="22"/>
      <c r="G1017" s="22"/>
      <c r="H1017" s="63"/>
      <c r="I1017" s="19"/>
      <c r="J1017" s="19"/>
      <c r="K1017" s="22"/>
      <c r="L1017" s="19"/>
      <c r="M1017" s="19"/>
      <c r="N1017" s="19"/>
      <c r="O1017" s="22"/>
      <c r="P1017" s="22"/>
      <c r="Q1017" s="22"/>
      <c r="R1017" s="21"/>
      <c r="S1017" s="22"/>
      <c r="T1017" s="22"/>
      <c r="U1017" s="22"/>
    </row>
    <row r="1018" spans="1:21" ht="13.2">
      <c r="A1018" s="22"/>
      <c r="B1018" s="62"/>
      <c r="C1018" s="22"/>
      <c r="D1018" s="22"/>
      <c r="E1018" s="22"/>
      <c r="F1018" s="22"/>
      <c r="G1018" s="22"/>
      <c r="H1018" s="63"/>
      <c r="I1018" s="19"/>
      <c r="J1018" s="19"/>
      <c r="K1018" s="22"/>
      <c r="L1018" s="19"/>
      <c r="M1018" s="19"/>
      <c r="N1018" s="19"/>
      <c r="O1018" s="22"/>
      <c r="P1018" s="22"/>
      <c r="Q1018" s="22"/>
      <c r="R1018" s="21"/>
      <c r="S1018" s="22"/>
      <c r="T1018" s="22"/>
      <c r="U1018" s="22"/>
    </row>
    <row r="1019" spans="1:21" ht="13.2">
      <c r="A1019" s="22"/>
      <c r="B1019" s="62"/>
      <c r="C1019" s="22"/>
      <c r="D1019" s="22"/>
      <c r="E1019" s="22"/>
      <c r="F1019" s="22"/>
      <c r="G1019" s="22"/>
      <c r="H1019" s="63"/>
      <c r="I1019" s="19"/>
      <c r="J1019" s="19"/>
      <c r="K1019" s="22"/>
      <c r="L1019" s="19"/>
      <c r="M1019" s="19"/>
      <c r="N1019" s="19"/>
      <c r="O1019" s="22"/>
      <c r="P1019" s="22"/>
      <c r="Q1019" s="22"/>
      <c r="R1019" s="21"/>
      <c r="S1019" s="22"/>
      <c r="T1019" s="22"/>
      <c r="U1019" s="22"/>
    </row>
    <row r="1020" spans="1:21" ht="13.2">
      <c r="A1020" s="22"/>
      <c r="B1020" s="62"/>
      <c r="C1020" s="22"/>
      <c r="D1020" s="22"/>
      <c r="E1020" s="22"/>
      <c r="F1020" s="22"/>
      <c r="G1020" s="22"/>
      <c r="H1020" s="63"/>
      <c r="I1020" s="19"/>
      <c r="J1020" s="19"/>
      <c r="K1020" s="22"/>
      <c r="L1020" s="19"/>
      <c r="M1020" s="19"/>
      <c r="N1020" s="19"/>
      <c r="O1020" s="22"/>
      <c r="P1020" s="22"/>
      <c r="Q1020" s="22"/>
      <c r="R1020" s="21"/>
      <c r="S1020" s="22"/>
      <c r="T1020" s="22"/>
      <c r="U1020" s="22"/>
    </row>
    <row r="1021" spans="1:21" ht="13.2">
      <c r="A1021" s="22"/>
      <c r="B1021" s="62"/>
      <c r="C1021" s="22"/>
      <c r="D1021" s="22"/>
      <c r="E1021" s="22"/>
      <c r="F1021" s="22"/>
      <c r="G1021" s="22"/>
      <c r="H1021" s="63"/>
      <c r="I1021" s="19"/>
      <c r="J1021" s="19"/>
      <c r="K1021" s="22"/>
      <c r="L1021" s="19"/>
      <c r="M1021" s="19"/>
      <c r="N1021" s="19"/>
      <c r="O1021" s="22"/>
      <c r="P1021" s="22"/>
      <c r="Q1021" s="22"/>
      <c r="R1021" s="21"/>
      <c r="S1021" s="22"/>
      <c r="T1021" s="22"/>
      <c r="U1021" s="22"/>
    </row>
    <row r="1022" spans="1:21" ht="13.2">
      <c r="A1022" s="22"/>
      <c r="B1022" s="62"/>
      <c r="C1022" s="22"/>
      <c r="D1022" s="22"/>
      <c r="E1022" s="22"/>
      <c r="F1022" s="22"/>
      <c r="G1022" s="22"/>
      <c r="H1022" s="63"/>
      <c r="I1022" s="19"/>
      <c r="J1022" s="19"/>
      <c r="K1022" s="22"/>
      <c r="L1022" s="19"/>
      <c r="M1022" s="19"/>
      <c r="N1022" s="19"/>
      <c r="O1022" s="22"/>
      <c r="P1022" s="22"/>
      <c r="Q1022" s="22"/>
      <c r="R1022" s="21"/>
      <c r="S1022" s="22"/>
      <c r="T1022" s="22"/>
      <c r="U1022" s="22"/>
    </row>
    <row r="1023" spans="1:21" ht="13.2">
      <c r="A1023" s="22"/>
      <c r="B1023" s="62"/>
      <c r="C1023" s="22"/>
      <c r="D1023" s="22"/>
      <c r="E1023" s="22"/>
      <c r="F1023" s="22"/>
      <c r="G1023" s="22"/>
      <c r="H1023" s="63"/>
      <c r="I1023" s="19"/>
      <c r="J1023" s="19"/>
      <c r="K1023" s="22"/>
      <c r="L1023" s="19"/>
      <c r="M1023" s="19"/>
      <c r="N1023" s="19"/>
      <c r="O1023" s="22"/>
      <c r="P1023" s="22"/>
      <c r="Q1023" s="22"/>
      <c r="R1023" s="21"/>
      <c r="S1023" s="22"/>
      <c r="T1023" s="22"/>
      <c r="U1023" s="22"/>
    </row>
    <row r="1024" spans="1:21" ht="13.2">
      <c r="A1024" s="22"/>
      <c r="B1024" s="62"/>
      <c r="C1024" s="22"/>
      <c r="D1024" s="22"/>
      <c r="E1024" s="22"/>
      <c r="F1024" s="22"/>
      <c r="G1024" s="22"/>
      <c r="H1024" s="63"/>
      <c r="I1024" s="19"/>
      <c r="J1024" s="19"/>
      <c r="K1024" s="22"/>
      <c r="L1024" s="19"/>
      <c r="M1024" s="19"/>
      <c r="N1024" s="19"/>
      <c r="O1024" s="22"/>
      <c r="P1024" s="22"/>
      <c r="Q1024" s="22"/>
      <c r="R1024" s="21"/>
      <c r="S1024" s="22"/>
      <c r="T1024" s="22"/>
      <c r="U1024" s="22"/>
    </row>
    <row r="1025" spans="1:21" ht="13.2">
      <c r="A1025" s="22"/>
      <c r="B1025" s="62"/>
      <c r="C1025" s="22"/>
      <c r="D1025" s="22"/>
      <c r="E1025" s="22"/>
      <c r="F1025" s="22"/>
      <c r="G1025" s="22"/>
      <c r="H1025" s="63"/>
      <c r="I1025" s="19"/>
      <c r="J1025" s="19"/>
      <c r="K1025" s="22"/>
      <c r="L1025" s="19"/>
      <c r="M1025" s="19"/>
      <c r="N1025" s="19"/>
      <c r="O1025" s="22"/>
      <c r="P1025" s="22"/>
      <c r="Q1025" s="22"/>
      <c r="R1025" s="21"/>
      <c r="S1025" s="22"/>
      <c r="T1025" s="22"/>
      <c r="U1025" s="22"/>
    </row>
    <row r="1026" spans="1:21" ht="13.2">
      <c r="A1026" s="22"/>
      <c r="B1026" s="62"/>
      <c r="C1026" s="22"/>
      <c r="D1026" s="22"/>
      <c r="E1026" s="22"/>
      <c r="F1026" s="22"/>
      <c r="G1026" s="22"/>
      <c r="H1026" s="63"/>
      <c r="I1026" s="19"/>
      <c r="J1026" s="19"/>
      <c r="K1026" s="22"/>
      <c r="L1026" s="19"/>
      <c r="M1026" s="19"/>
      <c r="N1026" s="19"/>
      <c r="O1026" s="22"/>
      <c r="P1026" s="22"/>
      <c r="Q1026" s="22"/>
      <c r="R1026" s="21"/>
      <c r="S1026" s="22"/>
      <c r="T1026" s="22"/>
      <c r="U1026" s="22"/>
    </row>
    <row r="1027" spans="1:21" ht="13.2">
      <c r="A1027" s="22"/>
      <c r="B1027" s="62"/>
      <c r="C1027" s="22"/>
      <c r="D1027" s="22"/>
      <c r="E1027" s="22"/>
      <c r="F1027" s="22"/>
      <c r="G1027" s="22"/>
      <c r="H1027" s="63"/>
      <c r="I1027" s="19"/>
      <c r="J1027" s="19"/>
      <c r="K1027" s="22"/>
      <c r="L1027" s="19"/>
      <c r="M1027" s="19"/>
      <c r="N1027" s="19"/>
      <c r="O1027" s="22"/>
      <c r="P1027" s="22"/>
      <c r="Q1027" s="22"/>
      <c r="R1027" s="21"/>
      <c r="S1027" s="22"/>
      <c r="T1027" s="22"/>
      <c r="U1027" s="22"/>
    </row>
    <row r="1028" spans="1:21" ht="13.2">
      <c r="A1028" s="22"/>
      <c r="B1028" s="62"/>
      <c r="C1028" s="22"/>
      <c r="D1028" s="22"/>
      <c r="E1028" s="22"/>
      <c r="F1028" s="22"/>
      <c r="G1028" s="22"/>
      <c r="H1028" s="63"/>
      <c r="I1028" s="19"/>
      <c r="J1028" s="19"/>
      <c r="K1028" s="22"/>
      <c r="L1028" s="19"/>
      <c r="M1028" s="19"/>
      <c r="N1028" s="19"/>
      <c r="O1028" s="22"/>
      <c r="P1028" s="22"/>
      <c r="Q1028" s="22"/>
      <c r="R1028" s="21"/>
      <c r="S1028" s="22"/>
      <c r="T1028" s="22"/>
      <c r="U1028" s="22"/>
    </row>
    <row r="1029" spans="1:21" ht="13.2">
      <c r="A1029" s="22"/>
      <c r="B1029" s="62"/>
      <c r="C1029" s="22"/>
      <c r="D1029" s="22"/>
      <c r="E1029" s="22"/>
      <c r="F1029" s="22"/>
      <c r="G1029" s="22"/>
      <c r="H1029" s="63"/>
      <c r="I1029" s="19"/>
      <c r="J1029" s="19"/>
      <c r="K1029" s="22"/>
      <c r="L1029" s="19"/>
      <c r="M1029" s="19"/>
      <c r="N1029" s="19"/>
      <c r="O1029" s="22"/>
      <c r="P1029" s="22"/>
      <c r="Q1029" s="22"/>
      <c r="R1029" s="21"/>
      <c r="S1029" s="22"/>
      <c r="T1029" s="22"/>
      <c r="U1029" s="22"/>
    </row>
    <row r="1030" spans="1:21" ht="13.2">
      <c r="A1030" s="22"/>
      <c r="B1030" s="62"/>
      <c r="C1030" s="22"/>
      <c r="D1030" s="22"/>
      <c r="E1030" s="22"/>
      <c r="F1030" s="22"/>
      <c r="G1030" s="22"/>
      <c r="H1030" s="63"/>
      <c r="I1030" s="19"/>
      <c r="J1030" s="19"/>
      <c r="K1030" s="22"/>
      <c r="L1030" s="19"/>
      <c r="M1030" s="19"/>
      <c r="N1030" s="19"/>
      <c r="O1030" s="22"/>
      <c r="P1030" s="22"/>
      <c r="Q1030" s="22"/>
      <c r="R1030" s="21"/>
      <c r="S1030" s="22"/>
      <c r="T1030" s="22"/>
      <c r="U1030" s="22"/>
    </row>
    <row r="1031" spans="1:21" ht="13.2">
      <c r="A1031" s="22"/>
      <c r="B1031" s="62"/>
      <c r="C1031" s="22"/>
      <c r="D1031" s="22"/>
      <c r="E1031" s="22"/>
      <c r="F1031" s="22"/>
      <c r="G1031" s="22"/>
      <c r="H1031" s="63"/>
      <c r="I1031" s="19"/>
      <c r="J1031" s="19"/>
      <c r="K1031" s="22"/>
      <c r="L1031" s="19"/>
      <c r="M1031" s="19"/>
      <c r="N1031" s="19"/>
      <c r="O1031" s="22"/>
      <c r="P1031" s="22"/>
      <c r="Q1031" s="22"/>
      <c r="R1031" s="21"/>
      <c r="S1031" s="22"/>
      <c r="T1031" s="22"/>
      <c r="U1031" s="22"/>
    </row>
    <row r="1032" spans="1:21" ht="13.2">
      <c r="A1032" s="22"/>
      <c r="B1032" s="62"/>
      <c r="C1032" s="22"/>
      <c r="D1032" s="22"/>
      <c r="E1032" s="22"/>
      <c r="F1032" s="22"/>
      <c r="G1032" s="22"/>
      <c r="H1032" s="63"/>
      <c r="I1032" s="19"/>
      <c r="J1032" s="19"/>
      <c r="K1032" s="22"/>
      <c r="L1032" s="19"/>
      <c r="M1032" s="19"/>
      <c r="N1032" s="19"/>
      <c r="O1032" s="22"/>
      <c r="P1032" s="22"/>
      <c r="Q1032" s="22"/>
      <c r="R1032" s="21"/>
      <c r="S1032" s="22"/>
      <c r="T1032" s="22"/>
      <c r="U1032" s="22"/>
    </row>
    <row r="1033" spans="1:21" ht="13.2">
      <c r="A1033" s="22"/>
      <c r="B1033" s="62"/>
      <c r="C1033" s="22"/>
      <c r="D1033" s="22"/>
      <c r="E1033" s="22"/>
      <c r="F1033" s="22"/>
      <c r="G1033" s="22"/>
      <c r="H1033" s="63"/>
      <c r="I1033" s="19"/>
      <c r="J1033" s="19"/>
      <c r="K1033" s="22"/>
      <c r="L1033" s="19"/>
      <c r="M1033" s="19"/>
      <c r="N1033" s="19"/>
      <c r="O1033" s="22"/>
      <c r="P1033" s="22"/>
      <c r="Q1033" s="22"/>
      <c r="R1033" s="21"/>
      <c r="S1033" s="22"/>
      <c r="T1033" s="22"/>
      <c r="U1033" s="22"/>
    </row>
    <row r="1034" spans="1:21" ht="13.2">
      <c r="A1034" s="22"/>
      <c r="B1034" s="62"/>
      <c r="C1034" s="22"/>
      <c r="D1034" s="22"/>
      <c r="E1034" s="22"/>
      <c r="F1034" s="22"/>
      <c r="G1034" s="22"/>
      <c r="H1034" s="63"/>
      <c r="I1034" s="19"/>
      <c r="J1034" s="19"/>
      <c r="K1034" s="22"/>
      <c r="L1034" s="19"/>
      <c r="M1034" s="19"/>
      <c r="N1034" s="19"/>
      <c r="O1034" s="22"/>
      <c r="P1034" s="22"/>
      <c r="Q1034" s="22"/>
      <c r="R1034" s="21"/>
      <c r="S1034" s="22"/>
      <c r="T1034" s="22"/>
      <c r="U1034" s="22"/>
    </row>
    <row r="1035" spans="1:21" ht="13.2">
      <c r="A1035" s="22"/>
      <c r="B1035" s="62"/>
      <c r="C1035" s="22"/>
      <c r="D1035" s="22"/>
      <c r="E1035" s="22"/>
      <c r="F1035" s="22"/>
      <c r="G1035" s="22"/>
      <c r="H1035" s="63"/>
      <c r="I1035" s="19"/>
      <c r="J1035" s="19"/>
      <c r="K1035" s="22"/>
      <c r="L1035" s="19"/>
      <c r="M1035" s="19"/>
      <c r="N1035" s="19"/>
      <c r="O1035" s="22"/>
      <c r="P1035" s="22"/>
      <c r="Q1035" s="22"/>
      <c r="R1035" s="21"/>
      <c r="S1035" s="22"/>
      <c r="T1035" s="22"/>
      <c r="U1035" s="22"/>
    </row>
    <row r="1036" spans="1:21" ht="13.2">
      <c r="A1036" s="22"/>
      <c r="B1036" s="62"/>
      <c r="C1036" s="22"/>
      <c r="D1036" s="22"/>
      <c r="E1036" s="22"/>
      <c r="F1036" s="22"/>
      <c r="G1036" s="22"/>
      <c r="H1036" s="63"/>
      <c r="I1036" s="19"/>
      <c r="J1036" s="19"/>
      <c r="K1036" s="22"/>
      <c r="L1036" s="19"/>
      <c r="M1036" s="19"/>
      <c r="N1036" s="19"/>
      <c r="O1036" s="22"/>
      <c r="P1036" s="22"/>
      <c r="Q1036" s="22"/>
      <c r="R1036" s="21"/>
      <c r="S1036" s="22"/>
      <c r="T1036" s="22"/>
      <c r="U1036" s="22"/>
    </row>
    <row r="1037" spans="1:21" ht="13.2">
      <c r="A1037" s="22"/>
      <c r="B1037" s="62"/>
      <c r="C1037" s="22"/>
      <c r="D1037" s="22"/>
      <c r="E1037" s="22"/>
      <c r="F1037" s="22"/>
      <c r="G1037" s="22"/>
      <c r="H1037" s="63"/>
      <c r="I1037" s="19"/>
      <c r="J1037" s="19"/>
      <c r="K1037" s="22"/>
      <c r="L1037" s="19"/>
      <c r="M1037" s="19"/>
      <c r="N1037" s="19"/>
      <c r="O1037" s="22"/>
      <c r="P1037" s="22"/>
      <c r="Q1037" s="22"/>
      <c r="R1037" s="21"/>
      <c r="S1037" s="22"/>
      <c r="T1037" s="22"/>
      <c r="U1037" s="22"/>
    </row>
    <row r="1038" spans="1:21" ht="13.2">
      <c r="A1038" s="22"/>
      <c r="B1038" s="62"/>
      <c r="C1038" s="22"/>
      <c r="D1038" s="22"/>
      <c r="E1038" s="22"/>
      <c r="F1038" s="22"/>
      <c r="G1038" s="22"/>
      <c r="H1038" s="63"/>
      <c r="I1038" s="19"/>
      <c r="J1038" s="19"/>
      <c r="K1038" s="22"/>
      <c r="L1038" s="19"/>
      <c r="M1038" s="19"/>
      <c r="N1038" s="19"/>
      <c r="O1038" s="22"/>
      <c r="P1038" s="22"/>
      <c r="Q1038" s="22"/>
      <c r="R1038" s="21"/>
      <c r="S1038" s="22"/>
      <c r="T1038" s="22"/>
      <c r="U1038" s="22"/>
    </row>
    <row r="1039" spans="1:21" ht="13.2">
      <c r="A1039" s="22"/>
      <c r="B1039" s="62"/>
      <c r="C1039" s="22"/>
      <c r="D1039" s="22"/>
      <c r="E1039" s="22"/>
      <c r="F1039" s="22"/>
      <c r="G1039" s="22"/>
      <c r="H1039" s="63"/>
      <c r="I1039" s="19"/>
      <c r="J1039" s="19"/>
      <c r="K1039" s="22"/>
      <c r="L1039" s="19"/>
      <c r="M1039" s="19"/>
      <c r="N1039" s="19"/>
      <c r="O1039" s="22"/>
      <c r="P1039" s="22"/>
      <c r="Q1039" s="22"/>
      <c r="R1039" s="21"/>
      <c r="S1039" s="22"/>
      <c r="T1039" s="22"/>
      <c r="U1039" s="22"/>
    </row>
    <row r="1040" spans="1:21" ht="13.2">
      <c r="A1040" s="22"/>
      <c r="B1040" s="62"/>
      <c r="C1040" s="22"/>
      <c r="D1040" s="22"/>
      <c r="E1040" s="22"/>
      <c r="F1040" s="22"/>
      <c r="G1040" s="22"/>
      <c r="H1040" s="63"/>
      <c r="I1040" s="19"/>
      <c r="J1040" s="19"/>
      <c r="K1040" s="22"/>
      <c r="L1040" s="19"/>
      <c r="M1040" s="19"/>
      <c r="N1040" s="19"/>
      <c r="O1040" s="22"/>
      <c r="P1040" s="22"/>
      <c r="Q1040" s="22"/>
      <c r="R1040" s="21"/>
      <c r="S1040" s="22"/>
      <c r="T1040" s="22"/>
      <c r="U1040" s="22"/>
    </row>
    <row r="1041" spans="1:21" ht="13.2">
      <c r="A1041" s="22"/>
      <c r="B1041" s="62"/>
      <c r="C1041" s="22"/>
      <c r="D1041" s="22"/>
      <c r="E1041" s="22"/>
      <c r="F1041" s="22"/>
      <c r="G1041" s="22"/>
      <c r="H1041" s="63"/>
      <c r="I1041" s="19"/>
      <c r="J1041" s="19"/>
      <c r="K1041" s="22"/>
      <c r="L1041" s="19"/>
      <c r="M1041" s="19"/>
      <c r="N1041" s="19"/>
      <c r="O1041" s="22"/>
      <c r="P1041" s="22"/>
      <c r="Q1041" s="22"/>
      <c r="R1041" s="21"/>
      <c r="S1041" s="22"/>
      <c r="T1041" s="22"/>
      <c r="U1041" s="22"/>
    </row>
    <row r="1042" spans="1:21" ht="13.2">
      <c r="A1042" s="22"/>
      <c r="B1042" s="62"/>
      <c r="C1042" s="22"/>
      <c r="D1042" s="22"/>
      <c r="E1042" s="22"/>
      <c r="F1042" s="22"/>
      <c r="G1042" s="22"/>
      <c r="H1042" s="63"/>
      <c r="I1042" s="19"/>
      <c r="J1042" s="19"/>
      <c r="K1042" s="22"/>
      <c r="L1042" s="19"/>
      <c r="M1042" s="19"/>
      <c r="N1042" s="19"/>
      <c r="O1042" s="22"/>
      <c r="P1042" s="22"/>
      <c r="Q1042" s="22"/>
      <c r="R1042" s="21"/>
      <c r="S1042" s="22"/>
      <c r="T1042" s="22"/>
      <c r="U1042" s="22"/>
    </row>
    <row r="1043" spans="1:21" ht="13.2">
      <c r="A1043" s="22"/>
      <c r="B1043" s="62"/>
      <c r="C1043" s="22"/>
      <c r="D1043" s="22"/>
      <c r="E1043" s="22"/>
      <c r="F1043" s="22"/>
      <c r="G1043" s="22"/>
      <c r="H1043" s="63"/>
      <c r="I1043" s="19"/>
      <c r="J1043" s="19"/>
      <c r="K1043" s="22"/>
      <c r="L1043" s="19"/>
      <c r="M1043" s="19"/>
      <c r="N1043" s="19"/>
      <c r="O1043" s="22"/>
      <c r="P1043" s="22"/>
      <c r="Q1043" s="22"/>
      <c r="R1043" s="21"/>
      <c r="S1043" s="22"/>
      <c r="T1043" s="22"/>
      <c r="U1043" s="22"/>
    </row>
    <row r="1044" spans="1:21" ht="13.2">
      <c r="A1044" s="22"/>
      <c r="B1044" s="62"/>
      <c r="C1044" s="22"/>
      <c r="D1044" s="22"/>
      <c r="E1044" s="22"/>
      <c r="F1044" s="22"/>
      <c r="G1044" s="22"/>
      <c r="H1044" s="63"/>
      <c r="I1044" s="19"/>
      <c r="J1044" s="19"/>
      <c r="K1044" s="22"/>
      <c r="L1044" s="19"/>
      <c r="M1044" s="19"/>
      <c r="N1044" s="19"/>
      <c r="O1044" s="22"/>
      <c r="P1044" s="22"/>
      <c r="Q1044" s="22"/>
      <c r="R1044" s="21"/>
      <c r="S1044" s="22"/>
      <c r="T1044" s="22"/>
      <c r="U1044" s="22"/>
    </row>
    <row r="1045" spans="1:21" ht="13.2">
      <c r="A1045" s="22"/>
      <c r="B1045" s="62"/>
      <c r="C1045" s="22"/>
      <c r="D1045" s="22"/>
      <c r="E1045" s="22"/>
      <c r="F1045" s="22"/>
      <c r="G1045" s="22"/>
      <c r="H1045" s="63"/>
      <c r="I1045" s="19"/>
      <c r="J1045" s="19"/>
      <c r="K1045" s="22"/>
      <c r="L1045" s="19"/>
      <c r="M1045" s="19"/>
      <c r="N1045" s="19"/>
      <c r="O1045" s="22"/>
      <c r="P1045" s="22"/>
      <c r="Q1045" s="22"/>
      <c r="R1045" s="21"/>
      <c r="S1045" s="22"/>
      <c r="T1045" s="22"/>
      <c r="U1045" s="22"/>
    </row>
    <row r="1046" spans="1:21" ht="13.2">
      <c r="A1046" s="22"/>
      <c r="B1046" s="62"/>
      <c r="C1046" s="22"/>
      <c r="D1046" s="22"/>
      <c r="E1046" s="22"/>
      <c r="F1046" s="22"/>
      <c r="G1046" s="22"/>
      <c r="H1046" s="63"/>
      <c r="I1046" s="19"/>
      <c r="J1046" s="19"/>
      <c r="K1046" s="22"/>
      <c r="L1046" s="19"/>
      <c r="M1046" s="19"/>
      <c r="N1046" s="19"/>
      <c r="O1046" s="22"/>
      <c r="P1046" s="22"/>
      <c r="Q1046" s="22"/>
      <c r="R1046" s="21"/>
      <c r="S1046" s="22"/>
      <c r="T1046" s="22"/>
      <c r="U1046" s="22"/>
    </row>
    <row r="1047" spans="1:21" ht="13.2">
      <c r="A1047" s="22"/>
      <c r="B1047" s="62"/>
      <c r="C1047" s="22"/>
      <c r="D1047" s="22"/>
      <c r="E1047" s="22"/>
      <c r="F1047" s="22"/>
      <c r="G1047" s="22"/>
      <c r="H1047" s="63"/>
      <c r="I1047" s="19"/>
      <c r="J1047" s="19"/>
      <c r="K1047" s="22"/>
      <c r="L1047" s="19"/>
      <c r="M1047" s="19"/>
      <c r="N1047" s="19"/>
      <c r="O1047" s="22"/>
      <c r="P1047" s="22"/>
      <c r="Q1047" s="22"/>
      <c r="R1047" s="21"/>
      <c r="S1047" s="22"/>
      <c r="T1047" s="22"/>
      <c r="U1047" s="22"/>
    </row>
    <row r="1048" spans="1:21" ht="13.2">
      <c r="A1048" s="22"/>
      <c r="B1048" s="62"/>
      <c r="C1048" s="22"/>
      <c r="D1048" s="22"/>
      <c r="E1048" s="22"/>
      <c r="F1048" s="22"/>
      <c r="G1048" s="22"/>
      <c r="H1048" s="63"/>
      <c r="I1048" s="19"/>
      <c r="J1048" s="19"/>
      <c r="K1048" s="22"/>
      <c r="L1048" s="19"/>
      <c r="M1048" s="19"/>
      <c r="N1048" s="19"/>
      <c r="O1048" s="22"/>
      <c r="P1048" s="22"/>
      <c r="Q1048" s="22"/>
      <c r="R1048" s="21"/>
      <c r="S1048" s="22"/>
      <c r="T1048" s="22"/>
      <c r="U1048" s="22"/>
    </row>
    <row r="1049" spans="1:21" ht="13.2">
      <c r="A1049" s="22"/>
      <c r="B1049" s="62"/>
      <c r="C1049" s="22"/>
      <c r="D1049" s="22"/>
      <c r="E1049" s="22"/>
      <c r="F1049" s="22"/>
      <c r="G1049" s="22"/>
      <c r="H1049" s="63"/>
      <c r="I1049" s="19"/>
      <c r="J1049" s="19"/>
      <c r="K1049" s="22"/>
      <c r="L1049" s="19"/>
      <c r="M1049" s="19"/>
      <c r="N1049" s="19"/>
      <c r="O1049" s="22"/>
      <c r="P1049" s="22"/>
      <c r="Q1049" s="22"/>
      <c r="R1049" s="21"/>
      <c r="S1049" s="22"/>
      <c r="T1049" s="22"/>
      <c r="U1049" s="22"/>
    </row>
    <row r="1050" spans="1:21" ht="13.2">
      <c r="A1050" s="22"/>
      <c r="B1050" s="62"/>
      <c r="C1050" s="22"/>
      <c r="D1050" s="22"/>
      <c r="E1050" s="22"/>
      <c r="F1050" s="22"/>
      <c r="G1050" s="22"/>
      <c r="H1050" s="63"/>
      <c r="I1050" s="19"/>
      <c r="J1050" s="19"/>
      <c r="K1050" s="22"/>
      <c r="L1050" s="19"/>
      <c r="M1050" s="19"/>
      <c r="N1050" s="19"/>
      <c r="O1050" s="22"/>
      <c r="P1050" s="22"/>
      <c r="Q1050" s="22"/>
      <c r="R1050" s="21"/>
      <c r="S1050" s="22"/>
      <c r="T1050" s="22"/>
      <c r="U1050" s="22"/>
    </row>
    <row r="1051" spans="1:21" ht="13.2">
      <c r="A1051" s="22"/>
      <c r="B1051" s="62"/>
      <c r="C1051" s="22"/>
      <c r="D1051" s="22"/>
      <c r="E1051" s="22"/>
      <c r="F1051" s="22"/>
      <c r="G1051" s="22"/>
      <c r="H1051" s="63"/>
      <c r="I1051" s="19"/>
      <c r="J1051" s="19"/>
      <c r="K1051" s="22"/>
      <c r="L1051" s="19"/>
      <c r="M1051" s="19"/>
      <c r="N1051" s="19"/>
      <c r="O1051" s="22"/>
      <c r="P1051" s="22"/>
      <c r="Q1051" s="22"/>
      <c r="R1051" s="21"/>
      <c r="S1051" s="22"/>
      <c r="T1051" s="22"/>
      <c r="U1051" s="22"/>
    </row>
    <row r="1052" spans="1:21" ht="13.2">
      <c r="A1052" s="22"/>
      <c r="B1052" s="62"/>
      <c r="C1052" s="22"/>
      <c r="D1052" s="22"/>
      <c r="E1052" s="22"/>
      <c r="F1052" s="22"/>
      <c r="G1052" s="22"/>
      <c r="H1052" s="63"/>
      <c r="I1052" s="19"/>
      <c r="J1052" s="19"/>
      <c r="K1052" s="22"/>
      <c r="L1052" s="19"/>
      <c r="M1052" s="19"/>
      <c r="N1052" s="19"/>
      <c r="O1052" s="22"/>
      <c r="P1052" s="22"/>
      <c r="Q1052" s="22"/>
      <c r="R1052" s="21"/>
      <c r="S1052" s="22"/>
      <c r="T1052" s="22"/>
      <c r="U1052" s="22"/>
    </row>
    <row r="1053" spans="1:21" ht="13.2">
      <c r="A1053" s="22"/>
      <c r="B1053" s="62"/>
      <c r="C1053" s="22"/>
      <c r="D1053" s="22"/>
      <c r="E1053" s="22"/>
      <c r="F1053" s="22"/>
      <c r="G1053" s="22"/>
      <c r="H1053" s="63"/>
      <c r="I1053" s="19"/>
      <c r="J1053" s="19"/>
      <c r="K1053" s="22"/>
      <c r="L1053" s="19"/>
      <c r="M1053" s="19"/>
      <c r="N1053" s="19"/>
      <c r="O1053" s="22"/>
      <c r="P1053" s="22"/>
      <c r="Q1053" s="22"/>
      <c r="R1053" s="21"/>
      <c r="S1053" s="22"/>
      <c r="T1053" s="22"/>
      <c r="U1053" s="22"/>
    </row>
    <row r="1054" spans="1:21" ht="13.2">
      <c r="A1054" s="22"/>
      <c r="B1054" s="62"/>
      <c r="C1054" s="22"/>
      <c r="D1054" s="22"/>
      <c r="E1054" s="22"/>
      <c r="F1054" s="22"/>
      <c r="G1054" s="22"/>
      <c r="H1054" s="63"/>
      <c r="I1054" s="19"/>
      <c r="J1054" s="19"/>
      <c r="K1054" s="22"/>
      <c r="L1054" s="19"/>
      <c r="M1054" s="19"/>
      <c r="N1054" s="19"/>
      <c r="O1054" s="22"/>
      <c r="P1054" s="22"/>
      <c r="Q1054" s="22"/>
      <c r="R1054" s="21"/>
      <c r="S1054" s="22"/>
      <c r="T1054" s="22"/>
      <c r="U1054" s="22"/>
    </row>
    <row r="1055" spans="1:21" ht="13.2">
      <c r="A1055" s="22"/>
      <c r="B1055" s="62"/>
      <c r="C1055" s="22"/>
      <c r="D1055" s="22"/>
      <c r="E1055" s="22"/>
      <c r="F1055" s="22"/>
      <c r="G1055" s="22"/>
      <c r="H1055" s="63"/>
      <c r="I1055" s="19"/>
      <c r="J1055" s="19"/>
      <c r="K1055" s="22"/>
      <c r="L1055" s="19"/>
      <c r="M1055" s="19"/>
      <c r="N1055" s="19"/>
      <c r="O1055" s="22"/>
      <c r="P1055" s="22"/>
      <c r="Q1055" s="22"/>
      <c r="R1055" s="21"/>
      <c r="S1055" s="22"/>
      <c r="T1055" s="22"/>
      <c r="U1055" s="22"/>
    </row>
    <row r="1056" spans="1:21" ht="13.2">
      <c r="A1056" s="22"/>
      <c r="B1056" s="62"/>
      <c r="C1056" s="22"/>
      <c r="D1056" s="22"/>
      <c r="E1056" s="22"/>
      <c r="F1056" s="22"/>
      <c r="G1056" s="22"/>
      <c r="H1056" s="63"/>
      <c r="I1056" s="19"/>
      <c r="J1056" s="19"/>
      <c r="K1056" s="22"/>
      <c r="L1056" s="19"/>
      <c r="M1056" s="19"/>
      <c r="N1056" s="19"/>
      <c r="O1056" s="22"/>
      <c r="P1056" s="22"/>
      <c r="Q1056" s="22"/>
      <c r="R1056" s="21"/>
      <c r="S1056" s="22"/>
      <c r="T1056" s="22"/>
      <c r="U1056" s="22"/>
    </row>
    <row r="1057" spans="1:21" ht="13.2">
      <c r="A1057" s="22"/>
      <c r="B1057" s="62"/>
      <c r="C1057" s="22"/>
      <c r="D1057" s="22"/>
      <c r="E1057" s="22"/>
      <c r="F1057" s="22"/>
      <c r="G1057" s="22"/>
      <c r="H1057" s="63"/>
      <c r="I1057" s="19"/>
      <c r="J1057" s="19"/>
      <c r="K1057" s="22"/>
      <c r="L1057" s="19"/>
      <c r="M1057" s="19"/>
      <c r="N1057" s="19"/>
      <c r="O1057" s="22"/>
      <c r="P1057" s="22"/>
      <c r="Q1057" s="22"/>
      <c r="R1057" s="21"/>
      <c r="S1057" s="22"/>
      <c r="T1057" s="22"/>
      <c r="U1057" s="22"/>
    </row>
    <row r="1058" spans="1:21" ht="13.2">
      <c r="A1058" s="22"/>
      <c r="B1058" s="62"/>
      <c r="C1058" s="22"/>
      <c r="D1058" s="22"/>
      <c r="E1058" s="22"/>
      <c r="F1058" s="22"/>
      <c r="G1058" s="22"/>
      <c r="H1058" s="63"/>
      <c r="I1058" s="19"/>
      <c r="J1058" s="19"/>
      <c r="K1058" s="22"/>
      <c r="L1058" s="19"/>
      <c r="M1058" s="19"/>
      <c r="N1058" s="19"/>
      <c r="O1058" s="22"/>
      <c r="P1058" s="22"/>
      <c r="Q1058" s="22"/>
      <c r="R1058" s="21"/>
      <c r="S1058" s="22"/>
      <c r="T1058" s="22"/>
      <c r="U1058" s="22"/>
    </row>
    <row r="1059" spans="1:21" ht="13.2">
      <c r="A1059" s="22"/>
      <c r="B1059" s="62"/>
      <c r="C1059" s="22"/>
      <c r="D1059" s="22"/>
      <c r="E1059" s="22"/>
      <c r="F1059" s="22"/>
      <c r="G1059" s="22"/>
      <c r="H1059" s="63"/>
      <c r="I1059" s="19"/>
      <c r="J1059" s="19"/>
      <c r="K1059" s="22"/>
      <c r="L1059" s="19"/>
      <c r="M1059" s="19"/>
      <c r="N1059" s="19"/>
      <c r="O1059" s="22"/>
      <c r="P1059" s="22"/>
      <c r="Q1059" s="22"/>
      <c r="R1059" s="21"/>
      <c r="S1059" s="22"/>
      <c r="T1059" s="22"/>
      <c r="U1059" s="22"/>
    </row>
    <row r="1060" spans="1:21" ht="13.2">
      <c r="A1060" s="22"/>
      <c r="B1060" s="62"/>
      <c r="C1060" s="22"/>
      <c r="D1060" s="22"/>
      <c r="E1060" s="22"/>
      <c r="F1060" s="22"/>
      <c r="G1060" s="22"/>
      <c r="H1060" s="63"/>
      <c r="I1060" s="19"/>
      <c r="J1060" s="19"/>
      <c r="K1060" s="22"/>
      <c r="L1060" s="19"/>
      <c r="M1060" s="19"/>
      <c r="N1060" s="19"/>
      <c r="O1060" s="22"/>
      <c r="P1060" s="22"/>
      <c r="Q1060" s="22"/>
      <c r="R1060" s="21"/>
      <c r="S1060" s="22"/>
      <c r="T1060" s="22"/>
      <c r="U1060" s="22"/>
    </row>
    <row r="1061" spans="1:21" ht="13.2">
      <c r="A1061" s="22"/>
      <c r="B1061" s="62"/>
      <c r="C1061" s="22"/>
      <c r="D1061" s="22"/>
      <c r="E1061" s="22"/>
      <c r="F1061" s="22"/>
      <c r="G1061" s="22"/>
      <c r="H1061" s="63"/>
      <c r="I1061" s="19"/>
      <c r="J1061" s="19"/>
      <c r="K1061" s="22"/>
      <c r="L1061" s="19"/>
      <c r="M1061" s="19"/>
      <c r="N1061" s="19"/>
      <c r="O1061" s="22"/>
      <c r="P1061" s="22"/>
      <c r="Q1061" s="22"/>
      <c r="R1061" s="21"/>
      <c r="S1061" s="22"/>
      <c r="T1061" s="22"/>
      <c r="U1061" s="22"/>
    </row>
    <row r="1062" spans="1:21" ht="13.2">
      <c r="A1062" s="22"/>
      <c r="B1062" s="62"/>
      <c r="C1062" s="22"/>
      <c r="D1062" s="22"/>
      <c r="E1062" s="22"/>
      <c r="F1062" s="22"/>
      <c r="G1062" s="22"/>
      <c r="H1062" s="63"/>
      <c r="I1062" s="19"/>
      <c r="J1062" s="19"/>
      <c r="K1062" s="22"/>
      <c r="L1062" s="19"/>
      <c r="M1062" s="19"/>
      <c r="N1062" s="19"/>
      <c r="O1062" s="22"/>
      <c r="P1062" s="22"/>
      <c r="Q1062" s="22"/>
      <c r="R1062" s="21"/>
      <c r="S1062" s="22"/>
      <c r="T1062" s="22"/>
      <c r="U1062" s="22"/>
    </row>
    <row r="1063" spans="1:21" ht="13.2">
      <c r="A1063" s="22"/>
      <c r="B1063" s="62"/>
      <c r="C1063" s="22"/>
      <c r="D1063" s="22"/>
      <c r="E1063" s="22"/>
      <c r="F1063" s="22"/>
      <c r="G1063" s="22"/>
      <c r="H1063" s="63"/>
      <c r="I1063" s="19"/>
      <c r="J1063" s="19"/>
      <c r="K1063" s="22"/>
      <c r="L1063" s="19"/>
      <c r="M1063" s="19"/>
      <c r="N1063" s="19"/>
      <c r="O1063" s="22"/>
      <c r="P1063" s="22"/>
      <c r="Q1063" s="22"/>
      <c r="R1063" s="21"/>
      <c r="S1063" s="22"/>
      <c r="T1063" s="22"/>
      <c r="U1063" s="22"/>
    </row>
    <row r="1064" spans="1:21" ht="13.2">
      <c r="A1064" s="22"/>
      <c r="B1064" s="62"/>
      <c r="C1064" s="22"/>
      <c r="D1064" s="22"/>
      <c r="E1064" s="22"/>
      <c r="F1064" s="22"/>
      <c r="G1064" s="22"/>
      <c r="H1064" s="63"/>
      <c r="I1064" s="19"/>
      <c r="J1064" s="19"/>
      <c r="K1064" s="22"/>
      <c r="L1064" s="19"/>
      <c r="M1064" s="19"/>
      <c r="N1064" s="19"/>
      <c r="O1064" s="22"/>
      <c r="P1064" s="22"/>
      <c r="Q1064" s="22"/>
      <c r="R1064" s="21"/>
      <c r="S1064" s="22"/>
      <c r="T1064" s="22"/>
      <c r="U1064" s="22"/>
    </row>
    <row r="1065" spans="1:21" ht="13.2">
      <c r="A1065" s="22"/>
      <c r="B1065" s="62"/>
      <c r="C1065" s="22"/>
      <c r="D1065" s="22"/>
      <c r="E1065" s="22"/>
      <c r="F1065" s="22"/>
      <c r="G1065" s="22"/>
      <c r="H1065" s="63"/>
      <c r="I1065" s="19"/>
      <c r="J1065" s="19"/>
      <c r="K1065" s="22"/>
      <c r="L1065" s="19"/>
      <c r="M1065" s="19"/>
      <c r="N1065" s="19"/>
      <c r="O1065" s="22"/>
      <c r="P1065" s="22"/>
      <c r="Q1065" s="22"/>
      <c r="R1065" s="21"/>
      <c r="S1065" s="22"/>
      <c r="T1065" s="22"/>
      <c r="U1065" s="22"/>
    </row>
    <row r="1066" spans="1:21" ht="13.2">
      <c r="A1066" s="22"/>
      <c r="B1066" s="62"/>
      <c r="C1066" s="22"/>
      <c r="D1066" s="22"/>
      <c r="E1066" s="22"/>
      <c r="F1066" s="22"/>
      <c r="G1066" s="22"/>
      <c r="H1066" s="63"/>
      <c r="I1066" s="19"/>
      <c r="J1066" s="19"/>
      <c r="K1066" s="22"/>
      <c r="L1066" s="19"/>
      <c r="M1066" s="19"/>
      <c r="N1066" s="19"/>
      <c r="O1066" s="22"/>
      <c r="P1066" s="22"/>
      <c r="Q1066" s="22"/>
      <c r="R1066" s="21"/>
      <c r="S1066" s="22"/>
      <c r="T1066" s="22"/>
      <c r="U1066" s="22"/>
    </row>
    <row r="1067" spans="1:21" ht="13.2">
      <c r="A1067" s="22"/>
      <c r="B1067" s="62"/>
      <c r="C1067" s="22"/>
      <c r="D1067" s="22"/>
      <c r="E1067" s="22"/>
      <c r="F1067" s="22"/>
      <c r="G1067" s="22"/>
      <c r="H1067" s="63"/>
      <c r="I1067" s="19"/>
      <c r="J1067" s="19"/>
      <c r="K1067" s="22"/>
      <c r="L1067" s="19"/>
      <c r="M1067" s="19"/>
      <c r="N1067" s="19"/>
      <c r="O1067" s="22"/>
      <c r="P1067" s="22"/>
      <c r="Q1067" s="22"/>
      <c r="R1067" s="21"/>
      <c r="S1067" s="22"/>
      <c r="T1067" s="22"/>
      <c r="U1067" s="22"/>
    </row>
    <row r="1068" spans="1:21" ht="13.2">
      <c r="A1068" s="22"/>
      <c r="B1068" s="62"/>
      <c r="C1068" s="22"/>
      <c r="D1068" s="22"/>
      <c r="E1068" s="22"/>
      <c r="F1068" s="22"/>
      <c r="G1068" s="22"/>
      <c r="H1068" s="63"/>
      <c r="I1068" s="19"/>
      <c r="J1068" s="19"/>
      <c r="K1068" s="22"/>
      <c r="L1068" s="19"/>
      <c r="M1068" s="19"/>
      <c r="N1068" s="19"/>
      <c r="O1068" s="22"/>
      <c r="P1068" s="22"/>
      <c r="Q1068" s="22"/>
      <c r="R1068" s="21"/>
      <c r="S1068" s="22"/>
      <c r="T1068" s="22"/>
      <c r="U1068" s="22"/>
    </row>
    <row r="1069" spans="1:21" ht="13.2">
      <c r="A1069" s="22"/>
      <c r="B1069" s="62"/>
      <c r="C1069" s="22"/>
      <c r="D1069" s="22"/>
      <c r="E1069" s="22"/>
      <c r="F1069" s="22"/>
      <c r="G1069" s="22"/>
      <c r="H1069" s="63"/>
      <c r="I1069" s="19"/>
      <c r="J1069" s="19"/>
      <c r="K1069" s="22"/>
      <c r="L1069" s="19"/>
      <c r="M1069" s="19"/>
      <c r="N1069" s="19"/>
      <c r="O1069" s="22"/>
      <c r="P1069" s="22"/>
      <c r="Q1069" s="22"/>
      <c r="R1069" s="21"/>
      <c r="S1069" s="22"/>
      <c r="T1069" s="22"/>
      <c r="U1069" s="22"/>
    </row>
    <row r="1070" spans="1:21" ht="13.2">
      <c r="A1070" s="22"/>
      <c r="B1070" s="62"/>
      <c r="C1070" s="22"/>
      <c r="D1070" s="22"/>
      <c r="E1070" s="22"/>
      <c r="F1070" s="22"/>
      <c r="G1070" s="22"/>
      <c r="H1070" s="63"/>
      <c r="I1070" s="19"/>
      <c r="J1070" s="19"/>
      <c r="K1070" s="22"/>
      <c r="L1070" s="19"/>
      <c r="M1070" s="19"/>
      <c r="N1070" s="19"/>
      <c r="O1070" s="22"/>
      <c r="P1070" s="22"/>
      <c r="Q1070" s="22"/>
      <c r="R1070" s="21"/>
      <c r="S1070" s="22"/>
      <c r="T1070" s="22"/>
      <c r="U1070" s="22"/>
    </row>
    <row r="1071" spans="1:21" ht="13.2">
      <c r="A1071" s="22"/>
      <c r="B1071" s="62"/>
      <c r="C1071" s="22"/>
      <c r="D1071" s="22"/>
      <c r="E1071" s="22"/>
      <c r="F1071" s="22"/>
      <c r="G1071" s="22"/>
      <c r="H1071" s="63"/>
      <c r="I1071" s="19"/>
      <c r="J1071" s="19"/>
      <c r="K1071" s="22"/>
      <c r="L1071" s="19"/>
      <c r="M1071" s="19"/>
      <c r="N1071" s="19"/>
      <c r="O1071" s="22"/>
      <c r="P1071" s="22"/>
      <c r="Q1071" s="22"/>
      <c r="R1071" s="21"/>
      <c r="S1071" s="22"/>
      <c r="T1071" s="22"/>
      <c r="U1071" s="22"/>
    </row>
    <row r="1072" spans="1:21" ht="13.2">
      <c r="A1072" s="22"/>
      <c r="B1072" s="62"/>
      <c r="C1072" s="22"/>
      <c r="D1072" s="22"/>
      <c r="E1072" s="22"/>
      <c r="F1072" s="22"/>
      <c r="G1072" s="22"/>
      <c r="H1072" s="63"/>
      <c r="I1072" s="19"/>
      <c r="J1072" s="19"/>
      <c r="K1072" s="22"/>
      <c r="L1072" s="19"/>
      <c r="M1072" s="19"/>
      <c r="N1072" s="19"/>
      <c r="O1072" s="22"/>
      <c r="P1072" s="22"/>
      <c r="Q1072" s="22"/>
      <c r="R1072" s="21"/>
      <c r="S1072" s="22"/>
      <c r="T1072" s="22"/>
      <c r="U1072" s="22"/>
    </row>
    <row r="1073" spans="1:21" ht="13.2">
      <c r="A1073" s="22"/>
      <c r="B1073" s="62"/>
      <c r="C1073" s="22"/>
      <c r="D1073" s="22"/>
      <c r="E1073" s="22"/>
      <c r="F1073" s="22"/>
      <c r="G1073" s="22"/>
      <c r="H1073" s="63"/>
      <c r="I1073" s="19"/>
      <c r="J1073" s="19"/>
      <c r="K1073" s="22"/>
      <c r="L1073" s="19"/>
      <c r="M1073" s="19"/>
      <c r="N1073" s="19"/>
      <c r="O1073" s="22"/>
      <c r="P1073" s="22"/>
      <c r="Q1073" s="22"/>
      <c r="R1073" s="21"/>
      <c r="S1073" s="22"/>
      <c r="T1073" s="22"/>
      <c r="U1073" s="22"/>
    </row>
    <row r="1074" spans="1:21" ht="13.2">
      <c r="A1074" s="22"/>
      <c r="B1074" s="62"/>
      <c r="C1074" s="22"/>
      <c r="D1074" s="22"/>
      <c r="E1074" s="22"/>
      <c r="F1074" s="22"/>
      <c r="G1074" s="22"/>
      <c r="H1074" s="63"/>
      <c r="I1074" s="19"/>
      <c r="J1074" s="19"/>
      <c r="K1074" s="22"/>
      <c r="L1074" s="19"/>
      <c r="M1074" s="19"/>
      <c r="N1074" s="19"/>
      <c r="O1074" s="22"/>
      <c r="P1074" s="22"/>
      <c r="Q1074" s="22"/>
      <c r="R1074" s="21"/>
      <c r="S1074" s="22"/>
      <c r="T1074" s="22"/>
      <c r="U1074" s="22"/>
    </row>
    <row r="1075" spans="1:21" ht="13.2">
      <c r="A1075" s="22"/>
      <c r="B1075" s="62"/>
      <c r="C1075" s="22"/>
      <c r="D1075" s="22"/>
      <c r="E1075" s="22"/>
      <c r="F1075" s="22"/>
      <c r="G1075" s="22"/>
      <c r="H1075" s="63"/>
      <c r="I1075" s="19"/>
      <c r="J1075" s="19"/>
      <c r="K1075" s="22"/>
      <c r="L1075" s="19"/>
      <c r="M1075" s="19"/>
      <c r="N1075" s="19"/>
      <c r="O1075" s="22"/>
      <c r="P1075" s="22"/>
      <c r="Q1075" s="22"/>
      <c r="R1075" s="21"/>
      <c r="S1075" s="22"/>
      <c r="T1075" s="22"/>
      <c r="U1075" s="22"/>
    </row>
    <row r="1076" spans="1:21" ht="13.2">
      <c r="A1076" s="22"/>
      <c r="B1076" s="62"/>
      <c r="C1076" s="22"/>
      <c r="D1076" s="22"/>
      <c r="E1076" s="22"/>
      <c r="F1076" s="22"/>
      <c r="G1076" s="22"/>
      <c r="H1076" s="63"/>
      <c r="I1076" s="19"/>
      <c r="J1076" s="19"/>
      <c r="K1076" s="22"/>
      <c r="L1076" s="19"/>
      <c r="M1076" s="19"/>
      <c r="N1076" s="19"/>
      <c r="O1076" s="22"/>
      <c r="P1076" s="22"/>
      <c r="Q1076" s="22"/>
      <c r="R1076" s="21"/>
      <c r="S1076" s="22"/>
      <c r="T1076" s="22"/>
      <c r="U1076" s="22"/>
    </row>
    <row r="1077" spans="1:21" ht="13.2">
      <c r="A1077" s="22"/>
      <c r="B1077" s="62"/>
      <c r="C1077" s="22"/>
      <c r="D1077" s="22"/>
      <c r="E1077" s="22"/>
      <c r="F1077" s="22"/>
      <c r="G1077" s="22"/>
      <c r="H1077" s="63"/>
      <c r="I1077" s="19"/>
      <c r="J1077" s="19"/>
      <c r="K1077" s="22"/>
      <c r="L1077" s="19"/>
      <c r="M1077" s="19"/>
      <c r="N1077" s="19"/>
      <c r="O1077" s="22"/>
      <c r="P1077" s="22"/>
      <c r="Q1077" s="22"/>
      <c r="R1077" s="21"/>
      <c r="S1077" s="22"/>
      <c r="T1077" s="22"/>
      <c r="U1077" s="22"/>
    </row>
    <row r="1078" spans="1:21" ht="13.2">
      <c r="A1078" s="22"/>
      <c r="B1078" s="62"/>
      <c r="C1078" s="22"/>
      <c r="D1078" s="22"/>
      <c r="E1078" s="22"/>
      <c r="F1078" s="22"/>
      <c r="G1078" s="22"/>
      <c r="H1078" s="63"/>
      <c r="I1078" s="19"/>
      <c r="J1078" s="19"/>
      <c r="K1078" s="22"/>
      <c r="L1078" s="19"/>
      <c r="M1078" s="19"/>
      <c r="N1078" s="19"/>
      <c r="O1078" s="22"/>
      <c r="P1078" s="22"/>
      <c r="Q1078" s="22"/>
      <c r="R1078" s="21"/>
      <c r="S1078" s="22"/>
      <c r="T1078" s="22"/>
      <c r="U1078" s="22"/>
    </row>
    <row r="1079" spans="1:21" ht="13.2">
      <c r="A1079" s="22"/>
      <c r="B1079" s="62"/>
      <c r="C1079" s="22"/>
      <c r="D1079" s="22"/>
      <c r="E1079" s="22"/>
      <c r="F1079" s="22"/>
      <c r="G1079" s="22"/>
      <c r="H1079" s="63"/>
      <c r="I1079" s="19"/>
      <c r="J1079" s="19"/>
      <c r="K1079" s="22"/>
      <c r="L1079" s="19"/>
      <c r="M1079" s="19"/>
      <c r="N1079" s="19"/>
      <c r="O1079" s="22"/>
      <c r="P1079" s="22"/>
      <c r="Q1079" s="22"/>
      <c r="R1079" s="21"/>
      <c r="S1079" s="22"/>
      <c r="T1079" s="22"/>
      <c r="U1079" s="22"/>
    </row>
    <row r="1080" spans="1:21" ht="13.2">
      <c r="A1080" s="22"/>
      <c r="B1080" s="62"/>
      <c r="C1080" s="22"/>
      <c r="D1080" s="22"/>
      <c r="E1080" s="22"/>
      <c r="F1080" s="22"/>
      <c r="G1080" s="22"/>
      <c r="H1080" s="63"/>
      <c r="I1080" s="19"/>
      <c r="J1080" s="19"/>
      <c r="K1080" s="22"/>
      <c r="L1080" s="19"/>
      <c r="M1080" s="19"/>
      <c r="N1080" s="19"/>
      <c r="O1080" s="22"/>
      <c r="P1080" s="22"/>
      <c r="Q1080" s="22"/>
      <c r="R1080" s="21"/>
      <c r="S1080" s="22"/>
      <c r="T1080" s="22"/>
      <c r="U1080" s="22"/>
    </row>
    <row r="1081" spans="1:21" ht="13.2">
      <c r="A1081" s="22"/>
      <c r="B1081" s="62"/>
      <c r="C1081" s="22"/>
      <c r="D1081" s="22"/>
      <c r="E1081" s="22"/>
      <c r="F1081" s="22"/>
      <c r="G1081" s="22"/>
      <c r="H1081" s="63"/>
      <c r="I1081" s="19"/>
      <c r="J1081" s="19"/>
      <c r="K1081" s="22"/>
      <c r="L1081" s="19"/>
      <c r="M1081" s="19"/>
      <c r="N1081" s="19"/>
      <c r="O1081" s="22"/>
      <c r="P1081" s="22"/>
      <c r="Q1081" s="22"/>
      <c r="R1081" s="21"/>
      <c r="S1081" s="22"/>
      <c r="T1081" s="22"/>
      <c r="U1081" s="22"/>
    </row>
    <row r="1082" spans="1:21" ht="13.2">
      <c r="A1082" s="22"/>
      <c r="B1082" s="62"/>
      <c r="C1082" s="22"/>
      <c r="D1082" s="22"/>
      <c r="E1082" s="22"/>
      <c r="F1082" s="22"/>
      <c r="G1082" s="22"/>
      <c r="H1082" s="63"/>
      <c r="I1082" s="19"/>
      <c r="J1082" s="19"/>
      <c r="K1082" s="22"/>
      <c r="L1082" s="19"/>
      <c r="M1082" s="19"/>
      <c r="N1082" s="19"/>
      <c r="O1082" s="22"/>
      <c r="P1082" s="22"/>
      <c r="Q1082" s="22"/>
      <c r="R1082" s="21"/>
      <c r="S1082" s="22"/>
      <c r="T1082" s="22"/>
      <c r="U1082" s="22"/>
    </row>
    <row r="1083" spans="1:21" ht="13.2">
      <c r="A1083" s="22"/>
      <c r="B1083" s="62"/>
      <c r="C1083" s="22"/>
      <c r="D1083" s="22"/>
      <c r="E1083" s="22"/>
      <c r="F1083" s="22"/>
      <c r="G1083" s="22"/>
      <c r="H1083" s="63"/>
      <c r="I1083" s="19"/>
      <c r="J1083" s="19"/>
      <c r="K1083" s="22"/>
      <c r="L1083" s="19"/>
      <c r="M1083" s="19"/>
      <c r="N1083" s="19"/>
      <c r="O1083" s="22"/>
      <c r="P1083" s="22"/>
      <c r="Q1083" s="22"/>
      <c r="R1083" s="21"/>
      <c r="S1083" s="22"/>
      <c r="T1083" s="22"/>
      <c r="U1083" s="22"/>
    </row>
    <row r="1084" spans="1:21" ht="13.2">
      <c r="A1084" s="22"/>
      <c r="B1084" s="62"/>
      <c r="C1084" s="22"/>
      <c r="D1084" s="22"/>
      <c r="E1084" s="22"/>
      <c r="F1084" s="22"/>
      <c r="G1084" s="22"/>
      <c r="H1084" s="63"/>
      <c r="I1084" s="19"/>
      <c r="J1084" s="19"/>
      <c r="K1084" s="22"/>
      <c r="L1084" s="19"/>
      <c r="M1084" s="19"/>
      <c r="N1084" s="19"/>
      <c r="O1084" s="22"/>
      <c r="P1084" s="22"/>
      <c r="Q1084" s="22"/>
      <c r="R1084" s="21"/>
      <c r="S1084" s="22"/>
      <c r="T1084" s="22"/>
      <c r="U1084" s="22"/>
    </row>
    <row r="1085" spans="1:21" ht="13.2">
      <c r="A1085" s="22"/>
      <c r="B1085" s="62"/>
      <c r="C1085" s="22"/>
      <c r="D1085" s="22"/>
      <c r="E1085" s="22"/>
      <c r="F1085" s="22"/>
      <c r="G1085" s="22"/>
      <c r="H1085" s="63"/>
      <c r="I1085" s="19"/>
      <c r="J1085" s="19"/>
      <c r="K1085" s="22"/>
      <c r="L1085" s="19"/>
      <c r="M1085" s="19"/>
      <c r="N1085" s="19"/>
      <c r="O1085" s="22"/>
      <c r="P1085" s="22"/>
      <c r="Q1085" s="22"/>
      <c r="R1085" s="21"/>
      <c r="S1085" s="22"/>
      <c r="T1085" s="22"/>
      <c r="U1085" s="22"/>
    </row>
    <row r="1086" spans="1:21" ht="13.2">
      <c r="A1086" s="22"/>
      <c r="B1086" s="62"/>
      <c r="C1086" s="22"/>
      <c r="D1086" s="22"/>
      <c r="E1086" s="22"/>
      <c r="F1086" s="22"/>
      <c r="G1086" s="22"/>
      <c r="H1086" s="63"/>
      <c r="I1086" s="19"/>
      <c r="J1086" s="19"/>
      <c r="K1086" s="22"/>
      <c r="L1086" s="19"/>
      <c r="M1086" s="19"/>
      <c r="N1086" s="19"/>
      <c r="O1086" s="22"/>
      <c r="P1086" s="22"/>
      <c r="Q1086" s="22"/>
      <c r="R1086" s="21"/>
      <c r="S1086" s="22"/>
      <c r="T1086" s="22"/>
      <c r="U1086" s="22"/>
    </row>
    <row r="1087" spans="1:21" ht="13.2">
      <c r="A1087" s="22"/>
      <c r="B1087" s="62"/>
      <c r="C1087" s="22"/>
      <c r="D1087" s="22"/>
      <c r="E1087" s="22"/>
      <c r="F1087" s="22"/>
      <c r="G1087" s="22"/>
      <c r="H1087" s="63"/>
      <c r="I1087" s="19"/>
      <c r="J1087" s="19"/>
      <c r="K1087" s="22"/>
      <c r="L1087" s="19"/>
      <c r="M1087" s="19"/>
      <c r="N1087" s="19"/>
      <c r="O1087" s="22"/>
      <c r="P1087" s="22"/>
      <c r="Q1087" s="22"/>
      <c r="R1087" s="21"/>
      <c r="S1087" s="22"/>
      <c r="T1087" s="22"/>
      <c r="U1087" s="22"/>
    </row>
    <row r="1088" spans="1:21" ht="13.2">
      <c r="A1088" s="22"/>
      <c r="B1088" s="62"/>
      <c r="C1088" s="22"/>
      <c r="D1088" s="22"/>
      <c r="E1088" s="22"/>
      <c r="F1088" s="22"/>
      <c r="G1088" s="22"/>
      <c r="H1088" s="63"/>
      <c r="I1088" s="19"/>
      <c r="J1088" s="19"/>
      <c r="K1088" s="22"/>
      <c r="L1088" s="19"/>
      <c r="M1088" s="19"/>
      <c r="N1088" s="19"/>
      <c r="O1088" s="22"/>
      <c r="P1088" s="22"/>
      <c r="Q1088" s="22"/>
      <c r="R1088" s="21"/>
      <c r="S1088" s="22"/>
      <c r="T1088" s="22"/>
      <c r="U1088" s="22"/>
    </row>
    <row r="1089" spans="1:21" ht="13.2">
      <c r="A1089" s="22"/>
      <c r="B1089" s="62"/>
      <c r="C1089" s="22"/>
      <c r="D1089" s="22"/>
      <c r="E1089" s="22"/>
      <c r="F1089" s="22"/>
      <c r="G1089" s="22"/>
      <c r="H1089" s="63"/>
      <c r="I1089" s="19"/>
      <c r="J1089" s="19"/>
      <c r="K1089" s="22"/>
      <c r="L1089" s="19"/>
      <c r="M1089" s="19"/>
      <c r="N1089" s="19"/>
      <c r="O1089" s="22"/>
      <c r="P1089" s="22"/>
      <c r="Q1089" s="22"/>
      <c r="R1089" s="21"/>
      <c r="S1089" s="22"/>
      <c r="T1089" s="22"/>
      <c r="U1089" s="22"/>
    </row>
    <row r="1090" spans="1:21" ht="13.2">
      <c r="A1090" s="22"/>
      <c r="B1090" s="62"/>
      <c r="C1090" s="22"/>
      <c r="D1090" s="22"/>
      <c r="E1090" s="22"/>
      <c r="F1090" s="22"/>
      <c r="G1090" s="22"/>
      <c r="H1090" s="63"/>
      <c r="I1090" s="19"/>
      <c r="J1090" s="19"/>
      <c r="K1090" s="22"/>
      <c r="L1090" s="19"/>
      <c r="M1090" s="19"/>
      <c r="N1090" s="19"/>
      <c r="O1090" s="22"/>
      <c r="P1090" s="22"/>
      <c r="Q1090" s="22"/>
      <c r="R1090" s="21"/>
      <c r="S1090" s="22"/>
      <c r="T1090" s="22"/>
      <c r="U1090" s="22"/>
    </row>
    <row r="1091" spans="1:21" ht="13.2">
      <c r="A1091" s="22"/>
      <c r="B1091" s="62"/>
      <c r="C1091" s="22"/>
      <c r="D1091" s="22"/>
      <c r="E1091" s="22"/>
      <c r="F1091" s="22"/>
      <c r="G1091" s="22"/>
      <c r="H1091" s="63"/>
      <c r="I1091" s="19"/>
      <c r="J1091" s="19"/>
      <c r="K1091" s="22"/>
      <c r="L1091" s="19"/>
      <c r="M1091" s="19"/>
      <c r="N1091" s="19"/>
      <c r="O1091" s="22"/>
      <c r="P1091" s="22"/>
      <c r="Q1091" s="22"/>
      <c r="R1091" s="21"/>
      <c r="S1091" s="22"/>
      <c r="T1091" s="22"/>
      <c r="U1091" s="22"/>
    </row>
    <row r="1092" spans="1:21" ht="13.2">
      <c r="A1092" s="22"/>
      <c r="B1092" s="62"/>
      <c r="C1092" s="22"/>
      <c r="D1092" s="22"/>
      <c r="E1092" s="22"/>
      <c r="F1092" s="22"/>
      <c r="G1092" s="22"/>
      <c r="H1092" s="63"/>
      <c r="I1092" s="19"/>
      <c r="J1092" s="19"/>
      <c r="K1092" s="22"/>
      <c r="L1092" s="19"/>
      <c r="M1092" s="19"/>
      <c r="N1092" s="19"/>
      <c r="O1092" s="22"/>
      <c r="P1092" s="22"/>
      <c r="Q1092" s="22"/>
      <c r="R1092" s="21"/>
      <c r="S1092" s="22"/>
      <c r="T1092" s="22"/>
      <c r="U1092" s="22"/>
    </row>
    <row r="1093" spans="1:21" ht="13.2">
      <c r="A1093" s="22"/>
      <c r="B1093" s="62"/>
      <c r="C1093" s="22"/>
      <c r="D1093" s="22"/>
      <c r="E1093" s="22"/>
      <c r="F1093" s="22"/>
      <c r="G1093" s="22"/>
      <c r="H1093" s="63"/>
      <c r="I1093" s="19"/>
      <c r="J1093" s="19"/>
      <c r="K1093" s="22"/>
      <c r="L1093" s="19"/>
      <c r="M1093" s="19"/>
      <c r="N1093" s="19"/>
      <c r="O1093" s="22"/>
      <c r="P1093" s="22"/>
      <c r="Q1093" s="22"/>
      <c r="R1093" s="21"/>
      <c r="S1093" s="22"/>
      <c r="T1093" s="22"/>
      <c r="U1093" s="22"/>
    </row>
    <row r="1094" spans="1:21" ht="13.2">
      <c r="A1094" s="22"/>
      <c r="B1094" s="62"/>
      <c r="C1094" s="22"/>
      <c r="D1094" s="22"/>
      <c r="E1094" s="22"/>
      <c r="F1094" s="22"/>
      <c r="G1094" s="22"/>
      <c r="H1094" s="63"/>
      <c r="I1094" s="19"/>
      <c r="J1094" s="19"/>
      <c r="K1094" s="22"/>
      <c r="L1094" s="19"/>
      <c r="M1094" s="19"/>
      <c r="N1094" s="19"/>
      <c r="O1094" s="22"/>
      <c r="P1094" s="22"/>
      <c r="Q1094" s="22"/>
      <c r="R1094" s="21"/>
      <c r="S1094" s="22"/>
      <c r="T1094" s="22"/>
      <c r="U1094" s="22"/>
    </row>
    <row r="1095" spans="1:21" ht="13.2">
      <c r="A1095" s="22"/>
      <c r="B1095" s="62"/>
      <c r="C1095" s="22"/>
      <c r="D1095" s="22"/>
      <c r="E1095" s="22"/>
      <c r="F1095" s="22"/>
      <c r="G1095" s="22"/>
      <c r="H1095" s="63"/>
      <c r="I1095" s="19"/>
      <c r="J1095" s="19"/>
      <c r="K1095" s="22"/>
      <c r="L1095" s="19"/>
      <c r="M1095" s="19"/>
      <c r="N1095" s="19"/>
      <c r="O1095" s="22"/>
      <c r="P1095" s="22"/>
      <c r="Q1095" s="22"/>
      <c r="R1095" s="21"/>
      <c r="S1095" s="22"/>
      <c r="T1095" s="22"/>
      <c r="U1095" s="22"/>
    </row>
    <row r="1096" spans="1:21" ht="13.2">
      <c r="A1096" s="22"/>
      <c r="B1096" s="62"/>
      <c r="C1096" s="22"/>
      <c r="D1096" s="22"/>
      <c r="E1096" s="22"/>
      <c r="F1096" s="22"/>
      <c r="G1096" s="22"/>
      <c r="H1096" s="63"/>
      <c r="I1096" s="19"/>
      <c r="J1096" s="19"/>
      <c r="K1096" s="22"/>
      <c r="L1096" s="19"/>
      <c r="M1096" s="19"/>
      <c r="N1096" s="19"/>
      <c r="O1096" s="22"/>
      <c r="P1096" s="22"/>
      <c r="Q1096" s="22"/>
      <c r="R1096" s="21"/>
      <c r="S1096" s="22"/>
      <c r="T1096" s="22"/>
      <c r="U1096" s="22"/>
    </row>
    <row r="1097" spans="1:21" ht="13.2">
      <c r="A1097" s="22"/>
      <c r="B1097" s="62"/>
      <c r="C1097" s="22"/>
      <c r="D1097" s="22"/>
      <c r="E1097" s="22"/>
      <c r="F1097" s="22"/>
      <c r="G1097" s="22"/>
      <c r="H1097" s="63"/>
      <c r="I1097" s="19"/>
      <c r="J1097" s="19"/>
      <c r="K1097" s="22"/>
      <c r="L1097" s="19"/>
      <c r="M1097" s="19"/>
      <c r="N1097" s="19"/>
      <c r="O1097" s="22"/>
      <c r="P1097" s="22"/>
      <c r="Q1097" s="22"/>
      <c r="R1097" s="21"/>
      <c r="S1097" s="22"/>
      <c r="T1097" s="22"/>
      <c r="U1097" s="22"/>
    </row>
    <row r="1098" spans="1:21" ht="13.2">
      <c r="A1098" s="22"/>
      <c r="B1098" s="62"/>
      <c r="C1098" s="22"/>
      <c r="D1098" s="22"/>
      <c r="E1098" s="22"/>
      <c r="F1098" s="22"/>
      <c r="G1098" s="22"/>
      <c r="H1098" s="63"/>
      <c r="I1098" s="19"/>
      <c r="J1098" s="19"/>
      <c r="K1098" s="22"/>
      <c r="L1098" s="19"/>
      <c r="M1098" s="19"/>
      <c r="N1098" s="19"/>
      <c r="O1098" s="22"/>
      <c r="P1098" s="22"/>
      <c r="Q1098" s="22"/>
      <c r="R1098" s="21"/>
      <c r="S1098" s="22"/>
      <c r="T1098" s="22"/>
      <c r="U1098" s="22"/>
    </row>
    <row r="1099" spans="1:21" ht="13.2">
      <c r="A1099" s="22"/>
      <c r="B1099" s="62"/>
      <c r="C1099" s="22"/>
      <c r="D1099" s="22"/>
      <c r="E1099" s="22"/>
      <c r="F1099" s="22"/>
      <c r="G1099" s="22"/>
      <c r="H1099" s="63"/>
      <c r="I1099" s="19"/>
      <c r="J1099" s="19"/>
      <c r="K1099" s="22"/>
      <c r="L1099" s="19"/>
      <c r="M1099" s="19"/>
      <c r="N1099" s="19"/>
      <c r="O1099" s="22"/>
      <c r="P1099" s="22"/>
      <c r="Q1099" s="22"/>
      <c r="R1099" s="21"/>
      <c r="S1099" s="22"/>
      <c r="T1099" s="22"/>
      <c r="U1099" s="22"/>
    </row>
    <row r="1100" spans="1:21" ht="13.2">
      <c r="A1100" s="22"/>
      <c r="B1100" s="62"/>
      <c r="C1100" s="22"/>
      <c r="D1100" s="22"/>
      <c r="E1100" s="22"/>
      <c r="F1100" s="22"/>
      <c r="G1100" s="22"/>
      <c r="H1100" s="63"/>
      <c r="I1100" s="19"/>
      <c r="J1100" s="19"/>
      <c r="K1100" s="22"/>
      <c r="L1100" s="19"/>
      <c r="M1100" s="19"/>
      <c r="N1100" s="19"/>
      <c r="O1100" s="22"/>
      <c r="P1100" s="22"/>
      <c r="Q1100" s="22"/>
      <c r="R1100" s="21"/>
      <c r="S1100" s="22"/>
      <c r="T1100" s="22"/>
      <c r="U1100" s="22"/>
    </row>
    <row r="1101" spans="1:21" ht="13.2">
      <c r="A1101" s="22"/>
      <c r="B1101" s="62"/>
      <c r="C1101" s="22"/>
      <c r="D1101" s="22"/>
      <c r="E1101" s="22"/>
      <c r="F1101" s="22"/>
      <c r="G1101" s="22"/>
      <c r="H1101" s="63"/>
      <c r="I1101" s="19"/>
      <c r="J1101" s="19"/>
      <c r="K1101" s="22"/>
      <c r="L1101" s="19"/>
      <c r="M1101" s="19"/>
      <c r="N1101" s="19"/>
      <c r="O1101" s="22"/>
      <c r="P1101" s="22"/>
      <c r="Q1101" s="22"/>
      <c r="R1101" s="21"/>
      <c r="S1101" s="22"/>
      <c r="T1101" s="22"/>
      <c r="U1101" s="22"/>
    </row>
    <row r="1102" spans="1:21" ht="13.2">
      <c r="A1102" s="22"/>
      <c r="B1102" s="62"/>
      <c r="C1102" s="22"/>
      <c r="D1102" s="22"/>
      <c r="E1102" s="22"/>
      <c r="F1102" s="22"/>
      <c r="G1102" s="22"/>
      <c r="H1102" s="63"/>
      <c r="I1102" s="19"/>
      <c r="J1102" s="19"/>
      <c r="K1102" s="22"/>
      <c r="L1102" s="19"/>
      <c r="M1102" s="19"/>
      <c r="N1102" s="19"/>
      <c r="O1102" s="22"/>
      <c r="P1102" s="22"/>
      <c r="Q1102" s="22"/>
      <c r="R1102" s="21"/>
      <c r="S1102" s="22"/>
      <c r="T1102" s="22"/>
      <c r="U1102" s="22"/>
    </row>
    <row r="1103" spans="1:21" ht="13.2">
      <c r="A1103" s="22"/>
      <c r="B1103" s="62"/>
      <c r="C1103" s="22"/>
      <c r="D1103" s="22"/>
      <c r="E1103" s="22"/>
      <c r="F1103" s="22"/>
      <c r="G1103" s="22"/>
      <c r="H1103" s="63"/>
      <c r="I1103" s="19"/>
      <c r="J1103" s="19"/>
      <c r="K1103" s="22"/>
      <c r="L1103" s="19"/>
      <c r="M1103" s="19"/>
      <c r="N1103" s="19"/>
      <c r="O1103" s="22"/>
      <c r="P1103" s="22"/>
      <c r="Q1103" s="22"/>
      <c r="R1103" s="21"/>
      <c r="S1103" s="22"/>
      <c r="T1103" s="22"/>
      <c r="U1103" s="22"/>
    </row>
    <row r="1104" spans="1:21" ht="13.2">
      <c r="A1104" s="22"/>
      <c r="B1104" s="62"/>
      <c r="C1104" s="22"/>
      <c r="D1104" s="22"/>
      <c r="E1104" s="22"/>
      <c r="F1104" s="22"/>
      <c r="G1104" s="22"/>
      <c r="H1104" s="63"/>
      <c r="I1104" s="19"/>
      <c r="J1104" s="19"/>
      <c r="K1104" s="22"/>
      <c r="L1104" s="19"/>
      <c r="M1104" s="19"/>
      <c r="N1104" s="19"/>
      <c r="O1104" s="22"/>
      <c r="P1104" s="22"/>
      <c r="Q1104" s="22"/>
      <c r="R1104" s="21"/>
      <c r="S1104" s="22"/>
      <c r="T1104" s="22"/>
      <c r="U1104" s="22"/>
    </row>
    <row r="1105" spans="1:21" ht="13.2">
      <c r="A1105" s="22"/>
      <c r="B1105" s="62"/>
      <c r="C1105" s="22"/>
      <c r="D1105" s="22"/>
      <c r="E1105" s="22"/>
      <c r="F1105" s="22"/>
      <c r="G1105" s="22"/>
      <c r="H1105" s="63"/>
      <c r="I1105" s="19"/>
      <c r="J1105" s="19"/>
      <c r="K1105" s="22"/>
      <c r="L1105" s="19"/>
      <c r="M1105" s="19"/>
      <c r="N1105" s="19"/>
      <c r="O1105" s="22"/>
      <c r="P1105" s="22"/>
      <c r="Q1105" s="22"/>
      <c r="R1105" s="21"/>
      <c r="S1105" s="22"/>
      <c r="T1105" s="22"/>
      <c r="U1105" s="22"/>
    </row>
    <row r="1106" spans="1:21" ht="13.2">
      <c r="A1106" s="22"/>
      <c r="B1106" s="62"/>
      <c r="C1106" s="22"/>
      <c r="D1106" s="22"/>
      <c r="E1106" s="22"/>
      <c r="F1106" s="22"/>
      <c r="G1106" s="22"/>
      <c r="H1106" s="63"/>
      <c r="I1106" s="19"/>
      <c r="J1106" s="19"/>
      <c r="K1106" s="22"/>
      <c r="L1106" s="19"/>
      <c r="M1106" s="19"/>
      <c r="N1106" s="19"/>
      <c r="O1106" s="22"/>
      <c r="P1106" s="22"/>
      <c r="Q1106" s="22"/>
      <c r="R1106" s="21"/>
      <c r="S1106" s="22"/>
      <c r="T1106" s="22"/>
      <c r="U1106" s="22"/>
    </row>
    <row r="1107" spans="1:21" ht="13.2">
      <c r="A1107" s="22"/>
      <c r="B1107" s="62"/>
      <c r="C1107" s="22"/>
      <c r="D1107" s="22"/>
      <c r="E1107" s="22"/>
      <c r="F1107" s="22"/>
      <c r="G1107" s="22"/>
      <c r="H1107" s="63"/>
      <c r="I1107" s="19"/>
      <c r="J1107" s="19"/>
      <c r="K1107" s="22"/>
      <c r="L1107" s="19"/>
      <c r="M1107" s="19"/>
      <c r="N1107" s="19"/>
      <c r="O1107" s="22"/>
      <c r="P1107" s="22"/>
      <c r="Q1107" s="22"/>
      <c r="R1107" s="21"/>
      <c r="S1107" s="22"/>
      <c r="T1107" s="22"/>
      <c r="U1107" s="22"/>
    </row>
    <row r="1108" spans="1:21" ht="13.2">
      <c r="A1108" s="22"/>
      <c r="B1108" s="62"/>
      <c r="C1108" s="22"/>
      <c r="D1108" s="22"/>
      <c r="E1108" s="22"/>
      <c r="F1108" s="22"/>
      <c r="G1108" s="22"/>
      <c r="H1108" s="63"/>
      <c r="I1108" s="19"/>
      <c r="J1108" s="19"/>
      <c r="K1108" s="22"/>
      <c r="L1108" s="19"/>
      <c r="M1108" s="19"/>
      <c r="N1108" s="19"/>
      <c r="O1108" s="22"/>
      <c r="P1108" s="22"/>
      <c r="Q1108" s="22"/>
      <c r="R1108" s="21"/>
      <c r="S1108" s="22"/>
      <c r="T1108" s="22"/>
      <c r="U1108" s="22"/>
    </row>
    <row r="1109" spans="1:21" ht="13.2">
      <c r="A1109" s="22"/>
      <c r="B1109" s="62"/>
      <c r="C1109" s="22"/>
      <c r="D1109" s="22"/>
      <c r="E1109" s="22"/>
      <c r="F1109" s="22"/>
      <c r="G1109" s="22"/>
      <c r="H1109" s="63"/>
      <c r="I1109" s="19"/>
      <c r="J1109" s="19"/>
      <c r="K1109" s="22"/>
      <c r="L1109" s="19"/>
      <c r="M1109" s="19"/>
      <c r="N1109" s="19"/>
      <c r="O1109" s="22"/>
      <c r="P1109" s="22"/>
      <c r="Q1109" s="22"/>
      <c r="R1109" s="21"/>
      <c r="S1109" s="22"/>
      <c r="T1109" s="22"/>
      <c r="U1109" s="22"/>
    </row>
    <row r="1110" spans="1:21" ht="13.2">
      <c r="A1110" s="22"/>
      <c r="B1110" s="62"/>
      <c r="C1110" s="22"/>
      <c r="D1110" s="22"/>
      <c r="E1110" s="22"/>
      <c r="F1110" s="22"/>
      <c r="G1110" s="22"/>
      <c r="H1110" s="63"/>
      <c r="I1110" s="19"/>
      <c r="J1110" s="19"/>
      <c r="K1110" s="22"/>
      <c r="L1110" s="19"/>
      <c r="M1110" s="19"/>
      <c r="N1110" s="19"/>
      <c r="O1110" s="22"/>
      <c r="P1110" s="22"/>
      <c r="Q1110" s="22"/>
      <c r="R1110" s="21"/>
      <c r="S1110" s="22"/>
      <c r="T1110" s="22"/>
      <c r="U1110" s="22"/>
    </row>
    <row r="1111" spans="1:21" ht="13.2">
      <c r="A1111" s="22"/>
      <c r="B1111" s="62"/>
      <c r="C1111" s="22"/>
      <c r="D1111" s="22"/>
      <c r="E1111" s="22"/>
      <c r="F1111" s="22"/>
      <c r="G1111" s="22"/>
      <c r="H1111" s="63"/>
      <c r="I1111" s="19"/>
      <c r="J1111" s="19"/>
      <c r="K1111" s="22"/>
      <c r="L1111" s="19"/>
      <c r="M1111" s="19"/>
      <c r="N1111" s="19"/>
      <c r="O1111" s="22"/>
      <c r="P1111" s="22"/>
      <c r="Q1111" s="22"/>
      <c r="R1111" s="21"/>
      <c r="S1111" s="22"/>
      <c r="T1111" s="22"/>
      <c r="U1111" s="22"/>
    </row>
    <row r="1112" spans="1:21" ht="13.2">
      <c r="A1112" s="22"/>
      <c r="B1112" s="62"/>
      <c r="C1112" s="22"/>
      <c r="D1112" s="22"/>
      <c r="E1112" s="22"/>
      <c r="F1112" s="22"/>
      <c r="G1112" s="22"/>
      <c r="H1112" s="63"/>
      <c r="I1112" s="19"/>
      <c r="J1112" s="19"/>
      <c r="K1112" s="22"/>
      <c r="L1112" s="19"/>
      <c r="M1112" s="19"/>
      <c r="N1112" s="19"/>
      <c r="O1112" s="22"/>
      <c r="P1112" s="22"/>
      <c r="Q1112" s="22"/>
      <c r="R1112" s="21"/>
      <c r="S1112" s="22"/>
      <c r="T1112" s="22"/>
      <c r="U1112" s="22"/>
    </row>
    <row r="1113" spans="1:21" ht="13.2">
      <c r="A1113" s="22"/>
      <c r="B1113" s="62"/>
      <c r="C1113" s="22"/>
      <c r="D1113" s="22"/>
      <c r="E1113" s="22"/>
      <c r="F1113" s="22"/>
      <c r="G1113" s="22"/>
      <c r="H1113" s="63"/>
      <c r="I1113" s="19"/>
      <c r="J1113" s="19"/>
      <c r="K1113" s="22"/>
      <c r="L1113" s="19"/>
      <c r="M1113" s="19"/>
      <c r="N1113" s="19"/>
      <c r="O1113" s="22"/>
      <c r="P1113" s="22"/>
      <c r="Q1113" s="22"/>
      <c r="R1113" s="21"/>
      <c r="S1113" s="22"/>
      <c r="T1113" s="22"/>
      <c r="U1113" s="22"/>
    </row>
    <row r="1114" spans="1:21" ht="13.2">
      <c r="A1114" s="22"/>
      <c r="B1114" s="62"/>
      <c r="C1114" s="22"/>
      <c r="D1114" s="22"/>
      <c r="E1114" s="22"/>
      <c r="F1114" s="22"/>
      <c r="G1114" s="22"/>
      <c r="H1114" s="63"/>
      <c r="I1114" s="19"/>
      <c r="J1114" s="19"/>
      <c r="K1114" s="22"/>
      <c r="L1114" s="19"/>
      <c r="M1114" s="19"/>
      <c r="N1114" s="19"/>
      <c r="O1114" s="22"/>
      <c r="P1114" s="22"/>
      <c r="Q1114" s="22"/>
      <c r="R1114" s="21"/>
      <c r="S1114" s="22"/>
      <c r="T1114" s="22"/>
      <c r="U1114" s="22"/>
    </row>
    <row r="1115" spans="1:21" ht="13.2">
      <c r="A1115" s="22"/>
      <c r="B1115" s="62"/>
      <c r="C1115" s="22"/>
      <c r="D1115" s="22"/>
      <c r="E1115" s="22"/>
      <c r="F1115" s="22"/>
      <c r="G1115" s="22"/>
      <c r="H1115" s="63"/>
      <c r="I1115" s="19"/>
      <c r="J1115" s="19"/>
      <c r="K1115" s="22"/>
      <c r="L1115" s="19"/>
      <c r="M1115" s="19"/>
      <c r="N1115" s="19"/>
      <c r="O1115" s="22"/>
      <c r="P1115" s="22"/>
      <c r="Q1115" s="22"/>
      <c r="R1115" s="21"/>
      <c r="S1115" s="22"/>
      <c r="T1115" s="22"/>
      <c r="U1115" s="22"/>
    </row>
    <row r="1116" spans="1:21" ht="13.2">
      <c r="A1116" s="22"/>
      <c r="B1116" s="62"/>
      <c r="C1116" s="22"/>
      <c r="D1116" s="22"/>
      <c r="E1116" s="22"/>
      <c r="F1116" s="22"/>
      <c r="G1116" s="22"/>
      <c r="H1116" s="63"/>
      <c r="I1116" s="19"/>
      <c r="J1116" s="19"/>
      <c r="K1116" s="22"/>
      <c r="L1116" s="19"/>
      <c r="M1116" s="19"/>
      <c r="N1116" s="19"/>
      <c r="O1116" s="22"/>
      <c r="P1116" s="22"/>
      <c r="Q1116" s="22"/>
      <c r="R1116" s="21"/>
      <c r="S1116" s="22"/>
      <c r="T1116" s="22"/>
      <c r="U1116" s="22"/>
    </row>
    <row r="1117" spans="1:21" ht="13.2">
      <c r="A1117" s="22"/>
      <c r="B1117" s="62"/>
      <c r="C1117" s="22"/>
      <c r="D1117" s="22"/>
      <c r="E1117" s="22"/>
      <c r="F1117" s="22"/>
      <c r="G1117" s="22"/>
      <c r="H1117" s="63"/>
      <c r="I1117" s="19"/>
      <c r="J1117" s="19"/>
      <c r="K1117" s="22"/>
      <c r="L1117" s="19"/>
      <c r="M1117" s="19"/>
      <c r="N1117" s="19"/>
      <c r="O1117" s="22"/>
      <c r="P1117" s="22"/>
      <c r="Q1117" s="22"/>
      <c r="R1117" s="21"/>
      <c r="S1117" s="22"/>
      <c r="T1117" s="22"/>
      <c r="U1117" s="22"/>
    </row>
    <row r="1118" spans="1:21" ht="13.2">
      <c r="A1118" s="22"/>
      <c r="B1118" s="62"/>
      <c r="C1118" s="22"/>
      <c r="D1118" s="22"/>
      <c r="E1118" s="22"/>
      <c r="F1118" s="22"/>
      <c r="G1118" s="22"/>
      <c r="H1118" s="63"/>
      <c r="I1118" s="19"/>
      <c r="J1118" s="19"/>
      <c r="K1118" s="22"/>
      <c r="L1118" s="19"/>
      <c r="M1118" s="19"/>
      <c r="N1118" s="19"/>
      <c r="O1118" s="22"/>
      <c r="P1118" s="22"/>
      <c r="Q1118" s="22"/>
      <c r="R1118" s="21"/>
      <c r="S1118" s="22"/>
      <c r="T1118" s="22"/>
      <c r="U1118" s="22"/>
    </row>
    <row r="1119" spans="1:21" ht="13.2">
      <c r="A1119" s="22"/>
      <c r="B1119" s="62"/>
      <c r="C1119" s="22"/>
      <c r="D1119" s="22"/>
      <c r="E1119" s="22"/>
      <c r="F1119" s="22"/>
      <c r="G1119" s="22"/>
      <c r="H1119" s="63"/>
      <c r="I1119" s="19"/>
      <c r="J1119" s="19"/>
      <c r="K1119" s="22"/>
      <c r="L1119" s="19"/>
      <c r="M1119" s="19"/>
      <c r="N1119" s="19"/>
      <c r="O1119" s="22"/>
      <c r="P1119" s="22"/>
      <c r="Q1119" s="22"/>
      <c r="R1119" s="21"/>
      <c r="S1119" s="22"/>
      <c r="T1119" s="22"/>
      <c r="U1119" s="22"/>
    </row>
    <row r="1120" spans="1:21" ht="13.2">
      <c r="A1120" s="22"/>
      <c r="B1120" s="62"/>
      <c r="C1120" s="22"/>
      <c r="D1120" s="22"/>
      <c r="E1120" s="22"/>
      <c r="F1120" s="22"/>
      <c r="G1120" s="22"/>
      <c r="H1120" s="63"/>
      <c r="I1120" s="19"/>
      <c r="J1120" s="19"/>
      <c r="K1120" s="22"/>
      <c r="L1120" s="19"/>
      <c r="M1120" s="19"/>
      <c r="N1120" s="19"/>
      <c r="O1120" s="22"/>
      <c r="P1120" s="22"/>
      <c r="Q1120" s="22"/>
      <c r="R1120" s="21"/>
      <c r="S1120" s="22"/>
      <c r="T1120" s="22"/>
      <c r="U1120" s="22"/>
    </row>
    <row r="1121" spans="1:21" ht="13.2">
      <c r="A1121" s="22"/>
      <c r="B1121" s="62"/>
      <c r="C1121" s="22"/>
      <c r="D1121" s="22"/>
      <c r="E1121" s="22"/>
      <c r="F1121" s="22"/>
      <c r="G1121" s="22"/>
      <c r="H1121" s="63"/>
      <c r="I1121" s="19"/>
      <c r="J1121" s="19"/>
      <c r="K1121" s="22"/>
      <c r="L1121" s="19"/>
      <c r="M1121" s="19"/>
      <c r="N1121" s="19"/>
      <c r="O1121" s="22"/>
      <c r="P1121" s="22"/>
      <c r="Q1121" s="22"/>
      <c r="R1121" s="21"/>
      <c r="S1121" s="22"/>
      <c r="T1121" s="22"/>
      <c r="U1121" s="22"/>
    </row>
    <row r="1122" spans="1:21" ht="13.2">
      <c r="A1122" s="22"/>
      <c r="B1122" s="62"/>
      <c r="C1122" s="22"/>
      <c r="D1122" s="22"/>
      <c r="E1122" s="22"/>
      <c r="F1122" s="22"/>
      <c r="G1122" s="22"/>
      <c r="H1122" s="63"/>
      <c r="I1122" s="19"/>
      <c r="J1122" s="19"/>
      <c r="K1122" s="22"/>
      <c r="L1122" s="19"/>
      <c r="M1122" s="19"/>
      <c r="N1122" s="19"/>
      <c r="O1122" s="22"/>
      <c r="P1122" s="22"/>
      <c r="Q1122" s="22"/>
      <c r="R1122" s="21"/>
      <c r="S1122" s="22"/>
      <c r="T1122" s="22"/>
      <c r="U1122" s="22"/>
    </row>
    <row r="1123" spans="1:21" ht="13.2">
      <c r="A1123" s="22"/>
      <c r="B1123" s="62"/>
      <c r="C1123" s="22"/>
      <c r="D1123" s="22"/>
      <c r="E1123" s="22"/>
      <c r="F1123" s="22"/>
      <c r="G1123" s="22"/>
      <c r="H1123" s="63"/>
      <c r="I1123" s="19"/>
      <c r="J1123" s="19"/>
      <c r="K1123" s="22"/>
      <c r="L1123" s="19"/>
      <c r="M1123" s="19"/>
      <c r="N1123" s="19"/>
      <c r="O1123" s="22"/>
      <c r="P1123" s="22"/>
      <c r="Q1123" s="22"/>
      <c r="R1123" s="21"/>
      <c r="S1123" s="22"/>
      <c r="T1123" s="22"/>
      <c r="U1123" s="22"/>
    </row>
    <row r="1124" spans="1:21" ht="13.2">
      <c r="A1124" s="22"/>
      <c r="B1124" s="62"/>
      <c r="C1124" s="22"/>
      <c r="D1124" s="22"/>
      <c r="E1124" s="22"/>
      <c r="F1124" s="22"/>
      <c r="G1124" s="22"/>
      <c r="H1124" s="63"/>
      <c r="I1124" s="19"/>
      <c r="J1124" s="19"/>
      <c r="K1124" s="22"/>
      <c r="L1124" s="19"/>
      <c r="M1124" s="19"/>
      <c r="N1124" s="19"/>
      <c r="O1124" s="22"/>
      <c r="P1124" s="22"/>
      <c r="Q1124" s="22"/>
      <c r="R1124" s="21"/>
      <c r="S1124" s="22"/>
      <c r="T1124" s="22"/>
      <c r="U1124" s="22"/>
    </row>
    <row r="1125" spans="1:21" ht="13.2">
      <c r="A1125" s="22"/>
      <c r="B1125" s="62"/>
      <c r="C1125" s="22"/>
      <c r="D1125" s="22"/>
      <c r="E1125" s="22"/>
      <c r="F1125" s="22"/>
      <c r="G1125" s="22"/>
      <c r="H1125" s="63"/>
      <c r="I1125" s="19"/>
      <c r="J1125" s="19"/>
      <c r="K1125" s="22"/>
      <c r="L1125" s="19"/>
      <c r="M1125" s="19"/>
      <c r="N1125" s="19"/>
      <c r="O1125" s="22"/>
      <c r="P1125" s="22"/>
      <c r="Q1125" s="22"/>
      <c r="R1125" s="21"/>
      <c r="S1125" s="22"/>
      <c r="T1125" s="22"/>
      <c r="U1125" s="22"/>
    </row>
    <row r="1126" spans="1:21" ht="13.2">
      <c r="A1126" s="22"/>
      <c r="B1126" s="62"/>
      <c r="C1126" s="22"/>
      <c r="D1126" s="22"/>
      <c r="E1126" s="22"/>
      <c r="F1126" s="22"/>
      <c r="G1126" s="22"/>
      <c r="H1126" s="63"/>
      <c r="I1126" s="19"/>
      <c r="J1126" s="19"/>
      <c r="K1126" s="22"/>
      <c r="L1126" s="19"/>
      <c r="M1126" s="19"/>
      <c r="N1126" s="19"/>
      <c r="O1126" s="22"/>
      <c r="P1126" s="22"/>
      <c r="Q1126" s="22"/>
      <c r="R1126" s="21"/>
      <c r="S1126" s="22"/>
      <c r="T1126" s="22"/>
      <c r="U1126" s="22"/>
    </row>
    <row r="1127" spans="1:21" ht="13.2">
      <c r="A1127" s="22"/>
      <c r="B1127" s="62"/>
      <c r="C1127" s="22"/>
      <c r="D1127" s="22"/>
      <c r="E1127" s="22"/>
      <c r="F1127" s="22"/>
      <c r="G1127" s="22"/>
      <c r="H1127" s="63"/>
      <c r="I1127" s="19"/>
      <c r="J1127" s="19"/>
      <c r="K1127" s="22"/>
      <c r="L1127" s="19"/>
      <c r="M1127" s="19"/>
      <c r="N1127" s="19"/>
      <c r="O1127" s="22"/>
      <c r="P1127" s="22"/>
      <c r="Q1127" s="22"/>
      <c r="R1127" s="21"/>
      <c r="S1127" s="22"/>
      <c r="T1127" s="22"/>
      <c r="U1127" s="22"/>
    </row>
    <row r="1128" spans="1:21" ht="13.2">
      <c r="A1128" s="22"/>
      <c r="B1128" s="62"/>
      <c r="C1128" s="22"/>
      <c r="D1128" s="22"/>
      <c r="E1128" s="22"/>
      <c r="F1128" s="22"/>
      <c r="G1128" s="22"/>
      <c r="H1128" s="63"/>
      <c r="I1128" s="19"/>
      <c r="J1128" s="19"/>
      <c r="K1128" s="22"/>
      <c r="L1128" s="19"/>
      <c r="M1128" s="19"/>
      <c r="N1128" s="19"/>
      <c r="O1128" s="22"/>
      <c r="P1128" s="22"/>
      <c r="Q1128" s="22"/>
      <c r="R1128" s="21"/>
      <c r="S1128" s="22"/>
      <c r="T1128" s="22"/>
      <c r="U1128" s="22"/>
    </row>
    <row r="1129" spans="1:21" ht="13.2">
      <c r="A1129" s="22"/>
      <c r="B1129" s="62"/>
      <c r="C1129" s="22"/>
      <c r="D1129" s="22"/>
      <c r="E1129" s="22"/>
      <c r="F1129" s="22"/>
      <c r="G1129" s="22"/>
      <c r="H1129" s="63"/>
      <c r="I1129" s="19"/>
      <c r="J1129" s="19"/>
      <c r="K1129" s="22"/>
      <c r="L1129" s="19"/>
      <c r="M1129" s="19"/>
      <c r="N1129" s="19"/>
      <c r="O1129" s="22"/>
      <c r="P1129" s="22"/>
      <c r="Q1129" s="22"/>
      <c r="R1129" s="21"/>
      <c r="S1129" s="22"/>
      <c r="T1129" s="22"/>
      <c r="U1129" s="22"/>
    </row>
    <row r="1130" spans="1:21" ht="13.2">
      <c r="A1130" s="22"/>
      <c r="B1130" s="62"/>
      <c r="C1130" s="22"/>
      <c r="D1130" s="22"/>
      <c r="E1130" s="22"/>
      <c r="F1130" s="22"/>
      <c r="G1130" s="22"/>
      <c r="H1130" s="63"/>
      <c r="I1130" s="19"/>
      <c r="J1130" s="19"/>
      <c r="K1130" s="22"/>
      <c r="L1130" s="19"/>
      <c r="M1130" s="19"/>
      <c r="N1130" s="19"/>
      <c r="O1130" s="22"/>
      <c r="P1130" s="22"/>
      <c r="Q1130" s="22"/>
      <c r="R1130" s="21"/>
      <c r="S1130" s="22"/>
      <c r="T1130" s="22"/>
      <c r="U1130" s="22"/>
    </row>
    <row r="1131" spans="1:21" ht="13.2">
      <c r="A1131" s="22"/>
      <c r="B1131" s="62"/>
      <c r="C1131" s="22"/>
      <c r="D1131" s="22"/>
      <c r="E1131" s="22"/>
      <c r="F1131" s="22"/>
      <c r="G1131" s="22"/>
      <c r="H1131" s="63"/>
      <c r="I1131" s="19"/>
      <c r="J1131" s="19"/>
      <c r="K1131" s="22"/>
      <c r="L1131" s="19"/>
      <c r="M1131" s="19"/>
      <c r="N1131" s="19"/>
      <c r="O1131" s="22"/>
      <c r="P1131" s="22"/>
      <c r="Q1131" s="22"/>
      <c r="R1131" s="21"/>
      <c r="S1131" s="22"/>
      <c r="T1131" s="22"/>
      <c r="U1131" s="22"/>
    </row>
    <row r="1132" spans="1:21" ht="13.2">
      <c r="A1132" s="22"/>
      <c r="B1132" s="62"/>
      <c r="C1132" s="22"/>
      <c r="D1132" s="22"/>
      <c r="E1132" s="22"/>
      <c r="F1132" s="22"/>
      <c r="G1132" s="22"/>
      <c r="H1132" s="63"/>
      <c r="I1132" s="19"/>
      <c r="J1132" s="19"/>
      <c r="K1132" s="22"/>
      <c r="L1132" s="19"/>
      <c r="M1132" s="19"/>
      <c r="N1132" s="19"/>
      <c r="O1132" s="22"/>
      <c r="P1132" s="22"/>
      <c r="Q1132" s="22"/>
      <c r="R1132" s="21"/>
      <c r="S1132" s="22"/>
      <c r="T1132" s="22"/>
      <c r="U1132" s="22"/>
    </row>
    <row r="1133" spans="1:21" ht="13.2">
      <c r="A1133" s="22"/>
      <c r="B1133" s="62"/>
      <c r="C1133" s="22"/>
      <c r="D1133" s="22"/>
      <c r="E1133" s="22"/>
      <c r="F1133" s="22"/>
      <c r="G1133" s="22"/>
      <c r="H1133" s="63"/>
      <c r="I1133" s="19"/>
      <c r="J1133" s="19"/>
      <c r="K1133" s="22"/>
      <c r="L1133" s="19"/>
      <c r="M1133" s="19"/>
      <c r="N1133" s="19"/>
      <c r="O1133" s="22"/>
      <c r="P1133" s="22"/>
      <c r="Q1133" s="22"/>
      <c r="R1133" s="21"/>
      <c r="S1133" s="22"/>
      <c r="T1133" s="22"/>
      <c r="U1133" s="22"/>
    </row>
    <row r="1134" spans="1:21" ht="13.2">
      <c r="A1134" s="22"/>
      <c r="B1134" s="62"/>
      <c r="C1134" s="22"/>
      <c r="D1134" s="22"/>
      <c r="E1134" s="22"/>
      <c r="F1134" s="22"/>
      <c r="G1134" s="22"/>
      <c r="H1134" s="63"/>
      <c r="I1134" s="19"/>
      <c r="J1134" s="19"/>
      <c r="K1134" s="22"/>
      <c r="L1134" s="19"/>
      <c r="M1134" s="19"/>
      <c r="N1134" s="19"/>
      <c r="O1134" s="22"/>
      <c r="P1134" s="22"/>
      <c r="Q1134" s="22"/>
      <c r="R1134" s="21"/>
      <c r="S1134" s="22"/>
      <c r="T1134" s="22"/>
      <c r="U1134" s="22"/>
    </row>
    <row r="1135" spans="1:21" ht="13.2">
      <c r="A1135" s="22"/>
      <c r="B1135" s="62"/>
      <c r="C1135" s="22"/>
      <c r="D1135" s="22"/>
      <c r="E1135" s="22"/>
      <c r="F1135" s="22"/>
      <c r="G1135" s="22"/>
      <c r="H1135" s="63"/>
      <c r="I1135" s="19"/>
      <c r="J1135" s="19"/>
      <c r="K1135" s="22"/>
      <c r="L1135" s="19"/>
      <c r="M1135" s="19"/>
      <c r="N1135" s="19"/>
      <c r="O1135" s="22"/>
      <c r="P1135" s="22"/>
      <c r="Q1135" s="22"/>
      <c r="R1135" s="21"/>
      <c r="S1135" s="22"/>
      <c r="T1135" s="22"/>
      <c r="U1135" s="22"/>
    </row>
    <row r="1136" spans="1:21" ht="13.2">
      <c r="A1136" s="22"/>
      <c r="B1136" s="62"/>
      <c r="C1136" s="22"/>
      <c r="D1136" s="22"/>
      <c r="E1136" s="22"/>
      <c r="F1136" s="22"/>
      <c r="G1136" s="22"/>
      <c r="H1136" s="63"/>
      <c r="I1136" s="19"/>
      <c r="J1136" s="19"/>
      <c r="K1136" s="22"/>
      <c r="L1136" s="19"/>
      <c r="M1136" s="19"/>
      <c r="N1136" s="19"/>
      <c r="O1136" s="22"/>
      <c r="P1136" s="22"/>
      <c r="Q1136" s="22"/>
      <c r="R1136" s="21"/>
      <c r="S1136" s="22"/>
      <c r="T1136" s="22"/>
      <c r="U1136" s="22"/>
    </row>
    <row r="1137" spans="1:21" ht="13.2">
      <c r="A1137" s="22"/>
      <c r="B1137" s="62"/>
      <c r="C1137" s="22"/>
      <c r="D1137" s="22"/>
      <c r="E1137" s="22"/>
      <c r="F1137" s="22"/>
      <c r="G1137" s="22"/>
      <c r="H1137" s="63"/>
      <c r="I1137" s="19"/>
      <c r="J1137" s="19"/>
      <c r="K1137" s="22"/>
      <c r="L1137" s="19"/>
      <c r="M1137" s="19"/>
      <c r="N1137" s="19"/>
      <c r="O1137" s="22"/>
      <c r="P1137" s="22"/>
      <c r="Q1137" s="22"/>
      <c r="R1137" s="21"/>
      <c r="S1137" s="22"/>
      <c r="T1137" s="22"/>
      <c r="U1137" s="22"/>
    </row>
    <row r="1138" spans="1:21" ht="13.2">
      <c r="A1138" s="22"/>
      <c r="B1138" s="62"/>
      <c r="C1138" s="22"/>
      <c r="D1138" s="22"/>
      <c r="E1138" s="22"/>
      <c r="F1138" s="22"/>
      <c r="G1138" s="22"/>
      <c r="H1138" s="63"/>
      <c r="I1138" s="19"/>
      <c r="J1138" s="19"/>
      <c r="K1138" s="22"/>
      <c r="L1138" s="19"/>
      <c r="M1138" s="19"/>
      <c r="N1138" s="19"/>
      <c r="O1138" s="22"/>
      <c r="P1138" s="22"/>
      <c r="Q1138" s="22"/>
      <c r="R1138" s="21"/>
      <c r="S1138" s="22"/>
      <c r="T1138" s="22"/>
      <c r="U1138" s="22"/>
    </row>
    <row r="1139" spans="1:21" ht="13.2">
      <c r="A1139" s="22"/>
      <c r="B1139" s="62"/>
      <c r="C1139" s="22"/>
      <c r="D1139" s="22"/>
      <c r="E1139" s="22"/>
      <c r="F1139" s="22"/>
      <c r="G1139" s="22"/>
      <c r="H1139" s="63"/>
      <c r="I1139" s="19"/>
      <c r="J1139" s="19"/>
      <c r="K1139" s="22"/>
      <c r="L1139" s="19"/>
      <c r="M1139" s="19"/>
      <c r="N1139" s="19"/>
      <c r="O1139" s="22"/>
      <c r="P1139" s="22"/>
      <c r="Q1139" s="22"/>
      <c r="R1139" s="21"/>
      <c r="S1139" s="22"/>
      <c r="T1139" s="22"/>
      <c r="U1139" s="22"/>
    </row>
    <row r="1140" spans="1:21" ht="13.2">
      <c r="A1140" s="22"/>
      <c r="B1140" s="62"/>
      <c r="C1140" s="22"/>
      <c r="D1140" s="22"/>
      <c r="E1140" s="22"/>
      <c r="F1140" s="22"/>
      <c r="G1140" s="22"/>
      <c r="H1140" s="63"/>
      <c r="I1140" s="19"/>
      <c r="J1140" s="19"/>
      <c r="K1140" s="22"/>
      <c r="L1140" s="19"/>
      <c r="M1140" s="19"/>
      <c r="N1140" s="19"/>
      <c r="O1140" s="22"/>
      <c r="P1140" s="22"/>
      <c r="Q1140" s="22"/>
      <c r="R1140" s="21"/>
      <c r="S1140" s="22"/>
      <c r="T1140" s="22"/>
      <c r="U1140" s="22"/>
    </row>
    <row r="1141" spans="1:21" ht="13.2">
      <c r="A1141" s="22"/>
      <c r="B1141" s="62"/>
      <c r="C1141" s="22"/>
      <c r="D1141" s="22"/>
      <c r="E1141" s="22"/>
      <c r="F1141" s="22"/>
      <c r="G1141" s="22"/>
      <c r="H1141" s="63"/>
      <c r="I1141" s="19"/>
      <c r="J1141" s="19"/>
      <c r="K1141" s="22"/>
      <c r="L1141" s="19"/>
      <c r="M1141" s="19"/>
      <c r="N1141" s="19"/>
      <c r="O1141" s="22"/>
      <c r="P1141" s="22"/>
      <c r="Q1141" s="22"/>
      <c r="R1141" s="21"/>
      <c r="S1141" s="22"/>
      <c r="T1141" s="22"/>
      <c r="U1141" s="22"/>
    </row>
    <row r="1142" spans="1:21" ht="13.2">
      <c r="A1142" s="22"/>
      <c r="B1142" s="62"/>
      <c r="C1142" s="22"/>
      <c r="D1142" s="22"/>
      <c r="E1142" s="22"/>
      <c r="F1142" s="22"/>
      <c r="G1142" s="22"/>
      <c r="H1142" s="63"/>
      <c r="I1142" s="19"/>
      <c r="J1142" s="19"/>
      <c r="K1142" s="22"/>
      <c r="L1142" s="19"/>
      <c r="M1142" s="19"/>
      <c r="N1142" s="19"/>
      <c r="O1142" s="22"/>
      <c r="P1142" s="22"/>
      <c r="Q1142" s="22"/>
      <c r="R1142" s="21"/>
      <c r="S1142" s="22"/>
      <c r="T1142" s="22"/>
      <c r="U1142" s="22"/>
    </row>
    <row r="1143" spans="1:21" ht="13.2">
      <c r="A1143" s="22"/>
      <c r="B1143" s="62"/>
      <c r="C1143" s="22"/>
      <c r="D1143" s="22"/>
      <c r="E1143" s="22"/>
      <c r="F1143" s="22"/>
      <c r="G1143" s="22"/>
      <c r="H1143" s="63"/>
      <c r="I1143" s="19"/>
      <c r="J1143" s="19"/>
      <c r="K1143" s="22"/>
      <c r="L1143" s="19"/>
      <c r="M1143" s="19"/>
      <c r="N1143" s="19"/>
      <c r="O1143" s="22"/>
      <c r="P1143" s="22"/>
      <c r="Q1143" s="22"/>
      <c r="R1143" s="21"/>
      <c r="S1143" s="22"/>
      <c r="T1143" s="22"/>
      <c r="U1143" s="22"/>
    </row>
    <row r="1144" spans="1:21" ht="13.2">
      <c r="A1144" s="22"/>
      <c r="B1144" s="62"/>
      <c r="C1144" s="22"/>
      <c r="D1144" s="22"/>
      <c r="E1144" s="22"/>
      <c r="F1144" s="22"/>
      <c r="G1144" s="22"/>
      <c r="H1144" s="63"/>
      <c r="I1144" s="19"/>
      <c r="J1144" s="19"/>
      <c r="K1144" s="22"/>
      <c r="L1144" s="19"/>
      <c r="M1144" s="19"/>
      <c r="N1144" s="19"/>
      <c r="O1144" s="22"/>
      <c r="P1144" s="22"/>
      <c r="Q1144" s="22"/>
      <c r="R1144" s="21"/>
      <c r="S1144" s="22"/>
      <c r="T1144" s="22"/>
      <c r="U1144" s="22"/>
    </row>
    <row r="1145" spans="1:21" ht="13.2">
      <c r="A1145" s="22"/>
      <c r="B1145" s="62"/>
      <c r="C1145" s="22"/>
      <c r="D1145" s="22"/>
      <c r="E1145" s="22"/>
      <c r="F1145" s="22"/>
      <c r="G1145" s="22"/>
      <c r="H1145" s="63"/>
      <c r="I1145" s="19"/>
      <c r="J1145" s="19"/>
      <c r="K1145" s="22"/>
      <c r="L1145" s="19"/>
      <c r="M1145" s="19"/>
      <c r="N1145" s="19"/>
      <c r="O1145" s="22"/>
      <c r="P1145" s="22"/>
      <c r="Q1145" s="22"/>
      <c r="R1145" s="21"/>
      <c r="S1145" s="22"/>
      <c r="T1145" s="22"/>
      <c r="U1145" s="22"/>
    </row>
    <row r="1146" spans="1:21" ht="13.2">
      <c r="A1146" s="22"/>
      <c r="B1146" s="62"/>
      <c r="C1146" s="22"/>
      <c r="D1146" s="22"/>
      <c r="E1146" s="22"/>
      <c r="F1146" s="22"/>
      <c r="G1146" s="22"/>
      <c r="H1146" s="63"/>
      <c r="I1146" s="19"/>
      <c r="J1146" s="19"/>
      <c r="K1146" s="22"/>
      <c r="L1146" s="19"/>
      <c r="M1146" s="19"/>
      <c r="N1146" s="19"/>
      <c r="O1146" s="22"/>
      <c r="P1146" s="22"/>
      <c r="Q1146" s="22"/>
      <c r="R1146" s="21"/>
      <c r="S1146" s="22"/>
      <c r="T1146" s="22"/>
      <c r="U1146" s="22"/>
    </row>
    <row r="1147" spans="1:21" ht="13.2">
      <c r="A1147" s="22"/>
      <c r="B1147" s="62"/>
      <c r="C1147" s="22"/>
      <c r="D1147" s="22"/>
      <c r="E1147" s="22"/>
      <c r="F1147" s="22"/>
      <c r="G1147" s="22"/>
      <c r="H1147" s="63"/>
      <c r="I1147" s="19"/>
      <c r="J1147" s="19"/>
      <c r="K1147" s="22"/>
      <c r="L1147" s="19"/>
      <c r="M1147" s="19"/>
      <c r="N1147" s="19"/>
      <c r="O1147" s="22"/>
      <c r="P1147" s="22"/>
      <c r="Q1147" s="22"/>
      <c r="R1147" s="21"/>
      <c r="S1147" s="22"/>
      <c r="T1147" s="22"/>
      <c r="U1147" s="22"/>
    </row>
    <row r="1148" spans="1:21" ht="13.2">
      <c r="A1148" s="22"/>
      <c r="B1148" s="62"/>
      <c r="C1148" s="22"/>
      <c r="D1148" s="22"/>
      <c r="E1148" s="22"/>
      <c r="F1148" s="22"/>
      <c r="G1148" s="22"/>
      <c r="H1148" s="63"/>
      <c r="I1148" s="19"/>
      <c r="J1148" s="19"/>
      <c r="K1148" s="22"/>
      <c r="L1148" s="19"/>
      <c r="M1148" s="19"/>
      <c r="N1148" s="19"/>
      <c r="O1148" s="22"/>
      <c r="P1148" s="22"/>
      <c r="Q1148" s="22"/>
      <c r="R1148" s="21"/>
      <c r="S1148" s="22"/>
      <c r="T1148" s="22"/>
      <c r="U1148" s="22"/>
    </row>
    <row r="1149" spans="1:21" ht="13.2">
      <c r="A1149" s="22"/>
      <c r="B1149" s="62"/>
      <c r="C1149" s="22"/>
      <c r="D1149" s="22"/>
      <c r="E1149" s="22"/>
      <c r="F1149" s="22"/>
      <c r="G1149" s="22"/>
      <c r="H1149" s="63"/>
      <c r="I1149" s="19"/>
      <c r="J1149" s="19"/>
      <c r="K1149" s="22"/>
      <c r="L1149" s="19"/>
      <c r="M1149" s="19"/>
      <c r="N1149" s="19"/>
      <c r="O1149" s="22"/>
      <c r="P1149" s="22"/>
      <c r="Q1149" s="22"/>
      <c r="R1149" s="21"/>
      <c r="S1149" s="22"/>
      <c r="T1149" s="22"/>
      <c r="U1149" s="22"/>
    </row>
    <row r="1150" spans="1:21" ht="13.2">
      <c r="A1150" s="22"/>
      <c r="B1150" s="62"/>
      <c r="C1150" s="22"/>
      <c r="D1150" s="22"/>
      <c r="E1150" s="22"/>
      <c r="F1150" s="22"/>
      <c r="G1150" s="22"/>
      <c r="H1150" s="63"/>
      <c r="I1150" s="19"/>
      <c r="J1150" s="19"/>
      <c r="K1150" s="22"/>
      <c r="L1150" s="19"/>
      <c r="M1150" s="19"/>
      <c r="N1150" s="19"/>
      <c r="O1150" s="22"/>
      <c r="P1150" s="22"/>
      <c r="Q1150" s="22"/>
      <c r="R1150" s="21"/>
      <c r="S1150" s="22"/>
      <c r="T1150" s="22"/>
      <c r="U1150" s="22"/>
    </row>
    <row r="1151" spans="1:21" ht="13.2">
      <c r="A1151" s="22"/>
      <c r="B1151" s="62"/>
      <c r="C1151" s="22"/>
      <c r="D1151" s="22"/>
      <c r="E1151" s="22"/>
      <c r="F1151" s="22"/>
      <c r="G1151" s="22"/>
      <c r="H1151" s="63"/>
      <c r="I1151" s="19"/>
      <c r="J1151" s="19"/>
      <c r="K1151" s="22"/>
      <c r="L1151" s="19"/>
      <c r="M1151" s="19"/>
      <c r="N1151" s="19"/>
      <c r="O1151" s="22"/>
      <c r="P1151" s="22"/>
      <c r="Q1151" s="22"/>
      <c r="R1151" s="21"/>
      <c r="S1151" s="22"/>
      <c r="T1151" s="22"/>
      <c r="U1151" s="22"/>
    </row>
    <row r="1152" spans="1:21" ht="13.2">
      <c r="A1152" s="22"/>
      <c r="B1152" s="62"/>
      <c r="C1152" s="22"/>
      <c r="D1152" s="22"/>
      <c r="E1152" s="22"/>
      <c r="F1152" s="22"/>
      <c r="G1152" s="22"/>
      <c r="H1152" s="63"/>
      <c r="I1152" s="19"/>
      <c r="J1152" s="19"/>
      <c r="K1152" s="22"/>
      <c r="L1152" s="19"/>
      <c r="M1152" s="19"/>
      <c r="N1152" s="19"/>
      <c r="O1152" s="22"/>
      <c r="P1152" s="22"/>
      <c r="Q1152" s="22"/>
      <c r="R1152" s="21"/>
      <c r="S1152" s="22"/>
      <c r="T1152" s="22"/>
      <c r="U1152" s="22"/>
    </row>
    <row r="1153" spans="1:21" ht="13.2">
      <c r="A1153" s="22"/>
      <c r="B1153" s="62"/>
      <c r="C1153" s="22"/>
      <c r="D1153" s="22"/>
      <c r="E1153" s="22"/>
      <c r="F1153" s="22"/>
      <c r="G1153" s="22"/>
      <c r="H1153" s="63"/>
      <c r="I1153" s="19"/>
      <c r="J1153" s="19"/>
      <c r="K1153" s="22"/>
      <c r="L1153" s="19"/>
      <c r="M1153" s="19"/>
      <c r="N1153" s="19"/>
      <c r="O1153" s="22"/>
      <c r="P1153" s="22"/>
      <c r="Q1153" s="22"/>
      <c r="R1153" s="21"/>
      <c r="S1153" s="22"/>
      <c r="T1153" s="22"/>
      <c r="U1153" s="22"/>
    </row>
    <row r="1154" spans="1:21" ht="13.2">
      <c r="A1154" s="22"/>
      <c r="B1154" s="62"/>
      <c r="C1154" s="22"/>
      <c r="D1154" s="22"/>
      <c r="E1154" s="22"/>
      <c r="F1154" s="22"/>
      <c r="G1154" s="22"/>
      <c r="H1154" s="63"/>
      <c r="I1154" s="19"/>
      <c r="J1154" s="19"/>
      <c r="K1154" s="22"/>
      <c r="L1154" s="19"/>
      <c r="M1154" s="19"/>
      <c r="N1154" s="19"/>
      <c r="O1154" s="22"/>
      <c r="P1154" s="22"/>
      <c r="Q1154" s="22"/>
      <c r="R1154" s="21"/>
      <c r="S1154" s="22"/>
      <c r="T1154" s="22"/>
      <c r="U1154" s="22"/>
    </row>
    <row r="1155" spans="1:21" ht="13.2">
      <c r="A1155" s="22"/>
      <c r="B1155" s="62"/>
      <c r="C1155" s="22"/>
      <c r="D1155" s="22"/>
      <c r="E1155" s="22"/>
      <c r="F1155" s="22"/>
      <c r="G1155" s="22"/>
      <c r="H1155" s="63"/>
      <c r="I1155" s="19"/>
      <c r="J1155" s="19"/>
      <c r="K1155" s="22"/>
      <c r="L1155" s="19"/>
      <c r="M1155" s="19"/>
      <c r="N1155" s="19"/>
      <c r="O1155" s="22"/>
      <c r="P1155" s="22"/>
      <c r="Q1155" s="22"/>
      <c r="R1155" s="21"/>
      <c r="S1155" s="22"/>
      <c r="T1155" s="22"/>
      <c r="U1155" s="22"/>
    </row>
    <row r="1156" spans="1:21" ht="13.2">
      <c r="A1156" s="22"/>
      <c r="B1156" s="62"/>
      <c r="C1156" s="22"/>
      <c r="D1156" s="22"/>
      <c r="E1156" s="22"/>
      <c r="F1156" s="22"/>
      <c r="G1156" s="22"/>
      <c r="H1156" s="63"/>
      <c r="I1156" s="19"/>
      <c r="J1156" s="19"/>
      <c r="K1156" s="22"/>
      <c r="L1156" s="19"/>
      <c r="M1156" s="19"/>
      <c r="N1156" s="19"/>
      <c r="O1156" s="22"/>
      <c r="P1156" s="22"/>
      <c r="Q1156" s="22"/>
      <c r="R1156" s="21"/>
      <c r="S1156" s="22"/>
      <c r="T1156" s="22"/>
      <c r="U1156" s="22"/>
    </row>
    <row r="1157" spans="1:21" ht="13.2">
      <c r="A1157" s="22"/>
      <c r="B1157" s="62"/>
      <c r="C1157" s="22"/>
      <c r="D1157" s="22"/>
      <c r="E1157" s="22"/>
      <c r="F1157" s="22"/>
      <c r="G1157" s="22"/>
      <c r="H1157" s="63"/>
      <c r="I1157" s="19"/>
      <c r="J1157" s="19"/>
      <c r="K1157" s="22"/>
      <c r="L1157" s="19"/>
      <c r="M1157" s="19"/>
      <c r="N1157" s="19"/>
      <c r="O1157" s="22"/>
      <c r="P1157" s="22"/>
      <c r="Q1157" s="22"/>
      <c r="R1157" s="21"/>
      <c r="S1157" s="22"/>
      <c r="T1157" s="22"/>
      <c r="U1157" s="22"/>
    </row>
    <row r="1158" spans="1:21" ht="13.2">
      <c r="A1158" s="22"/>
      <c r="B1158" s="62"/>
      <c r="C1158" s="22"/>
      <c r="D1158" s="22"/>
      <c r="E1158" s="22"/>
      <c r="F1158" s="22"/>
      <c r="G1158" s="22"/>
      <c r="H1158" s="63"/>
      <c r="I1158" s="19"/>
      <c r="J1158" s="19"/>
      <c r="K1158" s="22"/>
      <c r="L1158" s="19"/>
      <c r="M1158" s="19"/>
      <c r="N1158" s="19"/>
      <c r="O1158" s="22"/>
      <c r="P1158" s="22"/>
      <c r="Q1158" s="22"/>
      <c r="R1158" s="21"/>
      <c r="S1158" s="22"/>
      <c r="T1158" s="22"/>
      <c r="U1158" s="22"/>
    </row>
    <row r="1159" spans="1:21" ht="13.2">
      <c r="A1159" s="22"/>
      <c r="B1159" s="62"/>
      <c r="C1159" s="22"/>
      <c r="D1159" s="22"/>
      <c r="E1159" s="22"/>
      <c r="F1159" s="22"/>
      <c r="G1159" s="22"/>
      <c r="H1159" s="63"/>
      <c r="I1159" s="19"/>
      <c r="J1159" s="19"/>
      <c r="K1159" s="22"/>
      <c r="L1159" s="19"/>
      <c r="M1159" s="19"/>
      <c r="N1159" s="19"/>
      <c r="O1159" s="22"/>
      <c r="P1159" s="22"/>
      <c r="Q1159" s="22"/>
      <c r="R1159" s="21"/>
      <c r="S1159" s="22"/>
      <c r="T1159" s="22"/>
      <c r="U1159" s="22"/>
    </row>
    <row r="1160" spans="1:21" ht="13.2">
      <c r="A1160" s="22"/>
      <c r="B1160" s="62"/>
      <c r="C1160" s="22"/>
      <c r="D1160" s="22"/>
      <c r="E1160" s="22"/>
      <c r="F1160" s="22"/>
      <c r="G1160" s="22"/>
      <c r="H1160" s="63"/>
      <c r="I1160" s="19"/>
      <c r="J1160" s="19"/>
      <c r="K1160" s="22"/>
      <c r="L1160" s="19"/>
      <c r="M1160" s="19"/>
      <c r="N1160" s="19"/>
      <c r="O1160" s="22"/>
      <c r="P1160" s="22"/>
      <c r="Q1160" s="22"/>
      <c r="R1160" s="21"/>
      <c r="S1160" s="22"/>
      <c r="T1160" s="22"/>
      <c r="U1160" s="22"/>
    </row>
    <row r="1161" spans="1:21" ht="13.2">
      <c r="A1161" s="22"/>
      <c r="B1161" s="62"/>
      <c r="C1161" s="22"/>
      <c r="D1161" s="22"/>
      <c r="E1161" s="22"/>
      <c r="F1161" s="22"/>
      <c r="G1161" s="22"/>
      <c r="H1161" s="63"/>
      <c r="I1161" s="19"/>
      <c r="J1161" s="19"/>
      <c r="K1161" s="22"/>
      <c r="L1161" s="19"/>
      <c r="M1161" s="19"/>
      <c r="N1161" s="19"/>
      <c r="O1161" s="22"/>
      <c r="P1161" s="22"/>
      <c r="Q1161" s="22"/>
      <c r="R1161" s="21"/>
      <c r="S1161" s="22"/>
      <c r="T1161" s="22"/>
      <c r="U1161" s="22"/>
    </row>
    <row r="1162" spans="1:21" ht="13.2">
      <c r="A1162" s="22"/>
      <c r="B1162" s="62"/>
      <c r="C1162" s="22"/>
      <c r="D1162" s="22"/>
      <c r="E1162" s="22"/>
      <c r="F1162" s="22"/>
      <c r="G1162" s="22"/>
      <c r="H1162" s="63"/>
      <c r="I1162" s="19"/>
      <c r="J1162" s="19"/>
      <c r="K1162" s="22"/>
      <c r="L1162" s="19"/>
      <c r="M1162" s="19"/>
      <c r="N1162" s="19"/>
      <c r="O1162" s="22"/>
      <c r="P1162" s="22"/>
      <c r="Q1162" s="22"/>
      <c r="R1162" s="21"/>
      <c r="S1162" s="22"/>
      <c r="T1162" s="22"/>
      <c r="U1162" s="22"/>
    </row>
    <row r="1163" spans="1:21" ht="13.2">
      <c r="A1163" s="22"/>
      <c r="B1163" s="62"/>
      <c r="C1163" s="22"/>
      <c r="D1163" s="22"/>
      <c r="E1163" s="22"/>
      <c r="F1163" s="22"/>
      <c r="G1163" s="22"/>
      <c r="H1163" s="63"/>
      <c r="I1163" s="19"/>
      <c r="J1163" s="19"/>
      <c r="K1163" s="22"/>
      <c r="L1163" s="19"/>
      <c r="M1163" s="19"/>
      <c r="N1163" s="19"/>
      <c r="O1163" s="22"/>
      <c r="P1163" s="22"/>
      <c r="Q1163" s="22"/>
      <c r="R1163" s="21"/>
      <c r="S1163" s="22"/>
      <c r="T1163" s="22"/>
      <c r="U1163" s="22"/>
    </row>
    <row r="1164" spans="1:21" ht="13.2">
      <c r="A1164" s="22"/>
      <c r="B1164" s="62"/>
      <c r="C1164" s="22"/>
      <c r="D1164" s="22"/>
      <c r="E1164" s="22"/>
      <c r="F1164" s="22"/>
      <c r="G1164" s="22"/>
      <c r="H1164" s="63"/>
      <c r="I1164" s="19"/>
      <c r="J1164" s="19"/>
      <c r="K1164" s="22"/>
      <c r="L1164" s="19"/>
      <c r="M1164" s="19"/>
      <c r="N1164" s="19"/>
      <c r="O1164" s="22"/>
      <c r="P1164" s="22"/>
      <c r="Q1164" s="22"/>
      <c r="R1164" s="21"/>
      <c r="S1164" s="22"/>
      <c r="T1164" s="22"/>
      <c r="U1164" s="22"/>
    </row>
    <row r="1165" spans="1:21" ht="13.2">
      <c r="A1165" s="22"/>
      <c r="B1165" s="62"/>
      <c r="C1165" s="22"/>
      <c r="D1165" s="22"/>
      <c r="E1165" s="22"/>
      <c r="F1165" s="22"/>
      <c r="G1165" s="22"/>
      <c r="H1165" s="63"/>
      <c r="I1165" s="19"/>
      <c r="J1165" s="19"/>
      <c r="K1165" s="22"/>
      <c r="L1165" s="19"/>
      <c r="M1165" s="19"/>
      <c r="N1165" s="19"/>
      <c r="O1165" s="22"/>
      <c r="P1165" s="22"/>
      <c r="Q1165" s="22"/>
      <c r="R1165" s="21"/>
      <c r="S1165" s="22"/>
      <c r="T1165" s="22"/>
      <c r="U1165" s="22"/>
    </row>
    <row r="1166" spans="1:21" ht="13.2">
      <c r="A1166" s="22"/>
      <c r="B1166" s="62"/>
      <c r="C1166" s="22"/>
      <c r="D1166" s="22"/>
      <c r="E1166" s="22"/>
      <c r="F1166" s="22"/>
      <c r="G1166" s="22"/>
      <c r="H1166" s="63"/>
      <c r="I1166" s="19"/>
      <c r="J1166" s="19"/>
      <c r="K1166" s="22"/>
      <c r="L1166" s="19"/>
      <c r="M1166" s="19"/>
      <c r="N1166" s="19"/>
      <c r="O1166" s="22"/>
      <c r="P1166" s="22"/>
      <c r="Q1166" s="22"/>
      <c r="R1166" s="21"/>
      <c r="S1166" s="22"/>
      <c r="T1166" s="22"/>
      <c r="U1166" s="22"/>
    </row>
    <row r="1167" spans="1:21" ht="13.2">
      <c r="A1167" s="22"/>
      <c r="B1167" s="62"/>
      <c r="C1167" s="22"/>
      <c r="D1167" s="22"/>
      <c r="E1167" s="22"/>
      <c r="F1167" s="22"/>
      <c r="G1167" s="22"/>
      <c r="H1167" s="63"/>
      <c r="I1167" s="19"/>
      <c r="J1167" s="19"/>
      <c r="K1167" s="22"/>
      <c r="L1167" s="19"/>
      <c r="M1167" s="19"/>
      <c r="N1167" s="19"/>
      <c r="O1167" s="22"/>
      <c r="P1167" s="22"/>
      <c r="Q1167" s="22"/>
      <c r="R1167" s="21"/>
      <c r="S1167" s="22"/>
      <c r="T1167" s="22"/>
      <c r="U1167" s="22"/>
    </row>
    <row r="1168" spans="1:21" ht="13.2">
      <c r="A1168" s="22"/>
      <c r="B1168" s="62"/>
      <c r="C1168" s="22"/>
      <c r="D1168" s="22"/>
      <c r="E1168" s="22"/>
      <c r="F1168" s="22"/>
      <c r="G1168" s="22"/>
      <c r="H1168" s="63"/>
      <c r="I1168" s="19"/>
      <c r="J1168" s="19"/>
      <c r="K1168" s="22"/>
      <c r="L1168" s="19"/>
      <c r="M1168" s="19"/>
      <c r="N1168" s="19"/>
      <c r="O1168" s="22"/>
      <c r="P1168" s="22"/>
      <c r="Q1168" s="22"/>
      <c r="R1168" s="21"/>
      <c r="S1168" s="22"/>
      <c r="T1168" s="22"/>
      <c r="U1168" s="22"/>
    </row>
    <row r="1169" spans="1:21" ht="13.2">
      <c r="A1169" s="22"/>
      <c r="B1169" s="62"/>
      <c r="C1169" s="22"/>
      <c r="D1169" s="22"/>
      <c r="E1169" s="22"/>
      <c r="F1169" s="22"/>
      <c r="G1169" s="22"/>
      <c r="H1169" s="63"/>
      <c r="I1169" s="19"/>
      <c r="J1169" s="19"/>
      <c r="K1169" s="22"/>
      <c r="L1169" s="19"/>
      <c r="M1169" s="19"/>
      <c r="N1169" s="19"/>
      <c r="O1169" s="22"/>
      <c r="P1169" s="22"/>
      <c r="Q1169" s="22"/>
      <c r="R1169" s="21"/>
      <c r="S1169" s="22"/>
      <c r="T1169" s="22"/>
      <c r="U1169" s="22"/>
    </row>
    <row r="1170" spans="1:21" ht="13.2">
      <c r="A1170" s="22"/>
      <c r="B1170" s="62"/>
      <c r="C1170" s="22"/>
      <c r="D1170" s="22"/>
      <c r="E1170" s="22"/>
      <c r="F1170" s="22"/>
      <c r="G1170" s="22"/>
      <c r="H1170" s="63"/>
      <c r="I1170" s="19"/>
      <c r="J1170" s="19"/>
      <c r="K1170" s="22"/>
      <c r="L1170" s="19"/>
      <c r="M1170" s="19"/>
      <c r="N1170" s="19"/>
      <c r="O1170" s="22"/>
      <c r="P1170" s="22"/>
      <c r="Q1170" s="22"/>
      <c r="R1170" s="21"/>
      <c r="S1170" s="22"/>
      <c r="T1170" s="22"/>
      <c r="U1170" s="22"/>
    </row>
    <row r="1171" spans="1:21" ht="13.2">
      <c r="A1171" s="22"/>
      <c r="B1171" s="62"/>
      <c r="C1171" s="22"/>
      <c r="D1171" s="22"/>
      <c r="E1171" s="22"/>
      <c r="F1171" s="22"/>
      <c r="G1171" s="22"/>
      <c r="H1171" s="63"/>
      <c r="I1171" s="19"/>
      <c r="J1171" s="19"/>
      <c r="K1171" s="22"/>
      <c r="L1171" s="19"/>
      <c r="M1171" s="19"/>
      <c r="N1171" s="19"/>
      <c r="O1171" s="22"/>
      <c r="P1171" s="22"/>
      <c r="Q1171" s="22"/>
      <c r="R1171" s="21"/>
      <c r="S1171" s="22"/>
      <c r="T1171" s="22"/>
      <c r="U1171" s="22"/>
    </row>
    <row r="1172" spans="1:21" ht="13.2">
      <c r="A1172" s="22"/>
      <c r="B1172" s="62"/>
      <c r="C1172" s="22"/>
      <c r="D1172" s="22"/>
      <c r="E1172" s="22"/>
      <c r="F1172" s="22"/>
      <c r="G1172" s="22"/>
      <c r="H1172" s="63"/>
      <c r="I1172" s="19"/>
      <c r="J1172" s="19"/>
      <c r="K1172" s="22"/>
      <c r="L1172" s="19"/>
      <c r="M1172" s="19"/>
      <c r="N1172" s="19"/>
      <c r="O1172" s="22"/>
      <c r="P1172" s="22"/>
      <c r="Q1172" s="22"/>
      <c r="R1172" s="21"/>
      <c r="S1172" s="22"/>
      <c r="T1172" s="22"/>
      <c r="U1172" s="22"/>
    </row>
    <row r="1173" spans="1:21" ht="13.2">
      <c r="A1173" s="22"/>
      <c r="B1173" s="62"/>
      <c r="C1173" s="22"/>
      <c r="D1173" s="22"/>
      <c r="E1173" s="22"/>
      <c r="F1173" s="22"/>
      <c r="G1173" s="22"/>
      <c r="H1173" s="63"/>
      <c r="I1173" s="19"/>
      <c r="J1173" s="19"/>
      <c r="K1173" s="22"/>
      <c r="L1173" s="19"/>
      <c r="M1173" s="19"/>
      <c r="N1173" s="19"/>
      <c r="O1173" s="22"/>
      <c r="P1173" s="22"/>
      <c r="Q1173" s="22"/>
      <c r="R1173" s="21"/>
      <c r="S1173" s="22"/>
      <c r="T1173" s="22"/>
      <c r="U1173" s="22"/>
    </row>
    <row r="1174" spans="1:21" ht="13.2">
      <c r="A1174" s="22"/>
      <c r="B1174" s="62"/>
      <c r="C1174" s="22"/>
      <c r="D1174" s="22"/>
      <c r="E1174" s="22"/>
      <c r="F1174" s="22"/>
      <c r="G1174" s="22"/>
      <c r="H1174" s="63"/>
      <c r="I1174" s="19"/>
      <c r="J1174" s="19"/>
      <c r="K1174" s="22"/>
      <c r="L1174" s="19"/>
      <c r="M1174" s="19"/>
      <c r="N1174" s="19"/>
      <c r="O1174" s="22"/>
      <c r="P1174" s="22"/>
      <c r="Q1174" s="22"/>
      <c r="R1174" s="21"/>
      <c r="S1174" s="22"/>
      <c r="T1174" s="22"/>
      <c r="U1174" s="22"/>
    </row>
    <row r="1175" spans="1:21" ht="13.2">
      <c r="A1175" s="22"/>
      <c r="B1175" s="62"/>
      <c r="C1175" s="22"/>
      <c r="D1175" s="22"/>
      <c r="E1175" s="22"/>
      <c r="F1175" s="22"/>
      <c r="G1175" s="22"/>
      <c r="H1175" s="63"/>
      <c r="I1175" s="19"/>
      <c r="J1175" s="19"/>
      <c r="K1175" s="22"/>
      <c r="L1175" s="19"/>
      <c r="M1175" s="19"/>
      <c r="N1175" s="19"/>
      <c r="O1175" s="22"/>
      <c r="P1175" s="22"/>
      <c r="Q1175" s="22"/>
      <c r="R1175" s="21"/>
      <c r="S1175" s="22"/>
      <c r="T1175" s="22"/>
      <c r="U1175" s="22"/>
    </row>
    <row r="1176" spans="1:21" ht="13.2">
      <c r="A1176" s="22"/>
      <c r="B1176" s="62"/>
      <c r="C1176" s="22"/>
      <c r="D1176" s="22"/>
      <c r="E1176" s="22"/>
      <c r="F1176" s="22"/>
      <c r="G1176" s="22"/>
      <c r="H1176" s="63"/>
      <c r="I1176" s="19"/>
      <c r="J1176" s="19"/>
      <c r="K1176" s="22"/>
      <c r="L1176" s="19"/>
      <c r="M1176" s="19"/>
      <c r="N1176" s="19"/>
      <c r="O1176" s="22"/>
      <c r="P1176" s="22"/>
      <c r="Q1176" s="22"/>
      <c r="R1176" s="21"/>
      <c r="S1176" s="22"/>
      <c r="T1176" s="22"/>
      <c r="U1176" s="22"/>
    </row>
    <row r="1177" spans="1:21" ht="13.2">
      <c r="A1177" s="22"/>
      <c r="B1177" s="62"/>
      <c r="C1177" s="22"/>
      <c r="D1177" s="22"/>
      <c r="E1177" s="22"/>
      <c r="F1177" s="22"/>
      <c r="G1177" s="22"/>
      <c r="H1177" s="63"/>
      <c r="I1177" s="19"/>
      <c r="J1177" s="19"/>
      <c r="K1177" s="22"/>
      <c r="L1177" s="19"/>
      <c r="M1177" s="19"/>
      <c r="N1177" s="19"/>
      <c r="O1177" s="22"/>
      <c r="P1177" s="22"/>
      <c r="Q1177" s="22"/>
      <c r="R1177" s="21"/>
      <c r="S1177" s="22"/>
      <c r="T1177" s="22"/>
      <c r="U1177" s="22"/>
    </row>
    <row r="1178" spans="1:21" ht="13.2">
      <c r="A1178" s="22"/>
      <c r="B1178" s="62"/>
      <c r="C1178" s="22"/>
      <c r="D1178" s="22"/>
      <c r="E1178" s="22"/>
      <c r="F1178" s="22"/>
      <c r="G1178" s="22"/>
      <c r="H1178" s="63"/>
      <c r="I1178" s="19"/>
      <c r="J1178" s="19"/>
      <c r="K1178" s="22"/>
      <c r="L1178" s="19"/>
      <c r="M1178" s="19"/>
      <c r="N1178" s="19"/>
      <c r="O1178" s="22"/>
      <c r="P1178" s="22"/>
      <c r="Q1178" s="22"/>
      <c r="R1178" s="21"/>
      <c r="S1178" s="22"/>
      <c r="T1178" s="22"/>
      <c r="U1178" s="22"/>
    </row>
    <row r="1179" spans="1:21" ht="13.2">
      <c r="A1179" s="22"/>
      <c r="B1179" s="62"/>
      <c r="C1179" s="22"/>
      <c r="D1179" s="22"/>
      <c r="E1179" s="22"/>
      <c r="F1179" s="22"/>
      <c r="G1179" s="22"/>
      <c r="H1179" s="63"/>
      <c r="I1179" s="19"/>
      <c r="J1179" s="19"/>
      <c r="K1179" s="22"/>
      <c r="L1179" s="19"/>
      <c r="M1179" s="19"/>
      <c r="N1179" s="19"/>
      <c r="O1179" s="22"/>
      <c r="P1179" s="22"/>
      <c r="Q1179" s="22"/>
      <c r="R1179" s="21"/>
      <c r="S1179" s="22"/>
      <c r="T1179" s="22"/>
      <c r="U1179" s="22"/>
    </row>
    <row r="1180" spans="1:21" ht="13.2">
      <c r="A1180" s="22"/>
      <c r="B1180" s="62"/>
      <c r="C1180" s="22"/>
      <c r="D1180" s="22"/>
      <c r="E1180" s="22"/>
      <c r="F1180" s="22"/>
      <c r="G1180" s="22"/>
      <c r="H1180" s="63"/>
      <c r="I1180" s="19"/>
      <c r="J1180" s="19"/>
      <c r="K1180" s="22"/>
      <c r="L1180" s="19"/>
      <c r="M1180" s="19"/>
      <c r="N1180" s="19"/>
      <c r="O1180" s="22"/>
      <c r="P1180" s="22"/>
      <c r="Q1180" s="22"/>
      <c r="R1180" s="21"/>
      <c r="S1180" s="22"/>
      <c r="T1180" s="22"/>
      <c r="U1180" s="22"/>
    </row>
    <row r="1181" spans="1:21" ht="13.2">
      <c r="A1181" s="22"/>
      <c r="B1181" s="62"/>
      <c r="C1181" s="22"/>
      <c r="D1181" s="22"/>
      <c r="E1181" s="22"/>
      <c r="F1181" s="22"/>
      <c r="G1181" s="22"/>
      <c r="H1181" s="63"/>
      <c r="I1181" s="19"/>
      <c r="J1181" s="19"/>
      <c r="K1181" s="22"/>
      <c r="L1181" s="19"/>
      <c r="M1181" s="19"/>
      <c r="N1181" s="19"/>
      <c r="O1181" s="22"/>
      <c r="P1181" s="22"/>
      <c r="Q1181" s="22"/>
      <c r="R1181" s="21"/>
      <c r="S1181" s="22"/>
      <c r="T1181" s="22"/>
      <c r="U1181" s="22"/>
    </row>
    <row r="1182" spans="1:21" ht="13.2">
      <c r="A1182" s="22"/>
      <c r="B1182" s="62"/>
      <c r="C1182" s="22"/>
      <c r="D1182" s="22"/>
      <c r="E1182" s="22"/>
      <c r="F1182" s="22"/>
      <c r="G1182" s="22"/>
      <c r="H1182" s="63"/>
      <c r="I1182" s="19"/>
      <c r="J1182" s="19"/>
      <c r="K1182" s="22"/>
      <c r="L1182" s="19"/>
      <c r="M1182" s="19"/>
      <c r="N1182" s="19"/>
      <c r="O1182" s="22"/>
      <c r="P1182" s="22"/>
      <c r="Q1182" s="22"/>
      <c r="R1182" s="21"/>
      <c r="S1182" s="22"/>
      <c r="T1182" s="22"/>
      <c r="U1182" s="22"/>
    </row>
    <row r="1183" spans="1:21" ht="13.2">
      <c r="A1183" s="22"/>
      <c r="B1183" s="62"/>
      <c r="C1183" s="22"/>
      <c r="D1183" s="22"/>
      <c r="E1183" s="22"/>
      <c r="F1183" s="22"/>
      <c r="G1183" s="22"/>
      <c r="H1183" s="63"/>
      <c r="I1183" s="19"/>
      <c r="J1183" s="19"/>
      <c r="K1183" s="22"/>
      <c r="L1183" s="19"/>
      <c r="M1183" s="19"/>
      <c r="N1183" s="19"/>
      <c r="O1183" s="22"/>
      <c r="P1183" s="22"/>
      <c r="Q1183" s="22"/>
      <c r="R1183" s="21"/>
      <c r="S1183" s="22"/>
      <c r="T1183" s="22"/>
      <c r="U1183" s="22"/>
    </row>
    <row r="1184" spans="1:21" ht="13.2">
      <c r="A1184" s="22"/>
      <c r="B1184" s="62"/>
      <c r="C1184" s="22"/>
      <c r="D1184" s="22"/>
      <c r="E1184" s="22"/>
      <c r="F1184" s="22"/>
      <c r="G1184" s="22"/>
      <c r="H1184" s="63"/>
      <c r="I1184" s="19"/>
      <c r="J1184" s="19"/>
      <c r="K1184" s="22"/>
      <c r="L1184" s="19"/>
      <c r="M1184" s="19"/>
      <c r="N1184" s="19"/>
      <c r="O1184" s="22"/>
      <c r="P1184" s="22"/>
      <c r="Q1184" s="22"/>
      <c r="R1184" s="21"/>
      <c r="S1184" s="22"/>
      <c r="T1184" s="22"/>
      <c r="U1184" s="22"/>
    </row>
    <row r="1185" spans="1:21" ht="13.2">
      <c r="A1185" s="22"/>
      <c r="B1185" s="62"/>
      <c r="C1185" s="22"/>
      <c r="D1185" s="22"/>
      <c r="E1185" s="22"/>
      <c r="F1185" s="22"/>
      <c r="G1185" s="22"/>
      <c r="H1185" s="63"/>
      <c r="I1185" s="19"/>
      <c r="J1185" s="19"/>
      <c r="K1185" s="22"/>
      <c r="L1185" s="19"/>
      <c r="M1185" s="19"/>
      <c r="N1185" s="19"/>
      <c r="O1185" s="22"/>
      <c r="P1185" s="22"/>
      <c r="Q1185" s="22"/>
      <c r="R1185" s="21"/>
      <c r="S1185" s="22"/>
      <c r="T1185" s="22"/>
      <c r="U1185" s="22"/>
    </row>
    <row r="1186" spans="1:21" ht="13.2">
      <c r="A1186" s="22"/>
      <c r="B1186" s="62"/>
      <c r="C1186" s="22"/>
      <c r="D1186" s="22"/>
      <c r="E1186" s="22"/>
      <c r="F1186" s="22"/>
      <c r="G1186" s="22"/>
      <c r="H1186" s="63"/>
      <c r="I1186" s="19"/>
      <c r="J1186" s="19"/>
      <c r="K1186" s="22"/>
      <c r="L1186" s="19"/>
      <c r="M1186" s="19"/>
      <c r="N1186" s="19"/>
      <c r="O1186" s="22"/>
      <c r="P1186" s="22"/>
      <c r="Q1186" s="22"/>
      <c r="R1186" s="21"/>
      <c r="S1186" s="22"/>
      <c r="T1186" s="22"/>
      <c r="U1186" s="22"/>
    </row>
    <row r="1187" spans="1:21" ht="13.2">
      <c r="A1187" s="22"/>
      <c r="B1187" s="62"/>
      <c r="C1187" s="22"/>
      <c r="D1187" s="22"/>
      <c r="E1187" s="22"/>
      <c r="F1187" s="22"/>
      <c r="G1187" s="22"/>
      <c r="H1187" s="63"/>
      <c r="I1187" s="19"/>
      <c r="J1187" s="19"/>
      <c r="K1187" s="22"/>
      <c r="L1187" s="19"/>
      <c r="M1187" s="19"/>
      <c r="N1187" s="19"/>
      <c r="O1187" s="22"/>
      <c r="P1187" s="22"/>
      <c r="Q1187" s="22"/>
      <c r="R1187" s="21"/>
      <c r="S1187" s="22"/>
      <c r="T1187" s="22"/>
      <c r="U1187" s="22"/>
    </row>
    <row r="1188" spans="1:21" ht="13.2">
      <c r="A1188" s="22"/>
      <c r="B1188" s="62"/>
      <c r="C1188" s="22"/>
      <c r="D1188" s="22"/>
      <c r="E1188" s="22"/>
      <c r="F1188" s="22"/>
      <c r="G1188" s="22"/>
      <c r="H1188" s="63"/>
      <c r="I1188" s="19"/>
      <c r="J1188" s="19"/>
      <c r="K1188" s="22"/>
      <c r="L1188" s="19"/>
      <c r="M1188" s="19"/>
      <c r="N1188" s="19"/>
      <c r="O1188" s="22"/>
      <c r="P1188" s="22"/>
      <c r="Q1188" s="22"/>
      <c r="R1188" s="21"/>
      <c r="S1188" s="22"/>
      <c r="T1188" s="22"/>
      <c r="U1188" s="22"/>
    </row>
    <row r="1189" spans="1:21" ht="13.2">
      <c r="A1189" s="22"/>
      <c r="B1189" s="62"/>
      <c r="C1189" s="22"/>
      <c r="D1189" s="22"/>
      <c r="E1189" s="22"/>
      <c r="F1189" s="22"/>
      <c r="G1189" s="22"/>
      <c r="H1189" s="63"/>
      <c r="I1189" s="19"/>
      <c r="J1189" s="19"/>
      <c r="K1189" s="22"/>
      <c r="L1189" s="19"/>
      <c r="M1189" s="19"/>
      <c r="N1189" s="19"/>
      <c r="O1189" s="22"/>
      <c r="P1189" s="22"/>
      <c r="Q1189" s="22"/>
      <c r="R1189" s="21"/>
      <c r="S1189" s="22"/>
      <c r="T1189" s="22"/>
      <c r="U1189" s="22"/>
    </row>
    <row r="1190" spans="1:21" ht="13.2">
      <c r="A1190" s="22"/>
      <c r="B1190" s="62"/>
      <c r="C1190" s="22"/>
      <c r="D1190" s="22"/>
      <c r="E1190" s="22"/>
      <c r="F1190" s="22"/>
      <c r="G1190" s="22"/>
      <c r="H1190" s="63"/>
      <c r="I1190" s="19"/>
      <c r="J1190" s="19"/>
      <c r="K1190" s="22"/>
      <c r="L1190" s="19"/>
      <c r="M1190" s="19"/>
      <c r="N1190" s="19"/>
      <c r="O1190" s="22"/>
      <c r="P1190" s="22"/>
      <c r="Q1190" s="22"/>
      <c r="R1190" s="21"/>
      <c r="S1190" s="22"/>
      <c r="T1190" s="22"/>
      <c r="U1190" s="22"/>
    </row>
    <row r="1191" spans="1:21" ht="13.2">
      <c r="A1191" s="22"/>
      <c r="B1191" s="62"/>
      <c r="C1191" s="22"/>
      <c r="D1191" s="22"/>
      <c r="E1191" s="22"/>
      <c r="F1191" s="22"/>
      <c r="G1191" s="22"/>
      <c r="H1191" s="63"/>
      <c r="I1191" s="19"/>
      <c r="J1191" s="19"/>
      <c r="K1191" s="22"/>
      <c r="L1191" s="19"/>
      <c r="M1191" s="19"/>
      <c r="N1191" s="19"/>
      <c r="O1191" s="22"/>
      <c r="P1191" s="22"/>
      <c r="Q1191" s="22"/>
      <c r="R1191" s="21"/>
      <c r="S1191" s="22"/>
      <c r="T1191" s="22"/>
      <c r="U1191" s="22"/>
    </row>
    <row r="1192" spans="1:21" ht="13.2">
      <c r="A1192" s="22"/>
      <c r="B1192" s="62"/>
      <c r="C1192" s="22"/>
      <c r="D1192" s="22"/>
      <c r="E1192" s="22"/>
      <c r="F1192" s="22"/>
      <c r="G1192" s="22"/>
      <c r="H1192" s="63"/>
      <c r="I1192" s="19"/>
      <c r="J1192" s="19"/>
      <c r="K1192" s="22"/>
      <c r="L1192" s="19"/>
      <c r="M1192" s="19"/>
      <c r="N1192" s="19"/>
      <c r="O1192" s="22"/>
      <c r="P1192" s="22"/>
      <c r="Q1192" s="22"/>
      <c r="R1192" s="21"/>
      <c r="S1192" s="22"/>
      <c r="T1192" s="22"/>
      <c r="U1192" s="22"/>
    </row>
    <row r="1193" spans="1:21" ht="13.2">
      <c r="A1193" s="22"/>
      <c r="B1193" s="62"/>
      <c r="C1193" s="22"/>
      <c r="D1193" s="22"/>
      <c r="E1193" s="22"/>
      <c r="F1193" s="22"/>
      <c r="G1193" s="22"/>
      <c r="H1193" s="63"/>
      <c r="I1193" s="19"/>
      <c r="J1193" s="19"/>
      <c r="K1193" s="22"/>
      <c r="L1193" s="19"/>
      <c r="M1193" s="19"/>
      <c r="N1193" s="19"/>
      <c r="O1193" s="22"/>
      <c r="P1193" s="22"/>
      <c r="Q1193" s="22"/>
      <c r="R1193" s="21"/>
      <c r="S1193" s="22"/>
      <c r="T1193" s="22"/>
      <c r="U1193" s="22"/>
    </row>
    <row r="1194" spans="1:21" ht="13.2">
      <c r="A1194" s="22"/>
      <c r="B1194" s="62"/>
      <c r="C1194" s="22"/>
      <c r="D1194" s="22"/>
      <c r="E1194" s="22"/>
      <c r="F1194" s="22"/>
      <c r="G1194" s="22"/>
      <c r="H1194" s="63"/>
      <c r="I1194" s="19"/>
      <c r="J1194" s="19"/>
      <c r="K1194" s="22"/>
      <c r="L1194" s="19"/>
      <c r="M1194" s="19"/>
      <c r="N1194" s="19"/>
      <c r="O1194" s="22"/>
      <c r="P1194" s="22"/>
      <c r="Q1194" s="22"/>
      <c r="R1194" s="21"/>
      <c r="S1194" s="22"/>
      <c r="T1194" s="22"/>
      <c r="U1194" s="22"/>
    </row>
    <row r="1195" spans="1:21" ht="13.2">
      <c r="A1195" s="22"/>
      <c r="B1195" s="62"/>
      <c r="C1195" s="22"/>
      <c r="D1195" s="22"/>
      <c r="E1195" s="22"/>
      <c r="F1195" s="22"/>
      <c r="G1195" s="22"/>
      <c r="H1195" s="63"/>
      <c r="I1195" s="19"/>
      <c r="J1195" s="19"/>
      <c r="K1195" s="22"/>
      <c r="L1195" s="19"/>
      <c r="M1195" s="19"/>
      <c r="N1195" s="19"/>
      <c r="O1195" s="22"/>
      <c r="P1195" s="22"/>
      <c r="Q1195" s="22"/>
      <c r="R1195" s="21"/>
      <c r="S1195" s="22"/>
      <c r="T1195" s="22"/>
      <c r="U1195" s="22"/>
    </row>
    <row r="1196" spans="1:21" ht="13.2">
      <c r="A1196" s="22"/>
      <c r="B1196" s="62"/>
      <c r="C1196" s="22"/>
      <c r="D1196" s="22"/>
      <c r="E1196" s="22"/>
      <c r="F1196" s="22"/>
      <c r="G1196" s="22"/>
      <c r="H1196" s="63"/>
      <c r="I1196" s="19"/>
      <c r="J1196" s="19"/>
      <c r="K1196" s="22"/>
      <c r="L1196" s="19"/>
      <c r="M1196" s="19"/>
      <c r="N1196" s="19"/>
      <c r="O1196" s="22"/>
      <c r="P1196" s="22"/>
      <c r="Q1196" s="22"/>
      <c r="R1196" s="21"/>
      <c r="S1196" s="22"/>
      <c r="T1196" s="22"/>
      <c r="U1196" s="22"/>
    </row>
    <row r="1197" spans="1:21" ht="13.2">
      <c r="A1197" s="22"/>
      <c r="B1197" s="62"/>
      <c r="C1197" s="22"/>
      <c r="D1197" s="22"/>
      <c r="E1197" s="22"/>
      <c r="F1197" s="22"/>
      <c r="G1197" s="22"/>
      <c r="H1197" s="63"/>
      <c r="I1197" s="19"/>
      <c r="J1197" s="19"/>
      <c r="K1197" s="22"/>
      <c r="L1197" s="19"/>
      <c r="M1197" s="19"/>
      <c r="N1197" s="19"/>
      <c r="O1197" s="22"/>
      <c r="P1197" s="22"/>
      <c r="Q1197" s="22"/>
      <c r="R1197" s="21"/>
      <c r="S1197" s="22"/>
      <c r="T1197" s="22"/>
      <c r="U1197" s="22"/>
    </row>
    <row r="1198" spans="1:21" ht="13.2">
      <c r="A1198" s="22"/>
      <c r="B1198" s="62"/>
      <c r="C1198" s="22"/>
      <c r="D1198" s="22"/>
      <c r="E1198" s="22"/>
      <c r="F1198" s="22"/>
      <c r="G1198" s="22"/>
      <c r="H1198" s="63"/>
      <c r="I1198" s="19"/>
      <c r="J1198" s="19"/>
      <c r="K1198" s="22"/>
      <c r="L1198" s="19"/>
      <c r="M1198" s="19"/>
      <c r="N1198" s="19"/>
      <c r="O1198" s="22"/>
      <c r="P1198" s="22"/>
      <c r="Q1198" s="22"/>
      <c r="R1198" s="21"/>
      <c r="S1198" s="22"/>
      <c r="T1198" s="22"/>
      <c r="U1198" s="22"/>
    </row>
    <row r="1199" spans="1:21" ht="13.2">
      <c r="A1199" s="22"/>
      <c r="B1199" s="62"/>
      <c r="C1199" s="22"/>
      <c r="D1199" s="22"/>
      <c r="E1199" s="22"/>
      <c r="F1199" s="22"/>
      <c r="G1199" s="22"/>
      <c r="H1199" s="63"/>
      <c r="I1199" s="19"/>
      <c r="J1199" s="19"/>
      <c r="K1199" s="22"/>
      <c r="L1199" s="19"/>
      <c r="M1199" s="19"/>
      <c r="N1199" s="19"/>
      <c r="O1199" s="22"/>
      <c r="P1199" s="22"/>
      <c r="Q1199" s="22"/>
      <c r="R1199" s="21"/>
      <c r="S1199" s="22"/>
      <c r="T1199" s="22"/>
      <c r="U1199" s="22"/>
    </row>
    <row r="1200" spans="1:21" ht="13.2">
      <c r="A1200" s="22"/>
      <c r="B1200" s="62"/>
      <c r="C1200" s="22"/>
      <c r="D1200" s="22"/>
      <c r="E1200" s="22"/>
      <c r="F1200" s="22"/>
      <c r="G1200" s="22"/>
      <c r="H1200" s="63"/>
      <c r="I1200" s="19"/>
      <c r="J1200" s="19"/>
      <c r="K1200" s="22"/>
      <c r="L1200" s="19"/>
      <c r="M1200" s="19"/>
      <c r="N1200" s="19"/>
      <c r="O1200" s="22"/>
      <c r="P1200" s="22"/>
      <c r="Q1200" s="22"/>
      <c r="R1200" s="21"/>
      <c r="S1200" s="22"/>
      <c r="T1200" s="22"/>
      <c r="U1200" s="22"/>
    </row>
    <row r="1201" spans="1:21" ht="13.2">
      <c r="A1201" s="22"/>
      <c r="B1201" s="62"/>
      <c r="C1201" s="22"/>
      <c r="D1201" s="22"/>
      <c r="E1201" s="22"/>
      <c r="F1201" s="22"/>
      <c r="G1201" s="22"/>
      <c r="H1201" s="63"/>
      <c r="I1201" s="19"/>
      <c r="J1201" s="19"/>
      <c r="K1201" s="22"/>
      <c r="L1201" s="19"/>
      <c r="M1201" s="19"/>
      <c r="N1201" s="19"/>
      <c r="O1201" s="22"/>
      <c r="P1201" s="22"/>
      <c r="Q1201" s="22"/>
      <c r="R1201" s="21"/>
      <c r="S1201" s="22"/>
      <c r="T1201" s="22"/>
      <c r="U1201" s="22"/>
    </row>
    <row r="1202" spans="1:21" ht="13.2">
      <c r="A1202" s="22"/>
      <c r="B1202" s="62"/>
      <c r="C1202" s="22"/>
      <c r="D1202" s="22"/>
      <c r="E1202" s="22"/>
      <c r="F1202" s="22"/>
      <c r="G1202" s="22"/>
      <c r="H1202" s="63"/>
      <c r="I1202" s="19"/>
      <c r="J1202" s="19"/>
      <c r="K1202" s="22"/>
      <c r="L1202" s="19"/>
      <c r="M1202" s="19"/>
      <c r="N1202" s="19"/>
      <c r="O1202" s="22"/>
      <c r="P1202" s="22"/>
      <c r="Q1202" s="22"/>
      <c r="R1202" s="21"/>
      <c r="S1202" s="22"/>
      <c r="T1202" s="22"/>
      <c r="U1202" s="22"/>
    </row>
    <row r="1203" spans="1:21" ht="13.2">
      <c r="A1203" s="22"/>
      <c r="B1203" s="62"/>
      <c r="C1203" s="22"/>
      <c r="D1203" s="22"/>
      <c r="E1203" s="22"/>
      <c r="F1203" s="22"/>
      <c r="G1203" s="22"/>
      <c r="H1203" s="63"/>
      <c r="I1203" s="19"/>
      <c r="J1203" s="19"/>
      <c r="K1203" s="22"/>
      <c r="L1203" s="19"/>
      <c r="M1203" s="19"/>
      <c r="N1203" s="19"/>
      <c r="O1203" s="22"/>
      <c r="P1203" s="22"/>
      <c r="Q1203" s="22"/>
      <c r="R1203" s="21"/>
      <c r="S1203" s="22"/>
      <c r="T1203" s="22"/>
      <c r="U1203" s="22"/>
    </row>
    <row r="1204" spans="1:21" ht="13.2">
      <c r="A1204" s="22"/>
      <c r="B1204" s="62"/>
      <c r="C1204" s="22"/>
      <c r="D1204" s="22"/>
      <c r="E1204" s="22"/>
      <c r="F1204" s="22"/>
      <c r="G1204" s="22"/>
      <c r="H1204" s="63"/>
      <c r="I1204" s="19"/>
      <c r="J1204" s="19"/>
      <c r="K1204" s="22"/>
      <c r="L1204" s="19"/>
      <c r="M1204" s="19"/>
      <c r="N1204" s="19"/>
      <c r="O1204" s="22"/>
      <c r="P1204" s="22"/>
      <c r="Q1204" s="22"/>
      <c r="R1204" s="21"/>
      <c r="S1204" s="22"/>
      <c r="T1204" s="22"/>
      <c r="U1204" s="22"/>
    </row>
    <row r="1205" spans="1:21" ht="13.2">
      <c r="A1205" s="22"/>
      <c r="B1205" s="62"/>
      <c r="C1205" s="22"/>
      <c r="D1205" s="22"/>
      <c r="E1205" s="22"/>
      <c r="F1205" s="22"/>
      <c r="G1205" s="22"/>
      <c r="H1205" s="63"/>
      <c r="I1205" s="19"/>
      <c r="J1205" s="19"/>
      <c r="K1205" s="22"/>
      <c r="L1205" s="19"/>
      <c r="M1205" s="19"/>
      <c r="N1205" s="19"/>
      <c r="O1205" s="22"/>
      <c r="P1205" s="22"/>
      <c r="Q1205" s="22"/>
      <c r="R1205" s="21"/>
      <c r="S1205" s="22"/>
      <c r="T1205" s="22"/>
      <c r="U1205" s="22"/>
    </row>
    <row r="1206" spans="1:21" ht="13.2">
      <c r="A1206" s="22"/>
      <c r="B1206" s="62"/>
      <c r="C1206" s="22"/>
      <c r="D1206" s="22"/>
      <c r="E1206" s="22"/>
      <c r="F1206" s="22"/>
      <c r="G1206" s="22"/>
      <c r="H1206" s="63"/>
      <c r="I1206" s="19"/>
      <c r="J1206" s="19"/>
      <c r="K1206" s="22"/>
      <c r="L1206" s="19"/>
      <c r="M1206" s="19"/>
      <c r="N1206" s="19"/>
      <c r="O1206" s="22"/>
      <c r="P1206" s="22"/>
      <c r="Q1206" s="22"/>
      <c r="R1206" s="21"/>
      <c r="S1206" s="22"/>
      <c r="T1206" s="22"/>
      <c r="U1206" s="22"/>
    </row>
    <row r="1207" spans="1:21" ht="13.2">
      <c r="A1207" s="22"/>
      <c r="B1207" s="62"/>
      <c r="C1207" s="22"/>
      <c r="D1207" s="22"/>
      <c r="E1207" s="22"/>
      <c r="F1207" s="22"/>
      <c r="G1207" s="22"/>
      <c r="H1207" s="63"/>
      <c r="I1207" s="19"/>
      <c r="J1207" s="19"/>
      <c r="K1207" s="22"/>
      <c r="L1207" s="19"/>
      <c r="M1207" s="19"/>
      <c r="N1207" s="19"/>
      <c r="O1207" s="22"/>
      <c r="P1207" s="22"/>
      <c r="Q1207" s="22"/>
      <c r="R1207" s="21"/>
      <c r="S1207" s="22"/>
      <c r="T1207" s="22"/>
      <c r="U1207" s="22"/>
    </row>
    <row r="1208" spans="1:21" ht="13.2">
      <c r="A1208" s="22"/>
      <c r="B1208" s="62"/>
      <c r="C1208" s="22"/>
      <c r="D1208" s="22"/>
      <c r="E1208" s="22"/>
      <c r="F1208" s="22"/>
      <c r="G1208" s="22"/>
      <c r="H1208" s="63"/>
      <c r="I1208" s="19"/>
      <c r="J1208" s="19"/>
      <c r="K1208" s="22"/>
      <c r="L1208" s="19"/>
      <c r="M1208" s="19"/>
      <c r="N1208" s="19"/>
      <c r="O1208" s="22"/>
      <c r="P1208" s="22"/>
      <c r="Q1208" s="22"/>
      <c r="R1208" s="21"/>
      <c r="S1208" s="22"/>
      <c r="T1208" s="22"/>
      <c r="U1208" s="22"/>
    </row>
    <row r="1209" spans="1:21" ht="13.2">
      <c r="A1209" s="22"/>
      <c r="B1209" s="62"/>
      <c r="C1209" s="22"/>
      <c r="D1209" s="22"/>
      <c r="E1209" s="22"/>
      <c r="F1209" s="22"/>
      <c r="G1209" s="22"/>
      <c r="H1209" s="63"/>
      <c r="I1209" s="19"/>
      <c r="J1209" s="19"/>
      <c r="K1209" s="22"/>
      <c r="L1209" s="19"/>
      <c r="M1209" s="19"/>
      <c r="N1209" s="19"/>
      <c r="O1209" s="22"/>
      <c r="P1209" s="22"/>
      <c r="Q1209" s="22"/>
      <c r="R1209" s="21"/>
      <c r="S1209" s="22"/>
      <c r="T1209" s="22"/>
      <c r="U1209" s="22"/>
    </row>
    <row r="1210" spans="1:21" ht="13.2">
      <c r="A1210" s="22"/>
      <c r="B1210" s="62"/>
      <c r="C1210" s="22"/>
      <c r="D1210" s="22"/>
      <c r="E1210" s="22"/>
      <c r="F1210" s="22"/>
      <c r="G1210" s="22"/>
      <c r="H1210" s="63"/>
      <c r="I1210" s="19"/>
      <c r="J1210" s="19"/>
      <c r="K1210" s="22"/>
      <c r="L1210" s="19"/>
      <c r="M1210" s="19"/>
      <c r="N1210" s="19"/>
      <c r="O1210" s="22"/>
      <c r="P1210" s="22"/>
      <c r="Q1210" s="22"/>
      <c r="R1210" s="21"/>
      <c r="S1210" s="22"/>
      <c r="T1210" s="22"/>
      <c r="U1210" s="22"/>
    </row>
    <row r="1211" spans="1:21" ht="13.2">
      <c r="A1211" s="22"/>
      <c r="B1211" s="62"/>
      <c r="C1211" s="22"/>
      <c r="D1211" s="22"/>
      <c r="E1211" s="22"/>
      <c r="F1211" s="22"/>
      <c r="G1211" s="22"/>
      <c r="H1211" s="63"/>
      <c r="I1211" s="19"/>
      <c r="J1211" s="19"/>
      <c r="K1211" s="22"/>
      <c r="L1211" s="19"/>
      <c r="M1211" s="19"/>
      <c r="N1211" s="19"/>
      <c r="O1211" s="22"/>
      <c r="P1211" s="22"/>
      <c r="Q1211" s="22"/>
      <c r="R1211" s="21"/>
      <c r="S1211" s="22"/>
      <c r="T1211" s="22"/>
      <c r="U1211" s="22"/>
    </row>
    <row r="1212" spans="1:21" ht="13.2">
      <c r="A1212" s="22"/>
      <c r="B1212" s="62"/>
      <c r="C1212" s="22"/>
      <c r="D1212" s="22"/>
      <c r="E1212" s="22"/>
      <c r="F1212" s="22"/>
      <c r="G1212" s="22"/>
      <c r="H1212" s="63"/>
      <c r="I1212" s="19"/>
      <c r="J1212" s="19"/>
      <c r="K1212" s="22"/>
      <c r="L1212" s="19"/>
      <c r="M1212" s="19"/>
      <c r="N1212" s="19"/>
      <c r="O1212" s="22"/>
      <c r="P1212" s="22"/>
      <c r="Q1212" s="22"/>
      <c r="R1212" s="21"/>
      <c r="S1212" s="22"/>
      <c r="T1212" s="22"/>
      <c r="U1212" s="22"/>
    </row>
    <row r="1213" spans="1:21" ht="13.2">
      <c r="A1213" s="22"/>
      <c r="B1213" s="62"/>
      <c r="C1213" s="22"/>
      <c r="D1213" s="22"/>
      <c r="E1213" s="22"/>
      <c r="F1213" s="22"/>
      <c r="G1213" s="22"/>
      <c r="H1213" s="63"/>
      <c r="I1213" s="19"/>
      <c r="J1213" s="19"/>
      <c r="K1213" s="22"/>
      <c r="L1213" s="19"/>
      <c r="M1213" s="19"/>
      <c r="N1213" s="19"/>
      <c r="O1213" s="22"/>
      <c r="P1213" s="22"/>
      <c r="Q1213" s="22"/>
      <c r="R1213" s="21"/>
      <c r="S1213" s="22"/>
      <c r="T1213" s="22"/>
      <c r="U1213" s="22"/>
    </row>
    <row r="1214" spans="1:21" ht="13.2">
      <c r="A1214" s="22"/>
      <c r="B1214" s="62"/>
      <c r="C1214" s="22"/>
      <c r="D1214" s="22"/>
      <c r="E1214" s="22"/>
      <c r="F1214" s="22"/>
      <c r="G1214" s="22"/>
      <c r="H1214" s="63"/>
      <c r="I1214" s="19"/>
      <c r="J1214" s="19"/>
      <c r="K1214" s="22"/>
      <c r="L1214" s="19"/>
      <c r="M1214" s="19"/>
      <c r="N1214" s="19"/>
      <c r="O1214" s="22"/>
      <c r="P1214" s="22"/>
      <c r="Q1214" s="22"/>
      <c r="R1214" s="21"/>
      <c r="S1214" s="22"/>
      <c r="T1214" s="22"/>
      <c r="U1214" s="22"/>
    </row>
    <row r="1215" spans="1:21" ht="13.2">
      <c r="A1215" s="22"/>
      <c r="B1215" s="62"/>
      <c r="C1215" s="22"/>
      <c r="D1215" s="22"/>
      <c r="E1215" s="22"/>
      <c r="F1215" s="22"/>
      <c r="G1215" s="22"/>
      <c r="H1215" s="63"/>
      <c r="I1215" s="19"/>
      <c r="J1215" s="19"/>
      <c r="K1215" s="22"/>
      <c r="L1215" s="19"/>
      <c r="M1215" s="19"/>
      <c r="N1215" s="19"/>
      <c r="O1215" s="22"/>
      <c r="P1215" s="22"/>
      <c r="Q1215" s="22"/>
      <c r="R1215" s="21"/>
      <c r="S1215" s="22"/>
      <c r="T1215" s="22"/>
      <c r="U1215" s="22"/>
    </row>
    <row r="1216" spans="1:21" ht="13.2">
      <c r="A1216" s="22"/>
      <c r="B1216" s="62"/>
      <c r="C1216" s="22"/>
      <c r="D1216" s="22"/>
      <c r="E1216" s="22"/>
      <c r="F1216" s="22"/>
      <c r="G1216" s="22"/>
      <c r="H1216" s="63"/>
      <c r="I1216" s="19"/>
      <c r="J1216" s="19"/>
      <c r="K1216" s="22"/>
      <c r="L1216" s="19"/>
      <c r="M1216" s="19"/>
      <c r="N1216" s="19"/>
      <c r="O1216" s="22"/>
      <c r="P1216" s="22"/>
      <c r="Q1216" s="22"/>
      <c r="R1216" s="21"/>
      <c r="S1216" s="22"/>
      <c r="T1216" s="22"/>
      <c r="U1216" s="22"/>
    </row>
    <row r="1217" spans="1:21" ht="13.2">
      <c r="A1217" s="22"/>
      <c r="B1217" s="62"/>
      <c r="C1217" s="22"/>
      <c r="D1217" s="22"/>
      <c r="E1217" s="22"/>
      <c r="F1217" s="22"/>
      <c r="G1217" s="22"/>
      <c r="H1217" s="63"/>
      <c r="I1217" s="19"/>
      <c r="J1217" s="19"/>
      <c r="K1217" s="22"/>
      <c r="L1217" s="19"/>
      <c r="M1217" s="19"/>
      <c r="N1217" s="19"/>
      <c r="O1217" s="22"/>
      <c r="P1217" s="22"/>
      <c r="Q1217" s="22"/>
      <c r="R1217" s="21"/>
      <c r="S1217" s="22"/>
      <c r="T1217" s="22"/>
      <c r="U1217" s="22"/>
    </row>
    <row r="1218" spans="1:21" ht="13.2">
      <c r="A1218" s="22"/>
      <c r="B1218" s="62"/>
      <c r="C1218" s="22"/>
      <c r="D1218" s="22"/>
      <c r="E1218" s="22"/>
      <c r="F1218" s="22"/>
      <c r="G1218" s="22"/>
      <c r="H1218" s="63"/>
      <c r="I1218" s="19"/>
      <c r="J1218" s="19"/>
      <c r="K1218" s="22"/>
      <c r="L1218" s="19"/>
      <c r="M1218" s="19"/>
      <c r="N1218" s="19"/>
      <c r="O1218" s="22"/>
      <c r="P1218" s="22"/>
      <c r="Q1218" s="22"/>
      <c r="R1218" s="21"/>
      <c r="S1218" s="22"/>
      <c r="T1218" s="22"/>
      <c r="U1218" s="22"/>
    </row>
    <row r="1219" spans="1:21" ht="13.2">
      <c r="A1219" s="22"/>
      <c r="B1219" s="62"/>
      <c r="C1219" s="22"/>
      <c r="D1219" s="22"/>
      <c r="E1219" s="22"/>
      <c r="F1219" s="22"/>
      <c r="G1219" s="22"/>
      <c r="H1219" s="63"/>
      <c r="I1219" s="19"/>
      <c r="J1219" s="19"/>
      <c r="K1219" s="22"/>
      <c r="L1219" s="19"/>
      <c r="M1219" s="19"/>
      <c r="N1219" s="19"/>
      <c r="O1219" s="22"/>
      <c r="P1219" s="22"/>
      <c r="Q1219" s="22"/>
      <c r="R1219" s="21"/>
      <c r="S1219" s="22"/>
      <c r="T1219" s="22"/>
      <c r="U1219" s="22"/>
    </row>
    <row r="1220" spans="1:21" ht="13.2">
      <c r="A1220" s="22"/>
      <c r="B1220" s="62"/>
      <c r="C1220" s="22"/>
      <c r="D1220" s="22"/>
      <c r="E1220" s="22"/>
      <c r="F1220" s="22"/>
      <c r="G1220" s="22"/>
      <c r="H1220" s="63"/>
      <c r="I1220" s="19"/>
      <c r="J1220" s="19"/>
      <c r="K1220" s="22"/>
      <c r="L1220" s="19"/>
      <c r="M1220" s="19"/>
      <c r="N1220" s="19"/>
      <c r="O1220" s="22"/>
      <c r="P1220" s="22"/>
      <c r="Q1220" s="22"/>
      <c r="R1220" s="21"/>
      <c r="S1220" s="22"/>
      <c r="T1220" s="22"/>
      <c r="U1220" s="22"/>
    </row>
    <row r="1221" spans="1:21" ht="13.2">
      <c r="A1221" s="22"/>
      <c r="B1221" s="62"/>
      <c r="C1221" s="22"/>
      <c r="D1221" s="22"/>
      <c r="E1221" s="22"/>
      <c r="F1221" s="22"/>
      <c r="G1221" s="22"/>
      <c r="H1221" s="63"/>
      <c r="I1221" s="19"/>
      <c r="J1221" s="19"/>
      <c r="K1221" s="22"/>
      <c r="L1221" s="19"/>
      <c r="M1221" s="19"/>
      <c r="N1221" s="19"/>
      <c r="O1221" s="22"/>
      <c r="P1221" s="22"/>
      <c r="Q1221" s="22"/>
      <c r="R1221" s="21"/>
      <c r="S1221" s="22"/>
      <c r="T1221" s="22"/>
      <c r="U1221" s="22"/>
    </row>
    <row r="1222" spans="1:21" ht="13.2">
      <c r="A1222" s="22"/>
      <c r="B1222" s="62"/>
      <c r="C1222" s="22"/>
      <c r="D1222" s="22"/>
      <c r="E1222" s="22"/>
      <c r="F1222" s="22"/>
      <c r="G1222" s="22"/>
      <c r="H1222" s="63"/>
      <c r="I1222" s="19"/>
      <c r="J1222" s="19"/>
      <c r="K1222" s="22"/>
      <c r="L1222" s="19"/>
      <c r="M1222" s="19"/>
      <c r="N1222" s="19"/>
      <c r="O1222" s="22"/>
      <c r="P1222" s="22"/>
      <c r="Q1222" s="22"/>
      <c r="R1222" s="21"/>
      <c r="S1222" s="22"/>
      <c r="T1222" s="22"/>
      <c r="U1222" s="22"/>
    </row>
    <row r="1223" spans="1:21" ht="13.2">
      <c r="A1223" s="22"/>
      <c r="B1223" s="62"/>
      <c r="C1223" s="22"/>
      <c r="D1223" s="22"/>
      <c r="E1223" s="22"/>
      <c r="F1223" s="22"/>
      <c r="G1223" s="22"/>
      <c r="H1223" s="63"/>
      <c r="I1223" s="19"/>
      <c r="J1223" s="19"/>
      <c r="K1223" s="22"/>
      <c r="L1223" s="19"/>
      <c r="M1223" s="19"/>
      <c r="N1223" s="19"/>
      <c r="O1223" s="22"/>
      <c r="P1223" s="22"/>
      <c r="Q1223" s="22"/>
      <c r="R1223" s="21"/>
      <c r="S1223" s="22"/>
      <c r="T1223" s="22"/>
      <c r="U1223" s="22"/>
    </row>
    <row r="1224" spans="1:21" ht="13.2">
      <c r="A1224" s="22"/>
      <c r="B1224" s="62"/>
      <c r="C1224" s="22"/>
      <c r="D1224" s="22"/>
      <c r="E1224" s="22"/>
      <c r="F1224" s="22"/>
      <c r="G1224" s="22"/>
      <c r="H1224" s="63"/>
      <c r="I1224" s="19"/>
      <c r="J1224" s="19"/>
      <c r="K1224" s="22"/>
      <c r="L1224" s="19"/>
      <c r="M1224" s="19"/>
      <c r="N1224" s="19"/>
      <c r="O1224" s="22"/>
      <c r="P1224" s="22"/>
      <c r="Q1224" s="22"/>
      <c r="R1224" s="21"/>
      <c r="S1224" s="22"/>
      <c r="T1224" s="22"/>
      <c r="U1224" s="22"/>
    </row>
    <row r="1225" spans="1:21" ht="13.2">
      <c r="A1225" s="22"/>
      <c r="B1225" s="62"/>
      <c r="C1225" s="22"/>
      <c r="D1225" s="22"/>
      <c r="E1225" s="22"/>
      <c r="F1225" s="22"/>
      <c r="G1225" s="22"/>
      <c r="H1225" s="63"/>
      <c r="I1225" s="19"/>
      <c r="J1225" s="19"/>
      <c r="K1225" s="22"/>
      <c r="L1225" s="19"/>
      <c r="M1225" s="19"/>
      <c r="N1225" s="19"/>
      <c r="O1225" s="22"/>
      <c r="P1225" s="22"/>
      <c r="Q1225" s="22"/>
      <c r="R1225" s="21"/>
      <c r="S1225" s="22"/>
      <c r="T1225" s="22"/>
      <c r="U1225" s="22"/>
    </row>
    <row r="1226" spans="1:21" ht="13.2">
      <c r="A1226" s="22"/>
      <c r="B1226" s="62"/>
      <c r="C1226" s="22"/>
      <c r="D1226" s="22"/>
      <c r="E1226" s="22"/>
      <c r="F1226" s="22"/>
      <c r="G1226" s="22"/>
      <c r="H1226" s="63"/>
      <c r="I1226" s="19"/>
      <c r="J1226" s="19"/>
      <c r="K1226" s="22"/>
      <c r="L1226" s="19"/>
      <c r="M1226" s="19"/>
      <c r="N1226" s="19"/>
      <c r="O1226" s="22"/>
      <c r="P1226" s="22"/>
      <c r="Q1226" s="22"/>
      <c r="R1226" s="21"/>
      <c r="S1226" s="22"/>
      <c r="T1226" s="22"/>
      <c r="U1226" s="22"/>
    </row>
    <row r="1227" spans="1:21" ht="13.2">
      <c r="A1227" s="22"/>
      <c r="B1227" s="62"/>
      <c r="C1227" s="22"/>
      <c r="D1227" s="22"/>
      <c r="E1227" s="22"/>
      <c r="F1227" s="22"/>
      <c r="G1227" s="22"/>
      <c r="H1227" s="63"/>
      <c r="I1227" s="19"/>
      <c r="J1227" s="19"/>
      <c r="K1227" s="22"/>
      <c r="L1227" s="19"/>
      <c r="M1227" s="19"/>
      <c r="N1227" s="19"/>
      <c r="O1227" s="22"/>
      <c r="P1227" s="22"/>
      <c r="Q1227" s="22"/>
      <c r="R1227" s="21"/>
      <c r="S1227" s="22"/>
      <c r="T1227" s="22"/>
      <c r="U1227" s="22"/>
    </row>
    <row r="1228" spans="1:21" ht="13.2">
      <c r="A1228" s="22"/>
      <c r="B1228" s="62"/>
      <c r="C1228" s="22"/>
      <c r="D1228" s="22"/>
      <c r="E1228" s="22"/>
      <c r="F1228" s="22"/>
      <c r="G1228" s="22"/>
      <c r="H1228" s="63"/>
      <c r="I1228" s="19"/>
      <c r="J1228" s="19"/>
      <c r="K1228" s="22"/>
      <c r="L1228" s="19"/>
      <c r="M1228" s="19"/>
      <c r="N1228" s="19"/>
      <c r="O1228" s="22"/>
      <c r="P1228" s="22"/>
      <c r="Q1228" s="22"/>
      <c r="R1228" s="21"/>
      <c r="S1228" s="22"/>
      <c r="T1228" s="22"/>
      <c r="U1228" s="22"/>
    </row>
    <row r="1229" spans="1:21" ht="13.2">
      <c r="A1229" s="22"/>
      <c r="B1229" s="62"/>
      <c r="C1229" s="22"/>
      <c r="D1229" s="22"/>
      <c r="E1229" s="22"/>
      <c r="F1229" s="22"/>
      <c r="G1229" s="22"/>
      <c r="H1229" s="63"/>
      <c r="I1229" s="19"/>
      <c r="J1229" s="19"/>
      <c r="K1229" s="22"/>
      <c r="L1229" s="19"/>
      <c r="M1229" s="19"/>
      <c r="N1229" s="19"/>
      <c r="O1229" s="22"/>
      <c r="P1229" s="22"/>
      <c r="Q1229" s="22"/>
      <c r="R1229" s="21"/>
      <c r="S1229" s="22"/>
      <c r="T1229" s="22"/>
      <c r="U1229" s="22"/>
    </row>
    <row r="1230" spans="1:21" ht="13.2">
      <c r="A1230" s="22"/>
      <c r="B1230" s="62"/>
      <c r="C1230" s="22"/>
      <c r="D1230" s="22"/>
      <c r="E1230" s="22"/>
      <c r="F1230" s="22"/>
      <c r="G1230" s="22"/>
      <c r="H1230" s="63"/>
      <c r="I1230" s="19"/>
      <c r="J1230" s="19"/>
      <c r="K1230" s="22"/>
      <c r="L1230" s="19"/>
      <c r="M1230" s="19"/>
      <c r="N1230" s="19"/>
      <c r="O1230" s="22"/>
      <c r="P1230" s="22"/>
      <c r="Q1230" s="22"/>
      <c r="R1230" s="21"/>
      <c r="S1230" s="22"/>
      <c r="T1230" s="22"/>
      <c r="U1230" s="22"/>
    </row>
    <row r="1231" spans="1:21" ht="13.2">
      <c r="A1231" s="22"/>
      <c r="B1231" s="62"/>
      <c r="C1231" s="22"/>
      <c r="D1231" s="22"/>
      <c r="E1231" s="22"/>
      <c r="F1231" s="22"/>
      <c r="G1231" s="22"/>
      <c r="H1231" s="63"/>
      <c r="I1231" s="19"/>
      <c r="J1231" s="19"/>
      <c r="K1231" s="22"/>
      <c r="L1231" s="19"/>
      <c r="M1231" s="19"/>
      <c r="N1231" s="19"/>
      <c r="O1231" s="22"/>
      <c r="P1231" s="22"/>
      <c r="Q1231" s="22"/>
      <c r="R1231" s="21"/>
      <c r="S1231" s="22"/>
      <c r="T1231" s="22"/>
      <c r="U1231" s="22"/>
    </row>
    <row r="1232" spans="1:21" ht="13.2">
      <c r="A1232" s="22"/>
      <c r="B1232" s="62"/>
      <c r="C1232" s="22"/>
      <c r="D1232" s="22"/>
      <c r="E1232" s="22"/>
      <c r="F1232" s="22"/>
      <c r="G1232" s="22"/>
      <c r="H1232" s="63"/>
      <c r="I1232" s="19"/>
      <c r="J1232" s="19"/>
      <c r="K1232" s="22"/>
      <c r="L1232" s="19"/>
      <c r="M1232" s="19"/>
      <c r="N1232" s="19"/>
      <c r="O1232" s="22"/>
      <c r="P1232" s="22"/>
      <c r="Q1232" s="22"/>
      <c r="R1232" s="21"/>
      <c r="S1232" s="22"/>
      <c r="T1232" s="22"/>
      <c r="U1232" s="22"/>
    </row>
    <row r="1233" spans="1:21" ht="13.2">
      <c r="A1233" s="22"/>
      <c r="B1233" s="62"/>
      <c r="C1233" s="22"/>
      <c r="D1233" s="22"/>
      <c r="E1233" s="22"/>
      <c r="F1233" s="22"/>
      <c r="G1233" s="22"/>
      <c r="H1233" s="63"/>
      <c r="I1233" s="19"/>
      <c r="J1233" s="19"/>
      <c r="K1233" s="22"/>
      <c r="L1233" s="19"/>
      <c r="M1233" s="19"/>
      <c r="N1233" s="19"/>
      <c r="O1233" s="22"/>
      <c r="P1233" s="22"/>
      <c r="Q1233" s="22"/>
      <c r="R1233" s="21"/>
      <c r="S1233" s="22"/>
      <c r="T1233" s="22"/>
      <c r="U1233" s="22"/>
    </row>
    <row r="1234" spans="1:21" ht="13.2">
      <c r="A1234" s="22"/>
      <c r="B1234" s="62"/>
      <c r="C1234" s="22"/>
      <c r="D1234" s="22"/>
      <c r="E1234" s="22"/>
      <c r="F1234" s="22"/>
      <c r="G1234" s="22"/>
      <c r="H1234" s="63"/>
      <c r="I1234" s="19"/>
      <c r="J1234" s="19"/>
      <c r="K1234" s="22"/>
      <c r="L1234" s="19"/>
      <c r="M1234" s="19"/>
      <c r="N1234" s="19"/>
      <c r="O1234" s="22"/>
      <c r="P1234" s="22"/>
      <c r="Q1234" s="22"/>
      <c r="R1234" s="21"/>
      <c r="S1234" s="22"/>
      <c r="T1234" s="22"/>
      <c r="U1234" s="22"/>
    </row>
    <row r="1235" spans="1:21" ht="13.2">
      <c r="A1235" s="22"/>
      <c r="B1235" s="62"/>
      <c r="C1235" s="22"/>
      <c r="D1235" s="22"/>
      <c r="E1235" s="22"/>
      <c r="F1235" s="22"/>
      <c r="G1235" s="22"/>
      <c r="H1235" s="63"/>
      <c r="I1235" s="19"/>
      <c r="J1235" s="19"/>
      <c r="K1235" s="22"/>
      <c r="L1235" s="19"/>
      <c r="M1235" s="19"/>
      <c r="N1235" s="19"/>
      <c r="O1235" s="22"/>
      <c r="P1235" s="22"/>
      <c r="Q1235" s="22"/>
      <c r="R1235" s="21"/>
      <c r="S1235" s="22"/>
      <c r="T1235" s="22"/>
      <c r="U1235" s="22"/>
    </row>
    <row r="1236" spans="1:21" ht="13.2">
      <c r="A1236" s="22"/>
      <c r="B1236" s="62"/>
      <c r="C1236" s="22"/>
      <c r="D1236" s="22"/>
      <c r="E1236" s="22"/>
      <c r="F1236" s="22"/>
      <c r="G1236" s="22"/>
      <c r="H1236" s="63"/>
      <c r="I1236" s="19"/>
      <c r="J1236" s="19"/>
      <c r="K1236" s="22"/>
      <c r="L1236" s="19"/>
      <c r="M1236" s="19"/>
      <c r="N1236" s="19"/>
      <c r="O1236" s="22"/>
      <c r="P1236" s="22"/>
      <c r="Q1236" s="22"/>
      <c r="R1236" s="21"/>
      <c r="S1236" s="22"/>
      <c r="T1236" s="22"/>
      <c r="U1236" s="22"/>
    </row>
    <row r="1237" spans="1:21" ht="13.2">
      <c r="A1237" s="22"/>
      <c r="B1237" s="62"/>
      <c r="C1237" s="22"/>
      <c r="D1237" s="22"/>
      <c r="E1237" s="22"/>
      <c r="F1237" s="22"/>
      <c r="G1237" s="22"/>
      <c r="H1237" s="63"/>
      <c r="I1237" s="19"/>
      <c r="J1237" s="19"/>
      <c r="K1237" s="22"/>
      <c r="L1237" s="19"/>
      <c r="M1237" s="19"/>
      <c r="N1237" s="19"/>
      <c r="O1237" s="22"/>
      <c r="P1237" s="22"/>
      <c r="Q1237" s="22"/>
      <c r="R1237" s="21"/>
      <c r="S1237" s="22"/>
      <c r="T1237" s="22"/>
      <c r="U1237" s="22"/>
    </row>
    <row r="1238" spans="1:21" ht="13.2">
      <c r="A1238" s="22"/>
      <c r="B1238" s="62"/>
      <c r="C1238" s="22"/>
      <c r="D1238" s="22"/>
      <c r="E1238" s="22"/>
      <c r="F1238" s="22"/>
      <c r="G1238" s="22"/>
      <c r="H1238" s="63"/>
      <c r="I1238" s="19"/>
      <c r="J1238" s="19"/>
      <c r="K1238" s="22"/>
      <c r="L1238" s="19"/>
      <c r="M1238" s="19"/>
      <c r="N1238" s="19"/>
      <c r="O1238" s="22"/>
      <c r="P1238" s="22"/>
      <c r="Q1238" s="22"/>
      <c r="R1238" s="21"/>
      <c r="S1238" s="22"/>
      <c r="T1238" s="22"/>
      <c r="U1238" s="22"/>
    </row>
    <row r="1239" spans="1:21" ht="13.2">
      <c r="A1239" s="22"/>
      <c r="B1239" s="62"/>
      <c r="C1239" s="22"/>
      <c r="D1239" s="22"/>
      <c r="E1239" s="22"/>
      <c r="F1239" s="22"/>
      <c r="G1239" s="22"/>
      <c r="H1239" s="63"/>
      <c r="I1239" s="19"/>
      <c r="J1239" s="19"/>
      <c r="K1239" s="22"/>
      <c r="L1239" s="19"/>
      <c r="M1239" s="19"/>
      <c r="N1239" s="19"/>
      <c r="O1239" s="22"/>
      <c r="P1239" s="22"/>
      <c r="Q1239" s="22"/>
      <c r="R1239" s="21"/>
      <c r="S1239" s="22"/>
      <c r="T1239" s="22"/>
      <c r="U1239" s="22"/>
    </row>
    <row r="1240" spans="1:21" ht="13.2">
      <c r="A1240" s="22"/>
      <c r="B1240" s="62"/>
      <c r="C1240" s="22"/>
      <c r="D1240" s="22"/>
      <c r="E1240" s="22"/>
      <c r="F1240" s="22"/>
      <c r="G1240" s="22"/>
      <c r="H1240" s="63"/>
      <c r="I1240" s="19"/>
      <c r="J1240" s="19"/>
      <c r="K1240" s="22"/>
      <c r="L1240" s="19"/>
      <c r="M1240" s="19"/>
      <c r="N1240" s="19"/>
      <c r="O1240" s="22"/>
      <c r="P1240" s="22"/>
      <c r="Q1240" s="22"/>
      <c r="R1240" s="21"/>
      <c r="S1240" s="22"/>
      <c r="T1240" s="22"/>
      <c r="U1240" s="22"/>
    </row>
    <row r="1241" spans="1:21" ht="13.2">
      <c r="A1241" s="22"/>
      <c r="B1241" s="62"/>
      <c r="C1241" s="22"/>
      <c r="D1241" s="22"/>
      <c r="E1241" s="22"/>
      <c r="F1241" s="22"/>
      <c r="G1241" s="22"/>
      <c r="H1241" s="63"/>
      <c r="I1241" s="19"/>
      <c r="J1241" s="19"/>
      <c r="K1241" s="22"/>
      <c r="L1241" s="19"/>
      <c r="M1241" s="19"/>
      <c r="N1241" s="19"/>
      <c r="O1241" s="22"/>
      <c r="P1241" s="22"/>
      <c r="Q1241" s="22"/>
      <c r="R1241" s="21"/>
      <c r="S1241" s="22"/>
      <c r="T1241" s="22"/>
      <c r="U1241" s="22"/>
    </row>
    <row r="1242" spans="1:21" ht="13.2">
      <c r="A1242" s="22"/>
      <c r="B1242" s="62"/>
      <c r="C1242" s="22"/>
      <c r="D1242" s="22"/>
      <c r="E1242" s="22"/>
      <c r="F1242" s="22"/>
      <c r="G1242" s="22"/>
      <c r="H1242" s="63"/>
      <c r="I1242" s="19"/>
      <c r="J1242" s="19"/>
      <c r="K1242" s="22"/>
      <c r="L1242" s="19"/>
      <c r="M1242" s="19"/>
      <c r="N1242" s="19"/>
      <c r="O1242" s="22"/>
      <c r="P1242" s="22"/>
      <c r="Q1242" s="22"/>
      <c r="R1242" s="21"/>
      <c r="S1242" s="22"/>
      <c r="T1242" s="22"/>
      <c r="U1242" s="22"/>
    </row>
    <row r="1243" spans="1:21" ht="13.2">
      <c r="A1243" s="22"/>
      <c r="B1243" s="62"/>
      <c r="C1243" s="22"/>
      <c r="D1243" s="22"/>
      <c r="E1243" s="22"/>
      <c r="F1243" s="22"/>
      <c r="G1243" s="22"/>
      <c r="H1243" s="63"/>
      <c r="I1243" s="19"/>
      <c r="J1243" s="19"/>
      <c r="K1243" s="22"/>
      <c r="L1243" s="19"/>
      <c r="M1243" s="19"/>
      <c r="N1243" s="19"/>
      <c r="O1243" s="22"/>
      <c r="P1243" s="22"/>
      <c r="Q1243" s="22"/>
      <c r="R1243" s="21"/>
      <c r="S1243" s="22"/>
      <c r="T1243" s="22"/>
      <c r="U1243" s="22"/>
    </row>
    <row r="1244" spans="1:21" ht="13.2">
      <c r="A1244" s="22"/>
      <c r="B1244" s="62"/>
      <c r="C1244" s="22"/>
      <c r="D1244" s="22"/>
      <c r="E1244" s="22"/>
      <c r="F1244" s="22"/>
      <c r="G1244" s="22"/>
      <c r="H1244" s="63"/>
      <c r="I1244" s="19"/>
      <c r="J1244" s="19"/>
      <c r="K1244" s="22"/>
      <c r="L1244" s="19"/>
      <c r="M1244" s="19"/>
      <c r="N1244" s="19"/>
      <c r="O1244" s="22"/>
      <c r="P1244" s="22"/>
      <c r="Q1244" s="22"/>
      <c r="R1244" s="21"/>
      <c r="S1244" s="22"/>
      <c r="T1244" s="22"/>
      <c r="U1244" s="22"/>
    </row>
    <row r="1245" spans="1:21" ht="13.2">
      <c r="A1245" s="22"/>
      <c r="B1245" s="62"/>
      <c r="C1245" s="22"/>
      <c r="D1245" s="22"/>
      <c r="E1245" s="22"/>
      <c r="F1245" s="22"/>
      <c r="G1245" s="22"/>
      <c r="H1245" s="63"/>
      <c r="I1245" s="19"/>
      <c r="J1245" s="19"/>
      <c r="K1245" s="22"/>
      <c r="L1245" s="19"/>
      <c r="M1245" s="19"/>
      <c r="N1245" s="19"/>
      <c r="O1245" s="22"/>
      <c r="P1245" s="22"/>
      <c r="Q1245" s="22"/>
      <c r="R1245" s="21"/>
      <c r="S1245" s="22"/>
      <c r="T1245" s="22"/>
      <c r="U1245" s="22"/>
    </row>
    <row r="1246" spans="1:21" ht="13.2">
      <c r="A1246" s="22"/>
      <c r="B1246" s="62"/>
      <c r="C1246" s="22"/>
      <c r="D1246" s="22"/>
      <c r="E1246" s="22"/>
      <c r="F1246" s="22"/>
      <c r="G1246" s="22"/>
      <c r="H1246" s="63"/>
      <c r="I1246" s="19"/>
      <c r="J1246" s="19"/>
      <c r="K1246" s="22"/>
      <c r="L1246" s="19"/>
      <c r="M1246" s="19"/>
      <c r="N1246" s="19"/>
      <c r="O1246" s="22"/>
      <c r="P1246" s="22"/>
      <c r="Q1246" s="22"/>
      <c r="R1246" s="21"/>
      <c r="S1246" s="22"/>
      <c r="T1246" s="22"/>
      <c r="U1246" s="22"/>
    </row>
    <row r="1247" spans="1:21" ht="13.2">
      <c r="A1247" s="22"/>
      <c r="B1247" s="62"/>
      <c r="C1247" s="22"/>
      <c r="D1247" s="22"/>
      <c r="E1247" s="22"/>
      <c r="F1247" s="22"/>
      <c r="G1247" s="22"/>
      <c r="H1247" s="63"/>
      <c r="I1247" s="19"/>
      <c r="J1247" s="19"/>
      <c r="K1247" s="22"/>
      <c r="L1247" s="19"/>
      <c r="M1247" s="19"/>
      <c r="N1247" s="19"/>
      <c r="O1247" s="22"/>
      <c r="P1247" s="22"/>
      <c r="Q1247" s="22"/>
      <c r="R1247" s="21"/>
      <c r="S1247" s="22"/>
      <c r="T1247" s="22"/>
      <c r="U1247" s="22"/>
    </row>
    <row r="1248" spans="1:21" ht="13.2">
      <c r="A1248" s="22"/>
      <c r="B1248" s="62"/>
      <c r="C1248" s="22"/>
      <c r="D1248" s="22"/>
      <c r="E1248" s="22"/>
      <c r="F1248" s="22"/>
      <c r="G1248" s="22"/>
      <c r="H1248" s="63"/>
      <c r="I1248" s="19"/>
      <c r="J1248" s="19"/>
      <c r="K1248" s="22"/>
      <c r="L1248" s="19"/>
      <c r="M1248" s="19"/>
      <c r="N1248" s="19"/>
      <c r="O1248" s="22"/>
      <c r="P1248" s="22"/>
      <c r="Q1248" s="22"/>
      <c r="R1248" s="21"/>
      <c r="S1248" s="22"/>
      <c r="T1248" s="22"/>
      <c r="U1248" s="22"/>
    </row>
    <row r="1249" spans="1:21" ht="13.2">
      <c r="A1249" s="22"/>
      <c r="B1249" s="62"/>
      <c r="C1249" s="22"/>
      <c r="D1249" s="22"/>
      <c r="E1249" s="22"/>
      <c r="F1249" s="22"/>
      <c r="G1249" s="22"/>
      <c r="H1249" s="63"/>
      <c r="I1249" s="19"/>
      <c r="J1249" s="19"/>
      <c r="K1249" s="22"/>
      <c r="L1249" s="19"/>
      <c r="M1249" s="19"/>
      <c r="N1249" s="19"/>
      <c r="O1249" s="22"/>
      <c r="P1249" s="22"/>
      <c r="Q1249" s="22"/>
      <c r="R1249" s="21"/>
      <c r="S1249" s="22"/>
      <c r="T1249" s="22"/>
      <c r="U1249" s="22"/>
    </row>
    <row r="1250" spans="1:21" ht="13.2">
      <c r="A1250" s="22"/>
      <c r="B1250" s="62"/>
      <c r="C1250" s="22"/>
      <c r="D1250" s="22"/>
      <c r="E1250" s="22"/>
      <c r="F1250" s="22"/>
      <c r="G1250" s="22"/>
      <c r="H1250" s="63"/>
      <c r="I1250" s="19"/>
      <c r="J1250" s="19"/>
      <c r="K1250" s="22"/>
      <c r="L1250" s="19"/>
      <c r="M1250" s="19"/>
      <c r="N1250" s="19"/>
      <c r="O1250" s="22"/>
      <c r="P1250" s="22"/>
      <c r="Q1250" s="22"/>
      <c r="R1250" s="21"/>
      <c r="S1250" s="22"/>
      <c r="T1250" s="22"/>
      <c r="U1250" s="22"/>
    </row>
    <row r="1251" spans="1:21" ht="13.2">
      <c r="A1251" s="22"/>
      <c r="B1251" s="62"/>
      <c r="C1251" s="22"/>
      <c r="D1251" s="22"/>
      <c r="E1251" s="22"/>
      <c r="F1251" s="22"/>
      <c r="G1251" s="22"/>
      <c r="H1251" s="63"/>
      <c r="I1251" s="19"/>
      <c r="J1251" s="19"/>
      <c r="K1251" s="22"/>
      <c r="L1251" s="19"/>
      <c r="M1251" s="19"/>
      <c r="N1251" s="19"/>
      <c r="O1251" s="22"/>
      <c r="P1251" s="22"/>
      <c r="Q1251" s="22"/>
      <c r="R1251" s="21"/>
      <c r="S1251" s="22"/>
      <c r="T1251" s="22"/>
      <c r="U1251" s="22"/>
    </row>
    <row r="1252" spans="1:21" ht="13.2">
      <c r="A1252" s="22"/>
      <c r="B1252" s="62"/>
      <c r="C1252" s="22"/>
      <c r="D1252" s="22"/>
      <c r="E1252" s="22"/>
      <c r="F1252" s="22"/>
      <c r="G1252" s="22"/>
      <c r="H1252" s="63"/>
      <c r="I1252" s="19"/>
      <c r="J1252" s="19"/>
      <c r="K1252" s="22"/>
      <c r="L1252" s="19"/>
      <c r="M1252" s="19"/>
      <c r="N1252" s="19"/>
      <c r="O1252" s="22"/>
      <c r="P1252" s="22"/>
      <c r="Q1252" s="22"/>
      <c r="R1252" s="21"/>
      <c r="S1252" s="22"/>
      <c r="T1252" s="22"/>
      <c r="U1252" s="22"/>
    </row>
    <row r="1253" spans="1:21" ht="13.2">
      <c r="A1253" s="22"/>
      <c r="B1253" s="62"/>
      <c r="C1253" s="22"/>
      <c r="D1253" s="22"/>
      <c r="E1253" s="22"/>
      <c r="F1253" s="22"/>
      <c r="G1253" s="22"/>
      <c r="H1253" s="63"/>
      <c r="I1253" s="19"/>
      <c r="J1253" s="19"/>
      <c r="K1253" s="22"/>
      <c r="L1253" s="19"/>
      <c r="M1253" s="19"/>
      <c r="N1253" s="19"/>
      <c r="O1253" s="22"/>
      <c r="P1253" s="22"/>
      <c r="Q1253" s="22"/>
      <c r="R1253" s="21"/>
      <c r="S1253" s="22"/>
      <c r="T1253" s="22"/>
      <c r="U1253" s="22"/>
    </row>
    <row r="1254" spans="1:21" ht="13.2">
      <c r="A1254" s="22"/>
      <c r="B1254" s="62"/>
      <c r="C1254" s="22"/>
      <c r="D1254" s="22"/>
      <c r="E1254" s="22"/>
      <c r="F1254" s="22"/>
      <c r="G1254" s="22"/>
      <c r="H1254" s="63"/>
      <c r="I1254" s="19"/>
      <c r="J1254" s="19"/>
      <c r="K1254" s="22"/>
      <c r="L1254" s="19"/>
      <c r="M1254" s="19"/>
      <c r="N1254" s="19"/>
      <c r="O1254" s="22"/>
      <c r="P1254" s="22"/>
      <c r="Q1254" s="22"/>
      <c r="R1254" s="21"/>
      <c r="S1254" s="22"/>
      <c r="T1254" s="22"/>
      <c r="U1254" s="22"/>
    </row>
    <row r="1255" spans="1:21" ht="13.2">
      <c r="A1255" s="22"/>
      <c r="B1255" s="62"/>
      <c r="C1255" s="22"/>
      <c r="D1255" s="22"/>
      <c r="E1255" s="22"/>
      <c r="F1255" s="22"/>
      <c r="G1255" s="22"/>
      <c r="H1255" s="63"/>
      <c r="I1255" s="19"/>
      <c r="J1255" s="19"/>
      <c r="K1255" s="22"/>
      <c r="L1255" s="19"/>
      <c r="M1255" s="19"/>
      <c r="N1255" s="19"/>
      <c r="O1255" s="22"/>
      <c r="P1255" s="22"/>
      <c r="Q1255" s="22"/>
      <c r="R1255" s="21"/>
      <c r="S1255" s="22"/>
      <c r="T1255" s="22"/>
      <c r="U1255" s="22"/>
    </row>
    <row r="1256" spans="1:21" ht="13.2">
      <c r="A1256" s="22"/>
      <c r="B1256" s="62"/>
      <c r="C1256" s="22"/>
      <c r="D1256" s="22"/>
      <c r="E1256" s="22"/>
      <c r="F1256" s="22"/>
      <c r="G1256" s="22"/>
      <c r="H1256" s="63"/>
      <c r="I1256" s="19"/>
      <c r="J1256" s="19"/>
      <c r="K1256" s="22"/>
      <c r="L1256" s="19"/>
      <c r="M1256" s="19"/>
      <c r="N1256" s="19"/>
      <c r="O1256" s="22"/>
      <c r="P1256" s="22"/>
      <c r="Q1256" s="22"/>
      <c r="R1256" s="21"/>
      <c r="S1256" s="22"/>
      <c r="T1256" s="22"/>
      <c r="U1256" s="22"/>
    </row>
    <row r="1257" spans="1:21" ht="13.2">
      <c r="A1257" s="22"/>
      <c r="B1257" s="62"/>
      <c r="C1257" s="22"/>
      <c r="D1257" s="22"/>
      <c r="E1257" s="22"/>
      <c r="F1257" s="22"/>
      <c r="G1257" s="22"/>
      <c r="H1257" s="63"/>
      <c r="I1257" s="19"/>
      <c r="J1257" s="19"/>
      <c r="K1257" s="22"/>
      <c r="L1257" s="19"/>
      <c r="M1257" s="19"/>
      <c r="N1257" s="19"/>
      <c r="O1257" s="22"/>
      <c r="P1257" s="22"/>
      <c r="Q1257" s="22"/>
      <c r="R1257" s="21"/>
      <c r="S1257" s="22"/>
      <c r="T1257" s="22"/>
      <c r="U1257" s="22"/>
    </row>
    <row r="1258" spans="1:21" ht="13.2">
      <c r="A1258" s="22"/>
      <c r="B1258" s="62"/>
      <c r="C1258" s="22"/>
      <c r="D1258" s="22"/>
      <c r="E1258" s="22"/>
      <c r="F1258" s="22"/>
      <c r="G1258" s="22"/>
      <c r="H1258" s="63"/>
      <c r="I1258" s="19"/>
      <c r="J1258" s="19"/>
      <c r="K1258" s="22"/>
      <c r="L1258" s="19"/>
      <c r="M1258" s="19"/>
      <c r="N1258" s="19"/>
      <c r="O1258" s="22"/>
      <c r="P1258" s="22"/>
      <c r="Q1258" s="22"/>
      <c r="R1258" s="21"/>
      <c r="S1258" s="22"/>
      <c r="T1258" s="22"/>
      <c r="U1258" s="22"/>
    </row>
    <row r="1259" spans="1:21" ht="13.2">
      <c r="A1259" s="22"/>
      <c r="B1259" s="62"/>
      <c r="C1259" s="22"/>
      <c r="D1259" s="22"/>
      <c r="E1259" s="22"/>
      <c r="F1259" s="22"/>
      <c r="G1259" s="22"/>
      <c r="H1259" s="63"/>
      <c r="I1259" s="19"/>
      <c r="J1259" s="19"/>
      <c r="K1259" s="22"/>
      <c r="L1259" s="19"/>
      <c r="M1259" s="19"/>
      <c r="N1259" s="19"/>
      <c r="O1259" s="22"/>
      <c r="P1259" s="22"/>
      <c r="Q1259" s="22"/>
      <c r="R1259" s="21"/>
      <c r="S1259" s="22"/>
      <c r="T1259" s="22"/>
      <c r="U1259" s="22"/>
    </row>
    <row r="1260" spans="1:21" ht="13.2">
      <c r="A1260" s="22"/>
      <c r="B1260" s="62"/>
      <c r="C1260" s="22"/>
      <c r="D1260" s="22"/>
      <c r="E1260" s="22"/>
      <c r="F1260" s="22"/>
      <c r="G1260" s="22"/>
      <c r="H1260" s="63"/>
      <c r="I1260" s="19"/>
      <c r="J1260" s="19"/>
      <c r="K1260" s="22"/>
      <c r="L1260" s="19"/>
      <c r="M1260" s="19"/>
      <c r="N1260" s="19"/>
      <c r="O1260" s="22"/>
      <c r="P1260" s="22"/>
      <c r="Q1260" s="22"/>
      <c r="R1260" s="21"/>
      <c r="S1260" s="22"/>
      <c r="T1260" s="22"/>
      <c r="U1260" s="22"/>
    </row>
    <row r="1261" spans="1:21" ht="13.2">
      <c r="A1261" s="22"/>
      <c r="B1261" s="62"/>
      <c r="C1261" s="22"/>
      <c r="D1261" s="22"/>
      <c r="E1261" s="22"/>
      <c r="F1261" s="22"/>
      <c r="G1261" s="22"/>
      <c r="H1261" s="63"/>
      <c r="I1261" s="19"/>
      <c r="J1261" s="19"/>
      <c r="K1261" s="22"/>
      <c r="L1261" s="19"/>
      <c r="M1261" s="19"/>
      <c r="N1261" s="19"/>
      <c r="O1261" s="22"/>
      <c r="P1261" s="22"/>
      <c r="Q1261" s="22"/>
      <c r="R1261" s="21"/>
      <c r="S1261" s="22"/>
      <c r="T1261" s="22"/>
      <c r="U1261" s="22"/>
    </row>
    <row r="1262" spans="1:21" ht="13.2">
      <c r="A1262" s="22"/>
      <c r="B1262" s="62"/>
      <c r="C1262" s="22"/>
      <c r="D1262" s="22"/>
      <c r="E1262" s="22"/>
      <c r="F1262" s="22"/>
      <c r="G1262" s="22"/>
      <c r="H1262" s="63"/>
      <c r="I1262" s="19"/>
      <c r="J1262" s="19"/>
      <c r="K1262" s="22"/>
      <c r="L1262" s="19"/>
      <c r="M1262" s="19"/>
      <c r="N1262" s="19"/>
      <c r="O1262" s="22"/>
      <c r="P1262" s="22"/>
      <c r="Q1262" s="22"/>
      <c r="R1262" s="21"/>
      <c r="S1262" s="22"/>
      <c r="T1262" s="22"/>
      <c r="U1262" s="22"/>
    </row>
    <row r="1263" spans="1:21" ht="13.2">
      <c r="A1263" s="22"/>
      <c r="B1263" s="62"/>
      <c r="C1263" s="22"/>
      <c r="D1263" s="22"/>
      <c r="E1263" s="22"/>
      <c r="F1263" s="22"/>
      <c r="G1263" s="22"/>
      <c r="H1263" s="63"/>
      <c r="I1263" s="19"/>
      <c r="J1263" s="19"/>
      <c r="K1263" s="22"/>
      <c r="L1263" s="19"/>
      <c r="M1263" s="19"/>
      <c r="N1263" s="19"/>
      <c r="O1263" s="22"/>
      <c r="P1263" s="22"/>
      <c r="Q1263" s="22"/>
      <c r="R1263" s="21"/>
      <c r="S1263" s="22"/>
      <c r="T1263" s="22"/>
      <c r="U1263" s="22"/>
    </row>
    <row r="1264" spans="1:21" ht="13.2">
      <c r="A1264" s="22"/>
      <c r="B1264" s="62"/>
      <c r="C1264" s="22"/>
      <c r="D1264" s="22"/>
      <c r="E1264" s="22"/>
      <c r="F1264" s="22"/>
      <c r="G1264" s="22"/>
      <c r="H1264" s="63"/>
      <c r="I1264" s="19"/>
      <c r="J1264" s="19"/>
      <c r="K1264" s="22"/>
      <c r="L1264" s="19"/>
      <c r="M1264" s="19"/>
      <c r="N1264" s="19"/>
      <c r="O1264" s="22"/>
      <c r="P1264" s="22"/>
      <c r="Q1264" s="22"/>
      <c r="R1264" s="21"/>
      <c r="S1264" s="22"/>
      <c r="T1264" s="22"/>
      <c r="U1264" s="22"/>
    </row>
    <row r="1265" spans="1:21" ht="13.2">
      <c r="A1265" s="22"/>
      <c r="B1265" s="62"/>
      <c r="C1265" s="22"/>
      <c r="D1265" s="22"/>
      <c r="E1265" s="22"/>
      <c r="F1265" s="22"/>
      <c r="G1265" s="22"/>
      <c r="H1265" s="63"/>
      <c r="I1265" s="19"/>
      <c r="J1265" s="19"/>
      <c r="K1265" s="22"/>
      <c r="L1265" s="19"/>
      <c r="M1265" s="19"/>
      <c r="N1265" s="19"/>
      <c r="O1265" s="22"/>
      <c r="P1265" s="22"/>
      <c r="Q1265" s="22"/>
      <c r="R1265" s="21"/>
      <c r="S1265" s="22"/>
      <c r="T1265" s="22"/>
      <c r="U1265" s="22"/>
    </row>
    <row r="1266" spans="1:21" ht="13.2">
      <c r="A1266" s="22"/>
      <c r="B1266" s="62"/>
      <c r="C1266" s="22"/>
      <c r="D1266" s="22"/>
      <c r="E1266" s="22"/>
      <c r="F1266" s="22"/>
      <c r="G1266" s="22"/>
      <c r="H1266" s="63"/>
      <c r="I1266" s="19"/>
      <c r="J1266" s="19"/>
      <c r="K1266" s="22"/>
      <c r="L1266" s="19"/>
      <c r="M1266" s="19"/>
      <c r="N1266" s="19"/>
      <c r="O1266" s="22"/>
      <c r="P1266" s="22"/>
      <c r="Q1266" s="22"/>
      <c r="R1266" s="21"/>
      <c r="S1266" s="22"/>
      <c r="T1266" s="22"/>
      <c r="U1266" s="22"/>
    </row>
    <row r="1267" spans="1:21" ht="13.2">
      <c r="A1267" s="22"/>
      <c r="B1267" s="62"/>
      <c r="C1267" s="22"/>
      <c r="D1267" s="22"/>
      <c r="E1267" s="22"/>
      <c r="F1267" s="22"/>
      <c r="G1267" s="22"/>
      <c r="H1267" s="63"/>
      <c r="I1267" s="19"/>
      <c r="J1267" s="19"/>
      <c r="K1267" s="22"/>
      <c r="L1267" s="19"/>
      <c r="M1267" s="19"/>
      <c r="N1267" s="19"/>
      <c r="O1267" s="22"/>
      <c r="P1267" s="22"/>
      <c r="Q1267" s="22"/>
      <c r="R1267" s="21"/>
      <c r="S1267" s="22"/>
      <c r="T1267" s="22"/>
      <c r="U1267" s="22"/>
    </row>
    <row r="1268" spans="1:21" ht="13.2">
      <c r="A1268" s="22"/>
      <c r="B1268" s="62"/>
      <c r="C1268" s="22"/>
      <c r="D1268" s="22"/>
      <c r="E1268" s="22"/>
      <c r="F1268" s="22"/>
      <c r="G1268" s="22"/>
      <c r="H1268" s="63"/>
      <c r="I1268" s="19"/>
      <c r="J1268" s="19"/>
      <c r="K1268" s="22"/>
      <c r="L1268" s="19"/>
      <c r="M1268" s="19"/>
      <c r="N1268" s="19"/>
      <c r="O1268" s="22"/>
      <c r="P1268" s="22"/>
      <c r="Q1268" s="22"/>
      <c r="R1268" s="21"/>
      <c r="S1268" s="22"/>
      <c r="T1268" s="22"/>
      <c r="U1268" s="22"/>
    </row>
    <row r="1269" spans="1:21" ht="13.2">
      <c r="A1269" s="22"/>
      <c r="B1269" s="62"/>
      <c r="C1269" s="22"/>
      <c r="D1269" s="22"/>
      <c r="E1269" s="22"/>
      <c r="F1269" s="22"/>
      <c r="G1269" s="22"/>
      <c r="H1269" s="63"/>
      <c r="I1269" s="19"/>
      <c r="J1269" s="19"/>
      <c r="K1269" s="22"/>
      <c r="L1269" s="19"/>
      <c r="M1269" s="19"/>
      <c r="N1269" s="19"/>
      <c r="O1269" s="22"/>
      <c r="P1269" s="22"/>
      <c r="Q1269" s="22"/>
      <c r="R1269" s="21"/>
      <c r="S1269" s="22"/>
      <c r="T1269" s="22"/>
      <c r="U1269" s="22"/>
    </row>
    <row r="1270" spans="1:21" ht="13.2">
      <c r="A1270" s="22"/>
      <c r="B1270" s="62"/>
      <c r="C1270" s="22"/>
      <c r="D1270" s="22"/>
      <c r="E1270" s="22"/>
      <c r="F1270" s="22"/>
      <c r="G1270" s="22"/>
      <c r="H1270" s="63"/>
      <c r="I1270" s="19"/>
      <c r="J1270" s="19"/>
      <c r="K1270" s="22"/>
      <c r="L1270" s="19"/>
      <c r="M1270" s="19"/>
      <c r="N1270" s="19"/>
      <c r="O1270" s="22"/>
      <c r="P1270" s="22"/>
      <c r="Q1270" s="22"/>
      <c r="R1270" s="21"/>
      <c r="S1270" s="22"/>
      <c r="T1270" s="22"/>
      <c r="U1270" s="22"/>
    </row>
    <row r="1271" spans="1:21" ht="13.2">
      <c r="A1271" s="22"/>
      <c r="B1271" s="62"/>
      <c r="C1271" s="22"/>
      <c r="D1271" s="22"/>
      <c r="E1271" s="22"/>
      <c r="F1271" s="22"/>
      <c r="G1271" s="22"/>
      <c r="H1271" s="63"/>
      <c r="I1271" s="19"/>
      <c r="J1271" s="19"/>
      <c r="K1271" s="22"/>
      <c r="L1271" s="19"/>
      <c r="M1271" s="19"/>
      <c r="N1271" s="19"/>
      <c r="O1271" s="22"/>
      <c r="P1271" s="22"/>
      <c r="Q1271" s="22"/>
      <c r="R1271" s="21"/>
      <c r="S1271" s="22"/>
      <c r="T1271" s="22"/>
      <c r="U1271" s="22"/>
    </row>
    <row r="1272" spans="1:21" ht="13.2">
      <c r="A1272" s="22"/>
      <c r="B1272" s="62"/>
      <c r="C1272" s="22"/>
      <c r="D1272" s="22"/>
      <c r="E1272" s="22"/>
      <c r="F1272" s="22"/>
      <c r="G1272" s="22"/>
      <c r="H1272" s="63"/>
      <c r="I1272" s="19"/>
      <c r="J1272" s="19"/>
      <c r="K1272" s="22"/>
      <c r="L1272" s="19"/>
      <c r="M1272" s="19"/>
      <c r="N1272" s="19"/>
      <c r="O1272" s="22"/>
      <c r="P1272" s="22"/>
      <c r="Q1272" s="22"/>
      <c r="R1272" s="21"/>
      <c r="S1272" s="22"/>
      <c r="T1272" s="22"/>
      <c r="U1272" s="22"/>
    </row>
    <row r="1273" spans="1:21" ht="13.2">
      <c r="A1273" s="22"/>
      <c r="B1273" s="62"/>
      <c r="C1273" s="22"/>
      <c r="D1273" s="22"/>
      <c r="E1273" s="22"/>
      <c r="F1273" s="22"/>
      <c r="G1273" s="22"/>
      <c r="H1273" s="63"/>
      <c r="I1273" s="19"/>
      <c r="J1273" s="19"/>
      <c r="K1273" s="22"/>
      <c r="L1273" s="19"/>
      <c r="M1273" s="19"/>
      <c r="N1273" s="19"/>
      <c r="O1273" s="22"/>
      <c r="P1273" s="22"/>
      <c r="Q1273" s="22"/>
      <c r="R1273" s="21"/>
      <c r="S1273" s="22"/>
      <c r="T1273" s="22"/>
      <c r="U1273" s="22"/>
    </row>
    <row r="1274" spans="1:21" ht="13.2">
      <c r="A1274" s="22"/>
      <c r="B1274" s="62"/>
      <c r="C1274" s="22"/>
      <c r="D1274" s="22"/>
      <c r="E1274" s="22"/>
      <c r="F1274" s="22"/>
      <c r="G1274" s="22"/>
      <c r="H1274" s="63"/>
      <c r="I1274" s="19"/>
      <c r="J1274" s="19"/>
      <c r="K1274" s="22"/>
      <c r="L1274" s="19"/>
      <c r="M1274" s="19"/>
      <c r="N1274" s="19"/>
      <c r="O1274" s="22"/>
      <c r="P1274" s="22"/>
      <c r="Q1274" s="22"/>
      <c r="R1274" s="21"/>
      <c r="S1274" s="22"/>
      <c r="T1274" s="22"/>
      <c r="U1274" s="22"/>
    </row>
    <row r="1275" spans="1:21" ht="13.2">
      <c r="A1275" s="22"/>
      <c r="B1275" s="62"/>
      <c r="C1275" s="22"/>
      <c r="D1275" s="22"/>
      <c r="E1275" s="22"/>
      <c r="F1275" s="22"/>
      <c r="G1275" s="22"/>
      <c r="H1275" s="63"/>
      <c r="I1275" s="19"/>
      <c r="J1275" s="19"/>
      <c r="K1275" s="22"/>
      <c r="L1275" s="19"/>
      <c r="M1275" s="19"/>
      <c r="N1275" s="19"/>
      <c r="O1275" s="22"/>
      <c r="P1275" s="22"/>
      <c r="Q1275" s="22"/>
      <c r="R1275" s="21"/>
      <c r="S1275" s="22"/>
      <c r="T1275" s="22"/>
      <c r="U1275" s="22"/>
    </row>
    <row r="1276" spans="1:21" ht="13.2">
      <c r="A1276" s="22"/>
      <c r="B1276" s="62"/>
      <c r="C1276" s="22"/>
      <c r="D1276" s="22"/>
      <c r="E1276" s="22"/>
      <c r="F1276" s="22"/>
      <c r="G1276" s="22"/>
      <c r="H1276" s="63"/>
      <c r="I1276" s="19"/>
      <c r="J1276" s="19"/>
      <c r="K1276" s="22"/>
      <c r="L1276" s="19"/>
      <c r="M1276" s="19"/>
      <c r="N1276" s="19"/>
      <c r="O1276" s="22"/>
      <c r="P1276" s="22"/>
      <c r="Q1276" s="22"/>
      <c r="R1276" s="21"/>
      <c r="S1276" s="22"/>
      <c r="T1276" s="22"/>
      <c r="U1276" s="22"/>
    </row>
    <row r="1277" spans="1:21" ht="13.2">
      <c r="A1277" s="22"/>
      <c r="B1277" s="62"/>
      <c r="C1277" s="22"/>
      <c r="D1277" s="22"/>
      <c r="E1277" s="22"/>
      <c r="F1277" s="22"/>
      <c r="G1277" s="22"/>
      <c r="H1277" s="63"/>
      <c r="I1277" s="19"/>
      <c r="J1277" s="19"/>
      <c r="K1277" s="22"/>
      <c r="L1277" s="19"/>
      <c r="M1277" s="19"/>
      <c r="N1277" s="19"/>
      <c r="O1277" s="22"/>
      <c r="P1277" s="22"/>
      <c r="Q1277" s="22"/>
      <c r="R1277" s="21"/>
      <c r="S1277" s="22"/>
      <c r="T1277" s="22"/>
      <c r="U1277" s="22"/>
    </row>
    <row r="1278" spans="1:21" ht="13.2">
      <c r="A1278" s="22"/>
      <c r="B1278" s="62"/>
      <c r="C1278" s="22"/>
      <c r="D1278" s="22"/>
      <c r="E1278" s="22"/>
      <c r="F1278" s="22"/>
      <c r="G1278" s="22"/>
      <c r="H1278" s="63"/>
      <c r="I1278" s="19"/>
      <c r="J1278" s="19"/>
      <c r="K1278" s="22"/>
      <c r="L1278" s="19"/>
      <c r="M1278" s="19"/>
      <c r="N1278" s="19"/>
      <c r="O1278" s="22"/>
      <c r="P1278" s="22"/>
      <c r="Q1278" s="22"/>
      <c r="R1278" s="21"/>
      <c r="S1278" s="22"/>
      <c r="T1278" s="22"/>
      <c r="U1278" s="22"/>
    </row>
    <row r="1279" spans="1:21" ht="13.2">
      <c r="A1279" s="22"/>
      <c r="B1279" s="62"/>
      <c r="C1279" s="22"/>
      <c r="D1279" s="22"/>
      <c r="E1279" s="22"/>
      <c r="F1279" s="22"/>
      <c r="G1279" s="22"/>
      <c r="H1279" s="63"/>
      <c r="I1279" s="19"/>
      <c r="J1279" s="19"/>
      <c r="K1279" s="22"/>
      <c r="L1279" s="19"/>
      <c r="M1279" s="19"/>
      <c r="N1279" s="19"/>
      <c r="O1279" s="22"/>
      <c r="P1279" s="22"/>
      <c r="Q1279" s="22"/>
      <c r="R1279" s="21"/>
      <c r="S1279" s="22"/>
      <c r="T1279" s="22"/>
      <c r="U1279" s="22"/>
    </row>
    <row r="1280" spans="1:21" ht="13.2">
      <c r="A1280" s="22"/>
      <c r="B1280" s="62"/>
      <c r="C1280" s="22"/>
      <c r="D1280" s="22"/>
      <c r="E1280" s="22"/>
      <c r="F1280" s="22"/>
      <c r="G1280" s="22"/>
      <c r="H1280" s="63"/>
      <c r="I1280" s="19"/>
      <c r="J1280" s="19"/>
      <c r="K1280" s="22"/>
      <c r="L1280" s="19"/>
      <c r="M1280" s="19"/>
      <c r="N1280" s="19"/>
      <c r="O1280" s="22"/>
      <c r="P1280" s="22"/>
      <c r="Q1280" s="22"/>
      <c r="R1280" s="21"/>
      <c r="S1280" s="22"/>
      <c r="T1280" s="22"/>
      <c r="U1280" s="22"/>
    </row>
    <row r="1281" spans="1:21" ht="13.2">
      <c r="A1281" s="22"/>
      <c r="B1281" s="62"/>
      <c r="C1281" s="22"/>
      <c r="D1281" s="22"/>
      <c r="E1281" s="22"/>
      <c r="F1281" s="22"/>
      <c r="G1281" s="22"/>
      <c r="H1281" s="63"/>
      <c r="I1281" s="19"/>
      <c r="J1281" s="19"/>
      <c r="K1281" s="22"/>
      <c r="L1281" s="19"/>
      <c r="M1281" s="19"/>
      <c r="N1281" s="19"/>
      <c r="O1281" s="22"/>
      <c r="P1281" s="22"/>
      <c r="Q1281" s="22"/>
      <c r="R1281" s="21"/>
      <c r="S1281" s="22"/>
      <c r="T1281" s="22"/>
      <c r="U1281" s="22"/>
    </row>
    <row r="1282" spans="1:21" ht="13.2">
      <c r="A1282" s="22"/>
      <c r="B1282" s="62"/>
      <c r="C1282" s="22"/>
      <c r="D1282" s="22"/>
      <c r="E1282" s="22"/>
      <c r="F1282" s="22"/>
      <c r="G1282" s="22"/>
      <c r="H1282" s="63"/>
      <c r="I1282" s="19"/>
      <c r="J1282" s="19"/>
      <c r="K1282" s="22"/>
      <c r="L1282" s="19"/>
      <c r="M1282" s="19"/>
      <c r="N1282" s="19"/>
      <c r="O1282" s="22"/>
      <c r="P1282" s="22"/>
      <c r="Q1282" s="22"/>
      <c r="R1282" s="21"/>
      <c r="S1282" s="22"/>
      <c r="T1282" s="22"/>
      <c r="U1282" s="22"/>
    </row>
    <row r="1283" spans="1:21" ht="13.2">
      <c r="A1283" s="22"/>
      <c r="B1283" s="62"/>
      <c r="C1283" s="22"/>
      <c r="D1283" s="22"/>
      <c r="E1283" s="22"/>
      <c r="F1283" s="22"/>
      <c r="G1283" s="22"/>
      <c r="H1283" s="63"/>
      <c r="I1283" s="19"/>
      <c r="J1283" s="19"/>
      <c r="K1283" s="22"/>
      <c r="L1283" s="19"/>
      <c r="M1283" s="19"/>
      <c r="N1283" s="19"/>
      <c r="O1283" s="22"/>
      <c r="P1283" s="22"/>
      <c r="Q1283" s="22"/>
      <c r="R1283" s="21"/>
      <c r="S1283" s="22"/>
      <c r="T1283" s="22"/>
      <c r="U1283" s="22"/>
    </row>
    <row r="1284" spans="1:21" ht="13.2">
      <c r="A1284" s="22"/>
      <c r="B1284" s="62"/>
      <c r="C1284" s="22"/>
      <c r="D1284" s="22"/>
      <c r="E1284" s="22"/>
      <c r="F1284" s="22"/>
      <c r="G1284" s="22"/>
      <c r="H1284" s="63"/>
      <c r="I1284" s="19"/>
      <c r="J1284" s="19"/>
      <c r="K1284" s="22"/>
      <c r="L1284" s="19"/>
      <c r="M1284" s="19"/>
      <c r="N1284" s="19"/>
      <c r="O1284" s="22"/>
      <c r="P1284" s="22"/>
      <c r="Q1284" s="22"/>
      <c r="R1284" s="21"/>
      <c r="S1284" s="22"/>
      <c r="T1284" s="22"/>
      <c r="U1284" s="22"/>
    </row>
    <row r="1285" spans="1:21" ht="13.2">
      <c r="A1285" s="22"/>
      <c r="B1285" s="62"/>
      <c r="C1285" s="22"/>
      <c r="D1285" s="22"/>
      <c r="E1285" s="22"/>
      <c r="F1285" s="22"/>
      <c r="G1285" s="22"/>
      <c r="H1285" s="63"/>
      <c r="I1285" s="19"/>
      <c r="J1285" s="19"/>
      <c r="K1285" s="22"/>
      <c r="L1285" s="19"/>
      <c r="M1285" s="19"/>
      <c r="N1285" s="19"/>
      <c r="O1285" s="22"/>
      <c r="P1285" s="22"/>
      <c r="Q1285" s="22"/>
      <c r="R1285" s="21"/>
      <c r="S1285" s="22"/>
      <c r="T1285" s="22"/>
      <c r="U1285" s="22"/>
    </row>
    <row r="1286" spans="1:21" ht="13.2">
      <c r="A1286" s="22"/>
      <c r="B1286" s="62"/>
      <c r="C1286" s="22"/>
      <c r="D1286" s="22"/>
      <c r="E1286" s="22"/>
      <c r="F1286" s="22"/>
      <c r="G1286" s="22"/>
      <c r="H1286" s="63"/>
      <c r="I1286" s="19"/>
      <c r="J1286" s="19"/>
      <c r="K1286" s="22"/>
      <c r="L1286" s="19"/>
      <c r="M1286" s="19"/>
      <c r="N1286" s="19"/>
      <c r="O1286" s="22"/>
      <c r="P1286" s="22"/>
      <c r="Q1286" s="22"/>
      <c r="R1286" s="21"/>
      <c r="S1286" s="22"/>
      <c r="T1286" s="22"/>
      <c r="U1286" s="22"/>
    </row>
    <row r="1287" spans="1:21" ht="13.2">
      <c r="A1287" s="22"/>
      <c r="B1287" s="62"/>
      <c r="C1287" s="22"/>
      <c r="D1287" s="22"/>
      <c r="E1287" s="22"/>
      <c r="F1287" s="22"/>
      <c r="G1287" s="22"/>
      <c r="H1287" s="63"/>
      <c r="I1287" s="19"/>
      <c r="J1287" s="19"/>
      <c r="K1287" s="22"/>
      <c r="L1287" s="19"/>
      <c r="M1287" s="19"/>
      <c r="N1287" s="19"/>
      <c r="O1287" s="22"/>
      <c r="P1287" s="22"/>
      <c r="Q1287" s="22"/>
      <c r="R1287" s="21"/>
      <c r="S1287" s="22"/>
      <c r="T1287" s="22"/>
      <c r="U1287" s="22"/>
    </row>
    <row r="1288" spans="1:21" ht="13.2">
      <c r="A1288" s="22"/>
      <c r="B1288" s="62"/>
      <c r="C1288" s="22"/>
      <c r="D1288" s="22"/>
      <c r="E1288" s="22"/>
      <c r="F1288" s="22"/>
      <c r="G1288" s="22"/>
      <c r="H1288" s="63"/>
      <c r="I1288" s="19"/>
      <c r="J1288" s="19"/>
      <c r="K1288" s="22"/>
      <c r="L1288" s="19"/>
      <c r="M1288" s="19"/>
      <c r="N1288" s="19"/>
      <c r="O1288" s="22"/>
      <c r="P1288" s="22"/>
      <c r="Q1288" s="22"/>
      <c r="R1288" s="21"/>
      <c r="S1288" s="22"/>
      <c r="T1288" s="22"/>
      <c r="U1288" s="22"/>
    </row>
    <row r="1289" spans="1:21" ht="13.2">
      <c r="A1289" s="22"/>
      <c r="B1289" s="62"/>
      <c r="C1289" s="22"/>
      <c r="D1289" s="22"/>
      <c r="E1289" s="22"/>
      <c r="F1289" s="22"/>
      <c r="G1289" s="22"/>
      <c r="H1289" s="63"/>
      <c r="I1289" s="19"/>
      <c r="J1289" s="19"/>
      <c r="K1289" s="22"/>
      <c r="L1289" s="19"/>
      <c r="M1289" s="19"/>
      <c r="N1289" s="19"/>
      <c r="O1289" s="22"/>
      <c r="P1289" s="22"/>
      <c r="Q1289" s="22"/>
      <c r="R1289" s="21"/>
      <c r="S1289" s="22"/>
      <c r="T1289" s="22"/>
      <c r="U1289" s="22"/>
    </row>
    <row r="1290" spans="1:21" ht="13.2">
      <c r="A1290" s="22"/>
      <c r="B1290" s="62"/>
      <c r="C1290" s="22"/>
      <c r="D1290" s="22"/>
      <c r="E1290" s="22"/>
      <c r="F1290" s="22"/>
      <c r="G1290" s="22"/>
      <c r="H1290" s="63"/>
      <c r="I1290" s="19"/>
      <c r="J1290" s="19"/>
      <c r="K1290" s="22"/>
      <c r="L1290" s="19"/>
      <c r="M1290" s="19"/>
      <c r="N1290" s="19"/>
      <c r="O1290" s="22"/>
      <c r="P1290" s="22"/>
      <c r="Q1290" s="22"/>
      <c r="R1290" s="21"/>
      <c r="S1290" s="22"/>
      <c r="T1290" s="22"/>
      <c r="U1290" s="22"/>
    </row>
    <row r="1291" spans="1:21" ht="13.2">
      <c r="A1291" s="22"/>
      <c r="B1291" s="62"/>
      <c r="C1291" s="22"/>
      <c r="D1291" s="22"/>
      <c r="E1291" s="22"/>
      <c r="F1291" s="22"/>
      <c r="G1291" s="22"/>
      <c r="H1291" s="63"/>
      <c r="I1291" s="19"/>
      <c r="J1291" s="19"/>
      <c r="K1291" s="22"/>
      <c r="L1291" s="19"/>
      <c r="M1291" s="19"/>
      <c r="N1291" s="19"/>
      <c r="O1291" s="22"/>
      <c r="P1291" s="22"/>
      <c r="Q1291" s="22"/>
      <c r="R1291" s="21"/>
      <c r="S1291" s="22"/>
      <c r="T1291" s="22"/>
      <c r="U1291" s="22"/>
    </row>
    <row r="1292" spans="1:21" ht="13.2">
      <c r="A1292" s="22"/>
      <c r="B1292" s="62"/>
      <c r="C1292" s="22"/>
      <c r="D1292" s="22"/>
      <c r="E1292" s="22"/>
      <c r="F1292" s="22"/>
      <c r="G1292" s="22"/>
      <c r="H1292" s="63"/>
      <c r="I1292" s="19"/>
      <c r="J1292" s="19"/>
      <c r="K1292" s="22"/>
      <c r="L1292" s="19"/>
      <c r="M1292" s="19"/>
      <c r="N1292" s="19"/>
      <c r="O1292" s="22"/>
      <c r="P1292" s="22"/>
      <c r="Q1292" s="22"/>
      <c r="R1292" s="21"/>
      <c r="S1292" s="22"/>
      <c r="T1292" s="22"/>
      <c r="U1292" s="22"/>
    </row>
    <row r="1293" spans="1:21" ht="13.2">
      <c r="A1293" s="22"/>
      <c r="B1293" s="62"/>
      <c r="C1293" s="22"/>
      <c r="D1293" s="22"/>
      <c r="E1293" s="22"/>
      <c r="F1293" s="22"/>
      <c r="G1293" s="22"/>
      <c r="H1293" s="63"/>
      <c r="I1293" s="19"/>
      <c r="J1293" s="19"/>
      <c r="K1293" s="22"/>
      <c r="L1293" s="19"/>
      <c r="M1293" s="19"/>
      <c r="N1293" s="19"/>
      <c r="O1293" s="22"/>
      <c r="P1293" s="22"/>
      <c r="Q1293" s="22"/>
      <c r="R1293" s="21"/>
      <c r="S1293" s="22"/>
      <c r="T1293" s="22"/>
      <c r="U1293" s="22"/>
    </row>
    <row r="1294" spans="1:21" ht="13.2">
      <c r="A1294" s="22"/>
      <c r="B1294" s="62"/>
      <c r="C1294" s="22"/>
      <c r="D1294" s="22"/>
      <c r="E1294" s="22"/>
      <c r="F1294" s="22"/>
      <c r="G1294" s="22"/>
      <c r="H1294" s="63"/>
      <c r="I1294" s="19"/>
      <c r="J1294" s="19"/>
      <c r="K1294" s="22"/>
      <c r="L1294" s="19"/>
      <c r="M1294" s="19"/>
      <c r="N1294" s="19"/>
      <c r="O1294" s="22"/>
      <c r="P1294" s="22"/>
      <c r="Q1294" s="22"/>
      <c r="R1294" s="21"/>
      <c r="S1294" s="22"/>
      <c r="T1294" s="22"/>
      <c r="U1294" s="22"/>
    </row>
    <row r="1295" spans="1:21" ht="13.2">
      <c r="A1295" s="22"/>
      <c r="B1295" s="62"/>
      <c r="C1295" s="22"/>
      <c r="D1295" s="22"/>
      <c r="E1295" s="22"/>
      <c r="F1295" s="22"/>
      <c r="G1295" s="22"/>
      <c r="H1295" s="63"/>
      <c r="I1295" s="19"/>
      <c r="J1295" s="19"/>
      <c r="K1295" s="22"/>
      <c r="L1295" s="19"/>
      <c r="M1295" s="19"/>
      <c r="N1295" s="19"/>
      <c r="O1295" s="22"/>
      <c r="P1295" s="22"/>
      <c r="Q1295" s="22"/>
      <c r="R1295" s="21"/>
      <c r="S1295" s="22"/>
      <c r="T1295" s="22"/>
      <c r="U1295" s="22"/>
    </row>
    <row r="1296" spans="1:21" ht="13.2">
      <c r="A1296" s="22"/>
      <c r="B1296" s="62"/>
      <c r="C1296" s="22"/>
      <c r="D1296" s="22"/>
      <c r="E1296" s="22"/>
      <c r="F1296" s="22"/>
      <c r="G1296" s="22"/>
      <c r="H1296" s="63"/>
      <c r="I1296" s="19"/>
      <c r="J1296" s="19"/>
      <c r="K1296" s="22"/>
      <c r="L1296" s="19"/>
      <c r="M1296" s="19"/>
      <c r="N1296" s="19"/>
      <c r="O1296" s="22"/>
      <c r="P1296" s="22"/>
      <c r="Q1296" s="22"/>
      <c r="R1296" s="21"/>
      <c r="S1296" s="22"/>
      <c r="T1296" s="22"/>
      <c r="U1296" s="22"/>
    </row>
    <row r="1297" spans="1:21" ht="13.2">
      <c r="A1297" s="22"/>
      <c r="B1297" s="62"/>
      <c r="C1297" s="22"/>
      <c r="D1297" s="22"/>
      <c r="E1297" s="22"/>
      <c r="F1297" s="22"/>
      <c r="G1297" s="22"/>
      <c r="H1297" s="63"/>
      <c r="I1297" s="19"/>
      <c r="J1297" s="19"/>
      <c r="K1297" s="22"/>
      <c r="L1297" s="19"/>
      <c r="M1297" s="19"/>
      <c r="N1297" s="19"/>
      <c r="O1297" s="22"/>
      <c r="P1297" s="22"/>
      <c r="Q1297" s="22"/>
      <c r="R1297" s="21"/>
      <c r="S1297" s="22"/>
      <c r="T1297" s="22"/>
      <c r="U1297" s="22"/>
    </row>
    <row r="1298" spans="1:21" ht="13.2">
      <c r="A1298" s="22"/>
      <c r="B1298" s="62"/>
      <c r="C1298" s="22"/>
      <c r="D1298" s="22"/>
      <c r="E1298" s="22"/>
      <c r="F1298" s="22"/>
      <c r="G1298" s="22"/>
      <c r="H1298" s="63"/>
      <c r="I1298" s="19"/>
      <c r="J1298" s="19"/>
      <c r="K1298" s="22"/>
      <c r="L1298" s="19"/>
      <c r="M1298" s="19"/>
      <c r="N1298" s="19"/>
      <c r="O1298" s="22"/>
      <c r="P1298" s="22"/>
      <c r="Q1298" s="22"/>
      <c r="R1298" s="21"/>
      <c r="S1298" s="22"/>
      <c r="T1298" s="22"/>
      <c r="U1298" s="22"/>
    </row>
    <row r="1299" spans="1:21" ht="13.2">
      <c r="A1299" s="22"/>
      <c r="B1299" s="62"/>
      <c r="C1299" s="22"/>
      <c r="D1299" s="22"/>
      <c r="E1299" s="22"/>
      <c r="F1299" s="22"/>
      <c r="G1299" s="22"/>
      <c r="H1299" s="63"/>
      <c r="I1299" s="19"/>
      <c r="J1299" s="19"/>
      <c r="K1299" s="22"/>
      <c r="L1299" s="19"/>
      <c r="M1299" s="19"/>
      <c r="N1299" s="19"/>
      <c r="O1299" s="22"/>
      <c r="P1299" s="22"/>
      <c r="Q1299" s="22"/>
      <c r="R1299" s="21"/>
      <c r="S1299" s="22"/>
      <c r="T1299" s="22"/>
      <c r="U1299" s="22"/>
    </row>
    <row r="1300" spans="1:21" ht="13.2">
      <c r="A1300" s="22"/>
      <c r="B1300" s="62"/>
      <c r="C1300" s="22"/>
      <c r="D1300" s="22"/>
      <c r="E1300" s="22"/>
      <c r="F1300" s="22"/>
      <c r="G1300" s="22"/>
      <c r="H1300" s="63"/>
      <c r="I1300" s="19"/>
      <c r="J1300" s="19"/>
      <c r="K1300" s="22"/>
      <c r="L1300" s="19"/>
      <c r="M1300" s="19"/>
      <c r="N1300" s="19"/>
      <c r="O1300" s="22"/>
      <c r="P1300" s="22"/>
      <c r="Q1300" s="22"/>
      <c r="R1300" s="21"/>
      <c r="S1300" s="22"/>
      <c r="T1300" s="22"/>
      <c r="U1300" s="22"/>
    </row>
    <row r="1301" spans="1:21" ht="13.2">
      <c r="A1301" s="22"/>
      <c r="B1301" s="62"/>
      <c r="C1301" s="22"/>
      <c r="D1301" s="22"/>
      <c r="E1301" s="22"/>
      <c r="F1301" s="22"/>
      <c r="G1301" s="22"/>
      <c r="H1301" s="63"/>
      <c r="I1301" s="19"/>
      <c r="J1301" s="19"/>
      <c r="K1301" s="22"/>
      <c r="L1301" s="19"/>
      <c r="M1301" s="19"/>
      <c r="N1301" s="19"/>
      <c r="O1301" s="22"/>
      <c r="P1301" s="22"/>
      <c r="Q1301" s="22"/>
      <c r="R1301" s="21"/>
      <c r="S1301" s="22"/>
      <c r="T1301" s="22"/>
      <c r="U1301" s="22"/>
    </row>
    <row r="1302" spans="1:21" ht="13.2">
      <c r="A1302" s="22"/>
      <c r="B1302" s="62"/>
      <c r="C1302" s="22"/>
      <c r="D1302" s="22"/>
      <c r="E1302" s="22"/>
      <c r="F1302" s="22"/>
      <c r="G1302" s="22"/>
      <c r="H1302" s="63"/>
      <c r="I1302" s="19"/>
      <c r="J1302" s="19"/>
      <c r="K1302" s="22"/>
      <c r="L1302" s="19"/>
      <c r="M1302" s="19"/>
      <c r="N1302" s="19"/>
      <c r="O1302" s="22"/>
      <c r="P1302" s="22"/>
      <c r="Q1302" s="22"/>
      <c r="R1302" s="21"/>
      <c r="S1302" s="22"/>
      <c r="T1302" s="22"/>
      <c r="U1302" s="22"/>
    </row>
    <row r="1303" spans="1:21" ht="13.2">
      <c r="A1303" s="22"/>
      <c r="B1303" s="62"/>
      <c r="C1303" s="22"/>
      <c r="D1303" s="22"/>
      <c r="E1303" s="22"/>
      <c r="F1303" s="22"/>
      <c r="G1303" s="22"/>
      <c r="H1303" s="63"/>
      <c r="I1303" s="19"/>
      <c r="J1303" s="19"/>
      <c r="K1303" s="22"/>
      <c r="L1303" s="19"/>
      <c r="M1303" s="19"/>
      <c r="N1303" s="19"/>
      <c r="O1303" s="22"/>
      <c r="P1303" s="22"/>
      <c r="Q1303" s="22"/>
      <c r="R1303" s="21"/>
      <c r="S1303" s="22"/>
      <c r="T1303" s="22"/>
      <c r="U1303" s="22"/>
    </row>
    <row r="1304" spans="1:21" ht="13.2">
      <c r="A1304" s="22"/>
      <c r="B1304" s="62"/>
      <c r="C1304" s="22"/>
      <c r="D1304" s="22"/>
      <c r="E1304" s="22"/>
      <c r="F1304" s="22"/>
      <c r="G1304" s="22"/>
      <c r="H1304" s="63"/>
      <c r="I1304" s="19"/>
      <c r="J1304" s="19"/>
      <c r="K1304" s="22"/>
      <c r="L1304" s="19"/>
      <c r="M1304" s="19"/>
      <c r="N1304" s="19"/>
      <c r="O1304" s="22"/>
      <c r="P1304" s="22"/>
      <c r="Q1304" s="22"/>
      <c r="R1304" s="21"/>
      <c r="S1304" s="22"/>
      <c r="T1304" s="22"/>
      <c r="U1304" s="22"/>
    </row>
    <row r="1305" spans="1:21" ht="13.2">
      <c r="A1305" s="22"/>
      <c r="B1305" s="62"/>
      <c r="C1305" s="22"/>
      <c r="D1305" s="22"/>
      <c r="E1305" s="22"/>
      <c r="F1305" s="22"/>
      <c r="G1305" s="22"/>
      <c r="H1305" s="63"/>
      <c r="I1305" s="19"/>
      <c r="J1305" s="19"/>
      <c r="K1305" s="22"/>
      <c r="L1305" s="19"/>
      <c r="M1305" s="19"/>
      <c r="N1305" s="19"/>
      <c r="O1305" s="22"/>
      <c r="P1305" s="22"/>
      <c r="Q1305" s="22"/>
      <c r="R1305" s="21"/>
      <c r="S1305" s="22"/>
      <c r="T1305" s="22"/>
      <c r="U1305" s="22"/>
    </row>
    <row r="1306" spans="1:21" ht="13.2">
      <c r="A1306" s="22"/>
      <c r="B1306" s="62"/>
      <c r="C1306" s="22"/>
      <c r="D1306" s="22"/>
      <c r="E1306" s="22"/>
      <c r="F1306" s="22"/>
      <c r="G1306" s="22"/>
      <c r="H1306" s="63"/>
      <c r="I1306" s="19"/>
      <c r="J1306" s="19"/>
      <c r="K1306" s="22"/>
      <c r="L1306" s="19"/>
      <c r="M1306" s="19"/>
      <c r="N1306" s="19"/>
      <c r="O1306" s="22"/>
      <c r="P1306" s="22"/>
      <c r="Q1306" s="22"/>
      <c r="R1306" s="21"/>
      <c r="S1306" s="22"/>
      <c r="T1306" s="22"/>
      <c r="U1306" s="22"/>
    </row>
    <row r="1307" spans="1:21" ht="13.2">
      <c r="A1307" s="22"/>
      <c r="B1307" s="62"/>
      <c r="C1307" s="22"/>
      <c r="D1307" s="22"/>
      <c r="E1307" s="22"/>
      <c r="F1307" s="22"/>
      <c r="G1307" s="22"/>
      <c r="H1307" s="63"/>
      <c r="I1307" s="19"/>
      <c r="J1307" s="19"/>
      <c r="K1307" s="22"/>
      <c r="L1307" s="19"/>
      <c r="M1307" s="19"/>
      <c r="N1307" s="19"/>
      <c r="O1307" s="22"/>
      <c r="P1307" s="22"/>
      <c r="Q1307" s="22"/>
      <c r="R1307" s="21"/>
      <c r="S1307" s="22"/>
      <c r="T1307" s="22"/>
      <c r="U1307" s="22"/>
    </row>
    <row r="1308" spans="1:21" ht="13.2">
      <c r="A1308" s="22"/>
      <c r="B1308" s="62"/>
      <c r="C1308" s="22"/>
      <c r="D1308" s="22"/>
      <c r="E1308" s="22"/>
      <c r="F1308" s="22"/>
      <c r="G1308" s="22"/>
      <c r="H1308" s="63"/>
      <c r="I1308" s="19"/>
      <c r="J1308" s="19"/>
      <c r="K1308" s="22"/>
      <c r="L1308" s="19"/>
      <c r="M1308" s="19"/>
      <c r="N1308" s="19"/>
      <c r="O1308" s="22"/>
      <c r="P1308" s="22"/>
      <c r="Q1308" s="22"/>
      <c r="R1308" s="21"/>
      <c r="S1308" s="22"/>
      <c r="T1308" s="22"/>
      <c r="U1308" s="22"/>
    </row>
    <row r="1309" spans="1:21" ht="13.2">
      <c r="A1309" s="22"/>
      <c r="B1309" s="62"/>
      <c r="C1309" s="22"/>
      <c r="D1309" s="22"/>
      <c r="E1309" s="22"/>
      <c r="F1309" s="22"/>
      <c r="G1309" s="22"/>
      <c r="H1309" s="63"/>
      <c r="I1309" s="19"/>
      <c r="J1309" s="19"/>
      <c r="K1309" s="22"/>
      <c r="L1309" s="19"/>
      <c r="M1309" s="19"/>
      <c r="N1309" s="19"/>
      <c r="O1309" s="22"/>
      <c r="P1309" s="22"/>
      <c r="Q1309" s="22"/>
      <c r="R1309" s="21"/>
      <c r="S1309" s="22"/>
      <c r="T1309" s="22"/>
      <c r="U1309" s="22"/>
    </row>
    <row r="1310" spans="1:21" ht="13.2">
      <c r="A1310" s="22"/>
      <c r="B1310" s="62"/>
      <c r="C1310" s="22"/>
      <c r="D1310" s="22"/>
      <c r="E1310" s="22"/>
      <c r="F1310" s="22"/>
      <c r="G1310" s="22"/>
      <c r="H1310" s="63"/>
      <c r="I1310" s="19"/>
      <c r="J1310" s="19"/>
      <c r="K1310" s="22"/>
      <c r="L1310" s="19"/>
      <c r="M1310" s="19"/>
      <c r="N1310" s="19"/>
      <c r="O1310" s="22"/>
      <c r="P1310" s="22"/>
      <c r="Q1310" s="22"/>
      <c r="R1310" s="21"/>
      <c r="S1310" s="22"/>
      <c r="T1310" s="22"/>
      <c r="U1310" s="22"/>
    </row>
    <row r="1311" spans="1:21" ht="13.2">
      <c r="A1311" s="22"/>
      <c r="B1311" s="62"/>
      <c r="C1311" s="22"/>
      <c r="D1311" s="22"/>
      <c r="E1311" s="22"/>
      <c r="F1311" s="22"/>
      <c r="G1311" s="22"/>
      <c r="H1311" s="63"/>
      <c r="I1311" s="19"/>
      <c r="J1311" s="19"/>
      <c r="K1311" s="22"/>
      <c r="L1311" s="19"/>
      <c r="M1311" s="19"/>
      <c r="N1311" s="19"/>
      <c r="O1311" s="22"/>
      <c r="P1311" s="22"/>
      <c r="Q1311" s="22"/>
      <c r="R1311" s="21"/>
      <c r="S1311" s="22"/>
      <c r="T1311" s="22"/>
      <c r="U1311" s="22"/>
    </row>
    <row r="1312" spans="1:21" ht="13.2">
      <c r="A1312" s="22"/>
      <c r="B1312" s="62"/>
      <c r="C1312" s="22"/>
      <c r="D1312" s="22"/>
      <c r="E1312" s="22"/>
      <c r="F1312" s="22"/>
      <c r="G1312" s="22"/>
      <c r="H1312" s="63"/>
      <c r="I1312" s="19"/>
      <c r="J1312" s="19"/>
      <c r="K1312" s="22"/>
      <c r="L1312" s="19"/>
      <c r="M1312" s="19"/>
      <c r="N1312" s="19"/>
      <c r="O1312" s="22"/>
      <c r="P1312" s="22"/>
      <c r="Q1312" s="22"/>
      <c r="R1312" s="21"/>
      <c r="S1312" s="22"/>
      <c r="T1312" s="22"/>
      <c r="U1312" s="22"/>
    </row>
    <row r="1313" spans="1:21" ht="13.2">
      <c r="A1313" s="22"/>
      <c r="B1313" s="62"/>
      <c r="C1313" s="22"/>
      <c r="D1313" s="22"/>
      <c r="E1313" s="22"/>
      <c r="F1313" s="22"/>
      <c r="G1313" s="22"/>
      <c r="H1313" s="63"/>
      <c r="I1313" s="19"/>
      <c r="J1313" s="19"/>
      <c r="K1313" s="22"/>
      <c r="L1313" s="19"/>
      <c r="M1313" s="19"/>
      <c r="N1313" s="19"/>
      <c r="O1313" s="22"/>
      <c r="P1313" s="22"/>
      <c r="Q1313" s="22"/>
      <c r="R1313" s="21"/>
      <c r="S1313" s="22"/>
      <c r="T1313" s="22"/>
      <c r="U1313" s="22"/>
    </row>
    <row r="1314" spans="1:21" ht="13.2">
      <c r="A1314" s="22"/>
      <c r="B1314" s="62"/>
      <c r="C1314" s="22"/>
      <c r="D1314" s="22"/>
      <c r="E1314" s="22"/>
      <c r="F1314" s="22"/>
      <c r="G1314" s="22"/>
      <c r="H1314" s="63"/>
      <c r="I1314" s="19"/>
      <c r="J1314" s="19"/>
      <c r="K1314" s="22"/>
      <c r="L1314" s="19"/>
      <c r="M1314" s="19"/>
      <c r="N1314" s="19"/>
      <c r="O1314" s="22"/>
      <c r="P1314" s="22"/>
      <c r="Q1314" s="22"/>
      <c r="R1314" s="21"/>
      <c r="S1314" s="22"/>
      <c r="T1314" s="22"/>
      <c r="U1314" s="22"/>
    </row>
    <row r="1315" spans="1:21" ht="13.2">
      <c r="A1315" s="22"/>
      <c r="B1315" s="62"/>
      <c r="C1315" s="22"/>
      <c r="D1315" s="22"/>
      <c r="E1315" s="22"/>
      <c r="F1315" s="22"/>
      <c r="G1315" s="22"/>
      <c r="H1315" s="63"/>
      <c r="I1315" s="19"/>
      <c r="J1315" s="19"/>
      <c r="K1315" s="22"/>
      <c r="L1315" s="19"/>
      <c r="M1315" s="19"/>
      <c r="N1315" s="19"/>
      <c r="O1315" s="22"/>
      <c r="P1315" s="22"/>
      <c r="Q1315" s="22"/>
      <c r="R1315" s="21"/>
      <c r="S1315" s="22"/>
      <c r="T1315" s="22"/>
      <c r="U1315" s="22"/>
    </row>
    <row r="1316" spans="1:21" ht="13.2">
      <c r="A1316" s="22"/>
      <c r="B1316" s="62"/>
      <c r="C1316" s="22"/>
      <c r="D1316" s="22"/>
      <c r="E1316" s="22"/>
      <c r="F1316" s="22"/>
      <c r="G1316" s="22"/>
      <c r="H1316" s="63"/>
      <c r="I1316" s="19"/>
      <c r="J1316" s="19"/>
      <c r="K1316" s="22"/>
      <c r="L1316" s="19"/>
      <c r="M1316" s="19"/>
      <c r="N1316" s="19"/>
      <c r="O1316" s="22"/>
      <c r="P1316" s="22"/>
      <c r="Q1316" s="22"/>
      <c r="R1316" s="21"/>
      <c r="S1316" s="22"/>
      <c r="T1316" s="22"/>
      <c r="U1316" s="22"/>
    </row>
    <row r="1317" spans="1:21" ht="13.2">
      <c r="A1317" s="22"/>
      <c r="B1317" s="62"/>
      <c r="C1317" s="22"/>
      <c r="D1317" s="22"/>
      <c r="E1317" s="22"/>
      <c r="F1317" s="22"/>
      <c r="G1317" s="22"/>
      <c r="H1317" s="63"/>
      <c r="I1317" s="19"/>
      <c r="J1317" s="19"/>
      <c r="K1317" s="22"/>
      <c r="L1317" s="19"/>
      <c r="M1317" s="19"/>
      <c r="N1317" s="19"/>
      <c r="O1317" s="22"/>
      <c r="P1317" s="22"/>
      <c r="Q1317" s="22"/>
      <c r="R1317" s="21"/>
      <c r="S1317" s="22"/>
      <c r="T1317" s="22"/>
      <c r="U1317" s="22"/>
    </row>
    <row r="1318" spans="1:21" ht="13.2">
      <c r="A1318" s="22"/>
      <c r="B1318" s="62"/>
      <c r="C1318" s="22"/>
      <c r="D1318" s="22"/>
      <c r="E1318" s="22"/>
      <c r="F1318" s="22"/>
      <c r="G1318" s="22"/>
      <c r="H1318" s="63"/>
      <c r="I1318" s="19"/>
      <c r="J1318" s="19"/>
      <c r="K1318" s="22"/>
      <c r="L1318" s="19"/>
      <c r="M1318" s="19"/>
      <c r="N1318" s="19"/>
      <c r="O1318" s="22"/>
      <c r="P1318" s="22"/>
      <c r="Q1318" s="22"/>
      <c r="R1318" s="21"/>
      <c r="S1318" s="22"/>
      <c r="T1318" s="22"/>
      <c r="U1318" s="22"/>
    </row>
    <row r="1319" spans="1:21" ht="13.2">
      <c r="A1319" s="22"/>
      <c r="B1319" s="62"/>
      <c r="C1319" s="22"/>
      <c r="D1319" s="22"/>
      <c r="E1319" s="22"/>
      <c r="F1319" s="22"/>
      <c r="G1319" s="22"/>
      <c r="H1319" s="63"/>
      <c r="I1319" s="19"/>
      <c r="J1319" s="19"/>
      <c r="K1319" s="22"/>
      <c r="L1319" s="19"/>
      <c r="M1319" s="19"/>
      <c r="N1319" s="19"/>
      <c r="O1319" s="22"/>
      <c r="P1319" s="22"/>
      <c r="Q1319" s="22"/>
      <c r="R1319" s="21"/>
      <c r="S1319" s="22"/>
      <c r="T1319" s="22"/>
      <c r="U1319" s="22"/>
    </row>
    <row r="1320" spans="1:21" ht="13.2">
      <c r="A1320" s="22"/>
      <c r="B1320" s="62"/>
      <c r="C1320" s="22"/>
      <c r="D1320" s="22"/>
      <c r="E1320" s="22"/>
      <c r="F1320" s="22"/>
      <c r="G1320" s="22"/>
      <c r="H1320" s="63"/>
      <c r="I1320" s="19"/>
      <c r="J1320" s="19"/>
      <c r="K1320" s="22"/>
      <c r="L1320" s="19"/>
      <c r="M1320" s="19"/>
      <c r="N1320" s="19"/>
      <c r="O1320" s="22"/>
      <c r="P1320" s="22"/>
      <c r="Q1320" s="22"/>
      <c r="R1320" s="21"/>
      <c r="S1320" s="22"/>
      <c r="T1320" s="22"/>
      <c r="U1320" s="22"/>
    </row>
    <row r="1321" spans="1:21" ht="13.2">
      <c r="A1321" s="22"/>
      <c r="B1321" s="62"/>
      <c r="C1321" s="22"/>
      <c r="D1321" s="22"/>
      <c r="E1321" s="22"/>
      <c r="F1321" s="22"/>
      <c r="G1321" s="22"/>
      <c r="H1321" s="63"/>
      <c r="I1321" s="19"/>
      <c r="J1321" s="19"/>
      <c r="K1321" s="22"/>
      <c r="L1321" s="19"/>
      <c r="M1321" s="19"/>
      <c r="N1321" s="19"/>
      <c r="O1321" s="22"/>
      <c r="P1321" s="22"/>
      <c r="Q1321" s="22"/>
      <c r="R1321" s="21"/>
      <c r="S1321" s="22"/>
      <c r="T1321" s="22"/>
      <c r="U1321" s="22"/>
    </row>
    <row r="1322" spans="1:21" ht="13.2">
      <c r="A1322" s="22"/>
      <c r="B1322" s="62"/>
      <c r="C1322" s="22"/>
      <c r="D1322" s="22"/>
      <c r="E1322" s="22"/>
      <c r="F1322" s="22"/>
      <c r="G1322" s="22"/>
      <c r="H1322" s="63"/>
      <c r="I1322" s="19"/>
      <c r="J1322" s="19"/>
      <c r="K1322" s="22"/>
      <c r="L1322" s="19"/>
      <c r="M1322" s="19"/>
      <c r="N1322" s="19"/>
      <c r="O1322" s="22"/>
      <c r="P1322" s="22"/>
      <c r="Q1322" s="22"/>
      <c r="R1322" s="21"/>
      <c r="S1322" s="22"/>
      <c r="T1322" s="22"/>
      <c r="U1322" s="22"/>
    </row>
    <row r="1323" spans="1:21" ht="13.2">
      <c r="A1323" s="22"/>
      <c r="B1323" s="62"/>
      <c r="C1323" s="22"/>
      <c r="D1323" s="22"/>
      <c r="E1323" s="22"/>
      <c r="F1323" s="22"/>
      <c r="G1323" s="22"/>
      <c r="H1323" s="63"/>
      <c r="I1323" s="19"/>
      <c r="J1323" s="19"/>
      <c r="K1323" s="22"/>
      <c r="L1323" s="19"/>
      <c r="M1323" s="19"/>
      <c r="N1323" s="19"/>
      <c r="O1323" s="22"/>
      <c r="P1323" s="22"/>
      <c r="Q1323" s="22"/>
      <c r="R1323" s="21"/>
      <c r="S1323" s="22"/>
      <c r="T1323" s="22"/>
      <c r="U1323" s="22"/>
    </row>
    <row r="1324" spans="1:21" ht="13.2">
      <c r="A1324" s="22"/>
      <c r="B1324" s="62"/>
      <c r="C1324" s="22"/>
      <c r="D1324" s="22"/>
      <c r="E1324" s="22"/>
      <c r="F1324" s="22"/>
      <c r="G1324" s="22"/>
      <c r="H1324" s="63"/>
      <c r="I1324" s="19"/>
      <c r="J1324" s="19"/>
      <c r="K1324" s="22"/>
      <c r="L1324" s="19"/>
      <c r="M1324" s="19"/>
      <c r="N1324" s="19"/>
      <c r="O1324" s="22"/>
      <c r="P1324" s="22"/>
      <c r="Q1324" s="22"/>
      <c r="R1324" s="21"/>
      <c r="S1324" s="22"/>
      <c r="T1324" s="22"/>
      <c r="U1324" s="22"/>
    </row>
    <row r="1325" spans="1:21" ht="13.2">
      <c r="A1325" s="22"/>
      <c r="B1325" s="62"/>
      <c r="C1325" s="22"/>
      <c r="D1325" s="22"/>
      <c r="E1325" s="22"/>
      <c r="F1325" s="22"/>
      <c r="G1325" s="22"/>
      <c r="H1325" s="63"/>
      <c r="I1325" s="19"/>
      <c r="J1325" s="19"/>
      <c r="K1325" s="22"/>
      <c r="L1325" s="19"/>
      <c r="M1325" s="19"/>
      <c r="N1325" s="19"/>
      <c r="O1325" s="22"/>
      <c r="P1325" s="22"/>
      <c r="Q1325" s="22"/>
      <c r="R1325" s="21"/>
      <c r="S1325" s="22"/>
      <c r="T1325" s="22"/>
      <c r="U1325" s="22"/>
    </row>
    <row r="1326" spans="1:21" ht="13.2">
      <c r="A1326" s="22"/>
      <c r="B1326" s="62"/>
      <c r="C1326" s="22"/>
      <c r="D1326" s="22"/>
      <c r="E1326" s="22"/>
      <c r="F1326" s="22"/>
      <c r="G1326" s="22"/>
      <c r="H1326" s="63"/>
      <c r="I1326" s="19"/>
      <c r="J1326" s="19"/>
      <c r="K1326" s="22"/>
      <c r="L1326" s="19"/>
      <c r="M1326" s="19"/>
      <c r="N1326" s="19"/>
      <c r="O1326" s="22"/>
      <c r="P1326" s="22"/>
      <c r="Q1326" s="22"/>
      <c r="R1326" s="21"/>
      <c r="S1326" s="22"/>
      <c r="T1326" s="22"/>
      <c r="U1326" s="22"/>
    </row>
    <row r="1327" spans="1:21" ht="13.2">
      <c r="A1327" s="22"/>
      <c r="B1327" s="62"/>
      <c r="C1327" s="22"/>
      <c r="D1327" s="22"/>
      <c r="E1327" s="22"/>
      <c r="F1327" s="22"/>
      <c r="G1327" s="22"/>
      <c r="H1327" s="63"/>
      <c r="I1327" s="19"/>
      <c r="J1327" s="19"/>
      <c r="K1327" s="22"/>
      <c r="L1327" s="19"/>
      <c r="M1327" s="19"/>
      <c r="N1327" s="19"/>
      <c r="O1327" s="22"/>
      <c r="P1327" s="22"/>
      <c r="Q1327" s="22"/>
      <c r="R1327" s="21"/>
      <c r="S1327" s="22"/>
      <c r="T1327" s="22"/>
      <c r="U1327" s="22"/>
    </row>
    <row r="1328" spans="1:21" ht="13.2">
      <c r="A1328" s="22"/>
      <c r="B1328" s="62"/>
      <c r="C1328" s="22"/>
      <c r="D1328" s="22"/>
      <c r="E1328" s="22"/>
      <c r="F1328" s="22"/>
      <c r="G1328" s="22"/>
      <c r="H1328" s="63"/>
      <c r="I1328" s="19"/>
      <c r="J1328" s="19"/>
      <c r="K1328" s="22"/>
      <c r="L1328" s="19"/>
      <c r="M1328" s="19"/>
      <c r="N1328" s="19"/>
      <c r="O1328" s="22"/>
      <c r="P1328" s="22"/>
      <c r="Q1328" s="22"/>
      <c r="R1328" s="21"/>
      <c r="S1328" s="22"/>
      <c r="T1328" s="22"/>
      <c r="U1328" s="22"/>
    </row>
    <row r="1329" spans="1:21" ht="13.2">
      <c r="A1329" s="22"/>
      <c r="B1329" s="62"/>
      <c r="C1329" s="22"/>
      <c r="D1329" s="22"/>
      <c r="E1329" s="22"/>
      <c r="F1329" s="22"/>
      <c r="G1329" s="22"/>
      <c r="H1329" s="63"/>
      <c r="I1329" s="19"/>
      <c r="J1329" s="19"/>
      <c r="K1329" s="22"/>
      <c r="L1329" s="19"/>
      <c r="M1329" s="19"/>
      <c r="N1329" s="19"/>
      <c r="O1329" s="22"/>
      <c r="P1329" s="22"/>
      <c r="Q1329" s="22"/>
      <c r="R1329" s="21"/>
      <c r="S1329" s="22"/>
      <c r="T1329" s="22"/>
      <c r="U1329" s="22"/>
    </row>
    <row r="1330" spans="1:21" ht="13.2">
      <c r="A1330" s="22"/>
      <c r="B1330" s="62"/>
      <c r="C1330" s="22"/>
      <c r="D1330" s="22"/>
      <c r="E1330" s="22"/>
      <c r="F1330" s="22"/>
      <c r="G1330" s="22"/>
      <c r="H1330" s="63"/>
      <c r="I1330" s="19"/>
      <c r="J1330" s="19"/>
      <c r="K1330" s="22"/>
      <c r="L1330" s="19"/>
      <c r="M1330" s="19"/>
      <c r="N1330" s="19"/>
      <c r="O1330" s="22"/>
      <c r="P1330" s="22"/>
      <c r="Q1330" s="22"/>
      <c r="R1330" s="21"/>
      <c r="S1330" s="22"/>
      <c r="T1330" s="22"/>
      <c r="U1330" s="22"/>
    </row>
    <row r="1331" spans="1:21" ht="13.2">
      <c r="A1331" s="22"/>
      <c r="B1331" s="62"/>
      <c r="C1331" s="22"/>
      <c r="D1331" s="22"/>
      <c r="E1331" s="22"/>
      <c r="F1331" s="22"/>
      <c r="G1331" s="22"/>
      <c r="H1331" s="63"/>
      <c r="I1331" s="19"/>
      <c r="J1331" s="19"/>
      <c r="K1331" s="22"/>
      <c r="L1331" s="19"/>
      <c r="M1331" s="19"/>
      <c r="N1331" s="19"/>
      <c r="O1331" s="22"/>
      <c r="P1331" s="22"/>
      <c r="Q1331" s="22"/>
      <c r="R1331" s="21"/>
      <c r="S1331" s="22"/>
      <c r="T1331" s="22"/>
      <c r="U1331" s="22"/>
    </row>
    <row r="1332" spans="1:21" ht="13.2">
      <c r="A1332" s="22"/>
      <c r="B1332" s="62"/>
      <c r="C1332" s="22"/>
      <c r="D1332" s="22"/>
      <c r="E1332" s="22"/>
      <c r="F1332" s="22"/>
      <c r="G1332" s="22"/>
      <c r="H1332" s="63"/>
      <c r="I1332" s="19"/>
      <c r="J1332" s="19"/>
      <c r="K1332" s="22"/>
      <c r="L1332" s="19"/>
      <c r="M1332" s="19"/>
      <c r="N1332" s="19"/>
      <c r="O1332" s="22"/>
      <c r="P1332" s="22"/>
      <c r="Q1332" s="22"/>
      <c r="R1332" s="21"/>
      <c r="S1332" s="22"/>
      <c r="T1332" s="22"/>
      <c r="U1332" s="22"/>
    </row>
    <row r="1333" spans="1:21" ht="13.2">
      <c r="A1333" s="22"/>
      <c r="B1333" s="62"/>
      <c r="C1333" s="22"/>
      <c r="D1333" s="22"/>
      <c r="E1333" s="22"/>
      <c r="F1333" s="22"/>
      <c r="G1333" s="22"/>
      <c r="H1333" s="63"/>
      <c r="I1333" s="19"/>
      <c r="J1333" s="19"/>
      <c r="K1333" s="22"/>
      <c r="L1333" s="19"/>
      <c r="M1333" s="19"/>
      <c r="N1333" s="19"/>
      <c r="O1333" s="22"/>
      <c r="P1333" s="22"/>
      <c r="Q1333" s="22"/>
      <c r="R1333" s="21"/>
      <c r="S1333" s="22"/>
      <c r="T1333" s="22"/>
      <c r="U1333" s="22"/>
    </row>
    <row r="1334" spans="1:21" ht="13.2">
      <c r="A1334" s="22"/>
      <c r="B1334" s="62"/>
      <c r="C1334" s="22"/>
      <c r="D1334" s="22"/>
      <c r="E1334" s="22"/>
      <c r="F1334" s="22"/>
      <c r="G1334" s="22"/>
      <c r="H1334" s="63"/>
      <c r="I1334" s="19"/>
      <c r="J1334" s="19"/>
      <c r="K1334" s="22"/>
      <c r="L1334" s="19"/>
      <c r="M1334" s="19"/>
      <c r="N1334" s="19"/>
      <c r="O1334" s="22"/>
      <c r="P1334" s="22"/>
      <c r="Q1334" s="22"/>
      <c r="R1334" s="21"/>
      <c r="S1334" s="22"/>
      <c r="T1334" s="22"/>
      <c r="U1334" s="22"/>
    </row>
    <row r="1335" spans="1:21" ht="13.2">
      <c r="A1335" s="22"/>
      <c r="B1335" s="62"/>
      <c r="C1335" s="22"/>
      <c r="D1335" s="22"/>
      <c r="E1335" s="22"/>
      <c r="F1335" s="22"/>
      <c r="G1335" s="22"/>
      <c r="H1335" s="63"/>
      <c r="I1335" s="19"/>
      <c r="J1335" s="19"/>
      <c r="K1335" s="22"/>
      <c r="L1335" s="19"/>
      <c r="M1335" s="19"/>
      <c r="N1335" s="19"/>
      <c r="O1335" s="22"/>
      <c r="P1335" s="22"/>
      <c r="Q1335" s="22"/>
      <c r="R1335" s="21"/>
      <c r="S1335" s="22"/>
      <c r="T1335" s="22"/>
      <c r="U1335" s="22"/>
    </row>
    <row r="1336" spans="1:21" ht="13.2">
      <c r="A1336" s="22"/>
      <c r="B1336" s="62"/>
      <c r="C1336" s="22"/>
      <c r="D1336" s="22"/>
      <c r="E1336" s="22"/>
      <c r="F1336" s="22"/>
      <c r="G1336" s="22"/>
      <c r="H1336" s="63"/>
      <c r="I1336" s="19"/>
      <c r="J1336" s="19"/>
      <c r="K1336" s="22"/>
      <c r="L1336" s="19"/>
      <c r="M1336" s="19"/>
      <c r="N1336" s="19"/>
      <c r="O1336" s="22"/>
      <c r="P1336" s="22"/>
      <c r="Q1336" s="22"/>
      <c r="R1336" s="21"/>
      <c r="S1336" s="22"/>
      <c r="T1336" s="22"/>
      <c r="U1336" s="22"/>
    </row>
    <row r="1337" spans="1:21" ht="13.2">
      <c r="A1337" s="22"/>
      <c r="B1337" s="62"/>
      <c r="C1337" s="22"/>
      <c r="D1337" s="22"/>
      <c r="E1337" s="22"/>
      <c r="F1337" s="22"/>
      <c r="G1337" s="22"/>
      <c r="H1337" s="63"/>
      <c r="I1337" s="19"/>
      <c r="J1337" s="19"/>
      <c r="K1337" s="22"/>
      <c r="L1337" s="19"/>
      <c r="M1337" s="19"/>
      <c r="N1337" s="19"/>
      <c r="O1337" s="22"/>
      <c r="P1337" s="22"/>
      <c r="Q1337" s="22"/>
      <c r="R1337" s="21"/>
      <c r="S1337" s="22"/>
      <c r="T1337" s="22"/>
      <c r="U1337" s="22"/>
    </row>
    <row r="1338" spans="1:21" ht="13.2">
      <c r="A1338" s="22"/>
      <c r="B1338" s="62"/>
      <c r="C1338" s="22"/>
      <c r="D1338" s="22"/>
      <c r="E1338" s="22"/>
      <c r="F1338" s="22"/>
      <c r="G1338" s="22"/>
      <c r="H1338" s="63"/>
      <c r="I1338" s="19"/>
      <c r="J1338" s="19"/>
      <c r="K1338" s="22"/>
      <c r="L1338" s="19"/>
      <c r="M1338" s="19"/>
      <c r="N1338" s="19"/>
      <c r="O1338" s="22"/>
      <c r="P1338" s="22"/>
      <c r="Q1338" s="22"/>
      <c r="R1338" s="21"/>
      <c r="S1338" s="22"/>
      <c r="T1338" s="22"/>
      <c r="U1338" s="22"/>
    </row>
    <row r="1339" spans="1:21" ht="13.2">
      <c r="A1339" s="22"/>
      <c r="B1339" s="62"/>
      <c r="C1339" s="22"/>
      <c r="D1339" s="22"/>
      <c r="E1339" s="22"/>
      <c r="F1339" s="22"/>
      <c r="G1339" s="22"/>
      <c r="H1339" s="63"/>
      <c r="I1339" s="19"/>
      <c r="J1339" s="19"/>
      <c r="K1339" s="22"/>
      <c r="L1339" s="19"/>
      <c r="M1339" s="19"/>
      <c r="N1339" s="19"/>
      <c r="O1339" s="22"/>
      <c r="P1339" s="22"/>
      <c r="Q1339" s="22"/>
      <c r="R1339" s="21"/>
      <c r="S1339" s="22"/>
      <c r="T1339" s="22"/>
      <c r="U1339" s="22"/>
    </row>
    <row r="1340" spans="1:21" ht="13.2">
      <c r="A1340" s="22"/>
      <c r="B1340" s="62"/>
      <c r="C1340" s="22"/>
      <c r="D1340" s="22"/>
      <c r="E1340" s="22"/>
      <c r="F1340" s="22"/>
      <c r="G1340" s="22"/>
      <c r="H1340" s="63"/>
      <c r="I1340" s="19"/>
      <c r="J1340" s="19"/>
      <c r="K1340" s="22"/>
      <c r="L1340" s="19"/>
      <c r="M1340" s="19"/>
      <c r="N1340" s="19"/>
      <c r="O1340" s="22"/>
      <c r="P1340" s="22"/>
      <c r="Q1340" s="22"/>
      <c r="R1340" s="21"/>
      <c r="S1340" s="22"/>
      <c r="T1340" s="22"/>
      <c r="U1340" s="22"/>
    </row>
    <row r="1341" spans="1:21" ht="13.2">
      <c r="A1341" s="22"/>
      <c r="B1341" s="62"/>
      <c r="C1341" s="22"/>
      <c r="D1341" s="22"/>
      <c r="E1341" s="22"/>
      <c r="F1341" s="22"/>
      <c r="G1341" s="22"/>
      <c r="H1341" s="63"/>
      <c r="I1341" s="19"/>
      <c r="J1341" s="19"/>
      <c r="K1341" s="22"/>
      <c r="L1341" s="19"/>
      <c r="M1341" s="19"/>
      <c r="N1341" s="19"/>
      <c r="O1341" s="22"/>
      <c r="P1341" s="22"/>
      <c r="Q1341" s="22"/>
      <c r="R1341" s="21"/>
      <c r="S1341" s="22"/>
      <c r="T1341" s="22"/>
      <c r="U1341" s="22"/>
    </row>
    <row r="1342" spans="1:21" ht="13.2">
      <c r="A1342" s="22"/>
      <c r="B1342" s="62"/>
      <c r="C1342" s="22"/>
      <c r="D1342" s="22"/>
      <c r="E1342" s="22"/>
      <c r="F1342" s="22"/>
      <c r="G1342" s="22"/>
      <c r="H1342" s="63"/>
      <c r="I1342" s="19"/>
      <c r="J1342" s="19"/>
      <c r="K1342" s="22"/>
      <c r="L1342" s="19"/>
      <c r="M1342" s="19"/>
      <c r="N1342" s="19"/>
      <c r="O1342" s="22"/>
      <c r="P1342" s="22"/>
      <c r="Q1342" s="22"/>
      <c r="R1342" s="21"/>
      <c r="S1342" s="22"/>
      <c r="T1342" s="22"/>
      <c r="U1342" s="22"/>
    </row>
    <row r="1343" spans="1:21" ht="13.2">
      <c r="A1343" s="22"/>
      <c r="B1343" s="62"/>
      <c r="C1343" s="22"/>
      <c r="D1343" s="22"/>
      <c r="E1343" s="22"/>
      <c r="F1343" s="22"/>
      <c r="G1343" s="22"/>
      <c r="H1343" s="63"/>
      <c r="I1343" s="19"/>
      <c r="J1343" s="19"/>
      <c r="K1343" s="22"/>
      <c r="L1343" s="19"/>
      <c r="M1343" s="19"/>
      <c r="N1343" s="19"/>
      <c r="O1343" s="22"/>
      <c r="P1343" s="22"/>
      <c r="Q1343" s="22"/>
      <c r="R1343" s="21"/>
      <c r="S1343" s="22"/>
      <c r="T1343" s="22"/>
      <c r="U1343" s="22"/>
    </row>
    <row r="1344" spans="1:21" ht="13.2">
      <c r="A1344" s="22"/>
      <c r="B1344" s="62"/>
      <c r="C1344" s="22"/>
      <c r="D1344" s="22"/>
      <c r="E1344" s="22"/>
      <c r="F1344" s="22"/>
      <c r="G1344" s="22"/>
      <c r="H1344" s="63"/>
      <c r="I1344" s="19"/>
      <c r="J1344" s="19"/>
      <c r="K1344" s="22"/>
      <c r="L1344" s="19"/>
      <c r="M1344" s="19"/>
      <c r="N1344" s="19"/>
      <c r="O1344" s="22"/>
      <c r="P1344" s="22"/>
      <c r="Q1344" s="22"/>
      <c r="R1344" s="21"/>
      <c r="S1344" s="22"/>
      <c r="T1344" s="22"/>
      <c r="U1344" s="22"/>
    </row>
    <row r="1345" spans="1:21" ht="13.2">
      <c r="A1345" s="22"/>
      <c r="B1345" s="62"/>
      <c r="C1345" s="22"/>
      <c r="D1345" s="22"/>
      <c r="E1345" s="22"/>
      <c r="F1345" s="22"/>
      <c r="G1345" s="22"/>
      <c r="H1345" s="63"/>
      <c r="I1345" s="19"/>
      <c r="J1345" s="19"/>
      <c r="K1345" s="22"/>
      <c r="L1345" s="19"/>
      <c r="M1345" s="19"/>
      <c r="N1345" s="19"/>
      <c r="O1345" s="22"/>
      <c r="P1345" s="22"/>
      <c r="Q1345" s="22"/>
      <c r="R1345" s="21"/>
      <c r="S1345" s="22"/>
      <c r="T1345" s="22"/>
      <c r="U1345" s="22"/>
    </row>
  </sheetData>
  <customSheetViews>
    <customSheetView guid="{7CE15100-8ECD-4D9B-8DA5-D35B508638B0}" filter="1" showAutoFilter="1">
      <pageMargins left="0.7" right="0.7" top="0.75" bottom="0.75" header="0.3" footer="0.3"/>
      <autoFilter ref="A1:AB409" xr:uid="{11AD3AA6-B194-4243-A0E6-7BA2FB7A3457}">
        <filterColumn colId="1">
          <filters>
            <filter val="Электроугли"/>
          </filters>
        </filterColumn>
        <filterColumn colId="7">
          <filters blank="1">
            <filter val="01.01.2022 15:17:00"/>
            <filter val="01.02.2022 0:00:00"/>
            <filter val="01.03.2022 17:58:00"/>
            <filter val="01.04.2022 17:00:00"/>
            <filter val="01.04.2022 2:50:00"/>
            <filter val="01.05.2022 0:00:00"/>
            <filter val="01.06.2022 17:00:00"/>
            <filter val="01.06.2022 2:50:00"/>
            <filter val="01.07.2022 17:00:00"/>
            <filter val="01.08.2022 17:00:00"/>
            <filter val="02.02.2022 2:50:00"/>
            <filter val="02.02.2022 3:33:00"/>
            <filter val="02.03.2022 2:50:00"/>
            <filter val="02.03.2022 3:33:00"/>
            <filter val="02.04.2022 0:00:00"/>
            <filter val="02.04.2022 15:07:00"/>
            <filter val="02.05.2022 17:00:00"/>
            <filter val="02.05.2022 2:50:00"/>
            <filter val="02.07.2022 15:07:00"/>
            <filter val="02.07.2022 17:58:00"/>
            <filter val="02.08.2022 15:07:00"/>
            <filter val="02.09 17:00"/>
            <filter val="03.02.2022 15:07:00"/>
            <filter val="03.03.2022 0:00:00"/>
            <filter val="03.03.2022 15:07:00"/>
            <filter val="03.04.2022 2:50:00"/>
            <filter val="03.06.2022 0:00:00"/>
            <filter val="03.06.2022 17:00:00"/>
            <filter val="03.07.2022 2:50:00"/>
            <filter val="03.08.2022 17:00:00"/>
            <filter val="03.08.2022 2:50:00"/>
            <filter val="03.09.2022 17:58"/>
            <filter val="04.02.2022 2:50:00"/>
            <filter val="04.02.2022 3:33:00"/>
            <filter val="04.03.2022 2:50:00"/>
            <filter val="04.03.2022 3:33:00"/>
            <filter val="04.04.2022 17:00:00"/>
            <filter val="04.05.2022 0:00:00"/>
            <filter val="04.05.2022 15:07:00"/>
            <filter val="04.05.2022 17:00:00"/>
            <filter val="04.06.2022 15:07:00"/>
            <filter val="04.06.2022 17:58:00"/>
            <filter val="04.07.2022 17:00:00"/>
            <filter val="04.09 3:11"/>
            <filter val="05.01.2022 15:17:00"/>
            <filter val="05.01.2022 3:33:00"/>
            <filter val="05.02.2022 17:58:00"/>
            <filter val="05.03.2022 17:58:00"/>
            <filter val="05.04.2022 15:07:00"/>
            <filter val="05.04.2022 17:58:00"/>
            <filter val="05.05.2022 17:58:00"/>
            <filter val="05.06.2022 2:50:00"/>
            <filter val="05.07.2022 15:07:00"/>
            <filter val="05.08.2022"/>
            <filter val="05.08.2022 17:00:00"/>
            <filter val="05.09 17:00"/>
            <filter val="05.09.2022 2:50"/>
            <filter val="06.02.2022 15:07:00"/>
            <filter val="06.02.2022 2:50:00"/>
            <filter val="06.03.2022 2:50:00"/>
            <filter val="06.04.2022 17:00:00"/>
            <filter val="06.04.2022 2:50:00"/>
            <filter val="06.05.2022 17:00:00"/>
            <filter val="06.06.2022 17:00:00"/>
            <filter val="06.07.2022 17:00:00"/>
            <filter val="06.07.2022 2:50:00"/>
            <filter val="06.08.2022 15:07:00"/>
            <filter val="07.01.2022 0:00:00"/>
            <filter val="07.01.2022 17:58:00"/>
            <filter val="07.02.2022 3:33:00"/>
            <filter val="07.03.2022 3:33:00"/>
            <filter val="07.04.2022 17:58:00"/>
            <filter val="07.05.2022 17:58:00"/>
            <filter val="07.06.2022 15:07:00"/>
            <filter val="07.09 17:00"/>
            <filter val="08.02.2022 15:07:00"/>
            <filter val="08.02.2022 17:58:00"/>
            <filter val="08.03.2022 15:07:00"/>
            <filter val="08.04.2022 0:00:00"/>
            <filter val="08.04.2022 17:00:00"/>
            <filter val="08.04.2022 2:50:00"/>
            <filter val="08.05.2022 0:00:00"/>
            <filter val="08.05.2022 15:07:00"/>
            <filter val="08.05.2022 17:00:00"/>
            <filter val="08.05.2022 2:50:00"/>
            <filter val="08.06.2022 17:00:00"/>
            <filter val="08.06.2022 2:50:00"/>
            <filter val="08.07.2022 17:00:00"/>
            <filter val="08.08.2022 17:00:00"/>
            <filter val="08.09.2022 2:50"/>
            <filter val="09.02.2022 2:50:00"/>
            <filter val="09.03.2022 2:50:00"/>
            <filter val="09.04.2022 15:07:00"/>
            <filter val="09.07.2022 0:00:00"/>
            <filter val="09.07.2022 15:07:00"/>
            <filter val="09.08.2022 15:07:00"/>
            <filter val="09.09 17:00"/>
            <filter val="09.09.2022"/>
            <filter val="10.01.2022 3:33:00"/>
            <filter val="10.04.2022 2:50:00"/>
            <filter val="10.05.2022 15:07:00"/>
            <filter val="10.05.2022 17:00:00"/>
            <filter val="10.06.2022 0:00:00"/>
            <filter val="10.06.2022 17:00:00"/>
            <filter val="10.07.2022 2:50:00"/>
            <filter val="10.08.2022 17:00:00"/>
            <filter val="10.08.2022 2:50:00"/>
            <filter val="10.09 21:57"/>
            <filter val="10.09.2022 17:58"/>
            <filter val="11.02.2022 0:00:00"/>
            <filter val="11.02.2022 2:50:00"/>
            <filter val="11.03.2022 0:00:00"/>
            <filter val="11.03.2022 2:50:00"/>
            <filter val="11.03.2022 3:33:00"/>
            <filter val="11.04.2022 17:00:00"/>
            <filter val="11.05.2022 2:50:00"/>
            <filter val="11.06.2022 15:07:00"/>
            <filter val="11.06.2022 17:58:00"/>
            <filter val="11.07.2022 17:00:00"/>
            <filter val="11.09.2022 2:50"/>
            <filter val="12.01.2022 15:17:00"/>
            <filter val="12.01.2022 17:58:00"/>
            <filter val="12.01.2022 3:33:00"/>
            <filter val="12.02.2022 15:07:00"/>
            <filter val="12.02.2022 17:58:00"/>
            <filter val="12.03.2022 15:07:00"/>
            <filter val="12.03.2022 17:58:00"/>
            <filter val="12.04.2022 15:07:00"/>
            <filter val="12.04.2022 17:58:00"/>
            <filter val="12.05.2022 17:58:00"/>
            <filter val="12.06.2022 2:50:00"/>
            <filter val="12.07.2022 15:07:00"/>
            <filter val="12.08.2022"/>
            <filter val="12.08.2022 17:00:00"/>
            <filter val="12.09 17:00"/>
            <filter val="13.01.2022 17:58:00"/>
            <filter val="13.02.2022 2:50:00"/>
            <filter val="13.03.2022 2:50:00"/>
            <filter val="13.04.2022 17:00:00"/>
            <filter val="13.04.2022 2:50:00"/>
            <filter val="13.05.2022 0:00:00"/>
            <filter val="13.05.2022 17:00:00"/>
            <filter val="13.06.2022 17:00:00"/>
            <filter val="13.07.2022 17:00:00"/>
            <filter val="13.07.2022 2:50:00"/>
            <filter val="13.08.2022 15:07:00"/>
            <filter val="14.01.2022 0:00:00"/>
            <filter val="14.01.2022 17:58:00"/>
            <filter val="14.01.2022 3:33:00"/>
            <filter val="14.02.2022 3:33:00"/>
            <filter val="14.03.2022 3:33:00"/>
            <filter val="14.04.2022 17:58:00"/>
            <filter val="14.05.2022 15:07:00"/>
            <filter val="14.05.2022 17:58:00"/>
            <filter val="14.06.2022 15:07:00"/>
            <filter val="14.08.2022 2:50:00"/>
            <filter val="14.09 17:00"/>
            <filter val="15.01.2022 17:58:00"/>
            <filter val="15.02.2022 15:07:00"/>
            <filter val="15.02.2022 17:58:00"/>
            <filter val="15.03.2022 17:58:00"/>
            <filter val="15.04.2022 0:00:00"/>
            <filter val="15.04.2022 17:00:00"/>
            <filter val="15.04.2022 2:50:00"/>
            <filter val="15.05.2022 17:00:00"/>
            <filter val="15.05.2022 2:50:00"/>
            <filter val="15.06.2022 17:00:00"/>
            <filter val="15.06.2022 2:50:00"/>
            <filter val="15.07.2022 17:00:00"/>
            <filter val="15.08.2022 17:00:00"/>
            <filter val="16.01.2022 17:58:00"/>
            <filter val="16.02.2022 2:50:00"/>
            <filter val="16.02.2022 3:33:00"/>
            <filter val="16.03.2022 2:50:00"/>
            <filter val="16.03.2022 3:33:00"/>
            <filter val="16.04.2022 15:07:00"/>
            <filter val="16.07.2022 0:00:00"/>
            <filter val="16.07.2022 15:07:00"/>
            <filter val="16.08.2022 15:07:00"/>
            <filter val="16.09 17:00"/>
            <filter val="16.09.2022"/>
            <filter val="17.01.2022 3:33:00"/>
            <filter val="17.03.2022 15:07:00"/>
            <filter val="17.03.2022 17:58:00"/>
            <filter val="17.04.2022 2:50:00"/>
            <filter val="17.05.2022 15:07:00"/>
            <filter val="17.06.2022 0:00:00"/>
            <filter val="17.06.2022 17:00:00"/>
            <filter val="17.07.2022 2:50:00"/>
            <filter val="17.08.2022 17:00:00"/>
            <filter val="17.08.2022 2:50:00"/>
            <filter val="17.09.2022 17:58"/>
            <filter val="18.01.2022 17:58:00"/>
            <filter val="18.02.2022 0:00:00"/>
            <filter val="18.02.2022 2:50:00"/>
            <filter val="18.02.2022 3:33:00"/>
            <filter val="18.03.2022 0:00:00"/>
            <filter val="18.03.2022 2:50:00"/>
            <filter val="18.03.2022 3:33:00"/>
            <filter val="18.04.2022 17:00:00"/>
            <filter val="18.05.2022 17:00:00"/>
            <filter val="18.05.2022 2:50:00"/>
            <filter val="18.06.2022 15:07:00"/>
            <filter val="18.06.2022 17:58:00"/>
            <filter val="18.07.2022 17:00:00"/>
            <filter val="18.09.2022 2:50"/>
            <filter val="19.01.2022 15:07:00"/>
            <filter val="19.01.2022 17:58:00"/>
            <filter val="19.02.2022 15:07:00"/>
            <filter val="19.02.2022 17:58:00"/>
            <filter val="19.03.2022 15:07:00"/>
            <filter val="19.03.2022 17:58:00"/>
            <filter val="19.04.2022 15:07:00"/>
            <filter val="19.04.2022 17:58:00"/>
            <filter val="19.05.2022 17:58:00"/>
            <filter val="19.06.2022 2:50:00"/>
            <filter val="19.07.2022 15:07:00"/>
            <filter val="19.08.2022 0:00:00"/>
            <filter val="19.08.2022 17:00:00"/>
            <filter val="19.09 17:00"/>
            <filter val="20.01.2022 17:58:00"/>
            <filter val="20.03.2022 2:50:00"/>
            <filter val="20.04.2022 17:00:00"/>
            <filter val="20.04.2022 2:50:00"/>
            <filter val="20.05.2022 17:00:00"/>
            <filter val="20.06.2022 17:00:00"/>
            <filter val="20.07.2022 17:00:00"/>
            <filter val="20.07.2022 2:50:00"/>
            <filter val="20.08.2022 15:07:00"/>
            <filter val="21.01.2022 0:00:00"/>
            <filter val="21.01.2022 2:50:00"/>
            <filter val="21.01.2022 3:33:00"/>
            <filter val="21.02.2022 2:50:00"/>
            <filter val="21.02.2022 3:33:00"/>
            <filter val="21.03.2022 3:33:00"/>
            <filter val="21.04.2022 17:58:00"/>
            <filter val="21.05.2022 15:07:00"/>
            <filter val="21.05.2022 17:58:00"/>
            <filter val="21.06.2022 15:07:00"/>
            <filter val="21.09 17:00"/>
            <filter val="22.01.2022 15:07:00"/>
            <filter val="22.01.2022 17:58:00"/>
            <filter val="22.02.2022 15:07:00"/>
            <filter val="22.02.2022 17:58:00"/>
            <filter val="22.03.2022 15:07:00"/>
            <filter val="22.03.2022 17:58:00"/>
            <filter val="22.04.2022 0:00:00"/>
            <filter val="22.04.2022 17:00:00"/>
            <filter val="22.04.2022 2:50:00"/>
            <filter val="22.05.2022 17:00:00"/>
            <filter val="22.05.2022 2:50:00"/>
            <filter val="22.06.2022 17:00:00"/>
            <filter val="22.06.2022 2:50:00"/>
            <filter val="22.07.2022 17:00:00"/>
            <filter val="22.08 23:09"/>
            <filter val="22.08.2022 17:00:00"/>
            <filter val="23.01.2022 2:50:00"/>
            <filter val="23.02.2022 2:50:00"/>
            <filter val="23.03.2022 2:50:00"/>
            <filter val="23.04.2022 15:07:00"/>
            <filter val="23.07.2022"/>
            <filter val="23.07.2022 15:07:00"/>
            <filter val="23.08.2022 15:07:00"/>
            <filter val="23.09 17:00"/>
            <filter val="23.09.2022"/>
            <filter val="24.01.2022 3:33:00"/>
            <filter val="24.03.2022 17:58:00"/>
            <filter val="24.04.2022 2:50:00"/>
            <filter val="24.05.2022 15:07:00"/>
            <filter val="24.06.2022 0:00:00"/>
            <filter val="24.06.2022 17:00:00"/>
            <filter val="24.07.2022 2:50:00"/>
            <filter val="24.08.2022 17:00:00"/>
            <filter val="24.08.2022 2:50"/>
            <filter val="24.09.2022 17:58"/>
            <filter val="25.01.2022 17:58:00"/>
            <filter val="25.02.2022 0:00:00"/>
            <filter val="25.02.2022 3:33:00"/>
            <filter val="25.03.2022 0:00:00"/>
            <filter val="25.03.2022 17:00:00"/>
            <filter val="25.03.2022 2:50:00"/>
            <filter val="25.04.2022 17:00:00"/>
            <filter val="25.05.2022 17:00:00"/>
            <filter val="25.05.2022 2:50:00"/>
            <filter val="25.06.2022 15:07:00"/>
            <filter val="25.06.2022 17:58:00"/>
            <filter val="25.07.2022 17:00:00"/>
            <filter val="25.08.2022 0:00:00"/>
            <filter val="25.12.2021 15:17:00"/>
            <filter val="26.01.2022 15:07:00"/>
            <filter val="26.01.2022 2:50:00"/>
            <filter val="26.01.2022 3:33:00"/>
            <filter val="26.02.2022 15:07:00"/>
            <filter val="26.02.2022 17:58:00"/>
            <filter val="26.02.2022 2:50:00"/>
            <filter val="26.03.2022 15:07:00"/>
            <filter val="26.04.2022 17:58:00"/>
            <filter val="26.05.2022 17:58:00"/>
            <filter val="26.06.2022 2:50:00"/>
            <filter val="26.07.2022 15:07:00"/>
            <filter val="26.08 17:00"/>
            <filter val="26.09 17:00"/>
            <filter val="26.09.2022 2:50"/>
            <filter val="27.03.2022 17:58:00"/>
            <filter val="27.03.2022 2:50:00"/>
            <filter val="27.04.2022 15:07:00"/>
            <filter val="27.04.2022 17:00:00"/>
            <filter val="27.05.2022 0:00:00"/>
            <filter val="27.05.2022 17:00:00"/>
            <filter val="27.06.2022 17:00:00"/>
            <filter val="27.07.2022 17:00:00"/>
            <filter val="27.07.2022 2:50:00"/>
            <filter val="27.08 12:53"/>
            <filter val="28.01.2022 0:00:00"/>
            <filter val="28.01.2022 2:50:00"/>
            <filter val="28.02.2022 15:07:00"/>
            <filter val="28.02.2022 2:50:00"/>
            <filter val="28.02.2022 3:33:00"/>
            <filter val="28.03.2022 17:00:00"/>
            <filter val="28.04.2022 17:58:00"/>
            <filter val="28.04.2022 2:50:00"/>
            <filter val="28.05.2022 15:07:00"/>
            <filter val="28.05.2022 17:58:00"/>
            <filter val="28.06.2022 15:07:00"/>
            <filter val="28.06.2022 17:00:00"/>
            <filter val="28.08 1:39"/>
            <filter val="28.08.2022 15:07:00"/>
            <filter val="28.08.2022 2:50"/>
            <filter val="28.09 17:00"/>
            <filter val="28.12.2021 17:58:00"/>
            <filter val="29.01.2022 15:07:00"/>
            <filter val="29.01.2022 17:58:00"/>
            <filter val="29.03.2022 15:07:00"/>
            <filter val="29.03.2022 17:58:00"/>
            <filter val="29.04.2022 2:50:00"/>
            <filter val="29.05.2022 2:50:00"/>
            <filter val="29.07.2022 17:00:00"/>
            <filter val="29.08 17:00"/>
            <filter val="29.08.2022 17:00:00"/>
            <filter val="29.12.2021 15:17:00"/>
            <filter val="29.12.2021 17:58:00"/>
            <filter val="30.01.2022 2:50:00"/>
            <filter val="30.03.2022 17:00:00"/>
            <filter val="30.03.2022 2:50:00"/>
            <filter val="30.04.2022 15:07:00"/>
            <filter val="30.04.2022 17:00:00"/>
            <filter val="30.05.2022 17:00:00"/>
            <filter val="30.06.2022 0:00:00"/>
            <filter val="30.06.2022 2:50:00"/>
            <filter val="30.07.2022"/>
            <filter val="30.07.2022 15:07:00"/>
            <filter val="30.08.2022 15:07:00"/>
            <filter val="30.09 17:00"/>
            <filter val="30.09.2022"/>
            <filter val="30.12.2021 17:58:00"/>
            <filter val="31.01.2022 3:33:00"/>
            <filter val="31.03.2022 17:58:00"/>
            <filter val="31.05.2022 15:07:00"/>
            <filter val="31.08 17:00"/>
            <filter val="31.08.2022 2:50"/>
            <filter val="31.12.2021 0:00:00"/>
            <filter val="31.12.2021 17:58:00"/>
          </filters>
        </filterColumn>
      </autoFilter>
    </customSheetView>
  </customSheetViews>
  <printOptions horizontalCentered="1" gridLines="1"/>
  <pageMargins left="0.25" right="0.25" top="0.75" bottom="1.5466236279564496" header="0" footer="0"/>
  <pageSetup paperSize="9" fitToHeight="0" pageOrder="overThenDown" orientation="portrait" cellComments="atEnd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9900"/>
    <outlinePr summaryBelow="0" summaryRight="0"/>
    <pageSetUpPr fitToPage="1"/>
  </sheetPr>
  <dimension ref="A1:AU1788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2" max="2" width="6.44140625" customWidth="1"/>
    <col min="5" max="5" width="7.44140625" customWidth="1"/>
    <col min="6" max="6" width="14.6640625" customWidth="1"/>
    <col min="7" max="7" width="10.21875" customWidth="1"/>
    <col min="8" max="8" width="16.21875" customWidth="1"/>
    <col min="11" max="11" width="14.6640625" customWidth="1"/>
    <col min="13" max="13" width="29" customWidth="1"/>
    <col min="14" max="14" width="9.33203125" customWidth="1"/>
    <col min="15" max="15" width="9.21875" customWidth="1"/>
    <col min="19" max="19" width="23.33203125" customWidth="1"/>
    <col min="22" max="22" width="38.21875" customWidth="1"/>
  </cols>
  <sheetData>
    <row r="1" spans="1:47" ht="48.75" customHeight="1">
      <c r="A1" s="66" t="s">
        <v>842</v>
      </c>
      <c r="B1" s="66" t="s">
        <v>843</v>
      </c>
      <c r="C1" s="67" t="s">
        <v>844</v>
      </c>
      <c r="D1" s="66" t="s">
        <v>845</v>
      </c>
      <c r="E1" s="67" t="s">
        <v>846</v>
      </c>
      <c r="F1" s="66" t="s">
        <v>847</v>
      </c>
      <c r="G1" s="67" t="s">
        <v>846</v>
      </c>
      <c r="H1" s="66" t="s">
        <v>848</v>
      </c>
      <c r="I1" s="67" t="s">
        <v>849</v>
      </c>
      <c r="J1" s="66" t="s">
        <v>850</v>
      </c>
      <c r="K1" s="66" t="s">
        <v>851</v>
      </c>
      <c r="L1" s="66" t="s">
        <v>852</v>
      </c>
      <c r="M1" s="66" t="s">
        <v>853</v>
      </c>
      <c r="N1" s="68" t="s">
        <v>854</v>
      </c>
      <c r="O1" s="68"/>
      <c r="P1" s="68" t="s">
        <v>855</v>
      </c>
      <c r="Q1" s="68" t="s">
        <v>856</v>
      </c>
      <c r="R1" s="68" t="s">
        <v>112</v>
      </c>
      <c r="S1" s="68" t="s">
        <v>857</v>
      </c>
      <c r="T1" s="68" t="s">
        <v>858</v>
      </c>
      <c r="U1" s="68" t="s">
        <v>859</v>
      </c>
      <c r="V1" s="68" t="s">
        <v>860</v>
      </c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9"/>
      <c r="AR1" s="69"/>
      <c r="AS1" s="69"/>
      <c r="AT1" s="69"/>
      <c r="AU1" s="69"/>
    </row>
    <row r="2" spans="1:47" ht="15" customHeight="1">
      <c r="A2" s="70"/>
      <c r="B2" s="71"/>
      <c r="C2" s="72"/>
      <c r="D2" s="72"/>
      <c r="E2" s="71"/>
      <c r="F2" s="72"/>
      <c r="G2" s="71"/>
      <c r="H2" s="448" t="s">
        <v>861</v>
      </c>
      <c r="I2" s="440"/>
      <c r="J2" s="441"/>
      <c r="K2" s="71"/>
      <c r="L2" s="71"/>
      <c r="M2" s="71"/>
      <c r="N2" s="73"/>
      <c r="O2" s="71"/>
      <c r="P2" s="71"/>
      <c r="Q2" s="71"/>
      <c r="R2" s="71"/>
      <c r="S2" s="71"/>
      <c r="T2" s="71"/>
      <c r="U2" s="71"/>
      <c r="V2" s="71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5"/>
      <c r="AR2" s="75"/>
      <c r="AS2" s="75"/>
      <c r="AT2" s="75"/>
      <c r="AU2" s="75"/>
    </row>
    <row r="3" spans="1:47" ht="15" customHeight="1">
      <c r="A3" s="76">
        <v>91755934</v>
      </c>
      <c r="B3" s="77">
        <v>1</v>
      </c>
      <c r="C3" s="78">
        <v>44736</v>
      </c>
      <c r="D3" s="79">
        <v>44736</v>
      </c>
      <c r="E3" s="77" t="s">
        <v>862</v>
      </c>
      <c r="F3" s="80">
        <v>44743.145833333336</v>
      </c>
      <c r="G3" s="81">
        <v>80</v>
      </c>
      <c r="H3" s="81"/>
      <c r="I3" s="77"/>
      <c r="J3" s="81"/>
      <c r="K3" s="77" t="s">
        <v>863</v>
      </c>
      <c r="L3" s="82" t="s">
        <v>864</v>
      </c>
      <c r="M3" s="77" t="s">
        <v>7</v>
      </c>
      <c r="N3" s="83"/>
      <c r="O3" s="84"/>
      <c r="P3" s="76">
        <v>69.2</v>
      </c>
      <c r="Q3" s="76">
        <v>24300</v>
      </c>
      <c r="R3" s="76">
        <v>4</v>
      </c>
      <c r="S3" s="85" t="s">
        <v>865</v>
      </c>
      <c r="T3" s="76" t="s">
        <v>866</v>
      </c>
      <c r="U3" s="76">
        <v>25.46</v>
      </c>
      <c r="V3" s="81" t="s">
        <v>867</v>
      </c>
      <c r="W3" s="84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</row>
    <row r="4" spans="1:47" ht="15" customHeight="1">
      <c r="A4" s="76">
        <v>91768945</v>
      </c>
      <c r="B4" s="77">
        <v>2</v>
      </c>
      <c r="C4" s="78">
        <v>44736</v>
      </c>
      <c r="D4" s="79">
        <v>44736</v>
      </c>
      <c r="E4" s="77" t="s">
        <v>862</v>
      </c>
      <c r="F4" s="87">
        <v>44743</v>
      </c>
      <c r="G4" s="81">
        <v>80</v>
      </c>
      <c r="H4" s="81"/>
      <c r="I4" s="77"/>
      <c r="J4" s="81"/>
      <c r="K4" s="77" t="s">
        <v>868</v>
      </c>
      <c r="L4" s="82" t="s">
        <v>864</v>
      </c>
      <c r="M4" s="77" t="s">
        <v>7</v>
      </c>
      <c r="N4" s="83"/>
      <c r="O4" s="84"/>
      <c r="P4" s="76">
        <v>69.2</v>
      </c>
      <c r="Q4" s="76">
        <v>24400</v>
      </c>
      <c r="R4" s="76">
        <v>4</v>
      </c>
      <c r="S4" s="85" t="s">
        <v>865</v>
      </c>
      <c r="T4" s="76" t="s">
        <v>866</v>
      </c>
      <c r="U4" s="76">
        <v>25.46</v>
      </c>
      <c r="V4" s="81" t="s">
        <v>869</v>
      </c>
      <c r="W4" s="84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</row>
    <row r="5" spans="1:47" ht="15" customHeight="1">
      <c r="A5" s="76">
        <v>91771758</v>
      </c>
      <c r="B5" s="77">
        <v>3</v>
      </c>
      <c r="C5" s="78">
        <v>44736</v>
      </c>
      <c r="D5" s="79">
        <v>44736</v>
      </c>
      <c r="E5" s="77" t="s">
        <v>862</v>
      </c>
      <c r="F5" s="87">
        <v>44743</v>
      </c>
      <c r="G5" s="81">
        <v>80</v>
      </c>
      <c r="H5" s="81"/>
      <c r="I5" s="77"/>
      <c r="J5" s="81"/>
      <c r="K5" s="77" t="s">
        <v>868</v>
      </c>
      <c r="L5" s="82" t="s">
        <v>864</v>
      </c>
      <c r="M5" s="77" t="s">
        <v>7</v>
      </c>
      <c r="N5" s="83"/>
      <c r="O5" s="84"/>
      <c r="P5" s="76">
        <v>69.2</v>
      </c>
      <c r="Q5" s="76">
        <v>24500</v>
      </c>
      <c r="R5" s="76">
        <v>4</v>
      </c>
      <c r="S5" s="85" t="s">
        <v>865</v>
      </c>
      <c r="T5" s="76" t="s">
        <v>866</v>
      </c>
      <c r="U5" s="76">
        <v>25.46</v>
      </c>
      <c r="V5" s="81" t="s">
        <v>869</v>
      </c>
      <c r="W5" s="84"/>
      <c r="X5" s="86"/>
      <c r="Y5" s="86"/>
      <c r="Z5" s="86"/>
      <c r="AA5" s="86"/>
      <c r="AB5" s="86"/>
      <c r="AC5" s="86"/>
      <c r="AD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</row>
    <row r="6" spans="1:47" ht="15" customHeight="1">
      <c r="A6" s="76">
        <v>91776336</v>
      </c>
      <c r="B6" s="77">
        <v>4</v>
      </c>
      <c r="C6" s="78">
        <v>44736</v>
      </c>
      <c r="D6" s="79">
        <v>44736</v>
      </c>
      <c r="E6" s="77" t="s">
        <v>862</v>
      </c>
      <c r="F6" s="87">
        <v>44743</v>
      </c>
      <c r="G6" s="81">
        <v>80</v>
      </c>
      <c r="H6" s="81"/>
      <c r="I6" s="77"/>
      <c r="J6" s="81"/>
      <c r="K6" s="77" t="s">
        <v>868</v>
      </c>
      <c r="L6" s="82" t="s">
        <v>864</v>
      </c>
      <c r="M6" s="77" t="s">
        <v>7</v>
      </c>
      <c r="N6" s="83"/>
      <c r="O6" s="84"/>
      <c r="P6" s="76">
        <v>69.2</v>
      </c>
      <c r="Q6" s="76">
        <v>24500</v>
      </c>
      <c r="R6" s="76">
        <v>4</v>
      </c>
      <c r="S6" s="85" t="s">
        <v>865</v>
      </c>
      <c r="T6" s="76" t="s">
        <v>866</v>
      </c>
      <c r="U6" s="76">
        <v>25.46</v>
      </c>
      <c r="V6" s="81" t="s">
        <v>869</v>
      </c>
      <c r="W6" s="84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</row>
    <row r="7" spans="1:47" ht="15" customHeight="1">
      <c r="A7" s="76">
        <v>91783845</v>
      </c>
      <c r="B7" s="77">
        <v>5</v>
      </c>
      <c r="C7" s="78">
        <v>44736</v>
      </c>
      <c r="D7" s="79">
        <v>44736</v>
      </c>
      <c r="E7" s="77" t="s">
        <v>862</v>
      </c>
      <c r="F7" s="87">
        <v>44743</v>
      </c>
      <c r="G7" s="81">
        <v>80</v>
      </c>
      <c r="H7" s="81"/>
      <c r="I7" s="77"/>
      <c r="J7" s="81"/>
      <c r="K7" s="77" t="s">
        <v>868</v>
      </c>
      <c r="L7" s="82" t="s">
        <v>864</v>
      </c>
      <c r="M7" s="77" t="s">
        <v>7</v>
      </c>
      <c r="N7" s="83"/>
      <c r="O7" s="84"/>
      <c r="P7" s="76">
        <v>69.2</v>
      </c>
      <c r="Q7" s="76">
        <v>24300</v>
      </c>
      <c r="R7" s="76">
        <v>4</v>
      </c>
      <c r="S7" s="85" t="s">
        <v>865</v>
      </c>
      <c r="T7" s="76" t="s">
        <v>866</v>
      </c>
      <c r="U7" s="76">
        <v>25.46</v>
      </c>
      <c r="V7" s="81" t="s">
        <v>869</v>
      </c>
      <c r="W7" s="84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</row>
    <row r="8" spans="1:47" ht="15" customHeight="1">
      <c r="A8" s="76">
        <v>91783910</v>
      </c>
      <c r="B8" s="77">
        <v>6</v>
      </c>
      <c r="C8" s="78">
        <v>44736</v>
      </c>
      <c r="D8" s="79">
        <v>44736</v>
      </c>
      <c r="E8" s="77" t="s">
        <v>862</v>
      </c>
      <c r="F8" s="87">
        <v>44743</v>
      </c>
      <c r="G8" s="81">
        <v>80</v>
      </c>
      <c r="H8" s="81"/>
      <c r="I8" s="77"/>
      <c r="J8" s="81"/>
      <c r="K8" s="77" t="s">
        <v>868</v>
      </c>
      <c r="L8" s="82" t="s">
        <v>864</v>
      </c>
      <c r="M8" s="77" t="s">
        <v>7</v>
      </c>
      <c r="N8" s="83"/>
      <c r="O8" s="84"/>
      <c r="P8" s="76">
        <v>69.2</v>
      </c>
      <c r="Q8" s="76">
        <v>24500</v>
      </c>
      <c r="R8" s="76">
        <v>4</v>
      </c>
      <c r="S8" s="85" t="s">
        <v>865</v>
      </c>
      <c r="T8" s="76" t="s">
        <v>866</v>
      </c>
      <c r="U8" s="76">
        <v>25.46</v>
      </c>
      <c r="V8" s="81" t="s">
        <v>869</v>
      </c>
      <c r="W8" s="84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</row>
    <row r="9" spans="1:47" ht="15" customHeight="1">
      <c r="A9" s="76">
        <v>91978155</v>
      </c>
      <c r="B9" s="77">
        <v>7</v>
      </c>
      <c r="C9" s="78">
        <v>44736</v>
      </c>
      <c r="D9" s="79">
        <v>44736</v>
      </c>
      <c r="E9" s="77" t="s">
        <v>862</v>
      </c>
      <c r="F9" s="87">
        <v>44743</v>
      </c>
      <c r="G9" s="81">
        <v>80</v>
      </c>
      <c r="H9" s="81"/>
      <c r="I9" s="77"/>
      <c r="J9" s="81"/>
      <c r="K9" s="77" t="s">
        <v>870</v>
      </c>
      <c r="L9" s="82" t="s">
        <v>864</v>
      </c>
      <c r="M9" s="77" t="s">
        <v>7</v>
      </c>
      <c r="N9" s="83"/>
      <c r="O9" s="84"/>
      <c r="P9" s="76">
        <v>69.2</v>
      </c>
      <c r="Q9" s="76">
        <v>24300</v>
      </c>
      <c r="R9" s="76">
        <v>4</v>
      </c>
      <c r="S9" s="85" t="s">
        <v>865</v>
      </c>
      <c r="T9" s="76" t="s">
        <v>866</v>
      </c>
      <c r="U9" s="76">
        <v>25.46</v>
      </c>
      <c r="V9" s="81" t="s">
        <v>871</v>
      </c>
      <c r="W9" s="84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</row>
    <row r="10" spans="1:47" ht="15" customHeight="1">
      <c r="A10" s="76">
        <v>91978163</v>
      </c>
      <c r="B10" s="77">
        <v>8</v>
      </c>
      <c r="C10" s="78">
        <v>44736</v>
      </c>
      <c r="D10" s="79">
        <v>44736</v>
      </c>
      <c r="E10" s="77" t="s">
        <v>862</v>
      </c>
      <c r="F10" s="87">
        <v>44743</v>
      </c>
      <c r="G10" s="81">
        <v>80</v>
      </c>
      <c r="H10" s="81"/>
      <c r="I10" s="77"/>
      <c r="J10" s="81"/>
      <c r="K10" s="77" t="s">
        <v>870</v>
      </c>
      <c r="L10" s="82" t="s">
        <v>864</v>
      </c>
      <c r="M10" s="77" t="s">
        <v>7</v>
      </c>
      <c r="N10" s="83"/>
      <c r="O10" s="84"/>
      <c r="P10" s="76">
        <v>69.2</v>
      </c>
      <c r="Q10" s="76">
        <v>24300</v>
      </c>
      <c r="R10" s="76">
        <v>4</v>
      </c>
      <c r="S10" s="85" t="s">
        <v>865</v>
      </c>
      <c r="T10" s="76" t="s">
        <v>866</v>
      </c>
      <c r="U10" s="76">
        <v>25.46</v>
      </c>
      <c r="V10" s="81" t="s">
        <v>871</v>
      </c>
      <c r="W10" s="84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</row>
    <row r="11" spans="1:47" ht="15" customHeight="1">
      <c r="A11" s="76">
        <v>91981779</v>
      </c>
      <c r="B11" s="77">
        <v>9</v>
      </c>
      <c r="C11" s="78">
        <v>44736</v>
      </c>
      <c r="D11" s="79">
        <v>44736</v>
      </c>
      <c r="E11" s="77" t="s">
        <v>862</v>
      </c>
      <c r="F11" s="87">
        <v>44743</v>
      </c>
      <c r="G11" s="81">
        <v>80</v>
      </c>
      <c r="H11" s="81"/>
      <c r="I11" s="77"/>
      <c r="J11" s="81"/>
      <c r="K11" s="77" t="s">
        <v>870</v>
      </c>
      <c r="L11" s="82" t="s">
        <v>864</v>
      </c>
      <c r="M11" s="77" t="s">
        <v>7</v>
      </c>
      <c r="N11" s="83"/>
      <c r="O11" s="84"/>
      <c r="P11" s="76">
        <v>69.2</v>
      </c>
      <c r="Q11" s="76">
        <v>24500</v>
      </c>
      <c r="R11" s="76">
        <v>4</v>
      </c>
      <c r="S11" s="85" t="s">
        <v>865</v>
      </c>
      <c r="T11" s="76" t="s">
        <v>866</v>
      </c>
      <c r="U11" s="76">
        <v>25.46</v>
      </c>
      <c r="V11" s="81" t="s">
        <v>871</v>
      </c>
      <c r="W11" s="84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</row>
    <row r="12" spans="1:47" ht="15" customHeight="1">
      <c r="A12" s="76">
        <v>91981837</v>
      </c>
      <c r="B12" s="77">
        <v>10</v>
      </c>
      <c r="C12" s="78">
        <v>44736</v>
      </c>
      <c r="D12" s="79">
        <v>44736</v>
      </c>
      <c r="E12" s="77" t="s">
        <v>862</v>
      </c>
      <c r="F12" s="87">
        <v>44743</v>
      </c>
      <c r="G12" s="81">
        <v>80</v>
      </c>
      <c r="H12" s="81"/>
      <c r="I12" s="77"/>
      <c r="J12" s="81"/>
      <c r="K12" s="77" t="s">
        <v>870</v>
      </c>
      <c r="L12" s="82" t="s">
        <v>864</v>
      </c>
      <c r="M12" s="77" t="s">
        <v>7</v>
      </c>
      <c r="N12" s="83"/>
      <c r="O12" s="84"/>
      <c r="P12" s="76">
        <v>69.2</v>
      </c>
      <c r="Q12" s="76">
        <v>24300</v>
      </c>
      <c r="R12" s="76">
        <v>4</v>
      </c>
      <c r="S12" s="85" t="s">
        <v>865</v>
      </c>
      <c r="T12" s="76" t="s">
        <v>866</v>
      </c>
      <c r="U12" s="76">
        <v>25.46</v>
      </c>
      <c r="V12" s="81" t="s">
        <v>871</v>
      </c>
      <c r="W12" s="84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</row>
    <row r="13" spans="1:47" ht="15" customHeight="1">
      <c r="A13" s="76">
        <v>91984948</v>
      </c>
      <c r="B13" s="77">
        <v>11</v>
      </c>
      <c r="C13" s="78">
        <v>44736</v>
      </c>
      <c r="D13" s="79">
        <v>44736</v>
      </c>
      <c r="E13" s="77" t="s">
        <v>862</v>
      </c>
      <c r="F13" s="87">
        <v>44743</v>
      </c>
      <c r="G13" s="81">
        <v>80</v>
      </c>
      <c r="H13" s="81"/>
      <c r="I13" s="77"/>
      <c r="J13" s="81"/>
      <c r="K13" s="77" t="s">
        <v>872</v>
      </c>
      <c r="L13" s="82" t="s">
        <v>864</v>
      </c>
      <c r="M13" s="77" t="s">
        <v>7</v>
      </c>
      <c r="N13" s="83"/>
      <c r="O13" s="84"/>
      <c r="P13" s="76">
        <v>68.5</v>
      </c>
      <c r="Q13" s="76">
        <v>25400</v>
      </c>
      <c r="R13" s="76">
        <v>4</v>
      </c>
      <c r="S13" s="85" t="s">
        <v>865</v>
      </c>
      <c r="T13" s="76" t="s">
        <v>873</v>
      </c>
      <c r="U13" s="76">
        <v>25.7</v>
      </c>
      <c r="V13" s="81" t="s">
        <v>874</v>
      </c>
      <c r="W13" s="84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</row>
    <row r="14" spans="1:47" ht="15" customHeight="1">
      <c r="A14" s="76">
        <v>91986000</v>
      </c>
      <c r="B14" s="77">
        <v>12</v>
      </c>
      <c r="C14" s="78">
        <v>44736</v>
      </c>
      <c r="D14" s="79">
        <v>44736</v>
      </c>
      <c r="E14" s="77" t="s">
        <v>862</v>
      </c>
      <c r="F14" s="87">
        <v>44743</v>
      </c>
      <c r="G14" s="81">
        <v>80</v>
      </c>
      <c r="H14" s="81"/>
      <c r="I14" s="77"/>
      <c r="J14" s="81"/>
      <c r="K14" s="77" t="s">
        <v>872</v>
      </c>
      <c r="L14" s="82" t="s">
        <v>864</v>
      </c>
      <c r="M14" s="77" t="s">
        <v>7</v>
      </c>
      <c r="N14" s="83"/>
      <c r="O14" s="84"/>
      <c r="P14" s="76">
        <v>68.5</v>
      </c>
      <c r="Q14" s="76">
        <v>25300</v>
      </c>
      <c r="R14" s="76">
        <v>4</v>
      </c>
      <c r="S14" s="85" t="s">
        <v>865</v>
      </c>
      <c r="T14" s="76" t="s">
        <v>873</v>
      </c>
      <c r="U14" s="76">
        <v>25.7</v>
      </c>
      <c r="V14" s="81" t="s">
        <v>874</v>
      </c>
      <c r="W14" s="84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</row>
    <row r="15" spans="1:47" ht="15" customHeight="1">
      <c r="A15" s="76">
        <v>91992412</v>
      </c>
      <c r="B15" s="77">
        <v>13</v>
      </c>
      <c r="C15" s="78">
        <v>44736</v>
      </c>
      <c r="D15" s="79">
        <v>44736</v>
      </c>
      <c r="E15" s="77" t="s">
        <v>862</v>
      </c>
      <c r="F15" s="87">
        <v>44743</v>
      </c>
      <c r="G15" s="81">
        <v>80</v>
      </c>
      <c r="H15" s="81"/>
      <c r="I15" s="77"/>
      <c r="J15" s="81"/>
      <c r="K15" s="77" t="s">
        <v>872</v>
      </c>
      <c r="L15" s="82" t="s">
        <v>864</v>
      </c>
      <c r="M15" s="77" t="s">
        <v>7</v>
      </c>
      <c r="N15" s="83"/>
      <c r="O15" s="84"/>
      <c r="P15" s="76">
        <v>68.5</v>
      </c>
      <c r="Q15" s="76">
        <v>25400</v>
      </c>
      <c r="R15" s="76">
        <v>4</v>
      </c>
      <c r="S15" s="85" t="s">
        <v>865</v>
      </c>
      <c r="T15" s="76" t="s">
        <v>873</v>
      </c>
      <c r="U15" s="76">
        <v>25.7</v>
      </c>
      <c r="V15" s="81" t="s">
        <v>874</v>
      </c>
      <c r="W15" s="84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</row>
    <row r="16" spans="1:47" ht="15" customHeight="1">
      <c r="A16" s="76">
        <v>98035454</v>
      </c>
      <c r="B16" s="77">
        <v>14</v>
      </c>
      <c r="C16" s="78">
        <v>44736</v>
      </c>
      <c r="D16" s="79">
        <v>44736</v>
      </c>
      <c r="E16" s="77" t="s">
        <v>862</v>
      </c>
      <c r="F16" s="87">
        <v>44743</v>
      </c>
      <c r="G16" s="81">
        <v>80</v>
      </c>
      <c r="H16" s="81"/>
      <c r="I16" s="77"/>
      <c r="J16" s="81"/>
      <c r="K16" s="77" t="s">
        <v>872</v>
      </c>
      <c r="L16" s="82" t="s">
        <v>864</v>
      </c>
      <c r="M16" s="77" t="s">
        <v>7</v>
      </c>
      <c r="N16" s="83"/>
      <c r="O16" s="84"/>
      <c r="P16" s="76">
        <v>69</v>
      </c>
      <c r="Q16" s="76">
        <v>25000</v>
      </c>
      <c r="R16" s="76">
        <v>4</v>
      </c>
      <c r="S16" s="85" t="s">
        <v>875</v>
      </c>
      <c r="T16" s="88" t="s">
        <v>876</v>
      </c>
      <c r="U16" s="76">
        <v>25.22</v>
      </c>
      <c r="V16" s="81" t="s">
        <v>874</v>
      </c>
      <c r="W16" s="84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</row>
    <row r="17" spans="1:47" ht="15" customHeight="1">
      <c r="A17" s="76">
        <v>98109382</v>
      </c>
      <c r="B17" s="77">
        <v>15</v>
      </c>
      <c r="C17" s="78">
        <v>44736</v>
      </c>
      <c r="D17" s="79">
        <v>44736</v>
      </c>
      <c r="E17" s="77" t="s">
        <v>862</v>
      </c>
      <c r="F17" s="87">
        <v>44743</v>
      </c>
      <c r="G17" s="81">
        <v>80</v>
      </c>
      <c r="H17" s="81"/>
      <c r="I17" s="77"/>
      <c r="J17" s="81"/>
      <c r="K17" s="77" t="s">
        <v>868</v>
      </c>
      <c r="L17" s="82" t="s">
        <v>864</v>
      </c>
      <c r="M17" s="77" t="s">
        <v>7</v>
      </c>
      <c r="N17" s="83"/>
      <c r="O17" s="84"/>
      <c r="P17" s="76">
        <v>69</v>
      </c>
      <c r="Q17" s="81">
        <v>25000</v>
      </c>
      <c r="R17" s="81">
        <v>4</v>
      </c>
      <c r="S17" s="89" t="s">
        <v>877</v>
      </c>
      <c r="T17" s="76" t="s">
        <v>878</v>
      </c>
      <c r="U17" s="76">
        <v>25.186</v>
      </c>
      <c r="V17" s="81" t="s">
        <v>869</v>
      </c>
      <c r="W17" s="84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</row>
    <row r="18" spans="1:47" ht="15" customHeight="1">
      <c r="A18" s="76">
        <v>98118078</v>
      </c>
      <c r="B18" s="77">
        <v>16</v>
      </c>
      <c r="C18" s="78">
        <v>44736</v>
      </c>
      <c r="D18" s="79">
        <v>44736</v>
      </c>
      <c r="E18" s="77" t="s">
        <v>862</v>
      </c>
      <c r="F18" s="87">
        <v>44743</v>
      </c>
      <c r="G18" s="81">
        <v>80</v>
      </c>
      <c r="H18" s="81"/>
      <c r="I18" s="77"/>
      <c r="J18" s="81"/>
      <c r="K18" s="77" t="s">
        <v>872</v>
      </c>
      <c r="L18" s="82" t="s">
        <v>864</v>
      </c>
      <c r="M18" s="77" t="s">
        <v>7</v>
      </c>
      <c r="N18" s="83"/>
      <c r="O18" s="84"/>
      <c r="P18" s="76">
        <v>69</v>
      </c>
      <c r="Q18" s="81">
        <v>25000</v>
      </c>
      <c r="R18" s="81">
        <v>4</v>
      </c>
      <c r="S18" s="89" t="s">
        <v>877</v>
      </c>
      <c r="T18" s="76" t="s">
        <v>878</v>
      </c>
      <c r="U18" s="76">
        <v>25.186</v>
      </c>
      <c r="V18" s="81" t="s">
        <v>874</v>
      </c>
      <c r="W18" s="84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</row>
    <row r="19" spans="1:47" ht="15" customHeight="1">
      <c r="A19" s="76">
        <v>98119118</v>
      </c>
      <c r="B19" s="77">
        <v>17</v>
      </c>
      <c r="C19" s="78">
        <v>44736</v>
      </c>
      <c r="D19" s="79">
        <v>44736</v>
      </c>
      <c r="E19" s="77" t="s">
        <v>862</v>
      </c>
      <c r="F19" s="87">
        <v>44743</v>
      </c>
      <c r="G19" s="81">
        <v>80</v>
      </c>
      <c r="H19" s="81"/>
      <c r="I19" s="77"/>
      <c r="J19" s="81"/>
      <c r="K19" s="77" t="s">
        <v>872</v>
      </c>
      <c r="L19" s="82" t="s">
        <v>864</v>
      </c>
      <c r="M19" s="77" t="s">
        <v>7</v>
      </c>
      <c r="N19" s="83"/>
      <c r="O19" s="84"/>
      <c r="P19" s="76">
        <v>69</v>
      </c>
      <c r="Q19" s="81">
        <v>24500</v>
      </c>
      <c r="R19" s="81">
        <v>4</v>
      </c>
      <c r="S19" s="89" t="s">
        <v>877</v>
      </c>
      <c r="T19" s="76" t="s">
        <v>878</v>
      </c>
      <c r="U19" s="76">
        <v>25.186</v>
      </c>
      <c r="V19" s="81" t="s">
        <v>874</v>
      </c>
      <c r="W19" s="84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</row>
    <row r="20" spans="1:47" ht="15" customHeight="1">
      <c r="A20" s="76">
        <v>98124654</v>
      </c>
      <c r="B20" s="77">
        <v>18</v>
      </c>
      <c r="C20" s="78">
        <v>44736</v>
      </c>
      <c r="D20" s="79">
        <v>44736</v>
      </c>
      <c r="E20" s="77" t="s">
        <v>862</v>
      </c>
      <c r="F20" s="87">
        <v>44743</v>
      </c>
      <c r="G20" s="81">
        <v>80</v>
      </c>
      <c r="H20" s="81"/>
      <c r="I20" s="77"/>
      <c r="J20" s="81"/>
      <c r="K20" s="77" t="s">
        <v>872</v>
      </c>
      <c r="L20" s="82" t="s">
        <v>864</v>
      </c>
      <c r="M20" s="77" t="s">
        <v>7</v>
      </c>
      <c r="N20" s="83"/>
      <c r="O20" s="84"/>
      <c r="P20" s="76">
        <v>69</v>
      </c>
      <c r="Q20" s="81">
        <v>25000</v>
      </c>
      <c r="R20" s="81">
        <v>4</v>
      </c>
      <c r="S20" s="89" t="s">
        <v>877</v>
      </c>
      <c r="T20" s="76" t="s">
        <v>878</v>
      </c>
      <c r="U20" s="76">
        <v>25.186</v>
      </c>
      <c r="V20" s="81" t="s">
        <v>874</v>
      </c>
      <c r="W20" s="84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</row>
    <row r="21" spans="1:47" ht="15" customHeight="1">
      <c r="A21" s="76">
        <v>98156920</v>
      </c>
      <c r="B21" s="77">
        <v>19</v>
      </c>
      <c r="C21" s="78">
        <v>44736</v>
      </c>
      <c r="D21" s="79">
        <v>44736</v>
      </c>
      <c r="E21" s="77" t="s">
        <v>862</v>
      </c>
      <c r="F21" s="87">
        <v>44743</v>
      </c>
      <c r="G21" s="81">
        <v>80</v>
      </c>
      <c r="H21" s="81"/>
      <c r="I21" s="77"/>
      <c r="J21" s="81"/>
      <c r="K21" s="77" t="s">
        <v>872</v>
      </c>
      <c r="L21" s="82" t="s">
        <v>864</v>
      </c>
      <c r="M21" s="77" t="s">
        <v>7</v>
      </c>
      <c r="N21" s="83"/>
      <c r="O21" s="84"/>
      <c r="P21" s="76">
        <v>69</v>
      </c>
      <c r="Q21" s="76">
        <v>25000</v>
      </c>
      <c r="R21" s="76">
        <v>4</v>
      </c>
      <c r="S21" s="85" t="s">
        <v>875</v>
      </c>
      <c r="T21" s="88" t="s">
        <v>876</v>
      </c>
      <c r="U21" s="76">
        <v>25.22</v>
      </c>
      <c r="V21" s="81" t="s">
        <v>874</v>
      </c>
      <c r="W21" s="84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</row>
    <row r="22" spans="1:47" ht="15" customHeight="1">
      <c r="A22" s="76">
        <v>98314180</v>
      </c>
      <c r="B22" s="77">
        <v>20</v>
      </c>
      <c r="C22" s="78">
        <v>44736</v>
      </c>
      <c r="D22" s="79">
        <v>44736</v>
      </c>
      <c r="E22" s="77" t="s">
        <v>862</v>
      </c>
      <c r="F22" s="87">
        <v>44743</v>
      </c>
      <c r="G22" s="81">
        <v>80</v>
      </c>
      <c r="H22" s="81"/>
      <c r="I22" s="77"/>
      <c r="J22" s="81"/>
      <c r="K22" s="77" t="s">
        <v>872</v>
      </c>
      <c r="L22" s="82" t="s">
        <v>864</v>
      </c>
      <c r="M22" s="77" t="s">
        <v>7</v>
      </c>
      <c r="N22" s="83"/>
      <c r="O22" s="84"/>
      <c r="P22" s="76">
        <v>69.2</v>
      </c>
      <c r="Q22" s="76">
        <v>24300</v>
      </c>
      <c r="R22" s="76">
        <v>4</v>
      </c>
      <c r="S22" s="85" t="s">
        <v>865</v>
      </c>
      <c r="T22" s="76" t="s">
        <v>866</v>
      </c>
      <c r="U22" s="76">
        <v>25.46</v>
      </c>
      <c r="V22" s="81" t="s">
        <v>874</v>
      </c>
      <c r="W22" s="84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</row>
    <row r="23" spans="1:47" ht="15" customHeight="1">
      <c r="A23" s="76">
        <v>98318629</v>
      </c>
      <c r="B23" s="77">
        <v>21</v>
      </c>
      <c r="C23" s="78">
        <v>44736</v>
      </c>
      <c r="D23" s="79">
        <v>44736</v>
      </c>
      <c r="E23" s="77" t="s">
        <v>862</v>
      </c>
      <c r="F23" s="87">
        <v>44743</v>
      </c>
      <c r="G23" s="81">
        <v>80</v>
      </c>
      <c r="H23" s="81"/>
      <c r="I23" s="77"/>
      <c r="J23" s="81"/>
      <c r="K23" s="77" t="s">
        <v>872</v>
      </c>
      <c r="L23" s="82" t="s">
        <v>864</v>
      </c>
      <c r="M23" s="77" t="s">
        <v>7</v>
      </c>
      <c r="N23" s="83"/>
      <c r="O23" s="84"/>
      <c r="P23" s="76">
        <v>69.2</v>
      </c>
      <c r="Q23" s="76">
        <v>24400</v>
      </c>
      <c r="R23" s="76">
        <v>4</v>
      </c>
      <c r="S23" s="85" t="s">
        <v>865</v>
      </c>
      <c r="T23" s="76" t="s">
        <v>866</v>
      </c>
      <c r="U23" s="76">
        <v>25.46</v>
      </c>
      <c r="V23" s="81" t="s">
        <v>874</v>
      </c>
      <c r="W23" s="84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</row>
    <row r="24" spans="1:47" ht="15" customHeight="1">
      <c r="A24" s="76">
        <v>98318793</v>
      </c>
      <c r="B24" s="77">
        <v>22</v>
      </c>
      <c r="C24" s="78">
        <v>44736</v>
      </c>
      <c r="D24" s="79">
        <v>44736</v>
      </c>
      <c r="E24" s="77" t="s">
        <v>862</v>
      </c>
      <c r="F24" s="87">
        <v>44743</v>
      </c>
      <c r="G24" s="81">
        <v>80</v>
      </c>
      <c r="H24" s="81"/>
      <c r="I24" s="77"/>
      <c r="J24" s="81"/>
      <c r="K24" s="77" t="s">
        <v>872</v>
      </c>
      <c r="L24" s="82" t="s">
        <v>864</v>
      </c>
      <c r="M24" s="77" t="s">
        <v>7</v>
      </c>
      <c r="N24" s="83"/>
      <c r="O24" s="84"/>
      <c r="P24" s="76">
        <v>69.2</v>
      </c>
      <c r="Q24" s="76">
        <v>24500</v>
      </c>
      <c r="R24" s="76">
        <v>4</v>
      </c>
      <c r="S24" s="85" t="s">
        <v>865</v>
      </c>
      <c r="T24" s="76" t="s">
        <v>866</v>
      </c>
      <c r="U24" s="76">
        <v>25.46</v>
      </c>
      <c r="V24" s="81" t="s">
        <v>874</v>
      </c>
      <c r="W24" s="84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</row>
    <row r="25" spans="1:47" ht="15" customHeight="1">
      <c r="A25" s="76">
        <v>98337165</v>
      </c>
      <c r="B25" s="77">
        <v>23</v>
      </c>
      <c r="C25" s="78">
        <v>44736</v>
      </c>
      <c r="D25" s="79">
        <v>44736</v>
      </c>
      <c r="E25" s="77" t="s">
        <v>862</v>
      </c>
      <c r="F25" s="87">
        <v>44743</v>
      </c>
      <c r="G25" s="81">
        <v>80</v>
      </c>
      <c r="H25" s="81"/>
      <c r="I25" s="77"/>
      <c r="J25" s="81"/>
      <c r="K25" s="77" t="s">
        <v>863</v>
      </c>
      <c r="L25" s="82" t="s">
        <v>864</v>
      </c>
      <c r="M25" s="77" t="s">
        <v>7</v>
      </c>
      <c r="N25" s="83"/>
      <c r="O25" s="84"/>
      <c r="P25" s="76">
        <v>69.2</v>
      </c>
      <c r="Q25" s="76">
        <v>24300</v>
      </c>
      <c r="R25" s="76">
        <v>4</v>
      </c>
      <c r="S25" s="85" t="s">
        <v>865</v>
      </c>
      <c r="T25" s="76" t="s">
        <v>866</v>
      </c>
      <c r="U25" s="76">
        <v>25.46</v>
      </c>
      <c r="V25" s="81" t="s">
        <v>867</v>
      </c>
      <c r="W25" s="84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</row>
    <row r="26" spans="1:47" ht="15" customHeight="1">
      <c r="A26" s="76">
        <v>98337256</v>
      </c>
      <c r="B26" s="77">
        <v>24</v>
      </c>
      <c r="C26" s="78">
        <v>44736</v>
      </c>
      <c r="D26" s="79">
        <v>44736</v>
      </c>
      <c r="E26" s="77" t="s">
        <v>862</v>
      </c>
      <c r="F26" s="87">
        <v>44743</v>
      </c>
      <c r="G26" s="81">
        <v>80</v>
      </c>
      <c r="H26" s="81"/>
      <c r="I26" s="77"/>
      <c r="J26" s="81"/>
      <c r="K26" s="77" t="s">
        <v>863</v>
      </c>
      <c r="L26" s="82" t="s">
        <v>864</v>
      </c>
      <c r="M26" s="77" t="s">
        <v>7</v>
      </c>
      <c r="N26" s="83"/>
      <c r="O26" s="84"/>
      <c r="P26" s="76">
        <v>69.2</v>
      </c>
      <c r="Q26" s="76">
        <v>24300</v>
      </c>
      <c r="R26" s="76">
        <v>4</v>
      </c>
      <c r="S26" s="85" t="s">
        <v>865</v>
      </c>
      <c r="T26" s="76" t="s">
        <v>866</v>
      </c>
      <c r="U26" s="76">
        <v>25.46</v>
      </c>
      <c r="V26" s="81" t="s">
        <v>867</v>
      </c>
      <c r="W26" s="84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</row>
    <row r="27" spans="1:47" ht="15" customHeight="1">
      <c r="A27" s="76">
        <v>98338288</v>
      </c>
      <c r="B27" s="77">
        <v>25</v>
      </c>
      <c r="C27" s="78">
        <v>44736</v>
      </c>
      <c r="D27" s="79">
        <v>44736</v>
      </c>
      <c r="E27" s="77" t="s">
        <v>862</v>
      </c>
      <c r="F27" s="87">
        <v>44743</v>
      </c>
      <c r="G27" s="81">
        <v>80</v>
      </c>
      <c r="H27" s="81"/>
      <c r="I27" s="77"/>
      <c r="J27" s="81"/>
      <c r="K27" s="77" t="s">
        <v>863</v>
      </c>
      <c r="L27" s="82" t="s">
        <v>864</v>
      </c>
      <c r="M27" s="77" t="s">
        <v>7</v>
      </c>
      <c r="N27" s="83"/>
      <c r="O27" s="84"/>
      <c r="P27" s="76">
        <v>69.2</v>
      </c>
      <c r="Q27" s="76">
        <v>24300</v>
      </c>
      <c r="R27" s="76">
        <v>4</v>
      </c>
      <c r="S27" s="85" t="s">
        <v>865</v>
      </c>
      <c r="T27" s="76" t="s">
        <v>866</v>
      </c>
      <c r="U27" s="76">
        <v>25.46</v>
      </c>
      <c r="V27" s="81" t="s">
        <v>867</v>
      </c>
      <c r="W27" s="84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</row>
    <row r="28" spans="1:47" ht="15" customHeight="1">
      <c r="A28" s="76">
        <v>98338619</v>
      </c>
      <c r="B28" s="77">
        <v>26</v>
      </c>
      <c r="C28" s="78">
        <v>44736</v>
      </c>
      <c r="D28" s="79">
        <v>44736</v>
      </c>
      <c r="E28" s="77" t="s">
        <v>862</v>
      </c>
      <c r="F28" s="87">
        <v>44743</v>
      </c>
      <c r="G28" s="81">
        <v>80</v>
      </c>
      <c r="H28" s="81"/>
      <c r="I28" s="77"/>
      <c r="J28" s="81"/>
      <c r="K28" s="77" t="s">
        <v>863</v>
      </c>
      <c r="L28" s="82" t="s">
        <v>864</v>
      </c>
      <c r="M28" s="77" t="s">
        <v>7</v>
      </c>
      <c r="N28" s="83"/>
      <c r="O28" s="84"/>
      <c r="P28" s="76">
        <v>69.2</v>
      </c>
      <c r="Q28" s="76">
        <v>24500</v>
      </c>
      <c r="R28" s="76">
        <v>4</v>
      </c>
      <c r="S28" s="85" t="s">
        <v>865</v>
      </c>
      <c r="T28" s="76" t="s">
        <v>866</v>
      </c>
      <c r="U28" s="76">
        <v>25.46</v>
      </c>
      <c r="V28" s="81" t="s">
        <v>867</v>
      </c>
      <c r="W28" s="84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</row>
    <row r="29" spans="1:47" ht="15" customHeight="1">
      <c r="A29" s="76">
        <v>98347552</v>
      </c>
      <c r="B29" s="77">
        <v>27</v>
      </c>
      <c r="C29" s="78">
        <v>44736</v>
      </c>
      <c r="D29" s="79">
        <v>44736</v>
      </c>
      <c r="E29" s="77" t="s">
        <v>862</v>
      </c>
      <c r="F29" s="87">
        <v>44743</v>
      </c>
      <c r="G29" s="81">
        <v>80</v>
      </c>
      <c r="H29" s="81"/>
      <c r="I29" s="77"/>
      <c r="J29" s="81"/>
      <c r="K29" s="77" t="s">
        <v>872</v>
      </c>
      <c r="L29" s="82" t="s">
        <v>864</v>
      </c>
      <c r="M29" s="77" t="s">
        <v>7</v>
      </c>
      <c r="N29" s="83"/>
      <c r="O29" s="84"/>
      <c r="P29" s="76">
        <v>74.5</v>
      </c>
      <c r="Q29" s="76">
        <v>25100</v>
      </c>
      <c r="R29" s="76">
        <v>4</v>
      </c>
      <c r="S29" s="85" t="s">
        <v>865</v>
      </c>
      <c r="T29" s="90" t="s">
        <v>879</v>
      </c>
      <c r="U29" s="76">
        <v>25.62</v>
      </c>
      <c r="V29" s="81" t="s">
        <v>874</v>
      </c>
      <c r="W29" s="84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</row>
    <row r="30" spans="1:47" ht="15" customHeight="1">
      <c r="A30" s="76">
        <v>98348964</v>
      </c>
      <c r="B30" s="77">
        <v>28</v>
      </c>
      <c r="C30" s="78">
        <v>44736</v>
      </c>
      <c r="D30" s="79">
        <v>44736</v>
      </c>
      <c r="E30" s="77" t="s">
        <v>862</v>
      </c>
      <c r="F30" s="87">
        <v>44743</v>
      </c>
      <c r="G30" s="81">
        <v>80</v>
      </c>
      <c r="H30" s="81"/>
      <c r="I30" s="77"/>
      <c r="J30" s="81"/>
      <c r="K30" s="77" t="s">
        <v>872</v>
      </c>
      <c r="L30" s="82" t="s">
        <v>864</v>
      </c>
      <c r="M30" s="77" t="s">
        <v>7</v>
      </c>
      <c r="N30" s="83"/>
      <c r="O30" s="84"/>
      <c r="P30" s="76">
        <v>68.5</v>
      </c>
      <c r="Q30" s="76">
        <v>25400</v>
      </c>
      <c r="R30" s="76">
        <v>4</v>
      </c>
      <c r="S30" s="85" t="s">
        <v>865</v>
      </c>
      <c r="T30" s="76" t="s">
        <v>873</v>
      </c>
      <c r="U30" s="76">
        <v>25.7</v>
      </c>
      <c r="V30" s="81" t="s">
        <v>874</v>
      </c>
      <c r="W30" s="84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</row>
    <row r="31" spans="1:47" ht="15" customHeight="1">
      <c r="A31" s="76">
        <v>98349004</v>
      </c>
      <c r="B31" s="77">
        <v>29</v>
      </c>
      <c r="C31" s="78">
        <v>44736</v>
      </c>
      <c r="D31" s="79">
        <v>44736</v>
      </c>
      <c r="E31" s="77" t="s">
        <v>862</v>
      </c>
      <c r="F31" s="87">
        <v>44743</v>
      </c>
      <c r="G31" s="81">
        <v>80</v>
      </c>
      <c r="H31" s="81"/>
      <c r="I31" s="77"/>
      <c r="J31" s="81"/>
      <c r="K31" s="77" t="s">
        <v>872</v>
      </c>
      <c r="L31" s="82" t="s">
        <v>864</v>
      </c>
      <c r="M31" s="77" t="s">
        <v>7</v>
      </c>
      <c r="N31" s="83"/>
      <c r="O31" s="84"/>
      <c r="P31" s="76">
        <v>68.5</v>
      </c>
      <c r="Q31" s="76">
        <v>25400</v>
      </c>
      <c r="R31" s="76">
        <v>4</v>
      </c>
      <c r="S31" s="85" t="s">
        <v>865</v>
      </c>
      <c r="T31" s="76" t="s">
        <v>873</v>
      </c>
      <c r="U31" s="76">
        <v>25.7</v>
      </c>
      <c r="V31" s="81" t="s">
        <v>874</v>
      </c>
      <c r="W31" s="84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</row>
    <row r="32" spans="1:47" ht="15" customHeight="1">
      <c r="A32" s="76">
        <v>98511199</v>
      </c>
      <c r="B32" s="77">
        <v>30</v>
      </c>
      <c r="C32" s="78">
        <v>44736</v>
      </c>
      <c r="D32" s="79">
        <v>44736</v>
      </c>
      <c r="E32" s="77" t="s">
        <v>862</v>
      </c>
      <c r="F32" s="87">
        <v>44743</v>
      </c>
      <c r="G32" s="81">
        <v>80</v>
      </c>
      <c r="H32" s="81"/>
      <c r="I32" s="77"/>
      <c r="J32" s="81"/>
      <c r="K32" s="77" t="s">
        <v>872</v>
      </c>
      <c r="L32" s="82" t="s">
        <v>864</v>
      </c>
      <c r="M32" s="77" t="s">
        <v>7</v>
      </c>
      <c r="N32" s="83"/>
      <c r="O32" s="84"/>
      <c r="P32" s="76">
        <v>68.5</v>
      </c>
      <c r="Q32" s="76">
        <v>25400</v>
      </c>
      <c r="R32" s="76">
        <v>4</v>
      </c>
      <c r="S32" s="85" t="s">
        <v>865</v>
      </c>
      <c r="T32" s="76" t="s">
        <v>873</v>
      </c>
      <c r="U32" s="76">
        <v>25.7</v>
      </c>
      <c r="V32" s="81" t="s">
        <v>874</v>
      </c>
      <c r="W32" s="84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</row>
    <row r="33" spans="1:47" ht="15" customHeight="1">
      <c r="A33" s="76">
        <v>98511249</v>
      </c>
      <c r="B33" s="77">
        <v>31</v>
      </c>
      <c r="C33" s="78">
        <v>44736</v>
      </c>
      <c r="D33" s="79">
        <v>44736</v>
      </c>
      <c r="E33" s="77" t="s">
        <v>862</v>
      </c>
      <c r="F33" s="87">
        <v>44743</v>
      </c>
      <c r="G33" s="81">
        <v>80</v>
      </c>
      <c r="H33" s="81"/>
      <c r="I33" s="77"/>
      <c r="J33" s="81"/>
      <c r="K33" s="77" t="s">
        <v>872</v>
      </c>
      <c r="L33" s="82" t="s">
        <v>864</v>
      </c>
      <c r="M33" s="77" t="s">
        <v>7</v>
      </c>
      <c r="N33" s="83"/>
      <c r="O33" s="84"/>
      <c r="P33" s="76">
        <v>68.5</v>
      </c>
      <c r="Q33" s="76">
        <v>25400</v>
      </c>
      <c r="R33" s="76">
        <v>4</v>
      </c>
      <c r="S33" s="85" t="s">
        <v>865</v>
      </c>
      <c r="T33" s="76" t="s">
        <v>873</v>
      </c>
      <c r="U33" s="76">
        <v>25.7</v>
      </c>
      <c r="V33" s="81" t="s">
        <v>874</v>
      </c>
      <c r="W33" s="84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</row>
    <row r="34" spans="1:47" ht="15" customHeight="1">
      <c r="A34" s="91"/>
      <c r="B34" s="92"/>
      <c r="C34" s="93"/>
      <c r="D34" s="93"/>
      <c r="E34" s="92"/>
      <c r="F34" s="92"/>
      <c r="G34" s="92"/>
      <c r="H34" s="439" t="s">
        <v>880</v>
      </c>
      <c r="I34" s="440"/>
      <c r="J34" s="441"/>
      <c r="K34" s="92"/>
      <c r="L34" s="92"/>
      <c r="M34" s="92"/>
      <c r="N34" s="92"/>
      <c r="O34" s="94"/>
      <c r="P34" s="92"/>
      <c r="Q34" s="95">
        <v>91749341</v>
      </c>
      <c r="R34" s="92"/>
      <c r="S34" s="92"/>
      <c r="T34" s="92"/>
      <c r="U34" s="92"/>
      <c r="V34" s="92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86"/>
      <c r="AR34" s="86"/>
      <c r="AS34" s="86"/>
      <c r="AT34" s="86"/>
      <c r="AU34" s="86"/>
    </row>
    <row r="35" spans="1:47" ht="15" customHeight="1">
      <c r="A35" s="96">
        <v>92892694</v>
      </c>
      <c r="B35" s="77">
        <v>1</v>
      </c>
      <c r="C35" s="78">
        <v>44738</v>
      </c>
      <c r="D35" s="79">
        <v>44739</v>
      </c>
      <c r="E35" s="77" t="s">
        <v>862</v>
      </c>
      <c r="F35" s="80">
        <v>44743.770833333336</v>
      </c>
      <c r="G35" s="81">
        <v>80</v>
      </c>
      <c r="H35" s="81" t="s">
        <v>881</v>
      </c>
      <c r="I35" s="78">
        <v>44768</v>
      </c>
      <c r="J35" s="81"/>
      <c r="K35" s="97" t="s">
        <v>882</v>
      </c>
      <c r="L35" s="82" t="s">
        <v>883</v>
      </c>
      <c r="M35" s="77" t="s">
        <v>7</v>
      </c>
      <c r="N35" s="83"/>
      <c r="O35" s="84"/>
      <c r="P35" s="76">
        <v>68.5</v>
      </c>
      <c r="Q35" s="76">
        <v>25000</v>
      </c>
      <c r="R35" s="76">
        <v>4</v>
      </c>
      <c r="S35" s="85" t="s">
        <v>865</v>
      </c>
      <c r="T35" s="76" t="s">
        <v>873</v>
      </c>
      <c r="U35" s="76">
        <v>25.7</v>
      </c>
      <c r="V35" s="90" t="s">
        <v>884</v>
      </c>
      <c r="W35" s="84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</row>
    <row r="36" spans="1:47" ht="15" customHeight="1">
      <c r="A36" s="96">
        <v>98344856</v>
      </c>
      <c r="B36" s="77">
        <v>2</v>
      </c>
      <c r="C36" s="78">
        <v>44738</v>
      </c>
      <c r="D36" s="79">
        <v>44739</v>
      </c>
      <c r="E36" s="77" t="s">
        <v>862</v>
      </c>
      <c r="F36" s="87">
        <v>44743</v>
      </c>
      <c r="G36" s="81">
        <v>80</v>
      </c>
      <c r="H36" s="81" t="s">
        <v>881</v>
      </c>
      <c r="I36" s="78">
        <v>44768</v>
      </c>
      <c r="J36" s="97" t="s">
        <v>882</v>
      </c>
      <c r="K36" s="77" t="s">
        <v>885</v>
      </c>
      <c r="L36" s="82" t="s">
        <v>883</v>
      </c>
      <c r="M36" s="77" t="s">
        <v>7</v>
      </c>
      <c r="N36" s="83"/>
      <c r="O36" s="84"/>
      <c r="P36" s="76">
        <v>68.5</v>
      </c>
      <c r="Q36" s="76">
        <v>25400</v>
      </c>
      <c r="R36" s="76">
        <v>4</v>
      </c>
      <c r="S36" s="85" t="s">
        <v>865</v>
      </c>
      <c r="T36" s="76" t="s">
        <v>873</v>
      </c>
      <c r="U36" s="76">
        <v>25.7</v>
      </c>
      <c r="V36" s="81" t="s">
        <v>886</v>
      </c>
      <c r="W36" s="84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</row>
    <row r="37" spans="1:47" ht="15" customHeight="1">
      <c r="A37" s="96">
        <v>91972737</v>
      </c>
      <c r="B37" s="77">
        <v>3</v>
      </c>
      <c r="C37" s="78">
        <v>44738</v>
      </c>
      <c r="D37" s="79">
        <v>44739</v>
      </c>
      <c r="E37" s="77" t="s">
        <v>862</v>
      </c>
      <c r="F37" s="87">
        <v>44743</v>
      </c>
      <c r="G37" s="81">
        <v>80</v>
      </c>
      <c r="H37" s="81" t="s">
        <v>881</v>
      </c>
      <c r="I37" s="78">
        <v>44768</v>
      </c>
      <c r="J37" s="81"/>
      <c r="K37" s="97" t="s">
        <v>882</v>
      </c>
      <c r="L37" s="82" t="s">
        <v>883</v>
      </c>
      <c r="M37" s="77" t="s">
        <v>7</v>
      </c>
      <c r="N37" s="83"/>
      <c r="O37" s="84"/>
      <c r="P37" s="76">
        <v>68.5</v>
      </c>
      <c r="Q37" s="76">
        <v>25300</v>
      </c>
      <c r="R37" s="76">
        <v>4</v>
      </c>
      <c r="S37" s="85" t="s">
        <v>865</v>
      </c>
      <c r="T37" s="76" t="s">
        <v>873</v>
      </c>
      <c r="U37" s="76">
        <v>25.7</v>
      </c>
      <c r="V37" s="90" t="s">
        <v>884</v>
      </c>
      <c r="W37" s="84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</row>
    <row r="38" spans="1:47" ht="15" customHeight="1">
      <c r="A38" s="96">
        <v>98320088</v>
      </c>
      <c r="B38" s="77">
        <v>4</v>
      </c>
      <c r="C38" s="78">
        <v>44738</v>
      </c>
      <c r="D38" s="79">
        <v>44739</v>
      </c>
      <c r="E38" s="77" t="s">
        <v>862</v>
      </c>
      <c r="F38" s="87">
        <v>44743</v>
      </c>
      <c r="G38" s="81">
        <v>80</v>
      </c>
      <c r="H38" s="81" t="s">
        <v>881</v>
      </c>
      <c r="I38" s="78">
        <v>44768</v>
      </c>
      <c r="J38" s="81"/>
      <c r="K38" s="97" t="s">
        <v>882</v>
      </c>
      <c r="L38" s="82" t="s">
        <v>883</v>
      </c>
      <c r="M38" s="77" t="s">
        <v>7</v>
      </c>
      <c r="N38" s="83"/>
      <c r="O38" s="84"/>
      <c r="P38" s="76">
        <v>68.5</v>
      </c>
      <c r="Q38" s="76">
        <v>25500</v>
      </c>
      <c r="R38" s="76">
        <v>4</v>
      </c>
      <c r="S38" s="85" t="s">
        <v>865</v>
      </c>
      <c r="T38" s="76" t="s">
        <v>873</v>
      </c>
      <c r="U38" s="76">
        <v>25.7</v>
      </c>
      <c r="V38" s="90" t="s">
        <v>884</v>
      </c>
      <c r="W38" s="84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</row>
    <row r="39" spans="1:47" ht="15" customHeight="1">
      <c r="A39" s="96">
        <v>97869796</v>
      </c>
      <c r="B39" s="77">
        <v>5</v>
      </c>
      <c r="C39" s="78">
        <v>44738</v>
      </c>
      <c r="D39" s="79">
        <v>44739</v>
      </c>
      <c r="E39" s="77" t="s">
        <v>862</v>
      </c>
      <c r="F39" s="87">
        <v>44743</v>
      </c>
      <c r="G39" s="81">
        <v>80</v>
      </c>
      <c r="H39" s="81" t="s">
        <v>881</v>
      </c>
      <c r="I39" s="78">
        <v>44768</v>
      </c>
      <c r="J39" s="81"/>
      <c r="K39" s="97" t="s">
        <v>882</v>
      </c>
      <c r="L39" s="82" t="s">
        <v>883</v>
      </c>
      <c r="M39" s="77" t="s">
        <v>7</v>
      </c>
      <c r="N39" s="83"/>
      <c r="O39" s="84"/>
      <c r="P39" s="76">
        <v>68.5</v>
      </c>
      <c r="Q39" s="76">
        <v>25000</v>
      </c>
      <c r="R39" s="76">
        <v>4</v>
      </c>
      <c r="S39" s="85" t="s">
        <v>865</v>
      </c>
      <c r="T39" s="76" t="s">
        <v>873</v>
      </c>
      <c r="U39" s="76">
        <v>25.7</v>
      </c>
      <c r="V39" s="90" t="s">
        <v>884</v>
      </c>
      <c r="W39" s="84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</row>
    <row r="40" spans="1:47" ht="15" customHeight="1">
      <c r="A40" s="96">
        <v>92936897</v>
      </c>
      <c r="B40" s="77">
        <v>6</v>
      </c>
      <c r="C40" s="78">
        <v>44739</v>
      </c>
      <c r="D40" s="79">
        <v>44739</v>
      </c>
      <c r="E40" s="77" t="s">
        <v>862</v>
      </c>
      <c r="F40" s="87">
        <v>44743</v>
      </c>
      <c r="G40" s="81">
        <v>80</v>
      </c>
      <c r="H40" s="81" t="s">
        <v>881</v>
      </c>
      <c r="I40" s="78">
        <v>44768</v>
      </c>
      <c r="J40" s="81"/>
      <c r="K40" s="97" t="s">
        <v>882</v>
      </c>
      <c r="L40" s="82" t="s">
        <v>887</v>
      </c>
      <c r="M40" s="77" t="s">
        <v>7</v>
      </c>
      <c r="N40" s="83"/>
      <c r="O40" s="84"/>
      <c r="P40" s="76">
        <v>68.5</v>
      </c>
      <c r="Q40" s="76">
        <v>25000</v>
      </c>
      <c r="R40" s="76">
        <v>4</v>
      </c>
      <c r="S40" s="85" t="s">
        <v>865</v>
      </c>
      <c r="T40" s="76" t="s">
        <v>873</v>
      </c>
      <c r="U40" s="76">
        <v>25.7</v>
      </c>
      <c r="V40" s="90" t="s">
        <v>884</v>
      </c>
      <c r="W40" s="84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</row>
    <row r="41" spans="1:47" ht="15" customHeight="1">
      <c r="A41" s="96">
        <v>91990069</v>
      </c>
      <c r="B41" s="77">
        <v>7</v>
      </c>
      <c r="C41" s="78">
        <v>44739</v>
      </c>
      <c r="D41" s="79">
        <v>44740</v>
      </c>
      <c r="E41" s="77" t="s">
        <v>862</v>
      </c>
      <c r="F41" s="87">
        <v>44743</v>
      </c>
      <c r="G41" s="81">
        <v>80</v>
      </c>
      <c r="H41" s="81" t="s">
        <v>881</v>
      </c>
      <c r="I41" s="78">
        <v>44768</v>
      </c>
      <c r="J41" s="81"/>
      <c r="K41" s="97" t="s">
        <v>882</v>
      </c>
      <c r="L41" s="82" t="s">
        <v>887</v>
      </c>
      <c r="M41" s="77" t="s">
        <v>7</v>
      </c>
      <c r="N41" s="83"/>
      <c r="O41" s="84"/>
      <c r="P41" s="76">
        <v>68.5</v>
      </c>
      <c r="Q41" s="76">
        <v>25300</v>
      </c>
      <c r="R41" s="76">
        <v>4</v>
      </c>
      <c r="S41" s="85" t="s">
        <v>865</v>
      </c>
      <c r="T41" s="76" t="s">
        <v>873</v>
      </c>
      <c r="U41" s="76">
        <v>25.7</v>
      </c>
      <c r="V41" s="90" t="s">
        <v>884</v>
      </c>
      <c r="W41" s="84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  <c r="AR41" s="86"/>
      <c r="AS41" s="86"/>
      <c r="AT41" s="86"/>
      <c r="AU41" s="86"/>
    </row>
    <row r="42" spans="1:47" ht="15" customHeight="1">
      <c r="A42" s="81">
        <v>92887595</v>
      </c>
      <c r="B42" s="77">
        <v>8</v>
      </c>
      <c r="C42" s="78">
        <v>44739</v>
      </c>
      <c r="D42" s="79">
        <v>44740</v>
      </c>
      <c r="E42" s="77" t="s">
        <v>862</v>
      </c>
      <c r="F42" s="87">
        <v>44743</v>
      </c>
      <c r="G42" s="81">
        <v>80</v>
      </c>
      <c r="H42" s="98">
        <v>44739</v>
      </c>
      <c r="I42" s="99" t="s">
        <v>888</v>
      </c>
      <c r="J42" s="81"/>
      <c r="K42" s="97" t="s">
        <v>882</v>
      </c>
      <c r="L42" s="82" t="s">
        <v>887</v>
      </c>
      <c r="M42" s="77" t="s">
        <v>7</v>
      </c>
      <c r="N42" s="83"/>
      <c r="O42" s="84"/>
      <c r="P42" s="76">
        <v>68.5</v>
      </c>
      <c r="Q42" s="76">
        <v>25000</v>
      </c>
      <c r="R42" s="76">
        <v>4</v>
      </c>
      <c r="S42" s="85" t="s">
        <v>865</v>
      </c>
      <c r="T42" s="76" t="s">
        <v>873</v>
      </c>
      <c r="U42" s="76">
        <v>25.7</v>
      </c>
      <c r="V42" s="90" t="s">
        <v>884</v>
      </c>
      <c r="W42" s="84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6"/>
      <c r="AS42" s="86"/>
      <c r="AT42" s="86"/>
      <c r="AU42" s="86"/>
    </row>
    <row r="43" spans="1:47" ht="15" customHeight="1">
      <c r="A43" s="96">
        <v>94201993</v>
      </c>
      <c r="B43" s="77">
        <v>9</v>
      </c>
      <c r="C43" s="78">
        <v>44736</v>
      </c>
      <c r="D43" s="79">
        <v>44737</v>
      </c>
      <c r="E43" s="77" t="s">
        <v>862</v>
      </c>
      <c r="F43" s="87">
        <v>44743</v>
      </c>
      <c r="G43" s="81">
        <v>80</v>
      </c>
      <c r="H43" s="81" t="s">
        <v>889</v>
      </c>
      <c r="I43" s="78">
        <v>44766</v>
      </c>
      <c r="J43" s="81"/>
      <c r="K43" s="97" t="s">
        <v>882</v>
      </c>
      <c r="L43" s="82" t="s">
        <v>890</v>
      </c>
      <c r="M43" s="77" t="s">
        <v>7</v>
      </c>
      <c r="N43" s="83"/>
      <c r="O43" s="84"/>
      <c r="P43" s="76">
        <v>69</v>
      </c>
      <c r="Q43" s="81">
        <v>25000</v>
      </c>
      <c r="R43" s="81">
        <v>4</v>
      </c>
      <c r="S43" s="89" t="s">
        <v>877</v>
      </c>
      <c r="T43" s="100" t="s">
        <v>891</v>
      </c>
      <c r="U43" s="81">
        <v>25.22</v>
      </c>
      <c r="V43" s="90" t="s">
        <v>884</v>
      </c>
      <c r="W43" s="84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</row>
    <row r="44" spans="1:47" ht="15" customHeight="1">
      <c r="A44" s="96">
        <v>59730622</v>
      </c>
      <c r="B44" s="77">
        <v>10</v>
      </c>
      <c r="C44" s="78">
        <v>44738</v>
      </c>
      <c r="D44" s="79">
        <v>44739</v>
      </c>
      <c r="E44" s="77" t="s">
        <v>862</v>
      </c>
      <c r="F44" s="87">
        <v>44743</v>
      </c>
      <c r="G44" s="81">
        <v>80</v>
      </c>
      <c r="H44" s="81" t="s">
        <v>881</v>
      </c>
      <c r="I44" s="78">
        <v>44768</v>
      </c>
      <c r="J44" s="81"/>
      <c r="K44" s="97" t="s">
        <v>882</v>
      </c>
      <c r="L44" s="82" t="s">
        <v>883</v>
      </c>
      <c r="M44" s="77" t="s">
        <v>7</v>
      </c>
      <c r="N44" s="83"/>
      <c r="O44" s="84"/>
      <c r="P44" s="76">
        <v>69</v>
      </c>
      <c r="Q44" s="81">
        <v>25000</v>
      </c>
      <c r="R44" s="81">
        <v>4</v>
      </c>
      <c r="S44" s="89" t="s">
        <v>877</v>
      </c>
      <c r="T44" s="100" t="s">
        <v>891</v>
      </c>
      <c r="U44" s="81">
        <v>25.22</v>
      </c>
      <c r="V44" s="90" t="s">
        <v>884</v>
      </c>
      <c r="W44" s="84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</row>
    <row r="45" spans="1:47" ht="15" customHeight="1">
      <c r="A45" s="96">
        <v>94602794</v>
      </c>
      <c r="B45" s="77">
        <v>11</v>
      </c>
      <c r="C45" s="78">
        <v>44716</v>
      </c>
      <c r="D45" s="79">
        <v>44717</v>
      </c>
      <c r="E45" s="77" t="s">
        <v>862</v>
      </c>
      <c r="F45" s="87">
        <v>44743</v>
      </c>
      <c r="G45" s="77">
        <v>80</v>
      </c>
      <c r="H45" s="81" t="s">
        <v>892</v>
      </c>
      <c r="I45" s="78">
        <v>44746</v>
      </c>
      <c r="J45" s="81"/>
      <c r="K45" s="97" t="s">
        <v>882</v>
      </c>
      <c r="L45" s="82" t="s">
        <v>893</v>
      </c>
      <c r="M45" s="77" t="s">
        <v>7</v>
      </c>
      <c r="N45" s="83"/>
      <c r="O45" s="84"/>
      <c r="P45" s="76">
        <v>69</v>
      </c>
      <c r="Q45" s="81">
        <v>25000</v>
      </c>
      <c r="R45" s="81">
        <v>4</v>
      </c>
      <c r="S45" s="89" t="s">
        <v>877</v>
      </c>
      <c r="T45" s="100" t="s">
        <v>891</v>
      </c>
      <c r="U45" s="81">
        <v>25.22</v>
      </c>
      <c r="V45" s="90" t="s">
        <v>884</v>
      </c>
      <c r="W45" s="84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</row>
    <row r="46" spans="1:47" ht="15" customHeight="1">
      <c r="A46" s="96">
        <v>53076535</v>
      </c>
      <c r="B46" s="77">
        <v>12</v>
      </c>
      <c r="C46" s="78">
        <v>44739</v>
      </c>
      <c r="D46" s="79">
        <v>44740</v>
      </c>
      <c r="E46" s="77" t="s">
        <v>862</v>
      </c>
      <c r="F46" s="87">
        <v>44743</v>
      </c>
      <c r="G46" s="81">
        <v>80</v>
      </c>
      <c r="H46" s="81" t="s">
        <v>881</v>
      </c>
      <c r="I46" s="78">
        <v>44768</v>
      </c>
      <c r="J46" s="81"/>
      <c r="K46" s="97" t="s">
        <v>882</v>
      </c>
      <c r="L46" s="82" t="s">
        <v>887</v>
      </c>
      <c r="M46" s="77" t="s">
        <v>7</v>
      </c>
      <c r="N46" s="83"/>
      <c r="O46" s="84"/>
      <c r="P46" s="76">
        <v>69</v>
      </c>
      <c r="Q46" s="81">
        <v>25000</v>
      </c>
      <c r="R46" s="81">
        <v>4</v>
      </c>
      <c r="S46" s="89" t="s">
        <v>877</v>
      </c>
      <c r="T46" s="100" t="s">
        <v>891</v>
      </c>
      <c r="U46" s="81">
        <v>25.22</v>
      </c>
      <c r="V46" s="90" t="s">
        <v>884</v>
      </c>
      <c r="W46" s="84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</row>
    <row r="47" spans="1:47" ht="15" customHeight="1">
      <c r="A47" s="96">
        <v>59712695</v>
      </c>
      <c r="B47" s="77">
        <v>13</v>
      </c>
      <c r="C47" s="78">
        <v>44739</v>
      </c>
      <c r="D47" s="79">
        <v>44740</v>
      </c>
      <c r="E47" s="77" t="s">
        <v>862</v>
      </c>
      <c r="F47" s="87">
        <v>44743</v>
      </c>
      <c r="G47" s="81">
        <v>80</v>
      </c>
      <c r="H47" s="81" t="s">
        <v>881</v>
      </c>
      <c r="I47" s="78">
        <v>44768</v>
      </c>
      <c r="J47" s="81"/>
      <c r="K47" s="97" t="s">
        <v>882</v>
      </c>
      <c r="L47" s="82" t="s">
        <v>887</v>
      </c>
      <c r="M47" s="77" t="s">
        <v>7</v>
      </c>
      <c r="N47" s="83"/>
      <c r="O47" s="84"/>
      <c r="P47" s="76">
        <v>69</v>
      </c>
      <c r="Q47" s="81">
        <v>25000</v>
      </c>
      <c r="R47" s="81">
        <v>4</v>
      </c>
      <c r="S47" s="89" t="s">
        <v>877</v>
      </c>
      <c r="T47" s="100" t="s">
        <v>891</v>
      </c>
      <c r="U47" s="81">
        <v>25.22</v>
      </c>
      <c r="V47" s="90" t="s">
        <v>884</v>
      </c>
      <c r="W47" s="84"/>
      <c r="X47" s="86"/>
      <c r="Y47" s="86"/>
      <c r="Z47" s="86"/>
      <c r="AA47" s="86"/>
      <c r="AB47" s="86"/>
      <c r="AC47" s="86"/>
      <c r="AD47" s="86"/>
      <c r="AE47" s="86"/>
      <c r="AF47" s="86"/>
      <c r="AG47" s="86"/>
      <c r="AH47" s="86"/>
      <c r="AI47" s="86"/>
      <c r="AJ47" s="86"/>
      <c r="AK47" s="86"/>
      <c r="AL47" s="86"/>
      <c r="AM47" s="86"/>
      <c r="AN47" s="86"/>
      <c r="AO47" s="86"/>
      <c r="AP47" s="86"/>
      <c r="AQ47" s="86"/>
      <c r="AR47" s="86"/>
      <c r="AS47" s="86"/>
      <c r="AT47" s="86"/>
      <c r="AU47" s="86"/>
    </row>
    <row r="48" spans="1:47" ht="15" customHeight="1">
      <c r="A48" s="96">
        <v>94187028</v>
      </c>
      <c r="B48" s="77">
        <v>14</v>
      </c>
      <c r="C48" s="78">
        <v>44739</v>
      </c>
      <c r="D48" s="79">
        <v>44740</v>
      </c>
      <c r="E48" s="77" t="s">
        <v>862</v>
      </c>
      <c r="F48" s="87">
        <v>44743</v>
      </c>
      <c r="G48" s="81">
        <v>80</v>
      </c>
      <c r="H48" s="81" t="s">
        <v>881</v>
      </c>
      <c r="I48" s="78">
        <v>44768</v>
      </c>
      <c r="J48" s="81"/>
      <c r="K48" s="97" t="s">
        <v>882</v>
      </c>
      <c r="L48" s="82" t="s">
        <v>887</v>
      </c>
      <c r="M48" s="77" t="s">
        <v>7</v>
      </c>
      <c r="N48" s="83"/>
      <c r="O48" s="84"/>
      <c r="P48" s="76">
        <v>69</v>
      </c>
      <c r="Q48" s="81">
        <v>25000</v>
      </c>
      <c r="R48" s="81">
        <v>4</v>
      </c>
      <c r="S48" s="89" t="s">
        <v>877</v>
      </c>
      <c r="T48" s="100" t="s">
        <v>891</v>
      </c>
      <c r="U48" s="81">
        <v>25.22</v>
      </c>
      <c r="V48" s="90" t="s">
        <v>884</v>
      </c>
      <c r="W48" s="84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</row>
    <row r="49" spans="1:47" ht="15" customHeight="1">
      <c r="A49" s="96">
        <v>98160310</v>
      </c>
      <c r="B49" s="77">
        <v>15</v>
      </c>
      <c r="C49" s="78">
        <v>44738</v>
      </c>
      <c r="D49" s="79">
        <v>44739</v>
      </c>
      <c r="E49" s="77" t="s">
        <v>862</v>
      </c>
      <c r="F49" s="87">
        <v>44743</v>
      </c>
      <c r="G49" s="81">
        <v>80</v>
      </c>
      <c r="H49" s="81" t="s">
        <v>881</v>
      </c>
      <c r="I49" s="78">
        <v>44768</v>
      </c>
      <c r="J49" s="81"/>
      <c r="K49" s="97" t="s">
        <v>882</v>
      </c>
      <c r="L49" s="82" t="s">
        <v>883</v>
      </c>
      <c r="M49" s="77" t="s">
        <v>7</v>
      </c>
      <c r="N49" s="83"/>
      <c r="O49" s="84"/>
      <c r="P49" s="76">
        <v>69.8</v>
      </c>
      <c r="Q49" s="76">
        <v>24000</v>
      </c>
      <c r="R49" s="76">
        <v>4</v>
      </c>
      <c r="S49" s="89" t="s">
        <v>877</v>
      </c>
      <c r="T49" s="76" t="s">
        <v>894</v>
      </c>
      <c r="U49" s="81">
        <v>25.22</v>
      </c>
      <c r="V49" s="90" t="s">
        <v>884</v>
      </c>
      <c r="W49" s="84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</row>
    <row r="50" spans="1:47" ht="15" customHeight="1">
      <c r="A50" s="96">
        <v>98182314</v>
      </c>
      <c r="B50" s="77">
        <v>16</v>
      </c>
      <c r="C50" s="78">
        <v>44738</v>
      </c>
      <c r="D50" s="79">
        <v>44739</v>
      </c>
      <c r="E50" s="77" t="s">
        <v>862</v>
      </c>
      <c r="F50" s="87">
        <v>44743</v>
      </c>
      <c r="G50" s="81">
        <v>80</v>
      </c>
      <c r="H50" s="81" t="s">
        <v>881</v>
      </c>
      <c r="I50" s="78">
        <v>44768</v>
      </c>
      <c r="J50" s="81"/>
      <c r="K50" s="97" t="s">
        <v>882</v>
      </c>
      <c r="L50" s="82" t="s">
        <v>883</v>
      </c>
      <c r="M50" s="77" t="s">
        <v>7</v>
      </c>
      <c r="N50" s="83"/>
      <c r="O50" s="84"/>
      <c r="P50" s="76">
        <v>69.8</v>
      </c>
      <c r="Q50" s="76">
        <v>24100</v>
      </c>
      <c r="R50" s="76">
        <v>4</v>
      </c>
      <c r="S50" s="89" t="s">
        <v>877</v>
      </c>
      <c r="T50" s="76" t="s">
        <v>894</v>
      </c>
      <c r="U50" s="81">
        <v>25.22</v>
      </c>
      <c r="V50" s="90" t="s">
        <v>884</v>
      </c>
      <c r="W50" s="84"/>
      <c r="X50" s="86"/>
      <c r="Y50" s="86"/>
      <c r="Z50" s="86"/>
      <c r="AA50" s="86"/>
      <c r="AB50" s="86"/>
      <c r="AC50" s="86"/>
      <c r="AD50" s="86"/>
      <c r="AE50" s="86"/>
      <c r="AF50" s="86"/>
      <c r="AG50" s="86"/>
      <c r="AH50" s="86"/>
      <c r="AI50" s="86"/>
      <c r="AJ50" s="86"/>
      <c r="AK50" s="86"/>
      <c r="AL50" s="86"/>
      <c r="AM50" s="86"/>
      <c r="AN50" s="86"/>
      <c r="AO50" s="86"/>
      <c r="AP50" s="86"/>
      <c r="AQ50" s="86"/>
      <c r="AR50" s="86"/>
      <c r="AS50" s="86"/>
      <c r="AT50" s="86"/>
      <c r="AU50" s="86"/>
    </row>
    <row r="51" spans="1:47" ht="15" customHeight="1">
      <c r="A51" s="96">
        <v>98158645</v>
      </c>
      <c r="B51" s="77">
        <v>17</v>
      </c>
      <c r="C51" s="78">
        <v>44739</v>
      </c>
      <c r="D51" s="79">
        <v>44739</v>
      </c>
      <c r="E51" s="77" t="s">
        <v>862</v>
      </c>
      <c r="F51" s="87">
        <v>44743</v>
      </c>
      <c r="G51" s="81">
        <v>80</v>
      </c>
      <c r="H51" s="81" t="s">
        <v>881</v>
      </c>
      <c r="I51" s="78">
        <v>44768</v>
      </c>
      <c r="J51" s="81"/>
      <c r="K51" s="97" t="s">
        <v>882</v>
      </c>
      <c r="L51" s="82" t="s">
        <v>887</v>
      </c>
      <c r="M51" s="77" t="s">
        <v>7</v>
      </c>
      <c r="N51" s="83"/>
      <c r="O51" s="84"/>
      <c r="P51" s="76">
        <v>69.8</v>
      </c>
      <c r="Q51" s="76">
        <v>24000</v>
      </c>
      <c r="R51" s="76">
        <v>4</v>
      </c>
      <c r="S51" s="89" t="s">
        <v>877</v>
      </c>
      <c r="T51" s="76" t="s">
        <v>894</v>
      </c>
      <c r="U51" s="81">
        <v>25.22</v>
      </c>
      <c r="V51" s="90" t="s">
        <v>884</v>
      </c>
      <c r="W51" s="84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  <c r="AK51" s="86"/>
      <c r="AL51" s="86"/>
      <c r="AM51" s="86"/>
      <c r="AN51" s="86"/>
      <c r="AO51" s="86"/>
      <c r="AP51" s="86"/>
      <c r="AQ51" s="86"/>
      <c r="AR51" s="86"/>
      <c r="AS51" s="86"/>
      <c r="AT51" s="86"/>
      <c r="AU51" s="86"/>
    </row>
    <row r="52" spans="1:47" ht="15" customHeight="1">
      <c r="A52" s="96">
        <v>98197437</v>
      </c>
      <c r="B52" s="77">
        <v>18</v>
      </c>
      <c r="C52" s="78">
        <v>44739</v>
      </c>
      <c r="D52" s="79">
        <v>44739</v>
      </c>
      <c r="E52" s="77" t="s">
        <v>862</v>
      </c>
      <c r="F52" s="87">
        <v>44743</v>
      </c>
      <c r="G52" s="81">
        <v>80</v>
      </c>
      <c r="H52" s="81" t="s">
        <v>881</v>
      </c>
      <c r="I52" s="78">
        <v>44768</v>
      </c>
      <c r="J52" s="81"/>
      <c r="K52" s="97" t="s">
        <v>882</v>
      </c>
      <c r="L52" s="82" t="s">
        <v>887</v>
      </c>
      <c r="M52" s="77" t="s">
        <v>7</v>
      </c>
      <c r="N52" s="83"/>
      <c r="O52" s="84"/>
      <c r="P52" s="76">
        <v>69.8</v>
      </c>
      <c r="Q52" s="76">
        <v>24100</v>
      </c>
      <c r="R52" s="76">
        <v>4</v>
      </c>
      <c r="S52" s="89" t="s">
        <v>877</v>
      </c>
      <c r="T52" s="76" t="s">
        <v>894</v>
      </c>
      <c r="U52" s="81">
        <v>25.22</v>
      </c>
      <c r="V52" s="90" t="s">
        <v>884</v>
      </c>
      <c r="W52" s="84"/>
      <c r="X52" s="86"/>
      <c r="Y52" s="86"/>
      <c r="Z52" s="86"/>
      <c r="AA52" s="86"/>
      <c r="AB52" s="86"/>
      <c r="AC52" s="86"/>
      <c r="AD52" s="86"/>
      <c r="AE52" s="86"/>
      <c r="AF52" s="86"/>
      <c r="AG52" s="86"/>
      <c r="AH52" s="86"/>
      <c r="AI52" s="86"/>
      <c r="AJ52" s="86"/>
      <c r="AK52" s="86"/>
      <c r="AL52" s="86"/>
      <c r="AM52" s="86"/>
      <c r="AN52" s="86"/>
      <c r="AO52" s="86"/>
      <c r="AP52" s="86"/>
      <c r="AQ52" s="86"/>
      <c r="AR52" s="86"/>
      <c r="AS52" s="86"/>
      <c r="AT52" s="86"/>
      <c r="AU52" s="86"/>
    </row>
    <row r="53" spans="1:47" ht="15" customHeight="1">
      <c r="A53" s="96">
        <v>98096217</v>
      </c>
      <c r="B53" s="77">
        <v>19</v>
      </c>
      <c r="C53" s="78">
        <v>44738</v>
      </c>
      <c r="D53" s="79">
        <v>44739</v>
      </c>
      <c r="E53" s="77" t="s">
        <v>862</v>
      </c>
      <c r="F53" s="87">
        <v>44743</v>
      </c>
      <c r="G53" s="81">
        <v>80</v>
      </c>
      <c r="H53" s="81" t="s">
        <v>881</v>
      </c>
      <c r="I53" s="78">
        <v>44768</v>
      </c>
      <c r="J53" s="81"/>
      <c r="K53" s="97" t="s">
        <v>882</v>
      </c>
      <c r="L53" s="82" t="s">
        <v>883</v>
      </c>
      <c r="M53" s="77" t="s">
        <v>7</v>
      </c>
      <c r="N53" s="83"/>
      <c r="O53" s="84"/>
      <c r="P53" s="76">
        <v>69</v>
      </c>
      <c r="Q53" s="76">
        <v>25000</v>
      </c>
      <c r="R53" s="76">
        <v>4</v>
      </c>
      <c r="S53" s="85" t="s">
        <v>875</v>
      </c>
      <c r="T53" s="88" t="s">
        <v>876</v>
      </c>
      <c r="U53" s="76">
        <v>25.22</v>
      </c>
      <c r="V53" s="90" t="s">
        <v>884</v>
      </c>
      <c r="W53" s="84"/>
      <c r="X53" s="86"/>
      <c r="Y53" s="86"/>
      <c r="Z53" s="86"/>
      <c r="AA53" s="86"/>
      <c r="AB53" s="86"/>
      <c r="AC53" s="86"/>
      <c r="AD53" s="86"/>
      <c r="AE53" s="86"/>
      <c r="AF53" s="86"/>
      <c r="AG53" s="86"/>
      <c r="AH53" s="86"/>
      <c r="AI53" s="86"/>
      <c r="AJ53" s="86"/>
      <c r="AK53" s="86"/>
      <c r="AL53" s="86"/>
      <c r="AM53" s="86"/>
      <c r="AN53" s="86"/>
      <c r="AO53" s="86"/>
      <c r="AP53" s="86"/>
      <c r="AQ53" s="86"/>
      <c r="AR53" s="86"/>
      <c r="AS53" s="86"/>
      <c r="AT53" s="86"/>
      <c r="AU53" s="86"/>
    </row>
    <row r="54" spans="1:47" ht="15" customHeight="1">
      <c r="A54" s="96">
        <v>98089170</v>
      </c>
      <c r="B54" s="77">
        <v>20</v>
      </c>
      <c r="C54" s="78">
        <v>44716</v>
      </c>
      <c r="D54" s="79">
        <v>44717</v>
      </c>
      <c r="E54" s="77" t="s">
        <v>862</v>
      </c>
      <c r="F54" s="87">
        <v>44743</v>
      </c>
      <c r="G54" s="77">
        <v>80</v>
      </c>
      <c r="H54" s="81" t="s">
        <v>892</v>
      </c>
      <c r="I54" s="78">
        <v>44746</v>
      </c>
      <c r="J54" s="81"/>
      <c r="K54" s="97" t="s">
        <v>882</v>
      </c>
      <c r="L54" s="82" t="s">
        <v>893</v>
      </c>
      <c r="M54" s="77" t="s">
        <v>7</v>
      </c>
      <c r="N54" s="83"/>
      <c r="O54" s="84"/>
      <c r="P54" s="76">
        <v>69</v>
      </c>
      <c r="Q54" s="76">
        <v>25000</v>
      </c>
      <c r="R54" s="76">
        <v>4</v>
      </c>
      <c r="S54" s="85" t="s">
        <v>875</v>
      </c>
      <c r="T54" s="88" t="s">
        <v>876</v>
      </c>
      <c r="U54" s="76">
        <v>25.22</v>
      </c>
      <c r="V54" s="90" t="s">
        <v>884</v>
      </c>
      <c r="W54" s="84"/>
      <c r="X54" s="86"/>
      <c r="Y54" s="86"/>
      <c r="Z54" s="86"/>
      <c r="AA54" s="86"/>
      <c r="AB54" s="86"/>
      <c r="AC54" s="86"/>
      <c r="AD54" s="86"/>
      <c r="AE54" s="86"/>
      <c r="AF54" s="86"/>
      <c r="AG54" s="86"/>
      <c r="AH54" s="86"/>
      <c r="AI54" s="86"/>
      <c r="AJ54" s="86"/>
      <c r="AK54" s="86"/>
      <c r="AL54" s="86"/>
      <c r="AM54" s="86"/>
      <c r="AN54" s="86"/>
      <c r="AO54" s="86"/>
      <c r="AP54" s="86"/>
      <c r="AQ54" s="86"/>
      <c r="AR54" s="86"/>
      <c r="AS54" s="86"/>
      <c r="AT54" s="86"/>
      <c r="AU54" s="86"/>
    </row>
    <row r="55" spans="1:47" ht="15" customHeight="1">
      <c r="A55" s="96">
        <v>98017486</v>
      </c>
      <c r="B55" s="77">
        <v>21</v>
      </c>
      <c r="C55" s="78">
        <v>44739</v>
      </c>
      <c r="D55" s="79">
        <v>44740</v>
      </c>
      <c r="E55" s="77" t="s">
        <v>862</v>
      </c>
      <c r="F55" s="87">
        <v>44743</v>
      </c>
      <c r="G55" s="81">
        <v>80</v>
      </c>
      <c r="H55" s="81" t="s">
        <v>881</v>
      </c>
      <c r="I55" s="78">
        <v>44768</v>
      </c>
      <c r="J55" s="81"/>
      <c r="K55" s="97" t="s">
        <v>882</v>
      </c>
      <c r="L55" s="82" t="s">
        <v>887</v>
      </c>
      <c r="M55" s="77" t="s">
        <v>7</v>
      </c>
      <c r="N55" s="83"/>
      <c r="O55" s="84"/>
      <c r="P55" s="76">
        <v>69</v>
      </c>
      <c r="Q55" s="76">
        <v>25000</v>
      </c>
      <c r="R55" s="76">
        <v>4</v>
      </c>
      <c r="S55" s="85" t="s">
        <v>875</v>
      </c>
      <c r="T55" s="88" t="s">
        <v>876</v>
      </c>
      <c r="U55" s="76">
        <v>25.22</v>
      </c>
      <c r="V55" s="90" t="s">
        <v>884</v>
      </c>
      <c r="W55" s="84"/>
      <c r="X55" s="86"/>
      <c r="Y55" s="86"/>
      <c r="Z55" s="86"/>
      <c r="AA55" s="86"/>
      <c r="AB55" s="86"/>
      <c r="AC55" s="86"/>
      <c r="AD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86"/>
      <c r="AR55" s="86"/>
      <c r="AS55" s="86"/>
      <c r="AT55" s="86"/>
      <c r="AU55" s="86"/>
    </row>
    <row r="56" spans="1:47" ht="15" customHeight="1">
      <c r="A56" s="96">
        <v>91723585</v>
      </c>
      <c r="B56" s="77">
        <v>22</v>
      </c>
      <c r="C56" s="78">
        <v>44739</v>
      </c>
      <c r="D56" s="79">
        <v>44740</v>
      </c>
      <c r="E56" s="77" t="s">
        <v>862</v>
      </c>
      <c r="F56" s="87">
        <v>44743</v>
      </c>
      <c r="G56" s="81">
        <v>80</v>
      </c>
      <c r="H56" s="81" t="s">
        <v>881</v>
      </c>
      <c r="I56" s="78">
        <v>44768</v>
      </c>
      <c r="J56" s="81"/>
      <c r="K56" s="97" t="s">
        <v>882</v>
      </c>
      <c r="L56" s="82" t="s">
        <v>887</v>
      </c>
      <c r="M56" s="77" t="s">
        <v>7</v>
      </c>
      <c r="N56" s="83"/>
      <c r="O56" s="84"/>
      <c r="P56" s="76">
        <v>69.2</v>
      </c>
      <c r="Q56" s="76">
        <v>24400</v>
      </c>
      <c r="R56" s="76">
        <v>4</v>
      </c>
      <c r="S56" s="85" t="s">
        <v>865</v>
      </c>
      <c r="T56" s="76" t="s">
        <v>866</v>
      </c>
      <c r="U56" s="76">
        <v>25.46</v>
      </c>
      <c r="V56" s="90" t="s">
        <v>884</v>
      </c>
      <c r="W56" s="84"/>
      <c r="X56" s="86"/>
      <c r="Y56" s="86"/>
      <c r="Z56" s="86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</row>
    <row r="57" spans="1:47" ht="15" customHeight="1">
      <c r="A57" s="96">
        <v>91750042</v>
      </c>
      <c r="B57" s="77">
        <v>23</v>
      </c>
      <c r="C57" s="78">
        <v>44739</v>
      </c>
      <c r="D57" s="79">
        <v>44740</v>
      </c>
      <c r="E57" s="77" t="s">
        <v>862</v>
      </c>
      <c r="F57" s="87">
        <v>44743</v>
      </c>
      <c r="G57" s="81">
        <v>80</v>
      </c>
      <c r="H57" s="81" t="s">
        <v>881</v>
      </c>
      <c r="I57" s="78">
        <v>44768</v>
      </c>
      <c r="J57" s="81"/>
      <c r="K57" s="97" t="s">
        <v>882</v>
      </c>
      <c r="L57" s="82" t="s">
        <v>887</v>
      </c>
      <c r="M57" s="77" t="s">
        <v>7</v>
      </c>
      <c r="N57" s="83"/>
      <c r="O57" s="84"/>
      <c r="P57" s="76">
        <v>69.2</v>
      </c>
      <c r="Q57" s="76">
        <v>24400</v>
      </c>
      <c r="R57" s="76">
        <v>4</v>
      </c>
      <c r="S57" s="85" t="s">
        <v>865</v>
      </c>
      <c r="T57" s="76" t="s">
        <v>866</v>
      </c>
      <c r="U57" s="76">
        <v>25.46</v>
      </c>
      <c r="V57" s="90" t="s">
        <v>884</v>
      </c>
      <c r="W57" s="84"/>
      <c r="X57" s="86"/>
      <c r="Y57" s="86"/>
      <c r="Z57" s="86"/>
      <c r="AA57" s="86"/>
      <c r="AB57" s="86"/>
      <c r="AC57" s="86"/>
      <c r="AD57" s="86"/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/>
      <c r="AP57" s="86"/>
      <c r="AQ57" s="86"/>
      <c r="AR57" s="86"/>
      <c r="AS57" s="86"/>
      <c r="AT57" s="86"/>
      <c r="AU57" s="86"/>
    </row>
    <row r="58" spans="1:47" ht="15" customHeight="1">
      <c r="A58" s="96">
        <v>91984302</v>
      </c>
      <c r="B58" s="77">
        <v>24</v>
      </c>
      <c r="C58" s="78">
        <v>44739</v>
      </c>
      <c r="D58" s="79">
        <v>44740</v>
      </c>
      <c r="E58" s="77" t="s">
        <v>862</v>
      </c>
      <c r="F58" s="87">
        <v>44743</v>
      </c>
      <c r="G58" s="81">
        <v>80</v>
      </c>
      <c r="H58" s="81" t="s">
        <v>881</v>
      </c>
      <c r="I58" s="78">
        <v>44768</v>
      </c>
      <c r="J58" s="81"/>
      <c r="K58" s="97" t="s">
        <v>882</v>
      </c>
      <c r="L58" s="82" t="s">
        <v>887</v>
      </c>
      <c r="M58" s="77" t="s">
        <v>7</v>
      </c>
      <c r="N58" s="83"/>
      <c r="O58" s="84"/>
      <c r="P58" s="76">
        <v>69.2</v>
      </c>
      <c r="Q58" s="76">
        <v>24500</v>
      </c>
      <c r="R58" s="76">
        <v>4</v>
      </c>
      <c r="S58" s="85" t="s">
        <v>865</v>
      </c>
      <c r="T58" s="76" t="s">
        <v>866</v>
      </c>
      <c r="U58" s="76">
        <v>25.46</v>
      </c>
      <c r="V58" s="90" t="s">
        <v>884</v>
      </c>
      <c r="W58" s="84"/>
      <c r="X58" s="86"/>
      <c r="Y58" s="86"/>
      <c r="Z58" s="86"/>
      <c r="AA58" s="86"/>
      <c r="AB58" s="86"/>
      <c r="AC58" s="86"/>
      <c r="AD58" s="86"/>
      <c r="AE58" s="86"/>
      <c r="AF58" s="86"/>
      <c r="AG58" s="86"/>
      <c r="AH58" s="86"/>
      <c r="AI58" s="86"/>
      <c r="AJ58" s="86"/>
      <c r="AK58" s="86"/>
      <c r="AL58" s="86"/>
      <c r="AM58" s="86"/>
      <c r="AN58" s="86"/>
      <c r="AO58" s="86"/>
      <c r="AP58" s="86"/>
      <c r="AQ58" s="86"/>
      <c r="AR58" s="86"/>
      <c r="AS58" s="86"/>
      <c r="AT58" s="86"/>
      <c r="AU58" s="86"/>
    </row>
    <row r="59" spans="1:47" ht="15" customHeight="1">
      <c r="A59" s="96">
        <v>54287370</v>
      </c>
      <c r="B59" s="77">
        <v>25</v>
      </c>
      <c r="C59" s="78">
        <v>44738</v>
      </c>
      <c r="D59" s="79">
        <v>44739</v>
      </c>
      <c r="E59" s="77" t="s">
        <v>862</v>
      </c>
      <c r="F59" s="87">
        <v>44743</v>
      </c>
      <c r="G59" s="81">
        <v>80</v>
      </c>
      <c r="H59" s="81" t="s">
        <v>881</v>
      </c>
      <c r="I59" s="78">
        <v>44768</v>
      </c>
      <c r="J59" s="81"/>
      <c r="K59" s="97" t="s">
        <v>882</v>
      </c>
      <c r="L59" s="82" t="s">
        <v>883</v>
      </c>
      <c r="M59" s="77" t="s">
        <v>7</v>
      </c>
      <c r="N59" s="83"/>
      <c r="O59" s="84"/>
      <c r="P59" s="76">
        <v>70</v>
      </c>
      <c r="Q59" s="76">
        <v>23600</v>
      </c>
      <c r="R59" s="81">
        <v>4</v>
      </c>
      <c r="S59" s="85" t="s">
        <v>865</v>
      </c>
      <c r="T59" s="76" t="s">
        <v>895</v>
      </c>
      <c r="U59" s="76">
        <v>25.69</v>
      </c>
      <c r="V59" s="90" t="s">
        <v>884</v>
      </c>
      <c r="W59" s="84"/>
      <c r="X59" s="86"/>
      <c r="Y59" s="86"/>
      <c r="Z59" s="86"/>
      <c r="AA59" s="86"/>
      <c r="AB59" s="86"/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</row>
    <row r="60" spans="1:47" ht="15" customHeight="1">
      <c r="A60" s="96">
        <v>54281829</v>
      </c>
      <c r="B60" s="77">
        <v>26</v>
      </c>
      <c r="C60" s="78">
        <v>44739</v>
      </c>
      <c r="D60" s="79">
        <v>44740</v>
      </c>
      <c r="E60" s="77" t="s">
        <v>862</v>
      </c>
      <c r="F60" s="87">
        <v>44743</v>
      </c>
      <c r="G60" s="81">
        <v>80</v>
      </c>
      <c r="H60" s="81" t="s">
        <v>881</v>
      </c>
      <c r="I60" s="78">
        <v>44768</v>
      </c>
      <c r="J60" s="81"/>
      <c r="K60" s="97" t="s">
        <v>882</v>
      </c>
      <c r="L60" s="82" t="s">
        <v>887</v>
      </c>
      <c r="M60" s="77" t="s">
        <v>7</v>
      </c>
      <c r="N60" s="83"/>
      <c r="O60" s="84"/>
      <c r="P60" s="76">
        <v>70</v>
      </c>
      <c r="Q60" s="76">
        <v>23600</v>
      </c>
      <c r="R60" s="81">
        <v>4</v>
      </c>
      <c r="S60" s="85" t="s">
        <v>865</v>
      </c>
      <c r="T60" s="76" t="s">
        <v>895</v>
      </c>
      <c r="U60" s="76">
        <v>25.69</v>
      </c>
      <c r="V60" s="90" t="s">
        <v>884</v>
      </c>
      <c r="W60" s="84"/>
      <c r="X60" s="86"/>
      <c r="Y60" s="86"/>
      <c r="Z60" s="86"/>
      <c r="AA60" s="86"/>
      <c r="AB60" s="86"/>
      <c r="AC60" s="86"/>
      <c r="AD60" s="86"/>
      <c r="AE60" s="86"/>
      <c r="AF60" s="86"/>
      <c r="AG60" s="86"/>
      <c r="AH60" s="86"/>
      <c r="AI60" s="86"/>
      <c r="AJ60" s="86"/>
      <c r="AK60" s="86"/>
      <c r="AL60" s="86"/>
      <c r="AM60" s="86"/>
      <c r="AN60" s="86"/>
      <c r="AO60" s="86"/>
      <c r="AP60" s="86"/>
      <c r="AQ60" s="86"/>
      <c r="AR60" s="86"/>
      <c r="AS60" s="86"/>
      <c r="AT60" s="86"/>
      <c r="AU60" s="86"/>
    </row>
    <row r="61" spans="1:47" ht="15" customHeight="1">
      <c r="A61" s="96">
        <v>91781633</v>
      </c>
      <c r="B61" s="77">
        <v>27</v>
      </c>
      <c r="C61" s="78">
        <v>44739</v>
      </c>
      <c r="D61" s="79">
        <v>44739</v>
      </c>
      <c r="E61" s="77" t="s">
        <v>862</v>
      </c>
      <c r="F61" s="87">
        <v>44743</v>
      </c>
      <c r="G61" s="81">
        <v>80</v>
      </c>
      <c r="H61" s="81" t="s">
        <v>881</v>
      </c>
      <c r="I61" s="78">
        <v>44768</v>
      </c>
      <c r="J61" s="81"/>
      <c r="K61" s="97" t="s">
        <v>882</v>
      </c>
      <c r="L61" s="82" t="s">
        <v>887</v>
      </c>
      <c r="M61" s="77" t="s">
        <v>7</v>
      </c>
      <c r="N61" s="83"/>
      <c r="O61" s="84"/>
      <c r="P61" s="76">
        <v>69.5</v>
      </c>
      <c r="Q61" s="76">
        <v>23700</v>
      </c>
      <c r="R61" s="76">
        <v>4</v>
      </c>
      <c r="S61" s="85" t="s">
        <v>865</v>
      </c>
      <c r="T61" s="76" t="s">
        <v>896</v>
      </c>
      <c r="U61" s="76">
        <v>25.69</v>
      </c>
      <c r="V61" s="90" t="s">
        <v>884</v>
      </c>
      <c r="W61" s="84"/>
      <c r="X61" s="86"/>
      <c r="Y61" s="86"/>
      <c r="Z61" s="86"/>
      <c r="AA61" s="86"/>
      <c r="AB61" s="86"/>
      <c r="AC61" s="86"/>
      <c r="AD61" s="86"/>
      <c r="AE61" s="86"/>
      <c r="AF61" s="86"/>
      <c r="AG61" s="86"/>
      <c r="AH61" s="86"/>
      <c r="AI61" s="86"/>
      <c r="AJ61" s="86"/>
      <c r="AK61" s="86"/>
      <c r="AL61" s="86"/>
      <c r="AM61" s="86"/>
      <c r="AN61" s="86"/>
      <c r="AO61" s="86"/>
      <c r="AP61" s="86"/>
      <c r="AQ61" s="86"/>
      <c r="AR61" s="86"/>
      <c r="AS61" s="86"/>
      <c r="AT61" s="86"/>
      <c r="AU61" s="86"/>
    </row>
    <row r="62" spans="1:47" ht="15" customHeight="1">
      <c r="A62" s="96">
        <v>91749341</v>
      </c>
      <c r="B62" s="77">
        <v>28</v>
      </c>
      <c r="C62" s="78">
        <v>44739</v>
      </c>
      <c r="D62" s="79">
        <v>44739</v>
      </c>
      <c r="E62" s="77" t="s">
        <v>862</v>
      </c>
      <c r="F62" s="87">
        <v>44743</v>
      </c>
      <c r="G62" s="81">
        <v>80</v>
      </c>
      <c r="H62" s="81" t="s">
        <v>881</v>
      </c>
      <c r="I62" s="78">
        <v>44768</v>
      </c>
      <c r="J62" s="81"/>
      <c r="K62" s="97" t="s">
        <v>882</v>
      </c>
      <c r="L62" s="82" t="s">
        <v>887</v>
      </c>
      <c r="M62" s="77" t="s">
        <v>7</v>
      </c>
      <c r="N62" s="83"/>
      <c r="O62" s="84"/>
      <c r="P62" s="76">
        <v>69</v>
      </c>
      <c r="Q62" s="76">
        <v>24800</v>
      </c>
      <c r="R62" s="76">
        <v>4</v>
      </c>
      <c r="S62" s="85" t="s">
        <v>865</v>
      </c>
      <c r="T62" s="101" t="s">
        <v>897</v>
      </c>
      <c r="U62" s="76">
        <v>25.38</v>
      </c>
      <c r="V62" s="90" t="s">
        <v>884</v>
      </c>
      <c r="W62" s="84"/>
      <c r="X62" s="86"/>
      <c r="Y62" s="86"/>
      <c r="Z62" s="86"/>
      <c r="AA62" s="86"/>
      <c r="AB62" s="86"/>
      <c r="AC62" s="86"/>
      <c r="AD62" s="86"/>
      <c r="AE62" s="86"/>
      <c r="AF62" s="86"/>
      <c r="AG62" s="86"/>
      <c r="AH62" s="86"/>
      <c r="AI62" s="86"/>
      <c r="AJ62" s="86"/>
      <c r="AK62" s="86"/>
      <c r="AL62" s="86"/>
      <c r="AM62" s="86"/>
      <c r="AN62" s="86"/>
      <c r="AO62" s="86"/>
      <c r="AP62" s="86"/>
      <c r="AQ62" s="86"/>
      <c r="AR62" s="86"/>
      <c r="AS62" s="86"/>
      <c r="AT62" s="86"/>
      <c r="AU62" s="86"/>
    </row>
    <row r="63" spans="1:47" ht="15" customHeight="1">
      <c r="A63" s="96">
        <v>54263215</v>
      </c>
      <c r="B63" s="77">
        <v>29</v>
      </c>
      <c r="C63" s="78">
        <v>44739</v>
      </c>
      <c r="D63" s="79">
        <v>44740</v>
      </c>
      <c r="E63" s="77" t="s">
        <v>862</v>
      </c>
      <c r="F63" s="87">
        <v>44743</v>
      </c>
      <c r="G63" s="81">
        <v>80</v>
      </c>
      <c r="H63" s="81" t="s">
        <v>881</v>
      </c>
      <c r="I63" s="78">
        <v>44768</v>
      </c>
      <c r="J63" s="81"/>
      <c r="K63" s="97" t="s">
        <v>882</v>
      </c>
      <c r="L63" s="82" t="s">
        <v>887</v>
      </c>
      <c r="M63" s="77" t="s">
        <v>7</v>
      </c>
      <c r="N63" s="83"/>
      <c r="O63" s="84"/>
      <c r="P63" s="76">
        <v>71.2</v>
      </c>
      <c r="Q63" s="76">
        <v>22800</v>
      </c>
      <c r="R63" s="76">
        <v>4</v>
      </c>
      <c r="S63" s="85" t="s">
        <v>865</v>
      </c>
      <c r="T63" s="76" t="s">
        <v>898</v>
      </c>
      <c r="U63" s="76">
        <v>25.62</v>
      </c>
      <c r="V63" s="90" t="s">
        <v>884</v>
      </c>
      <c r="W63" s="84"/>
      <c r="X63" s="86"/>
      <c r="Y63" s="86"/>
      <c r="Z63" s="86"/>
      <c r="AA63" s="86"/>
      <c r="AB63" s="86"/>
      <c r="AC63" s="86"/>
      <c r="AD63" s="86"/>
      <c r="AE63" s="86"/>
      <c r="AF63" s="86"/>
      <c r="AG63" s="86"/>
      <c r="AH63" s="86"/>
      <c r="AI63" s="86"/>
      <c r="AJ63" s="86"/>
      <c r="AK63" s="86"/>
      <c r="AL63" s="86"/>
      <c r="AM63" s="86"/>
      <c r="AN63" s="86"/>
      <c r="AO63" s="86"/>
      <c r="AP63" s="86"/>
      <c r="AQ63" s="86"/>
      <c r="AR63" s="86"/>
      <c r="AS63" s="86"/>
      <c r="AT63" s="86"/>
      <c r="AU63" s="86"/>
    </row>
    <row r="64" spans="1:47" ht="15" customHeight="1">
      <c r="A64" s="96">
        <v>58406265</v>
      </c>
      <c r="B64" s="77">
        <v>30</v>
      </c>
      <c r="C64" s="78">
        <v>44739</v>
      </c>
      <c r="D64" s="79">
        <v>44740</v>
      </c>
      <c r="E64" s="77" t="s">
        <v>862</v>
      </c>
      <c r="F64" s="87">
        <v>44743</v>
      </c>
      <c r="G64" s="102">
        <v>60</v>
      </c>
      <c r="H64" s="81" t="s">
        <v>881</v>
      </c>
      <c r="I64" s="78">
        <v>44768</v>
      </c>
      <c r="J64" s="81"/>
      <c r="K64" s="97" t="s">
        <v>882</v>
      </c>
      <c r="L64" s="82" t="s">
        <v>887</v>
      </c>
      <c r="M64" s="77" t="s">
        <v>7</v>
      </c>
      <c r="N64" s="83"/>
      <c r="O64" s="84"/>
      <c r="P64" s="76">
        <v>72</v>
      </c>
      <c r="Q64" s="76">
        <v>21700</v>
      </c>
      <c r="R64" s="76">
        <v>3</v>
      </c>
      <c r="S64" s="85" t="s">
        <v>899</v>
      </c>
      <c r="T64" s="76" t="s">
        <v>900</v>
      </c>
      <c r="U64" s="81">
        <v>19.62</v>
      </c>
      <c r="V64" s="90" t="s">
        <v>884</v>
      </c>
      <c r="W64" s="84"/>
      <c r="X64" s="86"/>
      <c r="Y64" s="86"/>
      <c r="Z64" s="86"/>
      <c r="AA64" s="86"/>
      <c r="AB64" s="86"/>
      <c r="AC64" s="86"/>
      <c r="AD64" s="86"/>
      <c r="AE64" s="86"/>
      <c r="AF64" s="86"/>
      <c r="AG64" s="86"/>
      <c r="AH64" s="86"/>
      <c r="AI64" s="86"/>
      <c r="AJ64" s="86"/>
      <c r="AK64" s="86"/>
      <c r="AL64" s="86"/>
      <c r="AM64" s="86"/>
      <c r="AN64" s="86"/>
      <c r="AO64" s="86"/>
      <c r="AP64" s="86"/>
      <c r="AQ64" s="86"/>
      <c r="AR64" s="86"/>
      <c r="AS64" s="86"/>
      <c r="AT64" s="86"/>
      <c r="AU64" s="86"/>
    </row>
    <row r="65" spans="1:47" ht="15" customHeight="1">
      <c r="A65" s="96">
        <v>94811007</v>
      </c>
      <c r="B65" s="77">
        <v>31</v>
      </c>
      <c r="C65" s="78">
        <v>44739</v>
      </c>
      <c r="D65" s="79">
        <v>44740</v>
      </c>
      <c r="E65" s="77" t="s">
        <v>862</v>
      </c>
      <c r="F65" s="87">
        <v>44743</v>
      </c>
      <c r="G65" s="102">
        <v>60</v>
      </c>
      <c r="H65" s="81" t="s">
        <v>881</v>
      </c>
      <c r="I65" s="78">
        <v>44768</v>
      </c>
      <c r="J65" s="81"/>
      <c r="K65" s="97" t="s">
        <v>882</v>
      </c>
      <c r="L65" s="82" t="s">
        <v>887</v>
      </c>
      <c r="M65" s="77" t="s">
        <v>7</v>
      </c>
      <c r="N65" s="83"/>
      <c r="O65" s="84"/>
      <c r="P65" s="76">
        <v>68</v>
      </c>
      <c r="Q65" s="76">
        <v>24000</v>
      </c>
      <c r="R65" s="76">
        <v>3</v>
      </c>
      <c r="S65" s="85" t="s">
        <v>899</v>
      </c>
      <c r="T65" s="76" t="s">
        <v>901</v>
      </c>
      <c r="U65" s="76">
        <v>19.62</v>
      </c>
      <c r="V65" s="90" t="s">
        <v>884</v>
      </c>
      <c r="W65" s="84"/>
      <c r="X65" s="86"/>
      <c r="Y65" s="86"/>
      <c r="Z65" s="86"/>
      <c r="AA65" s="86"/>
      <c r="AB65" s="86"/>
      <c r="AC65" s="86"/>
      <c r="AD65" s="86"/>
      <c r="AE65" s="86"/>
      <c r="AF65" s="86"/>
      <c r="AG65" s="86"/>
      <c r="AH65" s="86"/>
      <c r="AI65" s="86"/>
      <c r="AJ65" s="86"/>
      <c r="AK65" s="86"/>
      <c r="AL65" s="86"/>
      <c r="AM65" s="86"/>
      <c r="AN65" s="86"/>
      <c r="AO65" s="86"/>
      <c r="AP65" s="86"/>
      <c r="AQ65" s="86"/>
      <c r="AR65" s="86"/>
      <c r="AS65" s="86"/>
      <c r="AT65" s="86"/>
      <c r="AU65" s="86"/>
    </row>
    <row r="66" spans="1:47" ht="15" customHeight="1">
      <c r="A66" s="96">
        <v>90965930</v>
      </c>
      <c r="B66" s="77">
        <v>32</v>
      </c>
      <c r="C66" s="78">
        <v>44739</v>
      </c>
      <c r="D66" s="79">
        <v>44740</v>
      </c>
      <c r="E66" s="77" t="s">
        <v>862</v>
      </c>
      <c r="F66" s="87">
        <v>44743</v>
      </c>
      <c r="G66" s="103">
        <v>40</v>
      </c>
      <c r="H66" s="81" t="s">
        <v>881</v>
      </c>
      <c r="I66" s="78">
        <v>44768</v>
      </c>
      <c r="J66" s="81"/>
      <c r="K66" s="97" t="s">
        <v>882</v>
      </c>
      <c r="L66" s="82" t="s">
        <v>887</v>
      </c>
      <c r="M66" s="77" t="s">
        <v>7</v>
      </c>
      <c r="N66" s="83"/>
      <c r="O66" s="84"/>
      <c r="P66" s="76">
        <v>73</v>
      </c>
      <c r="Q66" s="76">
        <v>19600</v>
      </c>
      <c r="R66" s="76">
        <v>2</v>
      </c>
      <c r="S66" s="85" t="s">
        <v>902</v>
      </c>
      <c r="T66" s="76" t="s">
        <v>903</v>
      </c>
      <c r="U66" s="76">
        <v>14.62</v>
      </c>
      <c r="V66" s="90" t="s">
        <v>884</v>
      </c>
      <c r="W66" s="84"/>
      <c r="X66" s="86"/>
      <c r="Y66" s="86"/>
      <c r="Z66" s="86"/>
      <c r="AA66" s="86"/>
      <c r="AB66" s="86"/>
      <c r="AC66" s="86"/>
      <c r="AD66" s="86"/>
      <c r="AE66" s="86"/>
      <c r="AF66" s="86"/>
      <c r="AG66" s="86"/>
      <c r="AH66" s="86"/>
      <c r="AI66" s="86"/>
      <c r="AJ66" s="86"/>
      <c r="AK66" s="86"/>
      <c r="AL66" s="86"/>
      <c r="AM66" s="86"/>
      <c r="AN66" s="86"/>
      <c r="AO66" s="86"/>
      <c r="AP66" s="86"/>
      <c r="AQ66" s="86"/>
      <c r="AR66" s="86"/>
      <c r="AS66" s="86"/>
      <c r="AT66" s="86"/>
      <c r="AU66" s="86"/>
    </row>
    <row r="67" spans="1:47" ht="15" customHeight="1">
      <c r="A67" s="96">
        <v>91206698</v>
      </c>
      <c r="B67" s="77">
        <v>33</v>
      </c>
      <c r="C67" s="78">
        <v>44739</v>
      </c>
      <c r="D67" s="79">
        <v>44740</v>
      </c>
      <c r="E67" s="77" t="s">
        <v>862</v>
      </c>
      <c r="F67" s="87">
        <v>44743</v>
      </c>
      <c r="G67" s="103">
        <v>40</v>
      </c>
      <c r="H67" s="81" t="s">
        <v>881</v>
      </c>
      <c r="I67" s="78">
        <v>44768</v>
      </c>
      <c r="J67" s="81"/>
      <c r="K67" s="97" t="s">
        <v>882</v>
      </c>
      <c r="L67" s="82" t="s">
        <v>887</v>
      </c>
      <c r="M67" s="77" t="s">
        <v>7</v>
      </c>
      <c r="N67" s="83"/>
      <c r="O67" s="84"/>
      <c r="P67" s="76">
        <v>73</v>
      </c>
      <c r="Q67" s="76">
        <v>19500</v>
      </c>
      <c r="R67" s="76">
        <v>2</v>
      </c>
      <c r="S67" s="85" t="s">
        <v>902</v>
      </c>
      <c r="T67" s="76" t="s">
        <v>903</v>
      </c>
      <c r="U67" s="76">
        <v>14.62</v>
      </c>
      <c r="V67" s="90" t="s">
        <v>884</v>
      </c>
      <c r="W67" s="84"/>
      <c r="X67" s="86"/>
      <c r="Y67" s="86"/>
      <c r="Z67" s="86"/>
      <c r="AA67" s="86"/>
      <c r="AB67" s="86"/>
      <c r="AC67" s="86"/>
      <c r="AD67" s="86"/>
      <c r="AE67" s="86"/>
      <c r="AF67" s="86"/>
      <c r="AG67" s="86"/>
      <c r="AH67" s="86"/>
      <c r="AI67" s="86"/>
      <c r="AJ67" s="86"/>
      <c r="AK67" s="86"/>
      <c r="AL67" s="86"/>
      <c r="AM67" s="86"/>
      <c r="AN67" s="86"/>
      <c r="AO67" s="86"/>
      <c r="AP67" s="86"/>
      <c r="AQ67" s="86"/>
      <c r="AR67" s="86"/>
      <c r="AS67" s="86"/>
      <c r="AT67" s="86"/>
      <c r="AU67" s="86"/>
    </row>
    <row r="68" spans="1:47" ht="15" customHeight="1">
      <c r="A68" s="96">
        <v>94247632</v>
      </c>
      <c r="B68" s="77">
        <v>34</v>
      </c>
      <c r="C68" s="78">
        <v>44739</v>
      </c>
      <c r="D68" s="79">
        <v>44740</v>
      </c>
      <c r="E68" s="77" t="s">
        <v>862</v>
      </c>
      <c r="F68" s="87">
        <v>44743</v>
      </c>
      <c r="G68" s="103">
        <v>40</v>
      </c>
      <c r="H68" s="81" t="s">
        <v>881</v>
      </c>
      <c r="I68" s="78">
        <v>44768</v>
      </c>
      <c r="J68" s="81"/>
      <c r="K68" s="97" t="s">
        <v>882</v>
      </c>
      <c r="L68" s="82" t="s">
        <v>887</v>
      </c>
      <c r="M68" s="77" t="s">
        <v>7</v>
      </c>
      <c r="N68" s="83"/>
      <c r="O68" s="84"/>
      <c r="P68" s="76">
        <v>73</v>
      </c>
      <c r="Q68" s="76">
        <v>19500</v>
      </c>
      <c r="R68" s="76">
        <v>2</v>
      </c>
      <c r="S68" s="85" t="s">
        <v>902</v>
      </c>
      <c r="T68" s="76" t="s">
        <v>903</v>
      </c>
      <c r="U68" s="76">
        <v>14.62</v>
      </c>
      <c r="V68" s="90" t="s">
        <v>884</v>
      </c>
      <c r="W68" s="84"/>
      <c r="X68" s="86"/>
      <c r="Y68" s="86"/>
      <c r="Z68" s="86"/>
      <c r="AA68" s="86"/>
      <c r="AB68" s="86"/>
      <c r="AC68" s="86"/>
      <c r="AD68" s="86"/>
      <c r="AE68" s="86"/>
      <c r="AF68" s="86"/>
      <c r="AG68" s="86"/>
      <c r="AH68" s="86"/>
      <c r="AI68" s="86"/>
      <c r="AJ68" s="86"/>
      <c r="AK68" s="86"/>
      <c r="AL68" s="86"/>
      <c r="AM68" s="86"/>
      <c r="AN68" s="86"/>
      <c r="AO68" s="86"/>
      <c r="AP68" s="86"/>
      <c r="AQ68" s="86"/>
      <c r="AR68" s="86"/>
      <c r="AS68" s="86"/>
      <c r="AT68" s="86"/>
      <c r="AU68" s="86"/>
    </row>
    <row r="69" spans="1:47" ht="15" customHeight="1">
      <c r="A69" s="96">
        <v>94384302</v>
      </c>
      <c r="B69" s="77">
        <v>35</v>
      </c>
      <c r="C69" s="78">
        <v>44739</v>
      </c>
      <c r="D69" s="79">
        <v>44740</v>
      </c>
      <c r="E69" s="77" t="s">
        <v>862</v>
      </c>
      <c r="F69" s="87">
        <v>44743</v>
      </c>
      <c r="G69" s="103">
        <v>40</v>
      </c>
      <c r="H69" s="81" t="s">
        <v>881</v>
      </c>
      <c r="I69" s="78">
        <v>44768</v>
      </c>
      <c r="J69" s="81"/>
      <c r="K69" s="97" t="s">
        <v>882</v>
      </c>
      <c r="L69" s="82" t="s">
        <v>887</v>
      </c>
      <c r="M69" s="77" t="s">
        <v>7</v>
      </c>
      <c r="N69" s="83"/>
      <c r="O69" s="84"/>
      <c r="P69" s="76">
        <v>73</v>
      </c>
      <c r="Q69" s="76">
        <v>21000</v>
      </c>
      <c r="R69" s="76">
        <v>2</v>
      </c>
      <c r="S69" s="85" t="s">
        <v>902</v>
      </c>
      <c r="T69" s="76" t="s">
        <v>904</v>
      </c>
      <c r="U69" s="76">
        <v>14.62</v>
      </c>
      <c r="V69" s="90" t="s">
        <v>884</v>
      </c>
      <c r="W69" s="84"/>
      <c r="X69" s="86"/>
      <c r="Y69" s="86"/>
      <c r="Z69" s="86"/>
      <c r="AA69" s="86"/>
      <c r="AB69" s="86"/>
      <c r="AC69" s="86"/>
      <c r="AD69" s="86"/>
      <c r="AE69" s="86"/>
      <c r="AF69" s="86"/>
      <c r="AG69" s="86"/>
      <c r="AH69" s="86"/>
      <c r="AI69" s="86"/>
      <c r="AJ69" s="86"/>
      <c r="AK69" s="86"/>
      <c r="AL69" s="86"/>
      <c r="AM69" s="86"/>
      <c r="AN69" s="86"/>
      <c r="AO69" s="86"/>
      <c r="AP69" s="86"/>
      <c r="AQ69" s="86"/>
      <c r="AR69" s="86"/>
      <c r="AS69" s="86"/>
      <c r="AT69" s="86"/>
      <c r="AU69" s="86"/>
    </row>
    <row r="70" spans="1:47" ht="15" customHeight="1">
      <c r="A70" s="96">
        <v>94408150</v>
      </c>
      <c r="B70" s="77">
        <v>36</v>
      </c>
      <c r="C70" s="78">
        <v>44739</v>
      </c>
      <c r="D70" s="79">
        <v>44740</v>
      </c>
      <c r="E70" s="77" t="s">
        <v>862</v>
      </c>
      <c r="F70" s="87">
        <v>44743</v>
      </c>
      <c r="G70" s="103">
        <v>40</v>
      </c>
      <c r="H70" s="81" t="s">
        <v>881</v>
      </c>
      <c r="I70" s="78">
        <v>44768</v>
      </c>
      <c r="J70" s="81"/>
      <c r="K70" s="97" t="s">
        <v>882</v>
      </c>
      <c r="L70" s="82" t="s">
        <v>887</v>
      </c>
      <c r="M70" s="77" t="s">
        <v>7</v>
      </c>
      <c r="N70" s="83"/>
      <c r="O70" s="84"/>
      <c r="P70" s="76">
        <v>73</v>
      </c>
      <c r="Q70" s="76">
        <v>20600</v>
      </c>
      <c r="R70" s="76">
        <v>2</v>
      </c>
      <c r="S70" s="85" t="s">
        <v>902</v>
      </c>
      <c r="T70" s="76" t="s">
        <v>905</v>
      </c>
      <c r="U70" s="76">
        <v>14.62</v>
      </c>
      <c r="V70" s="90" t="s">
        <v>884</v>
      </c>
      <c r="W70" s="84"/>
      <c r="X70" s="86"/>
      <c r="Y70" s="86"/>
      <c r="Z70" s="86"/>
      <c r="AA70" s="86"/>
      <c r="AB70" s="86"/>
      <c r="AC70" s="86"/>
      <c r="AD70" s="86"/>
      <c r="AE70" s="86"/>
      <c r="AF70" s="86"/>
      <c r="AG70" s="86"/>
      <c r="AH70" s="86"/>
      <c r="AI70" s="86"/>
      <c r="AJ70" s="86"/>
      <c r="AK70" s="86"/>
      <c r="AL70" s="86"/>
      <c r="AM70" s="86"/>
      <c r="AN70" s="86"/>
      <c r="AO70" s="86"/>
      <c r="AP70" s="86"/>
      <c r="AQ70" s="86"/>
      <c r="AR70" s="86"/>
      <c r="AS70" s="86"/>
      <c r="AT70" s="86"/>
      <c r="AU70" s="86"/>
    </row>
    <row r="71" spans="1:47" ht="15" customHeight="1">
      <c r="A71" s="96">
        <v>94451028</v>
      </c>
      <c r="B71" s="77">
        <v>37</v>
      </c>
      <c r="C71" s="78">
        <v>44739</v>
      </c>
      <c r="D71" s="79">
        <v>44740</v>
      </c>
      <c r="E71" s="77" t="s">
        <v>862</v>
      </c>
      <c r="F71" s="87">
        <v>44743</v>
      </c>
      <c r="G71" s="103">
        <v>40</v>
      </c>
      <c r="H71" s="81" t="s">
        <v>881</v>
      </c>
      <c r="I71" s="78">
        <v>44768</v>
      </c>
      <c r="J71" s="81"/>
      <c r="K71" s="97" t="s">
        <v>882</v>
      </c>
      <c r="L71" s="82" t="s">
        <v>887</v>
      </c>
      <c r="M71" s="77" t="s">
        <v>7</v>
      </c>
      <c r="N71" s="83"/>
      <c r="O71" s="84"/>
      <c r="P71" s="76">
        <v>72</v>
      </c>
      <c r="Q71" s="76">
        <v>19600</v>
      </c>
      <c r="R71" s="76">
        <v>2</v>
      </c>
      <c r="S71" s="85" t="s">
        <v>902</v>
      </c>
      <c r="T71" s="81" t="s">
        <v>906</v>
      </c>
      <c r="U71" s="76">
        <v>14.62</v>
      </c>
      <c r="V71" s="90" t="s">
        <v>884</v>
      </c>
      <c r="W71" s="84"/>
      <c r="X71" s="86"/>
      <c r="Y71" s="86"/>
      <c r="Z71" s="86"/>
      <c r="AA71" s="86"/>
      <c r="AB71" s="86"/>
      <c r="AC71" s="86"/>
      <c r="AD71" s="86"/>
      <c r="AE71" s="86"/>
      <c r="AF71" s="86"/>
      <c r="AG71" s="86"/>
      <c r="AH71" s="86"/>
      <c r="AI71" s="86"/>
      <c r="AJ71" s="86"/>
      <c r="AK71" s="86"/>
      <c r="AL71" s="86"/>
      <c r="AM71" s="86"/>
      <c r="AN71" s="86"/>
      <c r="AO71" s="86"/>
      <c r="AP71" s="86"/>
      <c r="AQ71" s="86"/>
      <c r="AR71" s="86"/>
      <c r="AS71" s="86"/>
      <c r="AT71" s="86"/>
      <c r="AU71" s="86"/>
    </row>
    <row r="72" spans="1:47" ht="15" customHeight="1">
      <c r="A72" s="96">
        <v>95382594</v>
      </c>
      <c r="B72" s="77">
        <v>38</v>
      </c>
      <c r="C72" s="78">
        <v>44739</v>
      </c>
      <c r="D72" s="79">
        <v>44740</v>
      </c>
      <c r="E72" s="77" t="s">
        <v>862</v>
      </c>
      <c r="F72" s="87">
        <v>44743</v>
      </c>
      <c r="G72" s="103">
        <v>40</v>
      </c>
      <c r="H72" s="81" t="s">
        <v>881</v>
      </c>
      <c r="I72" s="78">
        <v>44768</v>
      </c>
      <c r="J72" s="81"/>
      <c r="K72" s="97" t="s">
        <v>882</v>
      </c>
      <c r="L72" s="82" t="s">
        <v>887</v>
      </c>
      <c r="M72" s="77" t="s">
        <v>7</v>
      </c>
      <c r="N72" s="83"/>
      <c r="O72" s="84"/>
      <c r="P72" s="76">
        <v>72</v>
      </c>
      <c r="Q72" s="76">
        <v>19500</v>
      </c>
      <c r="R72" s="76">
        <v>2</v>
      </c>
      <c r="S72" s="85" t="s">
        <v>902</v>
      </c>
      <c r="T72" s="81" t="s">
        <v>906</v>
      </c>
      <c r="U72" s="76">
        <v>14.62</v>
      </c>
      <c r="V72" s="90" t="s">
        <v>884</v>
      </c>
      <c r="W72" s="84"/>
      <c r="X72" s="86"/>
      <c r="Y72" s="86"/>
      <c r="Z72" s="86"/>
      <c r="AA72" s="86"/>
      <c r="AB72" s="86"/>
      <c r="AC72" s="86"/>
      <c r="AD72" s="86"/>
      <c r="AE72" s="86"/>
      <c r="AF72" s="86"/>
      <c r="AG72" s="86"/>
      <c r="AH72" s="86"/>
      <c r="AI72" s="86"/>
      <c r="AJ72" s="86"/>
      <c r="AK72" s="86"/>
      <c r="AL72" s="86"/>
      <c r="AM72" s="86"/>
      <c r="AN72" s="86"/>
      <c r="AO72" s="86"/>
      <c r="AP72" s="86"/>
      <c r="AQ72" s="86"/>
      <c r="AR72" s="86"/>
      <c r="AS72" s="86"/>
      <c r="AT72" s="86"/>
      <c r="AU72" s="86"/>
    </row>
    <row r="73" spans="1:47" ht="15" customHeight="1">
      <c r="A73" s="96">
        <v>95419792</v>
      </c>
      <c r="B73" s="77">
        <v>39</v>
      </c>
      <c r="C73" s="78">
        <v>44739</v>
      </c>
      <c r="D73" s="79">
        <v>44740</v>
      </c>
      <c r="E73" s="77" t="s">
        <v>862</v>
      </c>
      <c r="F73" s="87">
        <v>44743</v>
      </c>
      <c r="G73" s="103">
        <v>40</v>
      </c>
      <c r="H73" s="81" t="s">
        <v>881</v>
      </c>
      <c r="I73" s="78">
        <v>44768</v>
      </c>
      <c r="J73" s="81"/>
      <c r="K73" s="97" t="s">
        <v>882</v>
      </c>
      <c r="L73" s="82" t="s">
        <v>887</v>
      </c>
      <c r="M73" s="77" t="s">
        <v>7</v>
      </c>
      <c r="N73" s="83"/>
      <c r="O73" s="84"/>
      <c r="P73" s="76">
        <v>72</v>
      </c>
      <c r="Q73" s="76">
        <v>19600</v>
      </c>
      <c r="R73" s="76">
        <v>2</v>
      </c>
      <c r="S73" s="85" t="s">
        <v>902</v>
      </c>
      <c r="T73" s="81" t="s">
        <v>906</v>
      </c>
      <c r="U73" s="76">
        <v>14.62</v>
      </c>
      <c r="V73" s="90" t="s">
        <v>884</v>
      </c>
      <c r="W73" s="84"/>
      <c r="X73" s="86"/>
      <c r="Y73" s="86"/>
      <c r="Z73" s="86"/>
      <c r="AA73" s="86"/>
      <c r="AB73" s="86"/>
      <c r="AC73" s="86"/>
      <c r="AD73" s="86"/>
      <c r="AE73" s="86"/>
      <c r="AF73" s="86"/>
      <c r="AG73" s="86"/>
      <c r="AH73" s="86"/>
      <c r="AI73" s="86"/>
      <c r="AJ73" s="86"/>
      <c r="AK73" s="86"/>
      <c r="AL73" s="86"/>
      <c r="AM73" s="86"/>
      <c r="AN73" s="86"/>
      <c r="AO73" s="86"/>
      <c r="AP73" s="86"/>
      <c r="AQ73" s="86"/>
      <c r="AR73" s="86"/>
      <c r="AS73" s="86"/>
      <c r="AT73" s="86"/>
      <c r="AU73" s="86"/>
    </row>
    <row r="74" spans="1:47" ht="15" customHeight="1">
      <c r="A74" s="96">
        <v>95506499</v>
      </c>
      <c r="B74" s="77">
        <v>40</v>
      </c>
      <c r="C74" s="78">
        <v>44739</v>
      </c>
      <c r="D74" s="79">
        <v>44740</v>
      </c>
      <c r="E74" s="77" t="s">
        <v>862</v>
      </c>
      <c r="F74" s="87">
        <v>44743</v>
      </c>
      <c r="G74" s="103">
        <v>40</v>
      </c>
      <c r="H74" s="81" t="s">
        <v>881</v>
      </c>
      <c r="I74" s="78">
        <v>44768</v>
      </c>
      <c r="J74" s="81"/>
      <c r="K74" s="97" t="s">
        <v>882</v>
      </c>
      <c r="L74" s="82" t="s">
        <v>887</v>
      </c>
      <c r="M74" s="77" t="s">
        <v>7</v>
      </c>
      <c r="N74" s="83"/>
      <c r="O74" s="84"/>
      <c r="P74" s="76">
        <v>73</v>
      </c>
      <c r="Q74" s="76">
        <v>19600</v>
      </c>
      <c r="R74" s="76">
        <v>2</v>
      </c>
      <c r="S74" s="85" t="s">
        <v>902</v>
      </c>
      <c r="T74" s="76" t="s">
        <v>903</v>
      </c>
      <c r="U74" s="76">
        <v>14.62</v>
      </c>
      <c r="V74" s="90" t="s">
        <v>884</v>
      </c>
      <c r="W74" s="84"/>
      <c r="X74" s="86"/>
      <c r="Y74" s="86"/>
      <c r="Z74" s="86"/>
      <c r="AA74" s="86"/>
      <c r="AB74" s="86"/>
      <c r="AC74" s="86"/>
      <c r="AD74" s="86"/>
      <c r="AE74" s="86"/>
      <c r="AF74" s="86"/>
      <c r="AG74" s="86"/>
      <c r="AH74" s="86"/>
      <c r="AI74" s="86"/>
      <c r="AJ74" s="86"/>
      <c r="AK74" s="86"/>
      <c r="AL74" s="86"/>
      <c r="AM74" s="86"/>
      <c r="AN74" s="86"/>
      <c r="AO74" s="86"/>
      <c r="AP74" s="86"/>
      <c r="AQ74" s="86"/>
      <c r="AR74" s="86"/>
      <c r="AS74" s="86"/>
      <c r="AT74" s="86"/>
      <c r="AU74" s="86"/>
    </row>
    <row r="75" spans="1:47" ht="15" customHeight="1">
      <c r="A75" s="96">
        <v>95573390</v>
      </c>
      <c r="B75" s="77">
        <v>41</v>
      </c>
      <c r="C75" s="78">
        <v>44739</v>
      </c>
      <c r="D75" s="79">
        <v>44740</v>
      </c>
      <c r="E75" s="77" t="s">
        <v>862</v>
      </c>
      <c r="F75" s="87">
        <v>44743</v>
      </c>
      <c r="G75" s="103">
        <v>40</v>
      </c>
      <c r="H75" s="81" t="s">
        <v>881</v>
      </c>
      <c r="I75" s="78">
        <v>44768</v>
      </c>
      <c r="J75" s="81"/>
      <c r="K75" s="97" t="s">
        <v>882</v>
      </c>
      <c r="L75" s="82" t="s">
        <v>887</v>
      </c>
      <c r="M75" s="77" t="s">
        <v>7</v>
      </c>
      <c r="N75" s="83"/>
      <c r="O75" s="84"/>
      <c r="P75" s="76">
        <v>73</v>
      </c>
      <c r="Q75" s="76">
        <v>19400</v>
      </c>
      <c r="R75" s="76">
        <v>2</v>
      </c>
      <c r="S75" s="85" t="s">
        <v>902</v>
      </c>
      <c r="T75" s="76" t="s">
        <v>903</v>
      </c>
      <c r="U75" s="76">
        <v>14.62</v>
      </c>
      <c r="V75" s="90" t="s">
        <v>884</v>
      </c>
      <c r="W75" s="84"/>
      <c r="X75" s="86"/>
      <c r="Y75" s="86"/>
      <c r="Z75" s="86"/>
      <c r="AA75" s="86"/>
      <c r="AB75" s="86"/>
      <c r="AC75" s="86"/>
      <c r="AD75" s="86"/>
      <c r="AE75" s="86"/>
      <c r="AF75" s="86"/>
      <c r="AG75" s="86"/>
      <c r="AH75" s="86"/>
      <c r="AI75" s="86"/>
      <c r="AJ75" s="86"/>
      <c r="AK75" s="86"/>
      <c r="AL75" s="86"/>
      <c r="AM75" s="86"/>
      <c r="AN75" s="86"/>
      <c r="AO75" s="86"/>
      <c r="AP75" s="86"/>
      <c r="AQ75" s="86"/>
      <c r="AR75" s="86"/>
      <c r="AS75" s="86"/>
      <c r="AT75" s="86"/>
      <c r="AU75" s="86"/>
    </row>
    <row r="76" spans="1:47" ht="14.25" customHeight="1">
      <c r="A76" s="104"/>
      <c r="B76" s="105"/>
      <c r="C76" s="106"/>
      <c r="D76" s="105"/>
      <c r="E76" s="105"/>
      <c r="F76" s="105"/>
      <c r="G76" s="105"/>
      <c r="H76" s="447" t="s">
        <v>907</v>
      </c>
      <c r="I76" s="440"/>
      <c r="J76" s="441"/>
      <c r="K76" s="92"/>
      <c r="L76" s="104"/>
      <c r="M76" s="104"/>
      <c r="N76" s="105"/>
      <c r="O76" s="108"/>
      <c r="P76" s="105"/>
      <c r="Q76" s="109"/>
      <c r="R76" s="109"/>
      <c r="S76" s="110"/>
      <c r="T76" s="109"/>
      <c r="U76" s="109"/>
      <c r="V76" s="105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86"/>
      <c r="AR76" s="86"/>
      <c r="AS76" s="86"/>
      <c r="AT76" s="86"/>
      <c r="AU76" s="86"/>
    </row>
    <row r="77" spans="1:47" ht="15" customHeight="1">
      <c r="A77" s="81">
        <v>54102595</v>
      </c>
      <c r="B77" s="77">
        <v>1</v>
      </c>
      <c r="C77" s="78">
        <v>44739</v>
      </c>
      <c r="D77" s="79">
        <v>44739</v>
      </c>
      <c r="E77" s="77" t="s">
        <v>862</v>
      </c>
      <c r="F77" s="80">
        <v>44744.041666666664</v>
      </c>
      <c r="G77" s="81">
        <v>80</v>
      </c>
      <c r="H77" s="81"/>
      <c r="I77" s="77"/>
      <c r="J77" s="81"/>
      <c r="K77" s="111" t="s">
        <v>117</v>
      </c>
      <c r="L77" s="82" t="s">
        <v>908</v>
      </c>
      <c r="M77" s="77" t="s">
        <v>5</v>
      </c>
      <c r="N77" s="83"/>
      <c r="O77" s="84"/>
      <c r="P77" s="76">
        <v>68</v>
      </c>
      <c r="Q77" s="81">
        <v>25000</v>
      </c>
      <c r="R77" s="81">
        <v>4</v>
      </c>
      <c r="S77" s="89" t="s">
        <v>877</v>
      </c>
      <c r="T77" s="100" t="s">
        <v>891</v>
      </c>
      <c r="U77" s="81">
        <v>25.22</v>
      </c>
      <c r="V77" s="111" t="s">
        <v>909</v>
      </c>
      <c r="W77" s="84"/>
      <c r="X77" s="86"/>
      <c r="Y77" s="86"/>
      <c r="Z77" s="86"/>
      <c r="AA77" s="86"/>
      <c r="AB77" s="86"/>
      <c r="AC77" s="86"/>
      <c r="AD77" s="86"/>
      <c r="AE77" s="86"/>
      <c r="AF77" s="86"/>
      <c r="AG77" s="86"/>
      <c r="AH77" s="86"/>
      <c r="AI77" s="86"/>
      <c r="AJ77" s="86"/>
      <c r="AK77" s="86"/>
      <c r="AL77" s="86"/>
      <c r="AM77" s="86"/>
      <c r="AN77" s="86"/>
      <c r="AO77" s="86"/>
      <c r="AP77" s="86"/>
      <c r="AQ77" s="86"/>
      <c r="AR77" s="86"/>
      <c r="AS77" s="86"/>
      <c r="AT77" s="86"/>
      <c r="AU77" s="86"/>
    </row>
    <row r="78" spans="1:47" ht="15" customHeight="1">
      <c r="A78" s="81">
        <v>59931691</v>
      </c>
      <c r="B78" s="77">
        <v>2</v>
      </c>
      <c r="C78" s="78">
        <v>44739</v>
      </c>
      <c r="D78" s="79">
        <v>44739</v>
      </c>
      <c r="E78" s="77" t="s">
        <v>862</v>
      </c>
      <c r="F78" s="87">
        <v>44744</v>
      </c>
      <c r="G78" s="81">
        <v>80</v>
      </c>
      <c r="H78" s="81"/>
      <c r="I78" s="77"/>
      <c r="J78" s="81"/>
      <c r="K78" s="111" t="s">
        <v>117</v>
      </c>
      <c r="L78" s="82" t="s">
        <v>908</v>
      </c>
      <c r="M78" s="77" t="s">
        <v>5</v>
      </c>
      <c r="N78" s="83"/>
      <c r="O78" s="84"/>
      <c r="P78" s="76">
        <v>69</v>
      </c>
      <c r="Q78" s="81">
        <v>25000</v>
      </c>
      <c r="R78" s="81">
        <v>4</v>
      </c>
      <c r="S78" s="89" t="s">
        <v>877</v>
      </c>
      <c r="T78" s="100" t="s">
        <v>891</v>
      </c>
      <c r="U78" s="81">
        <v>25.22</v>
      </c>
      <c r="V78" s="111" t="s">
        <v>909</v>
      </c>
      <c r="W78" s="84"/>
      <c r="X78" s="86"/>
      <c r="Y78" s="86"/>
      <c r="Z78" s="86"/>
      <c r="AA78" s="86"/>
      <c r="AB78" s="86"/>
      <c r="AC78" s="86"/>
      <c r="AD78" s="86"/>
      <c r="AE78" s="86"/>
      <c r="AF78" s="86"/>
      <c r="AG78" s="86"/>
      <c r="AH78" s="86"/>
      <c r="AI78" s="86"/>
      <c r="AJ78" s="86"/>
      <c r="AK78" s="86"/>
      <c r="AL78" s="86"/>
      <c r="AM78" s="86"/>
      <c r="AN78" s="86"/>
      <c r="AO78" s="86"/>
      <c r="AP78" s="86"/>
      <c r="AQ78" s="86"/>
      <c r="AR78" s="86"/>
      <c r="AS78" s="86"/>
      <c r="AT78" s="86"/>
      <c r="AU78" s="86"/>
    </row>
    <row r="79" spans="1:47" ht="15" customHeight="1">
      <c r="A79" s="81">
        <v>91738963</v>
      </c>
      <c r="B79" s="77">
        <v>3</v>
      </c>
      <c r="C79" s="78">
        <v>44739</v>
      </c>
      <c r="D79" s="79">
        <v>44739</v>
      </c>
      <c r="E79" s="77" t="s">
        <v>862</v>
      </c>
      <c r="F79" s="87">
        <v>44744</v>
      </c>
      <c r="G79" s="81">
        <v>80</v>
      </c>
      <c r="H79" s="81"/>
      <c r="I79" s="77"/>
      <c r="J79" s="81"/>
      <c r="K79" s="111" t="s">
        <v>117</v>
      </c>
      <c r="L79" s="82" t="s">
        <v>908</v>
      </c>
      <c r="M79" s="77" t="s">
        <v>5</v>
      </c>
      <c r="N79" s="83"/>
      <c r="O79" s="84"/>
      <c r="P79" s="76">
        <v>69</v>
      </c>
      <c r="Q79" s="81">
        <v>24700</v>
      </c>
      <c r="R79" s="76">
        <v>4</v>
      </c>
      <c r="S79" s="85" t="s">
        <v>865</v>
      </c>
      <c r="T79" s="101" t="s">
        <v>897</v>
      </c>
      <c r="U79" s="76">
        <v>25.38</v>
      </c>
      <c r="V79" s="111" t="s">
        <v>909</v>
      </c>
      <c r="W79" s="84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  <c r="AI79" s="86"/>
      <c r="AJ79" s="86"/>
      <c r="AK79" s="86"/>
      <c r="AL79" s="86"/>
      <c r="AM79" s="86"/>
      <c r="AN79" s="86"/>
      <c r="AO79" s="86"/>
      <c r="AP79" s="86"/>
      <c r="AQ79" s="86"/>
      <c r="AR79" s="86"/>
      <c r="AS79" s="86"/>
      <c r="AT79" s="86"/>
      <c r="AU79" s="86"/>
    </row>
    <row r="80" spans="1:47" ht="15" customHeight="1">
      <c r="A80" s="81">
        <v>91994814</v>
      </c>
      <c r="B80" s="77">
        <v>4</v>
      </c>
      <c r="C80" s="78">
        <v>44739</v>
      </c>
      <c r="D80" s="79">
        <v>44739</v>
      </c>
      <c r="E80" s="77" t="s">
        <v>862</v>
      </c>
      <c r="F80" s="87">
        <v>44744</v>
      </c>
      <c r="G80" s="81">
        <v>80</v>
      </c>
      <c r="H80" s="81"/>
      <c r="I80" s="77"/>
      <c r="J80" s="81"/>
      <c r="K80" s="77" t="s">
        <v>910</v>
      </c>
      <c r="L80" s="82" t="s">
        <v>908</v>
      </c>
      <c r="M80" s="77" t="s">
        <v>5</v>
      </c>
      <c r="N80" s="83"/>
      <c r="O80" s="84"/>
      <c r="P80" s="76">
        <v>69</v>
      </c>
      <c r="Q80" s="81">
        <v>24800</v>
      </c>
      <c r="R80" s="76">
        <v>4</v>
      </c>
      <c r="S80" s="85" t="s">
        <v>865</v>
      </c>
      <c r="T80" s="101" t="s">
        <v>897</v>
      </c>
      <c r="U80" s="76">
        <v>25.38</v>
      </c>
      <c r="V80" s="81" t="s">
        <v>911</v>
      </c>
      <c r="W80" s="84"/>
      <c r="X80" s="86"/>
      <c r="Y80" s="86"/>
      <c r="Z80" s="86"/>
      <c r="AA80" s="86"/>
      <c r="AB80" s="86"/>
      <c r="AC80" s="86"/>
      <c r="AD80" s="86"/>
      <c r="AE80" s="86"/>
      <c r="AF80" s="86"/>
      <c r="AG80" s="86"/>
      <c r="AH80" s="86"/>
      <c r="AI80" s="86"/>
      <c r="AJ80" s="86"/>
      <c r="AK80" s="86"/>
      <c r="AL80" s="86"/>
      <c r="AM80" s="86"/>
      <c r="AN80" s="86"/>
      <c r="AO80" s="86"/>
      <c r="AP80" s="86"/>
      <c r="AQ80" s="86"/>
      <c r="AR80" s="86"/>
      <c r="AS80" s="86"/>
      <c r="AT80" s="86"/>
      <c r="AU80" s="86"/>
    </row>
    <row r="81" spans="1:47" ht="15" customHeight="1">
      <c r="A81" s="81">
        <v>92513993</v>
      </c>
      <c r="B81" s="77">
        <v>5</v>
      </c>
      <c r="C81" s="78">
        <v>44739</v>
      </c>
      <c r="D81" s="79">
        <v>44739</v>
      </c>
      <c r="E81" s="77" t="s">
        <v>862</v>
      </c>
      <c r="F81" s="87">
        <v>44744</v>
      </c>
      <c r="G81" s="81">
        <v>80</v>
      </c>
      <c r="H81" s="81"/>
      <c r="I81" s="77"/>
      <c r="J81" s="81"/>
      <c r="K81" s="111" t="s">
        <v>117</v>
      </c>
      <c r="L81" s="82" t="s">
        <v>908</v>
      </c>
      <c r="M81" s="77" t="s">
        <v>5</v>
      </c>
      <c r="N81" s="83"/>
      <c r="O81" s="84"/>
      <c r="P81" s="76">
        <v>69.5</v>
      </c>
      <c r="Q81" s="76">
        <v>24000</v>
      </c>
      <c r="R81" s="76">
        <v>4</v>
      </c>
      <c r="S81" s="85" t="s">
        <v>865</v>
      </c>
      <c r="T81" s="76" t="s">
        <v>896</v>
      </c>
      <c r="U81" s="76">
        <v>25.69</v>
      </c>
      <c r="V81" s="111" t="s">
        <v>909</v>
      </c>
      <c r="W81" s="84"/>
      <c r="X81" s="86"/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6"/>
      <c r="AK81" s="86"/>
      <c r="AL81" s="86"/>
      <c r="AM81" s="86"/>
      <c r="AN81" s="86"/>
      <c r="AO81" s="86"/>
      <c r="AP81" s="86"/>
      <c r="AQ81" s="86"/>
      <c r="AR81" s="86"/>
      <c r="AS81" s="86"/>
      <c r="AT81" s="86"/>
      <c r="AU81" s="86"/>
    </row>
    <row r="82" spans="1:47" ht="15" customHeight="1">
      <c r="A82" s="81">
        <v>92579093</v>
      </c>
      <c r="B82" s="77">
        <v>6</v>
      </c>
      <c r="C82" s="78">
        <v>44739</v>
      </c>
      <c r="D82" s="79">
        <v>44739</v>
      </c>
      <c r="E82" s="77" t="s">
        <v>862</v>
      </c>
      <c r="F82" s="87">
        <v>44744</v>
      </c>
      <c r="G82" s="81">
        <v>80</v>
      </c>
      <c r="H82" s="81"/>
      <c r="I82" s="77"/>
      <c r="J82" s="81"/>
      <c r="K82" s="111" t="s">
        <v>117</v>
      </c>
      <c r="L82" s="82" t="s">
        <v>908</v>
      </c>
      <c r="M82" s="77" t="s">
        <v>5</v>
      </c>
      <c r="N82" s="83"/>
      <c r="O82" s="84"/>
      <c r="P82" s="76">
        <v>69.5</v>
      </c>
      <c r="Q82" s="76">
        <v>23900</v>
      </c>
      <c r="R82" s="76">
        <v>4</v>
      </c>
      <c r="S82" s="85" t="s">
        <v>865</v>
      </c>
      <c r="T82" s="76" t="s">
        <v>896</v>
      </c>
      <c r="U82" s="76">
        <v>25.69</v>
      </c>
      <c r="V82" s="111" t="s">
        <v>909</v>
      </c>
      <c r="W82" s="84"/>
      <c r="X82" s="86"/>
      <c r="Y82" s="86"/>
      <c r="Z82" s="86"/>
      <c r="AA82" s="86"/>
      <c r="AB82" s="86"/>
      <c r="AC82" s="86"/>
      <c r="AD82" s="86"/>
      <c r="AE82" s="86"/>
      <c r="AF82" s="86"/>
      <c r="AG82" s="86"/>
      <c r="AH82" s="86"/>
      <c r="AI82" s="86"/>
      <c r="AJ82" s="86"/>
      <c r="AK82" s="86"/>
      <c r="AL82" s="86"/>
      <c r="AM82" s="86"/>
      <c r="AN82" s="86"/>
      <c r="AO82" s="86"/>
      <c r="AP82" s="86"/>
      <c r="AQ82" s="86"/>
      <c r="AR82" s="86"/>
      <c r="AS82" s="86"/>
      <c r="AT82" s="86"/>
      <c r="AU82" s="86"/>
    </row>
    <row r="83" spans="1:47" ht="15" customHeight="1">
      <c r="A83" s="81">
        <v>92634591</v>
      </c>
      <c r="B83" s="77">
        <v>7</v>
      </c>
      <c r="C83" s="78">
        <v>44739</v>
      </c>
      <c r="D83" s="79">
        <v>44739</v>
      </c>
      <c r="E83" s="77" t="s">
        <v>862</v>
      </c>
      <c r="F83" s="87">
        <v>44744</v>
      </c>
      <c r="G83" s="81">
        <v>80</v>
      </c>
      <c r="H83" s="81"/>
      <c r="I83" s="77"/>
      <c r="J83" s="81"/>
      <c r="K83" s="111" t="s">
        <v>117</v>
      </c>
      <c r="L83" s="82" t="s">
        <v>908</v>
      </c>
      <c r="M83" s="77" t="s">
        <v>5</v>
      </c>
      <c r="N83" s="83"/>
      <c r="O83" s="84"/>
      <c r="P83" s="76">
        <v>69.5</v>
      </c>
      <c r="Q83" s="76">
        <v>23900</v>
      </c>
      <c r="R83" s="76">
        <v>4</v>
      </c>
      <c r="S83" s="85" t="s">
        <v>865</v>
      </c>
      <c r="T83" s="76" t="s">
        <v>896</v>
      </c>
      <c r="U83" s="76">
        <v>25.69</v>
      </c>
      <c r="V83" s="111" t="s">
        <v>909</v>
      </c>
      <c r="W83" s="84"/>
      <c r="X83" s="86"/>
      <c r="Y83" s="86"/>
      <c r="Z83" s="86"/>
      <c r="AA83" s="86"/>
      <c r="AB83" s="86"/>
      <c r="AC83" s="86"/>
      <c r="AD83" s="86"/>
      <c r="AE83" s="86"/>
      <c r="AF83" s="86"/>
      <c r="AG83" s="86"/>
      <c r="AH83" s="86"/>
      <c r="AI83" s="86"/>
      <c r="AJ83" s="86"/>
      <c r="AK83" s="86"/>
      <c r="AL83" s="86"/>
      <c r="AM83" s="86"/>
      <c r="AN83" s="86"/>
      <c r="AO83" s="86"/>
      <c r="AP83" s="86"/>
      <c r="AQ83" s="86"/>
      <c r="AR83" s="86"/>
      <c r="AS83" s="86"/>
      <c r="AT83" s="86"/>
      <c r="AU83" s="86"/>
    </row>
    <row r="84" spans="1:47" ht="15" customHeight="1">
      <c r="A84" s="81">
        <v>92635390</v>
      </c>
      <c r="B84" s="77">
        <v>8</v>
      </c>
      <c r="C84" s="78">
        <v>44739</v>
      </c>
      <c r="D84" s="79">
        <v>44739</v>
      </c>
      <c r="E84" s="77" t="s">
        <v>862</v>
      </c>
      <c r="F84" s="87">
        <v>44744</v>
      </c>
      <c r="G84" s="81">
        <v>80</v>
      </c>
      <c r="H84" s="81"/>
      <c r="I84" s="77"/>
      <c r="J84" s="81"/>
      <c r="K84" s="111" t="s">
        <v>117</v>
      </c>
      <c r="L84" s="82" t="s">
        <v>908</v>
      </c>
      <c r="M84" s="77" t="s">
        <v>5</v>
      </c>
      <c r="N84" s="83"/>
      <c r="O84" s="84"/>
      <c r="P84" s="76">
        <v>69.5</v>
      </c>
      <c r="Q84" s="76">
        <v>23900</v>
      </c>
      <c r="R84" s="76">
        <v>4</v>
      </c>
      <c r="S84" s="85" t="s">
        <v>865</v>
      </c>
      <c r="T84" s="76" t="s">
        <v>896</v>
      </c>
      <c r="U84" s="76">
        <v>25.69</v>
      </c>
      <c r="V84" s="111" t="s">
        <v>909</v>
      </c>
      <c r="W84" s="84"/>
      <c r="X84" s="86"/>
      <c r="Y84" s="86"/>
      <c r="Z84" s="86"/>
      <c r="AA84" s="86"/>
      <c r="AB84" s="86"/>
      <c r="AC84" s="86"/>
      <c r="AD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  <c r="AR84" s="86"/>
      <c r="AS84" s="86"/>
      <c r="AT84" s="86"/>
      <c r="AU84" s="86"/>
    </row>
    <row r="85" spans="1:47" ht="15" customHeight="1">
      <c r="A85" s="81">
        <v>92636695</v>
      </c>
      <c r="B85" s="77">
        <v>9</v>
      </c>
      <c r="C85" s="78">
        <v>44739</v>
      </c>
      <c r="D85" s="79">
        <v>44739</v>
      </c>
      <c r="E85" s="77" t="s">
        <v>862</v>
      </c>
      <c r="F85" s="87">
        <v>44744</v>
      </c>
      <c r="G85" s="81">
        <v>80</v>
      </c>
      <c r="H85" s="81"/>
      <c r="I85" s="77"/>
      <c r="J85" s="81"/>
      <c r="K85" s="111" t="s">
        <v>117</v>
      </c>
      <c r="L85" s="82" t="s">
        <v>908</v>
      </c>
      <c r="M85" s="77" t="s">
        <v>5</v>
      </c>
      <c r="N85" s="83"/>
      <c r="O85" s="84"/>
      <c r="P85" s="76">
        <v>69.5</v>
      </c>
      <c r="Q85" s="76">
        <v>23900</v>
      </c>
      <c r="R85" s="76">
        <v>4</v>
      </c>
      <c r="S85" s="85" t="s">
        <v>865</v>
      </c>
      <c r="T85" s="76" t="s">
        <v>896</v>
      </c>
      <c r="U85" s="76">
        <v>25.69</v>
      </c>
      <c r="V85" s="111" t="s">
        <v>909</v>
      </c>
      <c r="W85" s="84"/>
      <c r="X85" s="86"/>
      <c r="Y85" s="86"/>
      <c r="Z85" s="86"/>
      <c r="AA85" s="86"/>
      <c r="AB85" s="86"/>
      <c r="AC85" s="86"/>
      <c r="AD85" s="86"/>
      <c r="AE85" s="86"/>
      <c r="AF85" s="86"/>
      <c r="AG85" s="86"/>
      <c r="AH85" s="86"/>
      <c r="AI85" s="86"/>
      <c r="AJ85" s="86"/>
      <c r="AK85" s="86"/>
      <c r="AL85" s="86"/>
      <c r="AM85" s="86"/>
      <c r="AN85" s="86"/>
      <c r="AO85" s="86"/>
      <c r="AP85" s="86"/>
      <c r="AQ85" s="86"/>
      <c r="AR85" s="86"/>
      <c r="AS85" s="86"/>
      <c r="AT85" s="86"/>
      <c r="AU85" s="86"/>
    </row>
    <row r="86" spans="1:47" ht="15" customHeight="1">
      <c r="A86" s="81">
        <v>92662394</v>
      </c>
      <c r="B86" s="77">
        <v>10</v>
      </c>
      <c r="C86" s="78">
        <v>44739</v>
      </c>
      <c r="D86" s="79">
        <v>44739</v>
      </c>
      <c r="E86" s="77" t="s">
        <v>862</v>
      </c>
      <c r="F86" s="87">
        <v>44744</v>
      </c>
      <c r="G86" s="81">
        <v>80</v>
      </c>
      <c r="H86" s="81"/>
      <c r="I86" s="77"/>
      <c r="J86" s="81"/>
      <c r="K86" s="111" t="s">
        <v>117</v>
      </c>
      <c r="L86" s="82" t="s">
        <v>908</v>
      </c>
      <c r="M86" s="77" t="s">
        <v>5</v>
      </c>
      <c r="N86" s="83"/>
      <c r="O86" s="84"/>
      <c r="P86" s="76">
        <v>69.5</v>
      </c>
      <c r="Q86" s="76">
        <v>23900</v>
      </c>
      <c r="R86" s="76">
        <v>4</v>
      </c>
      <c r="S86" s="85" t="s">
        <v>865</v>
      </c>
      <c r="T86" s="76" t="s">
        <v>896</v>
      </c>
      <c r="U86" s="76">
        <v>25.69</v>
      </c>
      <c r="V86" s="111" t="s">
        <v>909</v>
      </c>
      <c r="W86" s="84"/>
      <c r="X86" s="86"/>
      <c r="Y86" s="86"/>
      <c r="Z86" s="86"/>
      <c r="AA86" s="86"/>
      <c r="AB86" s="86"/>
      <c r="AC86" s="86"/>
      <c r="AD86" s="86"/>
      <c r="AE86" s="86"/>
      <c r="AF86" s="86"/>
      <c r="AG86" s="86"/>
      <c r="AH86" s="86"/>
      <c r="AI86" s="86"/>
      <c r="AJ86" s="86"/>
      <c r="AK86" s="86"/>
      <c r="AL86" s="86"/>
      <c r="AM86" s="86"/>
      <c r="AN86" s="86"/>
      <c r="AO86" s="86"/>
      <c r="AP86" s="86"/>
      <c r="AQ86" s="86"/>
      <c r="AR86" s="86"/>
      <c r="AS86" s="86"/>
      <c r="AT86" s="86"/>
      <c r="AU86" s="86"/>
    </row>
    <row r="87" spans="1:47" ht="15" customHeight="1">
      <c r="A87" s="81">
        <v>92668599</v>
      </c>
      <c r="B87" s="77">
        <v>11</v>
      </c>
      <c r="C87" s="78">
        <v>44739</v>
      </c>
      <c r="D87" s="79">
        <v>44739</v>
      </c>
      <c r="E87" s="77" t="s">
        <v>862</v>
      </c>
      <c r="F87" s="87">
        <v>44744</v>
      </c>
      <c r="G87" s="81">
        <v>80</v>
      </c>
      <c r="H87" s="81"/>
      <c r="I87" s="77"/>
      <c r="J87" s="81"/>
      <c r="K87" s="111" t="s">
        <v>117</v>
      </c>
      <c r="L87" s="82" t="s">
        <v>908</v>
      </c>
      <c r="M87" s="77" t="s">
        <v>5</v>
      </c>
      <c r="N87" s="83"/>
      <c r="O87" s="84"/>
      <c r="P87" s="76">
        <v>74.5</v>
      </c>
      <c r="Q87" s="76">
        <v>25100</v>
      </c>
      <c r="R87" s="76">
        <v>4</v>
      </c>
      <c r="S87" s="85" t="s">
        <v>865</v>
      </c>
      <c r="T87" s="90" t="s">
        <v>879</v>
      </c>
      <c r="U87" s="76">
        <v>25.62</v>
      </c>
      <c r="V87" s="111" t="s">
        <v>909</v>
      </c>
      <c r="W87" s="84"/>
      <c r="X87" s="86"/>
      <c r="Y87" s="86"/>
      <c r="Z87" s="86"/>
      <c r="AA87" s="86"/>
      <c r="AB87" s="86"/>
      <c r="AC87" s="86"/>
      <c r="AD87" s="86"/>
      <c r="AE87" s="86"/>
      <c r="AF87" s="86"/>
      <c r="AG87" s="86"/>
      <c r="AH87" s="86"/>
      <c r="AI87" s="86"/>
      <c r="AJ87" s="86"/>
      <c r="AK87" s="86"/>
      <c r="AL87" s="86"/>
      <c r="AM87" s="86"/>
      <c r="AN87" s="86"/>
      <c r="AO87" s="86"/>
      <c r="AP87" s="86"/>
      <c r="AQ87" s="86"/>
      <c r="AR87" s="86"/>
      <c r="AS87" s="86"/>
      <c r="AT87" s="86"/>
      <c r="AU87" s="86"/>
    </row>
    <row r="88" spans="1:47" ht="15" customHeight="1">
      <c r="A88" s="81">
        <v>92692292</v>
      </c>
      <c r="B88" s="77">
        <v>12</v>
      </c>
      <c r="C88" s="78">
        <v>44739</v>
      </c>
      <c r="D88" s="79">
        <v>44739</v>
      </c>
      <c r="E88" s="77" t="s">
        <v>862</v>
      </c>
      <c r="F88" s="87">
        <v>44744</v>
      </c>
      <c r="G88" s="81">
        <v>80</v>
      </c>
      <c r="H88" s="81"/>
      <c r="I88" s="77"/>
      <c r="J88" s="81"/>
      <c r="K88" s="111" t="s">
        <v>117</v>
      </c>
      <c r="L88" s="82" t="s">
        <v>908</v>
      </c>
      <c r="M88" s="77" t="s">
        <v>5</v>
      </c>
      <c r="N88" s="83"/>
      <c r="O88" s="84"/>
      <c r="P88" s="76">
        <v>69</v>
      </c>
      <c r="Q88" s="81">
        <v>24700</v>
      </c>
      <c r="R88" s="76">
        <v>4</v>
      </c>
      <c r="S88" s="85" t="s">
        <v>865</v>
      </c>
      <c r="T88" s="101" t="s">
        <v>897</v>
      </c>
      <c r="U88" s="76">
        <v>25.38</v>
      </c>
      <c r="V88" s="111" t="s">
        <v>909</v>
      </c>
      <c r="W88" s="84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6"/>
      <c r="AK88" s="86"/>
      <c r="AL88" s="86"/>
      <c r="AM88" s="86"/>
      <c r="AN88" s="86"/>
      <c r="AO88" s="86"/>
      <c r="AP88" s="86"/>
      <c r="AQ88" s="86"/>
      <c r="AR88" s="86"/>
      <c r="AS88" s="86"/>
      <c r="AT88" s="86"/>
      <c r="AU88" s="86"/>
    </row>
    <row r="89" spans="1:47" ht="15" customHeight="1">
      <c r="A89" s="81">
        <v>92693894</v>
      </c>
      <c r="B89" s="77">
        <v>13</v>
      </c>
      <c r="C89" s="78">
        <v>44739</v>
      </c>
      <c r="D89" s="79">
        <v>44739</v>
      </c>
      <c r="E89" s="77" t="s">
        <v>862</v>
      </c>
      <c r="F89" s="87">
        <v>44744</v>
      </c>
      <c r="G89" s="81">
        <v>80</v>
      </c>
      <c r="H89" s="81"/>
      <c r="I89" s="77"/>
      <c r="J89" s="81"/>
      <c r="K89" s="111" t="s">
        <v>117</v>
      </c>
      <c r="L89" s="82" t="s">
        <v>908</v>
      </c>
      <c r="M89" s="77" t="s">
        <v>5</v>
      </c>
      <c r="N89" s="83"/>
      <c r="O89" s="84"/>
      <c r="P89" s="76">
        <v>74.5</v>
      </c>
      <c r="Q89" s="76">
        <v>25100</v>
      </c>
      <c r="R89" s="76">
        <v>4</v>
      </c>
      <c r="S89" s="85" t="s">
        <v>865</v>
      </c>
      <c r="T89" s="90" t="s">
        <v>879</v>
      </c>
      <c r="U89" s="76">
        <v>25.62</v>
      </c>
      <c r="V89" s="111" t="s">
        <v>909</v>
      </c>
      <c r="W89" s="84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6"/>
      <c r="AK89" s="86"/>
      <c r="AL89" s="86"/>
      <c r="AM89" s="86"/>
      <c r="AN89" s="86"/>
      <c r="AO89" s="86"/>
      <c r="AP89" s="86"/>
      <c r="AQ89" s="86"/>
      <c r="AR89" s="86"/>
      <c r="AS89" s="86"/>
      <c r="AT89" s="86"/>
      <c r="AU89" s="86"/>
    </row>
    <row r="90" spans="1:47" ht="15" customHeight="1">
      <c r="A90" s="81">
        <v>92778992</v>
      </c>
      <c r="B90" s="77">
        <v>14</v>
      </c>
      <c r="C90" s="78">
        <v>44739</v>
      </c>
      <c r="D90" s="79">
        <v>44739</v>
      </c>
      <c r="E90" s="77" t="s">
        <v>862</v>
      </c>
      <c r="F90" s="87">
        <v>44744</v>
      </c>
      <c r="G90" s="81">
        <v>80</v>
      </c>
      <c r="H90" s="81"/>
      <c r="I90" s="77"/>
      <c r="J90" s="81"/>
      <c r="K90" s="111" t="s">
        <v>117</v>
      </c>
      <c r="L90" s="82" t="s">
        <v>908</v>
      </c>
      <c r="M90" s="77" t="s">
        <v>5</v>
      </c>
      <c r="N90" s="83"/>
      <c r="O90" s="84"/>
      <c r="P90" s="76">
        <v>74.5</v>
      </c>
      <c r="Q90" s="76">
        <v>25100</v>
      </c>
      <c r="R90" s="76">
        <v>4</v>
      </c>
      <c r="S90" s="85" t="s">
        <v>865</v>
      </c>
      <c r="T90" s="90" t="s">
        <v>879</v>
      </c>
      <c r="U90" s="76">
        <v>25.62</v>
      </c>
      <c r="V90" s="111" t="s">
        <v>909</v>
      </c>
      <c r="W90" s="84"/>
      <c r="X90" s="86"/>
      <c r="Y90" s="86"/>
      <c r="Z90" s="86"/>
      <c r="AA90" s="86"/>
      <c r="AB90" s="86"/>
      <c r="AC90" s="86"/>
      <c r="AD90" s="86"/>
      <c r="AE90" s="86"/>
      <c r="AF90" s="86"/>
      <c r="AG90" s="86"/>
      <c r="AH90" s="86"/>
      <c r="AI90" s="86"/>
      <c r="AJ90" s="86"/>
      <c r="AK90" s="86"/>
      <c r="AL90" s="86"/>
      <c r="AM90" s="86"/>
      <c r="AN90" s="86"/>
      <c r="AO90" s="86"/>
      <c r="AP90" s="86"/>
      <c r="AQ90" s="86"/>
      <c r="AR90" s="86"/>
      <c r="AS90" s="86"/>
      <c r="AT90" s="86"/>
      <c r="AU90" s="86"/>
    </row>
    <row r="91" spans="1:47" ht="15" customHeight="1">
      <c r="A91" s="81">
        <v>92801893</v>
      </c>
      <c r="B91" s="77">
        <v>15</v>
      </c>
      <c r="C91" s="78">
        <v>44739</v>
      </c>
      <c r="D91" s="79">
        <v>44739</v>
      </c>
      <c r="E91" s="77" t="s">
        <v>862</v>
      </c>
      <c r="F91" s="87">
        <v>44744</v>
      </c>
      <c r="G91" s="81">
        <v>80</v>
      </c>
      <c r="H91" s="81"/>
      <c r="I91" s="77"/>
      <c r="J91" s="81"/>
      <c r="K91" s="111" t="s">
        <v>117</v>
      </c>
      <c r="L91" s="82" t="s">
        <v>908</v>
      </c>
      <c r="M91" s="77" t="s">
        <v>5</v>
      </c>
      <c r="N91" s="83"/>
      <c r="O91" s="84"/>
      <c r="P91" s="76">
        <v>69.5</v>
      </c>
      <c r="Q91" s="76">
        <v>23900</v>
      </c>
      <c r="R91" s="76">
        <v>4</v>
      </c>
      <c r="S91" s="85" t="s">
        <v>865</v>
      </c>
      <c r="T91" s="76" t="s">
        <v>896</v>
      </c>
      <c r="U91" s="76">
        <v>25.69</v>
      </c>
      <c r="V91" s="111" t="s">
        <v>909</v>
      </c>
      <c r="W91" s="84"/>
      <c r="X91" s="86"/>
      <c r="Y91" s="86"/>
      <c r="Z91" s="86"/>
      <c r="AA91" s="86"/>
      <c r="AB91" s="86"/>
      <c r="AC91" s="86"/>
      <c r="AD91" s="86"/>
      <c r="AE91" s="86"/>
      <c r="AF91" s="86"/>
      <c r="AG91" s="86"/>
      <c r="AH91" s="86"/>
      <c r="AI91" s="86"/>
      <c r="AJ91" s="86"/>
      <c r="AK91" s="86"/>
      <c r="AL91" s="86"/>
      <c r="AM91" s="86"/>
      <c r="AN91" s="86"/>
      <c r="AO91" s="86"/>
      <c r="AP91" s="86"/>
      <c r="AQ91" s="86"/>
      <c r="AR91" s="86"/>
      <c r="AS91" s="86"/>
      <c r="AT91" s="86"/>
      <c r="AU91" s="86"/>
    </row>
    <row r="92" spans="1:47" ht="15" customHeight="1">
      <c r="A92" s="81">
        <v>92802099</v>
      </c>
      <c r="B92" s="77">
        <v>16</v>
      </c>
      <c r="C92" s="78">
        <v>44739</v>
      </c>
      <c r="D92" s="79">
        <v>44739</v>
      </c>
      <c r="E92" s="77" t="s">
        <v>862</v>
      </c>
      <c r="F92" s="87">
        <v>44744</v>
      </c>
      <c r="G92" s="81">
        <v>80</v>
      </c>
      <c r="H92" s="81"/>
      <c r="I92" s="77"/>
      <c r="J92" s="81"/>
      <c r="K92" s="111" t="s">
        <v>117</v>
      </c>
      <c r="L92" s="82" t="s">
        <v>908</v>
      </c>
      <c r="M92" s="77" t="s">
        <v>5</v>
      </c>
      <c r="N92" s="83"/>
      <c r="O92" s="84"/>
      <c r="P92" s="76">
        <v>69.5</v>
      </c>
      <c r="Q92" s="76">
        <v>23900</v>
      </c>
      <c r="R92" s="76">
        <v>4</v>
      </c>
      <c r="S92" s="85" t="s">
        <v>865</v>
      </c>
      <c r="T92" s="76" t="s">
        <v>896</v>
      </c>
      <c r="U92" s="76">
        <v>25.69</v>
      </c>
      <c r="V92" s="111" t="s">
        <v>909</v>
      </c>
      <c r="W92" s="84"/>
      <c r="X92" s="86"/>
      <c r="Y92" s="86"/>
      <c r="Z92" s="86"/>
      <c r="AA92" s="86"/>
      <c r="AB92" s="86"/>
      <c r="AC92" s="86"/>
      <c r="AD92" s="86"/>
      <c r="AE92" s="86"/>
      <c r="AF92" s="86"/>
      <c r="AG92" s="86"/>
      <c r="AH92" s="86"/>
      <c r="AI92" s="86"/>
      <c r="AJ92" s="86"/>
      <c r="AK92" s="86"/>
      <c r="AL92" s="86"/>
      <c r="AM92" s="86"/>
      <c r="AN92" s="86"/>
      <c r="AO92" s="86"/>
      <c r="AP92" s="86"/>
      <c r="AQ92" s="86"/>
      <c r="AR92" s="86"/>
      <c r="AS92" s="86"/>
      <c r="AT92" s="86"/>
      <c r="AU92" s="86"/>
    </row>
    <row r="93" spans="1:47" ht="15" customHeight="1">
      <c r="A93" s="81">
        <v>94590692</v>
      </c>
      <c r="B93" s="77">
        <v>17</v>
      </c>
      <c r="C93" s="78">
        <v>44739</v>
      </c>
      <c r="D93" s="79">
        <v>44739</v>
      </c>
      <c r="E93" s="77" t="s">
        <v>862</v>
      </c>
      <c r="F93" s="87">
        <v>44744</v>
      </c>
      <c r="G93" s="81">
        <v>80</v>
      </c>
      <c r="H93" s="81"/>
      <c r="I93" s="77"/>
      <c r="J93" s="81"/>
      <c r="K93" s="111" t="s">
        <v>117</v>
      </c>
      <c r="L93" s="82" t="s">
        <v>908</v>
      </c>
      <c r="M93" s="77" t="s">
        <v>5</v>
      </c>
      <c r="N93" s="83"/>
      <c r="O93" s="84"/>
      <c r="P93" s="81">
        <v>69.5</v>
      </c>
      <c r="Q93" s="81">
        <v>23900</v>
      </c>
      <c r="R93" s="81">
        <v>4</v>
      </c>
      <c r="S93" s="85" t="s">
        <v>865</v>
      </c>
      <c r="T93" s="81" t="s">
        <v>912</v>
      </c>
      <c r="U93" s="81">
        <v>25.62</v>
      </c>
      <c r="V93" s="111" t="s">
        <v>909</v>
      </c>
      <c r="W93" s="84"/>
      <c r="X93" s="86"/>
      <c r="Y93" s="86"/>
      <c r="Z93" s="86"/>
      <c r="AA93" s="86"/>
      <c r="AB93" s="86"/>
      <c r="AC93" s="86"/>
      <c r="AD93" s="86"/>
      <c r="AE93" s="86"/>
      <c r="AF93" s="86"/>
      <c r="AG93" s="86"/>
      <c r="AH93" s="86"/>
      <c r="AI93" s="86"/>
      <c r="AJ93" s="86"/>
      <c r="AK93" s="86"/>
      <c r="AL93" s="86"/>
      <c r="AM93" s="86"/>
      <c r="AN93" s="86"/>
      <c r="AO93" s="86"/>
      <c r="AP93" s="86"/>
      <c r="AQ93" s="86"/>
      <c r="AR93" s="86"/>
      <c r="AS93" s="86"/>
      <c r="AT93" s="86"/>
      <c r="AU93" s="86"/>
    </row>
    <row r="94" spans="1:47" ht="15" customHeight="1">
      <c r="A94" s="81">
        <v>94595196</v>
      </c>
      <c r="B94" s="77">
        <v>18</v>
      </c>
      <c r="C94" s="78">
        <v>44739</v>
      </c>
      <c r="D94" s="79">
        <v>44739</v>
      </c>
      <c r="E94" s="77" t="s">
        <v>862</v>
      </c>
      <c r="F94" s="87">
        <v>44744</v>
      </c>
      <c r="G94" s="81">
        <v>80</v>
      </c>
      <c r="H94" s="81"/>
      <c r="I94" s="77"/>
      <c r="J94" s="81"/>
      <c r="K94" s="111" t="s">
        <v>117</v>
      </c>
      <c r="L94" s="82" t="s">
        <v>908</v>
      </c>
      <c r="M94" s="77" t="s">
        <v>5</v>
      </c>
      <c r="N94" s="83"/>
      <c r="O94" s="84"/>
      <c r="P94" s="81">
        <v>69.5</v>
      </c>
      <c r="Q94" s="81">
        <v>23900</v>
      </c>
      <c r="R94" s="81">
        <v>4</v>
      </c>
      <c r="S94" s="85" t="s">
        <v>865</v>
      </c>
      <c r="T94" s="81" t="s">
        <v>912</v>
      </c>
      <c r="U94" s="81">
        <v>25.62</v>
      </c>
      <c r="V94" s="111" t="s">
        <v>909</v>
      </c>
      <c r="W94" s="84"/>
      <c r="X94" s="86"/>
      <c r="Y94" s="86"/>
      <c r="Z94" s="86"/>
      <c r="AA94" s="86"/>
      <c r="AB94" s="86"/>
      <c r="AC94" s="86"/>
      <c r="AD94" s="86"/>
      <c r="AE94" s="86"/>
      <c r="AF94" s="86"/>
      <c r="AG94" s="86"/>
      <c r="AH94" s="86"/>
      <c r="AI94" s="86"/>
      <c r="AJ94" s="86"/>
      <c r="AK94" s="86"/>
      <c r="AL94" s="86"/>
      <c r="AM94" s="86"/>
      <c r="AN94" s="86"/>
      <c r="AO94" s="86"/>
      <c r="AP94" s="86"/>
      <c r="AQ94" s="86"/>
      <c r="AR94" s="86"/>
      <c r="AS94" s="86"/>
      <c r="AT94" s="86"/>
      <c r="AU94" s="86"/>
    </row>
    <row r="95" spans="1:47" ht="15" customHeight="1">
      <c r="A95" s="81">
        <v>97891097</v>
      </c>
      <c r="B95" s="77">
        <v>19</v>
      </c>
      <c r="C95" s="78">
        <v>44739</v>
      </c>
      <c r="D95" s="79">
        <v>44739</v>
      </c>
      <c r="E95" s="77" t="s">
        <v>862</v>
      </c>
      <c r="F95" s="87">
        <v>44744</v>
      </c>
      <c r="G95" s="81">
        <v>80</v>
      </c>
      <c r="H95" s="81"/>
      <c r="I95" s="77"/>
      <c r="J95" s="81"/>
      <c r="K95" s="111" t="s">
        <v>117</v>
      </c>
      <c r="L95" s="82" t="s">
        <v>908</v>
      </c>
      <c r="M95" s="77" t="s">
        <v>5</v>
      </c>
      <c r="N95" s="83"/>
      <c r="O95" s="84"/>
      <c r="P95" s="76">
        <v>74.5</v>
      </c>
      <c r="Q95" s="76">
        <v>25100</v>
      </c>
      <c r="R95" s="76">
        <v>4</v>
      </c>
      <c r="S95" s="85" t="s">
        <v>865</v>
      </c>
      <c r="T95" s="90" t="s">
        <v>879</v>
      </c>
      <c r="U95" s="76">
        <v>25.62</v>
      </c>
      <c r="V95" s="111" t="s">
        <v>909</v>
      </c>
      <c r="W95" s="84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P95" s="86"/>
      <c r="AQ95" s="86"/>
      <c r="AR95" s="86"/>
      <c r="AS95" s="86"/>
      <c r="AT95" s="86"/>
      <c r="AU95" s="86"/>
    </row>
    <row r="96" spans="1:47" ht="15" customHeight="1">
      <c r="A96" s="81">
        <v>97897193</v>
      </c>
      <c r="B96" s="77">
        <v>20</v>
      </c>
      <c r="C96" s="78">
        <v>44739</v>
      </c>
      <c r="D96" s="79">
        <v>44739</v>
      </c>
      <c r="E96" s="77" t="s">
        <v>862</v>
      </c>
      <c r="F96" s="87">
        <v>44744</v>
      </c>
      <c r="G96" s="81">
        <v>80</v>
      </c>
      <c r="H96" s="81"/>
      <c r="I96" s="77"/>
      <c r="J96" s="81"/>
      <c r="K96" s="111" t="s">
        <v>117</v>
      </c>
      <c r="L96" s="82" t="s">
        <v>908</v>
      </c>
      <c r="M96" s="77" t="s">
        <v>5</v>
      </c>
      <c r="N96" s="83"/>
      <c r="O96" s="84"/>
      <c r="P96" s="76">
        <v>74.5</v>
      </c>
      <c r="Q96" s="76">
        <v>25100</v>
      </c>
      <c r="R96" s="76">
        <v>4</v>
      </c>
      <c r="S96" s="85" t="s">
        <v>865</v>
      </c>
      <c r="T96" s="90" t="s">
        <v>879</v>
      </c>
      <c r="U96" s="76">
        <v>25.62</v>
      </c>
      <c r="V96" s="111" t="s">
        <v>909</v>
      </c>
      <c r="W96" s="84"/>
      <c r="X96" s="86"/>
      <c r="Y96" s="86"/>
      <c r="Z96" s="86"/>
      <c r="AA96" s="86"/>
      <c r="AB96" s="86"/>
      <c r="AC96" s="86"/>
      <c r="AD96" s="86"/>
      <c r="AE96" s="86"/>
      <c r="AF96" s="86"/>
      <c r="AG96" s="86"/>
      <c r="AH96" s="86"/>
      <c r="AI96" s="86"/>
      <c r="AJ96" s="86"/>
      <c r="AK96" s="86"/>
      <c r="AL96" s="86"/>
      <c r="AM96" s="86"/>
      <c r="AN96" s="86"/>
      <c r="AO96" s="86"/>
      <c r="AP96" s="86"/>
      <c r="AQ96" s="86"/>
      <c r="AR96" s="86"/>
      <c r="AS96" s="86"/>
      <c r="AT96" s="86"/>
      <c r="AU96" s="86"/>
    </row>
    <row r="97" spans="1:47" ht="15" customHeight="1">
      <c r="A97" s="81">
        <v>97902399</v>
      </c>
      <c r="B97" s="77">
        <v>21</v>
      </c>
      <c r="C97" s="78">
        <v>44739</v>
      </c>
      <c r="D97" s="79">
        <v>44739</v>
      </c>
      <c r="E97" s="77" t="s">
        <v>862</v>
      </c>
      <c r="F97" s="87">
        <v>44744</v>
      </c>
      <c r="G97" s="81">
        <v>80</v>
      </c>
      <c r="H97" s="81"/>
      <c r="I97" s="77"/>
      <c r="J97" s="81"/>
      <c r="K97" s="111" t="s">
        <v>117</v>
      </c>
      <c r="L97" s="82" t="s">
        <v>908</v>
      </c>
      <c r="M97" s="77" t="s">
        <v>5</v>
      </c>
      <c r="N97" s="83"/>
      <c r="O97" s="84"/>
      <c r="P97" s="76">
        <v>74.5</v>
      </c>
      <c r="Q97" s="76">
        <v>25100</v>
      </c>
      <c r="R97" s="76">
        <v>4</v>
      </c>
      <c r="S97" s="85" t="s">
        <v>865</v>
      </c>
      <c r="T97" s="90" t="s">
        <v>879</v>
      </c>
      <c r="U97" s="76">
        <v>25.62</v>
      </c>
      <c r="V97" s="111" t="s">
        <v>909</v>
      </c>
      <c r="W97" s="84"/>
      <c r="X97" s="86"/>
      <c r="Y97" s="86"/>
      <c r="Z97" s="86"/>
      <c r="AA97" s="86"/>
      <c r="AB97" s="86"/>
      <c r="AC97" s="86"/>
      <c r="AD97" s="86"/>
      <c r="AE97" s="86"/>
      <c r="AF97" s="86"/>
      <c r="AG97" s="86"/>
      <c r="AH97" s="86"/>
      <c r="AI97" s="86"/>
      <c r="AJ97" s="86"/>
      <c r="AK97" s="86"/>
      <c r="AL97" s="86"/>
      <c r="AM97" s="86"/>
      <c r="AN97" s="86"/>
      <c r="AO97" s="86"/>
      <c r="AP97" s="86"/>
      <c r="AQ97" s="86"/>
      <c r="AR97" s="86"/>
      <c r="AS97" s="86"/>
      <c r="AT97" s="86"/>
      <c r="AU97" s="86"/>
    </row>
    <row r="98" spans="1:47" ht="15" customHeight="1">
      <c r="A98" s="81">
        <v>97937494</v>
      </c>
      <c r="B98" s="77">
        <v>22</v>
      </c>
      <c r="C98" s="78">
        <v>44739</v>
      </c>
      <c r="D98" s="79">
        <v>44739</v>
      </c>
      <c r="E98" s="77" t="s">
        <v>862</v>
      </c>
      <c r="F98" s="87">
        <v>44744</v>
      </c>
      <c r="G98" s="81">
        <v>80</v>
      </c>
      <c r="H98" s="81"/>
      <c r="I98" s="77"/>
      <c r="J98" s="81"/>
      <c r="K98" s="111" t="s">
        <v>117</v>
      </c>
      <c r="L98" s="82" t="s">
        <v>908</v>
      </c>
      <c r="M98" s="77" t="s">
        <v>5</v>
      </c>
      <c r="N98" s="83"/>
      <c r="O98" s="84"/>
      <c r="P98" s="76">
        <v>74.5</v>
      </c>
      <c r="Q98" s="76">
        <v>25100</v>
      </c>
      <c r="R98" s="76">
        <v>4</v>
      </c>
      <c r="S98" s="85" t="s">
        <v>865</v>
      </c>
      <c r="T98" s="90" t="s">
        <v>879</v>
      </c>
      <c r="U98" s="76">
        <v>25.62</v>
      </c>
      <c r="V98" s="111" t="s">
        <v>909</v>
      </c>
      <c r="W98" s="84"/>
      <c r="X98" s="86"/>
      <c r="Y98" s="86"/>
      <c r="Z98" s="86"/>
      <c r="AA98" s="86"/>
      <c r="AB98" s="86"/>
      <c r="AC98" s="86"/>
      <c r="AD98" s="86"/>
      <c r="AE98" s="86"/>
      <c r="AF98" s="86"/>
      <c r="AG98" s="86"/>
      <c r="AH98" s="86"/>
      <c r="AI98" s="86"/>
      <c r="AJ98" s="86"/>
      <c r="AK98" s="86"/>
      <c r="AL98" s="86"/>
      <c r="AM98" s="86"/>
      <c r="AN98" s="86"/>
      <c r="AO98" s="86"/>
      <c r="AP98" s="86"/>
      <c r="AQ98" s="86"/>
      <c r="AR98" s="86"/>
      <c r="AS98" s="86"/>
      <c r="AT98" s="86"/>
      <c r="AU98" s="86"/>
    </row>
    <row r="99" spans="1:47" ht="15" customHeight="1">
      <c r="A99" s="81">
        <v>97962393</v>
      </c>
      <c r="B99" s="77">
        <v>23</v>
      </c>
      <c r="C99" s="78">
        <v>44739</v>
      </c>
      <c r="D99" s="79">
        <v>44739</v>
      </c>
      <c r="E99" s="77" t="s">
        <v>862</v>
      </c>
      <c r="F99" s="87">
        <v>44744</v>
      </c>
      <c r="G99" s="81">
        <v>80</v>
      </c>
      <c r="H99" s="81"/>
      <c r="I99" s="77"/>
      <c r="J99" s="81"/>
      <c r="K99" s="111" t="s">
        <v>117</v>
      </c>
      <c r="L99" s="82" t="s">
        <v>908</v>
      </c>
      <c r="M99" s="77" t="s">
        <v>5</v>
      </c>
      <c r="N99" s="83"/>
      <c r="O99" s="84"/>
      <c r="P99" s="76">
        <v>74.5</v>
      </c>
      <c r="Q99" s="76">
        <v>25100</v>
      </c>
      <c r="R99" s="76">
        <v>4</v>
      </c>
      <c r="S99" s="85" t="s">
        <v>865</v>
      </c>
      <c r="T99" s="90" t="s">
        <v>879</v>
      </c>
      <c r="U99" s="76">
        <v>25.62</v>
      </c>
      <c r="V99" s="111" t="s">
        <v>909</v>
      </c>
      <c r="W99" s="84"/>
      <c r="X99" s="86"/>
      <c r="Y99" s="86"/>
      <c r="Z99" s="86"/>
      <c r="AA99" s="86"/>
      <c r="AB99" s="86"/>
      <c r="AC99" s="86"/>
      <c r="AD99" s="86"/>
      <c r="AE99" s="86"/>
      <c r="AF99" s="86"/>
      <c r="AG99" s="86"/>
      <c r="AH99" s="86"/>
      <c r="AI99" s="86"/>
      <c r="AJ99" s="86"/>
      <c r="AK99" s="86"/>
      <c r="AL99" s="86"/>
      <c r="AM99" s="86"/>
      <c r="AN99" s="86"/>
      <c r="AO99" s="86"/>
      <c r="AP99" s="86"/>
      <c r="AQ99" s="86"/>
      <c r="AR99" s="86"/>
      <c r="AS99" s="86"/>
      <c r="AT99" s="86"/>
      <c r="AU99" s="86"/>
    </row>
    <row r="100" spans="1:47" ht="15" customHeight="1">
      <c r="A100" s="81">
        <v>98088255</v>
      </c>
      <c r="B100" s="77">
        <v>24</v>
      </c>
      <c r="C100" s="78">
        <v>44739</v>
      </c>
      <c r="D100" s="79">
        <v>44739</v>
      </c>
      <c r="E100" s="77" t="s">
        <v>862</v>
      </c>
      <c r="F100" s="87">
        <v>44744</v>
      </c>
      <c r="G100" s="81">
        <v>80</v>
      </c>
      <c r="H100" s="81"/>
      <c r="I100" s="77"/>
      <c r="J100" s="81"/>
      <c r="K100" s="111" t="s">
        <v>117</v>
      </c>
      <c r="L100" s="82" t="s">
        <v>908</v>
      </c>
      <c r="M100" s="77" t="s">
        <v>5</v>
      </c>
      <c r="N100" s="83"/>
      <c r="O100" s="84"/>
      <c r="P100" s="76">
        <v>69</v>
      </c>
      <c r="Q100" s="76">
        <v>25000</v>
      </c>
      <c r="R100" s="76">
        <v>4</v>
      </c>
      <c r="S100" s="85" t="s">
        <v>875</v>
      </c>
      <c r="T100" s="88" t="s">
        <v>876</v>
      </c>
      <c r="U100" s="76">
        <v>25.22</v>
      </c>
      <c r="V100" s="111" t="s">
        <v>909</v>
      </c>
      <c r="W100" s="84"/>
      <c r="X100" s="86"/>
      <c r="Y100" s="86"/>
      <c r="Z100" s="86"/>
      <c r="AA100" s="86"/>
      <c r="AB100" s="86"/>
      <c r="AC100" s="86"/>
      <c r="AD100" s="86"/>
      <c r="AE100" s="86"/>
      <c r="AF100" s="86"/>
      <c r="AG100" s="86"/>
      <c r="AH100" s="86"/>
      <c r="AI100" s="86"/>
      <c r="AJ100" s="86"/>
      <c r="AK100" s="86"/>
      <c r="AL100" s="86"/>
      <c r="AM100" s="86"/>
      <c r="AN100" s="86"/>
      <c r="AO100" s="86"/>
      <c r="AP100" s="86"/>
      <c r="AQ100" s="86"/>
      <c r="AR100" s="86"/>
      <c r="AS100" s="86"/>
      <c r="AT100" s="86"/>
      <c r="AU100" s="86"/>
    </row>
    <row r="101" spans="1:47" ht="15" customHeight="1">
      <c r="A101" s="81">
        <v>98092307</v>
      </c>
      <c r="B101" s="77">
        <v>25</v>
      </c>
      <c r="C101" s="78">
        <v>44739</v>
      </c>
      <c r="D101" s="79">
        <v>44739</v>
      </c>
      <c r="E101" s="77" t="s">
        <v>862</v>
      </c>
      <c r="F101" s="87">
        <v>44744</v>
      </c>
      <c r="G101" s="81">
        <v>80</v>
      </c>
      <c r="H101" s="81"/>
      <c r="I101" s="77"/>
      <c r="J101" s="81"/>
      <c r="K101" s="111" t="s">
        <v>117</v>
      </c>
      <c r="L101" s="82" t="s">
        <v>908</v>
      </c>
      <c r="M101" s="77" t="s">
        <v>5</v>
      </c>
      <c r="N101" s="83"/>
      <c r="O101" s="84"/>
      <c r="P101" s="76">
        <v>69</v>
      </c>
      <c r="Q101" s="76">
        <v>25000</v>
      </c>
      <c r="R101" s="76">
        <v>4</v>
      </c>
      <c r="S101" s="85" t="s">
        <v>875</v>
      </c>
      <c r="T101" s="88" t="s">
        <v>876</v>
      </c>
      <c r="U101" s="76">
        <v>25.22</v>
      </c>
      <c r="V101" s="111" t="s">
        <v>909</v>
      </c>
      <c r="W101" s="84"/>
      <c r="X101" s="86"/>
      <c r="Y101" s="86"/>
      <c r="Z101" s="86"/>
      <c r="AA101" s="86"/>
      <c r="AB101" s="86"/>
      <c r="AC101" s="86"/>
      <c r="AD101" s="86"/>
      <c r="AE101" s="86"/>
      <c r="AF101" s="86"/>
      <c r="AG101" s="86"/>
      <c r="AH101" s="86"/>
      <c r="AI101" s="86"/>
      <c r="AJ101" s="86"/>
      <c r="AK101" s="86"/>
      <c r="AL101" s="86"/>
      <c r="AM101" s="86"/>
      <c r="AN101" s="86"/>
      <c r="AO101" s="86"/>
      <c r="AP101" s="86"/>
      <c r="AQ101" s="86"/>
      <c r="AR101" s="86"/>
      <c r="AS101" s="86"/>
      <c r="AT101" s="86"/>
      <c r="AU101" s="86"/>
    </row>
    <row r="102" spans="1:47" ht="15" customHeight="1">
      <c r="A102" s="81">
        <v>98097827</v>
      </c>
      <c r="B102" s="77">
        <v>26</v>
      </c>
      <c r="C102" s="78">
        <v>44739</v>
      </c>
      <c r="D102" s="79">
        <v>44739</v>
      </c>
      <c r="E102" s="77" t="s">
        <v>862</v>
      </c>
      <c r="F102" s="87">
        <v>44744</v>
      </c>
      <c r="G102" s="81">
        <v>80</v>
      </c>
      <c r="H102" s="81"/>
      <c r="I102" s="77"/>
      <c r="J102" s="81"/>
      <c r="K102" s="111" t="s">
        <v>117</v>
      </c>
      <c r="L102" s="82" t="s">
        <v>908</v>
      </c>
      <c r="M102" s="77" t="s">
        <v>5</v>
      </c>
      <c r="N102" s="83"/>
      <c r="O102" s="84"/>
      <c r="P102" s="76">
        <v>69</v>
      </c>
      <c r="Q102" s="76">
        <v>25000</v>
      </c>
      <c r="R102" s="76">
        <v>4</v>
      </c>
      <c r="S102" s="85" t="s">
        <v>875</v>
      </c>
      <c r="T102" s="88" t="s">
        <v>876</v>
      </c>
      <c r="U102" s="76">
        <v>25.22</v>
      </c>
      <c r="V102" s="111" t="s">
        <v>909</v>
      </c>
      <c r="W102" s="84"/>
      <c r="X102" s="86"/>
      <c r="Y102" s="86"/>
      <c r="Z102" s="86"/>
      <c r="AA102" s="86"/>
      <c r="AB102" s="86"/>
      <c r="AC102" s="86"/>
      <c r="AD102" s="86"/>
      <c r="AE102" s="86"/>
      <c r="AF102" s="86"/>
      <c r="AG102" s="86"/>
      <c r="AH102" s="86"/>
      <c r="AI102" s="86"/>
      <c r="AJ102" s="86"/>
      <c r="AK102" s="86"/>
      <c r="AL102" s="86"/>
      <c r="AM102" s="86"/>
      <c r="AN102" s="86"/>
      <c r="AO102" s="86"/>
      <c r="AP102" s="86"/>
      <c r="AQ102" s="86"/>
      <c r="AR102" s="86"/>
      <c r="AS102" s="86"/>
      <c r="AT102" s="86"/>
      <c r="AU102" s="86"/>
    </row>
    <row r="103" spans="1:47" ht="15" customHeight="1">
      <c r="A103" s="81">
        <v>98098783</v>
      </c>
      <c r="B103" s="77">
        <v>27</v>
      </c>
      <c r="C103" s="78">
        <v>44739</v>
      </c>
      <c r="D103" s="79">
        <v>44739</v>
      </c>
      <c r="E103" s="77" t="s">
        <v>862</v>
      </c>
      <c r="F103" s="87">
        <v>44744</v>
      </c>
      <c r="G103" s="81">
        <v>80</v>
      </c>
      <c r="H103" s="81"/>
      <c r="I103" s="77"/>
      <c r="J103" s="81"/>
      <c r="K103" s="111" t="s">
        <v>117</v>
      </c>
      <c r="L103" s="82" t="s">
        <v>908</v>
      </c>
      <c r="M103" s="77" t="s">
        <v>5</v>
      </c>
      <c r="N103" s="83"/>
      <c r="O103" s="84"/>
      <c r="P103" s="76">
        <v>69</v>
      </c>
      <c r="Q103" s="76">
        <v>25000</v>
      </c>
      <c r="R103" s="76">
        <v>4</v>
      </c>
      <c r="S103" s="85" t="s">
        <v>875</v>
      </c>
      <c r="T103" s="88" t="s">
        <v>876</v>
      </c>
      <c r="U103" s="76">
        <v>25.22</v>
      </c>
      <c r="V103" s="111" t="s">
        <v>909</v>
      </c>
      <c r="W103" s="84"/>
      <c r="X103" s="86"/>
      <c r="Y103" s="86"/>
      <c r="Z103" s="86"/>
      <c r="AA103" s="86"/>
      <c r="AB103" s="86"/>
      <c r="AC103" s="86"/>
      <c r="AD103" s="86"/>
      <c r="AE103" s="86"/>
      <c r="AF103" s="86"/>
      <c r="AG103" s="86"/>
      <c r="AH103" s="86"/>
      <c r="AI103" s="86"/>
      <c r="AJ103" s="86"/>
      <c r="AK103" s="86"/>
      <c r="AL103" s="86"/>
      <c r="AM103" s="86"/>
      <c r="AN103" s="86"/>
      <c r="AO103" s="86"/>
      <c r="AP103" s="86"/>
      <c r="AQ103" s="86"/>
      <c r="AR103" s="86"/>
      <c r="AS103" s="86"/>
      <c r="AT103" s="86"/>
      <c r="AU103" s="86"/>
    </row>
    <row r="104" spans="1:47" ht="15" customHeight="1">
      <c r="A104" s="81">
        <v>98190291</v>
      </c>
      <c r="B104" s="77">
        <v>28</v>
      </c>
      <c r="C104" s="78">
        <v>44739</v>
      </c>
      <c r="D104" s="79">
        <v>44739</v>
      </c>
      <c r="E104" s="77" t="s">
        <v>862</v>
      </c>
      <c r="F104" s="87">
        <v>44744</v>
      </c>
      <c r="G104" s="81">
        <v>80</v>
      </c>
      <c r="H104" s="81"/>
      <c r="I104" s="77"/>
      <c r="J104" s="81"/>
      <c r="K104" s="111" t="s">
        <v>117</v>
      </c>
      <c r="L104" s="82" t="s">
        <v>908</v>
      </c>
      <c r="M104" s="77" t="s">
        <v>5</v>
      </c>
      <c r="N104" s="83"/>
      <c r="O104" s="84"/>
      <c r="P104" s="76">
        <v>69</v>
      </c>
      <c r="Q104" s="76">
        <v>25000</v>
      </c>
      <c r="R104" s="76">
        <v>4</v>
      </c>
      <c r="S104" s="85" t="s">
        <v>875</v>
      </c>
      <c r="T104" s="88" t="s">
        <v>876</v>
      </c>
      <c r="U104" s="76">
        <v>25.22</v>
      </c>
      <c r="V104" s="111" t="s">
        <v>909</v>
      </c>
      <c r="W104" s="84"/>
      <c r="X104" s="86"/>
      <c r="Y104" s="86"/>
      <c r="Z104" s="86"/>
      <c r="AA104" s="86"/>
      <c r="AB104" s="86"/>
      <c r="AC104" s="86"/>
      <c r="AD104" s="86"/>
      <c r="AE104" s="86"/>
      <c r="AF104" s="86"/>
      <c r="AG104" s="86"/>
      <c r="AH104" s="86"/>
      <c r="AI104" s="86"/>
      <c r="AJ104" s="86"/>
      <c r="AK104" s="86"/>
      <c r="AL104" s="86"/>
      <c r="AM104" s="86"/>
      <c r="AN104" s="86"/>
      <c r="AO104" s="86"/>
      <c r="AP104" s="86"/>
      <c r="AQ104" s="86"/>
      <c r="AR104" s="86"/>
      <c r="AS104" s="86"/>
      <c r="AT104" s="86"/>
      <c r="AU104" s="86"/>
    </row>
    <row r="105" spans="1:47" ht="15" customHeight="1">
      <c r="A105" s="81">
        <v>98196074</v>
      </c>
      <c r="B105" s="77">
        <v>29</v>
      </c>
      <c r="C105" s="78">
        <v>44739</v>
      </c>
      <c r="D105" s="79">
        <v>44739</v>
      </c>
      <c r="E105" s="77" t="s">
        <v>862</v>
      </c>
      <c r="F105" s="87">
        <v>44744</v>
      </c>
      <c r="G105" s="81">
        <v>80</v>
      </c>
      <c r="H105" s="81"/>
      <c r="I105" s="77"/>
      <c r="J105" s="81"/>
      <c r="K105" s="111" t="s">
        <v>117</v>
      </c>
      <c r="L105" s="82" t="s">
        <v>908</v>
      </c>
      <c r="M105" s="77" t="s">
        <v>5</v>
      </c>
      <c r="N105" s="83"/>
      <c r="O105" s="84"/>
      <c r="P105" s="76">
        <v>69</v>
      </c>
      <c r="Q105" s="76">
        <v>25000</v>
      </c>
      <c r="R105" s="76">
        <v>4</v>
      </c>
      <c r="S105" s="85" t="s">
        <v>875</v>
      </c>
      <c r="T105" s="88" t="s">
        <v>876</v>
      </c>
      <c r="U105" s="76">
        <v>25.22</v>
      </c>
      <c r="V105" s="111" t="s">
        <v>909</v>
      </c>
      <c r="W105" s="84"/>
      <c r="X105" s="86"/>
      <c r="Y105" s="86"/>
      <c r="Z105" s="86"/>
      <c r="AA105" s="86"/>
      <c r="AB105" s="86"/>
      <c r="AC105" s="86"/>
      <c r="AD105" s="86"/>
      <c r="AE105" s="86"/>
      <c r="AF105" s="86"/>
      <c r="AG105" s="86"/>
      <c r="AH105" s="86"/>
      <c r="AI105" s="86"/>
      <c r="AJ105" s="86"/>
      <c r="AK105" s="86"/>
      <c r="AL105" s="86"/>
      <c r="AM105" s="86"/>
      <c r="AN105" s="86"/>
      <c r="AO105" s="86"/>
      <c r="AP105" s="86"/>
      <c r="AQ105" s="86"/>
      <c r="AR105" s="86"/>
      <c r="AS105" s="86"/>
      <c r="AT105" s="86"/>
      <c r="AU105" s="86"/>
    </row>
    <row r="106" spans="1:47" ht="15" customHeight="1">
      <c r="A106" s="81">
        <v>98196561</v>
      </c>
      <c r="B106" s="77">
        <v>30</v>
      </c>
      <c r="C106" s="78">
        <v>44739</v>
      </c>
      <c r="D106" s="79">
        <v>44739</v>
      </c>
      <c r="E106" s="77" t="s">
        <v>862</v>
      </c>
      <c r="F106" s="87">
        <v>44744</v>
      </c>
      <c r="G106" s="81">
        <v>80</v>
      </c>
      <c r="H106" s="81"/>
      <c r="I106" s="77"/>
      <c r="J106" s="81"/>
      <c r="K106" s="111" t="s">
        <v>117</v>
      </c>
      <c r="L106" s="82" t="s">
        <v>908</v>
      </c>
      <c r="M106" s="77" t="s">
        <v>5</v>
      </c>
      <c r="N106" s="83"/>
      <c r="O106" s="84"/>
      <c r="P106" s="76">
        <v>69</v>
      </c>
      <c r="Q106" s="76">
        <v>25000</v>
      </c>
      <c r="R106" s="76">
        <v>4</v>
      </c>
      <c r="S106" s="85" t="s">
        <v>875</v>
      </c>
      <c r="T106" s="88" t="s">
        <v>876</v>
      </c>
      <c r="U106" s="76">
        <v>25.22</v>
      </c>
      <c r="V106" s="111" t="s">
        <v>909</v>
      </c>
      <c r="W106" s="84"/>
      <c r="X106" s="86"/>
      <c r="Y106" s="86"/>
      <c r="Z106" s="86"/>
      <c r="AA106" s="86"/>
      <c r="AB106" s="86"/>
      <c r="AC106" s="86"/>
      <c r="AD106" s="86"/>
      <c r="AE106" s="86"/>
      <c r="AF106" s="86"/>
      <c r="AG106" s="86"/>
      <c r="AH106" s="86"/>
      <c r="AI106" s="86"/>
      <c r="AJ106" s="86"/>
      <c r="AK106" s="86"/>
      <c r="AL106" s="86"/>
      <c r="AM106" s="86"/>
      <c r="AN106" s="86"/>
      <c r="AO106" s="86"/>
      <c r="AP106" s="86"/>
      <c r="AQ106" s="86"/>
      <c r="AR106" s="86"/>
      <c r="AS106" s="86"/>
      <c r="AT106" s="86"/>
      <c r="AU106" s="86"/>
    </row>
    <row r="107" spans="1:47" ht="15" customHeight="1">
      <c r="A107" s="81">
        <v>98196678</v>
      </c>
      <c r="B107" s="77">
        <v>31</v>
      </c>
      <c r="C107" s="78">
        <v>44739</v>
      </c>
      <c r="D107" s="79">
        <v>44739</v>
      </c>
      <c r="E107" s="77" t="s">
        <v>862</v>
      </c>
      <c r="F107" s="87">
        <v>44744</v>
      </c>
      <c r="G107" s="81">
        <v>80</v>
      </c>
      <c r="H107" s="81"/>
      <c r="I107" s="77"/>
      <c r="J107" s="81"/>
      <c r="K107" s="111" t="s">
        <v>117</v>
      </c>
      <c r="L107" s="82" t="s">
        <v>908</v>
      </c>
      <c r="M107" s="77" t="s">
        <v>5</v>
      </c>
      <c r="N107" s="83"/>
      <c r="O107" s="84"/>
      <c r="P107" s="76">
        <v>69</v>
      </c>
      <c r="Q107" s="76">
        <v>25000</v>
      </c>
      <c r="R107" s="76">
        <v>4</v>
      </c>
      <c r="S107" s="85" t="s">
        <v>875</v>
      </c>
      <c r="T107" s="88" t="s">
        <v>876</v>
      </c>
      <c r="U107" s="76">
        <v>25.22</v>
      </c>
      <c r="V107" s="111" t="s">
        <v>909</v>
      </c>
      <c r="W107" s="84"/>
      <c r="X107" s="86"/>
      <c r="Y107" s="86"/>
      <c r="Z107" s="86"/>
      <c r="AA107" s="86"/>
      <c r="AB107" s="86"/>
      <c r="AC107" s="86"/>
      <c r="AD107" s="86"/>
      <c r="AE107" s="86"/>
      <c r="AF107" s="86"/>
      <c r="AG107" s="86"/>
      <c r="AH107" s="86"/>
      <c r="AI107" s="86"/>
      <c r="AJ107" s="86"/>
      <c r="AK107" s="86"/>
      <c r="AL107" s="86"/>
      <c r="AM107" s="86"/>
      <c r="AN107" s="86"/>
      <c r="AO107" s="86"/>
      <c r="AP107" s="86"/>
      <c r="AQ107" s="86"/>
      <c r="AR107" s="86"/>
      <c r="AS107" s="86"/>
      <c r="AT107" s="86"/>
      <c r="AU107" s="86"/>
    </row>
    <row r="108" spans="1:47" ht="15" customHeight="1">
      <c r="A108" s="91"/>
      <c r="B108" s="92"/>
      <c r="C108" s="93"/>
      <c r="D108" s="93"/>
      <c r="E108" s="92"/>
      <c r="F108" s="92"/>
      <c r="G108" s="92"/>
      <c r="H108" s="439" t="s">
        <v>913</v>
      </c>
      <c r="I108" s="440"/>
      <c r="J108" s="441"/>
      <c r="K108" s="92"/>
      <c r="L108" s="92"/>
      <c r="M108" s="92"/>
      <c r="N108" s="92"/>
      <c r="O108" s="94"/>
      <c r="P108" s="92"/>
      <c r="Q108" s="92"/>
      <c r="R108" s="92"/>
      <c r="S108" s="92"/>
      <c r="T108" s="92"/>
      <c r="U108" s="92"/>
      <c r="V108" s="92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86"/>
      <c r="AR108" s="86"/>
      <c r="AS108" s="86"/>
      <c r="AT108" s="86"/>
      <c r="AU108" s="86"/>
    </row>
    <row r="109" spans="1:47" ht="15" customHeight="1">
      <c r="A109" s="112">
        <v>98304223</v>
      </c>
      <c r="B109" s="77">
        <v>2</v>
      </c>
      <c r="C109" s="78">
        <v>44352</v>
      </c>
      <c r="D109" s="79">
        <v>44718</v>
      </c>
      <c r="E109" s="77" t="s">
        <v>862</v>
      </c>
      <c r="F109" s="80">
        <v>44744.25</v>
      </c>
      <c r="G109" s="77">
        <v>80</v>
      </c>
      <c r="H109" s="81" t="s">
        <v>914</v>
      </c>
      <c r="I109" s="78">
        <v>44748</v>
      </c>
      <c r="J109" s="81"/>
      <c r="K109" s="97" t="s">
        <v>882</v>
      </c>
      <c r="L109" s="82" t="s">
        <v>915</v>
      </c>
      <c r="M109" s="77" t="s">
        <v>7</v>
      </c>
      <c r="N109" s="83"/>
      <c r="O109" s="84"/>
      <c r="P109" s="76">
        <v>69.2</v>
      </c>
      <c r="Q109" s="76">
        <v>24400</v>
      </c>
      <c r="R109" s="76">
        <v>4</v>
      </c>
      <c r="S109" s="85" t="s">
        <v>865</v>
      </c>
      <c r="T109" s="76" t="s">
        <v>866</v>
      </c>
      <c r="U109" s="76">
        <v>25.46</v>
      </c>
      <c r="V109" s="90" t="s">
        <v>884</v>
      </c>
      <c r="W109" s="84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6"/>
      <c r="AK109" s="86"/>
      <c r="AL109" s="86"/>
      <c r="AM109" s="86"/>
      <c r="AN109" s="86"/>
      <c r="AO109" s="86"/>
      <c r="AP109" s="86"/>
      <c r="AQ109" s="86"/>
      <c r="AR109" s="86"/>
      <c r="AS109" s="86"/>
      <c r="AT109" s="86"/>
      <c r="AU109" s="86"/>
    </row>
    <row r="110" spans="1:47" ht="15" customHeight="1">
      <c r="A110" s="112">
        <v>91988485</v>
      </c>
      <c r="B110" s="77">
        <v>3</v>
      </c>
      <c r="C110" s="78">
        <v>44352</v>
      </c>
      <c r="D110" s="79">
        <v>44718</v>
      </c>
      <c r="E110" s="77" t="s">
        <v>862</v>
      </c>
      <c r="F110" s="87">
        <v>44744</v>
      </c>
      <c r="G110" s="77">
        <v>80</v>
      </c>
      <c r="H110" s="81" t="s">
        <v>916</v>
      </c>
      <c r="I110" s="78">
        <v>44749</v>
      </c>
      <c r="J110" s="81"/>
      <c r="K110" s="97" t="s">
        <v>882</v>
      </c>
      <c r="L110" s="82" t="s">
        <v>915</v>
      </c>
      <c r="M110" s="77" t="s">
        <v>7</v>
      </c>
      <c r="N110" s="83"/>
      <c r="O110" s="84"/>
      <c r="P110" s="76">
        <v>68.5</v>
      </c>
      <c r="Q110" s="76">
        <v>25300</v>
      </c>
      <c r="R110" s="76">
        <v>4</v>
      </c>
      <c r="S110" s="85" t="s">
        <v>865</v>
      </c>
      <c r="T110" s="76" t="s">
        <v>873</v>
      </c>
      <c r="U110" s="76">
        <v>25.7</v>
      </c>
      <c r="V110" s="90" t="s">
        <v>884</v>
      </c>
      <c r="W110" s="84"/>
      <c r="X110" s="86"/>
      <c r="Y110" s="86"/>
      <c r="Z110" s="86"/>
      <c r="AA110" s="86"/>
      <c r="AB110" s="86"/>
      <c r="AC110" s="86"/>
      <c r="AD110" s="86"/>
      <c r="AE110" s="86"/>
      <c r="AF110" s="86"/>
      <c r="AG110" s="86"/>
      <c r="AH110" s="86"/>
      <c r="AI110" s="86"/>
      <c r="AJ110" s="86"/>
      <c r="AK110" s="86"/>
      <c r="AL110" s="86"/>
      <c r="AM110" s="86"/>
      <c r="AN110" s="86"/>
      <c r="AO110" s="86"/>
      <c r="AP110" s="86"/>
      <c r="AQ110" s="86"/>
      <c r="AR110" s="86"/>
      <c r="AS110" s="86"/>
      <c r="AT110" s="86"/>
      <c r="AU110" s="86"/>
    </row>
    <row r="111" spans="1:47" ht="15" customHeight="1">
      <c r="A111" s="112">
        <v>54285788</v>
      </c>
      <c r="B111" s="77">
        <v>4</v>
      </c>
      <c r="C111" s="78">
        <v>44716</v>
      </c>
      <c r="D111" s="79">
        <v>44717</v>
      </c>
      <c r="E111" s="77" t="s">
        <v>862</v>
      </c>
      <c r="F111" s="87">
        <v>44744</v>
      </c>
      <c r="G111" s="77">
        <v>80</v>
      </c>
      <c r="H111" s="81" t="s">
        <v>917</v>
      </c>
      <c r="I111" s="78">
        <v>44765</v>
      </c>
      <c r="J111" s="81"/>
      <c r="K111" s="97" t="s">
        <v>882</v>
      </c>
      <c r="L111" s="82" t="s">
        <v>893</v>
      </c>
      <c r="M111" s="77" t="s">
        <v>7</v>
      </c>
      <c r="N111" s="83"/>
      <c r="O111" s="84"/>
      <c r="P111" s="76">
        <v>69</v>
      </c>
      <c r="Q111" s="81">
        <v>25000</v>
      </c>
      <c r="R111" s="76">
        <v>4</v>
      </c>
      <c r="S111" s="85" t="s">
        <v>865</v>
      </c>
      <c r="T111" s="101" t="s">
        <v>897</v>
      </c>
      <c r="U111" s="76">
        <v>25.38</v>
      </c>
      <c r="V111" s="90" t="s">
        <v>884</v>
      </c>
      <c r="W111" s="84"/>
      <c r="X111" s="86"/>
      <c r="Y111" s="86"/>
      <c r="Z111" s="86"/>
      <c r="AA111" s="86"/>
      <c r="AB111" s="86"/>
      <c r="AC111" s="86"/>
      <c r="AD111" s="86"/>
      <c r="AE111" s="86"/>
      <c r="AF111" s="86"/>
      <c r="AG111" s="86"/>
      <c r="AH111" s="86"/>
      <c r="AI111" s="86"/>
      <c r="AJ111" s="86"/>
      <c r="AK111" s="86"/>
      <c r="AL111" s="86"/>
      <c r="AM111" s="86"/>
      <c r="AN111" s="86"/>
      <c r="AO111" s="86"/>
      <c r="AP111" s="86"/>
      <c r="AQ111" s="86"/>
      <c r="AR111" s="86"/>
      <c r="AS111" s="86"/>
      <c r="AT111" s="86"/>
      <c r="AU111" s="86"/>
    </row>
    <row r="112" spans="1:47" ht="15" customHeight="1">
      <c r="A112" s="112">
        <v>59871871</v>
      </c>
      <c r="B112" s="77">
        <v>1</v>
      </c>
      <c r="C112" s="78">
        <v>44716</v>
      </c>
      <c r="D112" s="79">
        <v>44717</v>
      </c>
      <c r="E112" s="77" t="s">
        <v>862</v>
      </c>
      <c r="F112" s="87">
        <v>44744</v>
      </c>
      <c r="G112" s="77">
        <v>80</v>
      </c>
      <c r="H112" s="81" t="s">
        <v>918</v>
      </c>
      <c r="I112" s="78">
        <v>44762</v>
      </c>
      <c r="J112" s="81"/>
      <c r="K112" s="97" t="s">
        <v>882</v>
      </c>
      <c r="L112" s="82" t="s">
        <v>893</v>
      </c>
      <c r="M112" s="77" t="s">
        <v>7</v>
      </c>
      <c r="N112" s="83"/>
      <c r="O112" s="84"/>
      <c r="P112" s="76">
        <v>69</v>
      </c>
      <c r="Q112" s="76">
        <v>25000</v>
      </c>
      <c r="R112" s="76">
        <v>4</v>
      </c>
      <c r="S112" s="85" t="s">
        <v>865</v>
      </c>
      <c r="T112" s="76" t="s">
        <v>919</v>
      </c>
      <c r="U112" s="76">
        <v>26.22</v>
      </c>
      <c r="V112" s="90" t="s">
        <v>884</v>
      </c>
      <c r="W112" s="84"/>
      <c r="X112" s="86"/>
      <c r="Y112" s="86"/>
      <c r="Z112" s="86"/>
      <c r="AA112" s="86"/>
      <c r="AB112" s="86"/>
      <c r="AC112" s="86"/>
      <c r="AD112" s="86"/>
      <c r="AE112" s="86"/>
      <c r="AF112" s="86"/>
      <c r="AG112" s="86"/>
      <c r="AH112" s="86"/>
      <c r="AI112" s="86"/>
      <c r="AJ112" s="86"/>
      <c r="AK112" s="86"/>
      <c r="AL112" s="86"/>
      <c r="AM112" s="86"/>
      <c r="AN112" s="86"/>
      <c r="AO112" s="86"/>
      <c r="AP112" s="86"/>
      <c r="AQ112" s="86"/>
      <c r="AR112" s="86"/>
      <c r="AS112" s="86"/>
      <c r="AT112" s="86"/>
      <c r="AU112" s="86"/>
    </row>
    <row r="113" spans="1:47" ht="15" customHeight="1">
      <c r="A113" s="112">
        <v>54117494</v>
      </c>
      <c r="B113" s="77">
        <v>5</v>
      </c>
      <c r="C113" s="113">
        <v>44740</v>
      </c>
      <c r="D113" s="79">
        <v>44740</v>
      </c>
      <c r="E113" s="77" t="s">
        <v>862</v>
      </c>
      <c r="F113" s="87">
        <v>44744</v>
      </c>
      <c r="G113" s="81">
        <v>80</v>
      </c>
      <c r="H113" s="114" t="s">
        <v>920</v>
      </c>
      <c r="I113" s="98">
        <v>44770</v>
      </c>
      <c r="J113" s="81"/>
      <c r="K113" s="97" t="s">
        <v>882</v>
      </c>
      <c r="L113" s="82" t="s">
        <v>921</v>
      </c>
      <c r="M113" s="77" t="s">
        <v>7</v>
      </c>
      <c r="N113" s="83"/>
      <c r="O113" s="84"/>
      <c r="P113" s="76">
        <v>69</v>
      </c>
      <c r="Q113" s="81">
        <v>25000</v>
      </c>
      <c r="R113" s="81">
        <v>4</v>
      </c>
      <c r="S113" s="89" t="s">
        <v>877</v>
      </c>
      <c r="T113" s="100" t="s">
        <v>891</v>
      </c>
      <c r="U113" s="81">
        <v>25.22</v>
      </c>
      <c r="V113" s="90" t="s">
        <v>884</v>
      </c>
      <c r="W113" s="84"/>
      <c r="X113" s="86"/>
      <c r="Y113" s="86"/>
      <c r="Z113" s="86"/>
      <c r="AA113" s="86"/>
      <c r="AB113" s="86"/>
      <c r="AC113" s="86"/>
      <c r="AD113" s="86"/>
      <c r="AE113" s="86"/>
      <c r="AF113" s="86"/>
      <c r="AG113" s="86"/>
      <c r="AH113" s="86"/>
      <c r="AI113" s="86"/>
      <c r="AJ113" s="86"/>
      <c r="AK113" s="86"/>
      <c r="AL113" s="86"/>
      <c r="AM113" s="86"/>
      <c r="AN113" s="86"/>
      <c r="AO113" s="86"/>
      <c r="AP113" s="86"/>
      <c r="AQ113" s="86"/>
      <c r="AR113" s="86"/>
      <c r="AS113" s="86"/>
      <c r="AT113" s="86"/>
      <c r="AU113" s="86"/>
    </row>
    <row r="114" spans="1:47" ht="15" customHeight="1">
      <c r="A114" s="112">
        <v>54261623</v>
      </c>
      <c r="B114" s="77">
        <v>6</v>
      </c>
      <c r="C114" s="113">
        <v>44740</v>
      </c>
      <c r="D114" s="79">
        <v>44740</v>
      </c>
      <c r="E114" s="77" t="s">
        <v>862</v>
      </c>
      <c r="F114" s="87">
        <v>44744</v>
      </c>
      <c r="G114" s="81">
        <v>80</v>
      </c>
      <c r="H114" s="114" t="s">
        <v>920</v>
      </c>
      <c r="I114" s="98">
        <v>44770</v>
      </c>
      <c r="J114" s="81"/>
      <c r="K114" s="97" t="s">
        <v>882</v>
      </c>
      <c r="L114" s="82" t="s">
        <v>921</v>
      </c>
      <c r="M114" s="77" t="s">
        <v>7</v>
      </c>
      <c r="N114" s="83"/>
      <c r="O114" s="84"/>
      <c r="P114" s="76">
        <v>71.2</v>
      </c>
      <c r="Q114" s="76">
        <v>22700</v>
      </c>
      <c r="R114" s="76">
        <v>4</v>
      </c>
      <c r="S114" s="85" t="s">
        <v>865</v>
      </c>
      <c r="T114" s="76" t="s">
        <v>898</v>
      </c>
      <c r="U114" s="76">
        <v>25.62</v>
      </c>
      <c r="V114" s="90" t="s">
        <v>884</v>
      </c>
      <c r="W114" s="84"/>
      <c r="X114" s="86"/>
      <c r="Y114" s="86"/>
      <c r="Z114" s="86"/>
      <c r="AA114" s="86"/>
      <c r="AB114" s="86"/>
      <c r="AC114" s="86"/>
      <c r="AD114" s="86"/>
      <c r="AE114" s="86"/>
      <c r="AF114" s="86"/>
      <c r="AG114" s="86"/>
      <c r="AH114" s="86"/>
      <c r="AI114" s="86"/>
      <c r="AJ114" s="86"/>
      <c r="AK114" s="86"/>
      <c r="AL114" s="86"/>
      <c r="AM114" s="86"/>
      <c r="AN114" s="86"/>
      <c r="AO114" s="86"/>
      <c r="AP114" s="86"/>
      <c r="AQ114" s="86"/>
      <c r="AR114" s="86"/>
      <c r="AS114" s="86"/>
      <c r="AT114" s="86"/>
      <c r="AU114" s="86"/>
    </row>
    <row r="115" spans="1:47" ht="15" customHeight="1">
      <c r="A115" s="112">
        <v>54273750</v>
      </c>
      <c r="B115" s="77">
        <v>7</v>
      </c>
      <c r="C115" s="113">
        <v>44740</v>
      </c>
      <c r="D115" s="79">
        <v>44740</v>
      </c>
      <c r="E115" s="77" t="s">
        <v>862</v>
      </c>
      <c r="F115" s="87">
        <v>44744</v>
      </c>
      <c r="G115" s="81">
        <v>80</v>
      </c>
      <c r="H115" s="114" t="s">
        <v>920</v>
      </c>
      <c r="I115" s="98">
        <v>44770</v>
      </c>
      <c r="J115" s="81"/>
      <c r="K115" s="97" t="s">
        <v>882</v>
      </c>
      <c r="L115" s="82" t="s">
        <v>921</v>
      </c>
      <c r="M115" s="77" t="s">
        <v>7</v>
      </c>
      <c r="N115" s="83">
        <v>44790</v>
      </c>
      <c r="O115" s="84"/>
      <c r="P115" s="76">
        <v>70</v>
      </c>
      <c r="Q115" s="76">
        <v>23600</v>
      </c>
      <c r="R115" s="81">
        <v>4</v>
      </c>
      <c r="S115" s="85" t="s">
        <v>865</v>
      </c>
      <c r="T115" s="76" t="s">
        <v>895</v>
      </c>
      <c r="U115" s="76">
        <v>25.69</v>
      </c>
      <c r="V115" s="90" t="s">
        <v>884</v>
      </c>
      <c r="W115" s="84"/>
      <c r="X115" s="86"/>
      <c r="Y115" s="86"/>
      <c r="Z115" s="86"/>
      <c r="AA115" s="86"/>
      <c r="AB115" s="86"/>
      <c r="AC115" s="86"/>
      <c r="AD115" s="86"/>
      <c r="AE115" s="86"/>
      <c r="AF115" s="86"/>
      <c r="AG115" s="86"/>
      <c r="AH115" s="86"/>
      <c r="AI115" s="86"/>
      <c r="AJ115" s="86"/>
      <c r="AK115" s="86"/>
      <c r="AL115" s="86"/>
      <c r="AM115" s="86"/>
      <c r="AN115" s="86"/>
      <c r="AO115" s="86"/>
      <c r="AP115" s="86"/>
      <c r="AQ115" s="86"/>
      <c r="AR115" s="86"/>
      <c r="AS115" s="86"/>
      <c r="AT115" s="86"/>
      <c r="AU115" s="86"/>
    </row>
    <row r="116" spans="1:47" ht="15" customHeight="1">
      <c r="A116" s="112">
        <v>54273842</v>
      </c>
      <c r="B116" s="77">
        <v>8</v>
      </c>
      <c r="C116" s="113">
        <v>44740</v>
      </c>
      <c r="D116" s="79">
        <v>44740</v>
      </c>
      <c r="E116" s="77" t="s">
        <v>862</v>
      </c>
      <c r="F116" s="87">
        <v>44744</v>
      </c>
      <c r="G116" s="81">
        <v>80</v>
      </c>
      <c r="H116" s="114" t="s">
        <v>920</v>
      </c>
      <c r="I116" s="98">
        <v>44770</v>
      </c>
      <c r="J116" s="81"/>
      <c r="K116" s="97" t="s">
        <v>882</v>
      </c>
      <c r="L116" s="82" t="s">
        <v>921</v>
      </c>
      <c r="M116" s="77" t="s">
        <v>7</v>
      </c>
      <c r="N116" s="83"/>
      <c r="O116" s="84"/>
      <c r="P116" s="76">
        <v>70</v>
      </c>
      <c r="Q116" s="76">
        <v>23600</v>
      </c>
      <c r="R116" s="81">
        <v>4</v>
      </c>
      <c r="S116" s="85" t="s">
        <v>865</v>
      </c>
      <c r="T116" s="76" t="s">
        <v>895</v>
      </c>
      <c r="U116" s="76">
        <v>25.69</v>
      </c>
      <c r="V116" s="90" t="s">
        <v>884</v>
      </c>
      <c r="W116" s="84"/>
      <c r="X116" s="86"/>
      <c r="Y116" s="86"/>
      <c r="Z116" s="86"/>
      <c r="AA116" s="86"/>
      <c r="AB116" s="86"/>
      <c r="AC116" s="86"/>
      <c r="AD116" s="86"/>
      <c r="AE116" s="86"/>
      <c r="AF116" s="86"/>
      <c r="AG116" s="86"/>
      <c r="AH116" s="86"/>
      <c r="AI116" s="86"/>
      <c r="AJ116" s="86"/>
      <c r="AK116" s="86"/>
      <c r="AL116" s="86"/>
      <c r="AM116" s="86"/>
      <c r="AN116" s="86"/>
      <c r="AO116" s="86"/>
      <c r="AP116" s="86"/>
      <c r="AQ116" s="86"/>
      <c r="AR116" s="86"/>
      <c r="AS116" s="86"/>
      <c r="AT116" s="86"/>
      <c r="AU116" s="86"/>
    </row>
    <row r="117" spans="1:47" ht="15" customHeight="1">
      <c r="A117" s="112">
        <v>54294939</v>
      </c>
      <c r="B117" s="77">
        <v>9</v>
      </c>
      <c r="C117" s="113">
        <v>44740</v>
      </c>
      <c r="D117" s="79">
        <v>44740</v>
      </c>
      <c r="E117" s="77" t="s">
        <v>862</v>
      </c>
      <c r="F117" s="87">
        <v>44744</v>
      </c>
      <c r="G117" s="81">
        <v>80</v>
      </c>
      <c r="H117" s="114" t="s">
        <v>920</v>
      </c>
      <c r="I117" s="98">
        <v>44770</v>
      </c>
      <c r="J117" s="81"/>
      <c r="K117" s="97" t="s">
        <v>882</v>
      </c>
      <c r="L117" s="82" t="s">
        <v>921</v>
      </c>
      <c r="M117" s="77" t="s">
        <v>7</v>
      </c>
      <c r="N117" s="83"/>
      <c r="O117" s="84"/>
      <c r="P117" s="76">
        <v>69</v>
      </c>
      <c r="Q117" s="81">
        <v>25000</v>
      </c>
      <c r="R117" s="76">
        <v>4</v>
      </c>
      <c r="S117" s="85" t="s">
        <v>865</v>
      </c>
      <c r="T117" s="101" t="s">
        <v>897</v>
      </c>
      <c r="U117" s="76">
        <v>25.38</v>
      </c>
      <c r="V117" s="90" t="s">
        <v>884</v>
      </c>
      <c r="W117" s="84"/>
      <c r="X117" s="86"/>
      <c r="Y117" s="86"/>
      <c r="Z117" s="86"/>
      <c r="AA117" s="86"/>
      <c r="AB117" s="86"/>
      <c r="AC117" s="86"/>
      <c r="AD117" s="86"/>
      <c r="AE117" s="86"/>
      <c r="AF117" s="86"/>
      <c r="AG117" s="86"/>
      <c r="AH117" s="86"/>
      <c r="AI117" s="86"/>
      <c r="AJ117" s="86"/>
      <c r="AK117" s="86"/>
      <c r="AL117" s="86"/>
      <c r="AM117" s="86"/>
      <c r="AN117" s="86"/>
      <c r="AO117" s="86"/>
      <c r="AP117" s="86"/>
      <c r="AQ117" s="86"/>
      <c r="AR117" s="86"/>
      <c r="AS117" s="86"/>
      <c r="AT117" s="86"/>
      <c r="AU117" s="86"/>
    </row>
    <row r="118" spans="1:47" ht="15" customHeight="1">
      <c r="A118" s="112">
        <v>59187609</v>
      </c>
      <c r="B118" s="77">
        <v>10</v>
      </c>
      <c r="C118" s="113">
        <v>44740</v>
      </c>
      <c r="D118" s="79">
        <v>44740</v>
      </c>
      <c r="E118" s="77" t="s">
        <v>862</v>
      </c>
      <c r="F118" s="87">
        <v>44744</v>
      </c>
      <c r="G118" s="81">
        <v>80</v>
      </c>
      <c r="H118" s="114" t="s">
        <v>920</v>
      </c>
      <c r="I118" s="98">
        <v>44770</v>
      </c>
      <c r="J118" s="81"/>
      <c r="K118" s="97" t="s">
        <v>882</v>
      </c>
      <c r="L118" s="82" t="s">
        <v>921</v>
      </c>
      <c r="M118" s="77" t="s">
        <v>7</v>
      </c>
      <c r="N118" s="83"/>
      <c r="O118" s="84"/>
      <c r="P118" s="76">
        <v>69</v>
      </c>
      <c r="Q118" s="81">
        <v>25000</v>
      </c>
      <c r="R118" s="81">
        <v>4</v>
      </c>
      <c r="S118" s="89" t="s">
        <v>877</v>
      </c>
      <c r="T118" s="100" t="s">
        <v>891</v>
      </c>
      <c r="U118" s="81">
        <v>25.22</v>
      </c>
      <c r="V118" s="90" t="s">
        <v>884</v>
      </c>
      <c r="W118" s="84"/>
      <c r="X118" s="86"/>
      <c r="Y118" s="86"/>
      <c r="Z118" s="86"/>
      <c r="AA118" s="86"/>
      <c r="AB118" s="86"/>
      <c r="AC118" s="86"/>
      <c r="AD118" s="86"/>
      <c r="AE118" s="86"/>
      <c r="AF118" s="86"/>
      <c r="AG118" s="86"/>
      <c r="AH118" s="86"/>
      <c r="AI118" s="86"/>
      <c r="AJ118" s="86"/>
      <c r="AK118" s="86"/>
      <c r="AL118" s="86"/>
      <c r="AM118" s="86"/>
      <c r="AN118" s="86"/>
      <c r="AO118" s="86"/>
      <c r="AP118" s="86"/>
      <c r="AQ118" s="86"/>
      <c r="AR118" s="86"/>
      <c r="AS118" s="86"/>
      <c r="AT118" s="86"/>
      <c r="AU118" s="86"/>
    </row>
    <row r="119" spans="1:47" ht="15" customHeight="1">
      <c r="A119" s="112">
        <v>59187690</v>
      </c>
      <c r="B119" s="77">
        <v>11</v>
      </c>
      <c r="C119" s="113">
        <v>44740</v>
      </c>
      <c r="D119" s="79">
        <v>44740</v>
      </c>
      <c r="E119" s="77" t="s">
        <v>862</v>
      </c>
      <c r="F119" s="87">
        <v>44744</v>
      </c>
      <c r="G119" s="81">
        <v>80</v>
      </c>
      <c r="H119" s="114" t="s">
        <v>920</v>
      </c>
      <c r="I119" s="98">
        <v>44770</v>
      </c>
      <c r="J119" s="81"/>
      <c r="K119" s="97" t="s">
        <v>882</v>
      </c>
      <c r="L119" s="82" t="s">
        <v>921</v>
      </c>
      <c r="M119" s="77" t="s">
        <v>7</v>
      </c>
      <c r="N119" s="83"/>
      <c r="O119" s="84"/>
      <c r="P119" s="76">
        <v>69</v>
      </c>
      <c r="Q119" s="81">
        <v>25000</v>
      </c>
      <c r="R119" s="81">
        <v>4</v>
      </c>
      <c r="S119" s="89" t="s">
        <v>877</v>
      </c>
      <c r="T119" s="100" t="s">
        <v>891</v>
      </c>
      <c r="U119" s="81">
        <v>25.22</v>
      </c>
      <c r="V119" s="90" t="s">
        <v>884</v>
      </c>
      <c r="W119" s="84"/>
      <c r="X119" s="86"/>
      <c r="Y119" s="86"/>
      <c r="Z119" s="86"/>
      <c r="AA119" s="86"/>
      <c r="AB119" s="86"/>
      <c r="AC119" s="86"/>
      <c r="AD119" s="86"/>
      <c r="AE119" s="86"/>
      <c r="AF119" s="86"/>
      <c r="AG119" s="86"/>
      <c r="AH119" s="86"/>
      <c r="AI119" s="86"/>
      <c r="AJ119" s="86"/>
      <c r="AK119" s="86"/>
      <c r="AL119" s="86"/>
      <c r="AM119" s="86"/>
      <c r="AN119" s="86"/>
      <c r="AO119" s="86"/>
      <c r="AP119" s="86"/>
      <c r="AQ119" s="86"/>
      <c r="AR119" s="86"/>
      <c r="AS119" s="86"/>
      <c r="AT119" s="86"/>
      <c r="AU119" s="86"/>
    </row>
    <row r="120" spans="1:47" ht="15" customHeight="1">
      <c r="A120" s="112">
        <v>91721647</v>
      </c>
      <c r="B120" s="77">
        <v>12</v>
      </c>
      <c r="C120" s="113">
        <v>44740</v>
      </c>
      <c r="D120" s="79">
        <v>44740</v>
      </c>
      <c r="E120" s="77" t="s">
        <v>862</v>
      </c>
      <c r="F120" s="87">
        <v>44744</v>
      </c>
      <c r="G120" s="81">
        <v>80</v>
      </c>
      <c r="H120" s="114" t="s">
        <v>920</v>
      </c>
      <c r="I120" s="98">
        <v>44770</v>
      </c>
      <c r="J120" s="81"/>
      <c r="K120" s="97" t="s">
        <v>882</v>
      </c>
      <c r="L120" s="82" t="s">
        <v>921</v>
      </c>
      <c r="M120" s="77" t="s">
        <v>7</v>
      </c>
      <c r="N120" s="83"/>
      <c r="O120" s="84"/>
      <c r="P120" s="76">
        <v>69.2</v>
      </c>
      <c r="Q120" s="76">
        <v>24200</v>
      </c>
      <c r="R120" s="76">
        <v>4</v>
      </c>
      <c r="S120" s="85" t="s">
        <v>865</v>
      </c>
      <c r="T120" s="76" t="s">
        <v>866</v>
      </c>
      <c r="U120" s="76">
        <v>25.46</v>
      </c>
      <c r="V120" s="90" t="s">
        <v>884</v>
      </c>
      <c r="W120" s="84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</row>
    <row r="121" spans="1:47" ht="15" customHeight="1">
      <c r="A121" s="112">
        <v>91726026</v>
      </c>
      <c r="B121" s="77">
        <v>13</v>
      </c>
      <c r="C121" s="113">
        <v>44740</v>
      </c>
      <c r="D121" s="79">
        <v>44740</v>
      </c>
      <c r="E121" s="77" t="s">
        <v>862</v>
      </c>
      <c r="F121" s="87">
        <v>44744</v>
      </c>
      <c r="G121" s="81">
        <v>80</v>
      </c>
      <c r="H121" s="114" t="s">
        <v>920</v>
      </c>
      <c r="I121" s="98">
        <v>44770</v>
      </c>
      <c r="J121" s="81"/>
      <c r="K121" s="97" t="s">
        <v>882</v>
      </c>
      <c r="L121" s="82" t="s">
        <v>921</v>
      </c>
      <c r="M121" s="77" t="s">
        <v>7</v>
      </c>
      <c r="N121" s="83"/>
      <c r="O121" s="84"/>
      <c r="P121" s="76">
        <v>68.5</v>
      </c>
      <c r="Q121" s="76">
        <v>25000</v>
      </c>
      <c r="R121" s="76">
        <v>4</v>
      </c>
      <c r="S121" s="85" t="s">
        <v>865</v>
      </c>
      <c r="T121" s="76" t="s">
        <v>873</v>
      </c>
      <c r="U121" s="76">
        <v>25.7</v>
      </c>
      <c r="V121" s="90" t="s">
        <v>884</v>
      </c>
      <c r="W121" s="84"/>
      <c r="X121" s="86"/>
      <c r="Y121" s="86"/>
      <c r="Z121" s="86"/>
      <c r="AA121" s="86"/>
      <c r="AB121" s="86"/>
      <c r="AC121" s="86"/>
      <c r="AD121" s="86"/>
      <c r="AE121" s="86"/>
      <c r="AF121" s="86"/>
      <c r="AG121" s="86"/>
      <c r="AH121" s="86"/>
      <c r="AI121" s="86"/>
      <c r="AJ121" s="86"/>
      <c r="AK121" s="86"/>
      <c r="AL121" s="86"/>
      <c r="AM121" s="86"/>
      <c r="AN121" s="86"/>
      <c r="AO121" s="86"/>
      <c r="AP121" s="86"/>
      <c r="AQ121" s="86"/>
      <c r="AR121" s="86"/>
      <c r="AS121" s="86"/>
      <c r="AT121" s="86"/>
      <c r="AU121" s="86"/>
    </row>
    <row r="122" spans="1:47" ht="15" customHeight="1">
      <c r="A122" s="112">
        <v>91728071</v>
      </c>
      <c r="B122" s="77">
        <v>14</v>
      </c>
      <c r="C122" s="113">
        <v>44740</v>
      </c>
      <c r="D122" s="79">
        <v>44740</v>
      </c>
      <c r="E122" s="77" t="s">
        <v>862</v>
      </c>
      <c r="F122" s="87">
        <v>44744</v>
      </c>
      <c r="G122" s="81">
        <v>80</v>
      </c>
      <c r="H122" s="114" t="s">
        <v>920</v>
      </c>
      <c r="I122" s="98">
        <v>44770</v>
      </c>
      <c r="J122" s="81"/>
      <c r="K122" s="97" t="s">
        <v>882</v>
      </c>
      <c r="L122" s="82" t="s">
        <v>921</v>
      </c>
      <c r="M122" s="77" t="s">
        <v>7</v>
      </c>
      <c r="N122" s="83"/>
      <c r="O122" s="84"/>
      <c r="P122" s="76">
        <v>68.5</v>
      </c>
      <c r="Q122" s="76">
        <v>25000</v>
      </c>
      <c r="R122" s="76">
        <v>4</v>
      </c>
      <c r="S122" s="85" t="s">
        <v>865</v>
      </c>
      <c r="T122" s="76" t="s">
        <v>873</v>
      </c>
      <c r="U122" s="76">
        <v>25.7</v>
      </c>
      <c r="V122" s="90" t="s">
        <v>884</v>
      </c>
      <c r="W122" s="84"/>
      <c r="X122" s="86"/>
      <c r="Y122" s="86"/>
      <c r="Z122" s="86"/>
      <c r="AA122" s="86"/>
      <c r="AB122" s="86"/>
      <c r="AC122" s="86"/>
      <c r="AD122" s="86"/>
      <c r="AE122" s="86"/>
      <c r="AF122" s="86"/>
      <c r="AG122" s="86"/>
      <c r="AH122" s="86"/>
      <c r="AI122" s="86"/>
      <c r="AJ122" s="86"/>
      <c r="AK122" s="86"/>
      <c r="AL122" s="86"/>
      <c r="AM122" s="86"/>
      <c r="AN122" s="86"/>
      <c r="AO122" s="86"/>
      <c r="AP122" s="86"/>
      <c r="AQ122" s="86"/>
      <c r="AR122" s="86"/>
      <c r="AS122" s="86"/>
      <c r="AT122" s="86"/>
      <c r="AU122" s="86"/>
    </row>
    <row r="123" spans="1:47" ht="15" customHeight="1">
      <c r="A123" s="112">
        <v>91747436</v>
      </c>
      <c r="B123" s="77">
        <v>15</v>
      </c>
      <c r="C123" s="113">
        <v>44740</v>
      </c>
      <c r="D123" s="79">
        <v>44740</v>
      </c>
      <c r="E123" s="77" t="s">
        <v>862</v>
      </c>
      <c r="F123" s="87">
        <v>44744</v>
      </c>
      <c r="G123" s="81">
        <v>80</v>
      </c>
      <c r="H123" s="114" t="s">
        <v>920</v>
      </c>
      <c r="I123" s="98">
        <v>44770</v>
      </c>
      <c r="J123" s="81" t="s">
        <v>922</v>
      </c>
      <c r="K123" s="97" t="s">
        <v>882</v>
      </c>
      <c r="L123" s="82" t="s">
        <v>921</v>
      </c>
      <c r="M123" s="77" t="s">
        <v>7</v>
      </c>
      <c r="N123" s="83"/>
      <c r="O123" s="84"/>
      <c r="P123" s="76">
        <v>74.5</v>
      </c>
      <c r="Q123" s="76">
        <v>25100</v>
      </c>
      <c r="R123" s="76">
        <v>4</v>
      </c>
      <c r="S123" s="85" t="s">
        <v>865</v>
      </c>
      <c r="T123" s="90" t="s">
        <v>879</v>
      </c>
      <c r="U123" s="76">
        <v>25.62</v>
      </c>
      <c r="V123" s="90" t="s">
        <v>884</v>
      </c>
      <c r="W123" s="84"/>
      <c r="X123" s="86"/>
      <c r="Y123" s="86"/>
      <c r="Z123" s="86"/>
      <c r="AA123" s="86"/>
      <c r="AB123" s="86"/>
      <c r="AC123" s="86"/>
      <c r="AD123" s="86"/>
      <c r="AE123" s="86"/>
      <c r="AF123" s="86"/>
      <c r="AG123" s="86"/>
      <c r="AH123" s="86"/>
      <c r="AI123" s="86"/>
      <c r="AJ123" s="86"/>
      <c r="AK123" s="86"/>
      <c r="AL123" s="86"/>
      <c r="AM123" s="86"/>
      <c r="AN123" s="86"/>
      <c r="AO123" s="86"/>
      <c r="AP123" s="86"/>
      <c r="AQ123" s="86"/>
      <c r="AR123" s="86"/>
      <c r="AS123" s="86"/>
      <c r="AT123" s="86"/>
      <c r="AU123" s="86"/>
    </row>
    <row r="124" spans="1:47" ht="15" customHeight="1">
      <c r="A124" s="112">
        <v>91780346</v>
      </c>
      <c r="B124" s="77">
        <v>16</v>
      </c>
      <c r="C124" s="113">
        <v>44740</v>
      </c>
      <c r="D124" s="79">
        <v>44740</v>
      </c>
      <c r="E124" s="77" t="s">
        <v>862</v>
      </c>
      <c r="F124" s="87">
        <v>44744</v>
      </c>
      <c r="G124" s="81">
        <v>80</v>
      </c>
      <c r="H124" s="114" t="s">
        <v>920</v>
      </c>
      <c r="I124" s="98">
        <v>44770</v>
      </c>
      <c r="J124" s="81"/>
      <c r="K124" s="97" t="s">
        <v>882</v>
      </c>
      <c r="L124" s="82" t="s">
        <v>921</v>
      </c>
      <c r="M124" s="77" t="s">
        <v>7</v>
      </c>
      <c r="N124" s="83"/>
      <c r="O124" s="84"/>
      <c r="P124" s="76">
        <v>69.5</v>
      </c>
      <c r="Q124" s="76">
        <v>23700</v>
      </c>
      <c r="R124" s="76">
        <v>4</v>
      </c>
      <c r="S124" s="85" t="s">
        <v>865</v>
      </c>
      <c r="T124" s="76" t="s">
        <v>896</v>
      </c>
      <c r="U124" s="76">
        <v>25.69</v>
      </c>
      <c r="V124" s="90" t="s">
        <v>884</v>
      </c>
      <c r="W124" s="84"/>
      <c r="X124" s="86"/>
      <c r="Y124" s="86"/>
      <c r="Z124" s="86"/>
      <c r="AA124" s="86"/>
      <c r="AB124" s="86"/>
      <c r="AC124" s="86"/>
      <c r="AD124" s="86"/>
      <c r="AE124" s="86"/>
      <c r="AF124" s="86"/>
      <c r="AG124" s="86"/>
      <c r="AH124" s="86"/>
      <c r="AI124" s="86"/>
      <c r="AJ124" s="86"/>
      <c r="AK124" s="86"/>
      <c r="AL124" s="86"/>
      <c r="AM124" s="86"/>
      <c r="AN124" s="86"/>
      <c r="AO124" s="86"/>
      <c r="AP124" s="86"/>
      <c r="AQ124" s="86"/>
      <c r="AR124" s="86"/>
      <c r="AS124" s="86"/>
      <c r="AT124" s="86"/>
      <c r="AU124" s="86"/>
    </row>
    <row r="125" spans="1:47" ht="15" customHeight="1">
      <c r="A125" s="112">
        <v>91976183</v>
      </c>
      <c r="B125" s="77">
        <v>17</v>
      </c>
      <c r="C125" s="113">
        <v>44740</v>
      </c>
      <c r="D125" s="79">
        <v>44740</v>
      </c>
      <c r="E125" s="77" t="s">
        <v>862</v>
      </c>
      <c r="F125" s="87">
        <v>44744</v>
      </c>
      <c r="G125" s="81">
        <v>80</v>
      </c>
      <c r="H125" s="114" t="s">
        <v>920</v>
      </c>
      <c r="I125" s="98">
        <v>44770</v>
      </c>
      <c r="J125" s="81"/>
      <c r="K125" s="97" t="s">
        <v>882</v>
      </c>
      <c r="L125" s="82" t="s">
        <v>921</v>
      </c>
      <c r="M125" s="77" t="s">
        <v>7</v>
      </c>
      <c r="N125" s="83"/>
      <c r="O125" s="84"/>
      <c r="P125" s="76">
        <v>69</v>
      </c>
      <c r="Q125" s="81">
        <v>24800</v>
      </c>
      <c r="R125" s="76">
        <v>4</v>
      </c>
      <c r="S125" s="85" t="s">
        <v>865</v>
      </c>
      <c r="T125" s="101" t="s">
        <v>897</v>
      </c>
      <c r="U125" s="76">
        <v>25.38</v>
      </c>
      <c r="V125" s="90" t="s">
        <v>884</v>
      </c>
      <c r="W125" s="84"/>
      <c r="X125" s="86"/>
      <c r="Y125" s="86"/>
      <c r="Z125" s="86"/>
      <c r="AA125" s="86"/>
      <c r="AB125" s="86"/>
      <c r="AC125" s="86"/>
      <c r="AD125" s="86"/>
      <c r="AE125" s="86"/>
      <c r="AF125" s="86"/>
      <c r="AG125" s="86"/>
      <c r="AH125" s="86"/>
      <c r="AI125" s="86"/>
      <c r="AJ125" s="86"/>
      <c r="AK125" s="86"/>
      <c r="AL125" s="86"/>
      <c r="AM125" s="86"/>
      <c r="AN125" s="86"/>
      <c r="AO125" s="86"/>
      <c r="AP125" s="86"/>
      <c r="AQ125" s="86"/>
      <c r="AR125" s="86"/>
      <c r="AS125" s="86"/>
      <c r="AT125" s="86"/>
      <c r="AU125" s="86"/>
    </row>
    <row r="126" spans="1:47" ht="15" customHeight="1">
      <c r="A126" s="112">
        <v>91985143</v>
      </c>
      <c r="B126" s="77">
        <v>18</v>
      </c>
      <c r="C126" s="113">
        <v>44740</v>
      </c>
      <c r="D126" s="79">
        <v>44740</v>
      </c>
      <c r="E126" s="77" t="s">
        <v>862</v>
      </c>
      <c r="F126" s="87">
        <v>44744</v>
      </c>
      <c r="G126" s="81">
        <v>80</v>
      </c>
      <c r="H126" s="114" t="s">
        <v>920</v>
      </c>
      <c r="I126" s="98">
        <v>44770</v>
      </c>
      <c r="J126" s="81"/>
      <c r="K126" s="97" t="s">
        <v>882</v>
      </c>
      <c r="L126" s="82" t="s">
        <v>921</v>
      </c>
      <c r="M126" s="77" t="s">
        <v>7</v>
      </c>
      <c r="N126" s="83"/>
      <c r="O126" s="84"/>
      <c r="P126" s="76">
        <v>68.5</v>
      </c>
      <c r="Q126" s="76">
        <v>25400</v>
      </c>
      <c r="R126" s="76">
        <v>4</v>
      </c>
      <c r="S126" s="85" t="s">
        <v>865</v>
      </c>
      <c r="T126" s="76" t="s">
        <v>873</v>
      </c>
      <c r="U126" s="76">
        <v>25.7</v>
      </c>
      <c r="V126" s="90" t="s">
        <v>884</v>
      </c>
      <c r="W126" s="84"/>
      <c r="X126" s="86"/>
      <c r="Y126" s="86"/>
      <c r="Z126" s="86"/>
      <c r="AA126" s="86"/>
      <c r="AB126" s="86"/>
      <c r="AC126" s="86"/>
      <c r="AD126" s="86"/>
      <c r="AE126" s="86"/>
      <c r="AF126" s="86"/>
      <c r="AG126" s="86"/>
      <c r="AH126" s="86"/>
      <c r="AI126" s="86"/>
      <c r="AJ126" s="86"/>
      <c r="AK126" s="86"/>
      <c r="AL126" s="86"/>
      <c r="AM126" s="86"/>
      <c r="AN126" s="86"/>
      <c r="AO126" s="86"/>
      <c r="AP126" s="86"/>
      <c r="AQ126" s="86"/>
      <c r="AR126" s="86"/>
      <c r="AS126" s="86"/>
      <c r="AT126" s="86"/>
      <c r="AU126" s="86"/>
    </row>
    <row r="127" spans="1:47" ht="15" customHeight="1">
      <c r="A127" s="112">
        <v>91985226</v>
      </c>
      <c r="B127" s="77">
        <v>19</v>
      </c>
      <c r="C127" s="113">
        <v>44740</v>
      </c>
      <c r="D127" s="79">
        <v>44740</v>
      </c>
      <c r="E127" s="77" t="s">
        <v>862</v>
      </c>
      <c r="F127" s="87">
        <v>44744</v>
      </c>
      <c r="G127" s="81">
        <v>80</v>
      </c>
      <c r="H127" s="114" t="s">
        <v>920</v>
      </c>
      <c r="I127" s="98">
        <v>44770</v>
      </c>
      <c r="J127" s="81"/>
      <c r="K127" s="97" t="s">
        <v>882</v>
      </c>
      <c r="L127" s="82" t="s">
        <v>921</v>
      </c>
      <c r="M127" s="77" t="s">
        <v>7</v>
      </c>
      <c r="N127" s="83"/>
      <c r="O127" s="84"/>
      <c r="P127" s="76">
        <v>68.5</v>
      </c>
      <c r="Q127" s="76">
        <v>25400</v>
      </c>
      <c r="R127" s="76">
        <v>4</v>
      </c>
      <c r="S127" s="85" t="s">
        <v>865</v>
      </c>
      <c r="T127" s="76" t="s">
        <v>873</v>
      </c>
      <c r="U127" s="76">
        <v>25.7</v>
      </c>
      <c r="V127" s="90" t="s">
        <v>884</v>
      </c>
      <c r="W127" s="84"/>
      <c r="X127" s="86"/>
      <c r="Y127" s="86"/>
      <c r="Z127" s="86"/>
      <c r="AA127" s="86"/>
      <c r="AB127" s="86"/>
      <c r="AC127" s="86"/>
      <c r="AD127" s="86"/>
      <c r="AE127" s="86"/>
      <c r="AF127" s="86"/>
      <c r="AG127" s="86"/>
      <c r="AH127" s="86"/>
      <c r="AI127" s="86"/>
      <c r="AJ127" s="86"/>
      <c r="AK127" s="86"/>
      <c r="AL127" s="86"/>
      <c r="AM127" s="86"/>
      <c r="AN127" s="86"/>
      <c r="AO127" s="86"/>
      <c r="AP127" s="86"/>
      <c r="AQ127" s="86"/>
      <c r="AR127" s="86"/>
      <c r="AS127" s="86"/>
      <c r="AT127" s="86"/>
      <c r="AU127" s="86"/>
    </row>
    <row r="128" spans="1:47" ht="15" customHeight="1">
      <c r="A128" s="112">
        <v>92939396</v>
      </c>
      <c r="B128" s="77">
        <v>20</v>
      </c>
      <c r="C128" s="113">
        <v>44740</v>
      </c>
      <c r="D128" s="79">
        <v>44740</v>
      </c>
      <c r="E128" s="77" t="s">
        <v>862</v>
      </c>
      <c r="F128" s="87">
        <v>44744</v>
      </c>
      <c r="G128" s="81">
        <v>80</v>
      </c>
      <c r="H128" s="114" t="s">
        <v>920</v>
      </c>
      <c r="I128" s="98">
        <v>44770</v>
      </c>
      <c r="J128" s="81"/>
      <c r="K128" s="97" t="s">
        <v>882</v>
      </c>
      <c r="L128" s="82" t="s">
        <v>921</v>
      </c>
      <c r="M128" s="77" t="s">
        <v>7</v>
      </c>
      <c r="N128" s="83"/>
      <c r="O128" s="84"/>
      <c r="P128" s="76">
        <v>68.5</v>
      </c>
      <c r="Q128" s="76">
        <v>25000</v>
      </c>
      <c r="R128" s="76">
        <v>4</v>
      </c>
      <c r="S128" s="85" t="s">
        <v>865</v>
      </c>
      <c r="T128" s="76" t="s">
        <v>873</v>
      </c>
      <c r="U128" s="76">
        <v>25.7</v>
      </c>
      <c r="V128" s="90" t="s">
        <v>884</v>
      </c>
      <c r="W128" s="84"/>
      <c r="X128" s="86"/>
      <c r="Y128" s="86"/>
      <c r="Z128" s="86"/>
      <c r="AA128" s="86"/>
      <c r="AB128" s="86"/>
      <c r="AC128" s="86"/>
      <c r="AD128" s="86"/>
      <c r="AE128" s="86"/>
      <c r="AF128" s="86"/>
      <c r="AG128" s="86"/>
      <c r="AH128" s="86"/>
      <c r="AI128" s="86"/>
      <c r="AJ128" s="86"/>
      <c r="AK128" s="86"/>
      <c r="AL128" s="86"/>
      <c r="AM128" s="86"/>
      <c r="AN128" s="86"/>
      <c r="AO128" s="86"/>
      <c r="AP128" s="86"/>
      <c r="AQ128" s="86"/>
      <c r="AR128" s="86"/>
      <c r="AS128" s="86"/>
      <c r="AT128" s="86"/>
      <c r="AU128" s="86"/>
    </row>
    <row r="129" spans="1:47" ht="15" customHeight="1">
      <c r="A129" s="112">
        <v>94057692</v>
      </c>
      <c r="B129" s="77">
        <v>21</v>
      </c>
      <c r="C129" s="113">
        <v>44740</v>
      </c>
      <c r="D129" s="79">
        <v>44740</v>
      </c>
      <c r="E129" s="77" t="s">
        <v>862</v>
      </c>
      <c r="F129" s="87">
        <v>44744</v>
      </c>
      <c r="G129" s="81">
        <v>80</v>
      </c>
      <c r="H129" s="114" t="s">
        <v>920</v>
      </c>
      <c r="I129" s="98">
        <v>44770</v>
      </c>
      <c r="J129" s="81"/>
      <c r="K129" s="97" t="s">
        <v>882</v>
      </c>
      <c r="L129" s="82" t="s">
        <v>921</v>
      </c>
      <c r="M129" s="77" t="s">
        <v>7</v>
      </c>
      <c r="N129" s="83"/>
      <c r="O129" s="84"/>
      <c r="P129" s="76">
        <v>69</v>
      </c>
      <c r="Q129" s="81">
        <v>25000</v>
      </c>
      <c r="R129" s="81">
        <v>4</v>
      </c>
      <c r="S129" s="89" t="s">
        <v>877</v>
      </c>
      <c r="T129" s="100" t="s">
        <v>891</v>
      </c>
      <c r="U129" s="81">
        <v>25.22</v>
      </c>
      <c r="V129" s="90" t="s">
        <v>884</v>
      </c>
      <c r="W129" s="84"/>
      <c r="X129" s="86"/>
      <c r="Y129" s="86"/>
      <c r="Z129" s="86"/>
      <c r="AA129" s="86"/>
      <c r="AB129" s="86"/>
      <c r="AC129" s="86"/>
      <c r="AD129" s="86"/>
      <c r="AE129" s="86"/>
      <c r="AF129" s="86"/>
      <c r="AG129" s="86"/>
      <c r="AH129" s="86"/>
      <c r="AI129" s="86"/>
      <c r="AJ129" s="86"/>
      <c r="AK129" s="86"/>
      <c r="AL129" s="86"/>
      <c r="AM129" s="86"/>
      <c r="AN129" s="86"/>
      <c r="AO129" s="86"/>
      <c r="AP129" s="86"/>
      <c r="AQ129" s="86"/>
      <c r="AR129" s="86"/>
      <c r="AS129" s="86"/>
      <c r="AT129" s="86"/>
      <c r="AU129" s="86"/>
    </row>
    <row r="130" spans="1:47" ht="15" customHeight="1">
      <c r="A130" s="112">
        <v>94543592</v>
      </c>
      <c r="B130" s="77">
        <v>22</v>
      </c>
      <c r="C130" s="113">
        <v>44740</v>
      </c>
      <c r="D130" s="79">
        <v>44740</v>
      </c>
      <c r="E130" s="77" t="s">
        <v>862</v>
      </c>
      <c r="F130" s="87">
        <v>44744</v>
      </c>
      <c r="G130" s="81">
        <v>80</v>
      </c>
      <c r="H130" s="114" t="s">
        <v>920</v>
      </c>
      <c r="I130" s="98">
        <v>44770</v>
      </c>
      <c r="J130" s="81"/>
      <c r="K130" s="97" t="s">
        <v>882</v>
      </c>
      <c r="L130" s="82" t="s">
        <v>921</v>
      </c>
      <c r="M130" s="77" t="s">
        <v>7</v>
      </c>
      <c r="N130" s="83"/>
      <c r="O130" s="84"/>
      <c r="P130" s="76">
        <v>68.5</v>
      </c>
      <c r="Q130" s="76">
        <v>25000</v>
      </c>
      <c r="R130" s="76">
        <v>4</v>
      </c>
      <c r="S130" s="85" t="s">
        <v>865</v>
      </c>
      <c r="T130" s="76" t="s">
        <v>873</v>
      </c>
      <c r="U130" s="76">
        <v>25.7</v>
      </c>
      <c r="V130" s="90" t="s">
        <v>884</v>
      </c>
      <c r="W130" s="84"/>
      <c r="X130" s="86"/>
      <c r="Y130" s="86"/>
      <c r="Z130" s="86"/>
      <c r="AA130" s="86"/>
      <c r="AB130" s="86"/>
      <c r="AC130" s="86"/>
      <c r="AD130" s="86"/>
      <c r="AE130" s="86"/>
      <c r="AF130" s="86"/>
      <c r="AG130" s="86"/>
      <c r="AH130" s="86"/>
      <c r="AI130" s="86"/>
      <c r="AJ130" s="86"/>
      <c r="AK130" s="86"/>
      <c r="AL130" s="86"/>
      <c r="AM130" s="86"/>
      <c r="AN130" s="86"/>
      <c r="AO130" s="86"/>
      <c r="AP130" s="86"/>
      <c r="AQ130" s="86"/>
      <c r="AR130" s="86"/>
      <c r="AS130" s="86"/>
      <c r="AT130" s="86"/>
      <c r="AU130" s="86"/>
    </row>
    <row r="131" spans="1:47" ht="15" customHeight="1">
      <c r="A131" s="112">
        <v>94940624</v>
      </c>
      <c r="B131" s="77">
        <v>23</v>
      </c>
      <c r="C131" s="113">
        <v>44740</v>
      </c>
      <c r="D131" s="79">
        <v>44740</v>
      </c>
      <c r="E131" s="77" t="s">
        <v>862</v>
      </c>
      <c r="F131" s="87">
        <v>44744</v>
      </c>
      <c r="G131" s="81">
        <v>80</v>
      </c>
      <c r="H131" s="114" t="s">
        <v>920</v>
      </c>
      <c r="I131" s="98">
        <v>44770</v>
      </c>
      <c r="J131" s="81"/>
      <c r="K131" s="97" t="s">
        <v>882</v>
      </c>
      <c r="L131" s="82" t="s">
        <v>921</v>
      </c>
      <c r="M131" s="77" t="s">
        <v>7</v>
      </c>
      <c r="N131" s="83"/>
      <c r="O131" s="84"/>
      <c r="P131" s="76">
        <v>68.5</v>
      </c>
      <c r="Q131" s="76">
        <v>25000</v>
      </c>
      <c r="R131" s="76">
        <v>4</v>
      </c>
      <c r="S131" s="85" t="s">
        <v>865</v>
      </c>
      <c r="T131" s="76" t="s">
        <v>873</v>
      </c>
      <c r="U131" s="76">
        <v>25.7</v>
      </c>
      <c r="V131" s="90" t="s">
        <v>884</v>
      </c>
      <c r="W131" s="84"/>
      <c r="X131" s="86"/>
      <c r="Y131" s="86"/>
      <c r="Z131" s="86"/>
      <c r="AA131" s="86"/>
      <c r="AB131" s="86"/>
      <c r="AC131" s="86"/>
      <c r="AD131" s="86"/>
      <c r="AE131" s="86"/>
      <c r="AF131" s="86"/>
      <c r="AG131" s="86"/>
      <c r="AH131" s="86"/>
      <c r="AI131" s="86"/>
      <c r="AJ131" s="86"/>
      <c r="AK131" s="86"/>
      <c r="AL131" s="86"/>
      <c r="AM131" s="86"/>
      <c r="AN131" s="86"/>
      <c r="AO131" s="86"/>
      <c r="AP131" s="86"/>
      <c r="AQ131" s="86"/>
      <c r="AR131" s="86"/>
      <c r="AS131" s="86"/>
      <c r="AT131" s="86"/>
      <c r="AU131" s="86"/>
    </row>
    <row r="132" spans="1:47" ht="15" customHeight="1">
      <c r="A132" s="112">
        <v>94951258</v>
      </c>
      <c r="B132" s="77">
        <v>24</v>
      </c>
      <c r="C132" s="113">
        <v>44740</v>
      </c>
      <c r="D132" s="79">
        <v>44740</v>
      </c>
      <c r="E132" s="77" t="s">
        <v>862</v>
      </c>
      <c r="F132" s="87">
        <v>44744</v>
      </c>
      <c r="G132" s="81">
        <v>80</v>
      </c>
      <c r="H132" s="114" t="s">
        <v>920</v>
      </c>
      <c r="I132" s="98">
        <v>44770</v>
      </c>
      <c r="J132" s="81"/>
      <c r="K132" s="97" t="s">
        <v>882</v>
      </c>
      <c r="L132" s="82" t="s">
        <v>921</v>
      </c>
      <c r="M132" s="77" t="s">
        <v>7</v>
      </c>
      <c r="N132" s="83"/>
      <c r="O132" s="84"/>
      <c r="P132" s="76">
        <v>69</v>
      </c>
      <c r="Q132" s="76">
        <v>25000</v>
      </c>
      <c r="R132" s="76">
        <v>4</v>
      </c>
      <c r="S132" s="85" t="s">
        <v>865</v>
      </c>
      <c r="T132" s="101" t="s">
        <v>897</v>
      </c>
      <c r="U132" s="76">
        <v>25.38</v>
      </c>
      <c r="V132" s="90" t="s">
        <v>884</v>
      </c>
      <c r="W132" s="84"/>
      <c r="X132" s="86"/>
      <c r="Y132" s="86"/>
      <c r="Z132" s="86"/>
      <c r="AA132" s="86"/>
      <c r="AB132" s="86"/>
      <c r="AC132" s="86"/>
      <c r="AD132" s="86"/>
      <c r="AE132" s="86"/>
      <c r="AF132" s="86"/>
      <c r="AG132" s="86"/>
      <c r="AH132" s="86"/>
      <c r="AI132" s="86"/>
      <c r="AJ132" s="86"/>
      <c r="AK132" s="86"/>
      <c r="AL132" s="86"/>
      <c r="AM132" s="86"/>
      <c r="AN132" s="86"/>
      <c r="AO132" s="86"/>
      <c r="AP132" s="86"/>
      <c r="AQ132" s="86"/>
      <c r="AR132" s="86"/>
      <c r="AS132" s="86"/>
      <c r="AT132" s="86"/>
      <c r="AU132" s="86"/>
    </row>
    <row r="133" spans="1:47" ht="15" customHeight="1">
      <c r="A133" s="112">
        <v>97919492</v>
      </c>
      <c r="B133" s="77">
        <v>25</v>
      </c>
      <c r="C133" s="113">
        <v>44740</v>
      </c>
      <c r="D133" s="79">
        <v>44740</v>
      </c>
      <c r="E133" s="77" t="s">
        <v>862</v>
      </c>
      <c r="F133" s="87">
        <v>44744</v>
      </c>
      <c r="G133" s="81">
        <v>80</v>
      </c>
      <c r="H133" s="114" t="s">
        <v>920</v>
      </c>
      <c r="I133" s="98">
        <v>44770</v>
      </c>
      <c r="J133" s="81"/>
      <c r="K133" s="97" t="s">
        <v>882</v>
      </c>
      <c r="L133" s="82" t="s">
        <v>921</v>
      </c>
      <c r="M133" s="77" t="s">
        <v>7</v>
      </c>
      <c r="N133" s="83"/>
      <c r="O133" s="84"/>
      <c r="P133" s="76">
        <v>68.5</v>
      </c>
      <c r="Q133" s="76">
        <v>25000</v>
      </c>
      <c r="R133" s="76">
        <v>4</v>
      </c>
      <c r="S133" s="85" t="s">
        <v>865</v>
      </c>
      <c r="T133" s="76" t="s">
        <v>873</v>
      </c>
      <c r="U133" s="76">
        <v>25.7</v>
      </c>
      <c r="V133" s="90" t="s">
        <v>884</v>
      </c>
      <c r="W133" s="84"/>
      <c r="X133" s="86"/>
      <c r="Y133" s="86"/>
      <c r="Z133" s="86"/>
      <c r="AA133" s="86"/>
      <c r="AB133" s="86"/>
      <c r="AC133" s="86"/>
      <c r="AD133" s="86"/>
      <c r="AE133" s="86"/>
      <c r="AF133" s="86"/>
      <c r="AG133" s="86"/>
      <c r="AH133" s="86"/>
      <c r="AI133" s="86"/>
      <c r="AJ133" s="86"/>
      <c r="AK133" s="86"/>
      <c r="AL133" s="86"/>
      <c r="AM133" s="86"/>
      <c r="AN133" s="86"/>
      <c r="AO133" s="86"/>
      <c r="AP133" s="86"/>
      <c r="AQ133" s="86"/>
      <c r="AR133" s="86"/>
      <c r="AS133" s="86"/>
      <c r="AT133" s="86"/>
      <c r="AU133" s="86"/>
    </row>
    <row r="134" spans="1:47" ht="15" customHeight="1">
      <c r="A134" s="112">
        <v>97987390</v>
      </c>
      <c r="B134" s="77">
        <v>26</v>
      </c>
      <c r="C134" s="113">
        <v>44740</v>
      </c>
      <c r="D134" s="79">
        <v>44740</v>
      </c>
      <c r="E134" s="77" t="s">
        <v>862</v>
      </c>
      <c r="F134" s="87">
        <v>44744</v>
      </c>
      <c r="G134" s="81">
        <v>80</v>
      </c>
      <c r="H134" s="114" t="s">
        <v>920</v>
      </c>
      <c r="I134" s="98">
        <v>44770</v>
      </c>
      <c r="J134" s="81"/>
      <c r="K134" s="97" t="s">
        <v>882</v>
      </c>
      <c r="L134" s="82" t="s">
        <v>921</v>
      </c>
      <c r="M134" s="77" t="s">
        <v>7</v>
      </c>
      <c r="N134" s="83"/>
      <c r="O134" s="84"/>
      <c r="P134" s="76">
        <v>68.5</v>
      </c>
      <c r="Q134" s="76">
        <v>25000</v>
      </c>
      <c r="R134" s="76">
        <v>4</v>
      </c>
      <c r="S134" s="85" t="s">
        <v>865</v>
      </c>
      <c r="T134" s="76" t="s">
        <v>873</v>
      </c>
      <c r="U134" s="76">
        <v>25.7</v>
      </c>
      <c r="V134" s="90" t="s">
        <v>884</v>
      </c>
      <c r="W134" s="84"/>
      <c r="X134" s="86"/>
      <c r="Y134" s="86"/>
      <c r="Z134" s="86"/>
      <c r="AA134" s="86"/>
      <c r="AB134" s="86"/>
      <c r="AC134" s="86"/>
      <c r="AD134" s="86"/>
      <c r="AE134" s="86"/>
      <c r="AF134" s="86"/>
      <c r="AG134" s="86"/>
      <c r="AH134" s="86"/>
      <c r="AI134" s="86"/>
      <c r="AJ134" s="86"/>
      <c r="AK134" s="86"/>
      <c r="AL134" s="86"/>
      <c r="AM134" s="86"/>
      <c r="AN134" s="86"/>
      <c r="AO134" s="86"/>
      <c r="AP134" s="86"/>
      <c r="AQ134" s="86"/>
      <c r="AR134" s="86"/>
      <c r="AS134" s="86"/>
      <c r="AT134" s="86"/>
      <c r="AU134" s="86"/>
    </row>
    <row r="135" spans="1:47" ht="15" customHeight="1">
      <c r="A135" s="112">
        <v>98018005</v>
      </c>
      <c r="B135" s="77">
        <v>27</v>
      </c>
      <c r="C135" s="113">
        <v>44740</v>
      </c>
      <c r="D135" s="79">
        <v>44740</v>
      </c>
      <c r="E135" s="77" t="s">
        <v>862</v>
      </c>
      <c r="F135" s="87">
        <v>44744</v>
      </c>
      <c r="G135" s="81">
        <v>80</v>
      </c>
      <c r="H135" s="114" t="s">
        <v>920</v>
      </c>
      <c r="I135" s="98">
        <v>44770</v>
      </c>
      <c r="J135" s="81"/>
      <c r="K135" s="97" t="s">
        <v>882</v>
      </c>
      <c r="L135" s="82" t="s">
        <v>921</v>
      </c>
      <c r="M135" s="77" t="s">
        <v>7</v>
      </c>
      <c r="N135" s="83"/>
      <c r="O135" s="84"/>
      <c r="P135" s="76">
        <v>69</v>
      </c>
      <c r="Q135" s="76">
        <v>25000</v>
      </c>
      <c r="R135" s="76">
        <v>4</v>
      </c>
      <c r="S135" s="85" t="s">
        <v>875</v>
      </c>
      <c r="T135" s="88" t="s">
        <v>876</v>
      </c>
      <c r="U135" s="76">
        <v>25.22</v>
      </c>
      <c r="V135" s="90" t="s">
        <v>884</v>
      </c>
      <c r="W135" s="84"/>
      <c r="X135" s="86"/>
      <c r="Y135" s="86"/>
      <c r="Z135" s="86"/>
      <c r="AA135" s="86"/>
      <c r="AB135" s="86"/>
      <c r="AC135" s="86"/>
      <c r="AD135" s="86"/>
      <c r="AE135" s="86"/>
      <c r="AF135" s="86"/>
      <c r="AG135" s="86"/>
      <c r="AH135" s="86"/>
      <c r="AI135" s="86"/>
      <c r="AJ135" s="86"/>
      <c r="AK135" s="86"/>
      <c r="AL135" s="86"/>
      <c r="AM135" s="86"/>
      <c r="AN135" s="86"/>
      <c r="AO135" s="86"/>
      <c r="AP135" s="86"/>
      <c r="AQ135" s="86"/>
      <c r="AR135" s="86"/>
      <c r="AS135" s="86"/>
      <c r="AT135" s="86"/>
      <c r="AU135" s="86"/>
    </row>
    <row r="136" spans="1:47" ht="15" customHeight="1">
      <c r="A136" s="112">
        <v>98020670</v>
      </c>
      <c r="B136" s="77">
        <v>28</v>
      </c>
      <c r="C136" s="113">
        <v>44740</v>
      </c>
      <c r="D136" s="79">
        <v>44740</v>
      </c>
      <c r="E136" s="77" t="s">
        <v>862</v>
      </c>
      <c r="F136" s="87">
        <v>44744</v>
      </c>
      <c r="G136" s="81">
        <v>80</v>
      </c>
      <c r="H136" s="114" t="s">
        <v>920</v>
      </c>
      <c r="I136" s="98">
        <v>44770</v>
      </c>
      <c r="J136" s="81"/>
      <c r="K136" s="97" t="s">
        <v>882</v>
      </c>
      <c r="L136" s="82" t="s">
        <v>921</v>
      </c>
      <c r="M136" s="77" t="s">
        <v>7</v>
      </c>
      <c r="N136" s="83"/>
      <c r="O136" s="84"/>
      <c r="P136" s="76">
        <v>69</v>
      </c>
      <c r="Q136" s="76">
        <v>25000</v>
      </c>
      <c r="R136" s="76">
        <v>4</v>
      </c>
      <c r="S136" s="85" t="s">
        <v>875</v>
      </c>
      <c r="T136" s="88" t="s">
        <v>876</v>
      </c>
      <c r="U136" s="76">
        <v>25.22</v>
      </c>
      <c r="V136" s="90" t="s">
        <v>884</v>
      </c>
      <c r="W136" s="84"/>
      <c r="X136" s="86"/>
      <c r="Y136" s="86"/>
      <c r="Z136" s="86"/>
      <c r="AA136" s="86"/>
      <c r="AB136" s="86"/>
      <c r="AC136" s="86"/>
      <c r="AD136" s="86"/>
      <c r="AE136" s="86"/>
      <c r="AF136" s="86"/>
      <c r="AG136" s="86"/>
      <c r="AH136" s="86"/>
      <c r="AI136" s="86"/>
      <c r="AJ136" s="86"/>
      <c r="AK136" s="86"/>
      <c r="AL136" s="86"/>
      <c r="AM136" s="86"/>
      <c r="AN136" s="86"/>
      <c r="AO136" s="86"/>
      <c r="AP136" s="86"/>
      <c r="AQ136" s="86"/>
      <c r="AR136" s="86"/>
      <c r="AS136" s="86"/>
      <c r="AT136" s="86"/>
      <c r="AU136" s="86"/>
    </row>
    <row r="137" spans="1:47" ht="15" customHeight="1">
      <c r="A137" s="112">
        <v>98030885</v>
      </c>
      <c r="B137" s="77">
        <v>29</v>
      </c>
      <c r="C137" s="113">
        <v>44740</v>
      </c>
      <c r="D137" s="79">
        <v>44740</v>
      </c>
      <c r="E137" s="77" t="s">
        <v>862</v>
      </c>
      <c r="F137" s="87">
        <v>44744</v>
      </c>
      <c r="G137" s="81">
        <v>80</v>
      </c>
      <c r="H137" s="114" t="s">
        <v>920</v>
      </c>
      <c r="I137" s="98">
        <v>44770</v>
      </c>
      <c r="J137" s="81"/>
      <c r="K137" s="97" t="s">
        <v>882</v>
      </c>
      <c r="L137" s="82" t="s">
        <v>921</v>
      </c>
      <c r="M137" s="77" t="s">
        <v>7</v>
      </c>
      <c r="N137" s="83"/>
      <c r="O137" s="84"/>
      <c r="P137" s="76">
        <v>69</v>
      </c>
      <c r="Q137" s="76">
        <v>25000</v>
      </c>
      <c r="R137" s="76">
        <v>4</v>
      </c>
      <c r="S137" s="85" t="s">
        <v>875</v>
      </c>
      <c r="T137" s="88" t="s">
        <v>876</v>
      </c>
      <c r="U137" s="76">
        <v>25.22</v>
      </c>
      <c r="V137" s="90" t="s">
        <v>884</v>
      </c>
      <c r="W137" s="84"/>
      <c r="X137" s="86"/>
      <c r="Y137" s="86"/>
      <c r="Z137" s="86"/>
      <c r="AA137" s="86"/>
      <c r="AB137" s="86"/>
      <c r="AC137" s="86"/>
      <c r="AD137" s="86"/>
      <c r="AE137" s="86"/>
      <c r="AF137" s="86"/>
      <c r="AG137" s="86"/>
      <c r="AH137" s="86"/>
      <c r="AI137" s="86"/>
      <c r="AJ137" s="86"/>
      <c r="AK137" s="86"/>
      <c r="AL137" s="86"/>
      <c r="AM137" s="86"/>
      <c r="AN137" s="86"/>
      <c r="AO137" s="86"/>
      <c r="AP137" s="86"/>
      <c r="AQ137" s="86"/>
      <c r="AR137" s="86"/>
      <c r="AS137" s="86"/>
      <c r="AT137" s="86"/>
      <c r="AU137" s="86"/>
    </row>
    <row r="138" spans="1:47" ht="15" customHeight="1">
      <c r="A138" s="112">
        <v>98126543</v>
      </c>
      <c r="B138" s="77">
        <v>30</v>
      </c>
      <c r="C138" s="113">
        <v>44740</v>
      </c>
      <c r="D138" s="79">
        <v>44740</v>
      </c>
      <c r="E138" s="77" t="s">
        <v>862</v>
      </c>
      <c r="F138" s="87">
        <v>44744</v>
      </c>
      <c r="G138" s="81">
        <v>80</v>
      </c>
      <c r="H138" s="114" t="s">
        <v>920</v>
      </c>
      <c r="I138" s="98">
        <v>44770</v>
      </c>
      <c r="J138" s="81"/>
      <c r="K138" s="97" t="s">
        <v>882</v>
      </c>
      <c r="L138" s="82" t="s">
        <v>921</v>
      </c>
      <c r="M138" s="77" t="s">
        <v>7</v>
      </c>
      <c r="N138" s="83"/>
      <c r="O138" s="84"/>
      <c r="P138" s="76">
        <v>69.8</v>
      </c>
      <c r="Q138" s="76">
        <v>24100</v>
      </c>
      <c r="R138" s="76">
        <v>4</v>
      </c>
      <c r="S138" s="89" t="s">
        <v>877</v>
      </c>
      <c r="T138" s="76" t="s">
        <v>894</v>
      </c>
      <c r="U138" s="81">
        <v>25.22</v>
      </c>
      <c r="V138" s="90" t="s">
        <v>884</v>
      </c>
      <c r="W138" s="84"/>
      <c r="X138" s="86"/>
      <c r="Y138" s="86"/>
      <c r="Z138" s="86"/>
      <c r="AA138" s="86"/>
      <c r="AB138" s="86"/>
      <c r="AC138" s="86"/>
      <c r="AD138" s="86"/>
      <c r="AE138" s="86"/>
      <c r="AF138" s="86"/>
      <c r="AG138" s="86"/>
      <c r="AH138" s="86"/>
      <c r="AI138" s="86"/>
      <c r="AJ138" s="86"/>
      <c r="AK138" s="86"/>
      <c r="AL138" s="86"/>
      <c r="AM138" s="86"/>
      <c r="AN138" s="86"/>
      <c r="AO138" s="86"/>
      <c r="AP138" s="86"/>
      <c r="AQ138" s="86"/>
      <c r="AR138" s="86"/>
      <c r="AS138" s="86"/>
      <c r="AT138" s="86"/>
      <c r="AU138" s="86"/>
    </row>
    <row r="139" spans="1:47" ht="15" customHeight="1">
      <c r="A139" s="112">
        <v>98156136</v>
      </c>
      <c r="B139" s="77">
        <v>31</v>
      </c>
      <c r="C139" s="113">
        <v>44740</v>
      </c>
      <c r="D139" s="79">
        <v>44740</v>
      </c>
      <c r="E139" s="77" t="s">
        <v>862</v>
      </c>
      <c r="F139" s="87">
        <v>44744</v>
      </c>
      <c r="G139" s="81">
        <v>80</v>
      </c>
      <c r="H139" s="114" t="s">
        <v>920</v>
      </c>
      <c r="I139" s="98">
        <v>44770</v>
      </c>
      <c r="J139" s="81"/>
      <c r="K139" s="97" t="s">
        <v>882</v>
      </c>
      <c r="L139" s="82" t="s">
        <v>921</v>
      </c>
      <c r="M139" s="77" t="s">
        <v>7</v>
      </c>
      <c r="N139" s="83"/>
      <c r="O139" s="84"/>
      <c r="P139" s="76">
        <v>69.8</v>
      </c>
      <c r="Q139" s="76">
        <v>24000</v>
      </c>
      <c r="R139" s="76">
        <v>4</v>
      </c>
      <c r="S139" s="89" t="s">
        <v>877</v>
      </c>
      <c r="T139" s="76" t="s">
        <v>894</v>
      </c>
      <c r="U139" s="81">
        <v>25.22</v>
      </c>
      <c r="V139" s="90" t="s">
        <v>884</v>
      </c>
      <c r="W139" s="84"/>
      <c r="X139" s="86"/>
      <c r="Y139" s="86"/>
      <c r="Z139" s="86"/>
      <c r="AA139" s="86"/>
      <c r="AB139" s="86"/>
      <c r="AC139" s="86"/>
      <c r="AD139" s="86"/>
      <c r="AE139" s="86"/>
      <c r="AF139" s="86"/>
      <c r="AG139" s="86"/>
      <c r="AH139" s="86"/>
      <c r="AI139" s="86"/>
      <c r="AJ139" s="86"/>
      <c r="AK139" s="86"/>
      <c r="AL139" s="86"/>
      <c r="AM139" s="86"/>
      <c r="AN139" s="86"/>
      <c r="AO139" s="86"/>
      <c r="AP139" s="86"/>
      <c r="AQ139" s="86"/>
      <c r="AR139" s="86"/>
      <c r="AS139" s="86"/>
      <c r="AT139" s="86"/>
      <c r="AU139" s="86"/>
    </row>
    <row r="140" spans="1:47" ht="15" customHeight="1">
      <c r="A140" s="112">
        <v>98144439</v>
      </c>
      <c r="B140" s="77">
        <v>17</v>
      </c>
      <c r="C140" s="78">
        <v>44741</v>
      </c>
      <c r="D140" s="79">
        <v>44742</v>
      </c>
      <c r="E140" s="114" t="s">
        <v>862</v>
      </c>
      <c r="F140" s="87">
        <v>44744</v>
      </c>
      <c r="G140" s="81">
        <v>80</v>
      </c>
      <c r="H140" s="81" t="s">
        <v>923</v>
      </c>
      <c r="I140" s="78">
        <v>44771</v>
      </c>
      <c r="J140" s="81"/>
      <c r="K140" s="97" t="s">
        <v>882</v>
      </c>
      <c r="L140" s="82" t="s">
        <v>924</v>
      </c>
      <c r="M140" s="77" t="s">
        <v>7</v>
      </c>
      <c r="N140" s="83"/>
      <c r="O140" s="84"/>
      <c r="P140" s="76">
        <v>69.8</v>
      </c>
      <c r="Q140" s="76">
        <v>24100</v>
      </c>
      <c r="R140" s="76">
        <v>4</v>
      </c>
      <c r="S140" s="89" t="s">
        <v>877</v>
      </c>
      <c r="T140" s="76" t="s">
        <v>894</v>
      </c>
      <c r="U140" s="81">
        <v>25.22</v>
      </c>
      <c r="V140" s="90" t="s">
        <v>884</v>
      </c>
      <c r="W140" s="84"/>
      <c r="X140" s="86"/>
      <c r="Y140" s="86"/>
      <c r="Z140" s="86"/>
      <c r="AA140" s="86"/>
      <c r="AB140" s="86"/>
      <c r="AC140" s="86"/>
      <c r="AD140" s="86"/>
      <c r="AE140" s="86"/>
      <c r="AF140" s="86"/>
      <c r="AG140" s="86"/>
      <c r="AH140" s="86"/>
      <c r="AI140" s="86"/>
      <c r="AJ140" s="86"/>
      <c r="AK140" s="86"/>
      <c r="AL140" s="86"/>
      <c r="AM140" s="86"/>
      <c r="AN140" s="86"/>
      <c r="AO140" s="86"/>
      <c r="AP140" s="86"/>
      <c r="AQ140" s="86"/>
      <c r="AR140" s="86"/>
      <c r="AS140" s="86"/>
      <c r="AT140" s="86"/>
      <c r="AU140" s="86"/>
    </row>
    <row r="141" spans="1:47" ht="15" customHeight="1">
      <c r="A141" s="112">
        <v>98563489</v>
      </c>
      <c r="B141" s="77">
        <v>26</v>
      </c>
      <c r="C141" s="78">
        <v>44741</v>
      </c>
      <c r="D141" s="79">
        <v>44742</v>
      </c>
      <c r="E141" s="114" t="s">
        <v>862</v>
      </c>
      <c r="F141" s="87">
        <v>44744</v>
      </c>
      <c r="G141" s="81">
        <v>80</v>
      </c>
      <c r="H141" s="81" t="s">
        <v>923</v>
      </c>
      <c r="I141" s="78">
        <v>44771</v>
      </c>
      <c r="J141" s="97" t="s">
        <v>882</v>
      </c>
      <c r="K141" s="81" t="s">
        <v>925</v>
      </c>
      <c r="L141" s="82" t="s">
        <v>924</v>
      </c>
      <c r="M141" s="77" t="s">
        <v>7</v>
      </c>
      <c r="N141" s="83"/>
      <c r="O141" s="84"/>
      <c r="P141" s="76">
        <v>69.8</v>
      </c>
      <c r="Q141" s="76">
        <v>24100</v>
      </c>
      <c r="R141" s="76">
        <v>4</v>
      </c>
      <c r="S141" s="89" t="s">
        <v>877</v>
      </c>
      <c r="T141" s="76" t="s">
        <v>894</v>
      </c>
      <c r="U141" s="81">
        <v>25.22</v>
      </c>
      <c r="V141" s="76" t="s">
        <v>926</v>
      </c>
      <c r="W141" s="84"/>
      <c r="X141" s="86"/>
      <c r="Y141" s="86"/>
      <c r="Z141" s="86"/>
      <c r="AA141" s="86"/>
      <c r="AB141" s="86"/>
      <c r="AC141" s="86"/>
      <c r="AD141" s="86"/>
      <c r="AE141" s="86"/>
      <c r="AF141" s="86"/>
      <c r="AG141" s="86"/>
      <c r="AH141" s="86"/>
      <c r="AI141" s="86"/>
      <c r="AJ141" s="86"/>
      <c r="AK141" s="86"/>
      <c r="AL141" s="86"/>
      <c r="AM141" s="86"/>
      <c r="AN141" s="86"/>
      <c r="AO141" s="86"/>
      <c r="AP141" s="86"/>
      <c r="AQ141" s="86"/>
      <c r="AR141" s="86"/>
      <c r="AS141" s="86"/>
      <c r="AT141" s="86"/>
      <c r="AU141" s="86"/>
    </row>
    <row r="142" spans="1:47" ht="15" customHeight="1">
      <c r="A142" s="112">
        <v>98563497</v>
      </c>
      <c r="B142" s="77">
        <v>27</v>
      </c>
      <c r="C142" s="78">
        <v>44741</v>
      </c>
      <c r="D142" s="79">
        <v>44742</v>
      </c>
      <c r="E142" s="114" t="s">
        <v>862</v>
      </c>
      <c r="F142" s="87">
        <v>44744</v>
      </c>
      <c r="G142" s="81">
        <v>80</v>
      </c>
      <c r="H142" s="81" t="s">
        <v>923</v>
      </c>
      <c r="I142" s="78">
        <v>44771</v>
      </c>
      <c r="J142" s="97" t="s">
        <v>882</v>
      </c>
      <c r="K142" s="81" t="s">
        <v>925</v>
      </c>
      <c r="L142" s="82" t="s">
        <v>924</v>
      </c>
      <c r="M142" s="77" t="s">
        <v>7</v>
      </c>
      <c r="N142" s="83"/>
      <c r="O142" s="84"/>
      <c r="P142" s="76">
        <v>69.8</v>
      </c>
      <c r="Q142" s="76">
        <v>24100</v>
      </c>
      <c r="R142" s="76">
        <v>4</v>
      </c>
      <c r="S142" s="89" t="s">
        <v>877</v>
      </c>
      <c r="T142" s="76" t="s">
        <v>894</v>
      </c>
      <c r="U142" s="81">
        <v>25.22</v>
      </c>
      <c r="V142" s="76" t="s">
        <v>926</v>
      </c>
      <c r="W142" s="84"/>
      <c r="X142" s="86"/>
      <c r="Y142" s="86"/>
      <c r="Z142" s="86"/>
      <c r="AA142" s="86"/>
      <c r="AB142" s="86"/>
      <c r="AC142" s="86"/>
      <c r="AD142" s="86"/>
      <c r="AE142" s="86"/>
      <c r="AF142" s="86"/>
      <c r="AG142" s="86"/>
      <c r="AH142" s="86"/>
      <c r="AI142" s="86"/>
      <c r="AJ142" s="86"/>
      <c r="AK142" s="86"/>
      <c r="AL142" s="86"/>
      <c r="AM142" s="86"/>
      <c r="AN142" s="86"/>
      <c r="AO142" s="86"/>
      <c r="AP142" s="86"/>
      <c r="AQ142" s="86"/>
      <c r="AR142" s="86"/>
      <c r="AS142" s="86"/>
      <c r="AT142" s="86"/>
      <c r="AU142" s="86"/>
    </row>
    <row r="143" spans="1:47" ht="15" customHeight="1">
      <c r="A143" s="112">
        <v>98563505</v>
      </c>
      <c r="B143" s="77">
        <v>28</v>
      </c>
      <c r="C143" s="78">
        <v>44741</v>
      </c>
      <c r="D143" s="79">
        <v>44742</v>
      </c>
      <c r="E143" s="114" t="s">
        <v>862</v>
      </c>
      <c r="F143" s="87">
        <v>44744</v>
      </c>
      <c r="G143" s="81">
        <v>80</v>
      </c>
      <c r="H143" s="81" t="s">
        <v>923</v>
      </c>
      <c r="I143" s="78">
        <v>44771</v>
      </c>
      <c r="J143" s="97" t="s">
        <v>882</v>
      </c>
      <c r="K143" s="81" t="s">
        <v>925</v>
      </c>
      <c r="L143" s="82" t="s">
        <v>924</v>
      </c>
      <c r="M143" s="77" t="s">
        <v>7</v>
      </c>
      <c r="N143" s="83"/>
      <c r="O143" s="84"/>
      <c r="P143" s="76">
        <v>69.8</v>
      </c>
      <c r="Q143" s="76">
        <v>24100</v>
      </c>
      <c r="R143" s="76">
        <v>4</v>
      </c>
      <c r="S143" s="89" t="s">
        <v>877</v>
      </c>
      <c r="T143" s="76" t="s">
        <v>894</v>
      </c>
      <c r="U143" s="81">
        <v>25.22</v>
      </c>
      <c r="V143" s="76" t="s">
        <v>926</v>
      </c>
      <c r="W143" s="84"/>
      <c r="X143" s="86"/>
      <c r="Y143" s="86"/>
      <c r="Z143" s="86"/>
      <c r="AA143" s="86"/>
      <c r="AB143" s="86"/>
      <c r="AC143" s="86"/>
      <c r="AD143" s="86"/>
      <c r="AE143" s="86"/>
      <c r="AF143" s="86"/>
      <c r="AG143" s="86"/>
      <c r="AH143" s="86"/>
      <c r="AI143" s="86"/>
      <c r="AJ143" s="86"/>
      <c r="AK143" s="86"/>
      <c r="AL143" s="86"/>
      <c r="AM143" s="86"/>
      <c r="AN143" s="86"/>
      <c r="AO143" s="86"/>
      <c r="AP143" s="86"/>
      <c r="AQ143" s="86"/>
      <c r="AR143" s="86"/>
      <c r="AS143" s="86"/>
      <c r="AT143" s="86"/>
      <c r="AU143" s="86"/>
    </row>
    <row r="144" spans="1:47" ht="15" customHeight="1">
      <c r="A144" s="112">
        <v>98563513</v>
      </c>
      <c r="B144" s="77">
        <v>29</v>
      </c>
      <c r="C144" s="78">
        <v>44741</v>
      </c>
      <c r="D144" s="79">
        <v>44742</v>
      </c>
      <c r="E144" s="114" t="s">
        <v>862</v>
      </c>
      <c r="F144" s="87">
        <v>44744</v>
      </c>
      <c r="G144" s="81">
        <v>80</v>
      </c>
      <c r="H144" s="81" t="s">
        <v>923</v>
      </c>
      <c r="I144" s="78">
        <v>44771</v>
      </c>
      <c r="J144" s="97" t="s">
        <v>882</v>
      </c>
      <c r="K144" s="81" t="s">
        <v>925</v>
      </c>
      <c r="L144" s="82" t="s">
        <v>924</v>
      </c>
      <c r="M144" s="77" t="s">
        <v>7</v>
      </c>
      <c r="N144" s="83"/>
      <c r="O144" s="84"/>
      <c r="P144" s="76">
        <v>69.8</v>
      </c>
      <c r="Q144" s="76">
        <v>24100</v>
      </c>
      <c r="R144" s="76">
        <v>4</v>
      </c>
      <c r="S144" s="89" t="s">
        <v>877</v>
      </c>
      <c r="T144" s="76" t="s">
        <v>894</v>
      </c>
      <c r="U144" s="81">
        <v>25.22</v>
      </c>
      <c r="V144" s="76" t="s">
        <v>926</v>
      </c>
      <c r="W144" s="84"/>
      <c r="X144" s="86"/>
      <c r="Y144" s="86"/>
      <c r="Z144" s="86"/>
      <c r="AA144" s="86"/>
      <c r="AB144" s="86"/>
      <c r="AC144" s="86"/>
      <c r="AD144" s="86"/>
      <c r="AE144" s="86"/>
      <c r="AF144" s="86"/>
      <c r="AG144" s="86"/>
      <c r="AH144" s="86"/>
      <c r="AI144" s="86"/>
      <c r="AJ144" s="86"/>
      <c r="AK144" s="86"/>
      <c r="AL144" s="86"/>
      <c r="AM144" s="86"/>
      <c r="AN144" s="86"/>
      <c r="AO144" s="86"/>
      <c r="AP144" s="86"/>
      <c r="AQ144" s="86"/>
      <c r="AR144" s="86"/>
      <c r="AS144" s="86"/>
      <c r="AT144" s="86"/>
      <c r="AU144" s="86"/>
    </row>
    <row r="145" spans="1:47" ht="15" customHeight="1">
      <c r="A145" s="112">
        <v>98563521</v>
      </c>
      <c r="B145" s="77">
        <v>30</v>
      </c>
      <c r="C145" s="78">
        <v>44741</v>
      </c>
      <c r="D145" s="79">
        <v>44742</v>
      </c>
      <c r="E145" s="114" t="s">
        <v>862</v>
      </c>
      <c r="F145" s="87">
        <v>44744</v>
      </c>
      <c r="G145" s="81">
        <v>80</v>
      </c>
      <c r="H145" s="81" t="s">
        <v>923</v>
      </c>
      <c r="I145" s="78">
        <v>44771</v>
      </c>
      <c r="J145" s="97" t="s">
        <v>882</v>
      </c>
      <c r="K145" s="81" t="s">
        <v>925</v>
      </c>
      <c r="L145" s="82" t="s">
        <v>924</v>
      </c>
      <c r="M145" s="77" t="s">
        <v>7</v>
      </c>
      <c r="N145" s="83"/>
      <c r="O145" s="84"/>
      <c r="P145" s="76">
        <v>69.8</v>
      </c>
      <c r="Q145" s="76">
        <v>24100</v>
      </c>
      <c r="R145" s="76">
        <v>4</v>
      </c>
      <c r="S145" s="89" t="s">
        <v>877</v>
      </c>
      <c r="T145" s="76" t="s">
        <v>894</v>
      </c>
      <c r="U145" s="81">
        <v>25.22</v>
      </c>
      <c r="V145" s="76" t="s">
        <v>926</v>
      </c>
      <c r="W145" s="84"/>
      <c r="X145" s="86"/>
      <c r="Y145" s="86"/>
      <c r="Z145" s="86"/>
      <c r="AA145" s="86"/>
      <c r="AB145" s="86"/>
      <c r="AC145" s="86"/>
      <c r="AD145" s="86"/>
      <c r="AE145" s="86"/>
      <c r="AF145" s="86"/>
      <c r="AG145" s="86"/>
      <c r="AH145" s="86"/>
      <c r="AI145" s="86"/>
      <c r="AJ145" s="86"/>
      <c r="AK145" s="86"/>
      <c r="AL145" s="86"/>
      <c r="AM145" s="86"/>
      <c r="AN145" s="86"/>
      <c r="AO145" s="86"/>
      <c r="AP145" s="86"/>
      <c r="AQ145" s="86"/>
      <c r="AR145" s="86"/>
      <c r="AS145" s="86"/>
      <c r="AT145" s="86"/>
      <c r="AU145" s="86"/>
    </row>
    <row r="146" spans="1:47" ht="15" customHeight="1">
      <c r="A146" s="112">
        <v>98563539</v>
      </c>
      <c r="B146" s="77">
        <v>31</v>
      </c>
      <c r="C146" s="78">
        <v>44741</v>
      </c>
      <c r="D146" s="79">
        <v>44742</v>
      </c>
      <c r="E146" s="114" t="s">
        <v>862</v>
      </c>
      <c r="F146" s="87">
        <v>44744</v>
      </c>
      <c r="G146" s="81">
        <v>80</v>
      </c>
      <c r="H146" s="81" t="s">
        <v>923</v>
      </c>
      <c r="I146" s="78">
        <v>44771</v>
      </c>
      <c r="J146" s="97" t="s">
        <v>882</v>
      </c>
      <c r="K146" s="81" t="s">
        <v>925</v>
      </c>
      <c r="L146" s="82" t="s">
        <v>924</v>
      </c>
      <c r="M146" s="77" t="s">
        <v>7</v>
      </c>
      <c r="N146" s="83"/>
      <c r="O146" s="84"/>
      <c r="P146" s="76">
        <v>69.8</v>
      </c>
      <c r="Q146" s="76">
        <v>24100</v>
      </c>
      <c r="R146" s="76">
        <v>4</v>
      </c>
      <c r="S146" s="89" t="s">
        <v>877</v>
      </c>
      <c r="T146" s="76" t="s">
        <v>894</v>
      </c>
      <c r="U146" s="81">
        <v>25.22</v>
      </c>
      <c r="V146" s="76" t="s">
        <v>926</v>
      </c>
      <c r="W146" s="84"/>
      <c r="X146" s="86"/>
      <c r="Y146" s="86"/>
      <c r="Z146" s="86"/>
      <c r="AA146" s="86"/>
      <c r="AB146" s="86"/>
      <c r="AC146" s="86"/>
      <c r="AD146" s="86"/>
      <c r="AE146" s="86"/>
      <c r="AF146" s="86"/>
      <c r="AG146" s="86"/>
      <c r="AH146" s="86"/>
      <c r="AI146" s="86"/>
      <c r="AJ146" s="86"/>
      <c r="AK146" s="86"/>
      <c r="AL146" s="86"/>
      <c r="AM146" s="86"/>
      <c r="AN146" s="86"/>
      <c r="AO146" s="86"/>
      <c r="AP146" s="86"/>
      <c r="AQ146" s="86"/>
      <c r="AR146" s="86"/>
      <c r="AS146" s="86"/>
      <c r="AT146" s="86"/>
      <c r="AU146" s="86"/>
    </row>
    <row r="147" spans="1:47" ht="14.25" customHeight="1">
      <c r="A147" s="104"/>
      <c r="B147" s="105"/>
      <c r="C147" s="106"/>
      <c r="D147" s="105"/>
      <c r="E147" s="105"/>
      <c r="F147" s="105"/>
      <c r="G147" s="105"/>
      <c r="H147" s="447" t="s">
        <v>927</v>
      </c>
      <c r="I147" s="440"/>
      <c r="J147" s="441"/>
      <c r="K147" s="92"/>
      <c r="L147" s="104"/>
      <c r="M147" s="104"/>
      <c r="N147" s="105"/>
      <c r="O147" s="108"/>
      <c r="P147" s="105"/>
      <c r="Q147" s="109"/>
      <c r="R147" s="109"/>
      <c r="S147" s="110"/>
      <c r="T147" s="109"/>
      <c r="U147" s="109"/>
      <c r="V147" s="105"/>
      <c r="W147" s="108"/>
      <c r="X147" s="108"/>
      <c r="Y147" s="108"/>
      <c r="Z147" s="108"/>
      <c r="AA147" s="108"/>
      <c r="AB147" s="108"/>
      <c r="AC147" s="108"/>
      <c r="AD147" s="108"/>
      <c r="AE147" s="108"/>
      <c r="AF147" s="108"/>
      <c r="AG147" s="108"/>
      <c r="AH147" s="108"/>
      <c r="AI147" s="108"/>
      <c r="AJ147" s="108"/>
      <c r="AK147" s="108"/>
      <c r="AL147" s="108"/>
      <c r="AM147" s="108"/>
      <c r="AN147" s="108"/>
      <c r="AO147" s="108"/>
      <c r="AP147" s="108"/>
      <c r="AQ147" s="86"/>
      <c r="AR147" s="86"/>
      <c r="AS147" s="86"/>
      <c r="AT147" s="86"/>
      <c r="AU147" s="86"/>
    </row>
    <row r="148" spans="1:47" ht="15" customHeight="1">
      <c r="A148" s="81">
        <v>92632298</v>
      </c>
      <c r="B148" s="77">
        <v>7</v>
      </c>
      <c r="C148" s="78">
        <v>44739</v>
      </c>
      <c r="D148" s="79">
        <v>44739</v>
      </c>
      <c r="E148" s="77" t="s">
        <v>862</v>
      </c>
      <c r="F148" s="80">
        <v>44744.958333333336</v>
      </c>
      <c r="G148" s="81">
        <v>80</v>
      </c>
      <c r="H148" s="114" t="s">
        <v>920</v>
      </c>
      <c r="I148" s="98">
        <v>44770</v>
      </c>
      <c r="J148" s="81"/>
      <c r="K148" s="111" t="s">
        <v>117</v>
      </c>
      <c r="L148" s="82" t="s">
        <v>908</v>
      </c>
      <c r="M148" s="77" t="s">
        <v>5</v>
      </c>
      <c r="N148" s="83"/>
      <c r="O148" s="84"/>
      <c r="P148" s="76">
        <v>69.5</v>
      </c>
      <c r="Q148" s="76">
        <v>23900</v>
      </c>
      <c r="R148" s="76">
        <v>4</v>
      </c>
      <c r="S148" s="85" t="s">
        <v>865</v>
      </c>
      <c r="T148" s="76" t="s">
        <v>896</v>
      </c>
      <c r="U148" s="76">
        <v>25.69</v>
      </c>
      <c r="V148" s="111" t="s">
        <v>909</v>
      </c>
      <c r="W148" s="84"/>
      <c r="X148" s="86"/>
      <c r="Y148" s="86"/>
      <c r="Z148" s="86"/>
      <c r="AA148" s="86"/>
      <c r="AB148" s="86"/>
      <c r="AC148" s="86"/>
      <c r="AD148" s="86"/>
      <c r="AE148" s="86"/>
      <c r="AF148" s="86"/>
      <c r="AG148" s="86"/>
      <c r="AH148" s="86"/>
      <c r="AI148" s="86"/>
      <c r="AJ148" s="86"/>
      <c r="AK148" s="86"/>
      <c r="AL148" s="86"/>
      <c r="AM148" s="86"/>
      <c r="AN148" s="86"/>
      <c r="AO148" s="86"/>
      <c r="AP148" s="86"/>
      <c r="AQ148" s="86"/>
      <c r="AR148" s="86"/>
      <c r="AS148" s="86"/>
      <c r="AT148" s="86"/>
      <c r="AU148" s="86"/>
    </row>
    <row r="149" spans="1:47" ht="15" customHeight="1">
      <c r="A149" s="81">
        <v>59870519</v>
      </c>
      <c r="B149" s="77">
        <v>1</v>
      </c>
      <c r="C149" s="78">
        <v>44742</v>
      </c>
      <c r="D149" s="79">
        <v>44743</v>
      </c>
      <c r="E149" s="77" t="s">
        <v>862</v>
      </c>
      <c r="F149" s="87">
        <v>44744</v>
      </c>
      <c r="G149" s="81">
        <v>80</v>
      </c>
      <c r="H149" s="81"/>
      <c r="I149" s="77"/>
      <c r="J149" s="76"/>
      <c r="K149" s="77" t="s">
        <v>910</v>
      </c>
      <c r="L149" s="82" t="s">
        <v>928</v>
      </c>
      <c r="M149" s="77" t="s">
        <v>5</v>
      </c>
      <c r="N149" s="83"/>
      <c r="O149" s="84"/>
      <c r="P149" s="76">
        <v>69</v>
      </c>
      <c r="Q149" s="76">
        <v>24900</v>
      </c>
      <c r="R149" s="76">
        <v>4</v>
      </c>
      <c r="S149" s="85" t="s">
        <v>865</v>
      </c>
      <c r="T149" s="76" t="s">
        <v>919</v>
      </c>
      <c r="U149" s="76">
        <v>26.22</v>
      </c>
      <c r="V149" s="81" t="s">
        <v>911</v>
      </c>
      <c r="W149" s="84"/>
      <c r="X149" s="86"/>
      <c r="Y149" s="86"/>
      <c r="Z149" s="86"/>
      <c r="AA149" s="86"/>
      <c r="AB149" s="86"/>
      <c r="AC149" s="86"/>
      <c r="AD149" s="86"/>
      <c r="AE149" s="86"/>
      <c r="AF149" s="86"/>
      <c r="AG149" s="86"/>
      <c r="AH149" s="86"/>
      <c r="AI149" s="86"/>
      <c r="AJ149" s="86"/>
      <c r="AK149" s="86"/>
      <c r="AL149" s="86"/>
      <c r="AM149" s="86"/>
      <c r="AN149" s="86"/>
      <c r="AO149" s="86"/>
      <c r="AP149" s="86"/>
      <c r="AQ149" s="86"/>
      <c r="AR149" s="86"/>
      <c r="AS149" s="86"/>
      <c r="AT149" s="86"/>
      <c r="AU149" s="86"/>
    </row>
    <row r="150" spans="1:47" ht="15" customHeight="1">
      <c r="A150" s="81">
        <v>59932665</v>
      </c>
      <c r="B150" s="77">
        <v>2</v>
      </c>
      <c r="C150" s="78">
        <v>44742</v>
      </c>
      <c r="D150" s="79">
        <v>44743</v>
      </c>
      <c r="E150" s="77" t="s">
        <v>862</v>
      </c>
      <c r="F150" s="87">
        <v>44744</v>
      </c>
      <c r="G150" s="81">
        <v>80</v>
      </c>
      <c r="H150" s="81"/>
      <c r="I150" s="77"/>
      <c r="J150" s="76"/>
      <c r="K150" s="111" t="s">
        <v>117</v>
      </c>
      <c r="L150" s="82" t="s">
        <v>928</v>
      </c>
      <c r="M150" s="77" t="s">
        <v>5</v>
      </c>
      <c r="N150" s="83"/>
      <c r="O150" s="84"/>
      <c r="P150" s="76">
        <v>68</v>
      </c>
      <c r="Q150" s="81">
        <v>26000</v>
      </c>
      <c r="R150" s="81">
        <v>4</v>
      </c>
      <c r="S150" s="89" t="s">
        <v>877</v>
      </c>
      <c r="T150" s="100" t="s">
        <v>891</v>
      </c>
      <c r="U150" s="81">
        <v>25.22</v>
      </c>
      <c r="V150" s="111" t="s">
        <v>909</v>
      </c>
      <c r="W150" s="84"/>
      <c r="X150" s="86"/>
      <c r="Y150" s="86"/>
      <c r="Z150" s="86"/>
      <c r="AA150" s="86"/>
      <c r="AB150" s="86"/>
      <c r="AC150" s="86"/>
      <c r="AD150" s="86"/>
      <c r="AE150" s="86"/>
      <c r="AF150" s="86"/>
      <c r="AG150" s="86"/>
      <c r="AH150" s="86"/>
      <c r="AI150" s="86"/>
      <c r="AJ150" s="86"/>
      <c r="AK150" s="86"/>
      <c r="AL150" s="86"/>
      <c r="AM150" s="86"/>
      <c r="AN150" s="86"/>
      <c r="AO150" s="86"/>
      <c r="AP150" s="86"/>
      <c r="AQ150" s="86"/>
      <c r="AR150" s="86"/>
      <c r="AS150" s="86"/>
      <c r="AT150" s="86"/>
      <c r="AU150" s="86"/>
    </row>
    <row r="151" spans="1:47" ht="15" customHeight="1">
      <c r="A151" s="81">
        <v>92512797</v>
      </c>
      <c r="B151" s="77">
        <v>4</v>
      </c>
      <c r="C151" s="78">
        <v>44742</v>
      </c>
      <c r="D151" s="79">
        <v>44743</v>
      </c>
      <c r="E151" s="77" t="s">
        <v>862</v>
      </c>
      <c r="F151" s="87">
        <v>44744</v>
      </c>
      <c r="G151" s="81">
        <v>80</v>
      </c>
      <c r="H151" s="81"/>
      <c r="I151" s="77"/>
      <c r="J151" s="76"/>
      <c r="K151" s="111" t="s">
        <v>117</v>
      </c>
      <c r="L151" s="82" t="s">
        <v>928</v>
      </c>
      <c r="M151" s="77" t="s">
        <v>5</v>
      </c>
      <c r="N151" s="83"/>
      <c r="O151" s="84"/>
      <c r="P151" s="76">
        <v>69.5</v>
      </c>
      <c r="Q151" s="76">
        <v>23900</v>
      </c>
      <c r="R151" s="76">
        <v>4</v>
      </c>
      <c r="S151" s="85" t="s">
        <v>865</v>
      </c>
      <c r="T151" s="76" t="s">
        <v>896</v>
      </c>
      <c r="U151" s="76">
        <v>25.69</v>
      </c>
      <c r="V151" s="111" t="s">
        <v>909</v>
      </c>
      <c r="W151" s="84"/>
      <c r="X151" s="86"/>
      <c r="Y151" s="86"/>
      <c r="Z151" s="86"/>
      <c r="AA151" s="86"/>
      <c r="AB151" s="86"/>
      <c r="AC151" s="86"/>
      <c r="AD151" s="86"/>
      <c r="AE151" s="86"/>
      <c r="AF151" s="86"/>
      <c r="AG151" s="86"/>
      <c r="AH151" s="86"/>
      <c r="AI151" s="86"/>
      <c r="AJ151" s="86"/>
      <c r="AK151" s="86"/>
      <c r="AL151" s="86"/>
      <c r="AM151" s="86"/>
      <c r="AN151" s="86"/>
      <c r="AO151" s="86"/>
      <c r="AP151" s="86"/>
      <c r="AQ151" s="86"/>
      <c r="AR151" s="86"/>
      <c r="AS151" s="86"/>
      <c r="AT151" s="86"/>
      <c r="AU151" s="86"/>
    </row>
    <row r="152" spans="1:47" ht="15" customHeight="1">
      <c r="A152" s="81">
        <v>92515097</v>
      </c>
      <c r="B152" s="77">
        <v>5</v>
      </c>
      <c r="C152" s="78">
        <v>44742</v>
      </c>
      <c r="D152" s="79">
        <v>44743</v>
      </c>
      <c r="E152" s="77" t="s">
        <v>862</v>
      </c>
      <c r="F152" s="87">
        <v>44744</v>
      </c>
      <c r="G152" s="81">
        <v>80</v>
      </c>
      <c r="H152" s="81"/>
      <c r="I152" s="77"/>
      <c r="J152" s="76"/>
      <c r="K152" s="111" t="s">
        <v>117</v>
      </c>
      <c r="L152" s="82" t="s">
        <v>928</v>
      </c>
      <c r="M152" s="77" t="s">
        <v>5</v>
      </c>
      <c r="N152" s="83"/>
      <c r="O152" s="84"/>
      <c r="P152" s="76">
        <v>69.5</v>
      </c>
      <c r="Q152" s="76">
        <v>24000</v>
      </c>
      <c r="R152" s="76">
        <v>4</v>
      </c>
      <c r="S152" s="85" t="s">
        <v>865</v>
      </c>
      <c r="T152" s="76" t="s">
        <v>896</v>
      </c>
      <c r="U152" s="76">
        <v>25.69</v>
      </c>
      <c r="V152" s="111" t="s">
        <v>909</v>
      </c>
      <c r="W152" s="84"/>
      <c r="X152" s="86"/>
      <c r="Y152" s="86"/>
      <c r="Z152" s="86"/>
      <c r="AA152" s="86"/>
      <c r="AB152" s="86"/>
      <c r="AC152" s="86"/>
      <c r="AD152" s="86"/>
      <c r="AE152" s="86"/>
      <c r="AF152" s="86"/>
      <c r="AG152" s="86"/>
      <c r="AH152" s="86"/>
      <c r="AI152" s="86"/>
      <c r="AJ152" s="86"/>
      <c r="AK152" s="86"/>
      <c r="AL152" s="86"/>
      <c r="AM152" s="86"/>
      <c r="AN152" s="86"/>
      <c r="AO152" s="86"/>
      <c r="AP152" s="86"/>
      <c r="AQ152" s="86"/>
      <c r="AR152" s="86"/>
      <c r="AS152" s="86"/>
      <c r="AT152" s="86"/>
      <c r="AU152" s="86"/>
    </row>
    <row r="153" spans="1:47" ht="15" customHeight="1">
      <c r="A153" s="81">
        <v>92515493</v>
      </c>
      <c r="B153" s="77">
        <v>6</v>
      </c>
      <c r="C153" s="78">
        <v>44742</v>
      </c>
      <c r="D153" s="79">
        <v>44743</v>
      </c>
      <c r="E153" s="77" t="s">
        <v>862</v>
      </c>
      <c r="F153" s="87">
        <v>44744</v>
      </c>
      <c r="G153" s="81">
        <v>80</v>
      </c>
      <c r="H153" s="81"/>
      <c r="I153" s="77"/>
      <c r="J153" s="76"/>
      <c r="K153" s="111" t="s">
        <v>117</v>
      </c>
      <c r="L153" s="82" t="s">
        <v>928</v>
      </c>
      <c r="M153" s="77" t="s">
        <v>5</v>
      </c>
      <c r="N153" s="83"/>
      <c r="O153" s="84"/>
      <c r="P153" s="76">
        <v>69.5</v>
      </c>
      <c r="Q153" s="76">
        <v>24000</v>
      </c>
      <c r="R153" s="76">
        <v>4</v>
      </c>
      <c r="S153" s="85" t="s">
        <v>865</v>
      </c>
      <c r="T153" s="76" t="s">
        <v>896</v>
      </c>
      <c r="U153" s="76">
        <v>25.69</v>
      </c>
      <c r="V153" s="111" t="s">
        <v>909</v>
      </c>
      <c r="W153" s="84"/>
      <c r="X153" s="86"/>
      <c r="Y153" s="86"/>
      <c r="Z153" s="86"/>
      <c r="AA153" s="86"/>
      <c r="AB153" s="86"/>
      <c r="AC153" s="86"/>
      <c r="AD153" s="86"/>
      <c r="AE153" s="86"/>
      <c r="AF153" s="86"/>
      <c r="AG153" s="86"/>
      <c r="AH153" s="86"/>
      <c r="AI153" s="86"/>
      <c r="AJ153" s="86"/>
      <c r="AK153" s="86"/>
      <c r="AL153" s="86"/>
      <c r="AM153" s="86"/>
      <c r="AN153" s="86"/>
      <c r="AO153" s="86"/>
      <c r="AP153" s="86"/>
      <c r="AQ153" s="86"/>
      <c r="AR153" s="86"/>
      <c r="AS153" s="86"/>
      <c r="AT153" s="86"/>
      <c r="AU153" s="86"/>
    </row>
    <row r="154" spans="1:47" ht="15" customHeight="1">
      <c r="A154" s="81">
        <v>92515691</v>
      </c>
      <c r="B154" s="77">
        <v>7</v>
      </c>
      <c r="C154" s="78">
        <v>44742</v>
      </c>
      <c r="D154" s="79">
        <v>44743</v>
      </c>
      <c r="E154" s="77" t="s">
        <v>862</v>
      </c>
      <c r="F154" s="87">
        <v>44744</v>
      </c>
      <c r="G154" s="81">
        <v>80</v>
      </c>
      <c r="H154" s="81"/>
      <c r="I154" s="77"/>
      <c r="J154" s="76"/>
      <c r="K154" s="111" t="s">
        <v>117</v>
      </c>
      <c r="L154" s="82" t="s">
        <v>928</v>
      </c>
      <c r="M154" s="77" t="s">
        <v>5</v>
      </c>
      <c r="N154" s="83"/>
      <c r="O154" s="84"/>
      <c r="P154" s="76">
        <v>69.5</v>
      </c>
      <c r="Q154" s="76">
        <v>24000</v>
      </c>
      <c r="R154" s="76">
        <v>4</v>
      </c>
      <c r="S154" s="85" t="s">
        <v>865</v>
      </c>
      <c r="T154" s="76" t="s">
        <v>896</v>
      </c>
      <c r="U154" s="76">
        <v>25.69</v>
      </c>
      <c r="V154" s="111" t="s">
        <v>909</v>
      </c>
      <c r="W154" s="84"/>
      <c r="X154" s="86"/>
      <c r="Y154" s="86"/>
      <c r="Z154" s="86"/>
      <c r="AA154" s="86"/>
      <c r="AB154" s="86"/>
      <c r="AC154" s="86"/>
      <c r="AD154" s="86"/>
      <c r="AE154" s="86"/>
      <c r="AF154" s="86"/>
      <c r="AG154" s="86"/>
      <c r="AH154" s="86"/>
      <c r="AI154" s="86"/>
      <c r="AJ154" s="86"/>
      <c r="AK154" s="86"/>
      <c r="AL154" s="86"/>
      <c r="AM154" s="86"/>
      <c r="AN154" s="86"/>
      <c r="AO154" s="86"/>
      <c r="AP154" s="86"/>
      <c r="AQ154" s="86"/>
      <c r="AR154" s="86"/>
      <c r="AS154" s="86"/>
      <c r="AT154" s="86"/>
      <c r="AU154" s="86"/>
    </row>
    <row r="155" spans="1:47" ht="15" customHeight="1">
      <c r="A155" s="81">
        <v>92516491</v>
      </c>
      <c r="B155" s="77">
        <v>8</v>
      </c>
      <c r="C155" s="78">
        <v>44742</v>
      </c>
      <c r="D155" s="79">
        <v>44743</v>
      </c>
      <c r="E155" s="77" t="s">
        <v>862</v>
      </c>
      <c r="F155" s="87">
        <v>44744</v>
      </c>
      <c r="G155" s="81">
        <v>80</v>
      </c>
      <c r="H155" s="81"/>
      <c r="I155" s="77"/>
      <c r="J155" s="76"/>
      <c r="K155" s="111" t="s">
        <v>117</v>
      </c>
      <c r="L155" s="82" t="s">
        <v>928</v>
      </c>
      <c r="M155" s="77" t="s">
        <v>5</v>
      </c>
      <c r="N155" s="83"/>
      <c r="O155" s="84"/>
      <c r="P155" s="76">
        <v>69.5</v>
      </c>
      <c r="Q155" s="76">
        <v>24000</v>
      </c>
      <c r="R155" s="76">
        <v>4</v>
      </c>
      <c r="S155" s="85" t="s">
        <v>865</v>
      </c>
      <c r="T155" s="76" t="s">
        <v>896</v>
      </c>
      <c r="U155" s="76">
        <v>25.69</v>
      </c>
      <c r="V155" s="111" t="s">
        <v>909</v>
      </c>
      <c r="W155" s="84"/>
      <c r="X155" s="86"/>
      <c r="Y155" s="86"/>
      <c r="Z155" s="86"/>
      <c r="AA155" s="86"/>
      <c r="AB155" s="86"/>
      <c r="AC155" s="86"/>
      <c r="AD155" s="86"/>
      <c r="AE155" s="86"/>
      <c r="AF155" s="86"/>
      <c r="AG155" s="86"/>
      <c r="AH155" s="86"/>
      <c r="AI155" s="86"/>
      <c r="AJ155" s="86"/>
      <c r="AK155" s="86"/>
      <c r="AL155" s="86"/>
      <c r="AM155" s="86"/>
      <c r="AN155" s="86"/>
      <c r="AO155" s="86"/>
      <c r="AP155" s="86"/>
      <c r="AQ155" s="86"/>
      <c r="AR155" s="86"/>
      <c r="AS155" s="86"/>
      <c r="AT155" s="86"/>
      <c r="AU155" s="86"/>
    </row>
    <row r="156" spans="1:47" ht="15" customHeight="1">
      <c r="A156" s="81">
        <v>92517499</v>
      </c>
      <c r="B156" s="77">
        <v>9</v>
      </c>
      <c r="C156" s="78">
        <v>44742</v>
      </c>
      <c r="D156" s="79">
        <v>44743</v>
      </c>
      <c r="E156" s="77" t="s">
        <v>862</v>
      </c>
      <c r="F156" s="87">
        <v>44744</v>
      </c>
      <c r="G156" s="81">
        <v>80</v>
      </c>
      <c r="H156" s="81"/>
      <c r="I156" s="77"/>
      <c r="J156" s="76"/>
      <c r="K156" s="111" t="s">
        <v>117</v>
      </c>
      <c r="L156" s="82" t="s">
        <v>928</v>
      </c>
      <c r="M156" s="77" t="s">
        <v>5</v>
      </c>
      <c r="N156" s="83"/>
      <c r="O156" s="84"/>
      <c r="P156" s="76">
        <v>69.5</v>
      </c>
      <c r="Q156" s="76">
        <v>24000</v>
      </c>
      <c r="R156" s="76">
        <v>4</v>
      </c>
      <c r="S156" s="85" t="s">
        <v>865</v>
      </c>
      <c r="T156" s="76" t="s">
        <v>896</v>
      </c>
      <c r="U156" s="76">
        <v>25.69</v>
      </c>
      <c r="V156" s="111" t="s">
        <v>909</v>
      </c>
      <c r="W156" s="84"/>
      <c r="X156" s="86"/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  <c r="AR156" s="86"/>
      <c r="AS156" s="86"/>
      <c r="AT156" s="86"/>
      <c r="AU156" s="86"/>
    </row>
    <row r="157" spans="1:47" ht="15" customHeight="1">
      <c r="A157" s="81">
        <v>92517796</v>
      </c>
      <c r="B157" s="77">
        <v>10</v>
      </c>
      <c r="C157" s="78">
        <v>44742</v>
      </c>
      <c r="D157" s="79">
        <v>44743</v>
      </c>
      <c r="E157" s="77" t="s">
        <v>862</v>
      </c>
      <c r="F157" s="87">
        <v>44744</v>
      </c>
      <c r="G157" s="81">
        <v>80</v>
      </c>
      <c r="H157" s="81"/>
      <c r="I157" s="77"/>
      <c r="J157" s="76"/>
      <c r="K157" s="111" t="s">
        <v>117</v>
      </c>
      <c r="L157" s="82" t="s">
        <v>928</v>
      </c>
      <c r="M157" s="77" t="s">
        <v>5</v>
      </c>
      <c r="N157" s="83"/>
      <c r="O157" s="84"/>
      <c r="P157" s="76">
        <v>69.5</v>
      </c>
      <c r="Q157" s="76">
        <v>24000</v>
      </c>
      <c r="R157" s="76">
        <v>4</v>
      </c>
      <c r="S157" s="85" t="s">
        <v>865</v>
      </c>
      <c r="T157" s="76" t="s">
        <v>896</v>
      </c>
      <c r="U157" s="76">
        <v>25.69</v>
      </c>
      <c r="V157" s="111" t="s">
        <v>909</v>
      </c>
      <c r="W157" s="84"/>
      <c r="X157" s="86"/>
      <c r="Y157" s="86"/>
      <c r="Z157" s="86"/>
      <c r="AA157" s="86"/>
      <c r="AB157" s="86"/>
      <c r="AC157" s="86"/>
      <c r="AD157" s="86"/>
      <c r="AE157" s="86"/>
      <c r="AF157" s="86"/>
      <c r="AG157" s="86"/>
      <c r="AH157" s="86"/>
      <c r="AI157" s="86"/>
      <c r="AJ157" s="86"/>
      <c r="AK157" s="86"/>
      <c r="AL157" s="86"/>
      <c r="AM157" s="86"/>
      <c r="AN157" s="86"/>
      <c r="AO157" s="86"/>
      <c r="AP157" s="86"/>
      <c r="AQ157" s="86"/>
      <c r="AR157" s="86"/>
      <c r="AS157" s="86"/>
      <c r="AT157" s="86"/>
      <c r="AU157" s="86"/>
    </row>
    <row r="158" spans="1:47" ht="15" customHeight="1">
      <c r="A158" s="81">
        <v>92538099</v>
      </c>
      <c r="B158" s="77">
        <v>11</v>
      </c>
      <c r="C158" s="78">
        <v>44742</v>
      </c>
      <c r="D158" s="79">
        <v>44743</v>
      </c>
      <c r="E158" s="77" t="s">
        <v>862</v>
      </c>
      <c r="F158" s="87">
        <v>44744</v>
      </c>
      <c r="G158" s="81">
        <v>80</v>
      </c>
      <c r="H158" s="81"/>
      <c r="I158" s="77"/>
      <c r="J158" s="76"/>
      <c r="K158" s="111" t="s">
        <v>117</v>
      </c>
      <c r="L158" s="82" t="s">
        <v>928</v>
      </c>
      <c r="M158" s="77" t="s">
        <v>5</v>
      </c>
      <c r="N158" s="83"/>
      <c r="O158" s="84"/>
      <c r="P158" s="76">
        <v>74.5</v>
      </c>
      <c r="Q158" s="76">
        <v>25100</v>
      </c>
      <c r="R158" s="76">
        <v>4</v>
      </c>
      <c r="S158" s="85" t="s">
        <v>865</v>
      </c>
      <c r="T158" s="90" t="s">
        <v>879</v>
      </c>
      <c r="U158" s="76">
        <v>25.62</v>
      </c>
      <c r="V158" s="111" t="s">
        <v>909</v>
      </c>
      <c r="W158" s="84"/>
      <c r="X158" s="86"/>
      <c r="Y158" s="86"/>
      <c r="Z158" s="86"/>
      <c r="AA158" s="86"/>
      <c r="AB158" s="86"/>
      <c r="AC158" s="86"/>
      <c r="AD158" s="86"/>
      <c r="AE158" s="86"/>
      <c r="AF158" s="86"/>
      <c r="AG158" s="86"/>
      <c r="AH158" s="86"/>
      <c r="AI158" s="86"/>
      <c r="AJ158" s="86"/>
      <c r="AK158" s="86"/>
      <c r="AL158" s="86"/>
      <c r="AM158" s="86"/>
      <c r="AN158" s="86"/>
      <c r="AO158" s="86"/>
      <c r="AP158" s="86"/>
      <c r="AQ158" s="86"/>
      <c r="AR158" s="86"/>
      <c r="AS158" s="86"/>
      <c r="AT158" s="86"/>
      <c r="AU158" s="86"/>
    </row>
    <row r="159" spans="1:47" ht="15" customHeight="1">
      <c r="A159" s="81">
        <v>92590496</v>
      </c>
      <c r="B159" s="77">
        <v>12</v>
      </c>
      <c r="C159" s="78">
        <v>44742</v>
      </c>
      <c r="D159" s="79">
        <v>44743</v>
      </c>
      <c r="E159" s="77" t="s">
        <v>862</v>
      </c>
      <c r="F159" s="87">
        <v>44744</v>
      </c>
      <c r="G159" s="81">
        <v>80</v>
      </c>
      <c r="H159" s="81"/>
      <c r="I159" s="77"/>
      <c r="J159" s="76"/>
      <c r="K159" s="111" t="s">
        <v>117</v>
      </c>
      <c r="L159" s="82" t="s">
        <v>928</v>
      </c>
      <c r="M159" s="77" t="s">
        <v>5</v>
      </c>
      <c r="N159" s="83"/>
      <c r="O159" s="84"/>
      <c r="P159" s="76">
        <v>74.5</v>
      </c>
      <c r="Q159" s="76">
        <v>25100</v>
      </c>
      <c r="R159" s="76">
        <v>4</v>
      </c>
      <c r="S159" s="85" t="s">
        <v>865</v>
      </c>
      <c r="T159" s="90" t="s">
        <v>879</v>
      </c>
      <c r="U159" s="76">
        <v>25.62</v>
      </c>
      <c r="V159" s="111" t="s">
        <v>909</v>
      </c>
      <c r="W159" s="84"/>
      <c r="X159" s="86"/>
      <c r="Y159" s="86"/>
      <c r="Z159" s="86"/>
      <c r="AA159" s="86"/>
      <c r="AB159" s="86"/>
      <c r="AC159" s="86"/>
      <c r="AD159" s="86"/>
      <c r="AE159" s="86"/>
      <c r="AF159" s="86"/>
      <c r="AG159" s="86"/>
      <c r="AH159" s="86"/>
      <c r="AI159" s="86"/>
      <c r="AJ159" s="86"/>
      <c r="AK159" s="86"/>
      <c r="AL159" s="86"/>
      <c r="AM159" s="86"/>
      <c r="AN159" s="86"/>
      <c r="AO159" s="86"/>
      <c r="AP159" s="86"/>
      <c r="AQ159" s="86"/>
      <c r="AR159" s="86"/>
      <c r="AS159" s="86"/>
      <c r="AT159" s="86"/>
      <c r="AU159" s="86"/>
    </row>
    <row r="160" spans="1:47" ht="15" customHeight="1">
      <c r="A160" s="81">
        <v>92659499</v>
      </c>
      <c r="B160" s="77">
        <v>13</v>
      </c>
      <c r="C160" s="78">
        <v>44742</v>
      </c>
      <c r="D160" s="79">
        <v>44743</v>
      </c>
      <c r="E160" s="77" t="s">
        <v>862</v>
      </c>
      <c r="F160" s="87">
        <v>44744</v>
      </c>
      <c r="G160" s="81">
        <v>80</v>
      </c>
      <c r="H160" s="81"/>
      <c r="I160" s="77"/>
      <c r="J160" s="76"/>
      <c r="K160" s="111" t="s">
        <v>117</v>
      </c>
      <c r="L160" s="82" t="s">
        <v>928</v>
      </c>
      <c r="M160" s="77" t="s">
        <v>5</v>
      </c>
      <c r="N160" s="83">
        <v>44804</v>
      </c>
      <c r="O160" s="84"/>
      <c r="P160" s="76">
        <v>69.5</v>
      </c>
      <c r="Q160" s="76">
        <v>23900</v>
      </c>
      <c r="R160" s="76">
        <v>4</v>
      </c>
      <c r="S160" s="85" t="s">
        <v>865</v>
      </c>
      <c r="T160" s="76" t="s">
        <v>896</v>
      </c>
      <c r="U160" s="76">
        <v>25.69</v>
      </c>
      <c r="V160" s="111" t="s">
        <v>909</v>
      </c>
      <c r="W160" s="84"/>
      <c r="X160" s="86"/>
      <c r="Y160" s="86"/>
      <c r="Z160" s="86"/>
      <c r="AA160" s="86"/>
      <c r="AB160" s="86"/>
      <c r="AC160" s="86"/>
      <c r="AD160" s="86"/>
      <c r="AE160" s="86"/>
      <c r="AF160" s="86"/>
      <c r="AG160" s="86"/>
      <c r="AH160" s="86"/>
      <c r="AI160" s="86"/>
      <c r="AJ160" s="86"/>
      <c r="AK160" s="86"/>
      <c r="AL160" s="86"/>
      <c r="AM160" s="86"/>
      <c r="AN160" s="86"/>
      <c r="AO160" s="86"/>
      <c r="AP160" s="86"/>
      <c r="AQ160" s="86"/>
      <c r="AR160" s="86"/>
      <c r="AS160" s="86"/>
      <c r="AT160" s="86"/>
      <c r="AU160" s="86"/>
    </row>
    <row r="161" spans="1:47" ht="15" customHeight="1">
      <c r="A161" s="81">
        <v>92712496</v>
      </c>
      <c r="B161" s="77">
        <v>14</v>
      </c>
      <c r="C161" s="78">
        <v>44742</v>
      </c>
      <c r="D161" s="79">
        <v>44743</v>
      </c>
      <c r="E161" s="77" t="s">
        <v>862</v>
      </c>
      <c r="F161" s="87">
        <v>44744</v>
      </c>
      <c r="G161" s="81">
        <v>80</v>
      </c>
      <c r="H161" s="81"/>
      <c r="I161" s="77"/>
      <c r="J161" s="76"/>
      <c r="K161" s="77" t="s">
        <v>929</v>
      </c>
      <c r="L161" s="82" t="s">
        <v>928</v>
      </c>
      <c r="M161" s="77" t="s">
        <v>5</v>
      </c>
      <c r="N161" s="83"/>
      <c r="O161" s="84"/>
      <c r="P161" s="76">
        <v>74.5</v>
      </c>
      <c r="Q161" s="76">
        <v>25100</v>
      </c>
      <c r="R161" s="76">
        <v>4</v>
      </c>
      <c r="S161" s="85" t="s">
        <v>865</v>
      </c>
      <c r="T161" s="90" t="s">
        <v>879</v>
      </c>
      <c r="U161" s="76">
        <v>25.62</v>
      </c>
      <c r="V161" s="81" t="s">
        <v>930</v>
      </c>
      <c r="W161" s="84"/>
      <c r="X161" s="86"/>
      <c r="Y161" s="86"/>
      <c r="Z161" s="86"/>
      <c r="AA161" s="86"/>
      <c r="AB161" s="86"/>
      <c r="AC161" s="86"/>
      <c r="AD161" s="86"/>
      <c r="AE161" s="86"/>
      <c r="AF161" s="86"/>
      <c r="AG161" s="86"/>
      <c r="AH161" s="86"/>
      <c r="AI161" s="86"/>
      <c r="AJ161" s="86"/>
      <c r="AK161" s="86"/>
      <c r="AL161" s="86"/>
      <c r="AM161" s="86"/>
      <c r="AN161" s="86"/>
      <c r="AO161" s="86"/>
      <c r="AP161" s="86"/>
      <c r="AQ161" s="86"/>
      <c r="AR161" s="86"/>
      <c r="AS161" s="86"/>
      <c r="AT161" s="86"/>
      <c r="AU161" s="86"/>
    </row>
    <row r="162" spans="1:47" ht="15" customHeight="1">
      <c r="A162" s="81">
        <v>92719392</v>
      </c>
      <c r="B162" s="77">
        <v>15</v>
      </c>
      <c r="C162" s="78">
        <v>44742</v>
      </c>
      <c r="D162" s="79">
        <v>44743</v>
      </c>
      <c r="E162" s="77" t="s">
        <v>862</v>
      </c>
      <c r="F162" s="87">
        <v>44744</v>
      </c>
      <c r="G162" s="81">
        <v>80</v>
      </c>
      <c r="H162" s="81"/>
      <c r="I162" s="77"/>
      <c r="J162" s="76"/>
      <c r="K162" s="111" t="s">
        <v>117</v>
      </c>
      <c r="L162" s="82" t="s">
        <v>928</v>
      </c>
      <c r="M162" s="77" t="s">
        <v>5</v>
      </c>
      <c r="N162" s="83"/>
      <c r="O162" s="84"/>
      <c r="P162" s="76">
        <v>74.5</v>
      </c>
      <c r="Q162" s="76">
        <v>25100</v>
      </c>
      <c r="R162" s="76">
        <v>4</v>
      </c>
      <c r="S162" s="85" t="s">
        <v>865</v>
      </c>
      <c r="T162" s="90" t="s">
        <v>879</v>
      </c>
      <c r="U162" s="76">
        <v>25.62</v>
      </c>
      <c r="V162" s="111" t="s">
        <v>909</v>
      </c>
      <c r="W162" s="84"/>
      <c r="X162" s="86"/>
      <c r="Y162" s="86"/>
      <c r="Z162" s="86"/>
      <c r="AA162" s="86"/>
      <c r="AB162" s="86"/>
      <c r="AC162" s="86"/>
      <c r="AD162" s="86"/>
      <c r="AE162" s="86"/>
      <c r="AF162" s="86"/>
      <c r="AG162" s="86"/>
      <c r="AH162" s="86"/>
      <c r="AI162" s="86"/>
      <c r="AJ162" s="86"/>
      <c r="AK162" s="86"/>
      <c r="AL162" s="86"/>
      <c r="AM162" s="86"/>
      <c r="AN162" s="86"/>
      <c r="AO162" s="86"/>
      <c r="AP162" s="86"/>
      <c r="AQ162" s="86"/>
      <c r="AR162" s="86"/>
      <c r="AS162" s="86"/>
      <c r="AT162" s="86"/>
      <c r="AU162" s="86"/>
    </row>
    <row r="163" spans="1:47" ht="15" customHeight="1">
      <c r="A163" s="81">
        <v>92870690</v>
      </c>
      <c r="B163" s="77">
        <v>16</v>
      </c>
      <c r="C163" s="78">
        <v>44742</v>
      </c>
      <c r="D163" s="79">
        <v>44743</v>
      </c>
      <c r="E163" s="77" t="s">
        <v>862</v>
      </c>
      <c r="F163" s="87">
        <v>44744</v>
      </c>
      <c r="G163" s="81">
        <v>80</v>
      </c>
      <c r="H163" s="81"/>
      <c r="I163" s="77"/>
      <c r="J163" s="76"/>
      <c r="K163" s="111" t="s">
        <v>117</v>
      </c>
      <c r="L163" s="82" t="s">
        <v>928</v>
      </c>
      <c r="M163" s="77" t="s">
        <v>5</v>
      </c>
      <c r="N163" s="83"/>
      <c r="O163" s="84"/>
      <c r="P163" s="76">
        <v>69.5</v>
      </c>
      <c r="Q163" s="76">
        <v>23800</v>
      </c>
      <c r="R163" s="76">
        <v>4</v>
      </c>
      <c r="S163" s="85" t="s">
        <v>865</v>
      </c>
      <c r="T163" s="76" t="s">
        <v>896</v>
      </c>
      <c r="U163" s="76">
        <v>25.69</v>
      </c>
      <c r="V163" s="111" t="s">
        <v>909</v>
      </c>
      <c r="W163" s="84"/>
      <c r="X163" s="86"/>
      <c r="Y163" s="86"/>
      <c r="Z163" s="86"/>
      <c r="AA163" s="86"/>
      <c r="AB163" s="86"/>
      <c r="AC163" s="86"/>
      <c r="AD163" s="86"/>
      <c r="AE163" s="86"/>
      <c r="AF163" s="86"/>
      <c r="AG163" s="86"/>
      <c r="AH163" s="86"/>
      <c r="AI163" s="86"/>
      <c r="AJ163" s="86"/>
      <c r="AK163" s="86"/>
      <c r="AL163" s="86"/>
      <c r="AM163" s="86"/>
      <c r="AN163" s="86"/>
      <c r="AO163" s="86"/>
      <c r="AP163" s="86"/>
      <c r="AQ163" s="86"/>
      <c r="AR163" s="86"/>
      <c r="AS163" s="86"/>
      <c r="AT163" s="86"/>
      <c r="AU163" s="86"/>
    </row>
    <row r="164" spans="1:47" ht="15" customHeight="1">
      <c r="A164" s="81">
        <v>92884790</v>
      </c>
      <c r="B164" s="77">
        <v>17</v>
      </c>
      <c r="C164" s="78">
        <v>44742</v>
      </c>
      <c r="D164" s="79">
        <v>44743</v>
      </c>
      <c r="E164" s="77" t="s">
        <v>862</v>
      </c>
      <c r="F164" s="87">
        <v>44744</v>
      </c>
      <c r="G164" s="81">
        <v>80</v>
      </c>
      <c r="H164" s="81"/>
      <c r="I164" s="77"/>
      <c r="J164" s="76"/>
      <c r="K164" s="111" t="s">
        <v>117</v>
      </c>
      <c r="L164" s="82" t="s">
        <v>928</v>
      </c>
      <c r="M164" s="77" t="s">
        <v>5</v>
      </c>
      <c r="N164" s="83"/>
      <c r="O164" s="84"/>
      <c r="P164" s="76">
        <v>69.5</v>
      </c>
      <c r="Q164" s="76">
        <v>23900</v>
      </c>
      <c r="R164" s="76">
        <v>4</v>
      </c>
      <c r="S164" s="85" t="s">
        <v>865</v>
      </c>
      <c r="T164" s="76" t="s">
        <v>896</v>
      </c>
      <c r="U164" s="76">
        <v>25.69</v>
      </c>
      <c r="V164" s="111" t="s">
        <v>909</v>
      </c>
      <c r="W164" s="84"/>
      <c r="X164" s="86"/>
      <c r="Y164" s="86"/>
      <c r="Z164" s="86"/>
      <c r="AA164" s="86"/>
      <c r="AB164" s="86"/>
      <c r="AC164" s="86"/>
      <c r="AD164" s="86"/>
      <c r="AE164" s="86"/>
      <c r="AF164" s="86"/>
      <c r="AG164" s="86"/>
      <c r="AH164" s="86"/>
      <c r="AI164" s="86"/>
      <c r="AJ164" s="86"/>
      <c r="AK164" s="86"/>
      <c r="AL164" s="86"/>
      <c r="AM164" s="86"/>
      <c r="AN164" s="86"/>
      <c r="AO164" s="86"/>
      <c r="AP164" s="86"/>
      <c r="AQ164" s="86"/>
      <c r="AR164" s="86"/>
      <c r="AS164" s="86"/>
      <c r="AT164" s="86"/>
      <c r="AU164" s="86"/>
    </row>
    <row r="165" spans="1:47" ht="15" customHeight="1">
      <c r="A165" s="81">
        <v>92972793</v>
      </c>
      <c r="B165" s="77">
        <v>18</v>
      </c>
      <c r="C165" s="78">
        <v>44742</v>
      </c>
      <c r="D165" s="79">
        <v>44743</v>
      </c>
      <c r="E165" s="77" t="s">
        <v>862</v>
      </c>
      <c r="F165" s="87">
        <v>44744</v>
      </c>
      <c r="G165" s="81">
        <v>80</v>
      </c>
      <c r="H165" s="81"/>
      <c r="I165" s="77"/>
      <c r="J165" s="76"/>
      <c r="K165" s="111" t="s">
        <v>117</v>
      </c>
      <c r="L165" s="82" t="s">
        <v>928</v>
      </c>
      <c r="M165" s="77" t="s">
        <v>5</v>
      </c>
      <c r="N165" s="83"/>
      <c r="O165" s="84"/>
      <c r="P165" s="76">
        <v>74.5</v>
      </c>
      <c r="Q165" s="76">
        <v>25100</v>
      </c>
      <c r="R165" s="76">
        <v>4</v>
      </c>
      <c r="S165" s="85" t="s">
        <v>865</v>
      </c>
      <c r="T165" s="90" t="s">
        <v>879</v>
      </c>
      <c r="U165" s="76">
        <v>25.62</v>
      </c>
      <c r="V165" s="111" t="s">
        <v>909</v>
      </c>
      <c r="W165" s="84"/>
      <c r="X165" s="86"/>
      <c r="Y165" s="86"/>
      <c r="Z165" s="86"/>
      <c r="AA165" s="86"/>
      <c r="AB165" s="86"/>
      <c r="AC165" s="86"/>
      <c r="AD165" s="86"/>
      <c r="AE165" s="86"/>
      <c r="AF165" s="86"/>
      <c r="AG165" s="86"/>
      <c r="AH165" s="86"/>
      <c r="AI165" s="86"/>
      <c r="AJ165" s="86"/>
      <c r="AK165" s="86"/>
      <c r="AL165" s="86"/>
      <c r="AM165" s="86"/>
      <c r="AN165" s="86"/>
      <c r="AO165" s="86"/>
      <c r="AP165" s="86"/>
      <c r="AQ165" s="86"/>
      <c r="AR165" s="86"/>
      <c r="AS165" s="86"/>
      <c r="AT165" s="86"/>
      <c r="AU165" s="86"/>
    </row>
    <row r="166" spans="1:47" ht="15" customHeight="1">
      <c r="A166" s="81">
        <v>94587391</v>
      </c>
      <c r="B166" s="77">
        <v>19</v>
      </c>
      <c r="C166" s="78">
        <v>44742</v>
      </c>
      <c r="D166" s="79">
        <v>44743</v>
      </c>
      <c r="E166" s="77" t="s">
        <v>862</v>
      </c>
      <c r="F166" s="87">
        <v>44744</v>
      </c>
      <c r="G166" s="81">
        <v>80</v>
      </c>
      <c r="H166" s="81"/>
      <c r="I166" s="77"/>
      <c r="J166" s="76"/>
      <c r="K166" s="111" t="s">
        <v>117</v>
      </c>
      <c r="L166" s="82" t="s">
        <v>928</v>
      </c>
      <c r="M166" s="77" t="s">
        <v>5</v>
      </c>
      <c r="N166" s="83"/>
      <c r="O166" s="84"/>
      <c r="P166" s="81">
        <v>69.5</v>
      </c>
      <c r="Q166" s="76">
        <v>23900</v>
      </c>
      <c r="R166" s="81">
        <v>4</v>
      </c>
      <c r="S166" s="85" t="s">
        <v>865</v>
      </c>
      <c r="T166" s="81" t="s">
        <v>912</v>
      </c>
      <c r="U166" s="81">
        <v>25.62</v>
      </c>
      <c r="V166" s="111" t="s">
        <v>909</v>
      </c>
      <c r="W166" s="84"/>
      <c r="X166" s="86"/>
      <c r="Y166" s="86"/>
      <c r="Z166" s="86"/>
      <c r="AA166" s="86"/>
      <c r="AB166" s="86"/>
      <c r="AC166" s="86"/>
      <c r="AD166" s="86"/>
      <c r="AE166" s="86"/>
      <c r="AF166" s="86"/>
      <c r="AG166" s="86"/>
      <c r="AH166" s="86"/>
      <c r="AI166" s="86"/>
      <c r="AJ166" s="86"/>
      <c r="AK166" s="86"/>
      <c r="AL166" s="86"/>
      <c r="AM166" s="86"/>
      <c r="AN166" s="86"/>
      <c r="AO166" s="86"/>
      <c r="AP166" s="86"/>
      <c r="AQ166" s="86"/>
      <c r="AR166" s="86"/>
      <c r="AS166" s="86"/>
      <c r="AT166" s="86"/>
      <c r="AU166" s="86"/>
    </row>
    <row r="167" spans="1:47" ht="15" customHeight="1">
      <c r="A167" s="81">
        <v>95919890</v>
      </c>
      <c r="B167" s="77">
        <v>20</v>
      </c>
      <c r="C167" s="78">
        <v>44742</v>
      </c>
      <c r="D167" s="79">
        <v>44743</v>
      </c>
      <c r="E167" s="77" t="s">
        <v>862</v>
      </c>
      <c r="F167" s="87">
        <v>44744</v>
      </c>
      <c r="G167" s="81">
        <v>80</v>
      </c>
      <c r="H167" s="81"/>
      <c r="I167" s="77"/>
      <c r="J167" s="76"/>
      <c r="K167" s="111" t="s">
        <v>117</v>
      </c>
      <c r="L167" s="82" t="s">
        <v>928</v>
      </c>
      <c r="M167" s="77" t="s">
        <v>5</v>
      </c>
      <c r="N167" s="83"/>
      <c r="O167" s="84"/>
      <c r="P167" s="76">
        <v>74.5</v>
      </c>
      <c r="Q167" s="76">
        <v>25100</v>
      </c>
      <c r="R167" s="76">
        <v>4</v>
      </c>
      <c r="S167" s="85" t="s">
        <v>865</v>
      </c>
      <c r="T167" s="90" t="s">
        <v>879</v>
      </c>
      <c r="U167" s="76">
        <v>25.62</v>
      </c>
      <c r="V167" s="111" t="s">
        <v>909</v>
      </c>
      <c r="W167" s="84"/>
      <c r="X167" s="86"/>
      <c r="Y167" s="86"/>
      <c r="Z167" s="86"/>
      <c r="AA167" s="86"/>
      <c r="AB167" s="86"/>
      <c r="AC167" s="86"/>
      <c r="AD167" s="86"/>
      <c r="AE167" s="86"/>
      <c r="AF167" s="86"/>
      <c r="AG167" s="86"/>
      <c r="AH167" s="86"/>
      <c r="AI167" s="86"/>
      <c r="AJ167" s="86"/>
      <c r="AK167" s="86"/>
      <c r="AL167" s="86"/>
      <c r="AM167" s="86"/>
      <c r="AN167" s="86"/>
      <c r="AO167" s="86"/>
      <c r="AP167" s="86"/>
      <c r="AQ167" s="86"/>
      <c r="AR167" s="86"/>
      <c r="AS167" s="86"/>
      <c r="AT167" s="86"/>
      <c r="AU167" s="86"/>
    </row>
    <row r="168" spans="1:47" ht="15" customHeight="1">
      <c r="A168" s="81">
        <v>97871198</v>
      </c>
      <c r="B168" s="77">
        <v>22</v>
      </c>
      <c r="C168" s="78">
        <v>44742</v>
      </c>
      <c r="D168" s="79">
        <v>44743</v>
      </c>
      <c r="E168" s="77" t="s">
        <v>862</v>
      </c>
      <c r="F168" s="87">
        <v>44744</v>
      </c>
      <c r="G168" s="81">
        <v>80</v>
      </c>
      <c r="H168" s="81"/>
      <c r="I168" s="77"/>
      <c r="J168" s="76"/>
      <c r="K168" s="111" t="s">
        <v>117</v>
      </c>
      <c r="L168" s="82" t="s">
        <v>928</v>
      </c>
      <c r="M168" s="77" t="s">
        <v>5</v>
      </c>
      <c r="N168" s="83"/>
      <c r="O168" s="84"/>
      <c r="P168" s="76">
        <v>74.5</v>
      </c>
      <c r="Q168" s="76">
        <v>25100</v>
      </c>
      <c r="R168" s="76">
        <v>4</v>
      </c>
      <c r="S168" s="85" t="s">
        <v>865</v>
      </c>
      <c r="T168" s="90" t="s">
        <v>879</v>
      </c>
      <c r="U168" s="76">
        <v>25.62</v>
      </c>
      <c r="V168" s="111" t="s">
        <v>909</v>
      </c>
      <c r="W168" s="84"/>
      <c r="X168" s="86"/>
      <c r="Y168" s="86"/>
      <c r="Z168" s="86"/>
      <c r="AA168" s="86"/>
      <c r="AB168" s="86"/>
      <c r="AC168" s="86"/>
      <c r="AD168" s="86"/>
      <c r="AE168" s="86"/>
      <c r="AF168" s="86"/>
      <c r="AG168" s="86"/>
      <c r="AH168" s="86"/>
      <c r="AI168" s="86"/>
      <c r="AJ168" s="86"/>
      <c r="AK168" s="86"/>
      <c r="AL168" s="86"/>
      <c r="AM168" s="86"/>
      <c r="AN168" s="86"/>
      <c r="AO168" s="86"/>
      <c r="AP168" s="86"/>
      <c r="AQ168" s="86"/>
      <c r="AR168" s="86"/>
      <c r="AS168" s="86"/>
      <c r="AT168" s="86"/>
      <c r="AU168" s="86"/>
    </row>
    <row r="169" spans="1:47" ht="15" customHeight="1">
      <c r="A169" s="81">
        <v>97874093</v>
      </c>
      <c r="B169" s="77">
        <v>23</v>
      </c>
      <c r="C169" s="78">
        <v>44742</v>
      </c>
      <c r="D169" s="79">
        <v>44743</v>
      </c>
      <c r="E169" s="77" t="s">
        <v>862</v>
      </c>
      <c r="F169" s="87">
        <v>44744</v>
      </c>
      <c r="G169" s="81">
        <v>80</v>
      </c>
      <c r="H169" s="81"/>
      <c r="I169" s="77"/>
      <c r="J169" s="76"/>
      <c r="K169" s="111" t="s">
        <v>117</v>
      </c>
      <c r="L169" s="82" t="s">
        <v>928</v>
      </c>
      <c r="M169" s="77" t="s">
        <v>5</v>
      </c>
      <c r="N169" s="83"/>
      <c r="O169" s="84"/>
      <c r="P169" s="76">
        <v>74.5</v>
      </c>
      <c r="Q169" s="76">
        <v>25100</v>
      </c>
      <c r="R169" s="76">
        <v>4</v>
      </c>
      <c r="S169" s="85" t="s">
        <v>865</v>
      </c>
      <c r="T169" s="90" t="s">
        <v>879</v>
      </c>
      <c r="U169" s="76">
        <v>25.62</v>
      </c>
      <c r="V169" s="111" t="s">
        <v>909</v>
      </c>
      <c r="W169" s="84"/>
      <c r="X169" s="86"/>
      <c r="Y169" s="86"/>
      <c r="Z169" s="86"/>
      <c r="AA169" s="86"/>
      <c r="AB169" s="86"/>
      <c r="AC169" s="86"/>
      <c r="AD169" s="86"/>
      <c r="AE169" s="86"/>
      <c r="AF169" s="86"/>
      <c r="AG169" s="86"/>
      <c r="AH169" s="86"/>
      <c r="AI169" s="86"/>
      <c r="AJ169" s="86"/>
      <c r="AK169" s="86"/>
      <c r="AL169" s="86"/>
      <c r="AM169" s="86"/>
      <c r="AN169" s="86"/>
      <c r="AO169" s="86"/>
      <c r="AP169" s="86"/>
      <c r="AQ169" s="86"/>
      <c r="AR169" s="86"/>
      <c r="AS169" s="86"/>
      <c r="AT169" s="86"/>
      <c r="AU169" s="86"/>
    </row>
    <row r="170" spans="1:47" ht="15" customHeight="1">
      <c r="A170" s="81">
        <v>97874697</v>
      </c>
      <c r="B170" s="77">
        <v>24</v>
      </c>
      <c r="C170" s="78">
        <v>44742</v>
      </c>
      <c r="D170" s="79">
        <v>44743</v>
      </c>
      <c r="E170" s="77" t="s">
        <v>862</v>
      </c>
      <c r="F170" s="87">
        <v>44744</v>
      </c>
      <c r="G170" s="81">
        <v>80</v>
      </c>
      <c r="H170" s="81"/>
      <c r="I170" s="77"/>
      <c r="J170" s="76"/>
      <c r="K170" s="111" t="s">
        <v>117</v>
      </c>
      <c r="L170" s="82" t="s">
        <v>928</v>
      </c>
      <c r="M170" s="77" t="s">
        <v>5</v>
      </c>
      <c r="N170" s="83"/>
      <c r="O170" s="84"/>
      <c r="P170" s="76">
        <v>74.5</v>
      </c>
      <c r="Q170" s="76">
        <v>25100</v>
      </c>
      <c r="R170" s="76">
        <v>4</v>
      </c>
      <c r="S170" s="85" t="s">
        <v>865</v>
      </c>
      <c r="T170" s="90" t="s">
        <v>879</v>
      </c>
      <c r="U170" s="76">
        <v>25.62</v>
      </c>
      <c r="V170" s="111" t="s">
        <v>909</v>
      </c>
      <c r="W170" s="84"/>
      <c r="X170" s="86"/>
      <c r="Y170" s="86"/>
      <c r="Z170" s="86"/>
      <c r="AA170" s="86"/>
      <c r="AB170" s="86"/>
      <c r="AC170" s="86"/>
      <c r="AD170" s="86"/>
      <c r="AE170" s="86"/>
      <c r="AF170" s="86"/>
      <c r="AG170" s="86"/>
      <c r="AH170" s="86"/>
      <c r="AI170" s="86"/>
      <c r="AJ170" s="86"/>
      <c r="AK170" s="86"/>
      <c r="AL170" s="86"/>
      <c r="AM170" s="86"/>
      <c r="AN170" s="86"/>
      <c r="AO170" s="86"/>
      <c r="AP170" s="86"/>
      <c r="AQ170" s="86"/>
      <c r="AR170" s="86"/>
      <c r="AS170" s="86"/>
      <c r="AT170" s="86"/>
      <c r="AU170" s="86"/>
    </row>
    <row r="171" spans="1:47" ht="15" customHeight="1">
      <c r="A171" s="81">
        <v>97962294</v>
      </c>
      <c r="B171" s="77">
        <v>25</v>
      </c>
      <c r="C171" s="78">
        <v>44742</v>
      </c>
      <c r="D171" s="79">
        <v>44743</v>
      </c>
      <c r="E171" s="77" t="s">
        <v>862</v>
      </c>
      <c r="F171" s="87">
        <v>44744</v>
      </c>
      <c r="G171" s="81">
        <v>80</v>
      </c>
      <c r="H171" s="81"/>
      <c r="I171" s="77"/>
      <c r="J171" s="76"/>
      <c r="K171" s="111" t="s">
        <v>117</v>
      </c>
      <c r="L171" s="82" t="s">
        <v>928</v>
      </c>
      <c r="M171" s="77" t="s">
        <v>5</v>
      </c>
      <c r="N171" s="83"/>
      <c r="O171" s="84"/>
      <c r="P171" s="76">
        <v>74.5</v>
      </c>
      <c r="Q171" s="76">
        <v>25100</v>
      </c>
      <c r="R171" s="76">
        <v>4</v>
      </c>
      <c r="S171" s="85" t="s">
        <v>865</v>
      </c>
      <c r="T171" s="90" t="s">
        <v>879</v>
      </c>
      <c r="U171" s="76">
        <v>25.62</v>
      </c>
      <c r="V171" s="111" t="s">
        <v>909</v>
      </c>
      <c r="W171" s="84"/>
      <c r="X171" s="86"/>
      <c r="Y171" s="86"/>
      <c r="Z171" s="86"/>
      <c r="AA171" s="86"/>
      <c r="AB171" s="86"/>
      <c r="AC171" s="86"/>
      <c r="AD171" s="86"/>
      <c r="AE171" s="86"/>
      <c r="AF171" s="86"/>
      <c r="AG171" s="86"/>
      <c r="AH171" s="86"/>
      <c r="AI171" s="86"/>
      <c r="AJ171" s="86"/>
      <c r="AK171" s="86"/>
      <c r="AL171" s="86"/>
      <c r="AM171" s="86"/>
      <c r="AN171" s="86"/>
      <c r="AO171" s="86"/>
      <c r="AP171" s="86"/>
      <c r="AQ171" s="86"/>
      <c r="AR171" s="86"/>
      <c r="AS171" s="86"/>
      <c r="AT171" s="86"/>
      <c r="AU171" s="86"/>
    </row>
    <row r="172" spans="1:47" ht="15" customHeight="1">
      <c r="A172" s="81">
        <v>97983894</v>
      </c>
      <c r="B172" s="77">
        <v>26</v>
      </c>
      <c r="C172" s="78">
        <v>44742</v>
      </c>
      <c r="D172" s="79">
        <v>44743</v>
      </c>
      <c r="E172" s="77" t="s">
        <v>862</v>
      </c>
      <c r="F172" s="87">
        <v>44744</v>
      </c>
      <c r="G172" s="81">
        <v>80</v>
      </c>
      <c r="H172" s="81"/>
      <c r="I172" s="77"/>
      <c r="J172" s="76"/>
      <c r="K172" s="111" t="s">
        <v>117</v>
      </c>
      <c r="L172" s="82" t="s">
        <v>928</v>
      </c>
      <c r="M172" s="77" t="s">
        <v>5</v>
      </c>
      <c r="N172" s="83"/>
      <c r="O172" s="84"/>
      <c r="P172" s="76">
        <v>74.5</v>
      </c>
      <c r="Q172" s="76">
        <v>25100</v>
      </c>
      <c r="R172" s="76">
        <v>4</v>
      </c>
      <c r="S172" s="85" t="s">
        <v>865</v>
      </c>
      <c r="T172" s="90" t="s">
        <v>879</v>
      </c>
      <c r="U172" s="76">
        <v>25.62</v>
      </c>
      <c r="V172" s="111" t="s">
        <v>909</v>
      </c>
      <c r="W172" s="84"/>
      <c r="X172" s="86"/>
      <c r="Y172" s="86"/>
      <c r="Z172" s="86"/>
      <c r="AA172" s="86"/>
      <c r="AB172" s="86"/>
      <c r="AC172" s="86"/>
      <c r="AD172" s="86"/>
      <c r="AE172" s="86"/>
      <c r="AF172" s="86"/>
      <c r="AG172" s="86"/>
      <c r="AH172" s="86"/>
      <c r="AI172" s="86"/>
      <c r="AJ172" s="86"/>
      <c r="AK172" s="86"/>
      <c r="AL172" s="86"/>
      <c r="AM172" s="86"/>
      <c r="AN172" s="86"/>
      <c r="AO172" s="86"/>
      <c r="AP172" s="86"/>
      <c r="AQ172" s="86"/>
      <c r="AR172" s="86"/>
      <c r="AS172" s="86"/>
      <c r="AT172" s="86"/>
      <c r="AU172" s="86"/>
    </row>
    <row r="173" spans="1:47" ht="15" customHeight="1">
      <c r="A173" s="81">
        <v>98092646</v>
      </c>
      <c r="B173" s="77">
        <v>28</v>
      </c>
      <c r="C173" s="78">
        <v>44742</v>
      </c>
      <c r="D173" s="79">
        <v>44743</v>
      </c>
      <c r="E173" s="77" t="s">
        <v>862</v>
      </c>
      <c r="F173" s="87">
        <v>44744</v>
      </c>
      <c r="G173" s="81">
        <v>80</v>
      </c>
      <c r="H173" s="81"/>
      <c r="I173" s="77"/>
      <c r="J173" s="76"/>
      <c r="K173" s="111" t="s">
        <v>117</v>
      </c>
      <c r="L173" s="82" t="s">
        <v>928</v>
      </c>
      <c r="M173" s="77" t="s">
        <v>5</v>
      </c>
      <c r="N173" s="83"/>
      <c r="O173" s="84"/>
      <c r="P173" s="76">
        <v>69</v>
      </c>
      <c r="Q173" s="76">
        <v>25000</v>
      </c>
      <c r="R173" s="76">
        <v>4</v>
      </c>
      <c r="S173" s="85" t="s">
        <v>875</v>
      </c>
      <c r="T173" s="88" t="s">
        <v>876</v>
      </c>
      <c r="U173" s="76">
        <v>25.22</v>
      </c>
      <c r="V173" s="111" t="s">
        <v>909</v>
      </c>
      <c r="W173" s="84"/>
      <c r="X173" s="86"/>
      <c r="Y173" s="86"/>
      <c r="Z173" s="86"/>
      <c r="AA173" s="86"/>
      <c r="AB173" s="86"/>
      <c r="AC173" s="86"/>
      <c r="AD173" s="86"/>
      <c r="AE173" s="86"/>
      <c r="AF173" s="86"/>
      <c r="AG173" s="86"/>
      <c r="AH173" s="86"/>
      <c r="AI173" s="86"/>
      <c r="AJ173" s="86"/>
      <c r="AK173" s="86"/>
      <c r="AL173" s="86"/>
      <c r="AM173" s="86"/>
      <c r="AN173" s="86"/>
      <c r="AO173" s="86"/>
      <c r="AP173" s="86"/>
      <c r="AQ173" s="86"/>
      <c r="AR173" s="86"/>
      <c r="AS173" s="86"/>
      <c r="AT173" s="86"/>
      <c r="AU173" s="86"/>
    </row>
    <row r="174" spans="1:47" ht="15" customHeight="1">
      <c r="A174" s="81">
        <v>98097058</v>
      </c>
      <c r="B174" s="77">
        <v>29</v>
      </c>
      <c r="C174" s="78">
        <v>44742</v>
      </c>
      <c r="D174" s="79">
        <v>44743</v>
      </c>
      <c r="E174" s="77" t="s">
        <v>862</v>
      </c>
      <c r="F174" s="87">
        <v>44744</v>
      </c>
      <c r="G174" s="81">
        <v>80</v>
      </c>
      <c r="H174" s="81"/>
      <c r="I174" s="77"/>
      <c r="J174" s="76"/>
      <c r="K174" s="111" t="s">
        <v>117</v>
      </c>
      <c r="L174" s="82" t="s">
        <v>928</v>
      </c>
      <c r="M174" s="77" t="s">
        <v>5</v>
      </c>
      <c r="N174" s="83"/>
      <c r="O174" s="84"/>
      <c r="P174" s="76">
        <v>69</v>
      </c>
      <c r="Q174" s="76">
        <v>25000</v>
      </c>
      <c r="R174" s="76">
        <v>4</v>
      </c>
      <c r="S174" s="85" t="s">
        <v>875</v>
      </c>
      <c r="T174" s="88" t="s">
        <v>876</v>
      </c>
      <c r="U174" s="76">
        <v>25.22</v>
      </c>
      <c r="V174" s="111" t="s">
        <v>909</v>
      </c>
      <c r="W174" s="84"/>
      <c r="X174" s="86"/>
      <c r="Y174" s="86"/>
      <c r="Z174" s="86"/>
      <c r="AA174" s="86"/>
      <c r="AB174" s="86"/>
      <c r="AC174" s="86"/>
      <c r="AD174" s="86"/>
      <c r="AE174" s="86"/>
      <c r="AF174" s="86"/>
      <c r="AG174" s="86"/>
      <c r="AH174" s="86"/>
      <c r="AI174" s="86"/>
      <c r="AJ174" s="86"/>
      <c r="AK174" s="86"/>
      <c r="AL174" s="86"/>
      <c r="AM174" s="86"/>
      <c r="AN174" s="86"/>
      <c r="AO174" s="86"/>
      <c r="AP174" s="86"/>
      <c r="AQ174" s="86"/>
      <c r="AR174" s="86"/>
      <c r="AS174" s="86"/>
      <c r="AT174" s="86"/>
      <c r="AU174" s="86"/>
    </row>
    <row r="175" spans="1:47" ht="15" customHeight="1">
      <c r="A175" s="81">
        <v>98097520</v>
      </c>
      <c r="B175" s="77">
        <v>30</v>
      </c>
      <c r="C175" s="78">
        <v>44742</v>
      </c>
      <c r="D175" s="79">
        <v>44743</v>
      </c>
      <c r="E175" s="77" t="s">
        <v>862</v>
      </c>
      <c r="F175" s="87">
        <v>44744</v>
      </c>
      <c r="G175" s="81">
        <v>80</v>
      </c>
      <c r="H175" s="81"/>
      <c r="I175" s="77"/>
      <c r="J175" s="76"/>
      <c r="K175" s="111" t="s">
        <v>117</v>
      </c>
      <c r="L175" s="82" t="s">
        <v>928</v>
      </c>
      <c r="M175" s="77" t="s">
        <v>5</v>
      </c>
      <c r="N175" s="83"/>
      <c r="O175" s="84"/>
      <c r="P175" s="76">
        <v>69</v>
      </c>
      <c r="Q175" s="76">
        <v>25000</v>
      </c>
      <c r="R175" s="76">
        <v>4</v>
      </c>
      <c r="S175" s="85" t="s">
        <v>875</v>
      </c>
      <c r="T175" s="88" t="s">
        <v>876</v>
      </c>
      <c r="U175" s="76">
        <v>25.22</v>
      </c>
      <c r="V175" s="111" t="s">
        <v>909</v>
      </c>
      <c r="W175" s="84"/>
      <c r="X175" s="86"/>
      <c r="Y175" s="86"/>
      <c r="Z175" s="86"/>
      <c r="AA175" s="86"/>
      <c r="AB175" s="86"/>
      <c r="AC175" s="86"/>
      <c r="AD175" s="86"/>
      <c r="AE175" s="86"/>
      <c r="AF175" s="86"/>
      <c r="AG175" s="86"/>
      <c r="AH175" s="86"/>
      <c r="AI175" s="86"/>
      <c r="AJ175" s="86"/>
      <c r="AK175" s="86"/>
      <c r="AL175" s="86"/>
      <c r="AM175" s="86"/>
      <c r="AN175" s="86"/>
      <c r="AO175" s="86"/>
      <c r="AP175" s="86"/>
      <c r="AQ175" s="86"/>
      <c r="AR175" s="86"/>
      <c r="AS175" s="86"/>
      <c r="AT175" s="86"/>
      <c r="AU175" s="86"/>
    </row>
    <row r="176" spans="1:47" ht="15" customHeight="1">
      <c r="A176" s="81">
        <v>98188378</v>
      </c>
      <c r="B176" s="77">
        <v>31</v>
      </c>
      <c r="C176" s="78">
        <v>44742</v>
      </c>
      <c r="D176" s="79">
        <v>44743</v>
      </c>
      <c r="E176" s="77" t="s">
        <v>862</v>
      </c>
      <c r="F176" s="87">
        <v>44744</v>
      </c>
      <c r="G176" s="81">
        <v>80</v>
      </c>
      <c r="H176" s="81"/>
      <c r="I176" s="77"/>
      <c r="J176" s="76"/>
      <c r="K176" s="111" t="s">
        <v>117</v>
      </c>
      <c r="L176" s="82" t="s">
        <v>928</v>
      </c>
      <c r="M176" s="77" t="s">
        <v>5</v>
      </c>
      <c r="N176" s="83"/>
      <c r="O176" s="84"/>
      <c r="P176" s="76">
        <v>69</v>
      </c>
      <c r="Q176" s="76">
        <v>25000</v>
      </c>
      <c r="R176" s="76">
        <v>4</v>
      </c>
      <c r="S176" s="85" t="s">
        <v>875</v>
      </c>
      <c r="T176" s="88" t="s">
        <v>876</v>
      </c>
      <c r="U176" s="76">
        <v>25.22</v>
      </c>
      <c r="V176" s="111" t="s">
        <v>909</v>
      </c>
      <c r="W176" s="84"/>
      <c r="X176" s="86"/>
      <c r="Y176" s="86"/>
      <c r="Z176" s="86"/>
      <c r="AA176" s="86"/>
      <c r="AB176" s="86"/>
      <c r="AC176" s="86"/>
      <c r="AD176" s="86"/>
      <c r="AE176" s="86"/>
      <c r="AF176" s="86"/>
      <c r="AG176" s="86"/>
      <c r="AH176" s="86"/>
      <c r="AI176" s="86"/>
      <c r="AJ176" s="86"/>
      <c r="AK176" s="86"/>
      <c r="AL176" s="86"/>
      <c r="AM176" s="86"/>
      <c r="AN176" s="86"/>
      <c r="AO176" s="86"/>
      <c r="AP176" s="86"/>
      <c r="AQ176" s="86"/>
      <c r="AR176" s="86"/>
      <c r="AS176" s="86"/>
      <c r="AT176" s="86"/>
      <c r="AU176" s="86"/>
    </row>
    <row r="177" spans="1:47" ht="15" customHeight="1">
      <c r="A177" s="81">
        <v>98190432</v>
      </c>
      <c r="B177" s="77">
        <v>32</v>
      </c>
      <c r="C177" s="78">
        <v>44742</v>
      </c>
      <c r="D177" s="79">
        <v>44743</v>
      </c>
      <c r="E177" s="77" t="s">
        <v>862</v>
      </c>
      <c r="F177" s="87">
        <v>44744</v>
      </c>
      <c r="G177" s="81">
        <v>80</v>
      </c>
      <c r="H177" s="81"/>
      <c r="I177" s="77"/>
      <c r="J177" s="76"/>
      <c r="K177" s="111" t="s">
        <v>117</v>
      </c>
      <c r="L177" s="82" t="s">
        <v>928</v>
      </c>
      <c r="M177" s="77" t="s">
        <v>5</v>
      </c>
      <c r="N177" s="83"/>
      <c r="O177" s="84"/>
      <c r="P177" s="76">
        <v>69</v>
      </c>
      <c r="Q177" s="76">
        <v>25000</v>
      </c>
      <c r="R177" s="76">
        <v>4</v>
      </c>
      <c r="S177" s="85" t="s">
        <v>875</v>
      </c>
      <c r="T177" s="88" t="s">
        <v>876</v>
      </c>
      <c r="U177" s="76">
        <v>25.22</v>
      </c>
      <c r="V177" s="111" t="s">
        <v>909</v>
      </c>
      <c r="W177" s="84"/>
      <c r="X177" s="86"/>
      <c r="Y177" s="86"/>
      <c r="Z177" s="86"/>
      <c r="AA177" s="86"/>
      <c r="AB177" s="86"/>
      <c r="AC177" s="86"/>
      <c r="AD177" s="86"/>
      <c r="AE177" s="86"/>
      <c r="AF177" s="86"/>
      <c r="AG177" s="86"/>
      <c r="AH177" s="86"/>
      <c r="AI177" s="86"/>
      <c r="AJ177" s="86"/>
      <c r="AK177" s="86"/>
      <c r="AL177" s="86"/>
      <c r="AM177" s="86"/>
      <c r="AN177" s="86"/>
      <c r="AO177" s="86"/>
      <c r="AP177" s="86"/>
      <c r="AQ177" s="86"/>
      <c r="AR177" s="86"/>
      <c r="AS177" s="86"/>
      <c r="AT177" s="86"/>
      <c r="AU177" s="86"/>
    </row>
    <row r="178" spans="1:47" ht="15" customHeight="1">
      <c r="A178" s="81">
        <v>98196504</v>
      </c>
      <c r="B178" s="77">
        <v>33</v>
      </c>
      <c r="C178" s="78">
        <v>44742</v>
      </c>
      <c r="D178" s="79">
        <v>44743</v>
      </c>
      <c r="E178" s="77" t="s">
        <v>862</v>
      </c>
      <c r="F178" s="87">
        <v>44744</v>
      </c>
      <c r="G178" s="81">
        <v>80</v>
      </c>
      <c r="H178" s="81"/>
      <c r="I178" s="77"/>
      <c r="J178" s="76"/>
      <c r="K178" s="111" t="s">
        <v>117</v>
      </c>
      <c r="L178" s="82" t="s">
        <v>928</v>
      </c>
      <c r="M178" s="77" t="s">
        <v>5</v>
      </c>
      <c r="N178" s="83"/>
      <c r="O178" s="84"/>
      <c r="P178" s="76">
        <v>69</v>
      </c>
      <c r="Q178" s="76">
        <v>25000</v>
      </c>
      <c r="R178" s="76">
        <v>4</v>
      </c>
      <c r="S178" s="85" t="s">
        <v>875</v>
      </c>
      <c r="T178" s="88" t="s">
        <v>876</v>
      </c>
      <c r="U178" s="76">
        <v>25.22</v>
      </c>
      <c r="V178" s="111" t="s">
        <v>909</v>
      </c>
      <c r="W178" s="84"/>
      <c r="X178" s="86"/>
      <c r="Y178" s="86"/>
      <c r="Z178" s="86"/>
      <c r="AA178" s="86"/>
      <c r="AB178" s="86"/>
      <c r="AC178" s="86"/>
      <c r="AD178" s="86"/>
      <c r="AE178" s="86"/>
      <c r="AF178" s="86"/>
      <c r="AG178" s="86"/>
      <c r="AH178" s="86"/>
      <c r="AI178" s="86"/>
      <c r="AJ178" s="86"/>
      <c r="AK178" s="86"/>
      <c r="AL178" s="86"/>
      <c r="AM178" s="86"/>
      <c r="AN178" s="86"/>
      <c r="AO178" s="86"/>
      <c r="AP178" s="86"/>
      <c r="AQ178" s="86"/>
      <c r="AR178" s="86"/>
      <c r="AS178" s="86"/>
      <c r="AT178" s="86"/>
      <c r="AU178" s="86"/>
    </row>
    <row r="179" spans="1:47" ht="15" customHeight="1">
      <c r="A179" s="81">
        <v>98196603</v>
      </c>
      <c r="B179" s="77">
        <v>34</v>
      </c>
      <c r="C179" s="78">
        <v>44742</v>
      </c>
      <c r="D179" s="79">
        <v>44743</v>
      </c>
      <c r="E179" s="77" t="s">
        <v>862</v>
      </c>
      <c r="F179" s="87">
        <v>44744</v>
      </c>
      <c r="G179" s="81">
        <v>80</v>
      </c>
      <c r="H179" s="81"/>
      <c r="I179" s="77"/>
      <c r="J179" s="76"/>
      <c r="K179" s="111" t="s">
        <v>117</v>
      </c>
      <c r="L179" s="82" t="s">
        <v>928</v>
      </c>
      <c r="M179" s="77" t="s">
        <v>5</v>
      </c>
      <c r="N179" s="83"/>
      <c r="O179" s="84"/>
      <c r="P179" s="76">
        <v>69</v>
      </c>
      <c r="Q179" s="76">
        <v>25000</v>
      </c>
      <c r="R179" s="76">
        <v>4</v>
      </c>
      <c r="S179" s="85" t="s">
        <v>875</v>
      </c>
      <c r="T179" s="88" t="s">
        <v>876</v>
      </c>
      <c r="U179" s="76">
        <v>25.22</v>
      </c>
      <c r="V179" s="111" t="s">
        <v>909</v>
      </c>
      <c r="W179" s="84"/>
      <c r="X179" s="86"/>
      <c r="Y179" s="86"/>
      <c r="Z179" s="86"/>
      <c r="AA179" s="86"/>
      <c r="AB179" s="86"/>
      <c r="AC179" s="86"/>
      <c r="AD179" s="86"/>
      <c r="AE179" s="86"/>
      <c r="AF179" s="86"/>
      <c r="AG179" s="86"/>
      <c r="AH179" s="86"/>
      <c r="AI179" s="86"/>
      <c r="AJ179" s="86"/>
      <c r="AK179" s="86"/>
      <c r="AL179" s="86"/>
      <c r="AM179" s="86"/>
      <c r="AN179" s="86"/>
      <c r="AO179" s="86"/>
      <c r="AP179" s="86"/>
      <c r="AQ179" s="86"/>
      <c r="AR179" s="86"/>
      <c r="AS179" s="86"/>
      <c r="AT179" s="86"/>
      <c r="AU179" s="86"/>
    </row>
    <row r="180" spans="1:47" ht="14.25" customHeight="1">
      <c r="A180" s="104"/>
      <c r="B180" s="105"/>
      <c r="C180" s="106"/>
      <c r="D180" s="105"/>
      <c r="E180" s="105"/>
      <c r="F180" s="105"/>
      <c r="G180" s="105"/>
      <c r="H180" s="447" t="s">
        <v>931</v>
      </c>
      <c r="I180" s="440"/>
      <c r="J180" s="441"/>
      <c r="K180" s="92"/>
      <c r="L180" s="104"/>
      <c r="M180" s="104"/>
      <c r="N180" s="105"/>
      <c r="O180" s="108"/>
      <c r="P180" s="105"/>
      <c r="Q180" s="109"/>
      <c r="R180" s="109"/>
      <c r="S180" s="110"/>
      <c r="T180" s="109"/>
      <c r="U180" s="109"/>
      <c r="V180" s="105"/>
      <c r="W180" s="108"/>
      <c r="X180" s="108"/>
      <c r="Y180" s="108"/>
      <c r="Z180" s="108"/>
      <c r="AA180" s="108"/>
      <c r="AB180" s="108"/>
      <c r="AC180" s="108"/>
      <c r="AD180" s="108"/>
      <c r="AE180" s="108"/>
      <c r="AF180" s="108"/>
      <c r="AG180" s="108"/>
      <c r="AH180" s="108"/>
      <c r="AI180" s="108"/>
      <c r="AJ180" s="108"/>
      <c r="AK180" s="108"/>
      <c r="AL180" s="108"/>
      <c r="AM180" s="108"/>
      <c r="AN180" s="108"/>
      <c r="AO180" s="108"/>
      <c r="AP180" s="108"/>
      <c r="AQ180" s="86"/>
      <c r="AR180" s="86"/>
      <c r="AS180" s="86"/>
      <c r="AT180" s="86"/>
      <c r="AU180" s="86"/>
    </row>
    <row r="181" spans="1:47" ht="15" customHeight="1">
      <c r="A181" s="115">
        <v>98122658</v>
      </c>
      <c r="B181" s="77">
        <v>25</v>
      </c>
      <c r="C181" s="113">
        <v>44735</v>
      </c>
      <c r="D181" s="79">
        <v>44736</v>
      </c>
      <c r="E181" s="77" t="s">
        <v>862</v>
      </c>
      <c r="F181" s="80">
        <v>44745.166666666664</v>
      </c>
      <c r="G181" s="81">
        <v>80</v>
      </c>
      <c r="H181" s="81" t="s">
        <v>917</v>
      </c>
      <c r="I181" s="78">
        <v>44765</v>
      </c>
      <c r="J181" s="81"/>
      <c r="K181" s="116" t="s">
        <v>932</v>
      </c>
      <c r="L181" s="82" t="s">
        <v>933</v>
      </c>
      <c r="M181" s="77" t="s">
        <v>6</v>
      </c>
      <c r="N181" s="83"/>
      <c r="O181" s="84"/>
      <c r="P181" s="76">
        <v>69</v>
      </c>
      <c r="Q181" s="76">
        <v>25000</v>
      </c>
      <c r="R181" s="76">
        <v>4</v>
      </c>
      <c r="S181" s="85" t="s">
        <v>875</v>
      </c>
      <c r="T181" s="88" t="s">
        <v>876</v>
      </c>
      <c r="U181" s="76">
        <v>25.22</v>
      </c>
      <c r="V181" s="117" t="s">
        <v>934</v>
      </c>
      <c r="W181" s="84"/>
      <c r="X181" s="86"/>
      <c r="Y181" s="86"/>
      <c r="Z181" s="86"/>
      <c r="AA181" s="86"/>
      <c r="AB181" s="86"/>
      <c r="AC181" s="86"/>
      <c r="AD181" s="86"/>
      <c r="AE181" s="86"/>
      <c r="AF181" s="86"/>
      <c r="AG181" s="86"/>
      <c r="AH181" s="86"/>
      <c r="AI181" s="86"/>
      <c r="AJ181" s="86"/>
      <c r="AK181" s="86"/>
      <c r="AL181" s="86"/>
      <c r="AM181" s="86"/>
      <c r="AN181" s="86"/>
      <c r="AO181" s="86"/>
      <c r="AP181" s="86"/>
      <c r="AQ181" s="86"/>
      <c r="AR181" s="86"/>
      <c r="AS181" s="86"/>
      <c r="AT181" s="86"/>
      <c r="AU181" s="86"/>
    </row>
    <row r="182" spans="1:47" ht="15" customHeight="1">
      <c r="A182" s="115">
        <v>98155013</v>
      </c>
      <c r="B182" s="77">
        <v>26</v>
      </c>
      <c r="C182" s="113">
        <v>44735</v>
      </c>
      <c r="D182" s="79">
        <v>44736</v>
      </c>
      <c r="E182" s="77" t="s">
        <v>862</v>
      </c>
      <c r="F182" s="87">
        <v>44745</v>
      </c>
      <c r="G182" s="81">
        <v>80</v>
      </c>
      <c r="H182" s="81" t="s">
        <v>917</v>
      </c>
      <c r="I182" s="78">
        <v>44765</v>
      </c>
      <c r="J182" s="81"/>
      <c r="K182" s="116" t="s">
        <v>932</v>
      </c>
      <c r="L182" s="82" t="s">
        <v>933</v>
      </c>
      <c r="M182" s="77" t="s">
        <v>6</v>
      </c>
      <c r="N182" s="83"/>
      <c r="O182" s="84"/>
      <c r="P182" s="76">
        <v>69</v>
      </c>
      <c r="Q182" s="76">
        <v>25000</v>
      </c>
      <c r="R182" s="76">
        <v>4</v>
      </c>
      <c r="S182" s="85" t="s">
        <v>875</v>
      </c>
      <c r="T182" s="88" t="s">
        <v>876</v>
      </c>
      <c r="U182" s="76">
        <v>25.22</v>
      </c>
      <c r="V182" s="117" t="s">
        <v>934</v>
      </c>
      <c r="W182" s="84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86"/>
      <c r="AJ182" s="86"/>
      <c r="AK182" s="86"/>
      <c r="AL182" s="86"/>
      <c r="AM182" s="86"/>
      <c r="AN182" s="86"/>
      <c r="AO182" s="86"/>
      <c r="AP182" s="86"/>
      <c r="AQ182" s="86"/>
      <c r="AR182" s="86"/>
      <c r="AS182" s="86"/>
      <c r="AT182" s="86"/>
      <c r="AU182" s="86"/>
    </row>
    <row r="183" spans="1:47" ht="15" customHeight="1">
      <c r="A183" s="115">
        <v>98169832</v>
      </c>
      <c r="B183" s="77">
        <v>27</v>
      </c>
      <c r="C183" s="113">
        <v>44735</v>
      </c>
      <c r="D183" s="79">
        <v>44736</v>
      </c>
      <c r="E183" s="77" t="s">
        <v>862</v>
      </c>
      <c r="F183" s="87">
        <v>44745</v>
      </c>
      <c r="G183" s="81">
        <v>80</v>
      </c>
      <c r="H183" s="81" t="s">
        <v>917</v>
      </c>
      <c r="I183" s="78">
        <v>44765</v>
      </c>
      <c r="J183" s="81"/>
      <c r="K183" s="116" t="s">
        <v>932</v>
      </c>
      <c r="L183" s="82" t="s">
        <v>933</v>
      </c>
      <c r="M183" s="77" t="s">
        <v>6</v>
      </c>
      <c r="N183" s="83"/>
      <c r="O183" s="84"/>
      <c r="P183" s="76">
        <v>69</v>
      </c>
      <c r="Q183" s="76">
        <v>25000</v>
      </c>
      <c r="R183" s="76">
        <v>4</v>
      </c>
      <c r="S183" s="85" t="s">
        <v>875</v>
      </c>
      <c r="T183" s="88" t="s">
        <v>876</v>
      </c>
      <c r="U183" s="76">
        <v>25.22</v>
      </c>
      <c r="V183" s="117" t="s">
        <v>934</v>
      </c>
      <c r="W183" s="84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  <c r="AI183" s="86"/>
      <c r="AJ183" s="86"/>
      <c r="AK183" s="86"/>
      <c r="AL183" s="86"/>
      <c r="AM183" s="86"/>
      <c r="AN183" s="86"/>
      <c r="AO183" s="86"/>
      <c r="AP183" s="86"/>
      <c r="AQ183" s="86"/>
      <c r="AR183" s="86"/>
      <c r="AS183" s="86"/>
      <c r="AT183" s="86"/>
      <c r="AU183" s="86"/>
    </row>
    <row r="184" spans="1:47" ht="15" customHeight="1">
      <c r="A184" s="115">
        <v>98014541</v>
      </c>
      <c r="B184" s="77">
        <v>4</v>
      </c>
      <c r="C184" s="78">
        <v>44741</v>
      </c>
      <c r="D184" s="79">
        <v>44742</v>
      </c>
      <c r="E184" s="114" t="s">
        <v>862</v>
      </c>
      <c r="F184" s="87">
        <v>44745</v>
      </c>
      <c r="G184" s="81">
        <v>80</v>
      </c>
      <c r="H184" s="81" t="s">
        <v>923</v>
      </c>
      <c r="I184" s="78">
        <v>44771</v>
      </c>
      <c r="J184" s="81"/>
      <c r="K184" s="117" t="s">
        <v>932</v>
      </c>
      <c r="L184" s="82" t="s">
        <v>935</v>
      </c>
      <c r="M184" s="77" t="s">
        <v>6</v>
      </c>
      <c r="N184" s="83"/>
      <c r="O184" s="84"/>
      <c r="P184" s="76">
        <v>69</v>
      </c>
      <c r="Q184" s="76">
        <v>25000</v>
      </c>
      <c r="R184" s="76">
        <v>4</v>
      </c>
      <c r="S184" s="85" t="s">
        <v>875</v>
      </c>
      <c r="T184" s="88" t="s">
        <v>876</v>
      </c>
      <c r="U184" s="76">
        <v>25.22</v>
      </c>
      <c r="V184" s="117" t="s">
        <v>934</v>
      </c>
      <c r="W184" s="84"/>
      <c r="X184" s="86"/>
      <c r="Y184" s="86"/>
      <c r="Z184" s="86"/>
      <c r="AA184" s="86"/>
      <c r="AB184" s="86"/>
      <c r="AC184" s="86"/>
      <c r="AD184" s="86"/>
      <c r="AE184" s="86"/>
      <c r="AF184" s="86"/>
      <c r="AG184" s="86"/>
      <c r="AH184" s="86"/>
      <c r="AI184" s="86"/>
      <c r="AJ184" s="86"/>
      <c r="AK184" s="86"/>
      <c r="AL184" s="86"/>
      <c r="AM184" s="86"/>
      <c r="AN184" s="86"/>
      <c r="AO184" s="86"/>
      <c r="AP184" s="86"/>
      <c r="AQ184" s="86"/>
      <c r="AR184" s="86"/>
      <c r="AS184" s="86"/>
      <c r="AT184" s="86"/>
      <c r="AU184" s="86"/>
    </row>
    <row r="185" spans="1:47" ht="15" customHeight="1">
      <c r="A185" s="115">
        <v>98119613</v>
      </c>
      <c r="B185" s="77">
        <v>5</v>
      </c>
      <c r="C185" s="78">
        <v>44741</v>
      </c>
      <c r="D185" s="79">
        <v>44742</v>
      </c>
      <c r="E185" s="114" t="s">
        <v>862</v>
      </c>
      <c r="F185" s="87">
        <v>44745</v>
      </c>
      <c r="G185" s="81">
        <v>80</v>
      </c>
      <c r="H185" s="81" t="s">
        <v>923</v>
      </c>
      <c r="I185" s="78">
        <v>44771</v>
      </c>
      <c r="J185" s="81"/>
      <c r="K185" s="117" t="s">
        <v>932</v>
      </c>
      <c r="L185" s="82" t="s">
        <v>935</v>
      </c>
      <c r="M185" s="77" t="s">
        <v>6</v>
      </c>
      <c r="N185" s="83"/>
      <c r="O185" s="84"/>
      <c r="P185" s="76">
        <v>69</v>
      </c>
      <c r="Q185" s="76">
        <v>25000</v>
      </c>
      <c r="R185" s="76">
        <v>4</v>
      </c>
      <c r="S185" s="85" t="s">
        <v>875</v>
      </c>
      <c r="T185" s="88" t="s">
        <v>876</v>
      </c>
      <c r="U185" s="76">
        <v>25.22</v>
      </c>
      <c r="V185" s="117" t="s">
        <v>934</v>
      </c>
      <c r="W185" s="84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86"/>
      <c r="AN185" s="86"/>
      <c r="AO185" s="86"/>
      <c r="AP185" s="86"/>
      <c r="AQ185" s="86"/>
      <c r="AR185" s="86"/>
      <c r="AS185" s="86"/>
      <c r="AT185" s="86"/>
      <c r="AU185" s="86"/>
    </row>
    <row r="186" spans="1:47" ht="15" customHeight="1">
      <c r="A186" s="115">
        <v>98127996</v>
      </c>
      <c r="B186" s="77">
        <v>6</v>
      </c>
      <c r="C186" s="78">
        <v>44741</v>
      </c>
      <c r="D186" s="79">
        <v>44742</v>
      </c>
      <c r="E186" s="114" t="s">
        <v>862</v>
      </c>
      <c r="F186" s="87">
        <v>44745</v>
      </c>
      <c r="G186" s="81">
        <v>80</v>
      </c>
      <c r="H186" s="81" t="s">
        <v>923</v>
      </c>
      <c r="I186" s="78">
        <v>44771</v>
      </c>
      <c r="J186" s="81"/>
      <c r="K186" s="117" t="s">
        <v>932</v>
      </c>
      <c r="L186" s="82" t="s">
        <v>935</v>
      </c>
      <c r="M186" s="77" t="s">
        <v>6</v>
      </c>
      <c r="N186" s="83"/>
      <c r="O186" s="84"/>
      <c r="P186" s="76">
        <v>69</v>
      </c>
      <c r="Q186" s="76">
        <v>25000</v>
      </c>
      <c r="R186" s="76">
        <v>4</v>
      </c>
      <c r="S186" s="85" t="s">
        <v>875</v>
      </c>
      <c r="T186" s="88" t="s">
        <v>876</v>
      </c>
      <c r="U186" s="76">
        <v>25.22</v>
      </c>
      <c r="V186" s="117" t="s">
        <v>934</v>
      </c>
      <c r="W186" s="84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86"/>
      <c r="AJ186" s="86"/>
      <c r="AK186" s="86"/>
      <c r="AL186" s="86"/>
      <c r="AM186" s="86"/>
      <c r="AN186" s="86"/>
      <c r="AO186" s="86"/>
      <c r="AP186" s="86"/>
      <c r="AQ186" s="86"/>
      <c r="AR186" s="86"/>
      <c r="AS186" s="86"/>
      <c r="AT186" s="86"/>
      <c r="AU186" s="86"/>
    </row>
    <row r="187" spans="1:47" ht="15" customHeight="1">
      <c r="A187" s="115">
        <v>98132905</v>
      </c>
      <c r="B187" s="77">
        <v>7</v>
      </c>
      <c r="C187" s="78">
        <v>44741</v>
      </c>
      <c r="D187" s="79">
        <v>44742</v>
      </c>
      <c r="E187" s="114" t="s">
        <v>862</v>
      </c>
      <c r="F187" s="87">
        <v>44745</v>
      </c>
      <c r="G187" s="81">
        <v>80</v>
      </c>
      <c r="H187" s="81" t="s">
        <v>923</v>
      </c>
      <c r="I187" s="78">
        <v>44771</v>
      </c>
      <c r="J187" s="81"/>
      <c r="K187" s="117" t="s">
        <v>932</v>
      </c>
      <c r="L187" s="82" t="s">
        <v>935</v>
      </c>
      <c r="M187" s="77" t="s">
        <v>6</v>
      </c>
      <c r="N187" s="83"/>
      <c r="O187" s="84"/>
      <c r="P187" s="76">
        <v>69</v>
      </c>
      <c r="Q187" s="76">
        <v>25000</v>
      </c>
      <c r="R187" s="76">
        <v>4</v>
      </c>
      <c r="S187" s="85" t="s">
        <v>875</v>
      </c>
      <c r="T187" s="88" t="s">
        <v>876</v>
      </c>
      <c r="U187" s="76">
        <v>25.22</v>
      </c>
      <c r="V187" s="117" t="s">
        <v>934</v>
      </c>
      <c r="W187" s="84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P187" s="86"/>
      <c r="AQ187" s="86"/>
      <c r="AR187" s="86"/>
      <c r="AS187" s="86"/>
      <c r="AT187" s="86"/>
      <c r="AU187" s="86"/>
    </row>
    <row r="188" spans="1:47" ht="15" customHeight="1">
      <c r="A188" s="115">
        <v>98162332</v>
      </c>
      <c r="B188" s="77">
        <v>8</v>
      </c>
      <c r="C188" s="78">
        <v>44741</v>
      </c>
      <c r="D188" s="79">
        <v>44742</v>
      </c>
      <c r="E188" s="114" t="s">
        <v>862</v>
      </c>
      <c r="F188" s="87">
        <v>44745</v>
      </c>
      <c r="G188" s="81">
        <v>80</v>
      </c>
      <c r="H188" s="81" t="s">
        <v>923</v>
      </c>
      <c r="I188" s="78">
        <v>44771</v>
      </c>
      <c r="J188" s="81"/>
      <c r="K188" s="117" t="s">
        <v>932</v>
      </c>
      <c r="L188" s="82" t="s">
        <v>935</v>
      </c>
      <c r="M188" s="77" t="s">
        <v>6</v>
      </c>
      <c r="N188" s="83"/>
      <c r="O188" s="84"/>
      <c r="P188" s="76">
        <v>69</v>
      </c>
      <c r="Q188" s="76">
        <v>25000</v>
      </c>
      <c r="R188" s="76">
        <v>4</v>
      </c>
      <c r="S188" s="85" t="s">
        <v>875</v>
      </c>
      <c r="T188" s="88" t="s">
        <v>876</v>
      </c>
      <c r="U188" s="76">
        <v>25.22</v>
      </c>
      <c r="V188" s="117" t="s">
        <v>934</v>
      </c>
      <c r="W188" s="84"/>
      <c r="X188" s="86"/>
      <c r="Y188" s="86"/>
      <c r="Z188" s="86"/>
      <c r="AA188" s="86"/>
      <c r="AB188" s="86"/>
      <c r="AC188" s="86"/>
      <c r="AD188" s="86"/>
      <c r="AE188" s="86"/>
      <c r="AF188" s="86"/>
      <c r="AG188" s="86"/>
      <c r="AH188" s="86"/>
      <c r="AI188" s="86"/>
      <c r="AJ188" s="86"/>
      <c r="AK188" s="86"/>
      <c r="AL188" s="86"/>
      <c r="AM188" s="86"/>
      <c r="AN188" s="86"/>
      <c r="AO188" s="86"/>
      <c r="AP188" s="86"/>
      <c r="AQ188" s="86"/>
      <c r="AR188" s="86"/>
      <c r="AS188" s="86"/>
      <c r="AT188" s="86"/>
      <c r="AU188" s="86"/>
    </row>
    <row r="189" spans="1:47" ht="15" customHeight="1">
      <c r="A189" s="115">
        <v>98199128</v>
      </c>
      <c r="B189" s="77">
        <v>9</v>
      </c>
      <c r="C189" s="78">
        <v>44741</v>
      </c>
      <c r="D189" s="79">
        <v>44742</v>
      </c>
      <c r="E189" s="114" t="s">
        <v>862</v>
      </c>
      <c r="F189" s="87">
        <v>44745</v>
      </c>
      <c r="G189" s="81">
        <v>80</v>
      </c>
      <c r="H189" s="81" t="s">
        <v>923</v>
      </c>
      <c r="I189" s="78">
        <v>44771</v>
      </c>
      <c r="J189" s="81"/>
      <c r="K189" s="117" t="s">
        <v>932</v>
      </c>
      <c r="L189" s="82" t="s">
        <v>935</v>
      </c>
      <c r="M189" s="77" t="s">
        <v>6</v>
      </c>
      <c r="N189" s="83"/>
      <c r="O189" s="84"/>
      <c r="P189" s="76">
        <v>69</v>
      </c>
      <c r="Q189" s="76">
        <v>25000</v>
      </c>
      <c r="R189" s="76">
        <v>4</v>
      </c>
      <c r="S189" s="85" t="s">
        <v>875</v>
      </c>
      <c r="T189" s="88" t="s">
        <v>876</v>
      </c>
      <c r="U189" s="76">
        <v>25.22</v>
      </c>
      <c r="V189" s="117" t="s">
        <v>934</v>
      </c>
      <c r="W189" s="84"/>
      <c r="X189" s="86"/>
      <c r="Y189" s="86"/>
      <c r="Z189" s="86"/>
      <c r="AA189" s="86"/>
      <c r="AB189" s="86"/>
      <c r="AC189" s="86"/>
      <c r="AD189" s="86"/>
      <c r="AE189" s="86"/>
      <c r="AF189" s="86"/>
      <c r="AG189" s="86"/>
      <c r="AH189" s="86"/>
      <c r="AI189" s="86"/>
      <c r="AJ189" s="86"/>
      <c r="AK189" s="86"/>
      <c r="AL189" s="86"/>
      <c r="AM189" s="86"/>
      <c r="AN189" s="86"/>
      <c r="AO189" s="86"/>
      <c r="AP189" s="86"/>
      <c r="AQ189" s="86"/>
      <c r="AR189" s="86"/>
      <c r="AS189" s="86"/>
      <c r="AT189" s="86"/>
      <c r="AU189" s="86"/>
    </row>
    <row r="190" spans="1:47" ht="15" customHeight="1">
      <c r="A190" s="115">
        <v>98559123</v>
      </c>
      <c r="B190" s="77">
        <v>12</v>
      </c>
      <c r="C190" s="78">
        <v>44741</v>
      </c>
      <c r="D190" s="79">
        <v>44742</v>
      </c>
      <c r="E190" s="114" t="s">
        <v>862</v>
      </c>
      <c r="F190" s="87">
        <v>44745</v>
      </c>
      <c r="G190" s="81">
        <v>80</v>
      </c>
      <c r="H190" s="81" t="s">
        <v>923</v>
      </c>
      <c r="I190" s="78">
        <v>44771</v>
      </c>
      <c r="J190" s="81"/>
      <c r="K190" s="117" t="s">
        <v>932</v>
      </c>
      <c r="L190" s="82" t="s">
        <v>935</v>
      </c>
      <c r="M190" s="77" t="s">
        <v>6</v>
      </c>
      <c r="N190" s="83"/>
      <c r="O190" s="84"/>
      <c r="P190" s="76">
        <v>69</v>
      </c>
      <c r="Q190" s="76">
        <v>25000</v>
      </c>
      <c r="R190" s="76">
        <v>4</v>
      </c>
      <c r="S190" s="85" t="s">
        <v>875</v>
      </c>
      <c r="T190" s="88" t="s">
        <v>876</v>
      </c>
      <c r="U190" s="76">
        <v>25.22</v>
      </c>
      <c r="V190" s="117" t="s">
        <v>934</v>
      </c>
      <c r="W190" s="84"/>
      <c r="X190" s="86"/>
      <c r="Y190" s="86"/>
      <c r="Z190" s="86"/>
      <c r="AA190" s="86"/>
      <c r="AB190" s="86"/>
      <c r="AC190" s="86"/>
      <c r="AD190" s="86"/>
      <c r="AE190" s="86"/>
      <c r="AF190" s="86"/>
      <c r="AG190" s="86"/>
      <c r="AH190" s="86"/>
      <c r="AI190" s="86"/>
      <c r="AJ190" s="86"/>
      <c r="AK190" s="86"/>
      <c r="AL190" s="86"/>
      <c r="AM190" s="86"/>
      <c r="AN190" s="86"/>
      <c r="AO190" s="86"/>
      <c r="AP190" s="86"/>
      <c r="AQ190" s="86"/>
      <c r="AR190" s="86"/>
      <c r="AS190" s="86"/>
      <c r="AT190" s="86"/>
      <c r="AU190" s="86"/>
    </row>
    <row r="191" spans="1:47" ht="15" customHeight="1">
      <c r="A191" s="115">
        <v>94947249</v>
      </c>
      <c r="B191" s="77">
        <v>19</v>
      </c>
      <c r="C191" s="78">
        <v>44729</v>
      </c>
      <c r="D191" s="79">
        <v>44729</v>
      </c>
      <c r="E191" s="77" t="s">
        <v>862</v>
      </c>
      <c r="F191" s="87">
        <v>44745</v>
      </c>
      <c r="G191" s="81">
        <v>80</v>
      </c>
      <c r="H191" s="81" t="s">
        <v>889</v>
      </c>
      <c r="I191" s="78">
        <v>44766</v>
      </c>
      <c r="J191" s="81" t="s">
        <v>936</v>
      </c>
      <c r="K191" s="116" t="s">
        <v>932</v>
      </c>
      <c r="L191" s="82" t="s">
        <v>937</v>
      </c>
      <c r="M191" s="77" t="s">
        <v>6</v>
      </c>
      <c r="N191" s="83"/>
      <c r="O191" s="84"/>
      <c r="P191" s="76">
        <v>69</v>
      </c>
      <c r="Q191" s="81">
        <v>24700</v>
      </c>
      <c r="R191" s="76">
        <v>4</v>
      </c>
      <c r="S191" s="85" t="s">
        <v>865</v>
      </c>
      <c r="T191" s="101" t="s">
        <v>897</v>
      </c>
      <c r="U191" s="76">
        <v>25.38</v>
      </c>
      <c r="V191" s="117" t="s">
        <v>934</v>
      </c>
      <c r="W191" s="84"/>
      <c r="X191" s="86"/>
      <c r="Y191" s="86"/>
      <c r="Z191" s="86"/>
      <c r="AA191" s="86"/>
      <c r="AB191" s="86"/>
      <c r="AC191" s="86"/>
      <c r="AD191" s="86"/>
      <c r="AE191" s="86"/>
      <c r="AF191" s="86"/>
      <c r="AG191" s="86"/>
      <c r="AH191" s="86"/>
      <c r="AI191" s="86"/>
      <c r="AJ191" s="86"/>
      <c r="AK191" s="86"/>
      <c r="AL191" s="86"/>
      <c r="AM191" s="86"/>
      <c r="AN191" s="86"/>
      <c r="AO191" s="86"/>
      <c r="AP191" s="86"/>
      <c r="AQ191" s="86"/>
      <c r="AR191" s="86"/>
      <c r="AS191" s="86"/>
      <c r="AT191" s="86"/>
      <c r="AU191" s="86"/>
    </row>
    <row r="192" spans="1:47" ht="15" customHeight="1">
      <c r="A192" s="115">
        <v>94946605</v>
      </c>
      <c r="B192" s="77">
        <v>22</v>
      </c>
      <c r="C192" s="78">
        <v>44729</v>
      </c>
      <c r="D192" s="79">
        <v>44729</v>
      </c>
      <c r="E192" s="77" t="s">
        <v>862</v>
      </c>
      <c r="F192" s="87">
        <v>44745</v>
      </c>
      <c r="G192" s="81">
        <v>80</v>
      </c>
      <c r="H192" s="81" t="s">
        <v>917</v>
      </c>
      <c r="I192" s="78">
        <v>44765</v>
      </c>
      <c r="J192" s="81"/>
      <c r="K192" s="116" t="s">
        <v>932</v>
      </c>
      <c r="L192" s="82" t="s">
        <v>937</v>
      </c>
      <c r="M192" s="77" t="s">
        <v>6</v>
      </c>
      <c r="N192" s="83"/>
      <c r="O192" s="84"/>
      <c r="P192" s="76">
        <v>69</v>
      </c>
      <c r="Q192" s="81">
        <v>24700</v>
      </c>
      <c r="R192" s="76">
        <v>4</v>
      </c>
      <c r="S192" s="85" t="s">
        <v>865</v>
      </c>
      <c r="T192" s="101" t="s">
        <v>897</v>
      </c>
      <c r="U192" s="76">
        <v>25.38</v>
      </c>
      <c r="V192" s="117" t="s">
        <v>934</v>
      </c>
      <c r="W192" s="84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86"/>
      <c r="AP192" s="86"/>
      <c r="AQ192" s="86"/>
      <c r="AR192" s="86"/>
      <c r="AS192" s="86"/>
      <c r="AT192" s="86"/>
      <c r="AU192" s="86"/>
    </row>
    <row r="193" spans="1:47" ht="15" customHeight="1">
      <c r="A193" s="115">
        <v>94946449</v>
      </c>
      <c r="B193" s="77">
        <v>3</v>
      </c>
      <c r="C193" s="78">
        <v>44741</v>
      </c>
      <c r="D193" s="79">
        <v>44742</v>
      </c>
      <c r="E193" s="114" t="s">
        <v>862</v>
      </c>
      <c r="F193" s="87">
        <v>44745</v>
      </c>
      <c r="G193" s="81">
        <v>80</v>
      </c>
      <c r="H193" s="81" t="s">
        <v>923</v>
      </c>
      <c r="I193" s="78">
        <v>44771</v>
      </c>
      <c r="J193" s="81"/>
      <c r="K193" s="117" t="s">
        <v>932</v>
      </c>
      <c r="L193" s="82" t="s">
        <v>935</v>
      </c>
      <c r="M193" s="77" t="s">
        <v>6</v>
      </c>
      <c r="N193" s="83"/>
      <c r="O193" s="84"/>
      <c r="P193" s="76">
        <v>69</v>
      </c>
      <c r="Q193" s="81">
        <v>24800</v>
      </c>
      <c r="R193" s="76">
        <v>4</v>
      </c>
      <c r="S193" s="85" t="s">
        <v>865</v>
      </c>
      <c r="T193" s="101" t="s">
        <v>897</v>
      </c>
      <c r="U193" s="76">
        <v>25.38</v>
      </c>
      <c r="V193" s="117" t="s">
        <v>934</v>
      </c>
      <c r="W193" s="84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  <c r="AI193" s="86"/>
      <c r="AJ193" s="86"/>
      <c r="AK193" s="86"/>
      <c r="AL193" s="86"/>
      <c r="AM193" s="86"/>
      <c r="AN193" s="86"/>
      <c r="AO193" s="86"/>
      <c r="AP193" s="86"/>
      <c r="AQ193" s="86"/>
      <c r="AR193" s="86"/>
      <c r="AS193" s="86"/>
      <c r="AT193" s="86"/>
      <c r="AU193" s="86"/>
    </row>
    <row r="194" spans="1:47" ht="15" customHeight="1">
      <c r="A194" s="118">
        <v>54027792</v>
      </c>
      <c r="B194" s="77">
        <v>16</v>
      </c>
      <c r="C194" s="119">
        <v>44684</v>
      </c>
      <c r="D194" s="120">
        <v>44684</v>
      </c>
      <c r="E194" s="114" t="s">
        <v>862</v>
      </c>
      <c r="F194" s="87">
        <v>44745</v>
      </c>
      <c r="G194" s="114">
        <v>80</v>
      </c>
      <c r="H194" s="81" t="s">
        <v>881</v>
      </c>
      <c r="I194" s="78">
        <v>44768</v>
      </c>
      <c r="J194" s="121" t="s">
        <v>938</v>
      </c>
      <c r="K194" s="116" t="s">
        <v>932</v>
      </c>
      <c r="L194" s="82" t="s">
        <v>939</v>
      </c>
      <c r="M194" s="121" t="s">
        <v>6</v>
      </c>
      <c r="N194" s="122"/>
      <c r="O194" s="84"/>
      <c r="P194" s="76">
        <v>69</v>
      </c>
      <c r="Q194" s="81">
        <v>25000</v>
      </c>
      <c r="R194" s="81">
        <v>4</v>
      </c>
      <c r="S194" s="89" t="s">
        <v>877</v>
      </c>
      <c r="T194" s="100" t="s">
        <v>891</v>
      </c>
      <c r="U194" s="81">
        <v>25.22</v>
      </c>
      <c r="V194" s="117" t="s">
        <v>934</v>
      </c>
      <c r="W194" s="84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86"/>
      <c r="AK194" s="86"/>
      <c r="AL194" s="86"/>
      <c r="AM194" s="86"/>
      <c r="AN194" s="86"/>
      <c r="AO194" s="86"/>
      <c r="AP194" s="86"/>
      <c r="AQ194" s="86"/>
      <c r="AR194" s="86"/>
      <c r="AS194" s="86"/>
      <c r="AT194" s="86"/>
      <c r="AU194" s="86"/>
    </row>
    <row r="195" spans="1:47" ht="15" customHeight="1">
      <c r="A195" s="115">
        <v>54972542</v>
      </c>
      <c r="B195" s="77">
        <v>18</v>
      </c>
      <c r="C195" s="78">
        <v>44724</v>
      </c>
      <c r="D195" s="79">
        <v>44725</v>
      </c>
      <c r="E195" s="77" t="s">
        <v>862</v>
      </c>
      <c r="F195" s="87">
        <v>44745</v>
      </c>
      <c r="G195" s="77">
        <v>80</v>
      </c>
      <c r="H195" s="81" t="s">
        <v>889</v>
      </c>
      <c r="I195" s="78">
        <v>44766</v>
      </c>
      <c r="J195" s="81" t="s">
        <v>940</v>
      </c>
      <c r="K195" s="116" t="s">
        <v>932</v>
      </c>
      <c r="L195" s="82" t="s">
        <v>941</v>
      </c>
      <c r="M195" s="77" t="s">
        <v>8</v>
      </c>
      <c r="N195" s="83">
        <v>44795</v>
      </c>
      <c r="O195" s="84"/>
      <c r="P195" s="76">
        <v>69</v>
      </c>
      <c r="Q195" s="81">
        <v>25000</v>
      </c>
      <c r="R195" s="81">
        <v>4</v>
      </c>
      <c r="S195" s="89" t="s">
        <v>877</v>
      </c>
      <c r="T195" s="100" t="s">
        <v>891</v>
      </c>
      <c r="U195" s="81">
        <v>25.22</v>
      </c>
      <c r="V195" s="117" t="s">
        <v>934</v>
      </c>
      <c r="W195" s="84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86"/>
      <c r="AJ195" s="86"/>
      <c r="AK195" s="86"/>
      <c r="AL195" s="86"/>
      <c r="AM195" s="86"/>
      <c r="AN195" s="86"/>
      <c r="AO195" s="86"/>
      <c r="AP195" s="86"/>
      <c r="AQ195" s="86"/>
      <c r="AR195" s="86"/>
      <c r="AS195" s="86"/>
      <c r="AT195" s="86"/>
      <c r="AU195" s="86"/>
    </row>
    <row r="196" spans="1:47" ht="15" customHeight="1">
      <c r="A196" s="115">
        <v>54040993</v>
      </c>
      <c r="B196" s="77">
        <v>1</v>
      </c>
      <c r="C196" s="78">
        <v>44741</v>
      </c>
      <c r="D196" s="79">
        <v>44742</v>
      </c>
      <c r="E196" s="114" t="s">
        <v>862</v>
      </c>
      <c r="F196" s="87">
        <v>44745</v>
      </c>
      <c r="G196" s="81">
        <v>80</v>
      </c>
      <c r="H196" s="81" t="s">
        <v>923</v>
      </c>
      <c r="I196" s="78">
        <v>44771</v>
      </c>
      <c r="J196" s="81"/>
      <c r="K196" s="117" t="s">
        <v>932</v>
      </c>
      <c r="L196" s="82" t="s">
        <v>935</v>
      </c>
      <c r="M196" s="77" t="s">
        <v>6</v>
      </c>
      <c r="N196" s="83"/>
      <c r="O196" s="84"/>
      <c r="P196" s="76">
        <v>69</v>
      </c>
      <c r="Q196" s="81">
        <v>25000</v>
      </c>
      <c r="R196" s="81">
        <v>4</v>
      </c>
      <c r="S196" s="89" t="s">
        <v>877</v>
      </c>
      <c r="T196" s="100" t="s">
        <v>891</v>
      </c>
      <c r="U196" s="81">
        <v>25.22</v>
      </c>
      <c r="V196" s="117" t="s">
        <v>934</v>
      </c>
      <c r="W196" s="84"/>
      <c r="X196" s="86"/>
      <c r="Y196" s="86"/>
      <c r="Z196" s="86"/>
      <c r="AA196" s="86"/>
      <c r="AB196" s="86"/>
      <c r="AC196" s="86"/>
      <c r="AD196" s="86"/>
      <c r="AE196" s="86"/>
      <c r="AF196" s="86"/>
      <c r="AG196" s="86"/>
      <c r="AH196" s="86"/>
      <c r="AI196" s="86"/>
      <c r="AJ196" s="86"/>
      <c r="AK196" s="86"/>
      <c r="AL196" s="86"/>
      <c r="AM196" s="86"/>
      <c r="AN196" s="86"/>
      <c r="AO196" s="86"/>
      <c r="AP196" s="86"/>
      <c r="AQ196" s="86"/>
      <c r="AR196" s="86"/>
      <c r="AS196" s="86"/>
      <c r="AT196" s="86"/>
      <c r="AU196" s="86"/>
    </row>
    <row r="197" spans="1:47" ht="15" customHeight="1">
      <c r="A197" s="118">
        <v>54963459</v>
      </c>
      <c r="B197" s="77">
        <v>13</v>
      </c>
      <c r="C197" s="123" t="s">
        <v>942</v>
      </c>
      <c r="D197" s="79">
        <v>44741</v>
      </c>
      <c r="E197" s="81" t="s">
        <v>943</v>
      </c>
      <c r="F197" s="87">
        <v>44745</v>
      </c>
      <c r="G197" s="81">
        <v>80</v>
      </c>
      <c r="H197" s="114" t="s">
        <v>920</v>
      </c>
      <c r="I197" s="98">
        <v>44770</v>
      </c>
      <c r="J197" s="81"/>
      <c r="K197" s="116" t="s">
        <v>932</v>
      </c>
      <c r="L197" s="124"/>
      <c r="M197" s="77" t="s">
        <v>944</v>
      </c>
      <c r="N197" s="83"/>
      <c r="O197" s="84"/>
      <c r="P197" s="76">
        <v>69</v>
      </c>
      <c r="Q197" s="81">
        <v>25000</v>
      </c>
      <c r="R197" s="81">
        <v>4</v>
      </c>
      <c r="S197" s="89" t="s">
        <v>877</v>
      </c>
      <c r="T197" s="100" t="s">
        <v>891</v>
      </c>
      <c r="U197" s="81">
        <v>25.22</v>
      </c>
      <c r="V197" s="117" t="s">
        <v>934</v>
      </c>
      <c r="W197" s="84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86"/>
      <c r="AJ197" s="86"/>
      <c r="AK197" s="86"/>
      <c r="AL197" s="86"/>
      <c r="AM197" s="86"/>
      <c r="AN197" s="86"/>
      <c r="AO197" s="86"/>
      <c r="AP197" s="86"/>
      <c r="AQ197" s="86"/>
      <c r="AR197" s="86"/>
      <c r="AS197" s="86"/>
      <c r="AT197" s="86"/>
      <c r="AU197" s="86"/>
    </row>
    <row r="198" spans="1:47" ht="15" customHeight="1">
      <c r="A198" s="118">
        <v>54974316</v>
      </c>
      <c r="B198" s="77">
        <v>14</v>
      </c>
      <c r="C198" s="119">
        <v>44732</v>
      </c>
      <c r="D198" s="79">
        <v>44741</v>
      </c>
      <c r="E198" s="114" t="s">
        <v>862</v>
      </c>
      <c r="F198" s="87">
        <v>44745</v>
      </c>
      <c r="G198" s="81">
        <v>80</v>
      </c>
      <c r="H198" s="114" t="s">
        <v>920</v>
      </c>
      <c r="I198" s="98">
        <v>44770</v>
      </c>
      <c r="J198" s="81"/>
      <c r="K198" s="116" t="s">
        <v>932</v>
      </c>
      <c r="L198" s="124" t="s">
        <v>945</v>
      </c>
      <c r="M198" s="77" t="s">
        <v>946</v>
      </c>
      <c r="N198" s="83"/>
      <c r="O198" s="84"/>
      <c r="P198" s="76">
        <v>69</v>
      </c>
      <c r="Q198" s="81">
        <v>25000</v>
      </c>
      <c r="R198" s="81">
        <v>4</v>
      </c>
      <c r="S198" s="89" t="s">
        <v>877</v>
      </c>
      <c r="T198" s="100" t="s">
        <v>891</v>
      </c>
      <c r="U198" s="81">
        <v>25.22</v>
      </c>
      <c r="V198" s="117" t="s">
        <v>934</v>
      </c>
      <c r="W198" s="84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86"/>
      <c r="AN198" s="86"/>
      <c r="AO198" s="86"/>
      <c r="AP198" s="86"/>
      <c r="AQ198" s="86"/>
      <c r="AR198" s="86"/>
      <c r="AS198" s="86"/>
      <c r="AT198" s="86"/>
      <c r="AU198" s="86"/>
    </row>
    <row r="199" spans="1:47" ht="15" customHeight="1">
      <c r="A199" s="115">
        <v>54911946</v>
      </c>
      <c r="B199" s="77">
        <v>15</v>
      </c>
      <c r="C199" s="113">
        <v>44735</v>
      </c>
      <c r="D199" s="79">
        <v>44736</v>
      </c>
      <c r="E199" s="77" t="s">
        <v>862</v>
      </c>
      <c r="F199" s="87">
        <v>44745</v>
      </c>
      <c r="G199" s="81">
        <v>80</v>
      </c>
      <c r="H199" s="81" t="s">
        <v>881</v>
      </c>
      <c r="I199" s="78">
        <v>44768</v>
      </c>
      <c r="J199" s="81" t="s">
        <v>947</v>
      </c>
      <c r="K199" s="116" t="s">
        <v>932</v>
      </c>
      <c r="L199" s="82" t="s">
        <v>933</v>
      </c>
      <c r="M199" s="77" t="s">
        <v>6</v>
      </c>
      <c r="N199" s="83"/>
      <c r="O199" s="84"/>
      <c r="P199" s="76">
        <v>68</v>
      </c>
      <c r="Q199" s="76">
        <v>25900</v>
      </c>
      <c r="R199" s="76">
        <v>4</v>
      </c>
      <c r="S199" s="85" t="s">
        <v>865</v>
      </c>
      <c r="T199" s="125" t="s">
        <v>948</v>
      </c>
      <c r="U199" s="76">
        <v>25.72</v>
      </c>
      <c r="V199" s="117" t="s">
        <v>934</v>
      </c>
      <c r="W199" s="84"/>
      <c r="X199" s="86"/>
      <c r="Y199" s="86"/>
      <c r="Z199" s="86"/>
      <c r="AA199" s="86"/>
      <c r="AB199" s="86"/>
      <c r="AC199" s="86"/>
      <c r="AD199" s="86"/>
      <c r="AE199" s="86"/>
      <c r="AF199" s="86"/>
      <c r="AG199" s="86"/>
      <c r="AH199" s="86"/>
      <c r="AI199" s="86"/>
      <c r="AJ199" s="86"/>
      <c r="AK199" s="86"/>
      <c r="AL199" s="86"/>
      <c r="AM199" s="86"/>
      <c r="AN199" s="86"/>
      <c r="AO199" s="86"/>
      <c r="AP199" s="86"/>
      <c r="AQ199" s="86"/>
      <c r="AR199" s="86"/>
      <c r="AS199" s="86"/>
      <c r="AT199" s="86"/>
      <c r="AU199" s="86"/>
    </row>
    <row r="200" spans="1:47" ht="15" customHeight="1">
      <c r="A200" s="115">
        <v>54912613</v>
      </c>
      <c r="B200" s="77">
        <v>21</v>
      </c>
      <c r="C200" s="78">
        <v>44729</v>
      </c>
      <c r="D200" s="79">
        <v>44729</v>
      </c>
      <c r="E200" s="77" t="s">
        <v>862</v>
      </c>
      <c r="F200" s="87">
        <v>44745</v>
      </c>
      <c r="G200" s="81">
        <v>80</v>
      </c>
      <c r="H200" s="81" t="s">
        <v>917</v>
      </c>
      <c r="I200" s="78">
        <v>44765</v>
      </c>
      <c r="J200" s="81"/>
      <c r="K200" s="116" t="s">
        <v>932</v>
      </c>
      <c r="L200" s="82" t="s">
        <v>937</v>
      </c>
      <c r="M200" s="77" t="s">
        <v>6</v>
      </c>
      <c r="N200" s="83"/>
      <c r="O200" s="84"/>
      <c r="P200" s="76">
        <v>68</v>
      </c>
      <c r="Q200" s="76">
        <v>25900</v>
      </c>
      <c r="R200" s="76">
        <v>4</v>
      </c>
      <c r="S200" s="85" t="s">
        <v>865</v>
      </c>
      <c r="T200" s="125" t="s">
        <v>948</v>
      </c>
      <c r="U200" s="76">
        <v>25.72</v>
      </c>
      <c r="V200" s="117" t="s">
        <v>934</v>
      </c>
      <c r="W200" s="84"/>
      <c r="X200" s="86"/>
      <c r="Y200" s="86"/>
      <c r="Z200" s="86"/>
      <c r="AA200" s="86"/>
      <c r="AB200" s="86"/>
      <c r="AC200" s="86"/>
      <c r="AD200" s="86"/>
      <c r="AE200" s="86"/>
      <c r="AF200" s="86"/>
      <c r="AG200" s="86"/>
      <c r="AH200" s="86"/>
      <c r="AI200" s="86"/>
      <c r="AJ200" s="86"/>
      <c r="AK200" s="86"/>
      <c r="AL200" s="86"/>
      <c r="AM200" s="86"/>
      <c r="AN200" s="86"/>
      <c r="AO200" s="86"/>
      <c r="AP200" s="86"/>
      <c r="AQ200" s="86"/>
      <c r="AR200" s="86"/>
      <c r="AS200" s="86"/>
      <c r="AT200" s="86"/>
      <c r="AU200" s="86"/>
    </row>
    <row r="201" spans="1:47" ht="15" customHeight="1">
      <c r="A201" s="115">
        <v>98312812</v>
      </c>
      <c r="B201" s="77">
        <v>10</v>
      </c>
      <c r="C201" s="78">
        <v>44741</v>
      </c>
      <c r="D201" s="79">
        <v>44742</v>
      </c>
      <c r="E201" s="114" t="s">
        <v>862</v>
      </c>
      <c r="F201" s="87">
        <v>44745</v>
      </c>
      <c r="G201" s="81">
        <v>80</v>
      </c>
      <c r="H201" s="81" t="s">
        <v>923</v>
      </c>
      <c r="I201" s="78">
        <v>44771</v>
      </c>
      <c r="J201" s="81"/>
      <c r="K201" s="117" t="s">
        <v>932</v>
      </c>
      <c r="L201" s="82" t="s">
        <v>935</v>
      </c>
      <c r="M201" s="77" t="s">
        <v>6</v>
      </c>
      <c r="N201" s="83"/>
      <c r="O201" s="84"/>
      <c r="P201" s="76">
        <v>68.5</v>
      </c>
      <c r="Q201" s="76">
        <v>25400</v>
      </c>
      <c r="R201" s="76">
        <v>4</v>
      </c>
      <c r="S201" s="85" t="s">
        <v>865</v>
      </c>
      <c r="T201" s="76" t="s">
        <v>873</v>
      </c>
      <c r="U201" s="76">
        <v>25.7</v>
      </c>
      <c r="V201" s="117" t="s">
        <v>934</v>
      </c>
      <c r="W201" s="84"/>
      <c r="X201" s="86"/>
      <c r="Y201" s="86"/>
      <c r="Z201" s="86"/>
      <c r="AA201" s="86"/>
      <c r="AB201" s="86"/>
      <c r="AC201" s="86"/>
      <c r="AD201" s="86"/>
      <c r="AE201" s="86"/>
      <c r="AF201" s="86"/>
      <c r="AG201" s="86"/>
      <c r="AH201" s="86"/>
      <c r="AI201" s="86"/>
      <c r="AJ201" s="86"/>
      <c r="AK201" s="86"/>
      <c r="AL201" s="86"/>
      <c r="AM201" s="86"/>
      <c r="AN201" s="86"/>
      <c r="AO201" s="86"/>
      <c r="AP201" s="86"/>
      <c r="AQ201" s="86"/>
      <c r="AR201" s="86"/>
      <c r="AS201" s="86"/>
      <c r="AT201" s="86"/>
      <c r="AU201" s="86"/>
    </row>
    <row r="202" spans="1:47" ht="15" customHeight="1">
      <c r="A202" s="115">
        <v>98313323</v>
      </c>
      <c r="B202" s="77">
        <v>20</v>
      </c>
      <c r="C202" s="78">
        <v>44729</v>
      </c>
      <c r="D202" s="79">
        <v>44729</v>
      </c>
      <c r="E202" s="77" t="s">
        <v>862</v>
      </c>
      <c r="F202" s="87">
        <v>44745</v>
      </c>
      <c r="G202" s="81">
        <v>80</v>
      </c>
      <c r="H202" s="81" t="s">
        <v>889</v>
      </c>
      <c r="I202" s="78">
        <v>44766</v>
      </c>
      <c r="J202" s="81" t="s">
        <v>936</v>
      </c>
      <c r="K202" s="116" t="s">
        <v>932</v>
      </c>
      <c r="L202" s="82" t="s">
        <v>937</v>
      </c>
      <c r="M202" s="77" t="s">
        <v>6</v>
      </c>
      <c r="N202" s="83"/>
      <c r="O202" s="84"/>
      <c r="P202" s="76">
        <v>68.5</v>
      </c>
      <c r="Q202" s="76">
        <v>25500</v>
      </c>
      <c r="R202" s="76">
        <v>4</v>
      </c>
      <c r="S202" s="85" t="s">
        <v>865</v>
      </c>
      <c r="T202" s="76" t="s">
        <v>873</v>
      </c>
      <c r="U202" s="76">
        <v>25.7</v>
      </c>
      <c r="V202" s="117" t="s">
        <v>934</v>
      </c>
      <c r="W202" s="84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  <c r="AI202" s="86"/>
      <c r="AJ202" s="86"/>
      <c r="AK202" s="86"/>
      <c r="AL202" s="86"/>
      <c r="AM202" s="86"/>
      <c r="AN202" s="86"/>
      <c r="AO202" s="86"/>
      <c r="AP202" s="86"/>
      <c r="AQ202" s="86"/>
      <c r="AR202" s="86"/>
      <c r="AS202" s="86"/>
      <c r="AT202" s="86"/>
      <c r="AU202" s="86"/>
    </row>
    <row r="203" spans="1:47" ht="15" customHeight="1">
      <c r="A203" s="115">
        <v>98312945</v>
      </c>
      <c r="B203" s="77">
        <v>11</v>
      </c>
      <c r="C203" s="78">
        <v>44741</v>
      </c>
      <c r="D203" s="79">
        <v>44742</v>
      </c>
      <c r="E203" s="114" t="s">
        <v>862</v>
      </c>
      <c r="F203" s="87">
        <v>44745</v>
      </c>
      <c r="G203" s="81">
        <v>80</v>
      </c>
      <c r="H203" s="81" t="s">
        <v>923</v>
      </c>
      <c r="I203" s="78">
        <v>44771</v>
      </c>
      <c r="J203" s="81"/>
      <c r="K203" s="117" t="s">
        <v>932</v>
      </c>
      <c r="L203" s="82" t="s">
        <v>935</v>
      </c>
      <c r="M203" s="77" t="s">
        <v>6</v>
      </c>
      <c r="N203" s="83"/>
      <c r="O203" s="84"/>
      <c r="P203" s="76">
        <v>68.5</v>
      </c>
      <c r="Q203" s="76">
        <v>25400</v>
      </c>
      <c r="R203" s="76">
        <v>4</v>
      </c>
      <c r="S203" s="85" t="s">
        <v>865</v>
      </c>
      <c r="T203" s="76" t="s">
        <v>873</v>
      </c>
      <c r="U203" s="76">
        <v>25.7</v>
      </c>
      <c r="V203" s="117" t="s">
        <v>934</v>
      </c>
      <c r="W203" s="84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  <c r="AI203" s="86"/>
      <c r="AJ203" s="86"/>
      <c r="AK203" s="86"/>
      <c r="AL203" s="86"/>
      <c r="AM203" s="86"/>
      <c r="AN203" s="86"/>
      <c r="AO203" s="86"/>
      <c r="AP203" s="86"/>
      <c r="AQ203" s="86"/>
      <c r="AR203" s="86"/>
      <c r="AS203" s="86"/>
      <c r="AT203" s="86"/>
      <c r="AU203" s="86"/>
    </row>
    <row r="204" spans="1:47" ht="15" customHeight="1">
      <c r="A204" s="115">
        <v>94682093</v>
      </c>
      <c r="B204" s="77">
        <v>17</v>
      </c>
      <c r="C204" s="113">
        <v>44735</v>
      </c>
      <c r="D204" s="79">
        <v>44736</v>
      </c>
      <c r="E204" s="77" t="s">
        <v>862</v>
      </c>
      <c r="F204" s="87">
        <v>44745</v>
      </c>
      <c r="G204" s="81">
        <v>80</v>
      </c>
      <c r="H204" s="81" t="s">
        <v>881</v>
      </c>
      <c r="I204" s="78">
        <v>44768</v>
      </c>
      <c r="J204" s="81" t="s">
        <v>949</v>
      </c>
      <c r="K204" s="116" t="s">
        <v>932</v>
      </c>
      <c r="L204" s="82" t="s">
        <v>933</v>
      </c>
      <c r="M204" s="77" t="s">
        <v>6</v>
      </c>
      <c r="N204" s="83"/>
      <c r="O204" s="84"/>
      <c r="P204" s="76">
        <v>70</v>
      </c>
      <c r="Q204" s="76">
        <v>23700</v>
      </c>
      <c r="R204" s="76">
        <v>4</v>
      </c>
      <c r="S204" s="85" t="s">
        <v>865</v>
      </c>
      <c r="T204" s="76" t="s">
        <v>950</v>
      </c>
      <c r="U204" s="76">
        <v>25.69</v>
      </c>
      <c r="V204" s="117" t="s">
        <v>934</v>
      </c>
      <c r="W204" s="84"/>
      <c r="X204" s="86"/>
      <c r="Y204" s="86"/>
      <c r="Z204" s="86"/>
      <c r="AA204" s="86"/>
      <c r="AB204" s="86"/>
      <c r="AC204" s="86"/>
      <c r="AD204" s="86"/>
      <c r="AE204" s="86"/>
      <c r="AF204" s="86"/>
      <c r="AG204" s="86"/>
      <c r="AH204" s="86"/>
      <c r="AI204" s="86"/>
      <c r="AJ204" s="86"/>
      <c r="AK204" s="86"/>
      <c r="AL204" s="86"/>
      <c r="AM204" s="86"/>
      <c r="AN204" s="86"/>
      <c r="AO204" s="86"/>
      <c r="AP204" s="86"/>
      <c r="AQ204" s="86"/>
      <c r="AR204" s="86"/>
      <c r="AS204" s="86"/>
      <c r="AT204" s="86"/>
      <c r="AU204" s="86"/>
    </row>
    <row r="205" spans="1:47" ht="15" customHeight="1">
      <c r="A205" s="115">
        <v>94663796</v>
      </c>
      <c r="B205" s="77">
        <v>2</v>
      </c>
      <c r="C205" s="78">
        <v>44741</v>
      </c>
      <c r="D205" s="79">
        <v>44742</v>
      </c>
      <c r="E205" s="114" t="s">
        <v>862</v>
      </c>
      <c r="F205" s="87">
        <v>44745</v>
      </c>
      <c r="G205" s="81">
        <v>80</v>
      </c>
      <c r="H205" s="81" t="s">
        <v>923</v>
      </c>
      <c r="I205" s="78">
        <v>44771</v>
      </c>
      <c r="J205" s="81"/>
      <c r="K205" s="117" t="s">
        <v>932</v>
      </c>
      <c r="L205" s="82" t="s">
        <v>935</v>
      </c>
      <c r="M205" s="77" t="s">
        <v>6</v>
      </c>
      <c r="N205" s="83"/>
      <c r="O205" s="84"/>
      <c r="P205" s="76">
        <v>70</v>
      </c>
      <c r="Q205" s="76">
        <v>23700</v>
      </c>
      <c r="R205" s="76">
        <v>4</v>
      </c>
      <c r="S205" s="85" t="s">
        <v>865</v>
      </c>
      <c r="T205" s="76" t="s">
        <v>950</v>
      </c>
      <c r="U205" s="76">
        <v>25.69</v>
      </c>
      <c r="V205" s="117" t="s">
        <v>934</v>
      </c>
      <c r="W205" s="84"/>
      <c r="X205" s="86"/>
      <c r="Y205" s="86"/>
      <c r="Z205" s="86"/>
      <c r="AA205" s="86"/>
      <c r="AB205" s="86"/>
      <c r="AC205" s="86"/>
      <c r="AD205" s="86"/>
      <c r="AE205" s="86"/>
      <c r="AF205" s="86"/>
      <c r="AG205" s="86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  <c r="AR205" s="86"/>
      <c r="AS205" s="86"/>
      <c r="AT205" s="86"/>
      <c r="AU205" s="86"/>
    </row>
    <row r="206" spans="1:47" ht="15" customHeight="1">
      <c r="A206" s="115">
        <v>54260419</v>
      </c>
      <c r="B206" s="77">
        <v>23</v>
      </c>
      <c r="C206" s="113">
        <v>44735</v>
      </c>
      <c r="D206" s="79">
        <v>44736</v>
      </c>
      <c r="E206" s="77" t="s">
        <v>862</v>
      </c>
      <c r="F206" s="87">
        <v>44745</v>
      </c>
      <c r="G206" s="81">
        <v>80</v>
      </c>
      <c r="H206" s="81" t="s">
        <v>917</v>
      </c>
      <c r="I206" s="78">
        <v>44765</v>
      </c>
      <c r="J206" s="81"/>
      <c r="K206" s="116" t="s">
        <v>932</v>
      </c>
      <c r="L206" s="82" t="s">
        <v>933</v>
      </c>
      <c r="M206" s="77" t="s">
        <v>6</v>
      </c>
      <c r="N206" s="83"/>
      <c r="O206" s="84"/>
      <c r="P206" s="76">
        <v>69</v>
      </c>
      <c r="Q206" s="76">
        <v>24500</v>
      </c>
      <c r="R206" s="76">
        <v>4</v>
      </c>
      <c r="S206" s="85" t="s">
        <v>865</v>
      </c>
      <c r="T206" s="126" t="s">
        <v>951</v>
      </c>
      <c r="U206" s="76">
        <v>25.69</v>
      </c>
      <c r="V206" s="117" t="s">
        <v>934</v>
      </c>
      <c r="W206" s="84"/>
      <c r="X206" s="86"/>
      <c r="Y206" s="86"/>
      <c r="Z206" s="86"/>
      <c r="AA206" s="86"/>
      <c r="AB206" s="86"/>
      <c r="AC206" s="86"/>
      <c r="AD206" s="86"/>
      <c r="AE206" s="86"/>
      <c r="AF206" s="86"/>
      <c r="AG206" s="86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  <c r="AR206" s="86"/>
      <c r="AS206" s="86"/>
      <c r="AT206" s="86"/>
      <c r="AU206" s="86"/>
    </row>
    <row r="207" spans="1:47" ht="15" customHeight="1">
      <c r="A207" s="115">
        <v>59871970</v>
      </c>
      <c r="B207" s="77">
        <v>24</v>
      </c>
      <c r="C207" s="113">
        <v>44735</v>
      </c>
      <c r="D207" s="79">
        <v>44736</v>
      </c>
      <c r="E207" s="77" t="s">
        <v>862</v>
      </c>
      <c r="F207" s="87">
        <v>44745</v>
      </c>
      <c r="G207" s="81">
        <v>80</v>
      </c>
      <c r="H207" s="81" t="s">
        <v>917</v>
      </c>
      <c r="I207" s="78">
        <v>44765</v>
      </c>
      <c r="J207" s="81"/>
      <c r="K207" s="116" t="s">
        <v>932</v>
      </c>
      <c r="L207" s="82" t="s">
        <v>933</v>
      </c>
      <c r="M207" s="77" t="s">
        <v>6</v>
      </c>
      <c r="N207" s="83"/>
      <c r="O207" s="84"/>
      <c r="P207" s="76">
        <v>69</v>
      </c>
      <c r="Q207" s="76">
        <v>25000</v>
      </c>
      <c r="R207" s="76">
        <v>4</v>
      </c>
      <c r="S207" s="85" t="s">
        <v>865</v>
      </c>
      <c r="T207" s="76" t="s">
        <v>919</v>
      </c>
      <c r="U207" s="76">
        <v>26.22</v>
      </c>
      <c r="V207" s="117" t="s">
        <v>934</v>
      </c>
      <c r="W207" s="84"/>
      <c r="X207" s="86"/>
      <c r="Y207" s="86"/>
      <c r="Z207" s="86"/>
      <c r="AA207" s="86"/>
      <c r="AB207" s="86"/>
      <c r="AC207" s="86"/>
      <c r="AD207" s="86"/>
      <c r="AE207" s="86"/>
      <c r="AF207" s="86"/>
      <c r="AG207" s="86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  <c r="AR207" s="86"/>
      <c r="AS207" s="86"/>
      <c r="AT207" s="86"/>
      <c r="AU207" s="86"/>
    </row>
    <row r="208" spans="1:47" ht="15" customHeight="1">
      <c r="A208" s="115">
        <v>59989160</v>
      </c>
      <c r="B208" s="77">
        <v>28</v>
      </c>
      <c r="C208" s="78">
        <v>44741</v>
      </c>
      <c r="D208" s="79">
        <v>44742</v>
      </c>
      <c r="E208" s="114" t="s">
        <v>862</v>
      </c>
      <c r="F208" s="87">
        <v>44745</v>
      </c>
      <c r="G208" s="102">
        <v>60</v>
      </c>
      <c r="H208" s="81" t="s">
        <v>923</v>
      </c>
      <c r="I208" s="78">
        <v>44771</v>
      </c>
      <c r="J208" s="81"/>
      <c r="K208" s="117" t="s">
        <v>932</v>
      </c>
      <c r="L208" s="82" t="s">
        <v>935</v>
      </c>
      <c r="M208" s="77" t="s">
        <v>6</v>
      </c>
      <c r="N208" s="83"/>
      <c r="O208" s="84"/>
      <c r="P208" s="76">
        <v>72</v>
      </c>
      <c r="Q208" s="76">
        <v>21000</v>
      </c>
      <c r="R208" s="76">
        <v>3</v>
      </c>
      <c r="S208" s="85" t="s">
        <v>899</v>
      </c>
      <c r="T208" s="76" t="s">
        <v>952</v>
      </c>
      <c r="U208" s="76">
        <v>19.62</v>
      </c>
      <c r="V208" s="117" t="s">
        <v>934</v>
      </c>
      <c r="W208" s="84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  <c r="AR208" s="86"/>
      <c r="AS208" s="86"/>
      <c r="AT208" s="86"/>
      <c r="AU208" s="86"/>
    </row>
    <row r="209" spans="1:47" ht="15" customHeight="1">
      <c r="A209" s="115">
        <v>59997189</v>
      </c>
      <c r="B209" s="77">
        <v>29</v>
      </c>
      <c r="C209" s="78">
        <v>44741</v>
      </c>
      <c r="D209" s="79">
        <v>44742</v>
      </c>
      <c r="E209" s="114" t="s">
        <v>862</v>
      </c>
      <c r="F209" s="87">
        <v>44745</v>
      </c>
      <c r="G209" s="102">
        <v>60</v>
      </c>
      <c r="H209" s="81" t="s">
        <v>923</v>
      </c>
      <c r="I209" s="78">
        <v>44771</v>
      </c>
      <c r="J209" s="81"/>
      <c r="K209" s="117" t="s">
        <v>932</v>
      </c>
      <c r="L209" s="82" t="s">
        <v>935</v>
      </c>
      <c r="M209" s="77" t="s">
        <v>6</v>
      </c>
      <c r="N209" s="83"/>
      <c r="O209" s="84"/>
      <c r="P209" s="76">
        <v>72</v>
      </c>
      <c r="Q209" s="76">
        <v>21700</v>
      </c>
      <c r="R209" s="76">
        <v>3</v>
      </c>
      <c r="S209" s="85" t="s">
        <v>899</v>
      </c>
      <c r="T209" s="76" t="s">
        <v>900</v>
      </c>
      <c r="U209" s="81">
        <v>19.62</v>
      </c>
      <c r="V209" s="117" t="s">
        <v>934</v>
      </c>
      <c r="W209" s="84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</row>
    <row r="210" spans="1:47" ht="15" customHeight="1">
      <c r="A210" s="115">
        <v>54302971</v>
      </c>
      <c r="B210" s="77">
        <v>30</v>
      </c>
      <c r="C210" s="78">
        <v>44741</v>
      </c>
      <c r="D210" s="79">
        <v>44742</v>
      </c>
      <c r="E210" s="114" t="s">
        <v>862</v>
      </c>
      <c r="F210" s="87">
        <v>44745</v>
      </c>
      <c r="G210" s="103">
        <v>40</v>
      </c>
      <c r="H210" s="81" t="s">
        <v>923</v>
      </c>
      <c r="I210" s="78">
        <v>44771</v>
      </c>
      <c r="J210" s="81"/>
      <c r="K210" s="117" t="s">
        <v>932</v>
      </c>
      <c r="L210" s="82" t="s">
        <v>935</v>
      </c>
      <c r="M210" s="77" t="s">
        <v>6</v>
      </c>
      <c r="N210" s="83"/>
      <c r="O210" s="84"/>
      <c r="P210" s="76">
        <v>70</v>
      </c>
      <c r="Q210" s="127">
        <v>21000</v>
      </c>
      <c r="R210" s="127">
        <v>2</v>
      </c>
      <c r="S210" s="128" t="s">
        <v>953</v>
      </c>
      <c r="T210" s="129" t="s">
        <v>954</v>
      </c>
      <c r="U210" s="127">
        <v>14.62</v>
      </c>
      <c r="V210" s="117" t="s">
        <v>934</v>
      </c>
      <c r="W210" s="84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  <c r="AR210" s="86"/>
      <c r="AS210" s="86"/>
      <c r="AT210" s="86"/>
      <c r="AU210" s="86"/>
    </row>
    <row r="211" spans="1:47" ht="15" customHeight="1">
      <c r="A211" s="115">
        <v>54958160</v>
      </c>
      <c r="B211" s="77">
        <v>31</v>
      </c>
      <c r="C211" s="78">
        <v>44741</v>
      </c>
      <c r="D211" s="79">
        <v>44742</v>
      </c>
      <c r="E211" s="114" t="s">
        <v>862</v>
      </c>
      <c r="F211" s="87">
        <v>44745</v>
      </c>
      <c r="G211" s="103">
        <v>40</v>
      </c>
      <c r="H211" s="81" t="s">
        <v>923</v>
      </c>
      <c r="I211" s="78">
        <v>44771</v>
      </c>
      <c r="J211" s="81"/>
      <c r="K211" s="117" t="s">
        <v>932</v>
      </c>
      <c r="L211" s="82" t="s">
        <v>935</v>
      </c>
      <c r="M211" s="77" t="s">
        <v>6</v>
      </c>
      <c r="N211" s="83"/>
      <c r="O211" s="84"/>
      <c r="P211" s="76">
        <v>70</v>
      </c>
      <c r="Q211" s="127">
        <v>22000</v>
      </c>
      <c r="R211" s="127">
        <v>2</v>
      </c>
      <c r="S211" s="128" t="s">
        <v>953</v>
      </c>
      <c r="T211" s="129" t="s">
        <v>954</v>
      </c>
      <c r="U211" s="127">
        <v>14.62</v>
      </c>
      <c r="V211" s="117" t="s">
        <v>934</v>
      </c>
      <c r="W211" s="84"/>
      <c r="X211" s="86"/>
      <c r="Y211" s="86"/>
      <c r="Z211" s="86"/>
      <c r="AA211" s="86"/>
      <c r="AB211" s="86"/>
      <c r="AC211" s="86"/>
      <c r="AD211" s="86"/>
      <c r="AE211" s="86"/>
      <c r="AF211" s="86"/>
      <c r="AG211" s="86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  <c r="AR211" s="86"/>
      <c r="AS211" s="86"/>
      <c r="AT211" s="86"/>
      <c r="AU211" s="86"/>
    </row>
    <row r="212" spans="1:47" ht="15" customHeight="1">
      <c r="A212" s="115">
        <v>59911081</v>
      </c>
      <c r="B212" s="77">
        <v>32</v>
      </c>
      <c r="C212" s="78">
        <v>44741</v>
      </c>
      <c r="D212" s="79">
        <v>44742</v>
      </c>
      <c r="E212" s="114" t="s">
        <v>862</v>
      </c>
      <c r="F212" s="87">
        <v>44745</v>
      </c>
      <c r="G212" s="103">
        <v>40</v>
      </c>
      <c r="H212" s="81" t="s">
        <v>923</v>
      </c>
      <c r="I212" s="78">
        <v>44771</v>
      </c>
      <c r="J212" s="81"/>
      <c r="K212" s="117" t="s">
        <v>932</v>
      </c>
      <c r="L212" s="82" t="s">
        <v>935</v>
      </c>
      <c r="M212" s="77" t="s">
        <v>6</v>
      </c>
      <c r="N212" s="83"/>
      <c r="O212" s="84"/>
      <c r="P212" s="81">
        <v>71</v>
      </c>
      <c r="Q212" s="81">
        <v>20400</v>
      </c>
      <c r="R212" s="81">
        <v>2</v>
      </c>
      <c r="S212" s="89" t="s">
        <v>953</v>
      </c>
      <c r="T212" s="81" t="s">
        <v>955</v>
      </c>
      <c r="U212" s="81">
        <v>14.62</v>
      </c>
      <c r="V212" s="117" t="s">
        <v>934</v>
      </c>
      <c r="W212" s="84"/>
      <c r="X212" s="86"/>
      <c r="Y212" s="86"/>
      <c r="Z212" s="86"/>
      <c r="AA212" s="86"/>
      <c r="AB212" s="86"/>
      <c r="AC212" s="86"/>
      <c r="AD212" s="86"/>
      <c r="AE212" s="86"/>
      <c r="AF212" s="86"/>
      <c r="AG212" s="86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  <c r="AR212" s="86"/>
      <c r="AS212" s="86"/>
      <c r="AT212" s="86"/>
      <c r="AU212" s="86"/>
    </row>
    <row r="213" spans="1:47" ht="15" customHeight="1">
      <c r="A213" s="118">
        <v>54959416</v>
      </c>
      <c r="B213" s="77">
        <v>33</v>
      </c>
      <c r="C213" s="123" t="s">
        <v>956</v>
      </c>
      <c r="D213" s="130">
        <v>44740</v>
      </c>
      <c r="E213" s="114" t="s">
        <v>943</v>
      </c>
      <c r="F213" s="87">
        <v>44745</v>
      </c>
      <c r="G213" s="103">
        <v>40</v>
      </c>
      <c r="H213" s="114" t="s">
        <v>920</v>
      </c>
      <c r="I213" s="98">
        <v>44770</v>
      </c>
      <c r="J213" s="114"/>
      <c r="K213" s="116" t="s">
        <v>932</v>
      </c>
      <c r="L213" s="131"/>
      <c r="M213" s="121" t="s">
        <v>282</v>
      </c>
      <c r="N213" s="122"/>
      <c r="O213" s="84"/>
      <c r="P213" s="76">
        <v>70</v>
      </c>
      <c r="Q213" s="127">
        <v>21500</v>
      </c>
      <c r="R213" s="127">
        <v>2</v>
      </c>
      <c r="S213" s="128" t="s">
        <v>953</v>
      </c>
      <c r="T213" s="129" t="s">
        <v>954</v>
      </c>
      <c r="U213" s="127">
        <v>14.62</v>
      </c>
      <c r="V213" s="117" t="s">
        <v>934</v>
      </c>
      <c r="W213" s="84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  <c r="AR213" s="86"/>
      <c r="AS213" s="86"/>
      <c r="AT213" s="86"/>
      <c r="AU213" s="86"/>
    </row>
    <row r="214" spans="1:47" ht="15" customHeight="1">
      <c r="A214" s="118">
        <v>54975008</v>
      </c>
      <c r="B214" s="77">
        <v>34</v>
      </c>
      <c r="C214" s="132">
        <v>44733</v>
      </c>
      <c r="D214" s="79">
        <v>44741</v>
      </c>
      <c r="E214" s="114" t="s">
        <v>862</v>
      </c>
      <c r="F214" s="87">
        <v>44745</v>
      </c>
      <c r="G214" s="103">
        <v>40</v>
      </c>
      <c r="H214" s="114" t="s">
        <v>920</v>
      </c>
      <c r="I214" s="98">
        <v>44770</v>
      </c>
      <c r="J214" s="81"/>
      <c r="K214" s="116" t="s">
        <v>932</v>
      </c>
      <c r="L214" s="124" t="s">
        <v>957</v>
      </c>
      <c r="M214" s="77" t="s">
        <v>958</v>
      </c>
      <c r="N214" s="122"/>
      <c r="O214" s="84"/>
      <c r="P214" s="76">
        <v>70</v>
      </c>
      <c r="Q214" s="127">
        <v>21500</v>
      </c>
      <c r="R214" s="127">
        <v>2</v>
      </c>
      <c r="S214" s="128" t="s">
        <v>953</v>
      </c>
      <c r="T214" s="129" t="s">
        <v>954</v>
      </c>
      <c r="U214" s="127">
        <v>14.62</v>
      </c>
      <c r="V214" s="117" t="s">
        <v>934</v>
      </c>
      <c r="W214" s="84"/>
      <c r="X214" s="86"/>
      <c r="Y214" s="86"/>
      <c r="Z214" s="86"/>
      <c r="AA214" s="86"/>
      <c r="AB214" s="86"/>
      <c r="AC214" s="86"/>
      <c r="AD214" s="86"/>
      <c r="AE214" s="86"/>
      <c r="AF214" s="86"/>
      <c r="AG214" s="86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  <c r="AR214" s="86"/>
      <c r="AS214" s="86"/>
      <c r="AT214" s="86"/>
      <c r="AU214" s="86"/>
    </row>
    <row r="215" spans="1:47" ht="15" customHeight="1">
      <c r="A215" s="91"/>
      <c r="B215" s="92"/>
      <c r="C215" s="93"/>
      <c r="D215" s="93"/>
      <c r="E215" s="92"/>
      <c r="F215" s="92"/>
      <c r="G215" s="92"/>
      <c r="H215" s="439" t="s">
        <v>959</v>
      </c>
      <c r="I215" s="440"/>
      <c r="J215" s="441"/>
      <c r="K215" s="92"/>
      <c r="L215" s="92"/>
      <c r="M215" s="92"/>
      <c r="N215" s="92"/>
      <c r="O215" s="94"/>
      <c r="P215" s="92"/>
      <c r="Q215" s="92"/>
      <c r="R215" s="92"/>
      <c r="S215" s="92"/>
      <c r="T215" s="92"/>
      <c r="U215" s="92"/>
      <c r="V215" s="92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86"/>
      <c r="AR215" s="86"/>
      <c r="AS215" s="86"/>
      <c r="AT215" s="86"/>
      <c r="AU215" s="86"/>
    </row>
    <row r="216" spans="1:47" ht="15" customHeight="1">
      <c r="A216" s="133">
        <v>54391487</v>
      </c>
      <c r="B216" s="77">
        <v>8</v>
      </c>
      <c r="C216" s="78">
        <v>44741</v>
      </c>
      <c r="D216" s="79">
        <v>44741</v>
      </c>
      <c r="E216" s="77" t="s">
        <v>862</v>
      </c>
      <c r="F216" s="80">
        <v>44745.930555555555</v>
      </c>
      <c r="G216" s="81">
        <v>80</v>
      </c>
      <c r="H216" s="81" t="s">
        <v>923</v>
      </c>
      <c r="I216" s="78">
        <v>44771</v>
      </c>
      <c r="J216" s="81"/>
      <c r="K216" s="97" t="s">
        <v>882</v>
      </c>
      <c r="L216" s="82" t="s">
        <v>960</v>
      </c>
      <c r="M216" s="76" t="s">
        <v>961</v>
      </c>
      <c r="N216" s="83"/>
      <c r="O216" s="84"/>
      <c r="P216" s="76">
        <v>69</v>
      </c>
      <c r="Q216" s="81">
        <v>25000</v>
      </c>
      <c r="R216" s="81">
        <v>4</v>
      </c>
      <c r="S216" s="89" t="s">
        <v>877</v>
      </c>
      <c r="T216" s="100" t="s">
        <v>891</v>
      </c>
      <c r="U216" s="81">
        <v>25.22</v>
      </c>
      <c r="V216" s="90" t="s">
        <v>884</v>
      </c>
      <c r="W216" s="84"/>
      <c r="X216" s="86"/>
      <c r="Y216" s="86"/>
      <c r="Z216" s="86"/>
      <c r="AA216" s="86"/>
      <c r="AB216" s="86"/>
      <c r="AC216" s="86"/>
      <c r="AD216" s="86"/>
      <c r="AE216" s="86"/>
      <c r="AF216" s="86"/>
      <c r="AG216" s="86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  <c r="AR216" s="86"/>
      <c r="AS216" s="86"/>
      <c r="AT216" s="86"/>
      <c r="AU216" s="86"/>
    </row>
    <row r="217" spans="1:47" ht="15" customHeight="1">
      <c r="A217" s="134">
        <v>59730895</v>
      </c>
      <c r="B217" s="77">
        <v>13</v>
      </c>
      <c r="C217" s="78">
        <v>44741</v>
      </c>
      <c r="D217" s="79">
        <v>44742</v>
      </c>
      <c r="E217" s="114" t="s">
        <v>862</v>
      </c>
      <c r="F217" s="87">
        <v>44745</v>
      </c>
      <c r="G217" s="81">
        <v>80</v>
      </c>
      <c r="H217" s="81" t="s">
        <v>923</v>
      </c>
      <c r="I217" s="78">
        <v>44771</v>
      </c>
      <c r="J217" s="81"/>
      <c r="K217" s="97" t="s">
        <v>882</v>
      </c>
      <c r="L217" s="82" t="s">
        <v>924</v>
      </c>
      <c r="M217" s="77" t="s">
        <v>7</v>
      </c>
      <c r="N217" s="83"/>
      <c r="O217" s="84"/>
      <c r="P217" s="76">
        <v>69</v>
      </c>
      <c r="Q217" s="81">
        <v>25000</v>
      </c>
      <c r="R217" s="81">
        <v>4</v>
      </c>
      <c r="S217" s="89" t="s">
        <v>877</v>
      </c>
      <c r="T217" s="100" t="s">
        <v>891</v>
      </c>
      <c r="U217" s="81">
        <v>25.22</v>
      </c>
      <c r="V217" s="90" t="s">
        <v>884</v>
      </c>
      <c r="W217" s="84"/>
      <c r="X217" s="86"/>
      <c r="Y217" s="86"/>
      <c r="Z217" s="86"/>
      <c r="AA217" s="86"/>
      <c r="AB217" s="86"/>
      <c r="AC217" s="86"/>
      <c r="AD217" s="86"/>
      <c r="AE217" s="86"/>
      <c r="AF217" s="86"/>
      <c r="AG217" s="86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  <c r="AR217" s="86"/>
      <c r="AS217" s="86"/>
      <c r="AT217" s="86"/>
      <c r="AU217" s="86"/>
    </row>
    <row r="218" spans="1:47" ht="15" customHeight="1">
      <c r="A218" s="134">
        <v>94143393</v>
      </c>
      <c r="B218" s="77">
        <v>23</v>
      </c>
      <c r="C218" s="78">
        <v>44741</v>
      </c>
      <c r="D218" s="79">
        <v>44742</v>
      </c>
      <c r="E218" s="114" t="s">
        <v>862</v>
      </c>
      <c r="F218" s="87">
        <v>44745</v>
      </c>
      <c r="G218" s="81">
        <v>80</v>
      </c>
      <c r="H218" s="81" t="s">
        <v>923</v>
      </c>
      <c r="I218" s="78">
        <v>44771</v>
      </c>
      <c r="J218" s="81"/>
      <c r="K218" s="97" t="s">
        <v>882</v>
      </c>
      <c r="L218" s="82" t="s">
        <v>924</v>
      </c>
      <c r="M218" s="77" t="s">
        <v>7</v>
      </c>
      <c r="N218" s="83">
        <v>44804</v>
      </c>
      <c r="O218" s="84"/>
      <c r="P218" s="76">
        <v>69</v>
      </c>
      <c r="Q218" s="81">
        <v>25000</v>
      </c>
      <c r="R218" s="81">
        <v>4</v>
      </c>
      <c r="S218" s="89" t="s">
        <v>877</v>
      </c>
      <c r="T218" s="100" t="s">
        <v>891</v>
      </c>
      <c r="U218" s="81">
        <v>25.22</v>
      </c>
      <c r="V218" s="90" t="s">
        <v>884</v>
      </c>
      <c r="W218" s="84"/>
      <c r="X218" s="86"/>
      <c r="Y218" s="86"/>
      <c r="Z218" s="86"/>
      <c r="AA218" s="86"/>
      <c r="AB218" s="86"/>
      <c r="AC218" s="86"/>
      <c r="AD218" s="86"/>
      <c r="AE218" s="86"/>
      <c r="AF218" s="86"/>
      <c r="AG218" s="86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  <c r="AR218" s="86"/>
      <c r="AS218" s="86"/>
      <c r="AT218" s="86"/>
      <c r="AU218" s="86"/>
    </row>
    <row r="219" spans="1:47" ht="15" customHeight="1">
      <c r="A219" s="133">
        <v>59872861</v>
      </c>
      <c r="B219" s="77">
        <v>9</v>
      </c>
      <c r="C219" s="78">
        <v>44741</v>
      </c>
      <c r="D219" s="79">
        <v>44741</v>
      </c>
      <c r="E219" s="77" t="s">
        <v>862</v>
      </c>
      <c r="F219" s="87">
        <v>44745</v>
      </c>
      <c r="G219" s="81">
        <v>80</v>
      </c>
      <c r="H219" s="81" t="s">
        <v>923</v>
      </c>
      <c r="I219" s="78">
        <v>44771</v>
      </c>
      <c r="J219" s="81"/>
      <c r="K219" s="97" t="s">
        <v>882</v>
      </c>
      <c r="L219" s="82" t="s">
        <v>960</v>
      </c>
      <c r="M219" s="76" t="s">
        <v>961</v>
      </c>
      <c r="N219" s="83"/>
      <c r="O219" s="84"/>
      <c r="P219" s="76">
        <v>69</v>
      </c>
      <c r="Q219" s="76">
        <v>25000</v>
      </c>
      <c r="R219" s="76">
        <v>4</v>
      </c>
      <c r="S219" s="85" t="s">
        <v>865</v>
      </c>
      <c r="T219" s="76" t="s">
        <v>919</v>
      </c>
      <c r="U219" s="76">
        <v>26.22</v>
      </c>
      <c r="V219" s="90" t="s">
        <v>884</v>
      </c>
      <c r="W219" s="84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  <c r="AR219" s="86"/>
      <c r="AS219" s="86"/>
      <c r="AT219" s="86"/>
      <c r="AU219" s="86"/>
    </row>
    <row r="220" spans="1:47" ht="15" customHeight="1">
      <c r="A220" s="134">
        <v>54294863</v>
      </c>
      <c r="B220" s="77">
        <v>7</v>
      </c>
      <c r="C220" s="78">
        <v>44741</v>
      </c>
      <c r="D220" s="79">
        <v>44742</v>
      </c>
      <c r="E220" s="114" t="s">
        <v>862</v>
      </c>
      <c r="F220" s="87">
        <v>44745</v>
      </c>
      <c r="G220" s="81">
        <v>80</v>
      </c>
      <c r="H220" s="81" t="s">
        <v>923</v>
      </c>
      <c r="I220" s="78">
        <v>44771</v>
      </c>
      <c r="J220" s="81"/>
      <c r="K220" s="97" t="s">
        <v>882</v>
      </c>
      <c r="L220" s="82" t="s">
        <v>924</v>
      </c>
      <c r="M220" s="77" t="s">
        <v>7</v>
      </c>
      <c r="N220" s="83"/>
      <c r="O220" s="84"/>
      <c r="P220" s="76">
        <v>69</v>
      </c>
      <c r="Q220" s="76">
        <v>25000</v>
      </c>
      <c r="R220" s="76">
        <v>4</v>
      </c>
      <c r="S220" s="85" t="s">
        <v>865</v>
      </c>
      <c r="T220" s="101" t="s">
        <v>897</v>
      </c>
      <c r="U220" s="76">
        <v>25.38</v>
      </c>
      <c r="V220" s="90" t="s">
        <v>884</v>
      </c>
      <c r="W220" s="84"/>
      <c r="X220" s="86"/>
      <c r="Y220" s="86"/>
      <c r="Z220" s="86"/>
      <c r="AA220" s="86"/>
      <c r="AB220" s="86"/>
      <c r="AC220" s="86"/>
      <c r="AD220" s="86"/>
      <c r="AE220" s="86"/>
      <c r="AF220" s="86"/>
      <c r="AG220" s="86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  <c r="AR220" s="86"/>
      <c r="AS220" s="86"/>
      <c r="AT220" s="86"/>
      <c r="AU220" s="86"/>
    </row>
    <row r="221" spans="1:47" ht="15" customHeight="1">
      <c r="A221" s="133">
        <v>91957886</v>
      </c>
      <c r="B221" s="77">
        <v>10</v>
      </c>
      <c r="C221" s="78">
        <v>44741</v>
      </c>
      <c r="D221" s="79">
        <v>44741</v>
      </c>
      <c r="E221" s="77" t="s">
        <v>862</v>
      </c>
      <c r="F221" s="87">
        <v>44745</v>
      </c>
      <c r="G221" s="81">
        <v>80</v>
      </c>
      <c r="H221" s="81" t="s">
        <v>923</v>
      </c>
      <c r="I221" s="78">
        <v>44771</v>
      </c>
      <c r="J221" s="81"/>
      <c r="K221" s="97" t="s">
        <v>882</v>
      </c>
      <c r="L221" s="82" t="s">
        <v>960</v>
      </c>
      <c r="M221" s="76" t="s">
        <v>961</v>
      </c>
      <c r="N221" s="83"/>
      <c r="O221" s="84"/>
      <c r="P221" s="76">
        <v>69</v>
      </c>
      <c r="Q221" s="81">
        <v>24700</v>
      </c>
      <c r="R221" s="76">
        <v>4</v>
      </c>
      <c r="S221" s="85" t="s">
        <v>865</v>
      </c>
      <c r="T221" s="101" t="s">
        <v>897</v>
      </c>
      <c r="U221" s="76">
        <v>25.38</v>
      </c>
      <c r="V221" s="90" t="s">
        <v>884</v>
      </c>
      <c r="W221" s="84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</row>
    <row r="222" spans="1:47" ht="15" customHeight="1">
      <c r="A222" s="134">
        <v>91966176</v>
      </c>
      <c r="B222" s="77">
        <v>20</v>
      </c>
      <c r="C222" s="78">
        <v>44741</v>
      </c>
      <c r="D222" s="79">
        <v>44742</v>
      </c>
      <c r="E222" s="114" t="s">
        <v>862</v>
      </c>
      <c r="F222" s="87">
        <v>44745</v>
      </c>
      <c r="G222" s="81">
        <v>80</v>
      </c>
      <c r="H222" s="81" t="s">
        <v>923</v>
      </c>
      <c r="I222" s="78">
        <v>44771</v>
      </c>
      <c r="J222" s="81"/>
      <c r="K222" s="97" t="s">
        <v>882</v>
      </c>
      <c r="L222" s="82" t="s">
        <v>924</v>
      </c>
      <c r="M222" s="77" t="s">
        <v>7</v>
      </c>
      <c r="N222" s="83"/>
      <c r="O222" s="84"/>
      <c r="P222" s="76">
        <v>69</v>
      </c>
      <c r="Q222" s="76">
        <v>24800</v>
      </c>
      <c r="R222" s="76">
        <v>4</v>
      </c>
      <c r="S222" s="85" t="s">
        <v>865</v>
      </c>
      <c r="T222" s="101" t="s">
        <v>897</v>
      </c>
      <c r="U222" s="76">
        <v>25.38</v>
      </c>
      <c r="V222" s="90" t="s">
        <v>884</v>
      </c>
      <c r="W222" s="84"/>
      <c r="X222" s="86"/>
      <c r="Y222" s="86"/>
      <c r="Z222" s="86"/>
      <c r="AA222" s="86"/>
      <c r="AB222" s="86"/>
      <c r="AC222" s="86"/>
      <c r="AD222" s="86"/>
      <c r="AE222" s="86"/>
      <c r="AF222" s="86"/>
      <c r="AG222" s="86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  <c r="AR222" s="86"/>
      <c r="AS222" s="86"/>
      <c r="AT222" s="86"/>
      <c r="AU222" s="86"/>
    </row>
    <row r="223" spans="1:47" ht="15" customHeight="1">
      <c r="A223" s="134">
        <v>91974428</v>
      </c>
      <c r="B223" s="77">
        <v>21</v>
      </c>
      <c r="C223" s="78">
        <v>44741</v>
      </c>
      <c r="D223" s="79">
        <v>44742</v>
      </c>
      <c r="E223" s="114" t="s">
        <v>862</v>
      </c>
      <c r="F223" s="87">
        <v>44745</v>
      </c>
      <c r="G223" s="81">
        <v>80</v>
      </c>
      <c r="H223" s="81" t="s">
        <v>923</v>
      </c>
      <c r="I223" s="78">
        <v>44771</v>
      </c>
      <c r="J223" s="81"/>
      <c r="K223" s="97" t="s">
        <v>882</v>
      </c>
      <c r="L223" s="82" t="s">
        <v>924</v>
      </c>
      <c r="M223" s="77" t="s">
        <v>7</v>
      </c>
      <c r="N223" s="83"/>
      <c r="O223" s="84"/>
      <c r="P223" s="76">
        <v>69</v>
      </c>
      <c r="Q223" s="76">
        <v>24800</v>
      </c>
      <c r="R223" s="76">
        <v>4</v>
      </c>
      <c r="S223" s="85" t="s">
        <v>865</v>
      </c>
      <c r="T223" s="101" t="s">
        <v>897</v>
      </c>
      <c r="U223" s="76">
        <v>25.38</v>
      </c>
      <c r="V223" s="90" t="s">
        <v>884</v>
      </c>
      <c r="W223" s="84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  <c r="AR223" s="86"/>
      <c r="AS223" s="86"/>
      <c r="AT223" s="86"/>
      <c r="AU223" s="86"/>
    </row>
    <row r="224" spans="1:47" ht="15" customHeight="1">
      <c r="A224" s="134">
        <v>94945029</v>
      </c>
      <c r="B224" s="77">
        <v>24</v>
      </c>
      <c r="C224" s="78">
        <v>44741</v>
      </c>
      <c r="D224" s="79">
        <v>44742</v>
      </c>
      <c r="E224" s="114" t="s">
        <v>862</v>
      </c>
      <c r="F224" s="87">
        <v>44745</v>
      </c>
      <c r="G224" s="81">
        <v>80</v>
      </c>
      <c r="H224" s="81" t="s">
        <v>923</v>
      </c>
      <c r="I224" s="78">
        <v>44771</v>
      </c>
      <c r="J224" s="81"/>
      <c r="K224" s="97" t="s">
        <v>882</v>
      </c>
      <c r="L224" s="82" t="s">
        <v>924</v>
      </c>
      <c r="M224" s="77" t="s">
        <v>7</v>
      </c>
      <c r="N224" s="83"/>
      <c r="O224" s="84"/>
      <c r="P224" s="76">
        <v>69</v>
      </c>
      <c r="Q224" s="76">
        <v>24700</v>
      </c>
      <c r="R224" s="76">
        <v>4</v>
      </c>
      <c r="S224" s="85" t="s">
        <v>865</v>
      </c>
      <c r="T224" s="101" t="s">
        <v>897</v>
      </c>
      <c r="U224" s="76">
        <v>25.38</v>
      </c>
      <c r="V224" s="90" t="s">
        <v>884</v>
      </c>
      <c r="W224" s="84"/>
      <c r="X224" s="86"/>
      <c r="Y224" s="86"/>
      <c r="Z224" s="86"/>
      <c r="AA224" s="86"/>
      <c r="AB224" s="86"/>
      <c r="AC224" s="86"/>
      <c r="AD224" s="86"/>
      <c r="AE224" s="86"/>
      <c r="AF224" s="86"/>
      <c r="AG224" s="86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  <c r="AR224" s="86"/>
      <c r="AS224" s="86"/>
      <c r="AT224" s="86"/>
      <c r="AU224" s="86"/>
    </row>
    <row r="225" spans="1:47" ht="15" customHeight="1">
      <c r="A225" s="134">
        <v>91719369</v>
      </c>
      <c r="B225" s="77">
        <v>15</v>
      </c>
      <c r="C225" s="78">
        <v>44741</v>
      </c>
      <c r="D225" s="79">
        <v>44742</v>
      </c>
      <c r="E225" s="114" t="s">
        <v>862</v>
      </c>
      <c r="F225" s="87">
        <v>44745</v>
      </c>
      <c r="G225" s="81">
        <v>80</v>
      </c>
      <c r="H225" s="81" t="s">
        <v>923</v>
      </c>
      <c r="I225" s="78">
        <v>44771</v>
      </c>
      <c r="J225" s="81"/>
      <c r="K225" s="97" t="s">
        <v>882</v>
      </c>
      <c r="L225" s="82" t="s">
        <v>924</v>
      </c>
      <c r="M225" s="77" t="s">
        <v>7</v>
      </c>
      <c r="N225" s="83"/>
      <c r="O225" s="84"/>
      <c r="P225" s="76">
        <v>69.2</v>
      </c>
      <c r="Q225" s="76">
        <v>24300</v>
      </c>
      <c r="R225" s="76">
        <v>4</v>
      </c>
      <c r="S225" s="85" t="s">
        <v>865</v>
      </c>
      <c r="T225" s="76" t="s">
        <v>866</v>
      </c>
      <c r="U225" s="76">
        <v>25.46</v>
      </c>
      <c r="V225" s="90" t="s">
        <v>884</v>
      </c>
      <c r="W225" s="84"/>
      <c r="X225" s="86"/>
      <c r="Y225" s="86"/>
      <c r="Z225" s="86"/>
      <c r="AA225" s="86"/>
      <c r="AB225" s="86"/>
      <c r="AC225" s="86"/>
      <c r="AD225" s="86"/>
      <c r="AE225" s="86"/>
      <c r="AF225" s="86"/>
      <c r="AG225" s="86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  <c r="AR225" s="86"/>
      <c r="AS225" s="86"/>
      <c r="AT225" s="86"/>
      <c r="AU225" s="86"/>
    </row>
    <row r="226" spans="1:47" ht="15" customHeight="1">
      <c r="A226" s="134">
        <v>91723460</v>
      </c>
      <c r="B226" s="77">
        <v>16</v>
      </c>
      <c r="C226" s="78">
        <v>44741</v>
      </c>
      <c r="D226" s="79">
        <v>44742</v>
      </c>
      <c r="E226" s="114" t="s">
        <v>862</v>
      </c>
      <c r="F226" s="87">
        <v>44745</v>
      </c>
      <c r="G226" s="81">
        <v>80</v>
      </c>
      <c r="H226" s="81" t="s">
        <v>923</v>
      </c>
      <c r="I226" s="78">
        <v>44771</v>
      </c>
      <c r="J226" s="81"/>
      <c r="K226" s="97" t="s">
        <v>882</v>
      </c>
      <c r="L226" s="82" t="s">
        <v>924</v>
      </c>
      <c r="M226" s="77" t="s">
        <v>7</v>
      </c>
      <c r="N226" s="83"/>
      <c r="O226" s="84"/>
      <c r="P226" s="76">
        <v>69.2</v>
      </c>
      <c r="Q226" s="76">
        <v>24400</v>
      </c>
      <c r="R226" s="76">
        <v>4</v>
      </c>
      <c r="S226" s="85" t="s">
        <v>865</v>
      </c>
      <c r="T226" s="76" t="s">
        <v>866</v>
      </c>
      <c r="U226" s="76">
        <v>25.46</v>
      </c>
      <c r="V226" s="90" t="s">
        <v>884</v>
      </c>
      <c r="W226" s="84"/>
      <c r="X226" s="86"/>
      <c r="Y226" s="86"/>
      <c r="Z226" s="86"/>
      <c r="AA226" s="86"/>
      <c r="AB226" s="86"/>
      <c r="AC226" s="86"/>
      <c r="AD226" s="86"/>
      <c r="AE226" s="86"/>
      <c r="AF226" s="86"/>
      <c r="AG226" s="86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</row>
    <row r="227" spans="1:47" ht="15" customHeight="1">
      <c r="A227" s="134">
        <v>91726844</v>
      </c>
      <c r="B227" s="77">
        <v>17</v>
      </c>
      <c r="C227" s="78">
        <v>44741</v>
      </c>
      <c r="D227" s="79">
        <v>44742</v>
      </c>
      <c r="E227" s="114" t="s">
        <v>862</v>
      </c>
      <c r="F227" s="87">
        <v>44745</v>
      </c>
      <c r="G227" s="81">
        <v>80</v>
      </c>
      <c r="H227" s="81" t="s">
        <v>923</v>
      </c>
      <c r="I227" s="78">
        <v>44771</v>
      </c>
      <c r="J227" s="81"/>
      <c r="K227" s="97" t="s">
        <v>882</v>
      </c>
      <c r="L227" s="82" t="s">
        <v>924</v>
      </c>
      <c r="M227" s="77" t="s">
        <v>7</v>
      </c>
      <c r="N227" s="83"/>
      <c r="O227" s="84"/>
      <c r="P227" s="76">
        <v>69.2</v>
      </c>
      <c r="Q227" s="76">
        <v>24400</v>
      </c>
      <c r="R227" s="76">
        <v>4</v>
      </c>
      <c r="S227" s="85" t="s">
        <v>865</v>
      </c>
      <c r="T227" s="76" t="s">
        <v>866</v>
      </c>
      <c r="U227" s="76">
        <v>25.46</v>
      </c>
      <c r="V227" s="90" t="s">
        <v>884</v>
      </c>
      <c r="W227" s="84"/>
      <c r="X227" s="86"/>
      <c r="Y227" s="86"/>
      <c r="Z227" s="86"/>
      <c r="AA227" s="86"/>
      <c r="AB227" s="86"/>
      <c r="AC227" s="86"/>
      <c r="AD227" s="86"/>
      <c r="AE227" s="86"/>
      <c r="AF227" s="86"/>
      <c r="AG227" s="86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</row>
    <row r="228" spans="1:47" ht="15" customHeight="1">
      <c r="A228" s="134">
        <v>91748228</v>
      </c>
      <c r="B228" s="77">
        <v>19</v>
      </c>
      <c r="C228" s="78">
        <v>44741</v>
      </c>
      <c r="D228" s="79">
        <v>44742</v>
      </c>
      <c r="E228" s="114" t="s">
        <v>862</v>
      </c>
      <c r="F228" s="87">
        <v>44745</v>
      </c>
      <c r="G228" s="81">
        <v>80</v>
      </c>
      <c r="H228" s="81" t="s">
        <v>923</v>
      </c>
      <c r="I228" s="78">
        <v>44771</v>
      </c>
      <c r="J228" s="81"/>
      <c r="K228" s="97" t="s">
        <v>882</v>
      </c>
      <c r="L228" s="82" t="s">
        <v>924</v>
      </c>
      <c r="M228" s="77" t="s">
        <v>7</v>
      </c>
      <c r="N228" s="83"/>
      <c r="O228" s="84"/>
      <c r="P228" s="76">
        <v>69.2</v>
      </c>
      <c r="Q228" s="76">
        <v>24500</v>
      </c>
      <c r="R228" s="76">
        <v>4</v>
      </c>
      <c r="S228" s="85" t="s">
        <v>865</v>
      </c>
      <c r="T228" s="76" t="s">
        <v>866</v>
      </c>
      <c r="U228" s="76">
        <v>25.46</v>
      </c>
      <c r="V228" s="90" t="s">
        <v>884</v>
      </c>
      <c r="W228" s="84"/>
      <c r="X228" s="86"/>
      <c r="Y228" s="86"/>
      <c r="Z228" s="86"/>
      <c r="AA228" s="86"/>
      <c r="AB228" s="86"/>
      <c r="AC228" s="86"/>
      <c r="AD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</row>
    <row r="229" spans="1:47" ht="15" customHeight="1">
      <c r="A229" s="134">
        <v>98320310</v>
      </c>
      <c r="B229" s="77">
        <v>28</v>
      </c>
      <c r="C229" s="78">
        <v>44741</v>
      </c>
      <c r="D229" s="79">
        <v>44742</v>
      </c>
      <c r="E229" s="114" t="s">
        <v>862</v>
      </c>
      <c r="F229" s="87">
        <v>44745</v>
      </c>
      <c r="G229" s="81">
        <v>80</v>
      </c>
      <c r="H229" s="81" t="s">
        <v>923</v>
      </c>
      <c r="I229" s="78">
        <v>44771</v>
      </c>
      <c r="J229" s="81"/>
      <c r="K229" s="97" t="s">
        <v>882</v>
      </c>
      <c r="L229" s="82" t="s">
        <v>924</v>
      </c>
      <c r="M229" s="77" t="s">
        <v>7</v>
      </c>
      <c r="N229" s="83"/>
      <c r="O229" s="84"/>
      <c r="P229" s="76">
        <v>69.2</v>
      </c>
      <c r="Q229" s="76">
        <v>24300</v>
      </c>
      <c r="R229" s="76">
        <v>4</v>
      </c>
      <c r="S229" s="85" t="s">
        <v>865</v>
      </c>
      <c r="T229" s="76" t="s">
        <v>866</v>
      </c>
      <c r="U229" s="76">
        <v>25.46</v>
      </c>
      <c r="V229" s="90" t="s">
        <v>884</v>
      </c>
      <c r="W229" s="84"/>
      <c r="X229" s="86"/>
      <c r="Y229" s="86"/>
      <c r="Z229" s="86"/>
      <c r="AA229" s="86"/>
      <c r="AB229" s="86"/>
      <c r="AC229" s="86"/>
      <c r="AD229" s="86"/>
      <c r="AE229" s="86"/>
      <c r="AF229" s="86"/>
      <c r="AG229" s="86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</row>
    <row r="230" spans="1:47" ht="15" customHeight="1">
      <c r="A230" s="134">
        <v>98320898</v>
      </c>
      <c r="B230" s="77">
        <v>29</v>
      </c>
      <c r="C230" s="78">
        <v>44741</v>
      </c>
      <c r="D230" s="79">
        <v>44742</v>
      </c>
      <c r="E230" s="114" t="s">
        <v>862</v>
      </c>
      <c r="F230" s="87">
        <v>44745</v>
      </c>
      <c r="G230" s="81">
        <v>80</v>
      </c>
      <c r="H230" s="81" t="s">
        <v>923</v>
      </c>
      <c r="I230" s="78">
        <v>44771</v>
      </c>
      <c r="J230" s="81"/>
      <c r="K230" s="97" t="s">
        <v>882</v>
      </c>
      <c r="L230" s="82" t="s">
        <v>924</v>
      </c>
      <c r="M230" s="77" t="s">
        <v>7</v>
      </c>
      <c r="N230" s="83"/>
      <c r="O230" s="84"/>
      <c r="P230" s="76">
        <v>69.2</v>
      </c>
      <c r="Q230" s="76">
        <v>24500</v>
      </c>
      <c r="R230" s="76">
        <v>4</v>
      </c>
      <c r="S230" s="85" t="s">
        <v>865</v>
      </c>
      <c r="T230" s="76" t="s">
        <v>866</v>
      </c>
      <c r="U230" s="76">
        <v>25.46</v>
      </c>
      <c r="V230" s="90" t="s">
        <v>884</v>
      </c>
      <c r="W230" s="84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</row>
    <row r="231" spans="1:47" ht="15" customHeight="1">
      <c r="A231" s="133">
        <v>94943362</v>
      </c>
      <c r="B231" s="77">
        <v>11</v>
      </c>
      <c r="C231" s="78">
        <v>44741</v>
      </c>
      <c r="D231" s="79">
        <v>44741</v>
      </c>
      <c r="E231" s="77" t="s">
        <v>862</v>
      </c>
      <c r="F231" s="87">
        <v>44745</v>
      </c>
      <c r="G231" s="81">
        <v>80</v>
      </c>
      <c r="H231" s="81" t="s">
        <v>923</v>
      </c>
      <c r="I231" s="78">
        <v>44771</v>
      </c>
      <c r="J231" s="81"/>
      <c r="K231" s="97" t="s">
        <v>882</v>
      </c>
      <c r="L231" s="82" t="s">
        <v>960</v>
      </c>
      <c r="M231" s="76" t="s">
        <v>961</v>
      </c>
      <c r="N231" s="83"/>
      <c r="O231" s="84"/>
      <c r="P231" s="76">
        <v>70</v>
      </c>
      <c r="Q231" s="76">
        <v>23600</v>
      </c>
      <c r="R231" s="81">
        <v>4</v>
      </c>
      <c r="S231" s="85" t="s">
        <v>865</v>
      </c>
      <c r="T231" s="76" t="s">
        <v>895</v>
      </c>
      <c r="U231" s="76">
        <v>25.69</v>
      </c>
      <c r="V231" s="90" t="s">
        <v>884</v>
      </c>
      <c r="W231" s="84"/>
      <c r="X231" s="86"/>
      <c r="Y231" s="86"/>
      <c r="Z231" s="86"/>
      <c r="AA231" s="86"/>
      <c r="AB231" s="86"/>
      <c r="AC231" s="86"/>
      <c r="AD231" s="86"/>
      <c r="AE231" s="86"/>
      <c r="AF231" s="86"/>
      <c r="AG231" s="86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</row>
    <row r="232" spans="1:47" ht="15" customHeight="1">
      <c r="A232" s="134">
        <v>91739425</v>
      </c>
      <c r="B232" s="77">
        <v>18</v>
      </c>
      <c r="C232" s="78">
        <v>44741</v>
      </c>
      <c r="D232" s="79">
        <v>44742</v>
      </c>
      <c r="E232" s="114" t="s">
        <v>862</v>
      </c>
      <c r="F232" s="87">
        <v>44745</v>
      </c>
      <c r="G232" s="81">
        <v>80</v>
      </c>
      <c r="H232" s="81" t="s">
        <v>923</v>
      </c>
      <c r="I232" s="78">
        <v>44771</v>
      </c>
      <c r="J232" s="81"/>
      <c r="K232" s="97" t="s">
        <v>882</v>
      </c>
      <c r="L232" s="82" t="s">
        <v>924</v>
      </c>
      <c r="M232" s="77" t="s">
        <v>7</v>
      </c>
      <c r="N232" s="83"/>
      <c r="O232" s="84"/>
      <c r="P232" s="76">
        <v>74.5</v>
      </c>
      <c r="Q232" s="76">
        <v>25100</v>
      </c>
      <c r="R232" s="76">
        <v>4</v>
      </c>
      <c r="S232" s="85" t="s">
        <v>865</v>
      </c>
      <c r="T232" s="90" t="s">
        <v>879</v>
      </c>
      <c r="U232" s="76">
        <v>25.62</v>
      </c>
      <c r="V232" s="90" t="s">
        <v>884</v>
      </c>
      <c r="W232" s="84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</row>
    <row r="233" spans="1:47" ht="15" customHeight="1">
      <c r="A233" s="133">
        <v>94572294</v>
      </c>
      <c r="B233" s="77">
        <v>12</v>
      </c>
      <c r="C233" s="78">
        <v>44741</v>
      </c>
      <c r="D233" s="79">
        <v>44741</v>
      </c>
      <c r="E233" s="77" t="s">
        <v>862</v>
      </c>
      <c r="F233" s="87">
        <v>44745</v>
      </c>
      <c r="G233" s="81">
        <v>80</v>
      </c>
      <c r="H233" s="81" t="s">
        <v>923</v>
      </c>
      <c r="I233" s="78">
        <v>44771</v>
      </c>
      <c r="J233" s="81"/>
      <c r="K233" s="97" t="s">
        <v>882</v>
      </c>
      <c r="L233" s="82" t="s">
        <v>960</v>
      </c>
      <c r="M233" s="76" t="s">
        <v>961</v>
      </c>
      <c r="N233" s="83"/>
      <c r="O233" s="84"/>
      <c r="P233" s="76">
        <v>68.5</v>
      </c>
      <c r="Q233" s="76">
        <v>25000</v>
      </c>
      <c r="R233" s="76">
        <v>4</v>
      </c>
      <c r="S233" s="85" t="s">
        <v>865</v>
      </c>
      <c r="T233" s="76" t="s">
        <v>873</v>
      </c>
      <c r="U233" s="76">
        <v>25.7</v>
      </c>
      <c r="V233" s="90" t="s">
        <v>884</v>
      </c>
      <c r="W233" s="84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</row>
    <row r="234" spans="1:47" ht="15" customHeight="1">
      <c r="A234" s="134">
        <v>92541796</v>
      </c>
      <c r="B234" s="77">
        <v>22</v>
      </c>
      <c r="C234" s="78">
        <v>44741</v>
      </c>
      <c r="D234" s="79">
        <v>44742</v>
      </c>
      <c r="E234" s="114" t="s">
        <v>862</v>
      </c>
      <c r="F234" s="87">
        <v>44745</v>
      </c>
      <c r="G234" s="81">
        <v>80</v>
      </c>
      <c r="H234" s="81" t="s">
        <v>923</v>
      </c>
      <c r="I234" s="78">
        <v>44771</v>
      </c>
      <c r="J234" s="81"/>
      <c r="K234" s="97" t="s">
        <v>882</v>
      </c>
      <c r="L234" s="82" t="s">
        <v>924</v>
      </c>
      <c r="M234" s="77" t="s">
        <v>7</v>
      </c>
      <c r="N234" s="83"/>
      <c r="O234" s="84"/>
      <c r="P234" s="76">
        <v>68.5</v>
      </c>
      <c r="Q234" s="76">
        <v>25000</v>
      </c>
      <c r="R234" s="76">
        <v>4</v>
      </c>
      <c r="S234" s="85" t="s">
        <v>865</v>
      </c>
      <c r="T234" s="76" t="s">
        <v>873</v>
      </c>
      <c r="U234" s="76">
        <v>25.7</v>
      </c>
      <c r="V234" s="90" t="s">
        <v>884</v>
      </c>
      <c r="W234" s="84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</row>
    <row r="235" spans="1:47" ht="15" customHeight="1">
      <c r="A235" s="134">
        <v>94967411</v>
      </c>
      <c r="B235" s="77">
        <v>25</v>
      </c>
      <c r="C235" s="78">
        <v>44741</v>
      </c>
      <c r="D235" s="79">
        <v>44742</v>
      </c>
      <c r="E235" s="114" t="s">
        <v>862</v>
      </c>
      <c r="F235" s="87">
        <v>44745</v>
      </c>
      <c r="G235" s="81">
        <v>80</v>
      </c>
      <c r="H235" s="81" t="s">
        <v>923</v>
      </c>
      <c r="I235" s="78">
        <v>44771</v>
      </c>
      <c r="J235" s="81"/>
      <c r="K235" s="97" t="s">
        <v>882</v>
      </c>
      <c r="L235" s="82" t="s">
        <v>924</v>
      </c>
      <c r="M235" s="77" t="s">
        <v>7</v>
      </c>
      <c r="N235" s="83"/>
      <c r="O235" s="84"/>
      <c r="P235" s="76">
        <v>68.5</v>
      </c>
      <c r="Q235" s="76">
        <v>25000</v>
      </c>
      <c r="R235" s="76">
        <v>4</v>
      </c>
      <c r="S235" s="85" t="s">
        <v>865</v>
      </c>
      <c r="T235" s="76" t="s">
        <v>873</v>
      </c>
      <c r="U235" s="76">
        <v>25.7</v>
      </c>
      <c r="V235" s="90" t="s">
        <v>884</v>
      </c>
      <c r="W235" s="84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</row>
    <row r="236" spans="1:47" ht="15" customHeight="1">
      <c r="A236" s="134">
        <v>98336431</v>
      </c>
      <c r="B236" s="77">
        <v>30</v>
      </c>
      <c r="C236" s="78">
        <v>44741</v>
      </c>
      <c r="D236" s="79">
        <v>44742</v>
      </c>
      <c r="E236" s="114" t="s">
        <v>862</v>
      </c>
      <c r="F236" s="87">
        <v>44745</v>
      </c>
      <c r="G236" s="81">
        <v>80</v>
      </c>
      <c r="H236" s="81" t="s">
        <v>923</v>
      </c>
      <c r="I236" s="78">
        <v>44771</v>
      </c>
      <c r="J236" s="81"/>
      <c r="K236" s="97" t="s">
        <v>882</v>
      </c>
      <c r="L236" s="82" t="s">
        <v>924</v>
      </c>
      <c r="M236" s="77" t="s">
        <v>7</v>
      </c>
      <c r="N236" s="83"/>
      <c r="O236" s="84"/>
      <c r="P236" s="76">
        <v>68.5</v>
      </c>
      <c r="Q236" s="76">
        <v>25300</v>
      </c>
      <c r="R236" s="76">
        <v>4</v>
      </c>
      <c r="S236" s="85" t="s">
        <v>865</v>
      </c>
      <c r="T236" s="76" t="s">
        <v>873</v>
      </c>
      <c r="U236" s="76">
        <v>25.7</v>
      </c>
      <c r="V236" s="90" t="s">
        <v>884</v>
      </c>
      <c r="W236" s="84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</row>
    <row r="237" spans="1:47" ht="15" customHeight="1">
      <c r="A237" s="134">
        <v>91694695</v>
      </c>
      <c r="B237" s="77">
        <v>14</v>
      </c>
      <c r="C237" s="78">
        <v>44741</v>
      </c>
      <c r="D237" s="79">
        <v>44742</v>
      </c>
      <c r="E237" s="114" t="s">
        <v>862</v>
      </c>
      <c r="F237" s="87">
        <v>44745</v>
      </c>
      <c r="G237" s="81">
        <v>80</v>
      </c>
      <c r="H237" s="81" t="s">
        <v>923</v>
      </c>
      <c r="I237" s="78">
        <v>44771</v>
      </c>
      <c r="J237" s="81"/>
      <c r="K237" s="97" t="s">
        <v>882</v>
      </c>
      <c r="L237" s="82" t="s">
        <v>924</v>
      </c>
      <c r="M237" s="77" t="s">
        <v>7</v>
      </c>
      <c r="N237" s="83"/>
      <c r="O237" s="84"/>
      <c r="P237" s="76">
        <v>69.8</v>
      </c>
      <c r="Q237" s="76">
        <v>24100</v>
      </c>
      <c r="R237" s="76">
        <v>4</v>
      </c>
      <c r="S237" s="89" t="s">
        <v>877</v>
      </c>
      <c r="T237" s="76" t="s">
        <v>894</v>
      </c>
      <c r="U237" s="81">
        <v>25.22</v>
      </c>
      <c r="V237" s="90" t="s">
        <v>884</v>
      </c>
      <c r="W237" s="84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</row>
    <row r="238" spans="1:47" ht="15" customHeight="1">
      <c r="A238" s="134">
        <v>98142433</v>
      </c>
      <c r="B238" s="77">
        <v>26</v>
      </c>
      <c r="C238" s="78">
        <v>44741</v>
      </c>
      <c r="D238" s="79">
        <v>44742</v>
      </c>
      <c r="E238" s="114" t="s">
        <v>862</v>
      </c>
      <c r="F238" s="87">
        <v>44745</v>
      </c>
      <c r="G238" s="81">
        <v>80</v>
      </c>
      <c r="H238" s="81" t="s">
        <v>923</v>
      </c>
      <c r="I238" s="78">
        <v>44771</v>
      </c>
      <c r="J238" s="81"/>
      <c r="K238" s="97" t="s">
        <v>882</v>
      </c>
      <c r="L238" s="82" t="s">
        <v>924</v>
      </c>
      <c r="M238" s="77" t="s">
        <v>7</v>
      </c>
      <c r="N238" s="83"/>
      <c r="O238" s="84"/>
      <c r="P238" s="76">
        <v>69.8</v>
      </c>
      <c r="Q238" s="76">
        <v>24100</v>
      </c>
      <c r="R238" s="76">
        <v>4</v>
      </c>
      <c r="S238" s="89" t="s">
        <v>877</v>
      </c>
      <c r="T238" s="76" t="s">
        <v>894</v>
      </c>
      <c r="U238" s="81">
        <v>25.22</v>
      </c>
      <c r="V238" s="90" t="s">
        <v>884</v>
      </c>
      <c r="W238" s="84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</row>
    <row r="239" spans="1:47" ht="15" customHeight="1">
      <c r="A239" s="134">
        <v>98156326</v>
      </c>
      <c r="B239" s="77">
        <v>27</v>
      </c>
      <c r="C239" s="78">
        <v>44741</v>
      </c>
      <c r="D239" s="79">
        <v>44742</v>
      </c>
      <c r="E239" s="114" t="s">
        <v>862</v>
      </c>
      <c r="F239" s="87">
        <v>44745</v>
      </c>
      <c r="G239" s="81">
        <v>80</v>
      </c>
      <c r="H239" s="81" t="s">
        <v>923</v>
      </c>
      <c r="I239" s="78">
        <v>44771</v>
      </c>
      <c r="J239" s="81"/>
      <c r="K239" s="97" t="s">
        <v>882</v>
      </c>
      <c r="L239" s="82" t="s">
        <v>924</v>
      </c>
      <c r="M239" s="77" t="s">
        <v>7</v>
      </c>
      <c r="N239" s="83"/>
      <c r="O239" s="84"/>
      <c r="P239" s="76">
        <v>69.8</v>
      </c>
      <c r="Q239" s="76">
        <v>24000</v>
      </c>
      <c r="R239" s="76">
        <v>4</v>
      </c>
      <c r="S239" s="89" t="s">
        <v>877</v>
      </c>
      <c r="T239" s="76" t="s">
        <v>894</v>
      </c>
      <c r="U239" s="81">
        <v>25.22</v>
      </c>
      <c r="V239" s="90" t="s">
        <v>884</v>
      </c>
      <c r="W239" s="84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</row>
    <row r="240" spans="1:47" ht="15" customHeight="1">
      <c r="A240" s="134">
        <v>98563380</v>
      </c>
      <c r="B240" s="77">
        <v>31</v>
      </c>
      <c r="C240" s="78">
        <v>44741</v>
      </c>
      <c r="D240" s="79">
        <v>44742</v>
      </c>
      <c r="E240" s="114" t="s">
        <v>862</v>
      </c>
      <c r="F240" s="87">
        <v>44745</v>
      </c>
      <c r="G240" s="81">
        <v>80</v>
      </c>
      <c r="H240" s="81" t="s">
        <v>923</v>
      </c>
      <c r="I240" s="78">
        <v>44771</v>
      </c>
      <c r="J240" s="97" t="s">
        <v>882</v>
      </c>
      <c r="K240" s="81" t="s">
        <v>925</v>
      </c>
      <c r="L240" s="82" t="s">
        <v>924</v>
      </c>
      <c r="M240" s="77" t="s">
        <v>7</v>
      </c>
      <c r="N240" s="83"/>
      <c r="O240" s="84"/>
      <c r="P240" s="76">
        <v>69.8</v>
      </c>
      <c r="Q240" s="76">
        <v>24100</v>
      </c>
      <c r="R240" s="76">
        <v>4</v>
      </c>
      <c r="S240" s="89" t="s">
        <v>877</v>
      </c>
      <c r="T240" s="76" t="s">
        <v>894</v>
      </c>
      <c r="U240" s="81">
        <v>25.22</v>
      </c>
      <c r="V240" s="76" t="s">
        <v>926</v>
      </c>
      <c r="W240" s="84"/>
      <c r="X240" s="86"/>
      <c r="Y240" s="86"/>
      <c r="Z240" s="86"/>
      <c r="AA240" s="86"/>
      <c r="AB240" s="86"/>
      <c r="AC240" s="86"/>
      <c r="AD240" s="86"/>
      <c r="AE240" s="86"/>
      <c r="AF240" s="86"/>
      <c r="AG240" s="86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</row>
    <row r="241" spans="1:47" ht="15" customHeight="1">
      <c r="A241" s="134">
        <v>98563422</v>
      </c>
      <c r="B241" s="77">
        <v>32</v>
      </c>
      <c r="C241" s="78">
        <v>44741</v>
      </c>
      <c r="D241" s="79">
        <v>44742</v>
      </c>
      <c r="E241" s="114" t="s">
        <v>862</v>
      </c>
      <c r="F241" s="87">
        <v>44745</v>
      </c>
      <c r="G241" s="81">
        <v>80</v>
      </c>
      <c r="H241" s="81" t="s">
        <v>923</v>
      </c>
      <c r="I241" s="78">
        <v>44771</v>
      </c>
      <c r="J241" s="97" t="s">
        <v>882</v>
      </c>
      <c r="K241" s="81" t="s">
        <v>925</v>
      </c>
      <c r="L241" s="82" t="s">
        <v>924</v>
      </c>
      <c r="M241" s="77" t="s">
        <v>7</v>
      </c>
      <c r="N241" s="83"/>
      <c r="O241" s="84"/>
      <c r="P241" s="76">
        <v>69.8</v>
      </c>
      <c r="Q241" s="76">
        <v>24100</v>
      </c>
      <c r="R241" s="76">
        <v>4</v>
      </c>
      <c r="S241" s="89" t="s">
        <v>877</v>
      </c>
      <c r="T241" s="76" t="s">
        <v>894</v>
      </c>
      <c r="U241" s="81">
        <v>25.22</v>
      </c>
      <c r="V241" s="76" t="s">
        <v>926</v>
      </c>
      <c r="W241" s="84"/>
      <c r="X241" s="86"/>
      <c r="Y241" s="86"/>
      <c r="Z241" s="86"/>
      <c r="AA241" s="86"/>
      <c r="AB241" s="86"/>
      <c r="AC241" s="86"/>
      <c r="AD241" s="86"/>
      <c r="AE241" s="86"/>
      <c r="AF241" s="86"/>
      <c r="AG241" s="86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</row>
    <row r="242" spans="1:47" ht="15" customHeight="1">
      <c r="A242" s="134">
        <v>98563463</v>
      </c>
      <c r="B242" s="77">
        <v>33</v>
      </c>
      <c r="C242" s="78">
        <v>44741</v>
      </c>
      <c r="D242" s="79">
        <v>44742</v>
      </c>
      <c r="E242" s="114" t="s">
        <v>862</v>
      </c>
      <c r="F242" s="87">
        <v>44745</v>
      </c>
      <c r="G242" s="81">
        <v>80</v>
      </c>
      <c r="H242" s="81" t="s">
        <v>923</v>
      </c>
      <c r="I242" s="78">
        <v>44771</v>
      </c>
      <c r="J242" s="97" t="s">
        <v>882</v>
      </c>
      <c r="K242" s="81" t="s">
        <v>925</v>
      </c>
      <c r="L242" s="82" t="s">
        <v>924</v>
      </c>
      <c r="M242" s="77" t="s">
        <v>7</v>
      </c>
      <c r="N242" s="83"/>
      <c r="O242" s="84"/>
      <c r="P242" s="76">
        <v>69.8</v>
      </c>
      <c r="Q242" s="76">
        <v>24100</v>
      </c>
      <c r="R242" s="76">
        <v>4</v>
      </c>
      <c r="S242" s="89" t="s">
        <v>877</v>
      </c>
      <c r="T242" s="76" t="s">
        <v>894</v>
      </c>
      <c r="U242" s="81">
        <v>25.22</v>
      </c>
      <c r="V242" s="76" t="s">
        <v>926</v>
      </c>
      <c r="W242" s="84"/>
      <c r="X242" s="86"/>
      <c r="Y242" s="86"/>
      <c r="Z242" s="86"/>
      <c r="AA242" s="86"/>
      <c r="AB242" s="86"/>
      <c r="AC242" s="86"/>
      <c r="AD242" s="86"/>
      <c r="AE242" s="86"/>
      <c r="AF242" s="86"/>
      <c r="AG242" s="86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</row>
    <row r="243" spans="1:47" ht="15" customHeight="1">
      <c r="A243" s="134">
        <v>98563471</v>
      </c>
      <c r="B243" s="77">
        <v>34</v>
      </c>
      <c r="C243" s="78">
        <v>44741</v>
      </c>
      <c r="D243" s="79">
        <v>44742</v>
      </c>
      <c r="E243" s="114" t="s">
        <v>862</v>
      </c>
      <c r="F243" s="87">
        <v>44745</v>
      </c>
      <c r="G243" s="81">
        <v>80</v>
      </c>
      <c r="H243" s="81" t="s">
        <v>923</v>
      </c>
      <c r="I243" s="78">
        <v>44771</v>
      </c>
      <c r="J243" s="97" t="s">
        <v>882</v>
      </c>
      <c r="K243" s="81" t="s">
        <v>925</v>
      </c>
      <c r="L243" s="82" t="s">
        <v>924</v>
      </c>
      <c r="M243" s="77" t="s">
        <v>7</v>
      </c>
      <c r="N243" s="83"/>
      <c r="O243" s="84"/>
      <c r="P243" s="76">
        <v>69.8</v>
      </c>
      <c r="Q243" s="76">
        <v>24100</v>
      </c>
      <c r="R243" s="76">
        <v>4</v>
      </c>
      <c r="S243" s="89" t="s">
        <v>877</v>
      </c>
      <c r="T243" s="76" t="s">
        <v>894</v>
      </c>
      <c r="U243" s="81">
        <v>25.22</v>
      </c>
      <c r="V243" s="76" t="s">
        <v>926</v>
      </c>
      <c r="W243" s="84"/>
      <c r="X243" s="86"/>
      <c r="Y243" s="86"/>
      <c r="Z243" s="86"/>
      <c r="AA243" s="86"/>
      <c r="AB243" s="86"/>
      <c r="AC243" s="86"/>
      <c r="AD243" s="86"/>
      <c r="AE243" s="86"/>
      <c r="AF243" s="86"/>
      <c r="AG243" s="86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  <c r="AR243" s="86"/>
      <c r="AS243" s="86"/>
      <c r="AT243" s="86"/>
      <c r="AU243" s="86"/>
    </row>
    <row r="244" spans="1:47" ht="15" customHeight="1">
      <c r="A244" s="133">
        <v>94276730</v>
      </c>
      <c r="B244" s="77">
        <v>1</v>
      </c>
      <c r="C244" s="78">
        <v>44741</v>
      </c>
      <c r="D244" s="79">
        <v>44741</v>
      </c>
      <c r="E244" s="77" t="s">
        <v>862</v>
      </c>
      <c r="F244" s="87">
        <v>44745</v>
      </c>
      <c r="G244" s="103">
        <v>40</v>
      </c>
      <c r="H244" s="81" t="s">
        <v>923</v>
      </c>
      <c r="I244" s="78">
        <v>44771</v>
      </c>
      <c r="J244" s="81"/>
      <c r="K244" s="97" t="s">
        <v>882</v>
      </c>
      <c r="L244" s="82" t="s">
        <v>960</v>
      </c>
      <c r="M244" s="76" t="s">
        <v>961</v>
      </c>
      <c r="N244" s="83"/>
      <c r="O244" s="84"/>
      <c r="P244" s="76">
        <v>70</v>
      </c>
      <c r="Q244" s="127">
        <v>24000</v>
      </c>
      <c r="R244" s="127">
        <v>2</v>
      </c>
      <c r="S244" s="85" t="s">
        <v>902</v>
      </c>
      <c r="T244" s="114" t="s">
        <v>962</v>
      </c>
      <c r="U244" s="127">
        <v>14.62</v>
      </c>
      <c r="V244" s="90" t="s">
        <v>884</v>
      </c>
      <c r="W244" s="84"/>
      <c r="X244" s="86"/>
      <c r="Y244" s="86"/>
      <c r="Z244" s="86"/>
      <c r="AA244" s="86"/>
      <c r="AB244" s="86"/>
      <c r="AC244" s="86"/>
      <c r="AD244" s="86"/>
      <c r="AE244" s="86"/>
      <c r="AF244" s="86"/>
      <c r="AG244" s="86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  <c r="AR244" s="86"/>
      <c r="AS244" s="86"/>
      <c r="AT244" s="86"/>
      <c r="AU244" s="86"/>
    </row>
    <row r="245" spans="1:47" ht="15" customHeight="1">
      <c r="A245" s="133">
        <v>94277522</v>
      </c>
      <c r="B245" s="77">
        <v>2</v>
      </c>
      <c r="C245" s="78">
        <v>44741</v>
      </c>
      <c r="D245" s="79">
        <v>44741</v>
      </c>
      <c r="E245" s="77" t="s">
        <v>862</v>
      </c>
      <c r="F245" s="87">
        <v>44745</v>
      </c>
      <c r="G245" s="103">
        <v>40</v>
      </c>
      <c r="H245" s="81" t="s">
        <v>923</v>
      </c>
      <c r="I245" s="78">
        <v>44771</v>
      </c>
      <c r="J245" s="81"/>
      <c r="K245" s="97" t="s">
        <v>882</v>
      </c>
      <c r="L245" s="82" t="s">
        <v>960</v>
      </c>
      <c r="M245" s="76" t="s">
        <v>961</v>
      </c>
      <c r="N245" s="83"/>
      <c r="O245" s="84"/>
      <c r="P245" s="76">
        <v>70</v>
      </c>
      <c r="Q245" s="127">
        <v>24000</v>
      </c>
      <c r="R245" s="127">
        <v>2</v>
      </c>
      <c r="S245" s="85" t="s">
        <v>902</v>
      </c>
      <c r="T245" s="114" t="s">
        <v>962</v>
      </c>
      <c r="U245" s="127">
        <v>14.62</v>
      </c>
      <c r="V245" s="90" t="s">
        <v>884</v>
      </c>
      <c r="W245" s="84"/>
      <c r="X245" s="86"/>
      <c r="Y245" s="86"/>
      <c r="Z245" s="86"/>
      <c r="AA245" s="86"/>
      <c r="AB245" s="86"/>
      <c r="AC245" s="86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</row>
    <row r="246" spans="1:47" ht="15" customHeight="1">
      <c r="A246" s="133">
        <v>94292166</v>
      </c>
      <c r="B246" s="77">
        <v>3</v>
      </c>
      <c r="C246" s="78">
        <v>44741</v>
      </c>
      <c r="D246" s="79">
        <v>44741</v>
      </c>
      <c r="E246" s="77" t="s">
        <v>862</v>
      </c>
      <c r="F246" s="87">
        <v>44745</v>
      </c>
      <c r="G246" s="103">
        <v>40</v>
      </c>
      <c r="H246" s="81" t="s">
        <v>923</v>
      </c>
      <c r="I246" s="78">
        <v>44771</v>
      </c>
      <c r="J246" s="81"/>
      <c r="K246" s="97" t="s">
        <v>882</v>
      </c>
      <c r="L246" s="82" t="s">
        <v>960</v>
      </c>
      <c r="M246" s="76" t="s">
        <v>961</v>
      </c>
      <c r="N246" s="83"/>
      <c r="O246" s="84"/>
      <c r="P246" s="76">
        <v>70</v>
      </c>
      <c r="Q246" s="127">
        <v>24000</v>
      </c>
      <c r="R246" s="127">
        <v>2</v>
      </c>
      <c r="S246" s="85" t="s">
        <v>902</v>
      </c>
      <c r="T246" s="114" t="s">
        <v>962</v>
      </c>
      <c r="U246" s="127">
        <v>14.62</v>
      </c>
      <c r="V246" s="90" t="s">
        <v>884</v>
      </c>
      <c r="W246" s="84"/>
      <c r="X246" s="86"/>
      <c r="Y246" s="86"/>
      <c r="Z246" s="86"/>
      <c r="AA246" s="86"/>
      <c r="AB246" s="86"/>
      <c r="AC246" s="86"/>
      <c r="AD246" s="86"/>
      <c r="AE246" s="86"/>
      <c r="AF246" s="86"/>
      <c r="AG246" s="86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  <c r="AR246" s="86"/>
      <c r="AS246" s="86"/>
      <c r="AT246" s="86"/>
      <c r="AU246" s="86"/>
    </row>
    <row r="247" spans="1:47" ht="15" customHeight="1">
      <c r="A247" s="133">
        <v>94352465</v>
      </c>
      <c r="B247" s="77">
        <v>4</v>
      </c>
      <c r="C247" s="78">
        <v>44741</v>
      </c>
      <c r="D247" s="79">
        <v>44741</v>
      </c>
      <c r="E247" s="77" t="s">
        <v>862</v>
      </c>
      <c r="F247" s="87">
        <v>44745</v>
      </c>
      <c r="G247" s="103">
        <v>40</v>
      </c>
      <c r="H247" s="81" t="s">
        <v>923</v>
      </c>
      <c r="I247" s="78">
        <v>44771</v>
      </c>
      <c r="J247" s="81"/>
      <c r="K247" s="97" t="s">
        <v>882</v>
      </c>
      <c r="L247" s="82" t="s">
        <v>960</v>
      </c>
      <c r="M247" s="76" t="s">
        <v>961</v>
      </c>
      <c r="N247" s="83"/>
      <c r="O247" s="84"/>
      <c r="P247" s="76">
        <v>70</v>
      </c>
      <c r="Q247" s="127">
        <v>21000</v>
      </c>
      <c r="R247" s="127">
        <v>2</v>
      </c>
      <c r="S247" s="85" t="s">
        <v>902</v>
      </c>
      <c r="T247" s="129" t="s">
        <v>954</v>
      </c>
      <c r="U247" s="127">
        <v>14.62</v>
      </c>
      <c r="V247" s="90" t="s">
        <v>884</v>
      </c>
      <c r="W247" s="84"/>
      <c r="X247" s="86"/>
      <c r="Y247" s="86"/>
      <c r="Z247" s="86"/>
      <c r="AA247" s="86"/>
      <c r="AB247" s="86"/>
      <c r="AC247" s="86"/>
      <c r="AD247" s="86"/>
      <c r="AE247" s="86"/>
      <c r="AF247" s="86"/>
      <c r="AG247" s="86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  <c r="AR247" s="86"/>
      <c r="AS247" s="86"/>
      <c r="AT247" s="86"/>
      <c r="AU247" s="86"/>
    </row>
    <row r="248" spans="1:47" ht="15" customHeight="1">
      <c r="A248" s="133">
        <v>94469418</v>
      </c>
      <c r="B248" s="77">
        <v>6</v>
      </c>
      <c r="C248" s="78">
        <v>44741</v>
      </c>
      <c r="D248" s="79">
        <v>44741</v>
      </c>
      <c r="E248" s="77" t="s">
        <v>862</v>
      </c>
      <c r="F248" s="87">
        <v>44745</v>
      </c>
      <c r="G248" s="103">
        <v>40</v>
      </c>
      <c r="H248" s="81" t="s">
        <v>923</v>
      </c>
      <c r="I248" s="78">
        <v>44771</v>
      </c>
      <c r="J248" s="81"/>
      <c r="K248" s="97" t="s">
        <v>882</v>
      </c>
      <c r="L248" s="82" t="s">
        <v>960</v>
      </c>
      <c r="M248" s="76" t="s">
        <v>961</v>
      </c>
      <c r="N248" s="83"/>
      <c r="O248" s="84"/>
      <c r="P248" s="76">
        <v>67</v>
      </c>
      <c r="Q248" s="127">
        <v>26300</v>
      </c>
      <c r="R248" s="127">
        <v>2</v>
      </c>
      <c r="S248" s="85" t="s">
        <v>902</v>
      </c>
      <c r="T248" s="114" t="s">
        <v>963</v>
      </c>
      <c r="U248" s="127">
        <v>14.62</v>
      </c>
      <c r="V248" s="90" t="s">
        <v>884</v>
      </c>
      <c r="W248" s="84"/>
      <c r="X248" s="86"/>
      <c r="Y248" s="86"/>
      <c r="Z248" s="86"/>
      <c r="AA248" s="86"/>
      <c r="AB248" s="86"/>
      <c r="AC248" s="86"/>
      <c r="AD248" s="86"/>
      <c r="AE248" s="86"/>
      <c r="AF248" s="86"/>
      <c r="AG248" s="86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  <c r="AR248" s="86"/>
      <c r="AS248" s="86"/>
      <c r="AT248" s="86"/>
      <c r="AU248" s="86"/>
    </row>
    <row r="249" spans="1:47" ht="15" customHeight="1">
      <c r="A249" s="133">
        <v>94355203</v>
      </c>
      <c r="B249" s="77">
        <v>5</v>
      </c>
      <c r="C249" s="78">
        <v>44741</v>
      </c>
      <c r="D249" s="79">
        <v>44741</v>
      </c>
      <c r="E249" s="77" t="s">
        <v>862</v>
      </c>
      <c r="F249" s="87">
        <v>44745</v>
      </c>
      <c r="G249" s="103">
        <v>40</v>
      </c>
      <c r="H249" s="81" t="s">
        <v>923</v>
      </c>
      <c r="I249" s="78">
        <v>44771</v>
      </c>
      <c r="J249" s="81"/>
      <c r="K249" s="97" t="s">
        <v>882</v>
      </c>
      <c r="L249" s="82" t="s">
        <v>960</v>
      </c>
      <c r="M249" s="76" t="s">
        <v>961</v>
      </c>
      <c r="N249" s="83"/>
      <c r="O249" s="84"/>
      <c r="P249" s="76">
        <v>73</v>
      </c>
      <c r="Q249" s="76">
        <v>20000</v>
      </c>
      <c r="R249" s="76">
        <v>2</v>
      </c>
      <c r="S249" s="85" t="s">
        <v>902</v>
      </c>
      <c r="T249" s="76" t="s">
        <v>903</v>
      </c>
      <c r="U249" s="76">
        <v>14.62</v>
      </c>
      <c r="V249" s="90" t="s">
        <v>884</v>
      </c>
      <c r="W249" s="84"/>
      <c r="X249" s="86"/>
      <c r="Y249" s="86"/>
      <c r="Z249" s="86"/>
      <c r="AA249" s="86"/>
      <c r="AB249" s="86"/>
      <c r="AC249" s="86"/>
      <c r="AD249" s="86"/>
      <c r="AE249" s="86"/>
      <c r="AF249" s="86"/>
      <c r="AG249" s="86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  <c r="AR249" s="86"/>
      <c r="AS249" s="86"/>
      <c r="AT249" s="86"/>
      <c r="AU249" s="86"/>
    </row>
    <row r="250" spans="1:47" ht="15" customHeight="1">
      <c r="A250" s="91"/>
      <c r="B250" s="92"/>
      <c r="C250" s="93"/>
      <c r="D250" s="93"/>
      <c r="E250" s="92"/>
      <c r="F250" s="92"/>
      <c r="G250" s="92"/>
      <c r="H250" s="439" t="s">
        <v>964</v>
      </c>
      <c r="I250" s="440"/>
      <c r="J250" s="441"/>
      <c r="K250" s="92"/>
      <c r="L250" s="92"/>
      <c r="M250" s="92"/>
      <c r="N250" s="92"/>
      <c r="O250" s="135"/>
      <c r="P250" s="92"/>
      <c r="Q250" s="92"/>
      <c r="R250" s="92"/>
      <c r="S250" s="92"/>
      <c r="T250" s="92"/>
      <c r="U250" s="92"/>
      <c r="V250" s="92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86"/>
      <c r="AR250" s="86"/>
      <c r="AS250" s="86"/>
      <c r="AT250" s="86"/>
      <c r="AU250" s="86"/>
    </row>
    <row r="251" spans="1:47" ht="15" customHeight="1">
      <c r="A251" s="90">
        <v>54964986</v>
      </c>
      <c r="B251" s="77">
        <v>24</v>
      </c>
      <c r="C251" s="78">
        <v>44741</v>
      </c>
      <c r="D251" s="79">
        <v>44742</v>
      </c>
      <c r="E251" s="114" t="s">
        <v>862</v>
      </c>
      <c r="F251" s="80">
        <v>44746.791666666664</v>
      </c>
      <c r="G251" s="81">
        <v>80</v>
      </c>
      <c r="H251" s="81" t="s">
        <v>923</v>
      </c>
      <c r="I251" s="78">
        <v>44771</v>
      </c>
      <c r="J251" s="81"/>
      <c r="K251" s="117" t="s">
        <v>932</v>
      </c>
      <c r="L251" s="82" t="s">
        <v>935</v>
      </c>
      <c r="M251" s="77" t="s">
        <v>6</v>
      </c>
      <c r="N251" s="83"/>
      <c r="O251" s="84"/>
      <c r="P251" s="76">
        <v>69</v>
      </c>
      <c r="Q251" s="81">
        <v>25000</v>
      </c>
      <c r="R251" s="81">
        <v>4</v>
      </c>
      <c r="S251" s="89" t="s">
        <v>877</v>
      </c>
      <c r="T251" s="100" t="s">
        <v>891</v>
      </c>
      <c r="U251" s="81">
        <v>25.22</v>
      </c>
      <c r="V251" s="117" t="s">
        <v>934</v>
      </c>
      <c r="W251" s="84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</row>
    <row r="252" spans="1:47" ht="15" customHeight="1">
      <c r="A252" s="97">
        <v>54048897</v>
      </c>
      <c r="B252" s="77">
        <v>28</v>
      </c>
      <c r="C252" s="78">
        <v>44732</v>
      </c>
      <c r="D252" s="79">
        <v>44733</v>
      </c>
      <c r="E252" s="77" t="s">
        <v>862</v>
      </c>
      <c r="F252" s="87">
        <v>44746</v>
      </c>
      <c r="G252" s="81">
        <v>80</v>
      </c>
      <c r="H252" s="81" t="s">
        <v>917</v>
      </c>
      <c r="I252" s="78">
        <v>44765</v>
      </c>
      <c r="J252" s="81"/>
      <c r="K252" s="116" t="s">
        <v>932</v>
      </c>
      <c r="L252" s="82" t="s">
        <v>965</v>
      </c>
      <c r="M252" s="77" t="s">
        <v>8</v>
      </c>
      <c r="N252" s="83"/>
      <c r="O252" s="84"/>
      <c r="P252" s="76">
        <v>69</v>
      </c>
      <c r="Q252" s="81">
        <v>25000</v>
      </c>
      <c r="R252" s="81">
        <v>4</v>
      </c>
      <c r="S252" s="89" t="s">
        <v>877</v>
      </c>
      <c r="T252" s="100" t="s">
        <v>891</v>
      </c>
      <c r="U252" s="81">
        <v>25.22</v>
      </c>
      <c r="V252" s="117" t="s">
        <v>934</v>
      </c>
      <c r="W252" s="84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</row>
    <row r="253" spans="1:47" ht="15" customHeight="1">
      <c r="A253" s="90">
        <v>54915632</v>
      </c>
      <c r="B253" s="77">
        <v>23</v>
      </c>
      <c r="C253" s="78">
        <v>44741</v>
      </c>
      <c r="D253" s="79">
        <v>44742</v>
      </c>
      <c r="E253" s="114" t="s">
        <v>862</v>
      </c>
      <c r="F253" s="87">
        <v>44746</v>
      </c>
      <c r="G253" s="81">
        <v>80</v>
      </c>
      <c r="H253" s="81" t="s">
        <v>923</v>
      </c>
      <c r="I253" s="78">
        <v>44771</v>
      </c>
      <c r="J253" s="81"/>
      <c r="K253" s="117" t="s">
        <v>932</v>
      </c>
      <c r="L253" s="82" t="s">
        <v>935</v>
      </c>
      <c r="M253" s="77" t="s">
        <v>6</v>
      </c>
      <c r="N253" s="83"/>
      <c r="O253" s="84"/>
      <c r="P253" s="76">
        <v>69</v>
      </c>
      <c r="Q253" s="76">
        <v>24500</v>
      </c>
      <c r="R253" s="76">
        <v>4</v>
      </c>
      <c r="S253" s="85" t="s">
        <v>865</v>
      </c>
      <c r="T253" s="126" t="s">
        <v>951</v>
      </c>
      <c r="U253" s="76">
        <v>25.69</v>
      </c>
      <c r="V253" s="117" t="s">
        <v>934</v>
      </c>
      <c r="W253" s="84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</row>
    <row r="254" spans="1:47" ht="15" customHeight="1">
      <c r="A254" s="90">
        <v>94946365</v>
      </c>
      <c r="B254" s="77">
        <v>25</v>
      </c>
      <c r="C254" s="78">
        <v>44741</v>
      </c>
      <c r="D254" s="79">
        <v>44742</v>
      </c>
      <c r="E254" s="114" t="s">
        <v>862</v>
      </c>
      <c r="F254" s="87">
        <v>44746</v>
      </c>
      <c r="G254" s="81">
        <v>80</v>
      </c>
      <c r="H254" s="81" t="s">
        <v>923</v>
      </c>
      <c r="I254" s="78">
        <v>44771</v>
      </c>
      <c r="J254" s="81"/>
      <c r="K254" s="117" t="s">
        <v>932</v>
      </c>
      <c r="L254" s="82" t="s">
        <v>935</v>
      </c>
      <c r="M254" s="77" t="s">
        <v>6</v>
      </c>
      <c r="N254" s="83"/>
      <c r="O254" s="84"/>
      <c r="P254" s="76">
        <v>69</v>
      </c>
      <c r="Q254" s="81">
        <v>24900</v>
      </c>
      <c r="R254" s="76">
        <v>4</v>
      </c>
      <c r="S254" s="85" t="s">
        <v>865</v>
      </c>
      <c r="T254" s="101" t="s">
        <v>897</v>
      </c>
      <c r="U254" s="76">
        <v>25.38</v>
      </c>
      <c r="V254" s="117" t="s">
        <v>934</v>
      </c>
      <c r="W254" s="84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</row>
    <row r="255" spans="1:47" ht="15" customHeight="1">
      <c r="A255" s="90">
        <v>98142359</v>
      </c>
      <c r="B255" s="77">
        <v>26</v>
      </c>
      <c r="C255" s="78">
        <v>44741</v>
      </c>
      <c r="D255" s="79">
        <v>44742</v>
      </c>
      <c r="E255" s="114" t="s">
        <v>862</v>
      </c>
      <c r="F255" s="87">
        <v>44746</v>
      </c>
      <c r="G255" s="81">
        <v>80</v>
      </c>
      <c r="H255" s="81" t="s">
        <v>923</v>
      </c>
      <c r="I255" s="78">
        <v>44771</v>
      </c>
      <c r="J255" s="81"/>
      <c r="K255" s="117" t="s">
        <v>932</v>
      </c>
      <c r="L255" s="82" t="s">
        <v>935</v>
      </c>
      <c r="M255" s="77" t="s">
        <v>6</v>
      </c>
      <c r="N255" s="83"/>
      <c r="O255" s="84"/>
      <c r="P255" s="76">
        <v>69</v>
      </c>
      <c r="Q255" s="76">
        <v>25000</v>
      </c>
      <c r="R255" s="76">
        <v>4</v>
      </c>
      <c r="S255" s="85" t="s">
        <v>875</v>
      </c>
      <c r="T255" s="88" t="s">
        <v>876</v>
      </c>
      <c r="U255" s="76">
        <v>25.22</v>
      </c>
      <c r="V255" s="117" t="s">
        <v>934</v>
      </c>
      <c r="W255" s="84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</row>
    <row r="256" spans="1:47" ht="15" customHeight="1">
      <c r="A256" s="90">
        <v>98191679</v>
      </c>
      <c r="B256" s="77">
        <v>27</v>
      </c>
      <c r="C256" s="78">
        <v>44741</v>
      </c>
      <c r="D256" s="79">
        <v>44742</v>
      </c>
      <c r="E256" s="114" t="s">
        <v>862</v>
      </c>
      <c r="F256" s="87">
        <v>44746</v>
      </c>
      <c r="G256" s="81">
        <v>80</v>
      </c>
      <c r="H256" s="81" t="s">
        <v>923</v>
      </c>
      <c r="I256" s="78">
        <v>44771</v>
      </c>
      <c r="J256" s="81"/>
      <c r="K256" s="117" t="s">
        <v>932</v>
      </c>
      <c r="L256" s="82" t="s">
        <v>935</v>
      </c>
      <c r="M256" s="77" t="s">
        <v>6</v>
      </c>
      <c r="N256" s="83"/>
      <c r="O256" s="84"/>
      <c r="P256" s="76">
        <v>69</v>
      </c>
      <c r="Q256" s="76">
        <v>25000</v>
      </c>
      <c r="R256" s="76">
        <v>4</v>
      </c>
      <c r="S256" s="85" t="s">
        <v>875</v>
      </c>
      <c r="T256" s="88" t="s">
        <v>876</v>
      </c>
      <c r="U256" s="76">
        <v>25.22</v>
      </c>
      <c r="V256" s="117" t="s">
        <v>934</v>
      </c>
      <c r="W256" s="84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</row>
    <row r="257" spans="1:47" ht="15" customHeight="1">
      <c r="A257" s="90">
        <v>54910559</v>
      </c>
      <c r="B257" s="77">
        <v>22</v>
      </c>
      <c r="C257" s="78">
        <v>44741</v>
      </c>
      <c r="D257" s="79">
        <v>44742</v>
      </c>
      <c r="E257" s="114" t="s">
        <v>862</v>
      </c>
      <c r="F257" s="87">
        <v>44746</v>
      </c>
      <c r="G257" s="81">
        <v>80</v>
      </c>
      <c r="H257" s="81" t="s">
        <v>923</v>
      </c>
      <c r="I257" s="78">
        <v>44771</v>
      </c>
      <c r="J257" s="81"/>
      <c r="K257" s="117" t="s">
        <v>932</v>
      </c>
      <c r="L257" s="82" t="s">
        <v>935</v>
      </c>
      <c r="M257" s="77" t="s">
        <v>6</v>
      </c>
      <c r="N257" s="83"/>
      <c r="O257" s="84"/>
      <c r="P257" s="76">
        <v>68</v>
      </c>
      <c r="Q257" s="76">
        <v>25900</v>
      </c>
      <c r="R257" s="76">
        <v>4</v>
      </c>
      <c r="S257" s="85" t="s">
        <v>865</v>
      </c>
      <c r="T257" s="125" t="s">
        <v>948</v>
      </c>
      <c r="U257" s="76">
        <v>25.72</v>
      </c>
      <c r="V257" s="117" t="s">
        <v>934</v>
      </c>
      <c r="W257" s="84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</row>
    <row r="258" spans="1:47" ht="15" customHeight="1">
      <c r="A258" s="90">
        <v>98504608</v>
      </c>
      <c r="B258" s="77">
        <v>29</v>
      </c>
      <c r="C258" s="78">
        <v>44717</v>
      </c>
      <c r="D258" s="79">
        <v>44717</v>
      </c>
      <c r="E258" s="77" t="s">
        <v>862</v>
      </c>
      <c r="F258" s="87">
        <v>44746</v>
      </c>
      <c r="G258" s="77">
        <v>80</v>
      </c>
      <c r="H258" s="81" t="s">
        <v>914</v>
      </c>
      <c r="I258" s="78">
        <v>44748</v>
      </c>
      <c r="J258" s="81"/>
      <c r="K258" s="116" t="s">
        <v>932</v>
      </c>
      <c r="L258" s="82" t="s">
        <v>966</v>
      </c>
      <c r="M258" s="77" t="s">
        <v>6</v>
      </c>
      <c r="N258" s="83"/>
      <c r="O258" s="84"/>
      <c r="P258" s="76">
        <v>68.5</v>
      </c>
      <c r="Q258" s="76">
        <v>25400</v>
      </c>
      <c r="R258" s="76">
        <v>4</v>
      </c>
      <c r="S258" s="85" t="s">
        <v>865</v>
      </c>
      <c r="T258" s="76" t="s">
        <v>873</v>
      </c>
      <c r="U258" s="76">
        <v>25.7</v>
      </c>
      <c r="V258" s="117" t="s">
        <v>934</v>
      </c>
      <c r="W258" s="84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</row>
    <row r="259" spans="1:47" ht="15" customHeight="1">
      <c r="A259" s="136">
        <v>54029897</v>
      </c>
      <c r="B259" s="77">
        <v>1</v>
      </c>
      <c r="C259" s="78">
        <v>44742</v>
      </c>
      <c r="D259" s="79">
        <v>44742</v>
      </c>
      <c r="E259" s="77" t="s">
        <v>862</v>
      </c>
      <c r="F259" s="87">
        <v>44746</v>
      </c>
      <c r="G259" s="81">
        <v>80</v>
      </c>
      <c r="H259" s="81" t="s">
        <v>967</v>
      </c>
      <c r="I259" s="78">
        <v>44772</v>
      </c>
      <c r="J259" s="81"/>
      <c r="K259" s="117" t="s">
        <v>932</v>
      </c>
      <c r="L259" s="82" t="s">
        <v>968</v>
      </c>
      <c r="M259" s="77" t="s">
        <v>8</v>
      </c>
      <c r="N259" s="83"/>
      <c r="O259" s="84"/>
      <c r="P259" s="76">
        <v>69</v>
      </c>
      <c r="Q259" s="81">
        <v>25000</v>
      </c>
      <c r="R259" s="81">
        <v>4</v>
      </c>
      <c r="S259" s="89" t="s">
        <v>877</v>
      </c>
      <c r="T259" s="100" t="s">
        <v>891</v>
      </c>
      <c r="U259" s="81">
        <v>25.22</v>
      </c>
      <c r="V259" s="117" t="s">
        <v>934</v>
      </c>
      <c r="W259" s="84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  <c r="AR259" s="86"/>
      <c r="AS259" s="86"/>
      <c r="AT259" s="86"/>
      <c r="AU259" s="86"/>
    </row>
    <row r="260" spans="1:47" ht="15" customHeight="1">
      <c r="A260" s="136">
        <v>54961594</v>
      </c>
      <c r="B260" s="77">
        <v>7</v>
      </c>
      <c r="C260" s="78">
        <v>44742</v>
      </c>
      <c r="D260" s="79">
        <v>44742</v>
      </c>
      <c r="E260" s="77" t="s">
        <v>862</v>
      </c>
      <c r="F260" s="87">
        <v>44746</v>
      </c>
      <c r="G260" s="81">
        <v>80</v>
      </c>
      <c r="H260" s="81" t="s">
        <v>967</v>
      </c>
      <c r="I260" s="78">
        <v>44772</v>
      </c>
      <c r="J260" s="81"/>
      <c r="K260" s="117" t="s">
        <v>932</v>
      </c>
      <c r="L260" s="82" t="s">
        <v>968</v>
      </c>
      <c r="M260" s="77" t="s">
        <v>8</v>
      </c>
      <c r="N260" s="83"/>
      <c r="O260" s="84"/>
      <c r="P260" s="76">
        <v>69</v>
      </c>
      <c r="Q260" s="81">
        <v>25000</v>
      </c>
      <c r="R260" s="81">
        <v>4</v>
      </c>
      <c r="S260" s="89" t="s">
        <v>877</v>
      </c>
      <c r="T260" s="100" t="s">
        <v>891</v>
      </c>
      <c r="U260" s="81">
        <v>25.22</v>
      </c>
      <c r="V260" s="117" t="s">
        <v>934</v>
      </c>
      <c r="W260" s="84"/>
      <c r="X260" s="86"/>
      <c r="Y260" s="86"/>
      <c r="Z260" s="86"/>
      <c r="AA260" s="86"/>
      <c r="AB260" s="86"/>
      <c r="AC260" s="86"/>
      <c r="AD260" s="86"/>
      <c r="AE260" s="86"/>
      <c r="AF260" s="86"/>
      <c r="AG260" s="86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  <c r="AR260" s="86"/>
      <c r="AS260" s="86"/>
      <c r="AT260" s="86"/>
      <c r="AU260" s="86"/>
    </row>
    <row r="261" spans="1:47" ht="15" customHeight="1">
      <c r="A261" s="136">
        <v>54962907</v>
      </c>
      <c r="B261" s="77">
        <v>8</v>
      </c>
      <c r="C261" s="78">
        <v>44742</v>
      </c>
      <c r="D261" s="79">
        <v>44742</v>
      </c>
      <c r="E261" s="77" t="s">
        <v>862</v>
      </c>
      <c r="F261" s="87">
        <v>44746</v>
      </c>
      <c r="G261" s="81">
        <v>80</v>
      </c>
      <c r="H261" s="81" t="s">
        <v>967</v>
      </c>
      <c r="I261" s="78">
        <v>44772</v>
      </c>
      <c r="J261" s="81"/>
      <c r="K261" s="117" t="s">
        <v>932</v>
      </c>
      <c r="L261" s="82" t="s">
        <v>968</v>
      </c>
      <c r="M261" s="77" t="s">
        <v>8</v>
      </c>
      <c r="N261" s="83"/>
      <c r="O261" s="84"/>
      <c r="P261" s="76">
        <v>69</v>
      </c>
      <c r="Q261" s="81">
        <v>25000</v>
      </c>
      <c r="R261" s="81">
        <v>4</v>
      </c>
      <c r="S261" s="89" t="s">
        <v>877</v>
      </c>
      <c r="T261" s="100" t="s">
        <v>891</v>
      </c>
      <c r="U261" s="81">
        <v>25.22</v>
      </c>
      <c r="V261" s="117" t="s">
        <v>934</v>
      </c>
      <c r="W261" s="84"/>
      <c r="X261" s="86"/>
      <c r="Y261" s="86"/>
      <c r="Z261" s="86"/>
      <c r="AA261" s="86"/>
      <c r="AB261" s="86"/>
      <c r="AC261" s="86"/>
      <c r="AD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  <c r="AR261" s="86"/>
      <c r="AS261" s="86"/>
      <c r="AT261" s="86"/>
      <c r="AU261" s="86"/>
    </row>
    <row r="262" spans="1:47" ht="15" customHeight="1">
      <c r="A262" s="136">
        <v>54261201</v>
      </c>
      <c r="B262" s="77">
        <v>2</v>
      </c>
      <c r="C262" s="78">
        <v>44742</v>
      </c>
      <c r="D262" s="79">
        <v>44742</v>
      </c>
      <c r="E262" s="77" t="s">
        <v>862</v>
      </c>
      <c r="F262" s="87">
        <v>44746</v>
      </c>
      <c r="G262" s="81">
        <v>80</v>
      </c>
      <c r="H262" s="81" t="s">
        <v>967</v>
      </c>
      <c r="I262" s="78">
        <v>44772</v>
      </c>
      <c r="J262" s="81"/>
      <c r="K262" s="117" t="s">
        <v>932</v>
      </c>
      <c r="L262" s="82" t="s">
        <v>968</v>
      </c>
      <c r="M262" s="77" t="s">
        <v>8</v>
      </c>
      <c r="N262" s="83"/>
      <c r="O262" s="84"/>
      <c r="P262" s="76">
        <v>69</v>
      </c>
      <c r="Q262" s="76">
        <v>24500</v>
      </c>
      <c r="R262" s="76">
        <v>4</v>
      </c>
      <c r="S262" s="85" t="s">
        <v>865</v>
      </c>
      <c r="T262" s="126" t="s">
        <v>951</v>
      </c>
      <c r="U262" s="76">
        <v>25.69</v>
      </c>
      <c r="V262" s="117" t="s">
        <v>934</v>
      </c>
      <c r="W262" s="84"/>
      <c r="X262" s="86"/>
      <c r="Y262" s="86"/>
      <c r="Z262" s="86"/>
      <c r="AA262" s="86"/>
      <c r="AB262" s="86"/>
      <c r="AC262" s="86"/>
      <c r="AD262" s="86"/>
      <c r="AE262" s="86"/>
      <c r="AF262" s="86"/>
      <c r="AG262" s="86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  <c r="AR262" s="86"/>
      <c r="AS262" s="86"/>
      <c r="AT262" s="86"/>
      <c r="AU262" s="86"/>
    </row>
    <row r="263" spans="1:47" ht="15" customHeight="1">
      <c r="A263" s="136">
        <v>54922380</v>
      </c>
      <c r="B263" s="77">
        <v>6</v>
      </c>
      <c r="C263" s="78">
        <v>44742</v>
      </c>
      <c r="D263" s="79">
        <v>44742</v>
      </c>
      <c r="E263" s="77" t="s">
        <v>862</v>
      </c>
      <c r="F263" s="87">
        <v>44746</v>
      </c>
      <c r="G263" s="81">
        <v>80</v>
      </c>
      <c r="H263" s="81" t="s">
        <v>967</v>
      </c>
      <c r="I263" s="78">
        <v>44772</v>
      </c>
      <c r="J263" s="81"/>
      <c r="K263" s="117" t="s">
        <v>932</v>
      </c>
      <c r="L263" s="82" t="s">
        <v>968</v>
      </c>
      <c r="M263" s="77" t="s">
        <v>8</v>
      </c>
      <c r="N263" s="83"/>
      <c r="O263" s="84"/>
      <c r="P263" s="76">
        <v>69</v>
      </c>
      <c r="Q263" s="76">
        <v>24500</v>
      </c>
      <c r="R263" s="76">
        <v>4</v>
      </c>
      <c r="S263" s="85" t="s">
        <v>865</v>
      </c>
      <c r="T263" s="126" t="s">
        <v>951</v>
      </c>
      <c r="U263" s="76">
        <v>25.69</v>
      </c>
      <c r="V263" s="117" t="s">
        <v>934</v>
      </c>
      <c r="W263" s="84"/>
      <c r="X263" s="86"/>
      <c r="Y263" s="86"/>
      <c r="Z263" s="86"/>
      <c r="AA263" s="86"/>
      <c r="AB263" s="86"/>
      <c r="AC263" s="86"/>
      <c r="AD263" s="86"/>
      <c r="AE263" s="86"/>
      <c r="AF263" s="86"/>
      <c r="AG263" s="86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  <c r="AR263" s="86"/>
      <c r="AS263" s="86"/>
      <c r="AT263" s="86"/>
      <c r="AU263" s="86"/>
    </row>
    <row r="264" spans="1:47" ht="15" customHeight="1">
      <c r="A264" s="136">
        <v>54911516</v>
      </c>
      <c r="B264" s="77">
        <v>3</v>
      </c>
      <c r="C264" s="78">
        <v>44742</v>
      </c>
      <c r="D264" s="79">
        <v>44742</v>
      </c>
      <c r="E264" s="77" t="s">
        <v>862</v>
      </c>
      <c r="F264" s="87">
        <v>44746</v>
      </c>
      <c r="G264" s="81">
        <v>80</v>
      </c>
      <c r="H264" s="81" t="s">
        <v>967</v>
      </c>
      <c r="I264" s="78">
        <v>44772</v>
      </c>
      <c r="J264" s="81"/>
      <c r="K264" s="117" t="s">
        <v>932</v>
      </c>
      <c r="L264" s="82" t="s">
        <v>968</v>
      </c>
      <c r="M264" s="77" t="s">
        <v>8</v>
      </c>
      <c r="N264" s="83"/>
      <c r="O264" s="84"/>
      <c r="P264" s="76">
        <v>68</v>
      </c>
      <c r="Q264" s="76">
        <v>25900</v>
      </c>
      <c r="R264" s="76">
        <v>4</v>
      </c>
      <c r="S264" s="85" t="s">
        <v>865</v>
      </c>
      <c r="T264" s="125" t="s">
        <v>948</v>
      </c>
      <c r="U264" s="76">
        <v>25.72</v>
      </c>
      <c r="V264" s="117" t="s">
        <v>934</v>
      </c>
      <c r="W264" s="84"/>
      <c r="X264" s="86"/>
      <c r="Y264" s="86"/>
      <c r="Z264" s="86"/>
      <c r="AA264" s="86"/>
      <c r="AB264" s="86"/>
      <c r="AC264" s="86"/>
      <c r="AD264" s="86"/>
      <c r="AE264" s="86"/>
      <c r="AF264" s="86"/>
      <c r="AG264" s="86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  <c r="AR264" s="86"/>
      <c r="AS264" s="86"/>
      <c r="AT264" s="86"/>
      <c r="AU264" s="86"/>
    </row>
    <row r="265" spans="1:47" ht="15" customHeight="1">
      <c r="A265" s="136">
        <v>54913223</v>
      </c>
      <c r="B265" s="77">
        <v>4</v>
      </c>
      <c r="C265" s="78">
        <v>44742</v>
      </c>
      <c r="D265" s="79">
        <v>44742</v>
      </c>
      <c r="E265" s="77" t="s">
        <v>862</v>
      </c>
      <c r="F265" s="87">
        <v>44746</v>
      </c>
      <c r="G265" s="81">
        <v>80</v>
      </c>
      <c r="H265" s="81" t="s">
        <v>967</v>
      </c>
      <c r="I265" s="78">
        <v>44772</v>
      </c>
      <c r="J265" s="81"/>
      <c r="K265" s="117" t="s">
        <v>932</v>
      </c>
      <c r="L265" s="82" t="s">
        <v>968</v>
      </c>
      <c r="M265" s="77" t="s">
        <v>8</v>
      </c>
      <c r="N265" s="83"/>
      <c r="O265" s="84"/>
      <c r="P265" s="76">
        <v>68</v>
      </c>
      <c r="Q265" s="76">
        <v>25900</v>
      </c>
      <c r="R265" s="76">
        <v>4</v>
      </c>
      <c r="S265" s="85" t="s">
        <v>865</v>
      </c>
      <c r="T265" s="125" t="s">
        <v>948</v>
      </c>
      <c r="U265" s="76">
        <v>25.72</v>
      </c>
      <c r="V265" s="117" t="s">
        <v>934</v>
      </c>
      <c r="W265" s="84"/>
      <c r="X265" s="86"/>
      <c r="Y265" s="86"/>
      <c r="Z265" s="86"/>
      <c r="AA265" s="86"/>
      <c r="AB265" s="86"/>
      <c r="AC265" s="86"/>
      <c r="AD265" s="86"/>
      <c r="AE265" s="86"/>
      <c r="AF265" s="86"/>
      <c r="AG265" s="86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  <c r="AR265" s="86"/>
      <c r="AS265" s="86"/>
      <c r="AT265" s="86"/>
      <c r="AU265" s="86"/>
    </row>
    <row r="266" spans="1:47" ht="15" customHeight="1">
      <c r="A266" s="136">
        <v>54920764</v>
      </c>
      <c r="B266" s="77">
        <v>5</v>
      </c>
      <c r="C266" s="78">
        <v>44742</v>
      </c>
      <c r="D266" s="79">
        <v>44742</v>
      </c>
      <c r="E266" s="77" t="s">
        <v>862</v>
      </c>
      <c r="F266" s="87">
        <v>44746</v>
      </c>
      <c r="G266" s="81">
        <v>80</v>
      </c>
      <c r="H266" s="81" t="s">
        <v>967</v>
      </c>
      <c r="I266" s="78">
        <v>44772</v>
      </c>
      <c r="J266" s="81"/>
      <c r="K266" s="117" t="s">
        <v>932</v>
      </c>
      <c r="L266" s="82" t="s">
        <v>968</v>
      </c>
      <c r="M266" s="77" t="s">
        <v>8</v>
      </c>
      <c r="N266" s="83"/>
      <c r="O266" s="84"/>
      <c r="P266" s="76">
        <v>68</v>
      </c>
      <c r="Q266" s="76">
        <v>25900</v>
      </c>
      <c r="R266" s="76">
        <v>4</v>
      </c>
      <c r="S266" s="85" t="s">
        <v>865</v>
      </c>
      <c r="T266" s="125" t="s">
        <v>948</v>
      </c>
      <c r="U266" s="76">
        <v>25.72</v>
      </c>
      <c r="V266" s="117" t="s">
        <v>934</v>
      </c>
      <c r="W266" s="84"/>
      <c r="X266" s="86"/>
      <c r="Y266" s="86"/>
      <c r="Z266" s="86"/>
      <c r="AA266" s="86"/>
      <c r="AB266" s="86"/>
      <c r="AC266" s="86"/>
      <c r="AD266" s="86"/>
      <c r="AE266" s="86"/>
      <c r="AF266" s="86"/>
      <c r="AG266" s="86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  <c r="AR266" s="86"/>
      <c r="AS266" s="86"/>
      <c r="AT266" s="86"/>
      <c r="AU266" s="86"/>
    </row>
    <row r="267" spans="1:47" ht="15" customHeight="1">
      <c r="A267" s="136">
        <v>94948544</v>
      </c>
      <c r="B267" s="77">
        <v>9</v>
      </c>
      <c r="C267" s="78">
        <v>44742</v>
      </c>
      <c r="D267" s="79">
        <v>44742</v>
      </c>
      <c r="E267" s="77" t="s">
        <v>862</v>
      </c>
      <c r="F267" s="87">
        <v>44746</v>
      </c>
      <c r="G267" s="81">
        <v>80</v>
      </c>
      <c r="H267" s="81" t="s">
        <v>967</v>
      </c>
      <c r="I267" s="78">
        <v>44772</v>
      </c>
      <c r="J267" s="81"/>
      <c r="K267" s="117" t="s">
        <v>932</v>
      </c>
      <c r="L267" s="82" t="s">
        <v>968</v>
      </c>
      <c r="M267" s="77" t="s">
        <v>8</v>
      </c>
      <c r="N267" s="83"/>
      <c r="O267" s="84"/>
      <c r="P267" s="76">
        <v>69</v>
      </c>
      <c r="Q267" s="76">
        <v>25000</v>
      </c>
      <c r="R267" s="76">
        <v>4</v>
      </c>
      <c r="S267" s="85" t="s">
        <v>865</v>
      </c>
      <c r="T267" s="137" t="s">
        <v>969</v>
      </c>
      <c r="U267" s="76">
        <v>25.72</v>
      </c>
      <c r="V267" s="117" t="s">
        <v>934</v>
      </c>
      <c r="W267" s="84"/>
      <c r="X267" s="86"/>
      <c r="Y267" s="86"/>
      <c r="Z267" s="86"/>
      <c r="AA267" s="86"/>
      <c r="AB267" s="86"/>
      <c r="AC267" s="86"/>
      <c r="AD267" s="86"/>
      <c r="AE267" s="86"/>
      <c r="AF267" s="86"/>
      <c r="AG267" s="86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  <c r="AR267" s="86"/>
      <c r="AS267" s="86"/>
      <c r="AT267" s="86"/>
      <c r="AU267" s="86"/>
    </row>
    <row r="268" spans="1:47" ht="15" customHeight="1">
      <c r="A268" s="136">
        <v>95283792</v>
      </c>
      <c r="B268" s="77">
        <v>10</v>
      </c>
      <c r="C268" s="78">
        <v>44742</v>
      </c>
      <c r="D268" s="79">
        <v>44742</v>
      </c>
      <c r="E268" s="77" t="s">
        <v>862</v>
      </c>
      <c r="F268" s="87">
        <v>44746</v>
      </c>
      <c r="G268" s="81">
        <v>80</v>
      </c>
      <c r="H268" s="81" t="s">
        <v>967</v>
      </c>
      <c r="I268" s="78">
        <v>44772</v>
      </c>
      <c r="J268" s="81"/>
      <c r="K268" s="117" t="s">
        <v>932</v>
      </c>
      <c r="L268" s="82" t="s">
        <v>968</v>
      </c>
      <c r="M268" s="77" t="s">
        <v>8</v>
      </c>
      <c r="N268" s="83"/>
      <c r="O268" s="84"/>
      <c r="P268" s="76">
        <v>69</v>
      </c>
      <c r="Q268" s="76">
        <v>25000</v>
      </c>
      <c r="R268" s="76">
        <v>4</v>
      </c>
      <c r="S268" s="85" t="s">
        <v>875</v>
      </c>
      <c r="T268" s="88" t="s">
        <v>876</v>
      </c>
      <c r="U268" s="76">
        <v>25.22</v>
      </c>
      <c r="V268" s="117" t="s">
        <v>934</v>
      </c>
      <c r="W268" s="84"/>
      <c r="X268" s="86"/>
      <c r="Y268" s="86"/>
      <c r="Z268" s="86"/>
      <c r="AA268" s="86"/>
      <c r="AB268" s="86"/>
      <c r="AC268" s="86"/>
      <c r="AD268" s="86"/>
      <c r="AE268" s="86"/>
      <c r="AF268" s="86"/>
      <c r="AG268" s="86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  <c r="AR268" s="86"/>
      <c r="AS268" s="86"/>
      <c r="AT268" s="86"/>
      <c r="AU268" s="86"/>
    </row>
    <row r="269" spans="1:47" ht="15" customHeight="1">
      <c r="A269" s="136">
        <v>98010135</v>
      </c>
      <c r="B269" s="77">
        <v>11</v>
      </c>
      <c r="C269" s="78">
        <v>44742</v>
      </c>
      <c r="D269" s="79">
        <v>44742</v>
      </c>
      <c r="E269" s="77" t="s">
        <v>862</v>
      </c>
      <c r="F269" s="87">
        <v>44746</v>
      </c>
      <c r="G269" s="81">
        <v>80</v>
      </c>
      <c r="H269" s="81" t="s">
        <v>967</v>
      </c>
      <c r="I269" s="78">
        <v>44772</v>
      </c>
      <c r="J269" s="81"/>
      <c r="K269" s="117" t="s">
        <v>932</v>
      </c>
      <c r="L269" s="82" t="s">
        <v>968</v>
      </c>
      <c r="M269" s="77" t="s">
        <v>8</v>
      </c>
      <c r="N269" s="83"/>
      <c r="O269" s="84"/>
      <c r="P269" s="76">
        <v>69</v>
      </c>
      <c r="Q269" s="76">
        <v>25000</v>
      </c>
      <c r="R269" s="76">
        <v>4</v>
      </c>
      <c r="S269" s="85" t="s">
        <v>875</v>
      </c>
      <c r="T269" s="88" t="s">
        <v>876</v>
      </c>
      <c r="U269" s="76">
        <v>25.22</v>
      </c>
      <c r="V269" s="117" t="s">
        <v>934</v>
      </c>
      <c r="W269" s="84"/>
      <c r="X269" s="86"/>
      <c r="Y269" s="86"/>
      <c r="Z269" s="86"/>
      <c r="AA269" s="86"/>
      <c r="AB269" s="86"/>
      <c r="AC269" s="86"/>
      <c r="AD269" s="86"/>
      <c r="AE269" s="86"/>
      <c r="AF269" s="86"/>
      <c r="AG269" s="86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  <c r="AR269" s="86"/>
      <c r="AS269" s="86"/>
      <c r="AT269" s="86"/>
      <c r="AU269" s="86"/>
    </row>
    <row r="270" spans="1:47" ht="15" customHeight="1">
      <c r="A270" s="136">
        <v>98023443</v>
      </c>
      <c r="B270" s="77">
        <v>12</v>
      </c>
      <c r="C270" s="78">
        <v>44742</v>
      </c>
      <c r="D270" s="79">
        <v>44742</v>
      </c>
      <c r="E270" s="77" t="s">
        <v>862</v>
      </c>
      <c r="F270" s="87">
        <v>44746</v>
      </c>
      <c r="G270" s="81">
        <v>80</v>
      </c>
      <c r="H270" s="81" t="s">
        <v>967</v>
      </c>
      <c r="I270" s="78">
        <v>44772</v>
      </c>
      <c r="J270" s="81"/>
      <c r="K270" s="117" t="s">
        <v>932</v>
      </c>
      <c r="L270" s="82" t="s">
        <v>968</v>
      </c>
      <c r="M270" s="77" t="s">
        <v>8</v>
      </c>
      <c r="N270" s="83"/>
      <c r="O270" s="84"/>
      <c r="P270" s="76">
        <v>69</v>
      </c>
      <c r="Q270" s="76">
        <v>25000</v>
      </c>
      <c r="R270" s="76">
        <v>4</v>
      </c>
      <c r="S270" s="85" t="s">
        <v>875</v>
      </c>
      <c r="T270" s="88" t="s">
        <v>876</v>
      </c>
      <c r="U270" s="76">
        <v>25.22</v>
      </c>
      <c r="V270" s="117" t="s">
        <v>934</v>
      </c>
      <c r="W270" s="84"/>
      <c r="X270" s="86"/>
      <c r="Y270" s="86"/>
      <c r="Z270" s="86"/>
      <c r="AA270" s="86"/>
      <c r="AB270" s="86"/>
      <c r="AC270" s="86"/>
      <c r="AD270" s="86"/>
      <c r="AE270" s="86"/>
      <c r="AF270" s="86"/>
      <c r="AG270" s="86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  <c r="AR270" s="86"/>
      <c r="AS270" s="86"/>
      <c r="AT270" s="86"/>
      <c r="AU270" s="86"/>
    </row>
    <row r="271" spans="1:47" ht="15" customHeight="1">
      <c r="A271" s="136">
        <v>98029739</v>
      </c>
      <c r="B271" s="77">
        <v>13</v>
      </c>
      <c r="C271" s="78">
        <v>44742</v>
      </c>
      <c r="D271" s="79">
        <v>44742</v>
      </c>
      <c r="E271" s="77" t="s">
        <v>862</v>
      </c>
      <c r="F271" s="87">
        <v>44746</v>
      </c>
      <c r="G271" s="81">
        <v>80</v>
      </c>
      <c r="H271" s="81" t="s">
        <v>967</v>
      </c>
      <c r="I271" s="78">
        <v>44772</v>
      </c>
      <c r="J271" s="81"/>
      <c r="K271" s="117" t="s">
        <v>932</v>
      </c>
      <c r="L271" s="82" t="s">
        <v>968</v>
      </c>
      <c r="M271" s="77" t="s">
        <v>8</v>
      </c>
      <c r="N271" s="83"/>
      <c r="O271" s="84"/>
      <c r="P271" s="76">
        <v>69</v>
      </c>
      <c r="Q271" s="76">
        <v>25000</v>
      </c>
      <c r="R271" s="76">
        <v>4</v>
      </c>
      <c r="S271" s="85" t="s">
        <v>875</v>
      </c>
      <c r="T271" s="88" t="s">
        <v>876</v>
      </c>
      <c r="U271" s="76">
        <v>25.22</v>
      </c>
      <c r="V271" s="117" t="s">
        <v>934</v>
      </c>
      <c r="W271" s="84"/>
      <c r="X271" s="86"/>
      <c r="Y271" s="86"/>
      <c r="Z271" s="86"/>
      <c r="AA271" s="86"/>
      <c r="AB271" s="86"/>
      <c r="AC271" s="86"/>
      <c r="AD271" s="86"/>
      <c r="AE271" s="86"/>
      <c r="AF271" s="86"/>
      <c r="AG271" s="86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  <c r="AR271" s="86"/>
      <c r="AS271" s="86"/>
      <c r="AT271" s="86"/>
      <c r="AU271" s="86"/>
    </row>
    <row r="272" spans="1:47" ht="15" customHeight="1">
      <c r="A272" s="136">
        <v>98103922</v>
      </c>
      <c r="B272" s="77">
        <v>14</v>
      </c>
      <c r="C272" s="78">
        <v>44742</v>
      </c>
      <c r="D272" s="79">
        <v>44742</v>
      </c>
      <c r="E272" s="77" t="s">
        <v>862</v>
      </c>
      <c r="F272" s="87">
        <v>44746</v>
      </c>
      <c r="G272" s="81">
        <v>80</v>
      </c>
      <c r="H272" s="81" t="s">
        <v>967</v>
      </c>
      <c r="I272" s="78">
        <v>44772</v>
      </c>
      <c r="J272" s="81"/>
      <c r="K272" s="117" t="s">
        <v>932</v>
      </c>
      <c r="L272" s="82" t="s">
        <v>968</v>
      </c>
      <c r="M272" s="77" t="s">
        <v>8</v>
      </c>
      <c r="N272" s="83"/>
      <c r="O272" s="84"/>
      <c r="P272" s="76">
        <v>69</v>
      </c>
      <c r="Q272" s="76">
        <v>25000</v>
      </c>
      <c r="R272" s="76">
        <v>4</v>
      </c>
      <c r="S272" s="85" t="s">
        <v>875</v>
      </c>
      <c r="T272" s="88" t="s">
        <v>876</v>
      </c>
      <c r="U272" s="76">
        <v>25.22</v>
      </c>
      <c r="V272" s="117" t="s">
        <v>934</v>
      </c>
      <c r="W272" s="84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</row>
    <row r="273" spans="1:47" ht="15" customHeight="1">
      <c r="A273" s="136">
        <v>98128838</v>
      </c>
      <c r="B273" s="77">
        <v>15</v>
      </c>
      <c r="C273" s="78">
        <v>44742</v>
      </c>
      <c r="D273" s="79">
        <v>44742</v>
      </c>
      <c r="E273" s="77" t="s">
        <v>862</v>
      </c>
      <c r="F273" s="87">
        <v>44746</v>
      </c>
      <c r="G273" s="81">
        <v>80</v>
      </c>
      <c r="H273" s="81" t="s">
        <v>967</v>
      </c>
      <c r="I273" s="78">
        <v>44772</v>
      </c>
      <c r="J273" s="81"/>
      <c r="K273" s="117" t="s">
        <v>932</v>
      </c>
      <c r="L273" s="82" t="s">
        <v>968</v>
      </c>
      <c r="M273" s="77" t="s">
        <v>8</v>
      </c>
      <c r="N273" s="83"/>
      <c r="O273" s="84"/>
      <c r="P273" s="76">
        <v>69</v>
      </c>
      <c r="Q273" s="76">
        <v>25000</v>
      </c>
      <c r="R273" s="76">
        <v>4</v>
      </c>
      <c r="S273" s="85" t="s">
        <v>875</v>
      </c>
      <c r="T273" s="88" t="s">
        <v>876</v>
      </c>
      <c r="U273" s="76">
        <v>25.22</v>
      </c>
      <c r="V273" s="117" t="s">
        <v>934</v>
      </c>
      <c r="W273" s="84"/>
      <c r="X273" s="86"/>
      <c r="Y273" s="86"/>
      <c r="Z273" s="86"/>
      <c r="AA273" s="86"/>
      <c r="AB273" s="86"/>
      <c r="AC273" s="86"/>
      <c r="AD273" s="86"/>
      <c r="AE273" s="86"/>
      <c r="AF273" s="86"/>
      <c r="AG273" s="86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  <c r="AR273" s="86"/>
      <c r="AS273" s="86"/>
      <c r="AT273" s="86"/>
      <c r="AU273" s="86"/>
    </row>
    <row r="274" spans="1:47" ht="15" customHeight="1">
      <c r="A274" s="136">
        <v>98129497</v>
      </c>
      <c r="B274" s="77">
        <v>16</v>
      </c>
      <c r="C274" s="78">
        <v>44742</v>
      </c>
      <c r="D274" s="79">
        <v>44742</v>
      </c>
      <c r="E274" s="77" t="s">
        <v>862</v>
      </c>
      <c r="F274" s="87">
        <v>44746</v>
      </c>
      <c r="G274" s="81">
        <v>80</v>
      </c>
      <c r="H274" s="81" t="s">
        <v>967</v>
      </c>
      <c r="I274" s="78">
        <v>44772</v>
      </c>
      <c r="J274" s="81"/>
      <c r="K274" s="117" t="s">
        <v>932</v>
      </c>
      <c r="L274" s="82" t="s">
        <v>968</v>
      </c>
      <c r="M274" s="77" t="s">
        <v>8</v>
      </c>
      <c r="N274" s="83"/>
      <c r="O274" s="84"/>
      <c r="P274" s="76">
        <v>69</v>
      </c>
      <c r="Q274" s="76">
        <v>25000</v>
      </c>
      <c r="R274" s="76">
        <v>4</v>
      </c>
      <c r="S274" s="85" t="s">
        <v>875</v>
      </c>
      <c r="T274" s="88" t="s">
        <v>876</v>
      </c>
      <c r="U274" s="76">
        <v>25.22</v>
      </c>
      <c r="V274" s="117" t="s">
        <v>934</v>
      </c>
      <c r="W274" s="84"/>
      <c r="X274" s="86"/>
      <c r="Y274" s="86"/>
      <c r="Z274" s="86"/>
      <c r="AA274" s="86"/>
      <c r="AB274" s="86"/>
      <c r="AC274" s="86"/>
      <c r="AD274" s="86"/>
      <c r="AE274" s="86"/>
      <c r="AF274" s="86"/>
      <c r="AG274" s="86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  <c r="AR274" s="86"/>
      <c r="AS274" s="86"/>
      <c r="AT274" s="86"/>
      <c r="AU274" s="86"/>
    </row>
    <row r="275" spans="1:47" ht="15" customHeight="1">
      <c r="A275" s="136">
        <v>98154784</v>
      </c>
      <c r="B275" s="77">
        <v>17</v>
      </c>
      <c r="C275" s="78">
        <v>44742</v>
      </c>
      <c r="D275" s="79">
        <v>44742</v>
      </c>
      <c r="E275" s="77" t="s">
        <v>862</v>
      </c>
      <c r="F275" s="87">
        <v>44746</v>
      </c>
      <c r="G275" s="81">
        <v>80</v>
      </c>
      <c r="H275" s="81" t="s">
        <v>967</v>
      </c>
      <c r="I275" s="78">
        <v>44772</v>
      </c>
      <c r="J275" s="81"/>
      <c r="K275" s="117" t="s">
        <v>932</v>
      </c>
      <c r="L275" s="82" t="s">
        <v>968</v>
      </c>
      <c r="M275" s="77" t="s">
        <v>8</v>
      </c>
      <c r="N275" s="83"/>
      <c r="O275" s="84"/>
      <c r="P275" s="76">
        <v>69</v>
      </c>
      <c r="Q275" s="76">
        <v>25000</v>
      </c>
      <c r="R275" s="76">
        <v>4</v>
      </c>
      <c r="S275" s="85" t="s">
        <v>875</v>
      </c>
      <c r="T275" s="88" t="s">
        <v>876</v>
      </c>
      <c r="U275" s="76">
        <v>25.22</v>
      </c>
      <c r="V275" s="117" t="s">
        <v>934</v>
      </c>
      <c r="W275" s="84"/>
      <c r="X275" s="86"/>
      <c r="Y275" s="86"/>
      <c r="Z275" s="86"/>
      <c r="AA275" s="86"/>
      <c r="AB275" s="86"/>
      <c r="AC275" s="86"/>
      <c r="AD275" s="86"/>
      <c r="AE275" s="86"/>
      <c r="AF275" s="86"/>
      <c r="AG275" s="86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  <c r="AR275" s="86"/>
      <c r="AS275" s="86"/>
      <c r="AT275" s="86"/>
      <c r="AU275" s="86"/>
    </row>
    <row r="276" spans="1:47" ht="15" customHeight="1">
      <c r="A276" s="136">
        <v>98166945</v>
      </c>
      <c r="B276" s="77">
        <v>18</v>
      </c>
      <c r="C276" s="78">
        <v>44742</v>
      </c>
      <c r="D276" s="79">
        <v>44742</v>
      </c>
      <c r="E276" s="77" t="s">
        <v>862</v>
      </c>
      <c r="F276" s="87">
        <v>44746</v>
      </c>
      <c r="G276" s="81">
        <v>80</v>
      </c>
      <c r="H276" s="81" t="s">
        <v>967</v>
      </c>
      <c r="I276" s="78">
        <v>44772</v>
      </c>
      <c r="J276" s="81"/>
      <c r="K276" s="117" t="s">
        <v>932</v>
      </c>
      <c r="L276" s="82" t="s">
        <v>968</v>
      </c>
      <c r="M276" s="77" t="s">
        <v>8</v>
      </c>
      <c r="N276" s="83"/>
      <c r="O276" s="84"/>
      <c r="P276" s="76">
        <v>69</v>
      </c>
      <c r="Q276" s="76">
        <v>25000</v>
      </c>
      <c r="R276" s="76">
        <v>4</v>
      </c>
      <c r="S276" s="85" t="s">
        <v>875</v>
      </c>
      <c r="T276" s="88" t="s">
        <v>876</v>
      </c>
      <c r="U276" s="76">
        <v>25.22</v>
      </c>
      <c r="V276" s="117" t="s">
        <v>934</v>
      </c>
      <c r="W276" s="84"/>
      <c r="X276" s="86"/>
      <c r="Y276" s="86"/>
      <c r="Z276" s="86"/>
      <c r="AA276" s="86"/>
      <c r="AB276" s="86"/>
      <c r="AC276" s="86"/>
      <c r="AD276" s="86"/>
      <c r="AE276" s="86"/>
      <c r="AF276" s="86"/>
      <c r="AG276" s="86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  <c r="AR276" s="86"/>
      <c r="AS276" s="86"/>
      <c r="AT276" s="86"/>
      <c r="AU276" s="86"/>
    </row>
    <row r="277" spans="1:47" ht="15" customHeight="1">
      <c r="A277" s="136">
        <v>98199169</v>
      </c>
      <c r="B277" s="77">
        <v>19</v>
      </c>
      <c r="C277" s="78">
        <v>44742</v>
      </c>
      <c r="D277" s="79">
        <v>44742</v>
      </c>
      <c r="E277" s="77" t="s">
        <v>862</v>
      </c>
      <c r="F277" s="87">
        <v>44746</v>
      </c>
      <c r="G277" s="81">
        <v>80</v>
      </c>
      <c r="H277" s="81" t="s">
        <v>967</v>
      </c>
      <c r="I277" s="78">
        <v>44772</v>
      </c>
      <c r="J277" s="81"/>
      <c r="K277" s="117" t="s">
        <v>932</v>
      </c>
      <c r="L277" s="82" t="s">
        <v>968</v>
      </c>
      <c r="M277" s="77" t="s">
        <v>8</v>
      </c>
      <c r="N277" s="83"/>
      <c r="O277" s="84"/>
      <c r="P277" s="76">
        <v>69</v>
      </c>
      <c r="Q277" s="76">
        <v>25000</v>
      </c>
      <c r="R277" s="76">
        <v>4</v>
      </c>
      <c r="S277" s="85" t="s">
        <v>875</v>
      </c>
      <c r="T277" s="88" t="s">
        <v>876</v>
      </c>
      <c r="U277" s="76">
        <v>25.22</v>
      </c>
      <c r="V277" s="117" t="s">
        <v>934</v>
      </c>
      <c r="W277" s="84"/>
      <c r="X277" s="86"/>
      <c r="Y277" s="86"/>
      <c r="Z277" s="86"/>
      <c r="AA277" s="86"/>
      <c r="AB277" s="86"/>
      <c r="AC277" s="86"/>
      <c r="AD277" s="86"/>
      <c r="AE277" s="86"/>
      <c r="AF277" s="86"/>
      <c r="AG277" s="86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  <c r="AR277" s="86"/>
      <c r="AS277" s="86"/>
      <c r="AT277" s="86"/>
      <c r="AU277" s="86"/>
    </row>
    <row r="278" spans="1:47" ht="15" customHeight="1">
      <c r="A278" s="136">
        <v>98306509</v>
      </c>
      <c r="B278" s="77">
        <v>20</v>
      </c>
      <c r="C278" s="78">
        <v>44742</v>
      </c>
      <c r="D278" s="79">
        <v>44742</v>
      </c>
      <c r="E278" s="77" t="s">
        <v>862</v>
      </c>
      <c r="F278" s="87">
        <v>44746</v>
      </c>
      <c r="G278" s="81">
        <v>80</v>
      </c>
      <c r="H278" s="81" t="s">
        <v>967</v>
      </c>
      <c r="I278" s="78">
        <v>44772</v>
      </c>
      <c r="J278" s="81"/>
      <c r="K278" s="117" t="s">
        <v>932</v>
      </c>
      <c r="L278" s="82" t="s">
        <v>968</v>
      </c>
      <c r="M278" s="77" t="s">
        <v>8</v>
      </c>
      <c r="N278" s="83"/>
      <c r="O278" s="84"/>
      <c r="P278" s="76">
        <v>68.5</v>
      </c>
      <c r="Q278" s="76">
        <v>25400</v>
      </c>
      <c r="R278" s="76">
        <v>4</v>
      </c>
      <c r="S278" s="85" t="s">
        <v>865</v>
      </c>
      <c r="T278" s="76" t="s">
        <v>873</v>
      </c>
      <c r="U278" s="76">
        <v>25.7</v>
      </c>
      <c r="V278" s="117" t="s">
        <v>934</v>
      </c>
      <c r="W278" s="84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  <c r="AR278" s="86"/>
      <c r="AS278" s="86"/>
      <c r="AT278" s="86"/>
      <c r="AU278" s="86"/>
    </row>
    <row r="279" spans="1:47" ht="15" customHeight="1">
      <c r="A279" s="136">
        <v>98506124</v>
      </c>
      <c r="B279" s="77">
        <v>21</v>
      </c>
      <c r="C279" s="78">
        <v>44742</v>
      </c>
      <c r="D279" s="79">
        <v>44742</v>
      </c>
      <c r="E279" s="77" t="s">
        <v>862</v>
      </c>
      <c r="F279" s="87">
        <v>44746</v>
      </c>
      <c r="G279" s="81">
        <v>80</v>
      </c>
      <c r="H279" s="81" t="s">
        <v>967</v>
      </c>
      <c r="I279" s="78">
        <v>44772</v>
      </c>
      <c r="J279" s="81"/>
      <c r="K279" s="117" t="s">
        <v>932</v>
      </c>
      <c r="L279" s="82" t="s">
        <v>968</v>
      </c>
      <c r="M279" s="77" t="s">
        <v>8</v>
      </c>
      <c r="N279" s="83"/>
      <c r="O279" s="84"/>
      <c r="P279" s="76">
        <v>68.5</v>
      </c>
      <c r="Q279" s="76">
        <v>25400</v>
      </c>
      <c r="R279" s="76">
        <v>4</v>
      </c>
      <c r="S279" s="85" t="s">
        <v>865</v>
      </c>
      <c r="T279" s="76" t="s">
        <v>873</v>
      </c>
      <c r="U279" s="76">
        <v>25.7</v>
      </c>
      <c r="V279" s="117" t="s">
        <v>934</v>
      </c>
      <c r="W279" s="84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  <c r="AR279" s="86"/>
      <c r="AS279" s="86"/>
      <c r="AT279" s="86"/>
      <c r="AU279" s="86"/>
    </row>
    <row r="280" spans="1:47" ht="15" customHeight="1">
      <c r="A280" s="136">
        <v>54957469</v>
      </c>
      <c r="B280" s="77">
        <v>30</v>
      </c>
      <c r="C280" s="78">
        <v>44742</v>
      </c>
      <c r="D280" s="79">
        <v>44742</v>
      </c>
      <c r="E280" s="77" t="s">
        <v>862</v>
      </c>
      <c r="F280" s="87">
        <v>44746</v>
      </c>
      <c r="G280" s="103">
        <v>40</v>
      </c>
      <c r="H280" s="81" t="s">
        <v>967</v>
      </c>
      <c r="I280" s="78">
        <v>44772</v>
      </c>
      <c r="J280" s="81"/>
      <c r="K280" s="117" t="s">
        <v>932</v>
      </c>
      <c r="L280" s="82" t="s">
        <v>968</v>
      </c>
      <c r="M280" s="77" t="s">
        <v>8</v>
      </c>
      <c r="N280" s="83"/>
      <c r="O280" s="84"/>
      <c r="P280" s="76">
        <v>70</v>
      </c>
      <c r="Q280" s="127">
        <v>22000</v>
      </c>
      <c r="R280" s="127">
        <v>2</v>
      </c>
      <c r="S280" s="128" t="s">
        <v>953</v>
      </c>
      <c r="T280" s="129" t="s">
        <v>954</v>
      </c>
      <c r="U280" s="127">
        <v>14.62</v>
      </c>
      <c r="V280" s="117" t="s">
        <v>934</v>
      </c>
      <c r="W280" s="84"/>
      <c r="X280" s="86"/>
      <c r="Y280" s="86"/>
      <c r="Z280" s="86"/>
      <c r="AA280" s="86"/>
      <c r="AB280" s="86"/>
      <c r="AC280" s="86"/>
      <c r="AD280" s="86"/>
      <c r="AE280" s="86"/>
      <c r="AF280" s="86"/>
      <c r="AG280" s="86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  <c r="AR280" s="86"/>
      <c r="AS280" s="86"/>
      <c r="AT280" s="86"/>
      <c r="AU280" s="86"/>
    </row>
    <row r="281" spans="1:47" ht="15" customHeight="1">
      <c r="A281" s="136">
        <v>54315486</v>
      </c>
      <c r="B281" s="77">
        <v>31</v>
      </c>
      <c r="C281" s="78">
        <v>44742</v>
      </c>
      <c r="D281" s="79">
        <v>44742</v>
      </c>
      <c r="E281" s="77" t="s">
        <v>862</v>
      </c>
      <c r="F281" s="87">
        <v>44746</v>
      </c>
      <c r="G281" s="103">
        <v>40</v>
      </c>
      <c r="H281" s="81" t="s">
        <v>967</v>
      </c>
      <c r="I281" s="78">
        <v>44772</v>
      </c>
      <c r="J281" s="81"/>
      <c r="K281" s="117" t="s">
        <v>932</v>
      </c>
      <c r="L281" s="82" t="s">
        <v>968</v>
      </c>
      <c r="M281" s="77" t="s">
        <v>8</v>
      </c>
      <c r="N281" s="83"/>
      <c r="O281" s="84"/>
      <c r="P281" s="76">
        <v>70</v>
      </c>
      <c r="Q281" s="127">
        <v>21000</v>
      </c>
      <c r="R281" s="127">
        <v>2</v>
      </c>
      <c r="S281" s="128" t="s">
        <v>953</v>
      </c>
      <c r="T281" s="129" t="s">
        <v>954</v>
      </c>
      <c r="U281" s="127">
        <v>14.62</v>
      </c>
      <c r="V281" s="117" t="s">
        <v>934</v>
      </c>
      <c r="W281" s="84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</row>
    <row r="282" spans="1:47" ht="15" customHeight="1">
      <c r="A282" s="136">
        <v>59913954</v>
      </c>
      <c r="B282" s="77">
        <v>32</v>
      </c>
      <c r="C282" s="78">
        <v>44742</v>
      </c>
      <c r="D282" s="79">
        <v>44742</v>
      </c>
      <c r="E282" s="77" t="s">
        <v>862</v>
      </c>
      <c r="F282" s="87">
        <v>44746</v>
      </c>
      <c r="G282" s="103">
        <v>40</v>
      </c>
      <c r="H282" s="81" t="s">
        <v>967</v>
      </c>
      <c r="I282" s="78">
        <v>44772</v>
      </c>
      <c r="J282" s="81"/>
      <c r="K282" s="117" t="s">
        <v>932</v>
      </c>
      <c r="L282" s="82" t="s">
        <v>968</v>
      </c>
      <c r="M282" s="77" t="s">
        <v>8</v>
      </c>
      <c r="N282" s="83"/>
      <c r="O282" s="84"/>
      <c r="P282" s="81">
        <v>71</v>
      </c>
      <c r="Q282" s="81">
        <v>21000</v>
      </c>
      <c r="R282" s="81">
        <v>2</v>
      </c>
      <c r="S282" s="89" t="s">
        <v>953</v>
      </c>
      <c r="T282" s="81" t="s">
        <v>955</v>
      </c>
      <c r="U282" s="81">
        <v>14.62</v>
      </c>
      <c r="V282" s="117" t="s">
        <v>934</v>
      </c>
      <c r="W282" s="84"/>
      <c r="X282" s="86"/>
      <c r="Y282" s="86"/>
      <c r="Z282" s="86"/>
      <c r="AA282" s="86"/>
      <c r="AB282" s="86"/>
      <c r="AC282" s="86"/>
      <c r="AD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</row>
    <row r="283" spans="1:47" ht="15" customHeight="1">
      <c r="A283" s="93"/>
      <c r="B283" s="92"/>
      <c r="C283" s="93"/>
      <c r="D283" s="93"/>
      <c r="E283" s="92"/>
      <c r="F283" s="92"/>
      <c r="G283" s="92"/>
      <c r="H283" s="439" t="s">
        <v>970</v>
      </c>
      <c r="I283" s="440"/>
      <c r="J283" s="441"/>
      <c r="K283" s="92"/>
      <c r="L283" s="92"/>
      <c r="M283" s="138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86"/>
      <c r="AR283" s="86"/>
      <c r="AS283" s="86"/>
      <c r="AT283" s="86"/>
      <c r="AU283" s="86"/>
    </row>
    <row r="284" spans="1:47" ht="15" customHeight="1">
      <c r="A284" s="90">
        <v>98107469</v>
      </c>
      <c r="B284" s="77">
        <v>1</v>
      </c>
      <c r="C284" s="78">
        <v>44741</v>
      </c>
      <c r="D284" s="79">
        <v>44742</v>
      </c>
      <c r="E284" s="114" t="s">
        <v>862</v>
      </c>
      <c r="F284" s="80">
        <v>44747.25</v>
      </c>
      <c r="G284" s="81">
        <v>80</v>
      </c>
      <c r="H284" s="98">
        <v>44742</v>
      </c>
      <c r="I284" s="139" t="s">
        <v>971</v>
      </c>
      <c r="J284" s="81"/>
      <c r="K284" s="97" t="s">
        <v>882</v>
      </c>
      <c r="L284" s="82" t="s">
        <v>924</v>
      </c>
      <c r="M284" s="77" t="s">
        <v>7</v>
      </c>
      <c r="N284" s="83"/>
      <c r="O284" s="84"/>
      <c r="P284" s="76">
        <v>69.8</v>
      </c>
      <c r="Q284" s="76">
        <v>24100</v>
      </c>
      <c r="R284" s="76">
        <v>4</v>
      </c>
      <c r="S284" s="89" t="s">
        <v>877</v>
      </c>
      <c r="T284" s="76" t="s">
        <v>894</v>
      </c>
      <c r="U284" s="81">
        <v>25.22</v>
      </c>
      <c r="V284" s="90" t="s">
        <v>884</v>
      </c>
      <c r="W284" s="84"/>
      <c r="X284" s="86"/>
      <c r="Y284" s="86"/>
      <c r="Z284" s="86"/>
      <c r="AA284" s="86"/>
      <c r="AB284" s="86"/>
      <c r="AC284" s="86"/>
      <c r="AD284" s="86"/>
      <c r="AE284" s="86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  <c r="AR284" s="86"/>
      <c r="AS284" s="86"/>
      <c r="AT284" s="86"/>
      <c r="AU284" s="86"/>
    </row>
    <row r="285" spans="1:47" ht="15" customHeight="1">
      <c r="A285" s="97">
        <v>94563491</v>
      </c>
      <c r="B285" s="77">
        <v>2</v>
      </c>
      <c r="C285" s="78">
        <v>44741</v>
      </c>
      <c r="D285" s="79">
        <v>44741</v>
      </c>
      <c r="E285" s="77" t="s">
        <v>862</v>
      </c>
      <c r="F285" s="87">
        <v>44747</v>
      </c>
      <c r="G285" s="81">
        <v>80</v>
      </c>
      <c r="H285" s="98">
        <v>44742</v>
      </c>
      <c r="I285" s="139" t="s">
        <v>972</v>
      </c>
      <c r="J285" s="81"/>
      <c r="K285" s="97" t="s">
        <v>882</v>
      </c>
      <c r="L285" s="82" t="s">
        <v>960</v>
      </c>
      <c r="M285" s="76" t="s">
        <v>961</v>
      </c>
      <c r="N285" s="83"/>
      <c r="O285" s="84"/>
      <c r="P285" s="76">
        <v>69</v>
      </c>
      <c r="Q285" s="81">
        <v>24900</v>
      </c>
      <c r="R285" s="76">
        <v>4</v>
      </c>
      <c r="S285" s="85" t="s">
        <v>865</v>
      </c>
      <c r="T285" s="101" t="s">
        <v>897</v>
      </c>
      <c r="U285" s="76">
        <v>25.38</v>
      </c>
      <c r="V285" s="90" t="s">
        <v>884</v>
      </c>
      <c r="W285" s="84"/>
      <c r="X285" s="86"/>
      <c r="Y285" s="86"/>
      <c r="Z285" s="86"/>
      <c r="AA285" s="86"/>
      <c r="AB285" s="86"/>
      <c r="AC285" s="86"/>
      <c r="AD285" s="86"/>
      <c r="AE285" s="86"/>
      <c r="AF285" s="86"/>
      <c r="AG285" s="86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  <c r="AR285" s="86"/>
      <c r="AS285" s="86"/>
      <c r="AT285" s="86"/>
      <c r="AU285" s="86"/>
    </row>
    <row r="286" spans="1:47" ht="15" customHeight="1">
      <c r="A286" s="90">
        <v>94085099</v>
      </c>
      <c r="B286" s="77">
        <v>11</v>
      </c>
      <c r="C286" s="113">
        <v>44740</v>
      </c>
      <c r="D286" s="79">
        <v>44740</v>
      </c>
      <c r="E286" s="77" t="s">
        <v>862</v>
      </c>
      <c r="F286" s="87">
        <v>44747</v>
      </c>
      <c r="G286" s="81">
        <v>80</v>
      </c>
      <c r="H286" s="98">
        <v>44741</v>
      </c>
      <c r="I286" s="139" t="s">
        <v>973</v>
      </c>
      <c r="J286" s="81"/>
      <c r="K286" s="97" t="s">
        <v>882</v>
      </c>
      <c r="L286" s="82" t="s">
        <v>921</v>
      </c>
      <c r="M286" s="77" t="s">
        <v>7</v>
      </c>
      <c r="N286" s="83"/>
      <c r="O286" s="84"/>
      <c r="P286" s="76">
        <v>69</v>
      </c>
      <c r="Q286" s="81">
        <v>25000</v>
      </c>
      <c r="R286" s="81">
        <v>4</v>
      </c>
      <c r="S286" s="89" t="s">
        <v>877</v>
      </c>
      <c r="T286" s="100" t="s">
        <v>891</v>
      </c>
      <c r="U286" s="81">
        <v>25.22</v>
      </c>
      <c r="V286" s="90" t="s">
        <v>884</v>
      </c>
      <c r="W286" s="84"/>
      <c r="X286" s="86"/>
      <c r="Y286" s="86"/>
      <c r="Z286" s="86"/>
      <c r="AA286" s="86"/>
      <c r="AB286" s="86"/>
      <c r="AC286" s="86"/>
      <c r="AD286" s="86"/>
      <c r="AE286" s="86"/>
      <c r="AF286" s="86"/>
      <c r="AG286" s="86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  <c r="AR286" s="86"/>
      <c r="AS286" s="86"/>
      <c r="AT286" s="86"/>
      <c r="AU286" s="86"/>
    </row>
    <row r="287" spans="1:47" ht="15" customHeight="1">
      <c r="A287" s="90">
        <v>98109085</v>
      </c>
      <c r="B287" s="77">
        <v>12</v>
      </c>
      <c r="C287" s="78">
        <v>44722</v>
      </c>
      <c r="D287" s="79">
        <v>44722</v>
      </c>
      <c r="E287" s="77" t="s">
        <v>862</v>
      </c>
      <c r="F287" s="87">
        <v>44747</v>
      </c>
      <c r="G287" s="77">
        <v>80</v>
      </c>
      <c r="H287" s="98">
        <v>44733</v>
      </c>
      <c r="I287" s="139" t="s">
        <v>974</v>
      </c>
      <c r="J287" s="140" t="s">
        <v>975</v>
      </c>
      <c r="K287" s="97" t="s">
        <v>882</v>
      </c>
      <c r="L287" s="82" t="s">
        <v>976</v>
      </c>
      <c r="M287" s="77" t="s">
        <v>7</v>
      </c>
      <c r="N287" s="83"/>
      <c r="O287" s="84"/>
      <c r="P287" s="76">
        <v>69.8</v>
      </c>
      <c r="Q287" s="76">
        <v>24100</v>
      </c>
      <c r="R287" s="76">
        <v>4</v>
      </c>
      <c r="S287" s="89" t="s">
        <v>877</v>
      </c>
      <c r="T287" s="76" t="s">
        <v>894</v>
      </c>
      <c r="U287" s="81">
        <v>25.22</v>
      </c>
      <c r="V287" s="90" t="s">
        <v>884</v>
      </c>
      <c r="W287" s="84"/>
      <c r="X287" s="86"/>
      <c r="Y287" s="86"/>
      <c r="Z287" s="86"/>
      <c r="AA287" s="86"/>
      <c r="AB287" s="86"/>
      <c r="AC287" s="86"/>
      <c r="AD287" s="86"/>
      <c r="AE287" s="86"/>
      <c r="AF287" s="86"/>
      <c r="AG287" s="86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  <c r="AR287" s="86"/>
      <c r="AS287" s="86"/>
      <c r="AT287" s="86"/>
      <c r="AU287" s="86"/>
    </row>
    <row r="288" spans="1:47" ht="15" customHeight="1">
      <c r="A288" s="97">
        <v>98197650</v>
      </c>
      <c r="B288" s="77">
        <v>3</v>
      </c>
      <c r="C288" s="78">
        <v>44741</v>
      </c>
      <c r="D288" s="79">
        <v>44741</v>
      </c>
      <c r="E288" s="77" t="s">
        <v>862</v>
      </c>
      <c r="F288" s="87">
        <v>44747</v>
      </c>
      <c r="G288" s="81">
        <v>80</v>
      </c>
      <c r="H288" s="98">
        <v>44742</v>
      </c>
      <c r="I288" s="139" t="s">
        <v>977</v>
      </c>
      <c r="J288" s="81"/>
      <c r="K288" s="97" t="s">
        <v>882</v>
      </c>
      <c r="L288" s="82" t="s">
        <v>960</v>
      </c>
      <c r="M288" s="76" t="s">
        <v>961</v>
      </c>
      <c r="N288" s="83"/>
      <c r="O288" s="84"/>
      <c r="P288" s="76">
        <v>69.8</v>
      </c>
      <c r="Q288" s="76">
        <v>24100</v>
      </c>
      <c r="R288" s="76">
        <v>4</v>
      </c>
      <c r="S288" s="89" t="s">
        <v>877</v>
      </c>
      <c r="T288" s="76" t="s">
        <v>894</v>
      </c>
      <c r="U288" s="81">
        <v>25.22</v>
      </c>
      <c r="V288" s="90" t="s">
        <v>884</v>
      </c>
      <c r="W288" s="84"/>
      <c r="X288" s="86"/>
      <c r="Y288" s="86"/>
      <c r="Z288" s="86"/>
      <c r="AA288" s="86"/>
      <c r="AB288" s="86"/>
      <c r="AC288" s="86"/>
      <c r="AD288" s="86"/>
      <c r="AE288" s="86"/>
      <c r="AF288" s="86"/>
      <c r="AG288" s="86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  <c r="AR288" s="86"/>
      <c r="AS288" s="86"/>
      <c r="AT288" s="86"/>
      <c r="AU288" s="86"/>
    </row>
    <row r="289" spans="1:47" ht="15" customHeight="1">
      <c r="A289" s="90">
        <v>54294459</v>
      </c>
      <c r="B289" s="77">
        <v>5</v>
      </c>
      <c r="C289" s="78">
        <v>44736</v>
      </c>
      <c r="D289" s="79">
        <v>44737</v>
      </c>
      <c r="E289" s="77" t="s">
        <v>862</v>
      </c>
      <c r="F289" s="87">
        <v>44747</v>
      </c>
      <c r="G289" s="81">
        <v>80</v>
      </c>
      <c r="H289" s="98">
        <v>44737</v>
      </c>
      <c r="I289" s="139" t="s">
        <v>978</v>
      </c>
      <c r="J289" s="81"/>
      <c r="K289" s="97" t="s">
        <v>882</v>
      </c>
      <c r="L289" s="82" t="s">
        <v>890</v>
      </c>
      <c r="M289" s="77" t="s">
        <v>7</v>
      </c>
      <c r="N289" s="83"/>
      <c r="O289" s="84"/>
      <c r="P289" s="76">
        <v>69</v>
      </c>
      <c r="Q289" s="81">
        <v>25000</v>
      </c>
      <c r="R289" s="76">
        <v>4</v>
      </c>
      <c r="S289" s="85" t="s">
        <v>865</v>
      </c>
      <c r="T289" s="101" t="s">
        <v>897</v>
      </c>
      <c r="U289" s="76">
        <v>25.38</v>
      </c>
      <c r="V289" s="90" t="s">
        <v>884</v>
      </c>
      <c r="W289" s="84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</row>
    <row r="290" spans="1:47" ht="15" customHeight="1">
      <c r="A290" s="90">
        <v>98124571</v>
      </c>
      <c r="B290" s="77">
        <v>6</v>
      </c>
      <c r="C290" s="78">
        <v>44736</v>
      </c>
      <c r="D290" s="79">
        <v>44737</v>
      </c>
      <c r="E290" s="77" t="s">
        <v>862</v>
      </c>
      <c r="F290" s="87">
        <v>44747</v>
      </c>
      <c r="G290" s="81">
        <v>80</v>
      </c>
      <c r="H290" s="98">
        <v>44737</v>
      </c>
      <c r="I290" s="139" t="s">
        <v>979</v>
      </c>
      <c r="J290" s="81"/>
      <c r="K290" s="97" t="s">
        <v>882</v>
      </c>
      <c r="L290" s="82" t="s">
        <v>890</v>
      </c>
      <c r="M290" s="77" t="s">
        <v>7</v>
      </c>
      <c r="N290" s="83"/>
      <c r="O290" s="84"/>
      <c r="P290" s="76">
        <v>69.8</v>
      </c>
      <c r="Q290" s="76">
        <v>24100</v>
      </c>
      <c r="R290" s="76">
        <v>4</v>
      </c>
      <c r="S290" s="89" t="s">
        <v>877</v>
      </c>
      <c r="T290" s="76" t="s">
        <v>894</v>
      </c>
      <c r="U290" s="81">
        <v>25.22</v>
      </c>
      <c r="V290" s="90" t="s">
        <v>884</v>
      </c>
      <c r="W290" s="84"/>
      <c r="X290" s="86"/>
      <c r="Y290" s="86"/>
      <c r="Z290" s="86"/>
      <c r="AA290" s="86"/>
      <c r="AB290" s="86"/>
      <c r="AC290" s="86"/>
      <c r="AD290" s="86"/>
      <c r="AE290" s="86"/>
      <c r="AF290" s="86"/>
      <c r="AG290" s="86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  <c r="AR290" s="86"/>
      <c r="AS290" s="86"/>
      <c r="AT290" s="86"/>
      <c r="AU290" s="86"/>
    </row>
    <row r="291" spans="1:47" ht="15" customHeight="1">
      <c r="A291" s="90">
        <v>98188824</v>
      </c>
      <c r="B291" s="77">
        <v>7</v>
      </c>
      <c r="C291" s="78">
        <v>44736</v>
      </c>
      <c r="D291" s="79">
        <v>44737</v>
      </c>
      <c r="E291" s="77" t="s">
        <v>862</v>
      </c>
      <c r="F291" s="87">
        <v>44747</v>
      </c>
      <c r="G291" s="81">
        <v>80</v>
      </c>
      <c r="H291" s="98">
        <v>44737</v>
      </c>
      <c r="I291" s="139" t="s">
        <v>980</v>
      </c>
      <c r="J291" s="81"/>
      <c r="K291" s="97" t="s">
        <v>882</v>
      </c>
      <c r="L291" s="82" t="s">
        <v>890</v>
      </c>
      <c r="M291" s="77" t="s">
        <v>7</v>
      </c>
      <c r="N291" s="83"/>
      <c r="O291" s="84"/>
      <c r="P291" s="76">
        <v>69.8</v>
      </c>
      <c r="Q291" s="76">
        <v>24100</v>
      </c>
      <c r="R291" s="76">
        <v>4</v>
      </c>
      <c r="S291" s="89" t="s">
        <v>877</v>
      </c>
      <c r="T291" s="76" t="s">
        <v>894</v>
      </c>
      <c r="U291" s="81">
        <v>25.22</v>
      </c>
      <c r="V291" s="90" t="s">
        <v>884</v>
      </c>
      <c r="W291" s="84"/>
      <c r="X291" s="86"/>
      <c r="Y291" s="86"/>
      <c r="Z291" s="86"/>
      <c r="AA291" s="86"/>
      <c r="AB291" s="86"/>
      <c r="AC291" s="86"/>
      <c r="AD291" s="86"/>
      <c r="AE291" s="86"/>
      <c r="AF291" s="86"/>
      <c r="AG291" s="86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  <c r="AR291" s="86"/>
      <c r="AS291" s="86"/>
      <c r="AT291" s="86"/>
      <c r="AU291" s="86"/>
    </row>
    <row r="292" spans="1:47" ht="15" customHeight="1">
      <c r="A292" s="90">
        <v>98197213</v>
      </c>
      <c r="B292" s="77">
        <v>8</v>
      </c>
      <c r="C292" s="78">
        <v>44736</v>
      </c>
      <c r="D292" s="79">
        <v>44737</v>
      </c>
      <c r="E292" s="77" t="s">
        <v>862</v>
      </c>
      <c r="F292" s="87">
        <v>44747</v>
      </c>
      <c r="G292" s="81">
        <v>80</v>
      </c>
      <c r="H292" s="98">
        <v>44737</v>
      </c>
      <c r="I292" s="139" t="s">
        <v>981</v>
      </c>
      <c r="J292" s="81"/>
      <c r="K292" s="97" t="s">
        <v>882</v>
      </c>
      <c r="L292" s="82" t="s">
        <v>890</v>
      </c>
      <c r="M292" s="77" t="s">
        <v>7</v>
      </c>
      <c r="N292" s="83"/>
      <c r="O292" s="84"/>
      <c r="P292" s="76">
        <v>69.8</v>
      </c>
      <c r="Q292" s="76">
        <v>24100</v>
      </c>
      <c r="R292" s="76">
        <v>4</v>
      </c>
      <c r="S292" s="89" t="s">
        <v>877</v>
      </c>
      <c r="T292" s="76" t="s">
        <v>894</v>
      </c>
      <c r="U292" s="81">
        <v>25.22</v>
      </c>
      <c r="V292" s="90" t="s">
        <v>884</v>
      </c>
      <c r="W292" s="84"/>
      <c r="X292" s="86"/>
      <c r="Y292" s="86"/>
      <c r="Z292" s="86"/>
      <c r="AA292" s="86"/>
      <c r="AB292" s="86"/>
      <c r="AC292" s="86"/>
      <c r="AD292" s="86"/>
      <c r="AE292" s="86"/>
      <c r="AF292" s="86"/>
      <c r="AG292" s="86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  <c r="AR292" s="86"/>
      <c r="AS292" s="86"/>
      <c r="AT292" s="86"/>
      <c r="AU292" s="86"/>
    </row>
    <row r="293" spans="1:47" ht="15" customHeight="1">
      <c r="A293" s="90">
        <v>54288642</v>
      </c>
      <c r="B293" s="77">
        <v>9</v>
      </c>
      <c r="C293" s="78">
        <v>44738</v>
      </c>
      <c r="D293" s="79">
        <v>44739</v>
      </c>
      <c r="E293" s="77" t="s">
        <v>862</v>
      </c>
      <c r="F293" s="87">
        <v>44747</v>
      </c>
      <c r="G293" s="81">
        <v>80</v>
      </c>
      <c r="H293" s="98">
        <v>44739</v>
      </c>
      <c r="I293" s="99" t="s">
        <v>982</v>
      </c>
      <c r="J293" s="81"/>
      <c r="K293" s="97" t="s">
        <v>882</v>
      </c>
      <c r="L293" s="82" t="s">
        <v>883</v>
      </c>
      <c r="M293" s="77" t="s">
        <v>7</v>
      </c>
      <c r="N293" s="83"/>
      <c r="O293" s="84"/>
      <c r="P293" s="76">
        <v>69</v>
      </c>
      <c r="Q293" s="81">
        <v>25000</v>
      </c>
      <c r="R293" s="76">
        <v>4</v>
      </c>
      <c r="S293" s="85" t="s">
        <v>865</v>
      </c>
      <c r="T293" s="101" t="s">
        <v>897</v>
      </c>
      <c r="U293" s="76">
        <v>25.38</v>
      </c>
      <c r="V293" s="90" t="s">
        <v>884</v>
      </c>
      <c r="W293" s="84"/>
      <c r="X293" s="86"/>
      <c r="Y293" s="86"/>
      <c r="Z293" s="86"/>
      <c r="AA293" s="86"/>
      <c r="AB293" s="86"/>
      <c r="AC293" s="86"/>
      <c r="AD293" s="86"/>
      <c r="AE293" s="86"/>
      <c r="AF293" s="86"/>
      <c r="AG293" s="86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  <c r="AR293" s="86"/>
      <c r="AS293" s="86"/>
      <c r="AT293" s="86"/>
      <c r="AU293" s="86"/>
    </row>
    <row r="294" spans="1:47" ht="15" customHeight="1">
      <c r="A294" s="90">
        <v>59724294</v>
      </c>
      <c r="B294" s="77">
        <v>10</v>
      </c>
      <c r="C294" s="113">
        <v>44740</v>
      </c>
      <c r="D294" s="79">
        <v>44740</v>
      </c>
      <c r="E294" s="77" t="s">
        <v>862</v>
      </c>
      <c r="F294" s="87">
        <v>44747</v>
      </c>
      <c r="G294" s="81">
        <v>80</v>
      </c>
      <c r="H294" s="98">
        <v>44741</v>
      </c>
      <c r="I294" s="139" t="s">
        <v>983</v>
      </c>
      <c r="J294" s="81"/>
      <c r="K294" s="97" t="s">
        <v>882</v>
      </c>
      <c r="L294" s="82" t="s">
        <v>921</v>
      </c>
      <c r="M294" s="77" t="s">
        <v>7</v>
      </c>
      <c r="N294" s="83"/>
      <c r="O294" s="84"/>
      <c r="P294" s="76">
        <v>69</v>
      </c>
      <c r="Q294" s="81">
        <v>25000</v>
      </c>
      <c r="R294" s="81">
        <v>4</v>
      </c>
      <c r="S294" s="89" t="s">
        <v>877</v>
      </c>
      <c r="T294" s="100" t="s">
        <v>891</v>
      </c>
      <c r="U294" s="81">
        <v>25.22</v>
      </c>
      <c r="V294" s="90" t="s">
        <v>884</v>
      </c>
      <c r="W294" s="84"/>
      <c r="X294" s="86"/>
      <c r="Y294" s="86"/>
      <c r="Z294" s="86"/>
      <c r="AA294" s="86"/>
      <c r="AB294" s="86"/>
      <c r="AC294" s="86"/>
      <c r="AD294" s="86"/>
      <c r="AE294" s="86"/>
      <c r="AF294" s="86"/>
      <c r="AG294" s="86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  <c r="AR294" s="86"/>
      <c r="AS294" s="86"/>
      <c r="AT294" s="86"/>
      <c r="AU294" s="86"/>
    </row>
    <row r="295" spans="1:47" ht="15" customHeight="1">
      <c r="A295" s="81">
        <v>54174891</v>
      </c>
      <c r="B295" s="77">
        <v>13</v>
      </c>
      <c r="C295" s="78">
        <v>44745</v>
      </c>
      <c r="D295" s="79">
        <v>44746</v>
      </c>
      <c r="E295" s="77" t="s">
        <v>862</v>
      </c>
      <c r="F295" s="87">
        <v>44747</v>
      </c>
      <c r="G295" s="81">
        <v>80</v>
      </c>
      <c r="H295" s="81" t="s">
        <v>984</v>
      </c>
      <c r="I295" s="78">
        <v>44776</v>
      </c>
      <c r="J295" s="81"/>
      <c r="K295" s="97" t="s">
        <v>882</v>
      </c>
      <c r="L295" s="82" t="s">
        <v>985</v>
      </c>
      <c r="M295" s="77" t="s">
        <v>7</v>
      </c>
      <c r="N295" s="83"/>
      <c r="O295" s="84"/>
      <c r="P295" s="76">
        <v>69</v>
      </c>
      <c r="Q295" s="81">
        <v>25000</v>
      </c>
      <c r="R295" s="81">
        <v>4</v>
      </c>
      <c r="S295" s="89" t="s">
        <v>877</v>
      </c>
      <c r="T295" s="100" t="s">
        <v>891</v>
      </c>
      <c r="U295" s="81">
        <v>25.22</v>
      </c>
      <c r="V295" s="90" t="s">
        <v>884</v>
      </c>
      <c r="W295" s="84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  <c r="AR295" s="86"/>
      <c r="AS295" s="86"/>
      <c r="AT295" s="86"/>
      <c r="AU295" s="86"/>
    </row>
    <row r="296" spans="1:47" ht="15" customHeight="1">
      <c r="A296" s="81">
        <v>54277926</v>
      </c>
      <c r="B296" s="77">
        <v>14</v>
      </c>
      <c r="C296" s="78">
        <v>44745</v>
      </c>
      <c r="D296" s="79">
        <v>44746</v>
      </c>
      <c r="E296" s="77" t="s">
        <v>862</v>
      </c>
      <c r="F296" s="87">
        <v>44747</v>
      </c>
      <c r="G296" s="81">
        <v>80</v>
      </c>
      <c r="H296" s="81" t="s">
        <v>984</v>
      </c>
      <c r="I296" s="78">
        <v>44776</v>
      </c>
      <c r="J296" s="81"/>
      <c r="K296" s="97" t="s">
        <v>882</v>
      </c>
      <c r="L296" s="82" t="s">
        <v>985</v>
      </c>
      <c r="M296" s="77" t="s">
        <v>7</v>
      </c>
      <c r="N296" s="83"/>
      <c r="O296" s="84"/>
      <c r="P296" s="76">
        <v>71.2</v>
      </c>
      <c r="Q296" s="76">
        <v>22700</v>
      </c>
      <c r="R296" s="76">
        <v>4</v>
      </c>
      <c r="S296" s="85" t="s">
        <v>865</v>
      </c>
      <c r="T296" s="76" t="s">
        <v>898</v>
      </c>
      <c r="U296" s="76">
        <v>25.62</v>
      </c>
      <c r="V296" s="90" t="s">
        <v>884</v>
      </c>
      <c r="W296" s="84"/>
      <c r="X296" s="86"/>
      <c r="Y296" s="86"/>
      <c r="Z296" s="86"/>
      <c r="AA296" s="86"/>
      <c r="AB296" s="86"/>
      <c r="AC296" s="86"/>
      <c r="AD296" s="86"/>
      <c r="AE296" s="86"/>
      <c r="AF296" s="86"/>
      <c r="AG296" s="86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  <c r="AR296" s="86"/>
      <c r="AS296" s="86"/>
      <c r="AT296" s="86"/>
      <c r="AU296" s="86"/>
    </row>
    <row r="297" spans="1:47" ht="15" customHeight="1">
      <c r="A297" s="81">
        <v>54285846</v>
      </c>
      <c r="B297" s="77">
        <v>15</v>
      </c>
      <c r="C297" s="78">
        <v>44745</v>
      </c>
      <c r="D297" s="79">
        <v>44746</v>
      </c>
      <c r="E297" s="77" t="s">
        <v>862</v>
      </c>
      <c r="F297" s="87">
        <v>44747</v>
      </c>
      <c r="G297" s="81">
        <v>80</v>
      </c>
      <c r="H297" s="81" t="s">
        <v>984</v>
      </c>
      <c r="I297" s="78">
        <v>44776</v>
      </c>
      <c r="J297" s="81"/>
      <c r="K297" s="97" t="s">
        <v>882</v>
      </c>
      <c r="L297" s="82" t="s">
        <v>985</v>
      </c>
      <c r="M297" s="77" t="s">
        <v>7</v>
      </c>
      <c r="N297" s="83"/>
      <c r="O297" s="84"/>
      <c r="P297" s="76">
        <v>69</v>
      </c>
      <c r="Q297" s="81">
        <v>25000</v>
      </c>
      <c r="R297" s="76">
        <v>4</v>
      </c>
      <c r="S297" s="85" t="s">
        <v>865</v>
      </c>
      <c r="T297" s="101" t="s">
        <v>897</v>
      </c>
      <c r="U297" s="76">
        <v>25.38</v>
      </c>
      <c r="V297" s="90" t="s">
        <v>884</v>
      </c>
      <c r="W297" s="84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  <c r="AR297" s="86"/>
      <c r="AS297" s="86"/>
      <c r="AT297" s="86"/>
      <c r="AU297" s="86"/>
    </row>
    <row r="298" spans="1:47" ht="15" customHeight="1">
      <c r="A298" s="81">
        <v>59187492</v>
      </c>
      <c r="B298" s="77">
        <v>16</v>
      </c>
      <c r="C298" s="78">
        <v>44745</v>
      </c>
      <c r="D298" s="79">
        <v>44746</v>
      </c>
      <c r="E298" s="77" t="s">
        <v>862</v>
      </c>
      <c r="F298" s="87">
        <v>44747</v>
      </c>
      <c r="G298" s="81">
        <v>80</v>
      </c>
      <c r="H298" s="81" t="s">
        <v>984</v>
      </c>
      <c r="I298" s="78">
        <v>44776</v>
      </c>
      <c r="J298" s="81"/>
      <c r="K298" s="97" t="s">
        <v>882</v>
      </c>
      <c r="L298" s="82" t="s">
        <v>985</v>
      </c>
      <c r="M298" s="77" t="s">
        <v>7</v>
      </c>
      <c r="N298" s="83"/>
      <c r="O298" s="84"/>
      <c r="P298" s="76">
        <v>69</v>
      </c>
      <c r="Q298" s="81">
        <v>25000</v>
      </c>
      <c r="R298" s="81">
        <v>4</v>
      </c>
      <c r="S298" s="89" t="s">
        <v>877</v>
      </c>
      <c r="T298" s="100" t="s">
        <v>891</v>
      </c>
      <c r="U298" s="81">
        <v>25.22</v>
      </c>
      <c r="V298" s="90" t="s">
        <v>884</v>
      </c>
      <c r="W298" s="84"/>
      <c r="X298" s="86"/>
      <c r="Y298" s="86"/>
      <c r="Z298" s="86"/>
      <c r="AA298" s="86"/>
      <c r="AB298" s="86"/>
      <c r="AC298" s="86"/>
      <c r="AD298" s="86"/>
      <c r="AE298" s="86"/>
      <c r="AF298" s="86"/>
      <c r="AG298" s="86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  <c r="AR298" s="86"/>
      <c r="AS298" s="86"/>
      <c r="AT298" s="86"/>
      <c r="AU298" s="86"/>
    </row>
    <row r="299" spans="1:47" ht="15" customHeight="1">
      <c r="A299" s="81">
        <v>92941293</v>
      </c>
      <c r="B299" s="77">
        <v>17</v>
      </c>
      <c r="C299" s="78">
        <v>44745</v>
      </c>
      <c r="D299" s="79">
        <v>44746</v>
      </c>
      <c r="E299" s="77" t="s">
        <v>862</v>
      </c>
      <c r="F299" s="87">
        <v>44747</v>
      </c>
      <c r="G299" s="81">
        <v>80</v>
      </c>
      <c r="H299" s="81" t="s">
        <v>984</v>
      </c>
      <c r="I299" s="78">
        <v>44776</v>
      </c>
      <c r="J299" s="81"/>
      <c r="K299" s="97" t="s">
        <v>882</v>
      </c>
      <c r="L299" s="82" t="s">
        <v>985</v>
      </c>
      <c r="M299" s="77" t="s">
        <v>7</v>
      </c>
      <c r="N299" s="83"/>
      <c r="O299" s="84"/>
      <c r="P299" s="76">
        <v>68.5</v>
      </c>
      <c r="Q299" s="76">
        <v>25000</v>
      </c>
      <c r="R299" s="76">
        <v>4</v>
      </c>
      <c r="S299" s="85" t="s">
        <v>865</v>
      </c>
      <c r="T299" s="76" t="s">
        <v>873</v>
      </c>
      <c r="U299" s="76">
        <v>25.7</v>
      </c>
      <c r="V299" s="90" t="s">
        <v>884</v>
      </c>
      <c r="W299" s="84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</row>
    <row r="300" spans="1:47" ht="15" customHeight="1">
      <c r="A300" s="81">
        <v>92987890</v>
      </c>
      <c r="B300" s="77">
        <v>18</v>
      </c>
      <c r="C300" s="78">
        <v>44745</v>
      </c>
      <c r="D300" s="79">
        <v>44746</v>
      </c>
      <c r="E300" s="77" t="s">
        <v>862</v>
      </c>
      <c r="F300" s="87">
        <v>44747</v>
      </c>
      <c r="G300" s="81">
        <v>80</v>
      </c>
      <c r="H300" s="81" t="s">
        <v>984</v>
      </c>
      <c r="I300" s="78">
        <v>44776</v>
      </c>
      <c r="J300" s="81"/>
      <c r="K300" s="97" t="s">
        <v>882</v>
      </c>
      <c r="L300" s="82" t="s">
        <v>985</v>
      </c>
      <c r="M300" s="77" t="s">
        <v>7</v>
      </c>
      <c r="N300" s="83"/>
      <c r="O300" s="84"/>
      <c r="P300" s="76">
        <v>68.5</v>
      </c>
      <c r="Q300" s="76">
        <v>25000</v>
      </c>
      <c r="R300" s="76">
        <v>4</v>
      </c>
      <c r="S300" s="85" t="s">
        <v>865</v>
      </c>
      <c r="T300" s="76" t="s">
        <v>873</v>
      </c>
      <c r="U300" s="76">
        <v>25.7</v>
      </c>
      <c r="V300" s="90" t="s">
        <v>884</v>
      </c>
      <c r="W300" s="84"/>
      <c r="X300" s="86"/>
      <c r="Y300" s="86"/>
      <c r="Z300" s="86"/>
      <c r="AA300" s="86"/>
      <c r="AB300" s="86"/>
      <c r="AC300" s="86"/>
      <c r="AD300" s="86"/>
      <c r="AE300" s="86"/>
      <c r="AF300" s="86"/>
      <c r="AG300" s="86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  <c r="AR300" s="86"/>
      <c r="AS300" s="86"/>
      <c r="AT300" s="86"/>
      <c r="AU300" s="86"/>
    </row>
    <row r="301" spans="1:47" ht="15" customHeight="1">
      <c r="A301" s="81">
        <v>97941397</v>
      </c>
      <c r="B301" s="77">
        <v>19</v>
      </c>
      <c r="C301" s="78">
        <v>44745</v>
      </c>
      <c r="D301" s="79">
        <v>44746</v>
      </c>
      <c r="E301" s="77" t="s">
        <v>862</v>
      </c>
      <c r="F301" s="87">
        <v>44747</v>
      </c>
      <c r="G301" s="81">
        <v>80</v>
      </c>
      <c r="H301" s="81" t="s">
        <v>984</v>
      </c>
      <c r="I301" s="78">
        <v>44776</v>
      </c>
      <c r="J301" s="81"/>
      <c r="K301" s="97" t="s">
        <v>882</v>
      </c>
      <c r="L301" s="82" t="s">
        <v>985</v>
      </c>
      <c r="M301" s="77" t="s">
        <v>7</v>
      </c>
      <c r="N301" s="83"/>
      <c r="O301" s="84"/>
      <c r="P301" s="76">
        <v>68.5</v>
      </c>
      <c r="Q301" s="76">
        <v>25000</v>
      </c>
      <c r="R301" s="76">
        <v>4</v>
      </c>
      <c r="S301" s="85" t="s">
        <v>865</v>
      </c>
      <c r="T301" s="76" t="s">
        <v>873</v>
      </c>
      <c r="U301" s="76">
        <v>25.7</v>
      </c>
      <c r="V301" s="90" t="s">
        <v>884</v>
      </c>
      <c r="W301" s="84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</row>
    <row r="302" spans="1:47" ht="15" customHeight="1">
      <c r="A302" s="81">
        <v>98086275</v>
      </c>
      <c r="B302" s="77">
        <v>20</v>
      </c>
      <c r="C302" s="78">
        <v>44745</v>
      </c>
      <c r="D302" s="79">
        <v>44746</v>
      </c>
      <c r="E302" s="77" t="s">
        <v>862</v>
      </c>
      <c r="F302" s="87">
        <v>44747</v>
      </c>
      <c r="G302" s="81">
        <v>80</v>
      </c>
      <c r="H302" s="81" t="s">
        <v>984</v>
      </c>
      <c r="I302" s="78">
        <v>44776</v>
      </c>
      <c r="J302" s="81"/>
      <c r="K302" s="97" t="s">
        <v>882</v>
      </c>
      <c r="L302" s="82" t="s">
        <v>985</v>
      </c>
      <c r="M302" s="77" t="s">
        <v>7</v>
      </c>
      <c r="N302" s="83">
        <v>44807</v>
      </c>
      <c r="O302" s="84"/>
      <c r="P302" s="76">
        <v>69</v>
      </c>
      <c r="Q302" s="76">
        <v>25000</v>
      </c>
      <c r="R302" s="76">
        <v>4</v>
      </c>
      <c r="S302" s="85" t="s">
        <v>875</v>
      </c>
      <c r="T302" s="88" t="s">
        <v>876</v>
      </c>
      <c r="U302" s="76">
        <v>25.22</v>
      </c>
      <c r="V302" s="90" t="s">
        <v>884</v>
      </c>
      <c r="W302" s="84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</row>
    <row r="303" spans="1:47" ht="15" customHeight="1">
      <c r="A303" s="81">
        <v>98118516</v>
      </c>
      <c r="B303" s="77">
        <v>21</v>
      </c>
      <c r="C303" s="78">
        <v>44745</v>
      </c>
      <c r="D303" s="79">
        <v>44746</v>
      </c>
      <c r="E303" s="77" t="s">
        <v>862</v>
      </c>
      <c r="F303" s="87">
        <v>44747</v>
      </c>
      <c r="G303" s="81">
        <v>80</v>
      </c>
      <c r="H303" s="81" t="s">
        <v>984</v>
      </c>
      <c r="I303" s="78">
        <v>44776</v>
      </c>
      <c r="J303" s="81"/>
      <c r="K303" s="97" t="s">
        <v>882</v>
      </c>
      <c r="L303" s="82" t="s">
        <v>985</v>
      </c>
      <c r="M303" s="77" t="s">
        <v>7</v>
      </c>
      <c r="N303" s="83"/>
      <c r="O303" s="84"/>
      <c r="P303" s="76">
        <v>69.8</v>
      </c>
      <c r="Q303" s="76">
        <v>24100</v>
      </c>
      <c r="R303" s="76">
        <v>4</v>
      </c>
      <c r="S303" s="89" t="s">
        <v>877</v>
      </c>
      <c r="T303" s="76" t="s">
        <v>894</v>
      </c>
      <c r="U303" s="81">
        <v>25.22</v>
      </c>
      <c r="V303" s="90" t="s">
        <v>884</v>
      </c>
      <c r="W303" s="84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</row>
    <row r="304" spans="1:47" ht="15" customHeight="1">
      <c r="A304" s="81">
        <v>98144892</v>
      </c>
      <c r="B304" s="77">
        <v>22</v>
      </c>
      <c r="C304" s="78">
        <v>44745</v>
      </c>
      <c r="D304" s="79">
        <v>44746</v>
      </c>
      <c r="E304" s="77" t="s">
        <v>862</v>
      </c>
      <c r="F304" s="87">
        <v>44747</v>
      </c>
      <c r="G304" s="81">
        <v>80</v>
      </c>
      <c r="H304" s="81" t="s">
        <v>984</v>
      </c>
      <c r="I304" s="78">
        <v>44776</v>
      </c>
      <c r="J304" s="81"/>
      <c r="K304" s="97" t="s">
        <v>882</v>
      </c>
      <c r="L304" s="82" t="s">
        <v>985</v>
      </c>
      <c r="M304" s="77" t="s">
        <v>7</v>
      </c>
      <c r="N304" s="83"/>
      <c r="O304" s="84"/>
      <c r="P304" s="76">
        <v>69.8</v>
      </c>
      <c r="Q304" s="76">
        <v>24100</v>
      </c>
      <c r="R304" s="76">
        <v>4</v>
      </c>
      <c r="S304" s="89" t="s">
        <v>877</v>
      </c>
      <c r="T304" s="76" t="s">
        <v>894</v>
      </c>
      <c r="U304" s="81">
        <v>25.22</v>
      </c>
      <c r="V304" s="90" t="s">
        <v>884</v>
      </c>
      <c r="W304" s="84"/>
      <c r="X304" s="86"/>
      <c r="Y304" s="86"/>
      <c r="Z304" s="86"/>
      <c r="AA304" s="86"/>
      <c r="AB304" s="86"/>
      <c r="AC304" s="86"/>
      <c r="AD304" s="86"/>
      <c r="AE304" s="86"/>
      <c r="AF304" s="86"/>
      <c r="AG304" s="86"/>
      <c r="AH304" s="86"/>
      <c r="AI304" s="86"/>
      <c r="AJ304" s="86"/>
      <c r="AK304" s="86"/>
      <c r="AL304" s="86"/>
      <c r="AM304" s="86"/>
      <c r="AN304" s="86"/>
      <c r="AO304" s="86"/>
      <c r="AP304" s="86"/>
      <c r="AQ304" s="86"/>
      <c r="AR304" s="86"/>
      <c r="AS304" s="86"/>
      <c r="AT304" s="86"/>
      <c r="AU304" s="86"/>
    </row>
    <row r="305" spans="1:47" ht="15" customHeight="1">
      <c r="A305" s="81">
        <v>98173545</v>
      </c>
      <c r="B305" s="77">
        <v>23</v>
      </c>
      <c r="C305" s="78">
        <v>44745</v>
      </c>
      <c r="D305" s="79">
        <v>44746</v>
      </c>
      <c r="E305" s="77" t="s">
        <v>862</v>
      </c>
      <c r="F305" s="87">
        <v>44747</v>
      </c>
      <c r="G305" s="81">
        <v>80</v>
      </c>
      <c r="H305" s="81" t="s">
        <v>984</v>
      </c>
      <c r="I305" s="78">
        <v>44776</v>
      </c>
      <c r="J305" s="81"/>
      <c r="K305" s="97" t="s">
        <v>882</v>
      </c>
      <c r="L305" s="82" t="s">
        <v>985</v>
      </c>
      <c r="M305" s="77" t="s">
        <v>7</v>
      </c>
      <c r="N305" s="83"/>
      <c r="O305" s="84"/>
      <c r="P305" s="76">
        <v>69</v>
      </c>
      <c r="Q305" s="76">
        <v>25000</v>
      </c>
      <c r="R305" s="76">
        <v>4</v>
      </c>
      <c r="S305" s="85" t="s">
        <v>875</v>
      </c>
      <c r="T305" s="88" t="s">
        <v>876</v>
      </c>
      <c r="U305" s="76">
        <v>25.22</v>
      </c>
      <c r="V305" s="90" t="s">
        <v>884</v>
      </c>
      <c r="W305" s="84"/>
      <c r="X305" s="86"/>
      <c r="Y305" s="86"/>
      <c r="Z305" s="86"/>
      <c r="AA305" s="86"/>
      <c r="AB305" s="86"/>
      <c r="AC305" s="86"/>
      <c r="AD305" s="86"/>
      <c r="AE305" s="86"/>
      <c r="AF305" s="86"/>
      <c r="AG305" s="86"/>
      <c r="AH305" s="86"/>
      <c r="AI305" s="86"/>
      <c r="AJ305" s="86"/>
      <c r="AK305" s="86"/>
      <c r="AL305" s="86"/>
      <c r="AM305" s="86"/>
      <c r="AN305" s="86"/>
      <c r="AO305" s="86"/>
      <c r="AP305" s="86"/>
      <c r="AQ305" s="86"/>
      <c r="AR305" s="86"/>
      <c r="AS305" s="86"/>
      <c r="AT305" s="86"/>
      <c r="AU305" s="86"/>
    </row>
    <row r="306" spans="1:47" ht="15" customHeight="1">
      <c r="A306" s="81">
        <v>98312432</v>
      </c>
      <c r="B306" s="77">
        <v>24</v>
      </c>
      <c r="C306" s="78">
        <v>44745</v>
      </c>
      <c r="D306" s="79">
        <v>44746</v>
      </c>
      <c r="E306" s="77" t="s">
        <v>862</v>
      </c>
      <c r="F306" s="87">
        <v>44747</v>
      </c>
      <c r="G306" s="81">
        <v>80</v>
      </c>
      <c r="H306" s="81" t="s">
        <v>984</v>
      </c>
      <c r="I306" s="78">
        <v>44776</v>
      </c>
      <c r="J306" s="97" t="s">
        <v>882</v>
      </c>
      <c r="K306" s="77" t="s">
        <v>872</v>
      </c>
      <c r="L306" s="82" t="s">
        <v>985</v>
      </c>
      <c r="M306" s="77" t="s">
        <v>7</v>
      </c>
      <c r="N306" s="83"/>
      <c r="O306" s="84"/>
      <c r="P306" s="76">
        <v>68.5</v>
      </c>
      <c r="Q306" s="76">
        <v>25400</v>
      </c>
      <c r="R306" s="76">
        <v>4</v>
      </c>
      <c r="S306" s="85" t="s">
        <v>865</v>
      </c>
      <c r="T306" s="76" t="s">
        <v>873</v>
      </c>
      <c r="U306" s="76">
        <v>25.7</v>
      </c>
      <c r="V306" s="81" t="s">
        <v>874</v>
      </c>
      <c r="W306" s="84"/>
      <c r="X306" s="86"/>
      <c r="Y306" s="86"/>
      <c r="Z306" s="86"/>
      <c r="AA306" s="86"/>
      <c r="AB306" s="86"/>
      <c r="AC306" s="86"/>
      <c r="AD306" s="86"/>
      <c r="AE306" s="86"/>
      <c r="AF306" s="86"/>
      <c r="AG306" s="86"/>
      <c r="AH306" s="86"/>
      <c r="AI306" s="86"/>
      <c r="AJ306" s="86"/>
      <c r="AK306" s="86"/>
      <c r="AL306" s="86"/>
      <c r="AM306" s="86"/>
      <c r="AN306" s="86"/>
      <c r="AO306" s="86"/>
      <c r="AP306" s="86"/>
      <c r="AQ306" s="86"/>
      <c r="AR306" s="86"/>
      <c r="AS306" s="86"/>
      <c r="AT306" s="86"/>
      <c r="AU306" s="86"/>
    </row>
    <row r="307" spans="1:47" ht="15" customHeight="1">
      <c r="A307" s="81">
        <v>98339963</v>
      </c>
      <c r="B307" s="77">
        <v>25</v>
      </c>
      <c r="C307" s="78">
        <v>44745</v>
      </c>
      <c r="D307" s="79">
        <v>44746</v>
      </c>
      <c r="E307" s="77" t="s">
        <v>862</v>
      </c>
      <c r="F307" s="87">
        <v>44747</v>
      </c>
      <c r="G307" s="81">
        <v>80</v>
      </c>
      <c r="H307" s="81" t="s">
        <v>984</v>
      </c>
      <c r="I307" s="78">
        <v>44776</v>
      </c>
      <c r="J307" s="81"/>
      <c r="K307" s="97" t="s">
        <v>882</v>
      </c>
      <c r="L307" s="82" t="s">
        <v>985</v>
      </c>
      <c r="M307" s="77" t="s">
        <v>7</v>
      </c>
      <c r="N307" s="83"/>
      <c r="O307" s="84"/>
      <c r="P307" s="76">
        <v>68.5</v>
      </c>
      <c r="Q307" s="76">
        <v>25300</v>
      </c>
      <c r="R307" s="76">
        <v>4</v>
      </c>
      <c r="S307" s="85" t="s">
        <v>865</v>
      </c>
      <c r="T307" s="76" t="s">
        <v>873</v>
      </c>
      <c r="U307" s="76">
        <v>25.7</v>
      </c>
      <c r="V307" s="90" t="s">
        <v>884</v>
      </c>
      <c r="W307" s="84"/>
      <c r="X307" s="86"/>
      <c r="Y307" s="86"/>
      <c r="Z307" s="86"/>
      <c r="AA307" s="86"/>
      <c r="AB307" s="86"/>
      <c r="AC307" s="86"/>
      <c r="AD307" s="86"/>
      <c r="AE307" s="86"/>
      <c r="AF307" s="86"/>
      <c r="AG307" s="86"/>
      <c r="AH307" s="86"/>
      <c r="AI307" s="86"/>
      <c r="AJ307" s="86"/>
      <c r="AK307" s="86"/>
      <c r="AL307" s="86"/>
      <c r="AM307" s="86"/>
      <c r="AN307" s="86"/>
      <c r="AO307" s="86"/>
      <c r="AP307" s="86"/>
      <c r="AQ307" s="86"/>
      <c r="AR307" s="86"/>
      <c r="AS307" s="86"/>
      <c r="AT307" s="86"/>
      <c r="AU307" s="86"/>
    </row>
    <row r="308" spans="1:47" ht="15" customHeight="1">
      <c r="A308" s="81">
        <v>54288287</v>
      </c>
      <c r="B308" s="77">
        <v>4</v>
      </c>
      <c r="C308" s="78">
        <v>44743</v>
      </c>
      <c r="D308" s="79">
        <v>44743</v>
      </c>
      <c r="E308" s="77" t="s">
        <v>862</v>
      </c>
      <c r="F308" s="87">
        <v>44747</v>
      </c>
      <c r="G308" s="81">
        <v>80</v>
      </c>
      <c r="H308" s="98">
        <v>44743</v>
      </c>
      <c r="I308" s="141" t="s">
        <v>972</v>
      </c>
      <c r="J308" s="81"/>
      <c r="K308" s="97" t="s">
        <v>882</v>
      </c>
      <c r="L308" s="82" t="s">
        <v>986</v>
      </c>
      <c r="M308" s="77" t="s">
        <v>7</v>
      </c>
      <c r="N308" s="83"/>
      <c r="O308" s="84"/>
      <c r="P308" s="76">
        <v>69</v>
      </c>
      <c r="Q308" s="81">
        <v>25000</v>
      </c>
      <c r="R308" s="76">
        <v>4</v>
      </c>
      <c r="S308" s="85" t="s">
        <v>865</v>
      </c>
      <c r="T308" s="101" t="s">
        <v>897</v>
      </c>
      <c r="U308" s="76">
        <v>25.38</v>
      </c>
      <c r="V308" s="90" t="s">
        <v>884</v>
      </c>
      <c r="W308" s="84"/>
      <c r="X308" s="86"/>
      <c r="Y308" s="86"/>
      <c r="Z308" s="86"/>
      <c r="AA308" s="86"/>
      <c r="AB308" s="86"/>
      <c r="AC308" s="86"/>
      <c r="AD308" s="86"/>
      <c r="AE308" s="86"/>
      <c r="AF308" s="86"/>
      <c r="AG308" s="86"/>
      <c r="AH308" s="86"/>
      <c r="AI308" s="86"/>
      <c r="AJ308" s="86"/>
      <c r="AK308" s="86"/>
      <c r="AL308" s="86"/>
      <c r="AM308" s="86"/>
      <c r="AN308" s="86"/>
      <c r="AO308" s="86"/>
      <c r="AP308" s="86"/>
      <c r="AQ308" s="86"/>
      <c r="AR308" s="86"/>
      <c r="AS308" s="86"/>
      <c r="AT308" s="86"/>
      <c r="AU308" s="86"/>
    </row>
    <row r="309" spans="1:47" ht="15" customHeight="1">
      <c r="A309" s="124">
        <v>94959319</v>
      </c>
      <c r="B309" s="81"/>
      <c r="C309" s="132">
        <v>44744</v>
      </c>
      <c r="D309" s="79"/>
      <c r="E309" s="81"/>
      <c r="F309" s="142" t="s">
        <v>987</v>
      </c>
      <c r="G309" s="81">
        <v>80</v>
      </c>
      <c r="H309" s="81"/>
      <c r="I309" s="81"/>
      <c r="J309" s="97" t="s">
        <v>988</v>
      </c>
      <c r="K309" s="97" t="s">
        <v>882</v>
      </c>
      <c r="L309" s="143" t="s">
        <v>989</v>
      </c>
      <c r="M309" s="77" t="s">
        <v>990</v>
      </c>
      <c r="N309" s="122"/>
      <c r="O309" s="84"/>
      <c r="P309" s="76">
        <v>69</v>
      </c>
      <c r="Q309" s="76">
        <v>24500</v>
      </c>
      <c r="R309" s="76">
        <v>4</v>
      </c>
      <c r="S309" s="85" t="s">
        <v>865</v>
      </c>
      <c r="T309" s="126" t="s">
        <v>951</v>
      </c>
      <c r="U309" s="76">
        <v>25.69</v>
      </c>
      <c r="V309" s="90" t="s">
        <v>884</v>
      </c>
      <c r="W309" s="84"/>
      <c r="X309" s="86"/>
      <c r="Y309" s="86"/>
      <c r="Z309" s="86"/>
      <c r="AA309" s="86"/>
      <c r="AB309" s="86"/>
      <c r="AC309" s="86"/>
      <c r="AD309" s="86"/>
      <c r="AE309" s="86"/>
      <c r="AF309" s="86"/>
      <c r="AG309" s="86"/>
      <c r="AH309" s="86"/>
      <c r="AI309" s="86"/>
      <c r="AJ309" s="86"/>
      <c r="AK309" s="86"/>
      <c r="AL309" s="86"/>
      <c r="AM309" s="86"/>
      <c r="AN309" s="86"/>
      <c r="AO309" s="86"/>
      <c r="AP309" s="86"/>
      <c r="AQ309" s="86"/>
      <c r="AR309" s="86"/>
      <c r="AS309" s="86"/>
      <c r="AT309" s="86"/>
      <c r="AU309" s="86"/>
    </row>
    <row r="310" spans="1:47" ht="15" customHeight="1">
      <c r="A310" s="124">
        <v>98091440</v>
      </c>
      <c r="B310" s="81"/>
      <c r="C310" s="132">
        <v>44744</v>
      </c>
      <c r="D310" s="79"/>
      <c r="E310" s="81"/>
      <c r="F310" s="142" t="s">
        <v>987</v>
      </c>
      <c r="G310" s="81">
        <v>80</v>
      </c>
      <c r="H310" s="81"/>
      <c r="I310" s="81"/>
      <c r="J310" s="97" t="s">
        <v>988</v>
      </c>
      <c r="K310" s="97" t="s">
        <v>882</v>
      </c>
      <c r="L310" s="143" t="s">
        <v>991</v>
      </c>
      <c r="M310" s="77" t="s">
        <v>990</v>
      </c>
      <c r="N310" s="122"/>
      <c r="O310" s="84"/>
      <c r="P310" s="76">
        <v>69</v>
      </c>
      <c r="Q310" s="76">
        <v>25000</v>
      </c>
      <c r="R310" s="76">
        <v>4</v>
      </c>
      <c r="S310" s="85" t="s">
        <v>875</v>
      </c>
      <c r="T310" s="88" t="s">
        <v>876</v>
      </c>
      <c r="U310" s="76">
        <v>25.22</v>
      </c>
      <c r="V310" s="90" t="s">
        <v>884</v>
      </c>
      <c r="W310" s="84"/>
      <c r="X310" s="86"/>
      <c r="Y310" s="86"/>
      <c r="Z310" s="86"/>
      <c r="AA310" s="86"/>
      <c r="AB310" s="86"/>
      <c r="AC310" s="86"/>
      <c r="AD310" s="86"/>
      <c r="AE310" s="86"/>
      <c r="AF310" s="86"/>
      <c r="AG310" s="86"/>
      <c r="AH310" s="86"/>
      <c r="AI310" s="86"/>
      <c r="AJ310" s="86"/>
      <c r="AK310" s="86"/>
      <c r="AL310" s="86"/>
      <c r="AM310" s="86"/>
      <c r="AN310" s="86"/>
      <c r="AO310" s="86"/>
      <c r="AP310" s="86"/>
      <c r="AQ310" s="86"/>
      <c r="AR310" s="86"/>
      <c r="AS310" s="86"/>
      <c r="AT310" s="86"/>
      <c r="AU310" s="86"/>
    </row>
    <row r="311" spans="1:47" ht="15" customHeight="1">
      <c r="A311" s="124">
        <v>98177264</v>
      </c>
      <c r="B311" s="81"/>
      <c r="C311" s="132">
        <v>44744</v>
      </c>
      <c r="D311" s="79"/>
      <c r="E311" s="81"/>
      <c r="F311" s="142" t="s">
        <v>987</v>
      </c>
      <c r="G311" s="81">
        <v>80</v>
      </c>
      <c r="H311" s="81"/>
      <c r="I311" s="81"/>
      <c r="J311" s="97" t="s">
        <v>988</v>
      </c>
      <c r="K311" s="77" t="s">
        <v>992</v>
      </c>
      <c r="L311" s="143" t="s">
        <v>993</v>
      </c>
      <c r="M311" s="77" t="s">
        <v>990</v>
      </c>
      <c r="N311" s="122"/>
      <c r="O311" s="84"/>
      <c r="P311" s="76">
        <v>69</v>
      </c>
      <c r="Q311" s="76">
        <v>25000</v>
      </c>
      <c r="R311" s="76">
        <v>4</v>
      </c>
      <c r="S311" s="85" t="s">
        <v>875</v>
      </c>
      <c r="T311" s="88" t="s">
        <v>876</v>
      </c>
      <c r="U311" s="76">
        <v>25.22</v>
      </c>
      <c r="V311" s="76" t="s">
        <v>994</v>
      </c>
      <c r="W311" s="84"/>
      <c r="X311" s="86"/>
      <c r="Y311" s="86"/>
      <c r="Z311" s="86"/>
      <c r="AA311" s="86"/>
      <c r="AB311" s="86"/>
      <c r="AC311" s="86"/>
      <c r="AD311" s="86"/>
      <c r="AE311" s="86"/>
      <c r="AF311" s="86"/>
      <c r="AG311" s="86"/>
      <c r="AH311" s="86"/>
      <c r="AI311" s="86"/>
      <c r="AJ311" s="86"/>
      <c r="AK311" s="86"/>
      <c r="AL311" s="86"/>
      <c r="AM311" s="86"/>
      <c r="AN311" s="86"/>
      <c r="AO311" s="86"/>
      <c r="AP311" s="86"/>
      <c r="AQ311" s="86"/>
      <c r="AR311" s="86"/>
      <c r="AS311" s="86"/>
      <c r="AT311" s="86"/>
      <c r="AU311" s="86"/>
    </row>
    <row r="312" spans="1:47" ht="15" customHeight="1">
      <c r="A312" s="124">
        <v>54189790</v>
      </c>
      <c r="B312" s="81"/>
      <c r="C312" s="132">
        <v>44744</v>
      </c>
      <c r="D312" s="79"/>
      <c r="E312" s="81"/>
      <c r="F312" s="142" t="s">
        <v>987</v>
      </c>
      <c r="G312" s="81">
        <v>80</v>
      </c>
      <c r="H312" s="81"/>
      <c r="I312" s="81"/>
      <c r="J312" s="97" t="s">
        <v>988</v>
      </c>
      <c r="K312" s="97" t="s">
        <v>882</v>
      </c>
      <c r="L312" s="143" t="s">
        <v>995</v>
      </c>
      <c r="M312" s="77" t="s">
        <v>990</v>
      </c>
      <c r="N312" s="122"/>
      <c r="O312" s="84"/>
      <c r="P312" s="76">
        <v>69</v>
      </c>
      <c r="Q312" s="81">
        <v>25000</v>
      </c>
      <c r="R312" s="81">
        <v>4</v>
      </c>
      <c r="S312" s="89" t="s">
        <v>877</v>
      </c>
      <c r="T312" s="100" t="s">
        <v>891</v>
      </c>
      <c r="U312" s="81">
        <v>25.22</v>
      </c>
      <c r="V312" s="90" t="s">
        <v>884</v>
      </c>
      <c r="W312" s="84"/>
      <c r="X312" s="86"/>
      <c r="Y312" s="86"/>
      <c r="Z312" s="86"/>
      <c r="AA312" s="86"/>
      <c r="AB312" s="86"/>
      <c r="AC312" s="86"/>
      <c r="AD312" s="86"/>
      <c r="AE312" s="86"/>
      <c r="AF312" s="86"/>
      <c r="AG312" s="86"/>
      <c r="AH312" s="86"/>
      <c r="AI312" s="86"/>
      <c r="AJ312" s="86"/>
      <c r="AK312" s="86"/>
      <c r="AL312" s="86"/>
      <c r="AM312" s="86"/>
      <c r="AN312" s="86"/>
      <c r="AO312" s="86"/>
      <c r="AP312" s="86"/>
      <c r="AQ312" s="86"/>
      <c r="AR312" s="86"/>
      <c r="AS312" s="86"/>
      <c r="AT312" s="86"/>
      <c r="AU312" s="86"/>
    </row>
    <row r="313" spans="1:47" ht="15" customHeight="1">
      <c r="A313" s="124">
        <v>54276332</v>
      </c>
      <c r="B313" s="81"/>
      <c r="C313" s="132">
        <v>44744</v>
      </c>
      <c r="D313" s="79"/>
      <c r="E313" s="81"/>
      <c r="F313" s="142" t="s">
        <v>987</v>
      </c>
      <c r="G313" s="81">
        <v>80</v>
      </c>
      <c r="H313" s="81"/>
      <c r="I313" s="81"/>
      <c r="J313" s="97" t="s">
        <v>988</v>
      </c>
      <c r="K313" s="97" t="s">
        <v>882</v>
      </c>
      <c r="L313" s="143" t="s">
        <v>996</v>
      </c>
      <c r="M313" s="77" t="s">
        <v>990</v>
      </c>
      <c r="N313" s="122"/>
      <c r="O313" s="84"/>
      <c r="P313" s="76">
        <v>70</v>
      </c>
      <c r="Q313" s="76">
        <v>23600</v>
      </c>
      <c r="R313" s="81">
        <v>4</v>
      </c>
      <c r="S313" s="85" t="s">
        <v>865</v>
      </c>
      <c r="T313" s="76" t="s">
        <v>895</v>
      </c>
      <c r="U313" s="76">
        <v>25.69</v>
      </c>
      <c r="V313" s="90" t="s">
        <v>884</v>
      </c>
      <c r="W313" s="84"/>
      <c r="X313" s="86"/>
      <c r="Y313" s="86"/>
      <c r="Z313" s="86"/>
      <c r="AA313" s="86"/>
      <c r="AB313" s="86"/>
      <c r="AC313" s="86"/>
      <c r="AD313" s="86"/>
      <c r="AE313" s="86"/>
      <c r="AF313" s="86"/>
      <c r="AG313" s="86"/>
      <c r="AH313" s="86"/>
      <c r="AI313" s="86"/>
      <c r="AJ313" s="86"/>
      <c r="AK313" s="86"/>
      <c r="AL313" s="86"/>
      <c r="AM313" s="86"/>
      <c r="AN313" s="86"/>
      <c r="AO313" s="86"/>
      <c r="AP313" s="86"/>
      <c r="AQ313" s="86"/>
      <c r="AR313" s="86"/>
      <c r="AS313" s="86"/>
      <c r="AT313" s="86"/>
      <c r="AU313" s="86"/>
    </row>
    <row r="314" spans="1:47" ht="15" customHeight="1">
      <c r="A314" s="124">
        <v>92779792</v>
      </c>
      <c r="B314" s="81"/>
      <c r="C314" s="132">
        <v>44744</v>
      </c>
      <c r="D314" s="79"/>
      <c r="E314" s="81"/>
      <c r="F314" s="142" t="s">
        <v>987</v>
      </c>
      <c r="G314" s="81">
        <v>80</v>
      </c>
      <c r="H314" s="81"/>
      <c r="I314" s="81"/>
      <c r="J314" s="97" t="s">
        <v>988</v>
      </c>
      <c r="K314" s="97" t="s">
        <v>882</v>
      </c>
      <c r="L314" s="143" t="s">
        <v>997</v>
      </c>
      <c r="M314" s="77" t="s">
        <v>990</v>
      </c>
      <c r="N314" s="122"/>
      <c r="O314" s="84"/>
      <c r="P314" s="76">
        <v>74.5</v>
      </c>
      <c r="Q314" s="76">
        <v>25100</v>
      </c>
      <c r="R314" s="76">
        <v>4</v>
      </c>
      <c r="S314" s="85" t="s">
        <v>865</v>
      </c>
      <c r="T314" s="90" t="s">
        <v>879</v>
      </c>
      <c r="U314" s="76">
        <v>25.62</v>
      </c>
      <c r="V314" s="90" t="s">
        <v>884</v>
      </c>
      <c r="W314" s="84"/>
      <c r="X314" s="86"/>
      <c r="Y314" s="86"/>
      <c r="Z314" s="86"/>
      <c r="AA314" s="86"/>
      <c r="AB314" s="86"/>
      <c r="AC314" s="86"/>
      <c r="AD314" s="86"/>
      <c r="AE314" s="86"/>
      <c r="AF314" s="86"/>
      <c r="AG314" s="86"/>
      <c r="AH314" s="86"/>
      <c r="AI314" s="86"/>
      <c r="AJ314" s="86"/>
      <c r="AK314" s="86"/>
      <c r="AL314" s="86"/>
      <c r="AM314" s="86"/>
      <c r="AN314" s="86"/>
      <c r="AO314" s="86"/>
      <c r="AP314" s="86"/>
      <c r="AQ314" s="86"/>
      <c r="AR314" s="86"/>
      <c r="AS314" s="86"/>
      <c r="AT314" s="86"/>
      <c r="AU314" s="86"/>
    </row>
    <row r="315" spans="1:47" ht="15" customHeight="1">
      <c r="A315" s="124">
        <v>59186197</v>
      </c>
      <c r="B315" s="81"/>
      <c r="C315" s="132">
        <v>44744</v>
      </c>
      <c r="D315" s="79"/>
      <c r="E315" s="81"/>
      <c r="F315" s="142" t="s">
        <v>987</v>
      </c>
      <c r="G315" s="81">
        <v>80</v>
      </c>
      <c r="H315" s="81"/>
      <c r="I315" s="81"/>
      <c r="J315" s="97" t="s">
        <v>988</v>
      </c>
      <c r="K315" s="97" t="s">
        <v>882</v>
      </c>
      <c r="L315" s="143" t="s">
        <v>998</v>
      </c>
      <c r="M315" s="77" t="s">
        <v>990</v>
      </c>
      <c r="N315" s="122"/>
      <c r="O315" s="84"/>
      <c r="P315" s="76">
        <v>69</v>
      </c>
      <c r="Q315" s="81">
        <v>25000</v>
      </c>
      <c r="R315" s="81">
        <v>4</v>
      </c>
      <c r="S315" s="89" t="s">
        <v>877</v>
      </c>
      <c r="T315" s="100" t="s">
        <v>891</v>
      </c>
      <c r="U315" s="81">
        <v>25.22</v>
      </c>
      <c r="V315" s="90" t="s">
        <v>884</v>
      </c>
      <c r="W315" s="84"/>
      <c r="X315" s="86"/>
      <c r="Y315" s="86"/>
      <c r="Z315" s="86"/>
      <c r="AA315" s="86"/>
      <c r="AB315" s="86"/>
      <c r="AC315" s="86"/>
      <c r="AD315" s="86"/>
      <c r="AE315" s="86"/>
      <c r="AF315" s="86"/>
      <c r="AG315" s="86"/>
      <c r="AH315" s="86"/>
      <c r="AI315" s="86"/>
      <c r="AJ315" s="86"/>
      <c r="AK315" s="86"/>
      <c r="AL315" s="86"/>
      <c r="AM315" s="86"/>
      <c r="AN315" s="86"/>
      <c r="AO315" s="86"/>
      <c r="AP315" s="86"/>
      <c r="AQ315" s="86"/>
      <c r="AR315" s="86"/>
      <c r="AS315" s="86"/>
      <c r="AT315" s="86"/>
      <c r="AU315" s="86"/>
    </row>
    <row r="316" spans="1:47" ht="14.25" customHeight="1">
      <c r="A316" s="104"/>
      <c r="B316" s="105"/>
      <c r="C316" s="106"/>
      <c r="D316" s="105"/>
      <c r="E316" s="105"/>
      <c r="F316" s="105"/>
      <c r="G316" s="105"/>
      <c r="H316" s="447" t="s">
        <v>999</v>
      </c>
      <c r="I316" s="440"/>
      <c r="J316" s="441"/>
      <c r="K316" s="92"/>
      <c r="L316" s="104"/>
      <c r="M316" s="104"/>
      <c r="N316" s="105"/>
      <c r="O316" s="108"/>
      <c r="P316" s="105"/>
      <c r="Q316" s="109"/>
      <c r="R316" s="109"/>
      <c r="S316" s="110"/>
      <c r="T316" s="109"/>
      <c r="U316" s="109"/>
      <c r="V316" s="105"/>
      <c r="W316" s="108"/>
      <c r="X316" s="108"/>
      <c r="Y316" s="108"/>
      <c r="Z316" s="108"/>
      <c r="AA316" s="108"/>
      <c r="AB316" s="108"/>
      <c r="AC316" s="108"/>
      <c r="AD316" s="108"/>
      <c r="AE316" s="108"/>
      <c r="AF316" s="108"/>
      <c r="AG316" s="108"/>
      <c r="AH316" s="108"/>
      <c r="AI316" s="108"/>
      <c r="AJ316" s="108"/>
      <c r="AK316" s="108"/>
      <c r="AL316" s="108"/>
      <c r="AM316" s="108"/>
      <c r="AN316" s="108"/>
      <c r="AO316" s="108"/>
      <c r="AP316" s="108"/>
      <c r="AQ316" s="86"/>
      <c r="AR316" s="86"/>
      <c r="AS316" s="86"/>
      <c r="AT316" s="86"/>
      <c r="AU316" s="86"/>
    </row>
    <row r="317" spans="1:47" ht="15" customHeight="1">
      <c r="A317" s="90">
        <v>54966064</v>
      </c>
      <c r="B317" s="77">
        <v>1</v>
      </c>
      <c r="C317" s="78">
        <v>44741</v>
      </c>
      <c r="D317" s="79">
        <v>44742</v>
      </c>
      <c r="E317" s="114" t="s">
        <v>862</v>
      </c>
      <c r="F317" s="80">
        <v>44748.604166666664</v>
      </c>
      <c r="G317" s="81">
        <v>80</v>
      </c>
      <c r="H317" s="81" t="s">
        <v>923</v>
      </c>
      <c r="I317" s="78">
        <v>44771</v>
      </c>
      <c r="J317" s="81"/>
      <c r="K317" s="117" t="s">
        <v>932</v>
      </c>
      <c r="L317" s="82" t="s">
        <v>935</v>
      </c>
      <c r="M317" s="77" t="s">
        <v>6</v>
      </c>
      <c r="N317" s="83"/>
      <c r="O317" s="84"/>
      <c r="P317" s="76">
        <v>69</v>
      </c>
      <c r="Q317" s="81">
        <v>25000</v>
      </c>
      <c r="R317" s="81">
        <v>4</v>
      </c>
      <c r="S317" s="89" t="s">
        <v>877</v>
      </c>
      <c r="T317" s="100" t="s">
        <v>891</v>
      </c>
      <c r="U317" s="81">
        <v>25.22</v>
      </c>
      <c r="V317" s="117" t="s">
        <v>934</v>
      </c>
      <c r="W317" s="84"/>
      <c r="X317" s="86"/>
      <c r="Y317" s="86"/>
      <c r="Z317" s="86"/>
      <c r="AA317" s="86"/>
      <c r="AB317" s="86"/>
      <c r="AC317" s="86"/>
      <c r="AD317" s="86"/>
      <c r="AE317" s="86"/>
      <c r="AF317" s="86"/>
      <c r="AG317" s="86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  <c r="AR317" s="86"/>
      <c r="AS317" s="86"/>
      <c r="AT317" s="86"/>
      <c r="AU317" s="86"/>
    </row>
    <row r="318" spans="1:47" ht="15" customHeight="1">
      <c r="A318" s="90">
        <v>98305840</v>
      </c>
      <c r="B318" s="77">
        <v>16</v>
      </c>
      <c r="C318" s="78">
        <v>44741</v>
      </c>
      <c r="D318" s="79">
        <v>44742</v>
      </c>
      <c r="E318" s="114" t="s">
        <v>862</v>
      </c>
      <c r="F318" s="87">
        <v>44748</v>
      </c>
      <c r="G318" s="81">
        <v>80</v>
      </c>
      <c r="H318" s="81" t="s">
        <v>923</v>
      </c>
      <c r="I318" s="78">
        <v>44771</v>
      </c>
      <c r="J318" s="81"/>
      <c r="K318" s="117" t="s">
        <v>932</v>
      </c>
      <c r="L318" s="82" t="s">
        <v>935</v>
      </c>
      <c r="M318" s="77" t="s">
        <v>6</v>
      </c>
      <c r="N318" s="83"/>
      <c r="O318" s="84"/>
      <c r="P318" s="76">
        <v>68.5</v>
      </c>
      <c r="Q318" s="76">
        <v>25400</v>
      </c>
      <c r="R318" s="76">
        <v>4</v>
      </c>
      <c r="S318" s="85" t="s">
        <v>865</v>
      </c>
      <c r="T318" s="76" t="s">
        <v>873</v>
      </c>
      <c r="U318" s="76">
        <v>25.7</v>
      </c>
      <c r="V318" s="117" t="s">
        <v>934</v>
      </c>
      <c r="W318" s="84"/>
      <c r="X318" s="86"/>
      <c r="Y318" s="86"/>
      <c r="Z318" s="86"/>
      <c r="AA318" s="86"/>
      <c r="AB318" s="86"/>
      <c r="AC318" s="86"/>
      <c r="AD318" s="86"/>
      <c r="AE318" s="86"/>
      <c r="AF318" s="86"/>
      <c r="AG318" s="86"/>
      <c r="AH318" s="86"/>
      <c r="AI318" s="86"/>
      <c r="AJ318" s="86"/>
      <c r="AK318" s="86"/>
      <c r="AL318" s="86"/>
      <c r="AM318" s="86"/>
      <c r="AN318" s="86"/>
      <c r="AO318" s="86"/>
      <c r="AP318" s="86"/>
      <c r="AQ318" s="86"/>
      <c r="AR318" s="86"/>
      <c r="AS318" s="86"/>
      <c r="AT318" s="86"/>
      <c r="AU318" s="86"/>
    </row>
    <row r="319" spans="1:47" ht="15" customHeight="1">
      <c r="A319" s="90">
        <v>95257093</v>
      </c>
      <c r="B319" s="77">
        <v>20</v>
      </c>
      <c r="C319" s="78">
        <v>44741</v>
      </c>
      <c r="D319" s="79">
        <v>44742</v>
      </c>
      <c r="E319" s="114" t="s">
        <v>862</v>
      </c>
      <c r="F319" s="87">
        <v>44748</v>
      </c>
      <c r="G319" s="81">
        <v>80</v>
      </c>
      <c r="H319" s="81" t="s">
        <v>923</v>
      </c>
      <c r="I319" s="78">
        <v>44771</v>
      </c>
      <c r="J319" s="81"/>
      <c r="K319" s="117" t="s">
        <v>932</v>
      </c>
      <c r="L319" s="82" t="s">
        <v>935</v>
      </c>
      <c r="M319" s="77" t="s">
        <v>6</v>
      </c>
      <c r="N319" s="83"/>
      <c r="O319" s="84"/>
      <c r="P319" s="76">
        <v>69</v>
      </c>
      <c r="Q319" s="76">
        <v>25000</v>
      </c>
      <c r="R319" s="76">
        <v>4</v>
      </c>
      <c r="S319" s="85" t="s">
        <v>875</v>
      </c>
      <c r="T319" s="88" t="s">
        <v>876</v>
      </c>
      <c r="U319" s="76">
        <v>25.22</v>
      </c>
      <c r="V319" s="117" t="s">
        <v>934</v>
      </c>
      <c r="W319" s="84"/>
      <c r="X319" s="86"/>
      <c r="Y319" s="86"/>
      <c r="Z319" s="86"/>
      <c r="AA319" s="86"/>
      <c r="AB319" s="86"/>
      <c r="AC319" s="86"/>
      <c r="AD319" s="86"/>
      <c r="AE319" s="86"/>
      <c r="AF319" s="86"/>
      <c r="AG319" s="86"/>
      <c r="AH319" s="86"/>
      <c r="AI319" s="86"/>
      <c r="AJ319" s="86"/>
      <c r="AK319" s="86"/>
      <c r="AL319" s="86"/>
      <c r="AM319" s="86"/>
      <c r="AN319" s="86"/>
      <c r="AO319" s="86"/>
      <c r="AP319" s="86"/>
      <c r="AQ319" s="86"/>
      <c r="AR319" s="86"/>
      <c r="AS319" s="86"/>
      <c r="AT319" s="86"/>
      <c r="AU319" s="86"/>
    </row>
    <row r="320" spans="1:47" ht="15" customHeight="1">
      <c r="A320" s="90">
        <v>98022304</v>
      </c>
      <c r="B320" s="77">
        <v>21</v>
      </c>
      <c r="C320" s="78">
        <v>44741</v>
      </c>
      <c r="D320" s="79">
        <v>44742</v>
      </c>
      <c r="E320" s="114" t="s">
        <v>862</v>
      </c>
      <c r="F320" s="87">
        <v>44748</v>
      </c>
      <c r="G320" s="81">
        <v>80</v>
      </c>
      <c r="H320" s="81" t="s">
        <v>923</v>
      </c>
      <c r="I320" s="78">
        <v>44771</v>
      </c>
      <c r="J320" s="81"/>
      <c r="K320" s="117" t="s">
        <v>932</v>
      </c>
      <c r="L320" s="82" t="s">
        <v>935</v>
      </c>
      <c r="M320" s="77" t="s">
        <v>6</v>
      </c>
      <c r="N320" s="83"/>
      <c r="O320" s="84"/>
      <c r="P320" s="76">
        <v>69</v>
      </c>
      <c r="Q320" s="76">
        <v>25000</v>
      </c>
      <c r="R320" s="76">
        <v>4</v>
      </c>
      <c r="S320" s="85" t="s">
        <v>875</v>
      </c>
      <c r="T320" s="88" t="s">
        <v>876</v>
      </c>
      <c r="U320" s="76">
        <v>25.22</v>
      </c>
      <c r="V320" s="117" t="s">
        <v>934</v>
      </c>
      <c r="W320" s="84"/>
      <c r="X320" s="86"/>
      <c r="Y320" s="86"/>
      <c r="Z320" s="86"/>
      <c r="AA320" s="86"/>
      <c r="AB320" s="86"/>
      <c r="AC320" s="86"/>
      <c r="AD320" s="86"/>
      <c r="AE320" s="86"/>
      <c r="AF320" s="86"/>
      <c r="AG320" s="86"/>
      <c r="AH320" s="86"/>
      <c r="AI320" s="86"/>
      <c r="AJ320" s="86"/>
      <c r="AK320" s="86"/>
      <c r="AL320" s="86"/>
      <c r="AM320" s="86"/>
      <c r="AN320" s="86"/>
      <c r="AO320" s="86"/>
      <c r="AP320" s="86"/>
      <c r="AQ320" s="86"/>
      <c r="AR320" s="86"/>
      <c r="AS320" s="86"/>
      <c r="AT320" s="86"/>
      <c r="AU320" s="86"/>
    </row>
    <row r="321" spans="1:47" ht="15" customHeight="1">
      <c r="A321" s="97">
        <v>98163207</v>
      </c>
      <c r="B321" s="77">
        <v>25</v>
      </c>
      <c r="C321" s="78">
        <v>44732</v>
      </c>
      <c r="D321" s="79">
        <v>44733</v>
      </c>
      <c r="E321" s="77" t="s">
        <v>862</v>
      </c>
      <c r="F321" s="87">
        <v>44748</v>
      </c>
      <c r="G321" s="81">
        <v>80</v>
      </c>
      <c r="H321" s="81" t="s">
        <v>918</v>
      </c>
      <c r="I321" s="78">
        <v>44762</v>
      </c>
      <c r="J321" s="81"/>
      <c r="K321" s="116" t="s">
        <v>932</v>
      </c>
      <c r="L321" s="82" t="s">
        <v>965</v>
      </c>
      <c r="M321" s="77" t="s">
        <v>8</v>
      </c>
      <c r="N321" s="83"/>
      <c r="O321" s="84"/>
      <c r="P321" s="76">
        <v>69</v>
      </c>
      <c r="Q321" s="76">
        <v>25000</v>
      </c>
      <c r="R321" s="76">
        <v>4</v>
      </c>
      <c r="S321" s="85" t="s">
        <v>875</v>
      </c>
      <c r="T321" s="88" t="s">
        <v>876</v>
      </c>
      <c r="U321" s="76">
        <v>25.22</v>
      </c>
      <c r="V321" s="117" t="s">
        <v>934</v>
      </c>
      <c r="W321" s="84"/>
      <c r="X321" s="86"/>
      <c r="Y321" s="86"/>
      <c r="Z321" s="86"/>
      <c r="AA321" s="86"/>
      <c r="AB321" s="86"/>
      <c r="AC321" s="86"/>
      <c r="AD321" s="86"/>
      <c r="AE321" s="86"/>
      <c r="AF321" s="86"/>
      <c r="AG321" s="86"/>
      <c r="AH321" s="86"/>
      <c r="AI321" s="86"/>
      <c r="AJ321" s="86"/>
      <c r="AK321" s="86"/>
      <c r="AL321" s="86"/>
      <c r="AM321" s="86"/>
      <c r="AN321" s="86"/>
      <c r="AO321" s="86"/>
      <c r="AP321" s="86"/>
      <c r="AQ321" s="86"/>
      <c r="AR321" s="86"/>
      <c r="AS321" s="86"/>
      <c r="AT321" s="86"/>
      <c r="AU321" s="86"/>
    </row>
    <row r="322" spans="1:47" ht="15" customHeight="1">
      <c r="A322" s="97">
        <v>98198013</v>
      </c>
      <c r="B322" s="77">
        <v>26</v>
      </c>
      <c r="C322" s="78">
        <v>44732</v>
      </c>
      <c r="D322" s="79">
        <v>44733</v>
      </c>
      <c r="E322" s="77" t="s">
        <v>862</v>
      </c>
      <c r="F322" s="87">
        <v>44748</v>
      </c>
      <c r="G322" s="81">
        <v>80</v>
      </c>
      <c r="H322" s="81" t="s">
        <v>918</v>
      </c>
      <c r="I322" s="78">
        <v>44762</v>
      </c>
      <c r="J322" s="81"/>
      <c r="K322" s="116" t="s">
        <v>932</v>
      </c>
      <c r="L322" s="82" t="s">
        <v>965</v>
      </c>
      <c r="M322" s="77" t="s">
        <v>8</v>
      </c>
      <c r="N322" s="83"/>
      <c r="O322" s="84"/>
      <c r="P322" s="76">
        <v>69</v>
      </c>
      <c r="Q322" s="76">
        <v>25000</v>
      </c>
      <c r="R322" s="76">
        <v>4</v>
      </c>
      <c r="S322" s="85" t="s">
        <v>875</v>
      </c>
      <c r="T322" s="88" t="s">
        <v>876</v>
      </c>
      <c r="U322" s="76">
        <v>25.22</v>
      </c>
      <c r="V322" s="117" t="s">
        <v>934</v>
      </c>
      <c r="W322" s="84"/>
      <c r="X322" s="86"/>
      <c r="Y322" s="86"/>
      <c r="Z322" s="86"/>
      <c r="AA322" s="86"/>
      <c r="AB322" s="86"/>
      <c r="AC322" s="86"/>
      <c r="AD322" s="86"/>
      <c r="AE322" s="86"/>
      <c r="AF322" s="86"/>
      <c r="AG322" s="86"/>
      <c r="AH322" s="86"/>
      <c r="AI322" s="86"/>
      <c r="AJ322" s="86"/>
      <c r="AK322" s="86"/>
      <c r="AL322" s="86"/>
      <c r="AM322" s="86"/>
      <c r="AN322" s="86"/>
      <c r="AO322" s="86"/>
      <c r="AP322" s="86"/>
      <c r="AQ322" s="86"/>
      <c r="AR322" s="86"/>
      <c r="AS322" s="86"/>
      <c r="AT322" s="86"/>
      <c r="AU322" s="86"/>
    </row>
    <row r="323" spans="1:47" ht="15" customHeight="1">
      <c r="A323" s="97">
        <v>98198138</v>
      </c>
      <c r="B323" s="77">
        <v>27</v>
      </c>
      <c r="C323" s="78">
        <v>44732</v>
      </c>
      <c r="D323" s="79">
        <v>44733</v>
      </c>
      <c r="E323" s="77" t="s">
        <v>862</v>
      </c>
      <c r="F323" s="87">
        <v>44748</v>
      </c>
      <c r="G323" s="81">
        <v>80</v>
      </c>
      <c r="H323" s="81" t="s">
        <v>918</v>
      </c>
      <c r="I323" s="78">
        <v>44762</v>
      </c>
      <c r="J323" s="81"/>
      <c r="K323" s="116" t="s">
        <v>932</v>
      </c>
      <c r="L323" s="82" t="s">
        <v>965</v>
      </c>
      <c r="M323" s="77" t="s">
        <v>8</v>
      </c>
      <c r="N323" s="83"/>
      <c r="O323" s="84"/>
      <c r="P323" s="76">
        <v>69</v>
      </c>
      <c r="Q323" s="76">
        <v>25000</v>
      </c>
      <c r="R323" s="76">
        <v>4</v>
      </c>
      <c r="S323" s="85" t="s">
        <v>875</v>
      </c>
      <c r="T323" s="88" t="s">
        <v>876</v>
      </c>
      <c r="U323" s="76">
        <v>25.22</v>
      </c>
      <c r="V323" s="117" t="s">
        <v>934</v>
      </c>
      <c r="W323" s="84"/>
      <c r="X323" s="86"/>
      <c r="Y323" s="86"/>
      <c r="Z323" s="86"/>
      <c r="AA323" s="86"/>
      <c r="AB323" s="86"/>
      <c r="AC323" s="86"/>
      <c r="AD323" s="86"/>
      <c r="AE323" s="86"/>
      <c r="AF323" s="86"/>
      <c r="AG323" s="86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</row>
    <row r="324" spans="1:47" ht="15" customHeight="1">
      <c r="A324" s="81">
        <v>94111390</v>
      </c>
      <c r="B324" s="77">
        <v>2</v>
      </c>
      <c r="C324" s="78">
        <v>44745</v>
      </c>
      <c r="D324" s="79">
        <v>44745</v>
      </c>
      <c r="E324" s="77" t="s">
        <v>862</v>
      </c>
      <c r="F324" s="87">
        <v>44748</v>
      </c>
      <c r="G324" s="81">
        <v>80</v>
      </c>
      <c r="H324" s="81" t="s">
        <v>984</v>
      </c>
      <c r="I324" s="78">
        <v>44776</v>
      </c>
      <c r="J324" s="81"/>
      <c r="K324" s="117" t="s">
        <v>932</v>
      </c>
      <c r="L324" s="82" t="s">
        <v>1000</v>
      </c>
      <c r="M324" s="77" t="s">
        <v>6</v>
      </c>
      <c r="N324" s="83"/>
      <c r="O324" s="84"/>
      <c r="P324" s="76">
        <v>69</v>
      </c>
      <c r="Q324" s="81">
        <v>25000</v>
      </c>
      <c r="R324" s="81">
        <v>4</v>
      </c>
      <c r="S324" s="89" t="s">
        <v>877</v>
      </c>
      <c r="T324" s="100" t="s">
        <v>891</v>
      </c>
      <c r="U324" s="81">
        <v>25.22</v>
      </c>
      <c r="V324" s="117" t="s">
        <v>934</v>
      </c>
      <c r="W324" s="84"/>
      <c r="X324" s="86"/>
      <c r="Y324" s="86"/>
      <c r="Z324" s="86"/>
      <c r="AA324" s="86"/>
      <c r="AB324" s="86"/>
      <c r="AC324" s="86"/>
      <c r="AD324" s="86"/>
      <c r="AE324" s="86"/>
      <c r="AF324" s="86"/>
      <c r="AG324" s="86"/>
      <c r="AH324" s="86"/>
      <c r="AI324" s="86"/>
      <c r="AJ324" s="86"/>
      <c r="AK324" s="86"/>
      <c r="AL324" s="86"/>
      <c r="AM324" s="86"/>
      <c r="AN324" s="86"/>
      <c r="AO324" s="86"/>
      <c r="AP324" s="86"/>
      <c r="AQ324" s="86"/>
      <c r="AR324" s="86"/>
      <c r="AS324" s="86"/>
      <c r="AT324" s="86"/>
      <c r="AU324" s="86"/>
    </row>
    <row r="325" spans="1:47" ht="15" customHeight="1">
      <c r="A325" s="81">
        <v>54961180</v>
      </c>
      <c r="B325" s="77">
        <v>3</v>
      </c>
      <c r="C325" s="78">
        <v>44745</v>
      </c>
      <c r="D325" s="79">
        <v>44745</v>
      </c>
      <c r="E325" s="77" t="s">
        <v>862</v>
      </c>
      <c r="F325" s="87">
        <v>44748</v>
      </c>
      <c r="G325" s="81">
        <v>80</v>
      </c>
      <c r="H325" s="81" t="s">
        <v>984</v>
      </c>
      <c r="I325" s="78">
        <v>44776</v>
      </c>
      <c r="J325" s="81"/>
      <c r="K325" s="117" t="s">
        <v>932</v>
      </c>
      <c r="L325" s="82" t="s">
        <v>1000</v>
      </c>
      <c r="M325" s="77" t="s">
        <v>6</v>
      </c>
      <c r="N325" s="83"/>
      <c r="O325" s="84"/>
      <c r="P325" s="76">
        <v>69</v>
      </c>
      <c r="Q325" s="81">
        <v>25000</v>
      </c>
      <c r="R325" s="81">
        <v>4</v>
      </c>
      <c r="S325" s="89" t="s">
        <v>877</v>
      </c>
      <c r="T325" s="100" t="s">
        <v>891</v>
      </c>
      <c r="U325" s="81">
        <v>25.22</v>
      </c>
      <c r="V325" s="117" t="s">
        <v>934</v>
      </c>
      <c r="W325" s="84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P325" s="86"/>
      <c r="AQ325" s="86"/>
      <c r="AR325" s="86"/>
      <c r="AS325" s="86"/>
      <c r="AT325" s="86"/>
      <c r="AU325" s="86"/>
    </row>
    <row r="326" spans="1:47" ht="15" customHeight="1">
      <c r="A326" s="81">
        <v>94250297</v>
      </c>
      <c r="B326" s="77">
        <v>4</v>
      </c>
      <c r="C326" s="78">
        <v>44745</v>
      </c>
      <c r="D326" s="79">
        <v>44745</v>
      </c>
      <c r="E326" s="77" t="s">
        <v>862</v>
      </c>
      <c r="F326" s="87">
        <v>44748</v>
      </c>
      <c r="G326" s="81">
        <v>80</v>
      </c>
      <c r="H326" s="81" t="s">
        <v>984</v>
      </c>
      <c r="I326" s="78">
        <v>44776</v>
      </c>
      <c r="J326" s="81"/>
      <c r="K326" s="117" t="s">
        <v>932</v>
      </c>
      <c r="L326" s="82" t="s">
        <v>1000</v>
      </c>
      <c r="M326" s="77" t="s">
        <v>6</v>
      </c>
      <c r="N326" s="83"/>
      <c r="O326" s="84"/>
      <c r="P326" s="76">
        <v>69</v>
      </c>
      <c r="Q326" s="81">
        <v>25000</v>
      </c>
      <c r="R326" s="81">
        <v>4</v>
      </c>
      <c r="S326" s="89" t="s">
        <v>877</v>
      </c>
      <c r="T326" s="100" t="s">
        <v>891</v>
      </c>
      <c r="U326" s="81">
        <v>25.22</v>
      </c>
      <c r="V326" s="117" t="s">
        <v>934</v>
      </c>
      <c r="W326" s="84"/>
      <c r="X326" s="86"/>
      <c r="Y326" s="86"/>
      <c r="Z326" s="86"/>
      <c r="AA326" s="86"/>
      <c r="AB326" s="86"/>
      <c r="AC326" s="86"/>
      <c r="AD326" s="86"/>
      <c r="AE326" s="86"/>
      <c r="AF326" s="86"/>
      <c r="AG326" s="86"/>
      <c r="AH326" s="86"/>
      <c r="AI326" s="86"/>
      <c r="AJ326" s="86"/>
      <c r="AK326" s="86"/>
      <c r="AL326" s="86"/>
      <c r="AM326" s="86"/>
      <c r="AN326" s="86"/>
      <c r="AO326" s="86"/>
      <c r="AP326" s="86"/>
      <c r="AQ326" s="86"/>
      <c r="AR326" s="86"/>
      <c r="AS326" s="86"/>
      <c r="AT326" s="86"/>
      <c r="AU326" s="86"/>
    </row>
    <row r="327" spans="1:47" ht="15" customHeight="1">
      <c r="A327" s="81">
        <v>59932954</v>
      </c>
      <c r="B327" s="77">
        <v>5</v>
      </c>
      <c r="C327" s="78">
        <v>44745</v>
      </c>
      <c r="D327" s="79">
        <v>44745</v>
      </c>
      <c r="E327" s="77" t="s">
        <v>862</v>
      </c>
      <c r="F327" s="87">
        <v>44748</v>
      </c>
      <c r="G327" s="81">
        <v>80</v>
      </c>
      <c r="H327" s="81" t="s">
        <v>984</v>
      </c>
      <c r="I327" s="78">
        <v>44776</v>
      </c>
      <c r="J327" s="81"/>
      <c r="K327" s="117" t="s">
        <v>932</v>
      </c>
      <c r="L327" s="82" t="s">
        <v>1000</v>
      </c>
      <c r="M327" s="77" t="s">
        <v>6</v>
      </c>
      <c r="N327" s="83"/>
      <c r="O327" s="84"/>
      <c r="P327" s="76">
        <v>69</v>
      </c>
      <c r="Q327" s="81">
        <v>25000</v>
      </c>
      <c r="R327" s="81">
        <v>4</v>
      </c>
      <c r="S327" s="89" t="s">
        <v>877</v>
      </c>
      <c r="T327" s="100" t="s">
        <v>891</v>
      </c>
      <c r="U327" s="81">
        <v>25.22</v>
      </c>
      <c r="V327" s="117" t="s">
        <v>934</v>
      </c>
      <c r="W327" s="84"/>
      <c r="X327" s="86"/>
      <c r="Y327" s="86"/>
      <c r="Z327" s="86"/>
      <c r="AA327" s="86"/>
      <c r="AB327" s="86"/>
      <c r="AC327" s="86"/>
      <c r="AD327" s="86"/>
      <c r="AE327" s="86"/>
      <c r="AF327" s="86"/>
      <c r="AG327" s="86"/>
      <c r="AH327" s="86"/>
      <c r="AI327" s="86"/>
      <c r="AJ327" s="86"/>
      <c r="AK327" s="86"/>
      <c r="AL327" s="86"/>
      <c r="AM327" s="86"/>
      <c r="AN327" s="86"/>
      <c r="AO327" s="86"/>
      <c r="AP327" s="86"/>
      <c r="AQ327" s="86"/>
      <c r="AR327" s="86"/>
      <c r="AS327" s="86"/>
      <c r="AT327" s="86"/>
      <c r="AU327" s="86"/>
    </row>
    <row r="328" spans="1:47" ht="15" customHeight="1">
      <c r="A328" s="76">
        <v>54037494</v>
      </c>
      <c r="B328" s="77">
        <v>6</v>
      </c>
      <c r="C328" s="78">
        <v>44745</v>
      </c>
      <c r="D328" s="79">
        <v>44745</v>
      </c>
      <c r="E328" s="77" t="s">
        <v>862</v>
      </c>
      <c r="F328" s="87">
        <v>44748</v>
      </c>
      <c r="G328" s="81">
        <v>80</v>
      </c>
      <c r="H328" s="81" t="s">
        <v>984</v>
      </c>
      <c r="I328" s="78">
        <v>44776</v>
      </c>
      <c r="J328" s="81"/>
      <c r="K328" s="117" t="s">
        <v>932</v>
      </c>
      <c r="L328" s="82" t="s">
        <v>1000</v>
      </c>
      <c r="M328" s="77" t="s">
        <v>6</v>
      </c>
      <c r="N328" s="83"/>
      <c r="O328" s="84"/>
      <c r="P328" s="76">
        <v>69</v>
      </c>
      <c r="Q328" s="81">
        <v>25000</v>
      </c>
      <c r="R328" s="81">
        <v>4</v>
      </c>
      <c r="S328" s="89" t="s">
        <v>877</v>
      </c>
      <c r="T328" s="100" t="s">
        <v>891</v>
      </c>
      <c r="U328" s="81">
        <v>25.22</v>
      </c>
      <c r="V328" s="117" t="s">
        <v>934</v>
      </c>
      <c r="W328" s="84"/>
      <c r="X328" s="86"/>
      <c r="Y328" s="86"/>
      <c r="Z328" s="86"/>
      <c r="AA328" s="86"/>
      <c r="AB328" s="86"/>
      <c r="AC328" s="86"/>
      <c r="AD328" s="86"/>
      <c r="AE328" s="86"/>
      <c r="AF328" s="86"/>
      <c r="AG328" s="86"/>
      <c r="AH328" s="86"/>
      <c r="AI328" s="86"/>
      <c r="AJ328" s="86"/>
      <c r="AK328" s="86"/>
      <c r="AL328" s="86"/>
      <c r="AM328" s="86"/>
      <c r="AN328" s="86"/>
      <c r="AO328" s="86"/>
      <c r="AP328" s="86"/>
      <c r="AQ328" s="86"/>
      <c r="AR328" s="86"/>
      <c r="AS328" s="86"/>
      <c r="AT328" s="86"/>
      <c r="AU328" s="86"/>
    </row>
    <row r="329" spans="1:47" ht="15" customHeight="1">
      <c r="A329" s="76">
        <v>54970363</v>
      </c>
      <c r="B329" s="77">
        <v>7</v>
      </c>
      <c r="C329" s="78">
        <v>44745</v>
      </c>
      <c r="D329" s="79">
        <v>44745</v>
      </c>
      <c r="E329" s="77" t="s">
        <v>862</v>
      </c>
      <c r="F329" s="87">
        <v>44748</v>
      </c>
      <c r="G329" s="81">
        <v>80</v>
      </c>
      <c r="H329" s="81" t="s">
        <v>984</v>
      </c>
      <c r="I329" s="78">
        <v>44776</v>
      </c>
      <c r="J329" s="81"/>
      <c r="K329" s="117" t="s">
        <v>932</v>
      </c>
      <c r="L329" s="82" t="s">
        <v>1000</v>
      </c>
      <c r="M329" s="77" t="s">
        <v>6</v>
      </c>
      <c r="N329" s="83"/>
      <c r="O329" s="84"/>
      <c r="P329" s="76">
        <v>69</v>
      </c>
      <c r="Q329" s="81">
        <v>25000</v>
      </c>
      <c r="R329" s="81">
        <v>4</v>
      </c>
      <c r="S329" s="89" t="s">
        <v>877</v>
      </c>
      <c r="T329" s="100" t="s">
        <v>891</v>
      </c>
      <c r="U329" s="81">
        <v>25.22</v>
      </c>
      <c r="V329" s="117" t="s">
        <v>934</v>
      </c>
      <c r="W329" s="84"/>
      <c r="X329" s="86"/>
      <c r="Y329" s="86"/>
      <c r="Z329" s="86"/>
      <c r="AA329" s="86"/>
      <c r="AB329" s="86"/>
      <c r="AC329" s="86"/>
      <c r="AD329" s="86"/>
      <c r="AE329" s="86"/>
      <c r="AF329" s="86"/>
      <c r="AG329" s="86"/>
      <c r="AH329" s="86"/>
      <c r="AI329" s="86"/>
      <c r="AJ329" s="86"/>
      <c r="AK329" s="86"/>
      <c r="AL329" s="86"/>
      <c r="AM329" s="86"/>
      <c r="AN329" s="86"/>
      <c r="AO329" s="86"/>
      <c r="AP329" s="86"/>
      <c r="AQ329" s="86"/>
      <c r="AR329" s="86"/>
      <c r="AS329" s="86"/>
      <c r="AT329" s="86"/>
      <c r="AU329" s="86"/>
    </row>
    <row r="330" spans="1:47" ht="15" customHeight="1">
      <c r="A330" s="76">
        <v>54968136</v>
      </c>
      <c r="B330" s="77">
        <v>8</v>
      </c>
      <c r="C330" s="78">
        <v>44745</v>
      </c>
      <c r="D330" s="79">
        <v>44745</v>
      </c>
      <c r="E330" s="77" t="s">
        <v>862</v>
      </c>
      <c r="F330" s="87">
        <v>44748</v>
      </c>
      <c r="G330" s="81">
        <v>80</v>
      </c>
      <c r="H330" s="81" t="s">
        <v>984</v>
      </c>
      <c r="I330" s="78">
        <v>44776</v>
      </c>
      <c r="J330" s="81"/>
      <c r="K330" s="117" t="s">
        <v>932</v>
      </c>
      <c r="L330" s="82" t="s">
        <v>1000</v>
      </c>
      <c r="M330" s="77" t="s">
        <v>6</v>
      </c>
      <c r="N330" s="83"/>
      <c r="O330" s="84"/>
      <c r="P330" s="76">
        <v>69</v>
      </c>
      <c r="Q330" s="81">
        <v>25000</v>
      </c>
      <c r="R330" s="81">
        <v>4</v>
      </c>
      <c r="S330" s="89" t="s">
        <v>877</v>
      </c>
      <c r="T330" s="100" t="s">
        <v>891</v>
      </c>
      <c r="U330" s="81">
        <v>25.22</v>
      </c>
      <c r="V330" s="117" t="s">
        <v>934</v>
      </c>
      <c r="W330" s="84"/>
      <c r="X330" s="86"/>
      <c r="Y330" s="86"/>
      <c r="Z330" s="86"/>
      <c r="AA330" s="86"/>
      <c r="AB330" s="86"/>
      <c r="AC330" s="86"/>
      <c r="AD330" s="86"/>
      <c r="AE330" s="86"/>
      <c r="AF330" s="86"/>
      <c r="AG330" s="86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  <c r="AR330" s="86"/>
      <c r="AS330" s="86"/>
      <c r="AT330" s="86"/>
      <c r="AU330" s="86"/>
    </row>
    <row r="331" spans="1:47" ht="15" customHeight="1">
      <c r="A331" s="76">
        <v>54271093</v>
      </c>
      <c r="B331" s="77">
        <v>9</v>
      </c>
      <c r="C331" s="78">
        <v>44745</v>
      </c>
      <c r="D331" s="79">
        <v>44745</v>
      </c>
      <c r="E331" s="77" t="s">
        <v>862</v>
      </c>
      <c r="F331" s="87">
        <v>44748</v>
      </c>
      <c r="G331" s="81">
        <v>80</v>
      </c>
      <c r="H331" s="81" t="s">
        <v>984</v>
      </c>
      <c r="I331" s="78">
        <v>44776</v>
      </c>
      <c r="J331" s="81"/>
      <c r="K331" s="117" t="s">
        <v>932</v>
      </c>
      <c r="L331" s="82" t="s">
        <v>1000</v>
      </c>
      <c r="M331" s="77" t="s">
        <v>6</v>
      </c>
      <c r="N331" s="83"/>
      <c r="O331" s="84"/>
      <c r="P331" s="76">
        <v>69</v>
      </c>
      <c r="Q331" s="76">
        <v>25000</v>
      </c>
      <c r="R331" s="76">
        <v>4</v>
      </c>
      <c r="S331" s="85" t="s">
        <v>865</v>
      </c>
      <c r="T331" s="137" t="s">
        <v>969</v>
      </c>
      <c r="U331" s="76">
        <v>25.72</v>
      </c>
      <c r="V331" s="117" t="s">
        <v>934</v>
      </c>
      <c r="W331" s="84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  <c r="AR331" s="86"/>
      <c r="AS331" s="86"/>
      <c r="AT331" s="86"/>
      <c r="AU331" s="86"/>
    </row>
    <row r="332" spans="1:47" ht="15" customHeight="1">
      <c r="A332" s="81">
        <v>54272216</v>
      </c>
      <c r="B332" s="77">
        <v>10</v>
      </c>
      <c r="C332" s="78">
        <v>44745</v>
      </c>
      <c r="D332" s="79">
        <v>44745</v>
      </c>
      <c r="E332" s="77" t="s">
        <v>862</v>
      </c>
      <c r="F332" s="87">
        <v>44748</v>
      </c>
      <c r="G332" s="81">
        <v>80</v>
      </c>
      <c r="H332" s="81" t="s">
        <v>984</v>
      </c>
      <c r="I332" s="78">
        <v>44776</v>
      </c>
      <c r="J332" s="81"/>
      <c r="K332" s="117" t="s">
        <v>932</v>
      </c>
      <c r="L332" s="82" t="s">
        <v>1000</v>
      </c>
      <c r="M332" s="77" t="s">
        <v>6</v>
      </c>
      <c r="N332" s="83"/>
      <c r="O332" s="84"/>
      <c r="P332" s="76">
        <v>69</v>
      </c>
      <c r="Q332" s="76">
        <v>25000</v>
      </c>
      <c r="R332" s="76">
        <v>4</v>
      </c>
      <c r="S332" s="85" t="s">
        <v>865</v>
      </c>
      <c r="T332" s="137" t="s">
        <v>969</v>
      </c>
      <c r="U332" s="76">
        <v>25.72</v>
      </c>
      <c r="V332" s="117" t="s">
        <v>934</v>
      </c>
      <c r="W332" s="84"/>
      <c r="X332" s="86"/>
      <c r="Y332" s="86"/>
      <c r="Z332" s="86"/>
      <c r="AA332" s="86"/>
      <c r="AB332" s="86"/>
      <c r="AC332" s="86"/>
      <c r="AD332" s="86"/>
      <c r="AE332" s="86"/>
      <c r="AF332" s="86"/>
      <c r="AG332" s="86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  <c r="AR332" s="86"/>
      <c r="AS332" s="86"/>
      <c r="AT332" s="86"/>
      <c r="AU332" s="86"/>
    </row>
    <row r="333" spans="1:47" ht="15" customHeight="1">
      <c r="A333" s="81">
        <v>54266507</v>
      </c>
      <c r="B333" s="77">
        <v>11</v>
      </c>
      <c r="C333" s="78">
        <v>44745</v>
      </c>
      <c r="D333" s="79">
        <v>44745</v>
      </c>
      <c r="E333" s="77" t="s">
        <v>862</v>
      </c>
      <c r="F333" s="87">
        <v>44748</v>
      </c>
      <c r="G333" s="81">
        <v>80</v>
      </c>
      <c r="H333" s="81" t="s">
        <v>984</v>
      </c>
      <c r="I333" s="78">
        <v>44776</v>
      </c>
      <c r="J333" s="81"/>
      <c r="K333" s="117" t="s">
        <v>932</v>
      </c>
      <c r="L333" s="82" t="s">
        <v>1000</v>
      </c>
      <c r="M333" s="77" t="s">
        <v>6</v>
      </c>
      <c r="N333" s="83"/>
      <c r="O333" s="84"/>
      <c r="P333" s="76">
        <v>70</v>
      </c>
      <c r="Q333" s="76">
        <v>23600</v>
      </c>
      <c r="R333" s="81">
        <v>4</v>
      </c>
      <c r="S333" s="85" t="s">
        <v>865</v>
      </c>
      <c r="T333" s="76" t="s">
        <v>895</v>
      </c>
      <c r="U333" s="76">
        <v>25.69</v>
      </c>
      <c r="V333" s="117" t="s">
        <v>934</v>
      </c>
      <c r="W333" s="84"/>
      <c r="X333" s="86"/>
      <c r="Y333" s="86"/>
      <c r="Z333" s="86"/>
      <c r="AA333" s="86"/>
      <c r="AB333" s="86"/>
      <c r="AC333" s="86"/>
      <c r="AD333" s="86"/>
      <c r="AE333" s="86"/>
      <c r="AF333" s="86"/>
      <c r="AG333" s="86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  <c r="AR333" s="86"/>
      <c r="AS333" s="86"/>
      <c r="AT333" s="86"/>
      <c r="AU333" s="86"/>
    </row>
    <row r="334" spans="1:47" ht="15" customHeight="1">
      <c r="A334" s="81">
        <v>54916051</v>
      </c>
      <c r="B334" s="77">
        <v>12</v>
      </c>
      <c r="C334" s="78">
        <v>44745</v>
      </c>
      <c r="D334" s="79">
        <v>44745</v>
      </c>
      <c r="E334" s="77" t="s">
        <v>862</v>
      </c>
      <c r="F334" s="87">
        <v>44748</v>
      </c>
      <c r="G334" s="81">
        <v>80</v>
      </c>
      <c r="H334" s="81" t="s">
        <v>984</v>
      </c>
      <c r="I334" s="78">
        <v>44776</v>
      </c>
      <c r="J334" s="81"/>
      <c r="K334" s="117" t="s">
        <v>932</v>
      </c>
      <c r="L334" s="82" t="s">
        <v>1000</v>
      </c>
      <c r="M334" s="77" t="s">
        <v>6</v>
      </c>
      <c r="N334" s="83"/>
      <c r="O334" s="84"/>
      <c r="P334" s="76">
        <v>69</v>
      </c>
      <c r="Q334" s="76">
        <v>24700</v>
      </c>
      <c r="R334" s="76">
        <v>4</v>
      </c>
      <c r="S334" s="85" t="s">
        <v>865</v>
      </c>
      <c r="T334" s="126" t="s">
        <v>951</v>
      </c>
      <c r="U334" s="76">
        <v>25.69</v>
      </c>
      <c r="V334" s="117" t="s">
        <v>934</v>
      </c>
      <c r="W334" s="84"/>
      <c r="X334" s="86"/>
      <c r="Y334" s="86"/>
      <c r="Z334" s="86"/>
      <c r="AA334" s="86"/>
      <c r="AB334" s="86"/>
      <c r="AC334" s="86"/>
      <c r="AD334" s="86"/>
      <c r="AE334" s="86"/>
      <c r="AF334" s="86"/>
      <c r="AG334" s="86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  <c r="AR334" s="86"/>
      <c r="AS334" s="86"/>
      <c r="AT334" s="86"/>
      <c r="AU334" s="86"/>
    </row>
    <row r="335" spans="1:47" ht="15" customHeight="1">
      <c r="A335" s="81">
        <v>54915319</v>
      </c>
      <c r="B335" s="77">
        <v>13</v>
      </c>
      <c r="C335" s="78">
        <v>44745</v>
      </c>
      <c r="D335" s="79">
        <v>44745</v>
      </c>
      <c r="E335" s="77" t="s">
        <v>862</v>
      </c>
      <c r="F335" s="87">
        <v>44748</v>
      </c>
      <c r="G335" s="81">
        <v>80</v>
      </c>
      <c r="H335" s="81" t="s">
        <v>984</v>
      </c>
      <c r="I335" s="78">
        <v>44776</v>
      </c>
      <c r="J335" s="81"/>
      <c r="K335" s="117" t="s">
        <v>932</v>
      </c>
      <c r="L335" s="82" t="s">
        <v>1000</v>
      </c>
      <c r="M335" s="77" t="s">
        <v>6</v>
      </c>
      <c r="N335" s="83"/>
      <c r="O335" s="84"/>
      <c r="P335" s="76">
        <v>69</v>
      </c>
      <c r="Q335" s="76">
        <v>24500</v>
      </c>
      <c r="R335" s="76">
        <v>4</v>
      </c>
      <c r="S335" s="85" t="s">
        <v>865</v>
      </c>
      <c r="T335" s="126" t="s">
        <v>951</v>
      </c>
      <c r="U335" s="76">
        <v>25.69</v>
      </c>
      <c r="V335" s="117" t="s">
        <v>934</v>
      </c>
      <c r="W335" s="84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  <c r="AR335" s="86"/>
      <c r="AS335" s="86"/>
      <c r="AT335" s="86"/>
      <c r="AU335" s="86"/>
    </row>
    <row r="336" spans="1:47" ht="15" customHeight="1">
      <c r="A336" s="76">
        <v>54917448</v>
      </c>
      <c r="B336" s="77">
        <v>14</v>
      </c>
      <c r="C336" s="78">
        <v>44745</v>
      </c>
      <c r="D336" s="79">
        <v>44745</v>
      </c>
      <c r="E336" s="77" t="s">
        <v>862</v>
      </c>
      <c r="F336" s="87">
        <v>44748</v>
      </c>
      <c r="G336" s="81">
        <v>80</v>
      </c>
      <c r="H336" s="81" t="s">
        <v>984</v>
      </c>
      <c r="I336" s="78">
        <v>44776</v>
      </c>
      <c r="J336" s="81"/>
      <c r="K336" s="117" t="s">
        <v>932</v>
      </c>
      <c r="L336" s="82" t="s">
        <v>1000</v>
      </c>
      <c r="M336" s="77" t="s">
        <v>6</v>
      </c>
      <c r="N336" s="83"/>
      <c r="O336" s="84"/>
      <c r="P336" s="76">
        <v>68</v>
      </c>
      <c r="Q336" s="76">
        <v>25900</v>
      </c>
      <c r="R336" s="76">
        <v>4</v>
      </c>
      <c r="S336" s="85" t="s">
        <v>865</v>
      </c>
      <c r="T336" s="125" t="s">
        <v>948</v>
      </c>
      <c r="U336" s="76">
        <v>25.72</v>
      </c>
      <c r="V336" s="117" t="s">
        <v>934</v>
      </c>
      <c r="W336" s="84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  <c r="AR336" s="86"/>
      <c r="AS336" s="86"/>
      <c r="AT336" s="86"/>
      <c r="AU336" s="86"/>
    </row>
    <row r="337" spans="1:47" ht="15" customHeight="1">
      <c r="A337" s="76">
        <v>54914833</v>
      </c>
      <c r="B337" s="77">
        <v>15</v>
      </c>
      <c r="C337" s="78">
        <v>44745</v>
      </c>
      <c r="D337" s="79">
        <v>44745</v>
      </c>
      <c r="E337" s="77" t="s">
        <v>862</v>
      </c>
      <c r="F337" s="87">
        <v>44748</v>
      </c>
      <c r="G337" s="81">
        <v>80</v>
      </c>
      <c r="H337" s="81" t="s">
        <v>984</v>
      </c>
      <c r="I337" s="78">
        <v>44776</v>
      </c>
      <c r="J337" s="81"/>
      <c r="K337" s="117" t="s">
        <v>932</v>
      </c>
      <c r="L337" s="82" t="s">
        <v>1000</v>
      </c>
      <c r="M337" s="77" t="s">
        <v>6</v>
      </c>
      <c r="N337" s="83"/>
      <c r="O337" s="84"/>
      <c r="P337" s="76">
        <v>68</v>
      </c>
      <c r="Q337" s="76">
        <v>25900</v>
      </c>
      <c r="R337" s="76">
        <v>4</v>
      </c>
      <c r="S337" s="85" t="s">
        <v>865</v>
      </c>
      <c r="T337" s="125" t="s">
        <v>948</v>
      </c>
      <c r="U337" s="76">
        <v>25.72</v>
      </c>
      <c r="V337" s="117" t="s">
        <v>934</v>
      </c>
      <c r="W337" s="84"/>
      <c r="X337" s="86"/>
      <c r="Y337" s="86"/>
      <c r="Z337" s="86"/>
      <c r="AA337" s="86"/>
      <c r="AB337" s="86"/>
      <c r="AC337" s="86"/>
      <c r="AD337" s="86"/>
      <c r="AE337" s="86"/>
      <c r="AF337" s="86"/>
      <c r="AG337" s="86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  <c r="AR337" s="86"/>
      <c r="AS337" s="86"/>
      <c r="AT337" s="86"/>
      <c r="AU337" s="86"/>
    </row>
    <row r="338" spans="1:47" ht="15" customHeight="1">
      <c r="A338" s="76">
        <v>98313190</v>
      </c>
      <c r="B338" s="77">
        <v>17</v>
      </c>
      <c r="C338" s="78">
        <v>44745</v>
      </c>
      <c r="D338" s="79">
        <v>44745</v>
      </c>
      <c r="E338" s="77" t="s">
        <v>862</v>
      </c>
      <c r="F338" s="87">
        <v>44748</v>
      </c>
      <c r="G338" s="81">
        <v>80</v>
      </c>
      <c r="H338" s="81" t="s">
        <v>984</v>
      </c>
      <c r="I338" s="78">
        <v>44776</v>
      </c>
      <c r="J338" s="81"/>
      <c r="K338" s="117" t="s">
        <v>932</v>
      </c>
      <c r="L338" s="82" t="s">
        <v>1000</v>
      </c>
      <c r="M338" s="77" t="s">
        <v>6</v>
      </c>
      <c r="N338" s="83"/>
      <c r="O338" s="84"/>
      <c r="P338" s="76">
        <v>68.5</v>
      </c>
      <c r="Q338" s="76">
        <v>25500</v>
      </c>
      <c r="R338" s="76">
        <v>4</v>
      </c>
      <c r="S338" s="85" t="s">
        <v>865</v>
      </c>
      <c r="T338" s="76" t="s">
        <v>873</v>
      </c>
      <c r="U338" s="76">
        <v>25.7</v>
      </c>
      <c r="V338" s="117" t="s">
        <v>934</v>
      </c>
      <c r="W338" s="84"/>
      <c r="X338" s="86"/>
      <c r="Y338" s="86"/>
      <c r="Z338" s="86"/>
      <c r="AA338" s="86"/>
      <c r="AB338" s="86"/>
      <c r="AC338" s="86"/>
      <c r="AD338" s="86"/>
      <c r="AE338" s="86"/>
      <c r="AF338" s="86"/>
      <c r="AG338" s="86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  <c r="AR338" s="86"/>
      <c r="AS338" s="86"/>
      <c r="AT338" s="86"/>
      <c r="AU338" s="86"/>
    </row>
    <row r="339" spans="1:47" ht="15" customHeight="1">
      <c r="A339" s="81">
        <v>98301427</v>
      </c>
      <c r="B339" s="77">
        <v>18</v>
      </c>
      <c r="C339" s="78">
        <v>44745</v>
      </c>
      <c r="D339" s="79">
        <v>44745</v>
      </c>
      <c r="E339" s="77" t="s">
        <v>862</v>
      </c>
      <c r="F339" s="87">
        <v>44748</v>
      </c>
      <c r="G339" s="81">
        <v>80</v>
      </c>
      <c r="H339" s="81" t="s">
        <v>984</v>
      </c>
      <c r="I339" s="78">
        <v>44776</v>
      </c>
      <c r="J339" s="81"/>
      <c r="K339" s="117" t="s">
        <v>932</v>
      </c>
      <c r="L339" s="82" t="s">
        <v>1000</v>
      </c>
      <c r="M339" s="77" t="s">
        <v>6</v>
      </c>
      <c r="N339" s="83"/>
      <c r="O339" s="84"/>
      <c r="P339" s="76">
        <v>68.5</v>
      </c>
      <c r="Q339" s="76">
        <v>25300</v>
      </c>
      <c r="R339" s="76">
        <v>4</v>
      </c>
      <c r="S339" s="85" t="s">
        <v>865</v>
      </c>
      <c r="T339" s="76" t="s">
        <v>873</v>
      </c>
      <c r="U339" s="76">
        <v>25.7</v>
      </c>
      <c r="V339" s="117" t="s">
        <v>934</v>
      </c>
      <c r="W339" s="84"/>
      <c r="X339" s="86"/>
      <c r="Y339" s="86"/>
      <c r="Z339" s="86"/>
      <c r="AA339" s="86"/>
      <c r="AB339" s="86"/>
      <c r="AC339" s="86"/>
      <c r="AD339" s="86"/>
      <c r="AE339" s="86"/>
      <c r="AF339" s="86"/>
      <c r="AG339" s="86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  <c r="AR339" s="86"/>
      <c r="AS339" s="86"/>
      <c r="AT339" s="86"/>
      <c r="AU339" s="86"/>
    </row>
    <row r="340" spans="1:47" ht="15" customHeight="1">
      <c r="A340" s="81">
        <v>98515133</v>
      </c>
      <c r="B340" s="77">
        <v>19</v>
      </c>
      <c r="C340" s="78">
        <v>44745</v>
      </c>
      <c r="D340" s="79">
        <v>44745</v>
      </c>
      <c r="E340" s="77" t="s">
        <v>862</v>
      </c>
      <c r="F340" s="87">
        <v>44748</v>
      </c>
      <c r="G340" s="81">
        <v>80</v>
      </c>
      <c r="H340" s="81" t="s">
        <v>984</v>
      </c>
      <c r="I340" s="78">
        <v>44776</v>
      </c>
      <c r="J340" s="81"/>
      <c r="K340" s="117" t="s">
        <v>932</v>
      </c>
      <c r="L340" s="82" t="s">
        <v>1000</v>
      </c>
      <c r="M340" s="77" t="s">
        <v>6</v>
      </c>
      <c r="N340" s="83"/>
      <c r="O340" s="84"/>
      <c r="P340" s="76">
        <v>68.5</v>
      </c>
      <c r="Q340" s="76">
        <v>25400</v>
      </c>
      <c r="R340" s="76">
        <v>4</v>
      </c>
      <c r="S340" s="85" t="s">
        <v>865</v>
      </c>
      <c r="T340" s="76" t="s">
        <v>873</v>
      </c>
      <c r="U340" s="76">
        <v>25.7</v>
      </c>
      <c r="V340" s="117" t="s">
        <v>934</v>
      </c>
      <c r="W340" s="84"/>
      <c r="X340" s="86"/>
      <c r="Y340" s="86"/>
      <c r="Z340" s="86"/>
      <c r="AA340" s="86"/>
      <c r="AB340" s="86"/>
      <c r="AC340" s="86"/>
      <c r="AD340" s="86"/>
      <c r="AE340" s="86"/>
      <c r="AF340" s="86"/>
      <c r="AG340" s="86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  <c r="AR340" s="86"/>
      <c r="AS340" s="86"/>
      <c r="AT340" s="86"/>
      <c r="AU340" s="86"/>
    </row>
    <row r="341" spans="1:47" ht="15" customHeight="1">
      <c r="A341" s="76">
        <v>95271490</v>
      </c>
      <c r="B341" s="77">
        <v>22</v>
      </c>
      <c r="C341" s="78">
        <v>44745</v>
      </c>
      <c r="D341" s="79">
        <v>44745</v>
      </c>
      <c r="E341" s="77" t="s">
        <v>862</v>
      </c>
      <c r="F341" s="87">
        <v>44748</v>
      </c>
      <c r="G341" s="81">
        <v>80</v>
      </c>
      <c r="H341" s="81" t="s">
        <v>984</v>
      </c>
      <c r="I341" s="78">
        <v>44776</v>
      </c>
      <c r="J341" s="81"/>
      <c r="K341" s="117" t="s">
        <v>932</v>
      </c>
      <c r="L341" s="82" t="s">
        <v>1000</v>
      </c>
      <c r="M341" s="77" t="s">
        <v>6</v>
      </c>
      <c r="N341" s="83"/>
      <c r="O341" s="84"/>
      <c r="P341" s="76">
        <v>69</v>
      </c>
      <c r="Q341" s="76">
        <v>25000</v>
      </c>
      <c r="R341" s="76">
        <v>4</v>
      </c>
      <c r="S341" s="85" t="s">
        <v>875</v>
      </c>
      <c r="T341" s="88" t="s">
        <v>876</v>
      </c>
      <c r="U341" s="76">
        <v>25.22</v>
      </c>
      <c r="V341" s="117" t="s">
        <v>934</v>
      </c>
      <c r="W341" s="84"/>
      <c r="X341" s="86"/>
      <c r="Y341" s="86"/>
      <c r="Z341" s="86"/>
      <c r="AA341" s="86"/>
      <c r="AB341" s="86"/>
      <c r="AC341" s="86"/>
      <c r="AD341" s="86"/>
      <c r="AE341" s="86"/>
      <c r="AF341" s="86"/>
      <c r="AG341" s="86"/>
      <c r="AH341" s="86"/>
      <c r="AI341" s="86"/>
      <c r="AJ341" s="86"/>
      <c r="AK341" s="86"/>
      <c r="AL341" s="86"/>
      <c r="AM341" s="86"/>
      <c r="AN341" s="86"/>
      <c r="AO341" s="86"/>
      <c r="AP341" s="86"/>
      <c r="AQ341" s="86"/>
      <c r="AR341" s="86"/>
      <c r="AS341" s="86"/>
      <c r="AT341" s="86"/>
      <c r="AU341" s="86"/>
    </row>
    <row r="342" spans="1:47" ht="15" customHeight="1">
      <c r="A342" s="76">
        <v>98100852</v>
      </c>
      <c r="B342" s="77">
        <v>23</v>
      </c>
      <c r="C342" s="78">
        <v>44745</v>
      </c>
      <c r="D342" s="79">
        <v>44745</v>
      </c>
      <c r="E342" s="77" t="s">
        <v>862</v>
      </c>
      <c r="F342" s="87">
        <v>44748</v>
      </c>
      <c r="G342" s="81">
        <v>80</v>
      </c>
      <c r="H342" s="81" t="s">
        <v>984</v>
      </c>
      <c r="I342" s="78">
        <v>44776</v>
      </c>
      <c r="J342" s="81"/>
      <c r="K342" s="117" t="s">
        <v>932</v>
      </c>
      <c r="L342" s="82" t="s">
        <v>1000</v>
      </c>
      <c r="M342" s="77" t="s">
        <v>6</v>
      </c>
      <c r="N342" s="83"/>
      <c r="O342" s="84"/>
      <c r="P342" s="76">
        <v>69</v>
      </c>
      <c r="Q342" s="76">
        <v>25000</v>
      </c>
      <c r="R342" s="76">
        <v>4</v>
      </c>
      <c r="S342" s="85" t="s">
        <v>875</v>
      </c>
      <c r="T342" s="88" t="s">
        <v>876</v>
      </c>
      <c r="U342" s="76">
        <v>25.22</v>
      </c>
      <c r="V342" s="117" t="s">
        <v>934</v>
      </c>
      <c r="W342" s="84"/>
      <c r="X342" s="86"/>
      <c r="Y342" s="86"/>
      <c r="Z342" s="86"/>
      <c r="AA342" s="86"/>
      <c r="AB342" s="86"/>
      <c r="AC342" s="86"/>
      <c r="AD342" s="86"/>
      <c r="AE342" s="86"/>
      <c r="AF342" s="86"/>
      <c r="AG342" s="86"/>
      <c r="AH342" s="86"/>
      <c r="AI342" s="86"/>
      <c r="AJ342" s="86"/>
      <c r="AK342" s="86"/>
      <c r="AL342" s="86"/>
      <c r="AM342" s="86"/>
      <c r="AN342" s="86"/>
      <c r="AO342" s="86"/>
      <c r="AP342" s="86"/>
      <c r="AQ342" s="86"/>
      <c r="AR342" s="86"/>
      <c r="AS342" s="86"/>
      <c r="AT342" s="86"/>
      <c r="AU342" s="86"/>
    </row>
    <row r="343" spans="1:47" ht="15" customHeight="1">
      <c r="A343" s="76">
        <v>98161565</v>
      </c>
      <c r="B343" s="77">
        <v>24</v>
      </c>
      <c r="C343" s="78">
        <v>44745</v>
      </c>
      <c r="D343" s="79">
        <v>44745</v>
      </c>
      <c r="E343" s="77" t="s">
        <v>862</v>
      </c>
      <c r="F343" s="87">
        <v>44748</v>
      </c>
      <c r="G343" s="81">
        <v>80</v>
      </c>
      <c r="H343" s="81" t="s">
        <v>984</v>
      </c>
      <c r="I343" s="78">
        <v>44776</v>
      </c>
      <c r="J343" s="81"/>
      <c r="K343" s="117" t="s">
        <v>932</v>
      </c>
      <c r="L343" s="82" t="s">
        <v>1000</v>
      </c>
      <c r="M343" s="77" t="s">
        <v>6</v>
      </c>
      <c r="N343" s="83"/>
      <c r="O343" s="84"/>
      <c r="P343" s="76">
        <v>69</v>
      </c>
      <c r="Q343" s="76">
        <v>25000</v>
      </c>
      <c r="R343" s="76">
        <v>4</v>
      </c>
      <c r="S343" s="85" t="s">
        <v>875</v>
      </c>
      <c r="T343" s="88" t="s">
        <v>876</v>
      </c>
      <c r="U343" s="76">
        <v>25.22</v>
      </c>
      <c r="V343" s="117" t="s">
        <v>934</v>
      </c>
      <c r="W343" s="84"/>
      <c r="X343" s="86"/>
      <c r="Y343" s="86"/>
      <c r="Z343" s="86"/>
      <c r="AA343" s="86"/>
      <c r="AB343" s="86"/>
      <c r="AC343" s="86"/>
      <c r="AD343" s="86"/>
      <c r="AE343" s="86"/>
      <c r="AF343" s="86"/>
      <c r="AG343" s="86"/>
      <c r="AH343" s="86"/>
      <c r="AI343" s="86"/>
      <c r="AJ343" s="86"/>
      <c r="AK343" s="86"/>
      <c r="AL343" s="86"/>
      <c r="AM343" s="86"/>
      <c r="AN343" s="86"/>
      <c r="AO343" s="86"/>
      <c r="AP343" s="86"/>
      <c r="AQ343" s="86"/>
      <c r="AR343" s="86"/>
      <c r="AS343" s="86"/>
      <c r="AT343" s="86"/>
      <c r="AU343" s="86"/>
    </row>
    <row r="344" spans="1:47" ht="15" customHeight="1">
      <c r="A344" s="76">
        <v>59988279</v>
      </c>
      <c r="B344" s="77">
        <v>28</v>
      </c>
      <c r="C344" s="78">
        <v>44745</v>
      </c>
      <c r="D344" s="79">
        <v>44745</v>
      </c>
      <c r="E344" s="77" t="s">
        <v>862</v>
      </c>
      <c r="F344" s="87">
        <v>44748</v>
      </c>
      <c r="G344" s="102">
        <v>60</v>
      </c>
      <c r="H344" s="81" t="s">
        <v>984</v>
      </c>
      <c r="I344" s="78">
        <v>44776</v>
      </c>
      <c r="J344" s="81"/>
      <c r="K344" s="117" t="s">
        <v>932</v>
      </c>
      <c r="L344" s="82" t="s">
        <v>1000</v>
      </c>
      <c r="M344" s="77" t="s">
        <v>6</v>
      </c>
      <c r="N344" s="83"/>
      <c r="O344" s="84"/>
      <c r="P344" s="76">
        <v>72</v>
      </c>
      <c r="Q344" s="76">
        <v>21000</v>
      </c>
      <c r="R344" s="76">
        <v>3</v>
      </c>
      <c r="S344" s="85" t="s">
        <v>899</v>
      </c>
      <c r="T344" s="76" t="s">
        <v>952</v>
      </c>
      <c r="U344" s="76">
        <v>19.62</v>
      </c>
      <c r="V344" s="117" t="s">
        <v>934</v>
      </c>
      <c r="W344" s="84"/>
      <c r="X344" s="86"/>
      <c r="Y344" s="86"/>
      <c r="Z344" s="86"/>
      <c r="AA344" s="86"/>
      <c r="AB344" s="86"/>
      <c r="AC344" s="86"/>
      <c r="AD344" s="86"/>
      <c r="AE344" s="86"/>
      <c r="AF344" s="86"/>
      <c r="AG344" s="86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</row>
    <row r="345" spans="1:47" ht="15" customHeight="1">
      <c r="A345" s="81">
        <v>59987776</v>
      </c>
      <c r="B345" s="77">
        <v>29</v>
      </c>
      <c r="C345" s="78">
        <v>44745</v>
      </c>
      <c r="D345" s="79">
        <v>44745</v>
      </c>
      <c r="E345" s="77" t="s">
        <v>862</v>
      </c>
      <c r="F345" s="87">
        <v>44748</v>
      </c>
      <c r="G345" s="102">
        <v>60</v>
      </c>
      <c r="H345" s="81" t="s">
        <v>984</v>
      </c>
      <c r="I345" s="78">
        <v>44776</v>
      </c>
      <c r="J345" s="81"/>
      <c r="K345" s="117" t="s">
        <v>932</v>
      </c>
      <c r="L345" s="82" t="s">
        <v>1000</v>
      </c>
      <c r="M345" s="77" t="s">
        <v>6</v>
      </c>
      <c r="N345" s="83"/>
      <c r="O345" s="84"/>
      <c r="P345" s="76">
        <v>72</v>
      </c>
      <c r="Q345" s="76">
        <v>21000</v>
      </c>
      <c r="R345" s="76">
        <v>3</v>
      </c>
      <c r="S345" s="85" t="s">
        <v>899</v>
      </c>
      <c r="T345" s="76" t="s">
        <v>952</v>
      </c>
      <c r="U345" s="76">
        <v>19.62</v>
      </c>
      <c r="V345" s="117" t="s">
        <v>934</v>
      </c>
      <c r="W345" s="84"/>
      <c r="X345" s="86"/>
      <c r="Y345" s="86"/>
      <c r="Z345" s="86"/>
      <c r="AA345" s="86"/>
      <c r="AB345" s="86"/>
      <c r="AC345" s="86"/>
      <c r="AD345" s="86"/>
      <c r="AE345" s="86"/>
      <c r="AF345" s="86"/>
      <c r="AG345" s="86"/>
      <c r="AH345" s="86"/>
      <c r="AI345" s="86"/>
      <c r="AJ345" s="86"/>
      <c r="AK345" s="86"/>
      <c r="AL345" s="86"/>
      <c r="AM345" s="86"/>
      <c r="AN345" s="86"/>
      <c r="AO345" s="86"/>
      <c r="AP345" s="86"/>
      <c r="AQ345" s="86"/>
      <c r="AR345" s="86"/>
      <c r="AS345" s="86"/>
      <c r="AT345" s="86"/>
      <c r="AU345" s="86"/>
    </row>
    <row r="346" spans="1:47" ht="15" customHeight="1">
      <c r="A346" s="81">
        <v>59996983</v>
      </c>
      <c r="B346" s="77">
        <v>30</v>
      </c>
      <c r="C346" s="78">
        <v>44745</v>
      </c>
      <c r="D346" s="79">
        <v>44745</v>
      </c>
      <c r="E346" s="77" t="s">
        <v>862</v>
      </c>
      <c r="F346" s="87">
        <v>44748</v>
      </c>
      <c r="G346" s="102">
        <v>60</v>
      </c>
      <c r="H346" s="81" t="s">
        <v>984</v>
      </c>
      <c r="I346" s="78">
        <v>44776</v>
      </c>
      <c r="J346" s="81"/>
      <c r="K346" s="117" t="s">
        <v>932</v>
      </c>
      <c r="L346" s="82" t="s">
        <v>1000</v>
      </c>
      <c r="M346" s="77" t="s">
        <v>6</v>
      </c>
      <c r="N346" s="83"/>
      <c r="O346" s="84"/>
      <c r="P346" s="76">
        <v>72</v>
      </c>
      <c r="Q346" s="76">
        <v>21700</v>
      </c>
      <c r="R346" s="76">
        <v>3</v>
      </c>
      <c r="S346" s="85" t="s">
        <v>899</v>
      </c>
      <c r="T346" s="76" t="s">
        <v>900</v>
      </c>
      <c r="U346" s="81">
        <v>19.62</v>
      </c>
      <c r="V346" s="117" t="s">
        <v>934</v>
      </c>
      <c r="W346" s="84"/>
      <c r="X346" s="86"/>
      <c r="Y346" s="86"/>
      <c r="Z346" s="86"/>
      <c r="AA346" s="86"/>
      <c r="AB346" s="86"/>
      <c r="AC346" s="86"/>
      <c r="AD346" s="86"/>
      <c r="AE346" s="86"/>
      <c r="AF346" s="86"/>
      <c r="AG346" s="86"/>
      <c r="AH346" s="86"/>
      <c r="AI346" s="86"/>
      <c r="AJ346" s="86"/>
      <c r="AK346" s="86"/>
      <c r="AL346" s="86"/>
      <c r="AM346" s="86"/>
      <c r="AN346" s="86"/>
      <c r="AO346" s="86"/>
      <c r="AP346" s="86"/>
      <c r="AQ346" s="86"/>
      <c r="AR346" s="86"/>
      <c r="AS346" s="86"/>
      <c r="AT346" s="86"/>
      <c r="AU346" s="86"/>
    </row>
    <row r="347" spans="1:47" ht="15" customHeight="1">
      <c r="A347" s="81">
        <v>54302203</v>
      </c>
      <c r="B347" s="77">
        <v>31</v>
      </c>
      <c r="C347" s="78">
        <v>44745</v>
      </c>
      <c r="D347" s="79">
        <v>44745</v>
      </c>
      <c r="E347" s="77" t="s">
        <v>862</v>
      </c>
      <c r="F347" s="87">
        <v>44748</v>
      </c>
      <c r="G347" s="103">
        <v>40</v>
      </c>
      <c r="H347" s="81" t="s">
        <v>984</v>
      </c>
      <c r="I347" s="78">
        <v>44776</v>
      </c>
      <c r="J347" s="81"/>
      <c r="K347" s="117" t="s">
        <v>932</v>
      </c>
      <c r="L347" s="82" t="s">
        <v>1000</v>
      </c>
      <c r="M347" s="77" t="s">
        <v>6</v>
      </c>
      <c r="N347" s="83"/>
      <c r="O347" s="84"/>
      <c r="P347" s="76">
        <v>72</v>
      </c>
      <c r="Q347" s="76">
        <v>19900</v>
      </c>
      <c r="R347" s="76">
        <v>2</v>
      </c>
      <c r="S347" s="85" t="s">
        <v>953</v>
      </c>
      <c r="T347" s="76" t="s">
        <v>1001</v>
      </c>
      <c r="U347" s="76">
        <v>14.62</v>
      </c>
      <c r="V347" s="117" t="s">
        <v>934</v>
      </c>
      <c r="W347" s="84"/>
      <c r="X347" s="86"/>
      <c r="Y347" s="86"/>
      <c r="Z347" s="86"/>
      <c r="AA347" s="86"/>
      <c r="AB347" s="86"/>
      <c r="AC347" s="86"/>
      <c r="AD347" s="86"/>
      <c r="AE347" s="86"/>
      <c r="AF347" s="86"/>
      <c r="AG347" s="86"/>
      <c r="AH347" s="86"/>
      <c r="AI347" s="86"/>
      <c r="AJ347" s="86"/>
      <c r="AK347" s="86"/>
      <c r="AL347" s="86"/>
      <c r="AM347" s="86"/>
      <c r="AN347" s="86"/>
      <c r="AO347" s="86"/>
      <c r="AP347" s="86"/>
      <c r="AQ347" s="86"/>
      <c r="AR347" s="86"/>
      <c r="AS347" s="86"/>
      <c r="AT347" s="86"/>
      <c r="AU347" s="86"/>
    </row>
    <row r="348" spans="1:47" ht="15" customHeight="1">
      <c r="A348" s="81">
        <v>54959150</v>
      </c>
      <c r="B348" s="77">
        <v>32</v>
      </c>
      <c r="C348" s="78">
        <v>44745</v>
      </c>
      <c r="D348" s="79">
        <v>44745</v>
      </c>
      <c r="E348" s="77" t="s">
        <v>862</v>
      </c>
      <c r="F348" s="87">
        <v>44748</v>
      </c>
      <c r="G348" s="103">
        <v>40</v>
      </c>
      <c r="H348" s="81" t="s">
        <v>984</v>
      </c>
      <c r="I348" s="78">
        <v>44776</v>
      </c>
      <c r="J348" s="81"/>
      <c r="K348" s="117" t="s">
        <v>932</v>
      </c>
      <c r="L348" s="82" t="s">
        <v>1000</v>
      </c>
      <c r="M348" s="77" t="s">
        <v>6</v>
      </c>
      <c r="N348" s="83"/>
      <c r="O348" s="84"/>
      <c r="P348" s="76">
        <v>70</v>
      </c>
      <c r="Q348" s="127">
        <v>21500</v>
      </c>
      <c r="R348" s="127">
        <v>2</v>
      </c>
      <c r="S348" s="128" t="s">
        <v>953</v>
      </c>
      <c r="T348" s="129" t="s">
        <v>954</v>
      </c>
      <c r="U348" s="127">
        <v>14.62</v>
      </c>
      <c r="V348" s="117" t="s">
        <v>934</v>
      </c>
      <c r="W348" s="84"/>
      <c r="X348" s="86"/>
      <c r="Y348" s="86"/>
      <c r="Z348" s="86"/>
      <c r="AA348" s="86"/>
      <c r="AB348" s="86"/>
      <c r="AC348" s="86"/>
      <c r="AD348" s="86"/>
      <c r="AE348" s="86"/>
      <c r="AF348" s="86"/>
      <c r="AG348" s="86"/>
      <c r="AH348" s="86"/>
      <c r="AI348" s="86"/>
      <c r="AJ348" s="86"/>
      <c r="AK348" s="86"/>
      <c r="AL348" s="86"/>
      <c r="AM348" s="86"/>
      <c r="AN348" s="86"/>
      <c r="AO348" s="86"/>
      <c r="AP348" s="86"/>
      <c r="AQ348" s="86"/>
      <c r="AR348" s="86"/>
      <c r="AS348" s="86"/>
      <c r="AT348" s="86"/>
      <c r="AU348" s="86"/>
    </row>
    <row r="349" spans="1:47" ht="15" customHeight="1">
      <c r="A349" s="81">
        <v>54349360</v>
      </c>
      <c r="B349" s="77">
        <v>33</v>
      </c>
      <c r="C349" s="78">
        <v>44745</v>
      </c>
      <c r="D349" s="79">
        <v>44745</v>
      </c>
      <c r="E349" s="77" t="s">
        <v>862</v>
      </c>
      <c r="F349" s="87">
        <v>44748</v>
      </c>
      <c r="G349" s="103">
        <v>40</v>
      </c>
      <c r="H349" s="81" t="s">
        <v>984</v>
      </c>
      <c r="I349" s="78">
        <v>44776</v>
      </c>
      <c r="J349" s="81"/>
      <c r="K349" s="117" t="s">
        <v>932</v>
      </c>
      <c r="L349" s="82" t="s">
        <v>1000</v>
      </c>
      <c r="M349" s="77" t="s">
        <v>6</v>
      </c>
      <c r="N349" s="83"/>
      <c r="O349" s="84"/>
      <c r="P349" s="76">
        <v>70</v>
      </c>
      <c r="Q349" s="127">
        <v>21000</v>
      </c>
      <c r="R349" s="127">
        <v>2</v>
      </c>
      <c r="S349" s="128" t="s">
        <v>953</v>
      </c>
      <c r="T349" s="129" t="s">
        <v>954</v>
      </c>
      <c r="U349" s="127">
        <v>14.62</v>
      </c>
      <c r="V349" s="117" t="s">
        <v>934</v>
      </c>
      <c r="W349" s="84"/>
      <c r="X349" s="86"/>
      <c r="Y349" s="86"/>
      <c r="Z349" s="86"/>
      <c r="AA349" s="86"/>
      <c r="AB349" s="86"/>
      <c r="AC349" s="86"/>
      <c r="AD349" s="86"/>
      <c r="AE349" s="86"/>
      <c r="AF349" s="86"/>
      <c r="AG349" s="86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  <c r="AR349" s="86"/>
      <c r="AS349" s="86"/>
      <c r="AT349" s="86"/>
      <c r="AU349" s="86"/>
    </row>
    <row r="350" spans="1:47" ht="14.25" customHeight="1">
      <c r="A350" s="104"/>
      <c r="B350" s="105"/>
      <c r="C350" s="106"/>
      <c r="D350" s="105"/>
      <c r="E350" s="105"/>
      <c r="F350" s="105"/>
      <c r="G350" s="105"/>
      <c r="H350" s="447" t="s">
        <v>1002</v>
      </c>
      <c r="I350" s="440"/>
      <c r="J350" s="441"/>
      <c r="K350" s="92"/>
      <c r="L350" s="104"/>
      <c r="M350" s="104"/>
      <c r="N350" s="105"/>
      <c r="O350" s="108"/>
      <c r="P350" s="105"/>
      <c r="Q350" s="109"/>
      <c r="R350" s="109"/>
      <c r="S350" s="110"/>
      <c r="T350" s="109"/>
      <c r="U350" s="109"/>
      <c r="V350" s="105"/>
      <c r="W350" s="108"/>
      <c r="X350" s="108"/>
      <c r="Y350" s="108"/>
      <c r="Z350" s="108"/>
      <c r="AA350" s="108"/>
      <c r="AB350" s="108"/>
      <c r="AC350" s="108"/>
      <c r="AD350" s="108"/>
      <c r="AE350" s="108"/>
      <c r="AF350" s="108"/>
      <c r="AG350" s="108"/>
      <c r="AH350" s="108"/>
      <c r="AI350" s="108"/>
      <c r="AJ350" s="108"/>
      <c r="AK350" s="108"/>
      <c r="AL350" s="108"/>
      <c r="AM350" s="108"/>
      <c r="AN350" s="108"/>
      <c r="AO350" s="108"/>
      <c r="AP350" s="108"/>
      <c r="AQ350" s="86"/>
      <c r="AR350" s="86"/>
      <c r="AS350" s="86"/>
      <c r="AT350" s="86"/>
      <c r="AU350" s="86"/>
    </row>
    <row r="351" spans="1:47" ht="15" customHeight="1">
      <c r="A351" s="144">
        <v>92512391</v>
      </c>
      <c r="B351" s="77">
        <v>3</v>
      </c>
      <c r="C351" s="77"/>
      <c r="D351" s="79">
        <v>44746</v>
      </c>
      <c r="E351" s="77" t="s">
        <v>862</v>
      </c>
      <c r="F351" s="80">
        <v>44749.125</v>
      </c>
      <c r="G351" s="81">
        <v>80</v>
      </c>
      <c r="H351" s="81"/>
      <c r="I351" s="77"/>
      <c r="J351" s="76"/>
      <c r="K351" s="111" t="s">
        <v>117</v>
      </c>
      <c r="L351" s="82" t="s">
        <v>928</v>
      </c>
      <c r="M351" s="77" t="s">
        <v>5</v>
      </c>
      <c r="N351" s="83"/>
      <c r="O351" s="84"/>
      <c r="P351" s="76">
        <v>69.5</v>
      </c>
      <c r="Q351" s="76">
        <v>24000</v>
      </c>
      <c r="R351" s="76">
        <v>4</v>
      </c>
      <c r="S351" s="85" t="s">
        <v>865</v>
      </c>
      <c r="T351" s="76" t="s">
        <v>896</v>
      </c>
      <c r="U351" s="76">
        <v>25.69</v>
      </c>
      <c r="V351" s="111" t="s">
        <v>909</v>
      </c>
      <c r="W351" s="84"/>
      <c r="X351" s="86"/>
      <c r="Y351" s="86"/>
      <c r="Z351" s="86"/>
      <c r="AA351" s="86"/>
      <c r="AB351" s="86"/>
      <c r="AC351" s="86"/>
      <c r="AD351" s="86"/>
      <c r="AE351" s="86"/>
      <c r="AF351" s="86"/>
      <c r="AG351" s="86"/>
      <c r="AH351" s="86"/>
      <c r="AI351" s="86"/>
      <c r="AJ351" s="86"/>
      <c r="AK351" s="86"/>
      <c r="AL351" s="86"/>
      <c r="AM351" s="86"/>
      <c r="AN351" s="86"/>
      <c r="AO351" s="86"/>
      <c r="AP351" s="86"/>
      <c r="AQ351" s="86"/>
      <c r="AR351" s="86"/>
      <c r="AS351" s="86"/>
      <c r="AT351" s="86"/>
      <c r="AU351" s="86"/>
    </row>
    <row r="352" spans="1:47" ht="15" customHeight="1">
      <c r="A352" s="144">
        <v>59931576</v>
      </c>
      <c r="B352" s="77">
        <v>1</v>
      </c>
      <c r="C352" s="78">
        <v>44746</v>
      </c>
      <c r="D352" s="79">
        <v>44747</v>
      </c>
      <c r="E352" s="77" t="s">
        <v>862</v>
      </c>
      <c r="F352" s="87">
        <v>44749</v>
      </c>
      <c r="G352" s="81">
        <v>80</v>
      </c>
      <c r="H352" s="89"/>
      <c r="I352" s="77"/>
      <c r="J352" s="81"/>
      <c r="K352" s="111" t="s">
        <v>117</v>
      </c>
      <c r="L352" s="82" t="s">
        <v>1003</v>
      </c>
      <c r="M352" s="77" t="s">
        <v>5</v>
      </c>
      <c r="N352" s="83"/>
      <c r="O352" s="84"/>
      <c r="P352" s="76">
        <v>69</v>
      </c>
      <c r="Q352" s="81">
        <v>25000</v>
      </c>
      <c r="R352" s="81">
        <v>4</v>
      </c>
      <c r="S352" s="89" t="s">
        <v>877</v>
      </c>
      <c r="T352" s="100" t="s">
        <v>891</v>
      </c>
      <c r="U352" s="81">
        <v>25.22</v>
      </c>
      <c r="V352" s="111" t="s">
        <v>909</v>
      </c>
      <c r="W352" s="84"/>
      <c r="X352" s="86"/>
      <c r="Y352" s="86"/>
      <c r="Z352" s="86"/>
      <c r="AA352" s="86"/>
      <c r="AB352" s="86"/>
      <c r="AC352" s="86"/>
      <c r="AD352" s="86"/>
      <c r="AE352" s="86"/>
      <c r="AF352" s="86"/>
      <c r="AG352" s="86"/>
      <c r="AH352" s="86"/>
      <c r="AI352" s="86"/>
      <c r="AJ352" s="86"/>
      <c r="AK352" s="86"/>
      <c r="AL352" s="86"/>
      <c r="AM352" s="86"/>
      <c r="AN352" s="86"/>
      <c r="AO352" s="86"/>
      <c r="AP352" s="86"/>
      <c r="AQ352" s="86"/>
      <c r="AR352" s="86"/>
      <c r="AS352" s="86"/>
      <c r="AT352" s="86"/>
      <c r="AU352" s="86"/>
    </row>
    <row r="353" spans="1:47" ht="15" customHeight="1">
      <c r="A353" s="144">
        <v>91961318</v>
      </c>
      <c r="B353" s="77">
        <v>2</v>
      </c>
      <c r="C353" s="78">
        <v>44746</v>
      </c>
      <c r="D353" s="79">
        <v>44747</v>
      </c>
      <c r="E353" s="77" t="s">
        <v>862</v>
      </c>
      <c r="F353" s="87">
        <v>44749</v>
      </c>
      <c r="G353" s="81">
        <v>80</v>
      </c>
      <c r="H353" s="89"/>
      <c r="I353" s="77"/>
      <c r="J353" s="81"/>
      <c r="K353" s="77" t="s">
        <v>910</v>
      </c>
      <c r="L353" s="82" t="s">
        <v>1003</v>
      </c>
      <c r="M353" s="77" t="s">
        <v>5</v>
      </c>
      <c r="N353" s="83"/>
      <c r="O353" s="84"/>
      <c r="P353" s="76">
        <v>69</v>
      </c>
      <c r="Q353" s="81">
        <v>24800</v>
      </c>
      <c r="R353" s="76">
        <v>4</v>
      </c>
      <c r="S353" s="85" t="s">
        <v>865</v>
      </c>
      <c r="T353" s="101" t="s">
        <v>897</v>
      </c>
      <c r="U353" s="76">
        <v>25.38</v>
      </c>
      <c r="V353" s="81" t="s">
        <v>911</v>
      </c>
      <c r="W353" s="84"/>
      <c r="X353" s="86"/>
      <c r="Y353" s="86"/>
      <c r="Z353" s="86"/>
      <c r="AA353" s="86"/>
      <c r="AB353" s="86"/>
      <c r="AC353" s="86"/>
      <c r="AD353" s="86"/>
      <c r="AE353" s="86"/>
      <c r="AF353" s="86"/>
      <c r="AG353" s="86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  <c r="AR353" s="86"/>
      <c r="AS353" s="86"/>
      <c r="AT353" s="86"/>
      <c r="AU353" s="86"/>
    </row>
    <row r="354" spans="1:47" ht="15" customHeight="1">
      <c r="A354" s="144">
        <v>92513696</v>
      </c>
      <c r="B354" s="77">
        <v>3</v>
      </c>
      <c r="C354" s="78">
        <v>44746</v>
      </c>
      <c r="D354" s="79">
        <v>44747</v>
      </c>
      <c r="E354" s="77" t="s">
        <v>862</v>
      </c>
      <c r="F354" s="87">
        <v>44749</v>
      </c>
      <c r="G354" s="81">
        <v>80</v>
      </c>
      <c r="H354" s="89"/>
      <c r="I354" s="77"/>
      <c r="J354" s="81"/>
      <c r="K354" s="111" t="s">
        <v>117</v>
      </c>
      <c r="L354" s="82" t="s">
        <v>1003</v>
      </c>
      <c r="M354" s="77" t="s">
        <v>5</v>
      </c>
      <c r="N354" s="83"/>
      <c r="O354" s="84"/>
      <c r="P354" s="76">
        <v>69.5</v>
      </c>
      <c r="Q354" s="76">
        <v>23900</v>
      </c>
      <c r="R354" s="76">
        <v>4</v>
      </c>
      <c r="S354" s="85" t="s">
        <v>865</v>
      </c>
      <c r="T354" s="76" t="s">
        <v>896</v>
      </c>
      <c r="U354" s="76">
        <v>25.69</v>
      </c>
      <c r="V354" s="111" t="s">
        <v>909</v>
      </c>
      <c r="W354" s="84"/>
      <c r="X354" s="86"/>
      <c r="Y354" s="86"/>
      <c r="Z354" s="86"/>
      <c r="AA354" s="86"/>
      <c r="AB354" s="86"/>
      <c r="AC354" s="86"/>
      <c r="AD354" s="86"/>
      <c r="AE354" s="86"/>
      <c r="AF354" s="86"/>
      <c r="AG354" s="86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  <c r="AR354" s="86"/>
      <c r="AS354" s="86"/>
      <c r="AT354" s="86"/>
      <c r="AU354" s="86"/>
    </row>
    <row r="355" spans="1:47" ht="15" customHeight="1">
      <c r="A355" s="144">
        <v>92514090</v>
      </c>
      <c r="B355" s="77">
        <v>4</v>
      </c>
      <c r="C355" s="78">
        <v>44746</v>
      </c>
      <c r="D355" s="79">
        <v>44747</v>
      </c>
      <c r="E355" s="77" t="s">
        <v>862</v>
      </c>
      <c r="F355" s="87">
        <v>44749</v>
      </c>
      <c r="G355" s="81">
        <v>80</v>
      </c>
      <c r="H355" s="89"/>
      <c r="I355" s="77"/>
      <c r="J355" s="81"/>
      <c r="K355" s="111" t="s">
        <v>117</v>
      </c>
      <c r="L355" s="82" t="s">
        <v>1003</v>
      </c>
      <c r="M355" s="77" t="s">
        <v>5</v>
      </c>
      <c r="N355" s="83"/>
      <c r="O355" s="84"/>
      <c r="P355" s="76">
        <v>69.5</v>
      </c>
      <c r="Q355" s="76">
        <v>23900</v>
      </c>
      <c r="R355" s="76">
        <v>4</v>
      </c>
      <c r="S355" s="85" t="s">
        <v>865</v>
      </c>
      <c r="T355" s="76" t="s">
        <v>896</v>
      </c>
      <c r="U355" s="76">
        <v>25.69</v>
      </c>
      <c r="V355" s="111" t="s">
        <v>909</v>
      </c>
      <c r="W355" s="84"/>
      <c r="X355" s="86"/>
      <c r="Y355" s="86"/>
      <c r="Z355" s="86"/>
      <c r="AA355" s="86"/>
      <c r="AB355" s="86"/>
      <c r="AC355" s="86"/>
      <c r="AD355" s="86"/>
      <c r="AE355" s="86"/>
      <c r="AF355" s="86"/>
      <c r="AG355" s="86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  <c r="AR355" s="86"/>
      <c r="AS355" s="86"/>
      <c r="AT355" s="86"/>
      <c r="AU355" s="86"/>
    </row>
    <row r="356" spans="1:47" ht="15" customHeight="1">
      <c r="A356" s="144">
        <v>92514793</v>
      </c>
      <c r="B356" s="77">
        <v>5</v>
      </c>
      <c r="C356" s="78">
        <v>44746</v>
      </c>
      <c r="D356" s="79">
        <v>44747</v>
      </c>
      <c r="E356" s="77" t="s">
        <v>862</v>
      </c>
      <c r="F356" s="87">
        <v>44749</v>
      </c>
      <c r="G356" s="81">
        <v>80</v>
      </c>
      <c r="H356" s="89"/>
      <c r="I356" s="77"/>
      <c r="J356" s="81"/>
      <c r="K356" s="111" t="s">
        <v>117</v>
      </c>
      <c r="L356" s="82" t="s">
        <v>1003</v>
      </c>
      <c r="M356" s="77" t="s">
        <v>5</v>
      </c>
      <c r="N356" s="83"/>
      <c r="O356" s="84"/>
      <c r="P356" s="76">
        <v>69.5</v>
      </c>
      <c r="Q356" s="76">
        <v>24000</v>
      </c>
      <c r="R356" s="76">
        <v>4</v>
      </c>
      <c r="S356" s="85" t="s">
        <v>865</v>
      </c>
      <c r="T356" s="76" t="s">
        <v>896</v>
      </c>
      <c r="U356" s="76">
        <v>25.69</v>
      </c>
      <c r="V356" s="111" t="s">
        <v>909</v>
      </c>
      <c r="W356" s="84"/>
      <c r="X356" s="86"/>
      <c r="Y356" s="86"/>
      <c r="Z356" s="86"/>
      <c r="AA356" s="86"/>
      <c r="AB356" s="86"/>
      <c r="AC356" s="86"/>
      <c r="AD356" s="86"/>
      <c r="AE356" s="86"/>
      <c r="AF356" s="86"/>
      <c r="AG356" s="86"/>
      <c r="AH356" s="86"/>
      <c r="AI356" s="86"/>
      <c r="AJ356" s="86"/>
      <c r="AK356" s="86"/>
      <c r="AL356" s="86"/>
      <c r="AM356" s="86"/>
      <c r="AN356" s="86"/>
      <c r="AO356" s="86"/>
      <c r="AP356" s="86"/>
      <c r="AQ356" s="86"/>
      <c r="AR356" s="86"/>
      <c r="AS356" s="86"/>
      <c r="AT356" s="86"/>
      <c r="AU356" s="86"/>
    </row>
    <row r="357" spans="1:47" ht="15" customHeight="1">
      <c r="A357" s="144">
        <v>92562792</v>
      </c>
      <c r="B357" s="77">
        <v>6</v>
      </c>
      <c r="C357" s="78">
        <v>44746</v>
      </c>
      <c r="D357" s="79">
        <v>44747</v>
      </c>
      <c r="E357" s="77" t="s">
        <v>862</v>
      </c>
      <c r="F357" s="87">
        <v>44749</v>
      </c>
      <c r="G357" s="81">
        <v>80</v>
      </c>
      <c r="H357" s="89"/>
      <c r="I357" s="77"/>
      <c r="J357" s="81"/>
      <c r="K357" s="111" t="s">
        <v>117</v>
      </c>
      <c r="L357" s="82" t="s">
        <v>1003</v>
      </c>
      <c r="M357" s="77" t="s">
        <v>5</v>
      </c>
      <c r="N357" s="83"/>
      <c r="O357" s="84"/>
      <c r="P357" s="76">
        <v>69.5</v>
      </c>
      <c r="Q357" s="76">
        <v>23900</v>
      </c>
      <c r="R357" s="76">
        <v>4</v>
      </c>
      <c r="S357" s="85" t="s">
        <v>865</v>
      </c>
      <c r="T357" s="76" t="s">
        <v>896</v>
      </c>
      <c r="U357" s="76">
        <v>25.69</v>
      </c>
      <c r="V357" s="111" t="s">
        <v>909</v>
      </c>
      <c r="W357" s="84"/>
      <c r="X357" s="86"/>
      <c r="Y357" s="86"/>
      <c r="Z357" s="86"/>
      <c r="AA357" s="86"/>
      <c r="AB357" s="86"/>
      <c r="AC357" s="86"/>
      <c r="AD357" s="86"/>
      <c r="AE357" s="86"/>
      <c r="AF357" s="86"/>
      <c r="AG357" s="86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  <c r="AR357" s="86"/>
      <c r="AS357" s="86"/>
      <c r="AT357" s="86"/>
      <c r="AU357" s="86"/>
    </row>
    <row r="358" spans="1:47" ht="15" customHeight="1">
      <c r="A358" s="144">
        <v>92631597</v>
      </c>
      <c r="B358" s="77">
        <v>7</v>
      </c>
      <c r="C358" s="78">
        <v>44746</v>
      </c>
      <c r="D358" s="79">
        <v>44747</v>
      </c>
      <c r="E358" s="77" t="s">
        <v>862</v>
      </c>
      <c r="F358" s="87">
        <v>44749</v>
      </c>
      <c r="G358" s="81">
        <v>80</v>
      </c>
      <c r="H358" s="89"/>
      <c r="I358" s="77"/>
      <c r="J358" s="81"/>
      <c r="K358" s="111" t="s">
        <v>117</v>
      </c>
      <c r="L358" s="82" t="s">
        <v>1003</v>
      </c>
      <c r="M358" s="77" t="s">
        <v>5</v>
      </c>
      <c r="N358" s="83"/>
      <c r="O358" s="84"/>
      <c r="P358" s="76">
        <v>69.5</v>
      </c>
      <c r="Q358" s="76">
        <v>23900</v>
      </c>
      <c r="R358" s="76">
        <v>4</v>
      </c>
      <c r="S358" s="85" t="s">
        <v>865</v>
      </c>
      <c r="T358" s="76" t="s">
        <v>896</v>
      </c>
      <c r="U358" s="76">
        <v>25.69</v>
      </c>
      <c r="V358" s="111" t="s">
        <v>909</v>
      </c>
      <c r="W358" s="84"/>
      <c r="X358" s="86"/>
      <c r="Y358" s="86"/>
      <c r="Z358" s="86"/>
      <c r="AA358" s="86"/>
      <c r="AB358" s="86"/>
      <c r="AC358" s="86"/>
      <c r="AD358" s="86"/>
      <c r="AE358" s="86"/>
      <c r="AF358" s="86"/>
      <c r="AG358" s="86"/>
      <c r="AH358" s="86"/>
      <c r="AI358" s="86"/>
      <c r="AJ358" s="86"/>
      <c r="AK358" s="86"/>
      <c r="AL358" s="86"/>
      <c r="AM358" s="86"/>
      <c r="AN358" s="86"/>
      <c r="AO358" s="86"/>
      <c r="AP358" s="86"/>
      <c r="AQ358" s="86"/>
      <c r="AR358" s="86"/>
      <c r="AS358" s="86"/>
      <c r="AT358" s="86"/>
      <c r="AU358" s="86"/>
    </row>
    <row r="359" spans="1:47" ht="15" customHeight="1">
      <c r="A359" s="144">
        <v>92633296</v>
      </c>
      <c r="B359" s="77">
        <v>8</v>
      </c>
      <c r="C359" s="78">
        <v>44746</v>
      </c>
      <c r="D359" s="79">
        <v>44747</v>
      </c>
      <c r="E359" s="77" t="s">
        <v>862</v>
      </c>
      <c r="F359" s="87">
        <v>44749</v>
      </c>
      <c r="G359" s="81">
        <v>80</v>
      </c>
      <c r="H359" s="89"/>
      <c r="I359" s="77"/>
      <c r="J359" s="81"/>
      <c r="K359" s="111" t="s">
        <v>117</v>
      </c>
      <c r="L359" s="82" t="s">
        <v>1003</v>
      </c>
      <c r="M359" s="77" t="s">
        <v>5</v>
      </c>
      <c r="N359" s="83"/>
      <c r="O359" s="84"/>
      <c r="P359" s="76">
        <v>69.5</v>
      </c>
      <c r="Q359" s="76">
        <v>23900</v>
      </c>
      <c r="R359" s="76">
        <v>4</v>
      </c>
      <c r="S359" s="85" t="s">
        <v>865</v>
      </c>
      <c r="T359" s="76" t="s">
        <v>896</v>
      </c>
      <c r="U359" s="76">
        <v>25.69</v>
      </c>
      <c r="V359" s="111" t="s">
        <v>909</v>
      </c>
      <c r="W359" s="84"/>
      <c r="X359" s="86"/>
      <c r="Y359" s="86"/>
      <c r="Z359" s="86"/>
      <c r="AA359" s="86"/>
      <c r="AB359" s="86"/>
      <c r="AC359" s="86"/>
      <c r="AD359" s="86"/>
      <c r="AE359" s="86"/>
      <c r="AF359" s="86"/>
      <c r="AG359" s="86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  <c r="AR359" s="86"/>
      <c r="AS359" s="86"/>
      <c r="AT359" s="86"/>
      <c r="AU359" s="86"/>
    </row>
    <row r="360" spans="1:47" ht="15" customHeight="1">
      <c r="A360" s="144">
        <v>92634195</v>
      </c>
      <c r="B360" s="77">
        <v>9</v>
      </c>
      <c r="C360" s="78">
        <v>44746</v>
      </c>
      <c r="D360" s="79">
        <v>44747</v>
      </c>
      <c r="E360" s="77" t="s">
        <v>862</v>
      </c>
      <c r="F360" s="87">
        <v>44749</v>
      </c>
      <c r="G360" s="81">
        <v>80</v>
      </c>
      <c r="H360" s="89"/>
      <c r="I360" s="77"/>
      <c r="J360" s="81"/>
      <c r="K360" s="111" t="s">
        <v>117</v>
      </c>
      <c r="L360" s="82" t="s">
        <v>1003</v>
      </c>
      <c r="M360" s="77" t="s">
        <v>5</v>
      </c>
      <c r="N360" s="83"/>
      <c r="O360" s="84"/>
      <c r="P360" s="76">
        <v>69.5</v>
      </c>
      <c r="Q360" s="76">
        <v>23900</v>
      </c>
      <c r="R360" s="76">
        <v>4</v>
      </c>
      <c r="S360" s="85" t="s">
        <v>865</v>
      </c>
      <c r="T360" s="76" t="s">
        <v>896</v>
      </c>
      <c r="U360" s="76">
        <v>25.69</v>
      </c>
      <c r="V360" s="111" t="s">
        <v>909</v>
      </c>
      <c r="W360" s="84"/>
      <c r="X360" s="86"/>
      <c r="Y360" s="86"/>
      <c r="Z360" s="86"/>
      <c r="AA360" s="86"/>
      <c r="AB360" s="86"/>
      <c r="AC360" s="86"/>
      <c r="AD360" s="86"/>
      <c r="AE360" s="86"/>
      <c r="AF360" s="86"/>
      <c r="AG360" s="86"/>
      <c r="AH360" s="86"/>
      <c r="AI360" s="86"/>
      <c r="AJ360" s="86"/>
      <c r="AK360" s="86"/>
      <c r="AL360" s="86"/>
      <c r="AM360" s="86"/>
      <c r="AN360" s="86"/>
      <c r="AO360" s="86"/>
      <c r="AP360" s="86"/>
      <c r="AQ360" s="86"/>
      <c r="AR360" s="86"/>
      <c r="AS360" s="86"/>
      <c r="AT360" s="86"/>
      <c r="AU360" s="86"/>
    </row>
    <row r="361" spans="1:47" ht="15" customHeight="1">
      <c r="A361" s="144">
        <v>92692698</v>
      </c>
      <c r="B361" s="77">
        <v>10</v>
      </c>
      <c r="C361" s="78">
        <v>44746</v>
      </c>
      <c r="D361" s="79">
        <v>44747</v>
      </c>
      <c r="E361" s="77" t="s">
        <v>862</v>
      </c>
      <c r="F361" s="87">
        <v>44749</v>
      </c>
      <c r="G361" s="81">
        <v>80</v>
      </c>
      <c r="H361" s="89"/>
      <c r="I361" s="77"/>
      <c r="J361" s="81"/>
      <c r="K361" s="111" t="s">
        <v>117</v>
      </c>
      <c r="L361" s="82" t="s">
        <v>1003</v>
      </c>
      <c r="M361" s="77" t="s">
        <v>5</v>
      </c>
      <c r="N361" s="83"/>
      <c r="O361" s="84"/>
      <c r="P361" s="76">
        <v>69</v>
      </c>
      <c r="Q361" s="81">
        <v>24700</v>
      </c>
      <c r="R361" s="76">
        <v>4</v>
      </c>
      <c r="S361" s="85" t="s">
        <v>865</v>
      </c>
      <c r="T361" s="101" t="s">
        <v>897</v>
      </c>
      <c r="U361" s="76">
        <v>25.38</v>
      </c>
      <c r="V361" s="111" t="s">
        <v>909</v>
      </c>
      <c r="W361" s="84"/>
      <c r="X361" s="86"/>
      <c r="Y361" s="86"/>
      <c r="Z361" s="86"/>
      <c r="AA361" s="86"/>
      <c r="AB361" s="86"/>
      <c r="AC361" s="86"/>
      <c r="AD361" s="86"/>
      <c r="AE361" s="86"/>
      <c r="AF361" s="86"/>
      <c r="AG361" s="86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  <c r="AR361" s="86"/>
      <c r="AS361" s="86"/>
      <c r="AT361" s="86"/>
      <c r="AU361" s="86"/>
    </row>
    <row r="362" spans="1:47" ht="15" customHeight="1">
      <c r="A362" s="144">
        <v>92697895</v>
      </c>
      <c r="B362" s="77">
        <v>11</v>
      </c>
      <c r="C362" s="78">
        <v>44746</v>
      </c>
      <c r="D362" s="79">
        <v>44747</v>
      </c>
      <c r="E362" s="77" t="s">
        <v>862</v>
      </c>
      <c r="F362" s="87">
        <v>44749</v>
      </c>
      <c r="G362" s="81">
        <v>80</v>
      </c>
      <c r="H362" s="89"/>
      <c r="I362" s="77"/>
      <c r="J362" s="81"/>
      <c r="K362" s="111" t="s">
        <v>117</v>
      </c>
      <c r="L362" s="82" t="s">
        <v>1003</v>
      </c>
      <c r="M362" s="77" t="s">
        <v>5</v>
      </c>
      <c r="N362" s="83"/>
      <c r="O362" s="84"/>
      <c r="P362" s="76">
        <v>69</v>
      </c>
      <c r="Q362" s="81">
        <v>24700</v>
      </c>
      <c r="R362" s="76">
        <v>4</v>
      </c>
      <c r="S362" s="85" t="s">
        <v>865</v>
      </c>
      <c r="T362" s="101" t="s">
        <v>897</v>
      </c>
      <c r="U362" s="76">
        <v>25.38</v>
      </c>
      <c r="V362" s="111" t="s">
        <v>909</v>
      </c>
      <c r="W362" s="84"/>
      <c r="X362" s="86"/>
      <c r="Y362" s="86"/>
      <c r="Z362" s="86"/>
      <c r="AA362" s="86"/>
      <c r="AB362" s="86"/>
      <c r="AC362" s="86"/>
      <c r="AD362" s="86"/>
      <c r="AE362" s="86"/>
      <c r="AF362" s="86"/>
      <c r="AG362" s="86"/>
      <c r="AH362" s="86"/>
      <c r="AI362" s="86"/>
      <c r="AJ362" s="86"/>
      <c r="AK362" s="86"/>
      <c r="AL362" s="86"/>
      <c r="AM362" s="86"/>
      <c r="AN362" s="86"/>
      <c r="AO362" s="86"/>
      <c r="AP362" s="86"/>
      <c r="AQ362" s="86"/>
      <c r="AR362" s="86"/>
      <c r="AS362" s="86"/>
      <c r="AT362" s="86"/>
      <c r="AU362" s="86"/>
    </row>
    <row r="363" spans="1:47" ht="15" customHeight="1">
      <c r="A363" s="144">
        <v>92797596</v>
      </c>
      <c r="B363" s="77">
        <v>12</v>
      </c>
      <c r="C363" s="78">
        <v>44746</v>
      </c>
      <c r="D363" s="79">
        <v>44747</v>
      </c>
      <c r="E363" s="77" t="s">
        <v>862</v>
      </c>
      <c r="F363" s="87">
        <v>44749</v>
      </c>
      <c r="G363" s="81">
        <v>80</v>
      </c>
      <c r="H363" s="89"/>
      <c r="I363" s="77"/>
      <c r="J363" s="81"/>
      <c r="K363" s="111" t="s">
        <v>117</v>
      </c>
      <c r="L363" s="82" t="s">
        <v>1003</v>
      </c>
      <c r="M363" s="77" t="s">
        <v>5</v>
      </c>
      <c r="N363" s="83">
        <v>44806</v>
      </c>
      <c r="O363" s="84"/>
      <c r="P363" s="76">
        <v>69</v>
      </c>
      <c r="Q363" s="81">
        <v>24800</v>
      </c>
      <c r="R363" s="76">
        <v>4</v>
      </c>
      <c r="S363" s="85" t="s">
        <v>865</v>
      </c>
      <c r="T363" s="101" t="s">
        <v>897</v>
      </c>
      <c r="U363" s="76">
        <v>25.38</v>
      </c>
      <c r="V363" s="111" t="s">
        <v>909</v>
      </c>
      <c r="W363" s="84"/>
      <c r="X363" s="86"/>
      <c r="Y363" s="86"/>
      <c r="Z363" s="86"/>
      <c r="AA363" s="86"/>
      <c r="AB363" s="86"/>
      <c r="AC363" s="86"/>
      <c r="AD363" s="86"/>
      <c r="AE363" s="86"/>
      <c r="AF363" s="86"/>
      <c r="AG363" s="86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  <c r="AR363" s="86"/>
      <c r="AS363" s="86"/>
      <c r="AT363" s="86"/>
      <c r="AU363" s="86"/>
    </row>
    <row r="364" spans="1:47" ht="15" customHeight="1">
      <c r="A364" s="144">
        <v>92811298</v>
      </c>
      <c r="B364" s="77">
        <v>13</v>
      </c>
      <c r="C364" s="78">
        <v>44746</v>
      </c>
      <c r="D364" s="79">
        <v>44747</v>
      </c>
      <c r="E364" s="77" t="s">
        <v>862</v>
      </c>
      <c r="F364" s="87">
        <v>44749</v>
      </c>
      <c r="G364" s="81">
        <v>80</v>
      </c>
      <c r="H364" s="89"/>
      <c r="I364" s="77"/>
      <c r="J364" s="81"/>
      <c r="K364" s="111" t="s">
        <v>117</v>
      </c>
      <c r="L364" s="82" t="s">
        <v>1003</v>
      </c>
      <c r="M364" s="77" t="s">
        <v>5</v>
      </c>
      <c r="N364" s="83"/>
      <c r="O364" s="84"/>
      <c r="P364" s="76">
        <v>69.5</v>
      </c>
      <c r="Q364" s="76">
        <v>23800</v>
      </c>
      <c r="R364" s="76">
        <v>4</v>
      </c>
      <c r="S364" s="85" t="s">
        <v>865</v>
      </c>
      <c r="T364" s="76" t="s">
        <v>896</v>
      </c>
      <c r="U364" s="76">
        <v>25.69</v>
      </c>
      <c r="V364" s="111" t="s">
        <v>909</v>
      </c>
      <c r="W364" s="84"/>
      <c r="X364" s="86"/>
      <c r="Y364" s="86"/>
      <c r="Z364" s="86"/>
      <c r="AA364" s="86"/>
      <c r="AB364" s="86"/>
      <c r="AC364" s="86"/>
      <c r="AD364" s="86"/>
      <c r="AE364" s="86"/>
      <c r="AF364" s="86"/>
      <c r="AG364" s="86"/>
      <c r="AH364" s="86"/>
      <c r="AI364" s="86"/>
      <c r="AJ364" s="86"/>
      <c r="AK364" s="86"/>
      <c r="AL364" s="86"/>
      <c r="AM364" s="86"/>
      <c r="AN364" s="86"/>
      <c r="AO364" s="86"/>
      <c r="AP364" s="86"/>
      <c r="AQ364" s="86"/>
      <c r="AR364" s="86"/>
      <c r="AS364" s="86"/>
      <c r="AT364" s="86"/>
      <c r="AU364" s="86"/>
    </row>
    <row r="365" spans="1:47" ht="15" customHeight="1">
      <c r="A365" s="144">
        <v>92847193</v>
      </c>
      <c r="B365" s="77">
        <v>14</v>
      </c>
      <c r="C365" s="78">
        <v>44746</v>
      </c>
      <c r="D365" s="79">
        <v>44747</v>
      </c>
      <c r="E365" s="77" t="s">
        <v>862</v>
      </c>
      <c r="F365" s="87">
        <v>44749</v>
      </c>
      <c r="G365" s="81">
        <v>80</v>
      </c>
      <c r="H365" s="89"/>
      <c r="I365" s="77"/>
      <c r="J365" s="81"/>
      <c r="K365" s="111" t="s">
        <v>117</v>
      </c>
      <c r="L365" s="82" t="s">
        <v>1003</v>
      </c>
      <c r="M365" s="77" t="s">
        <v>5</v>
      </c>
      <c r="N365" s="83"/>
      <c r="O365" s="84"/>
      <c r="P365" s="76">
        <v>74.5</v>
      </c>
      <c r="Q365" s="76">
        <v>25100</v>
      </c>
      <c r="R365" s="76">
        <v>4</v>
      </c>
      <c r="S365" s="85" t="s">
        <v>865</v>
      </c>
      <c r="T365" s="90" t="s">
        <v>879</v>
      </c>
      <c r="U365" s="76">
        <v>25.62</v>
      </c>
      <c r="V365" s="111" t="s">
        <v>909</v>
      </c>
      <c r="W365" s="84"/>
      <c r="X365" s="86"/>
      <c r="Y365" s="86"/>
      <c r="Z365" s="86"/>
      <c r="AA365" s="86"/>
      <c r="AB365" s="86"/>
      <c r="AC365" s="86"/>
      <c r="AD365" s="86"/>
      <c r="AE365" s="86"/>
      <c r="AF365" s="86"/>
      <c r="AG365" s="86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  <c r="AR365" s="86"/>
      <c r="AS365" s="86"/>
      <c r="AT365" s="86"/>
      <c r="AU365" s="86"/>
    </row>
    <row r="366" spans="1:47" ht="15" customHeight="1">
      <c r="A366" s="144">
        <v>92884899</v>
      </c>
      <c r="B366" s="77">
        <v>15</v>
      </c>
      <c r="C366" s="78">
        <v>44746</v>
      </c>
      <c r="D366" s="79">
        <v>44747</v>
      </c>
      <c r="E366" s="77" t="s">
        <v>862</v>
      </c>
      <c r="F366" s="87">
        <v>44749</v>
      </c>
      <c r="G366" s="81">
        <v>80</v>
      </c>
      <c r="H366" s="89"/>
      <c r="I366" s="77"/>
      <c r="J366" s="81"/>
      <c r="K366" s="111" t="s">
        <v>117</v>
      </c>
      <c r="L366" s="82" t="s">
        <v>1003</v>
      </c>
      <c r="M366" s="77" t="s">
        <v>5</v>
      </c>
      <c r="N366" s="83"/>
      <c r="O366" s="84"/>
      <c r="P366" s="76">
        <v>69.5</v>
      </c>
      <c r="Q366" s="76">
        <v>23900</v>
      </c>
      <c r="R366" s="76">
        <v>4</v>
      </c>
      <c r="S366" s="85" t="s">
        <v>865</v>
      </c>
      <c r="T366" s="76" t="s">
        <v>896</v>
      </c>
      <c r="U366" s="76">
        <v>25.69</v>
      </c>
      <c r="V366" s="111" t="s">
        <v>909</v>
      </c>
      <c r="W366" s="84"/>
      <c r="X366" s="86"/>
      <c r="Y366" s="86"/>
      <c r="Z366" s="86"/>
      <c r="AA366" s="86"/>
      <c r="AB366" s="86"/>
      <c r="AC366" s="86"/>
      <c r="AD366" s="86"/>
      <c r="AE366" s="86"/>
      <c r="AF366" s="86"/>
      <c r="AG366" s="86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  <c r="AR366" s="86"/>
      <c r="AS366" s="86"/>
      <c r="AT366" s="86"/>
      <c r="AU366" s="86"/>
    </row>
    <row r="367" spans="1:47" ht="15" customHeight="1">
      <c r="A367" s="144">
        <v>94598893</v>
      </c>
      <c r="B367" s="77">
        <v>16</v>
      </c>
      <c r="C367" s="78">
        <v>44746</v>
      </c>
      <c r="D367" s="79">
        <v>44747</v>
      </c>
      <c r="E367" s="77" t="s">
        <v>862</v>
      </c>
      <c r="F367" s="87">
        <v>44749</v>
      </c>
      <c r="G367" s="81">
        <v>80</v>
      </c>
      <c r="H367" s="89"/>
      <c r="I367" s="77"/>
      <c r="J367" s="81"/>
      <c r="K367" s="111" t="s">
        <v>117</v>
      </c>
      <c r="L367" s="82" t="s">
        <v>1003</v>
      </c>
      <c r="M367" s="77" t="s">
        <v>5</v>
      </c>
      <c r="N367" s="83"/>
      <c r="O367" s="84"/>
      <c r="P367" s="81">
        <v>69.5</v>
      </c>
      <c r="Q367" s="81">
        <v>23900</v>
      </c>
      <c r="R367" s="81">
        <v>4</v>
      </c>
      <c r="S367" s="85" t="s">
        <v>865</v>
      </c>
      <c r="T367" s="81" t="s">
        <v>912</v>
      </c>
      <c r="U367" s="81">
        <v>25.62</v>
      </c>
      <c r="V367" s="111" t="s">
        <v>909</v>
      </c>
      <c r="W367" s="84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86"/>
      <c r="AJ367" s="86"/>
      <c r="AK367" s="86"/>
      <c r="AL367" s="86"/>
      <c r="AM367" s="86"/>
      <c r="AN367" s="86"/>
      <c r="AO367" s="86"/>
      <c r="AP367" s="86"/>
      <c r="AQ367" s="86"/>
      <c r="AR367" s="86"/>
      <c r="AS367" s="86"/>
      <c r="AT367" s="86"/>
      <c r="AU367" s="86"/>
    </row>
    <row r="368" spans="1:47" ht="15" customHeight="1">
      <c r="A368" s="144">
        <v>94599198</v>
      </c>
      <c r="B368" s="77">
        <v>17</v>
      </c>
      <c r="C368" s="78">
        <v>44746</v>
      </c>
      <c r="D368" s="79">
        <v>44747</v>
      </c>
      <c r="E368" s="77" t="s">
        <v>862</v>
      </c>
      <c r="F368" s="87">
        <v>44749</v>
      </c>
      <c r="G368" s="81">
        <v>80</v>
      </c>
      <c r="H368" s="89"/>
      <c r="I368" s="77"/>
      <c r="J368" s="81"/>
      <c r="K368" s="111" t="s">
        <v>117</v>
      </c>
      <c r="L368" s="82" t="s">
        <v>1003</v>
      </c>
      <c r="M368" s="77" t="s">
        <v>5</v>
      </c>
      <c r="N368" s="83"/>
      <c r="O368" s="84"/>
      <c r="P368" s="81">
        <v>69.5</v>
      </c>
      <c r="Q368" s="81">
        <v>23800</v>
      </c>
      <c r="R368" s="81">
        <v>4</v>
      </c>
      <c r="S368" s="85" t="s">
        <v>865</v>
      </c>
      <c r="T368" s="81" t="s">
        <v>912</v>
      </c>
      <c r="U368" s="81">
        <v>25.62</v>
      </c>
      <c r="V368" s="111" t="s">
        <v>909</v>
      </c>
      <c r="W368" s="84"/>
      <c r="X368" s="86"/>
      <c r="Y368" s="86"/>
      <c r="Z368" s="86"/>
      <c r="AA368" s="86"/>
      <c r="AB368" s="86"/>
      <c r="AC368" s="86"/>
      <c r="AD368" s="86"/>
      <c r="AE368" s="86"/>
      <c r="AF368" s="86"/>
      <c r="AG368" s="86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  <c r="AR368" s="86"/>
      <c r="AS368" s="86"/>
      <c r="AT368" s="86"/>
      <c r="AU368" s="86"/>
    </row>
    <row r="369" spans="1:47" ht="15" customHeight="1">
      <c r="A369" s="144">
        <v>97840698</v>
      </c>
      <c r="B369" s="77">
        <v>18</v>
      </c>
      <c r="C369" s="78">
        <v>44746</v>
      </c>
      <c r="D369" s="79">
        <v>44747</v>
      </c>
      <c r="E369" s="77" t="s">
        <v>862</v>
      </c>
      <c r="F369" s="87">
        <v>44749</v>
      </c>
      <c r="G369" s="81">
        <v>80</v>
      </c>
      <c r="H369" s="89"/>
      <c r="I369" s="77"/>
      <c r="J369" s="81"/>
      <c r="K369" s="111" t="s">
        <v>117</v>
      </c>
      <c r="L369" s="82" t="s">
        <v>1003</v>
      </c>
      <c r="M369" s="77" t="s">
        <v>5</v>
      </c>
      <c r="N369" s="83"/>
      <c r="O369" s="84"/>
      <c r="P369" s="76">
        <v>74.5</v>
      </c>
      <c r="Q369" s="76">
        <v>25100</v>
      </c>
      <c r="R369" s="76">
        <v>4</v>
      </c>
      <c r="S369" s="85" t="s">
        <v>865</v>
      </c>
      <c r="T369" s="90" t="s">
        <v>879</v>
      </c>
      <c r="U369" s="76">
        <v>25.62</v>
      </c>
      <c r="V369" s="111" t="s">
        <v>909</v>
      </c>
      <c r="W369" s="84"/>
      <c r="X369" s="86"/>
      <c r="Y369" s="86"/>
      <c r="Z369" s="86"/>
      <c r="AA369" s="86"/>
      <c r="AB369" s="86"/>
      <c r="AC369" s="86"/>
      <c r="AD369" s="86"/>
      <c r="AE369" s="86"/>
      <c r="AF369" s="86"/>
      <c r="AG369" s="86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  <c r="AR369" s="86"/>
      <c r="AS369" s="86"/>
      <c r="AT369" s="86"/>
      <c r="AU369" s="86"/>
    </row>
    <row r="370" spans="1:47" ht="15" customHeight="1">
      <c r="A370" s="144">
        <v>97846992</v>
      </c>
      <c r="B370" s="77">
        <v>19</v>
      </c>
      <c r="C370" s="78">
        <v>44746</v>
      </c>
      <c r="D370" s="79">
        <v>44747</v>
      </c>
      <c r="E370" s="77" t="s">
        <v>862</v>
      </c>
      <c r="F370" s="87">
        <v>44749</v>
      </c>
      <c r="G370" s="81">
        <v>80</v>
      </c>
      <c r="H370" s="89"/>
      <c r="I370" s="77"/>
      <c r="J370" s="81"/>
      <c r="K370" s="111" t="s">
        <v>117</v>
      </c>
      <c r="L370" s="82" t="s">
        <v>1003</v>
      </c>
      <c r="M370" s="77" t="s">
        <v>5</v>
      </c>
      <c r="N370" s="83"/>
      <c r="O370" s="84"/>
      <c r="P370" s="76">
        <v>74.5</v>
      </c>
      <c r="Q370" s="76">
        <v>25100</v>
      </c>
      <c r="R370" s="76">
        <v>4</v>
      </c>
      <c r="S370" s="85" t="s">
        <v>865</v>
      </c>
      <c r="T370" s="90" t="s">
        <v>879</v>
      </c>
      <c r="U370" s="76">
        <v>25.62</v>
      </c>
      <c r="V370" s="111" t="s">
        <v>909</v>
      </c>
      <c r="W370" s="84"/>
      <c r="X370" s="86"/>
      <c r="Y370" s="86"/>
      <c r="Z370" s="86"/>
      <c r="AA370" s="86"/>
      <c r="AB370" s="86"/>
      <c r="AC370" s="86"/>
      <c r="AD370" s="86"/>
      <c r="AE370" s="86"/>
      <c r="AF370" s="86"/>
      <c r="AG370" s="86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  <c r="AR370" s="86"/>
      <c r="AS370" s="86"/>
      <c r="AT370" s="86"/>
      <c r="AU370" s="86"/>
    </row>
    <row r="371" spans="1:47" ht="15" customHeight="1">
      <c r="A371" s="144">
        <v>97895791</v>
      </c>
      <c r="B371" s="77">
        <v>20</v>
      </c>
      <c r="C371" s="78">
        <v>44746</v>
      </c>
      <c r="D371" s="79">
        <v>44747</v>
      </c>
      <c r="E371" s="77" t="s">
        <v>862</v>
      </c>
      <c r="F371" s="87">
        <v>44749</v>
      </c>
      <c r="G371" s="81">
        <v>80</v>
      </c>
      <c r="H371" s="89"/>
      <c r="I371" s="77"/>
      <c r="J371" s="81"/>
      <c r="K371" s="111" t="s">
        <v>117</v>
      </c>
      <c r="L371" s="82" t="s">
        <v>1003</v>
      </c>
      <c r="M371" s="77" t="s">
        <v>5</v>
      </c>
      <c r="N371" s="83"/>
      <c r="O371" s="84"/>
      <c r="P371" s="76">
        <v>74.5</v>
      </c>
      <c r="Q371" s="76">
        <v>25100</v>
      </c>
      <c r="R371" s="76">
        <v>4</v>
      </c>
      <c r="S371" s="85" t="s">
        <v>865</v>
      </c>
      <c r="T371" s="90" t="s">
        <v>879</v>
      </c>
      <c r="U371" s="76">
        <v>25.62</v>
      </c>
      <c r="V371" s="111" t="s">
        <v>909</v>
      </c>
      <c r="W371" s="84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  <c r="AR371" s="86"/>
      <c r="AS371" s="86"/>
      <c r="AT371" s="86"/>
      <c r="AU371" s="86"/>
    </row>
    <row r="372" spans="1:47" ht="15" customHeight="1">
      <c r="A372" s="144">
        <v>97948293</v>
      </c>
      <c r="B372" s="77">
        <v>21</v>
      </c>
      <c r="C372" s="78">
        <v>44746</v>
      </c>
      <c r="D372" s="79">
        <v>44747</v>
      </c>
      <c r="E372" s="77" t="s">
        <v>862</v>
      </c>
      <c r="F372" s="87">
        <v>44749</v>
      </c>
      <c r="G372" s="81">
        <v>80</v>
      </c>
      <c r="H372" s="89"/>
      <c r="I372" s="77"/>
      <c r="J372" s="81"/>
      <c r="K372" s="111" t="s">
        <v>117</v>
      </c>
      <c r="L372" s="82" t="s">
        <v>1003</v>
      </c>
      <c r="M372" s="77" t="s">
        <v>5</v>
      </c>
      <c r="N372" s="83"/>
      <c r="O372" s="84"/>
      <c r="P372" s="76">
        <v>74.5</v>
      </c>
      <c r="Q372" s="76">
        <v>25100</v>
      </c>
      <c r="R372" s="76">
        <v>4</v>
      </c>
      <c r="S372" s="85" t="s">
        <v>865</v>
      </c>
      <c r="T372" s="90" t="s">
        <v>879</v>
      </c>
      <c r="U372" s="76">
        <v>25.62</v>
      </c>
      <c r="V372" s="111" t="s">
        <v>909</v>
      </c>
      <c r="W372" s="84"/>
      <c r="X372" s="86"/>
      <c r="Y372" s="86"/>
      <c r="Z372" s="86"/>
      <c r="AA372" s="86"/>
      <c r="AB372" s="86"/>
      <c r="AC372" s="86"/>
      <c r="AD372" s="86"/>
      <c r="AE372" s="86"/>
      <c r="AF372" s="86"/>
      <c r="AG372" s="86"/>
      <c r="AH372" s="86"/>
      <c r="AI372" s="86"/>
      <c r="AJ372" s="86"/>
      <c r="AK372" s="86"/>
      <c r="AL372" s="86"/>
      <c r="AM372" s="86"/>
      <c r="AN372" s="86"/>
      <c r="AO372" s="86"/>
      <c r="AP372" s="86"/>
      <c r="AQ372" s="86"/>
      <c r="AR372" s="86"/>
      <c r="AS372" s="86"/>
      <c r="AT372" s="86"/>
      <c r="AU372" s="86"/>
    </row>
    <row r="373" spans="1:47" ht="15" customHeight="1">
      <c r="A373" s="144">
        <v>97991194</v>
      </c>
      <c r="B373" s="77">
        <v>22</v>
      </c>
      <c r="C373" s="78">
        <v>44746</v>
      </c>
      <c r="D373" s="79">
        <v>44747</v>
      </c>
      <c r="E373" s="77" t="s">
        <v>862</v>
      </c>
      <c r="F373" s="87">
        <v>44749</v>
      </c>
      <c r="G373" s="81">
        <v>80</v>
      </c>
      <c r="H373" s="89"/>
      <c r="I373" s="77"/>
      <c r="J373" s="81"/>
      <c r="K373" s="111" t="s">
        <v>117</v>
      </c>
      <c r="L373" s="82" t="s">
        <v>1003</v>
      </c>
      <c r="M373" s="77" t="s">
        <v>5</v>
      </c>
      <c r="N373" s="83"/>
      <c r="O373" s="84"/>
      <c r="P373" s="76">
        <v>74.5</v>
      </c>
      <c r="Q373" s="76">
        <v>25100</v>
      </c>
      <c r="R373" s="76">
        <v>4</v>
      </c>
      <c r="S373" s="85" t="s">
        <v>865</v>
      </c>
      <c r="T373" s="90" t="s">
        <v>879</v>
      </c>
      <c r="U373" s="76">
        <v>25.62</v>
      </c>
      <c r="V373" s="111" t="s">
        <v>909</v>
      </c>
      <c r="W373" s="84"/>
      <c r="X373" s="86"/>
      <c r="Y373" s="86"/>
      <c r="Z373" s="86"/>
      <c r="AA373" s="86"/>
      <c r="AB373" s="86"/>
      <c r="AC373" s="86"/>
      <c r="AD373" s="86"/>
      <c r="AE373" s="86"/>
      <c r="AF373" s="86"/>
      <c r="AG373" s="86"/>
      <c r="AH373" s="86"/>
      <c r="AI373" s="86"/>
      <c r="AJ373" s="86"/>
      <c r="AK373" s="86"/>
      <c r="AL373" s="86"/>
      <c r="AM373" s="86"/>
      <c r="AN373" s="86"/>
      <c r="AO373" s="86"/>
      <c r="AP373" s="86"/>
      <c r="AQ373" s="86"/>
      <c r="AR373" s="86"/>
      <c r="AS373" s="86"/>
      <c r="AT373" s="86"/>
      <c r="AU373" s="86"/>
    </row>
    <row r="374" spans="1:47" ht="15" customHeight="1">
      <c r="A374" s="144">
        <v>98080260</v>
      </c>
      <c r="B374" s="77">
        <v>23</v>
      </c>
      <c r="C374" s="78">
        <v>44746</v>
      </c>
      <c r="D374" s="79">
        <v>44747</v>
      </c>
      <c r="E374" s="77" t="s">
        <v>862</v>
      </c>
      <c r="F374" s="87">
        <v>44749</v>
      </c>
      <c r="G374" s="81">
        <v>80</v>
      </c>
      <c r="H374" s="89"/>
      <c r="I374" s="77"/>
      <c r="J374" s="81"/>
      <c r="K374" s="111" t="s">
        <v>117</v>
      </c>
      <c r="L374" s="82" t="s">
        <v>1003</v>
      </c>
      <c r="M374" s="77" t="s">
        <v>5</v>
      </c>
      <c r="N374" s="83"/>
      <c r="O374" s="84"/>
      <c r="P374" s="76">
        <v>69</v>
      </c>
      <c r="Q374" s="76">
        <v>25000</v>
      </c>
      <c r="R374" s="76">
        <v>4</v>
      </c>
      <c r="S374" s="85" t="s">
        <v>875</v>
      </c>
      <c r="T374" s="88" t="s">
        <v>876</v>
      </c>
      <c r="U374" s="76">
        <v>25.22</v>
      </c>
      <c r="V374" s="111" t="s">
        <v>909</v>
      </c>
      <c r="W374" s="84"/>
      <c r="X374" s="86"/>
      <c r="Y374" s="86"/>
      <c r="Z374" s="86"/>
      <c r="AA374" s="86"/>
      <c r="AB374" s="86"/>
      <c r="AC374" s="86"/>
      <c r="AD374" s="86"/>
      <c r="AE374" s="86"/>
      <c r="AF374" s="86"/>
      <c r="AG374" s="86"/>
      <c r="AH374" s="86"/>
      <c r="AI374" s="86"/>
      <c r="AJ374" s="86"/>
      <c r="AK374" s="86"/>
      <c r="AL374" s="86"/>
      <c r="AM374" s="86"/>
      <c r="AN374" s="86"/>
      <c r="AO374" s="86"/>
      <c r="AP374" s="86"/>
      <c r="AQ374" s="86"/>
      <c r="AR374" s="86"/>
      <c r="AS374" s="86"/>
      <c r="AT374" s="86"/>
      <c r="AU374" s="86"/>
    </row>
    <row r="375" spans="1:47" ht="15" customHeight="1">
      <c r="A375" s="144">
        <v>98080526</v>
      </c>
      <c r="B375" s="77">
        <v>24</v>
      </c>
      <c r="C375" s="78">
        <v>44746</v>
      </c>
      <c r="D375" s="79">
        <v>44747</v>
      </c>
      <c r="E375" s="77" t="s">
        <v>862</v>
      </c>
      <c r="F375" s="87">
        <v>44749</v>
      </c>
      <c r="G375" s="81">
        <v>80</v>
      </c>
      <c r="H375" s="89"/>
      <c r="I375" s="77"/>
      <c r="J375" s="81"/>
      <c r="K375" s="111" t="s">
        <v>117</v>
      </c>
      <c r="L375" s="82" t="s">
        <v>1003</v>
      </c>
      <c r="M375" s="77" t="s">
        <v>5</v>
      </c>
      <c r="N375" s="83"/>
      <c r="O375" s="84"/>
      <c r="P375" s="76">
        <v>69</v>
      </c>
      <c r="Q375" s="76">
        <v>25000</v>
      </c>
      <c r="R375" s="76">
        <v>4</v>
      </c>
      <c r="S375" s="85" t="s">
        <v>875</v>
      </c>
      <c r="T375" s="88" t="s">
        <v>876</v>
      </c>
      <c r="U375" s="76">
        <v>25.22</v>
      </c>
      <c r="V375" s="111" t="s">
        <v>909</v>
      </c>
      <c r="W375" s="84"/>
      <c r="X375" s="86"/>
      <c r="Y375" s="86"/>
      <c r="Z375" s="86"/>
      <c r="AA375" s="86"/>
      <c r="AB375" s="86"/>
      <c r="AC375" s="86"/>
      <c r="AD375" s="86"/>
      <c r="AE375" s="86"/>
      <c r="AF375" s="86"/>
      <c r="AG375" s="86"/>
      <c r="AH375" s="86"/>
      <c r="AI375" s="86"/>
      <c r="AJ375" s="86"/>
      <c r="AK375" s="86"/>
      <c r="AL375" s="86"/>
      <c r="AM375" s="86"/>
      <c r="AN375" s="86"/>
      <c r="AO375" s="86"/>
      <c r="AP375" s="86"/>
      <c r="AQ375" s="86"/>
      <c r="AR375" s="86"/>
      <c r="AS375" s="86"/>
      <c r="AT375" s="86"/>
      <c r="AU375" s="86"/>
    </row>
    <row r="376" spans="1:47" ht="15" customHeight="1">
      <c r="A376" s="144">
        <v>98080534</v>
      </c>
      <c r="B376" s="77">
        <v>25</v>
      </c>
      <c r="C376" s="78">
        <v>44746</v>
      </c>
      <c r="D376" s="79">
        <v>44747</v>
      </c>
      <c r="E376" s="77" t="s">
        <v>862</v>
      </c>
      <c r="F376" s="87">
        <v>44749</v>
      </c>
      <c r="G376" s="81">
        <v>80</v>
      </c>
      <c r="H376" s="89"/>
      <c r="I376" s="77"/>
      <c r="J376" s="81"/>
      <c r="K376" s="111" t="s">
        <v>117</v>
      </c>
      <c r="L376" s="82" t="s">
        <v>1003</v>
      </c>
      <c r="M376" s="77" t="s">
        <v>5</v>
      </c>
      <c r="N376" s="83"/>
      <c r="O376" s="84"/>
      <c r="P376" s="76">
        <v>69</v>
      </c>
      <c r="Q376" s="76">
        <v>25000</v>
      </c>
      <c r="R376" s="76">
        <v>4</v>
      </c>
      <c r="S376" s="85" t="s">
        <v>875</v>
      </c>
      <c r="T376" s="88" t="s">
        <v>876</v>
      </c>
      <c r="U376" s="76">
        <v>25.22</v>
      </c>
      <c r="V376" s="111" t="s">
        <v>909</v>
      </c>
      <c r="W376" s="84"/>
      <c r="X376" s="86"/>
      <c r="Y376" s="86"/>
      <c r="Z376" s="86"/>
      <c r="AA376" s="86"/>
      <c r="AB376" s="86"/>
      <c r="AC376" s="86"/>
      <c r="AD376" s="86"/>
      <c r="AE376" s="86"/>
      <c r="AF376" s="86"/>
      <c r="AG376" s="86"/>
      <c r="AH376" s="86"/>
      <c r="AI376" s="86"/>
      <c r="AJ376" s="86"/>
      <c r="AK376" s="86"/>
      <c r="AL376" s="86"/>
      <c r="AM376" s="86"/>
      <c r="AN376" s="86"/>
      <c r="AO376" s="86"/>
      <c r="AP376" s="86"/>
      <c r="AQ376" s="86"/>
      <c r="AR376" s="86"/>
      <c r="AS376" s="86"/>
      <c r="AT376" s="86"/>
      <c r="AU376" s="86"/>
    </row>
    <row r="377" spans="1:47" ht="15" customHeight="1">
      <c r="A377" s="144">
        <v>98098791</v>
      </c>
      <c r="B377" s="77">
        <v>27</v>
      </c>
      <c r="C377" s="78">
        <v>44746</v>
      </c>
      <c r="D377" s="79">
        <v>44747</v>
      </c>
      <c r="E377" s="77" t="s">
        <v>862</v>
      </c>
      <c r="F377" s="87">
        <v>44749</v>
      </c>
      <c r="G377" s="81">
        <v>80</v>
      </c>
      <c r="H377" s="89"/>
      <c r="I377" s="77"/>
      <c r="J377" s="81"/>
      <c r="K377" s="111" t="s">
        <v>117</v>
      </c>
      <c r="L377" s="82" t="s">
        <v>1003</v>
      </c>
      <c r="M377" s="77" t="s">
        <v>5</v>
      </c>
      <c r="N377" s="83"/>
      <c r="O377" s="84"/>
      <c r="P377" s="76">
        <v>69</v>
      </c>
      <c r="Q377" s="76">
        <v>25000</v>
      </c>
      <c r="R377" s="76">
        <v>4</v>
      </c>
      <c r="S377" s="85" t="s">
        <v>875</v>
      </c>
      <c r="T377" s="88" t="s">
        <v>876</v>
      </c>
      <c r="U377" s="76">
        <v>25.22</v>
      </c>
      <c r="V377" s="111" t="s">
        <v>909</v>
      </c>
      <c r="W377" s="84"/>
      <c r="X377" s="86"/>
      <c r="Y377" s="86"/>
      <c r="Z377" s="86"/>
      <c r="AA377" s="86"/>
      <c r="AB377" s="86"/>
      <c r="AC377" s="86"/>
      <c r="AD377" s="86"/>
      <c r="AE377" s="86"/>
      <c r="AF377" s="86"/>
      <c r="AG377" s="86"/>
      <c r="AH377" s="86"/>
      <c r="AI377" s="86"/>
      <c r="AJ377" s="86"/>
      <c r="AK377" s="86"/>
      <c r="AL377" s="86"/>
      <c r="AM377" s="86"/>
      <c r="AN377" s="86"/>
      <c r="AO377" s="86"/>
      <c r="AP377" s="86"/>
      <c r="AQ377" s="86"/>
      <c r="AR377" s="86"/>
      <c r="AS377" s="86"/>
      <c r="AT377" s="86"/>
      <c r="AU377" s="86"/>
    </row>
    <row r="378" spans="1:47" ht="15" customHeight="1">
      <c r="A378" s="144">
        <v>98192008</v>
      </c>
      <c r="B378" s="77">
        <v>28</v>
      </c>
      <c r="C378" s="78">
        <v>44746</v>
      </c>
      <c r="D378" s="79">
        <v>44747</v>
      </c>
      <c r="E378" s="77" t="s">
        <v>862</v>
      </c>
      <c r="F378" s="87">
        <v>44749</v>
      </c>
      <c r="G378" s="81">
        <v>80</v>
      </c>
      <c r="H378" s="89"/>
      <c r="I378" s="77"/>
      <c r="J378" s="81"/>
      <c r="K378" s="111" t="s">
        <v>117</v>
      </c>
      <c r="L378" s="82" t="s">
        <v>1003</v>
      </c>
      <c r="M378" s="77" t="s">
        <v>5</v>
      </c>
      <c r="N378" s="83"/>
      <c r="O378" s="84"/>
      <c r="P378" s="76">
        <v>69</v>
      </c>
      <c r="Q378" s="76">
        <v>25000</v>
      </c>
      <c r="R378" s="76">
        <v>4</v>
      </c>
      <c r="S378" s="85" t="s">
        <v>875</v>
      </c>
      <c r="T378" s="88" t="s">
        <v>876</v>
      </c>
      <c r="U378" s="76">
        <v>25.22</v>
      </c>
      <c r="V378" s="111" t="s">
        <v>909</v>
      </c>
      <c r="W378" s="84"/>
      <c r="X378" s="86"/>
      <c r="Y378" s="86"/>
      <c r="Z378" s="86"/>
      <c r="AA378" s="86"/>
      <c r="AB378" s="86"/>
      <c r="AC378" s="86"/>
      <c r="AD378" s="86"/>
      <c r="AE378" s="86"/>
      <c r="AF378" s="86"/>
      <c r="AG378" s="86"/>
      <c r="AH378" s="86"/>
      <c r="AI378" s="86"/>
      <c r="AJ378" s="86"/>
      <c r="AK378" s="86"/>
      <c r="AL378" s="86"/>
      <c r="AM378" s="86"/>
      <c r="AN378" s="86"/>
      <c r="AO378" s="86"/>
      <c r="AP378" s="86"/>
      <c r="AQ378" s="86"/>
      <c r="AR378" s="86"/>
      <c r="AS378" s="86"/>
      <c r="AT378" s="86"/>
      <c r="AU378" s="86"/>
    </row>
    <row r="379" spans="1:47" ht="15" customHeight="1">
      <c r="A379" s="144">
        <v>98195886</v>
      </c>
      <c r="B379" s="77">
        <v>29</v>
      </c>
      <c r="C379" s="78">
        <v>44746</v>
      </c>
      <c r="D379" s="79">
        <v>44747</v>
      </c>
      <c r="E379" s="77" t="s">
        <v>862</v>
      </c>
      <c r="F379" s="87">
        <v>44749</v>
      </c>
      <c r="G379" s="81">
        <v>80</v>
      </c>
      <c r="H379" s="89"/>
      <c r="I379" s="77"/>
      <c r="J379" s="81"/>
      <c r="K379" s="111" t="s">
        <v>117</v>
      </c>
      <c r="L379" s="82" t="s">
        <v>1003</v>
      </c>
      <c r="M379" s="77" t="s">
        <v>5</v>
      </c>
      <c r="N379" s="83"/>
      <c r="O379" s="84"/>
      <c r="P379" s="76">
        <v>69</v>
      </c>
      <c r="Q379" s="76">
        <v>25000</v>
      </c>
      <c r="R379" s="76">
        <v>4</v>
      </c>
      <c r="S379" s="85" t="s">
        <v>875</v>
      </c>
      <c r="T379" s="88" t="s">
        <v>876</v>
      </c>
      <c r="U379" s="76">
        <v>25.22</v>
      </c>
      <c r="V379" s="111" t="s">
        <v>909</v>
      </c>
      <c r="W379" s="84"/>
      <c r="X379" s="86"/>
      <c r="Y379" s="86"/>
      <c r="Z379" s="86"/>
      <c r="AA379" s="86"/>
      <c r="AB379" s="86"/>
      <c r="AC379" s="86"/>
      <c r="AD379" s="86"/>
      <c r="AE379" s="86"/>
      <c r="AF379" s="86"/>
      <c r="AG379" s="86"/>
      <c r="AH379" s="86"/>
      <c r="AI379" s="86"/>
      <c r="AJ379" s="86"/>
      <c r="AK379" s="86"/>
      <c r="AL379" s="86"/>
      <c r="AM379" s="86"/>
      <c r="AN379" s="86"/>
      <c r="AO379" s="86"/>
      <c r="AP379" s="86"/>
      <c r="AQ379" s="86"/>
      <c r="AR379" s="86"/>
      <c r="AS379" s="86"/>
      <c r="AT379" s="86"/>
      <c r="AU379" s="86"/>
    </row>
    <row r="380" spans="1:47" ht="15" customHeight="1">
      <c r="A380" s="144">
        <v>98196728</v>
      </c>
      <c r="B380" s="77">
        <v>30</v>
      </c>
      <c r="C380" s="78">
        <v>44746</v>
      </c>
      <c r="D380" s="79">
        <v>44747</v>
      </c>
      <c r="E380" s="77" t="s">
        <v>862</v>
      </c>
      <c r="F380" s="87">
        <v>44749</v>
      </c>
      <c r="G380" s="81">
        <v>80</v>
      </c>
      <c r="H380" s="89"/>
      <c r="I380" s="77"/>
      <c r="J380" s="81"/>
      <c r="K380" s="111" t="s">
        <v>117</v>
      </c>
      <c r="L380" s="82" t="s">
        <v>1003</v>
      </c>
      <c r="M380" s="77" t="s">
        <v>5</v>
      </c>
      <c r="N380" s="83"/>
      <c r="O380" s="84"/>
      <c r="P380" s="76">
        <v>69</v>
      </c>
      <c r="Q380" s="76">
        <v>25000</v>
      </c>
      <c r="R380" s="76">
        <v>4</v>
      </c>
      <c r="S380" s="85" t="s">
        <v>875</v>
      </c>
      <c r="T380" s="88" t="s">
        <v>876</v>
      </c>
      <c r="U380" s="76">
        <v>25.22</v>
      </c>
      <c r="V380" s="111" t="s">
        <v>909</v>
      </c>
      <c r="W380" s="84"/>
      <c r="X380" s="86"/>
      <c r="Y380" s="86"/>
      <c r="Z380" s="86"/>
      <c r="AA380" s="86"/>
      <c r="AB380" s="86"/>
      <c r="AC380" s="86"/>
      <c r="AD380" s="86"/>
      <c r="AE380" s="86"/>
      <c r="AF380" s="86"/>
      <c r="AG380" s="86"/>
      <c r="AH380" s="86"/>
      <c r="AI380" s="86"/>
      <c r="AJ380" s="86"/>
      <c r="AK380" s="86"/>
      <c r="AL380" s="86"/>
      <c r="AM380" s="86"/>
      <c r="AN380" s="86"/>
      <c r="AO380" s="86"/>
      <c r="AP380" s="86"/>
      <c r="AQ380" s="86"/>
      <c r="AR380" s="86"/>
      <c r="AS380" s="86"/>
      <c r="AT380" s="86"/>
      <c r="AU380" s="86"/>
    </row>
    <row r="381" spans="1:47" ht="15" customHeight="1">
      <c r="A381" s="144">
        <v>98197809</v>
      </c>
      <c r="B381" s="77">
        <v>31</v>
      </c>
      <c r="C381" s="78">
        <v>44746</v>
      </c>
      <c r="D381" s="79">
        <v>44747</v>
      </c>
      <c r="E381" s="77" t="s">
        <v>862</v>
      </c>
      <c r="F381" s="87">
        <v>44749</v>
      </c>
      <c r="G381" s="81">
        <v>80</v>
      </c>
      <c r="H381" s="89"/>
      <c r="I381" s="77"/>
      <c r="J381" s="81"/>
      <c r="K381" s="111" t="s">
        <v>117</v>
      </c>
      <c r="L381" s="82" t="s">
        <v>1003</v>
      </c>
      <c r="M381" s="77" t="s">
        <v>5</v>
      </c>
      <c r="N381" s="83"/>
      <c r="O381" s="84"/>
      <c r="P381" s="76">
        <v>69</v>
      </c>
      <c r="Q381" s="76">
        <v>25000</v>
      </c>
      <c r="R381" s="76">
        <v>4</v>
      </c>
      <c r="S381" s="85" t="s">
        <v>875</v>
      </c>
      <c r="T381" s="88" t="s">
        <v>876</v>
      </c>
      <c r="U381" s="76">
        <v>25.22</v>
      </c>
      <c r="V381" s="111" t="s">
        <v>909</v>
      </c>
      <c r="W381" s="84"/>
      <c r="X381" s="86"/>
      <c r="Y381" s="86"/>
      <c r="Z381" s="86"/>
      <c r="AA381" s="86"/>
      <c r="AB381" s="86"/>
      <c r="AC381" s="86"/>
      <c r="AD381" s="86"/>
      <c r="AE381" s="86"/>
      <c r="AF381" s="86"/>
      <c r="AG381" s="86"/>
      <c r="AH381" s="86"/>
      <c r="AI381" s="86"/>
      <c r="AJ381" s="86"/>
      <c r="AK381" s="86"/>
      <c r="AL381" s="86"/>
      <c r="AM381" s="86"/>
      <c r="AN381" s="86"/>
      <c r="AO381" s="86"/>
      <c r="AP381" s="86"/>
      <c r="AQ381" s="86"/>
      <c r="AR381" s="86"/>
      <c r="AS381" s="86"/>
      <c r="AT381" s="86"/>
      <c r="AU381" s="86"/>
    </row>
    <row r="382" spans="1:47" ht="16.5" customHeight="1">
      <c r="A382" s="104"/>
      <c r="B382" s="145"/>
      <c r="C382" s="106"/>
      <c r="D382" s="105"/>
      <c r="E382" s="105"/>
      <c r="F382" s="146">
        <v>44749.75</v>
      </c>
      <c r="G382" s="105"/>
      <c r="H382" s="147"/>
      <c r="I382" s="147"/>
      <c r="J382" s="147"/>
      <c r="K382" s="148"/>
      <c r="L382" s="104"/>
      <c r="M382" s="104"/>
      <c r="N382" s="109"/>
      <c r="O382" s="108"/>
      <c r="P382" s="105"/>
      <c r="Q382" s="109"/>
      <c r="R382" s="109"/>
      <c r="S382" s="110"/>
      <c r="T382" s="109"/>
      <c r="U382" s="149"/>
      <c r="V382" s="108"/>
      <c r="W382" s="108"/>
      <c r="X382" s="86"/>
      <c r="Y382" s="86"/>
      <c r="Z382" s="86"/>
      <c r="AA382" s="86"/>
      <c r="AB382" s="86"/>
      <c r="AC382" s="86"/>
      <c r="AD382" s="86"/>
      <c r="AE382" s="86"/>
      <c r="AF382" s="86"/>
      <c r="AG382" s="86"/>
      <c r="AH382" s="86"/>
      <c r="AI382" s="86"/>
      <c r="AJ382" s="86"/>
      <c r="AK382" s="86"/>
      <c r="AL382" s="86"/>
      <c r="AM382" s="86"/>
      <c r="AN382" s="86"/>
      <c r="AO382" s="86"/>
      <c r="AP382" s="86"/>
      <c r="AQ382" s="86"/>
      <c r="AR382" s="86"/>
      <c r="AS382" s="86"/>
      <c r="AT382" s="86"/>
      <c r="AU382" s="86"/>
    </row>
    <row r="383" spans="1:47" ht="15" customHeight="1">
      <c r="A383" s="81">
        <v>98155153</v>
      </c>
      <c r="B383" s="90" t="s">
        <v>1004</v>
      </c>
      <c r="C383" s="78">
        <v>44742</v>
      </c>
      <c r="D383" s="79">
        <v>44742</v>
      </c>
      <c r="E383" s="77" t="s">
        <v>862</v>
      </c>
      <c r="F383" s="87">
        <v>44749</v>
      </c>
      <c r="G383" s="81">
        <v>80</v>
      </c>
      <c r="H383" s="81" t="s">
        <v>967</v>
      </c>
      <c r="I383" s="78">
        <v>44772</v>
      </c>
      <c r="J383" s="81"/>
      <c r="K383" s="117" t="s">
        <v>932</v>
      </c>
      <c r="L383" s="82" t="s">
        <v>968</v>
      </c>
      <c r="M383" s="77" t="s">
        <v>8</v>
      </c>
      <c r="N383" s="83"/>
      <c r="O383" s="84"/>
      <c r="P383" s="76">
        <v>69</v>
      </c>
      <c r="Q383" s="76">
        <v>25000</v>
      </c>
      <c r="R383" s="76">
        <v>4</v>
      </c>
      <c r="S383" s="85" t="s">
        <v>875</v>
      </c>
      <c r="T383" s="88" t="s">
        <v>876</v>
      </c>
      <c r="U383" s="76">
        <v>25.22</v>
      </c>
      <c r="V383" s="117" t="s">
        <v>934</v>
      </c>
      <c r="W383" s="84"/>
      <c r="X383" s="86"/>
      <c r="Y383" s="86"/>
      <c r="Z383" s="86"/>
      <c r="AA383" s="86"/>
      <c r="AB383" s="86"/>
      <c r="AC383" s="86"/>
      <c r="AD383" s="86"/>
      <c r="AE383" s="86"/>
      <c r="AF383" s="86"/>
      <c r="AG383" s="86"/>
      <c r="AH383" s="86"/>
      <c r="AI383" s="86"/>
      <c r="AJ383" s="86"/>
      <c r="AK383" s="86"/>
      <c r="AL383" s="86"/>
      <c r="AM383" s="86"/>
      <c r="AN383" s="86"/>
      <c r="AO383" s="86"/>
      <c r="AP383" s="86"/>
      <c r="AQ383" s="86"/>
      <c r="AR383" s="86"/>
      <c r="AS383" s="86"/>
      <c r="AT383" s="86"/>
      <c r="AU383" s="86"/>
    </row>
    <row r="384" spans="1:47" ht="15" customHeight="1">
      <c r="A384" s="93"/>
      <c r="B384" s="92"/>
      <c r="C384" s="93"/>
      <c r="D384" s="93"/>
      <c r="E384" s="92"/>
      <c r="F384" s="92"/>
      <c r="G384" s="92"/>
      <c r="H384" s="439" t="s">
        <v>1005</v>
      </c>
      <c r="I384" s="440"/>
      <c r="J384" s="441"/>
      <c r="K384" s="92"/>
      <c r="L384" s="92"/>
      <c r="M384" s="138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86"/>
      <c r="AR384" s="86"/>
      <c r="AS384" s="86"/>
      <c r="AT384" s="86"/>
      <c r="AU384" s="86"/>
    </row>
    <row r="385" spans="1:47" ht="15" customHeight="1">
      <c r="A385" s="97">
        <v>54651682</v>
      </c>
      <c r="B385" s="77">
        <v>5</v>
      </c>
      <c r="C385" s="78">
        <v>44741</v>
      </c>
      <c r="D385" s="79">
        <v>44741</v>
      </c>
      <c r="E385" s="77" t="s">
        <v>862</v>
      </c>
      <c r="F385" s="80">
        <v>44750.479166666664</v>
      </c>
      <c r="G385" s="81">
        <v>80</v>
      </c>
      <c r="H385" s="81" t="s">
        <v>923</v>
      </c>
      <c r="I385" s="78">
        <v>44771</v>
      </c>
      <c r="J385" s="81"/>
      <c r="K385" s="97" t="s">
        <v>882</v>
      </c>
      <c r="L385" s="82" t="s">
        <v>960</v>
      </c>
      <c r="M385" s="76" t="s">
        <v>961</v>
      </c>
      <c r="N385" s="83"/>
      <c r="O385" s="84"/>
      <c r="P385" s="76">
        <v>69</v>
      </c>
      <c r="Q385" s="81">
        <v>25000</v>
      </c>
      <c r="R385" s="81">
        <v>4</v>
      </c>
      <c r="S385" s="89" t="s">
        <v>877</v>
      </c>
      <c r="T385" s="100" t="s">
        <v>891</v>
      </c>
      <c r="U385" s="81">
        <v>25.22</v>
      </c>
      <c r="V385" s="90" t="s">
        <v>884</v>
      </c>
      <c r="W385" s="84"/>
      <c r="X385" s="86"/>
      <c r="Y385" s="86"/>
      <c r="Z385" s="86"/>
      <c r="AA385" s="86"/>
      <c r="AB385" s="86"/>
      <c r="AC385" s="86"/>
      <c r="AD385" s="86"/>
      <c r="AE385" s="86"/>
      <c r="AF385" s="86"/>
      <c r="AG385" s="86"/>
      <c r="AH385" s="86"/>
      <c r="AI385" s="86"/>
      <c r="AJ385" s="86"/>
      <c r="AK385" s="86"/>
      <c r="AL385" s="86"/>
      <c r="AM385" s="86"/>
      <c r="AN385" s="86"/>
      <c r="AO385" s="86"/>
      <c r="AP385" s="86"/>
      <c r="AQ385" s="86"/>
      <c r="AR385" s="86"/>
      <c r="AS385" s="86"/>
      <c r="AT385" s="86"/>
      <c r="AU385" s="86"/>
    </row>
    <row r="386" spans="1:47" ht="15" customHeight="1">
      <c r="A386" s="97">
        <v>94601796</v>
      </c>
      <c r="B386" s="77">
        <v>6</v>
      </c>
      <c r="C386" s="78">
        <v>44741</v>
      </c>
      <c r="D386" s="79">
        <v>44741</v>
      </c>
      <c r="E386" s="77" t="s">
        <v>862</v>
      </c>
      <c r="F386" s="87">
        <v>44750</v>
      </c>
      <c r="G386" s="81">
        <v>80</v>
      </c>
      <c r="H386" s="81" t="s">
        <v>923</v>
      </c>
      <c r="I386" s="78">
        <v>44771</v>
      </c>
      <c r="J386" s="81"/>
      <c r="K386" s="97" t="s">
        <v>882</v>
      </c>
      <c r="L386" s="82" t="s">
        <v>960</v>
      </c>
      <c r="M386" s="76" t="s">
        <v>961</v>
      </c>
      <c r="N386" s="83"/>
      <c r="O386" s="84"/>
      <c r="P386" s="76">
        <v>69</v>
      </c>
      <c r="Q386" s="81">
        <v>25000</v>
      </c>
      <c r="R386" s="81">
        <v>4</v>
      </c>
      <c r="S386" s="89" t="s">
        <v>877</v>
      </c>
      <c r="T386" s="100" t="s">
        <v>891</v>
      </c>
      <c r="U386" s="81">
        <v>25.22</v>
      </c>
      <c r="V386" s="90" t="s">
        <v>884</v>
      </c>
      <c r="W386" s="84"/>
      <c r="X386" s="86"/>
      <c r="Y386" s="86"/>
      <c r="Z386" s="86"/>
      <c r="AA386" s="86"/>
      <c r="AB386" s="86"/>
      <c r="AC386" s="86"/>
      <c r="AD386" s="86"/>
      <c r="AE386" s="86"/>
      <c r="AF386" s="86"/>
      <c r="AG386" s="86"/>
      <c r="AH386" s="86"/>
      <c r="AI386" s="86"/>
      <c r="AJ386" s="86"/>
      <c r="AK386" s="86"/>
      <c r="AL386" s="86"/>
      <c r="AM386" s="86"/>
      <c r="AN386" s="86"/>
      <c r="AO386" s="86"/>
      <c r="AP386" s="86"/>
      <c r="AQ386" s="86"/>
      <c r="AR386" s="86"/>
      <c r="AS386" s="86"/>
      <c r="AT386" s="86"/>
      <c r="AU386" s="86"/>
    </row>
    <row r="387" spans="1:47" ht="15" customHeight="1">
      <c r="A387" s="97">
        <v>54131396</v>
      </c>
      <c r="B387" s="77">
        <v>7</v>
      </c>
      <c r="C387" s="78">
        <v>44741</v>
      </c>
      <c r="D387" s="79">
        <v>44741</v>
      </c>
      <c r="E387" s="77" t="s">
        <v>862</v>
      </c>
      <c r="F387" s="87">
        <v>44750</v>
      </c>
      <c r="G387" s="81">
        <v>80</v>
      </c>
      <c r="H387" s="81" t="s">
        <v>923</v>
      </c>
      <c r="I387" s="78">
        <v>44771</v>
      </c>
      <c r="J387" s="81"/>
      <c r="K387" s="97" t="s">
        <v>882</v>
      </c>
      <c r="L387" s="82" t="s">
        <v>960</v>
      </c>
      <c r="M387" s="76" t="s">
        <v>961</v>
      </c>
      <c r="N387" s="83"/>
      <c r="O387" s="84"/>
      <c r="P387" s="76">
        <v>69</v>
      </c>
      <c r="Q387" s="81">
        <v>25000</v>
      </c>
      <c r="R387" s="81">
        <v>4</v>
      </c>
      <c r="S387" s="89" t="s">
        <v>877</v>
      </c>
      <c r="T387" s="100" t="s">
        <v>891</v>
      </c>
      <c r="U387" s="81">
        <v>25.22</v>
      </c>
      <c r="V387" s="90" t="s">
        <v>884</v>
      </c>
      <c r="W387" s="84"/>
      <c r="X387" s="86"/>
      <c r="Y387" s="86"/>
      <c r="Z387" s="86"/>
      <c r="AA387" s="86"/>
      <c r="AB387" s="86"/>
      <c r="AC387" s="86"/>
      <c r="AD387" s="86"/>
      <c r="AE387" s="86"/>
      <c r="AF387" s="86"/>
      <c r="AG387" s="86"/>
      <c r="AH387" s="86"/>
      <c r="AI387" s="86"/>
      <c r="AJ387" s="86"/>
      <c r="AK387" s="86"/>
      <c r="AL387" s="86"/>
      <c r="AM387" s="86"/>
      <c r="AN387" s="86"/>
      <c r="AO387" s="86"/>
      <c r="AP387" s="86"/>
      <c r="AQ387" s="86"/>
      <c r="AR387" s="86"/>
      <c r="AS387" s="86"/>
      <c r="AT387" s="86"/>
      <c r="AU387" s="86"/>
    </row>
    <row r="388" spans="1:47" ht="15" customHeight="1">
      <c r="A388" s="97">
        <v>91977264</v>
      </c>
      <c r="B388" s="77">
        <v>10</v>
      </c>
      <c r="C388" s="78">
        <v>44741</v>
      </c>
      <c r="D388" s="79">
        <v>44741</v>
      </c>
      <c r="E388" s="77" t="s">
        <v>862</v>
      </c>
      <c r="F388" s="87">
        <v>44750</v>
      </c>
      <c r="G388" s="81">
        <v>80</v>
      </c>
      <c r="H388" s="81" t="s">
        <v>923</v>
      </c>
      <c r="I388" s="78">
        <v>44771</v>
      </c>
      <c r="J388" s="81"/>
      <c r="K388" s="97" t="s">
        <v>882</v>
      </c>
      <c r="L388" s="82" t="s">
        <v>960</v>
      </c>
      <c r="M388" s="76" t="s">
        <v>961</v>
      </c>
      <c r="N388" s="83"/>
      <c r="O388" s="84"/>
      <c r="P388" s="76">
        <v>69</v>
      </c>
      <c r="Q388" s="81">
        <v>24800</v>
      </c>
      <c r="R388" s="76">
        <v>4</v>
      </c>
      <c r="S388" s="85" t="s">
        <v>865</v>
      </c>
      <c r="T388" s="101" t="s">
        <v>897</v>
      </c>
      <c r="U388" s="76">
        <v>25.38</v>
      </c>
      <c r="V388" s="90" t="s">
        <v>884</v>
      </c>
      <c r="W388" s="84"/>
      <c r="X388" s="86"/>
      <c r="Y388" s="86"/>
      <c r="Z388" s="86"/>
      <c r="AA388" s="86"/>
      <c r="AB388" s="86"/>
      <c r="AC388" s="86"/>
      <c r="AD388" s="86"/>
      <c r="AE388" s="86"/>
      <c r="AF388" s="86"/>
      <c r="AG388" s="86"/>
      <c r="AH388" s="86"/>
      <c r="AI388" s="86"/>
      <c r="AJ388" s="86"/>
      <c r="AK388" s="86"/>
      <c r="AL388" s="86"/>
      <c r="AM388" s="86"/>
      <c r="AN388" s="86"/>
      <c r="AO388" s="86"/>
      <c r="AP388" s="86"/>
      <c r="AQ388" s="86"/>
      <c r="AR388" s="86"/>
      <c r="AS388" s="86"/>
      <c r="AT388" s="86"/>
      <c r="AU388" s="86"/>
    </row>
    <row r="389" spans="1:47" ht="15" customHeight="1">
      <c r="A389" s="97">
        <v>54294822</v>
      </c>
      <c r="B389" s="77">
        <v>11</v>
      </c>
      <c r="C389" s="78">
        <v>44741</v>
      </c>
      <c r="D389" s="79">
        <v>44741</v>
      </c>
      <c r="E389" s="77" t="s">
        <v>862</v>
      </c>
      <c r="F389" s="87">
        <v>44750</v>
      </c>
      <c r="G389" s="81">
        <v>80</v>
      </c>
      <c r="H389" s="81" t="s">
        <v>923</v>
      </c>
      <c r="I389" s="78">
        <v>44771</v>
      </c>
      <c r="J389" s="81"/>
      <c r="K389" s="97" t="s">
        <v>882</v>
      </c>
      <c r="L389" s="82" t="s">
        <v>960</v>
      </c>
      <c r="M389" s="76" t="s">
        <v>961</v>
      </c>
      <c r="N389" s="83"/>
      <c r="O389" s="84"/>
      <c r="P389" s="76">
        <v>69</v>
      </c>
      <c r="Q389" s="81">
        <v>25000</v>
      </c>
      <c r="R389" s="76">
        <v>4</v>
      </c>
      <c r="S389" s="85" t="s">
        <v>865</v>
      </c>
      <c r="T389" s="101" t="s">
        <v>897</v>
      </c>
      <c r="U389" s="76">
        <v>25.38</v>
      </c>
      <c r="V389" s="90" t="s">
        <v>884</v>
      </c>
      <c r="W389" s="84"/>
      <c r="X389" s="86"/>
      <c r="Y389" s="86"/>
      <c r="Z389" s="86"/>
      <c r="AA389" s="86"/>
      <c r="AB389" s="86"/>
      <c r="AC389" s="86"/>
      <c r="AD389" s="86"/>
      <c r="AE389" s="86"/>
      <c r="AF389" s="86"/>
      <c r="AG389" s="86"/>
      <c r="AH389" s="86"/>
      <c r="AI389" s="86"/>
      <c r="AJ389" s="86"/>
      <c r="AK389" s="86"/>
      <c r="AL389" s="86"/>
      <c r="AM389" s="86"/>
      <c r="AN389" s="86"/>
      <c r="AO389" s="86"/>
      <c r="AP389" s="86"/>
      <c r="AQ389" s="86"/>
      <c r="AR389" s="86"/>
      <c r="AS389" s="86"/>
      <c r="AT389" s="86"/>
      <c r="AU389" s="86"/>
    </row>
    <row r="390" spans="1:47" ht="15" customHeight="1">
      <c r="A390" s="97">
        <v>91745067</v>
      </c>
      <c r="B390" s="77">
        <v>24</v>
      </c>
      <c r="C390" s="78">
        <v>44741</v>
      </c>
      <c r="D390" s="79">
        <v>44741</v>
      </c>
      <c r="E390" s="77" t="s">
        <v>862</v>
      </c>
      <c r="F390" s="87">
        <v>44750</v>
      </c>
      <c r="G390" s="81">
        <v>80</v>
      </c>
      <c r="H390" s="81" t="s">
        <v>923</v>
      </c>
      <c r="I390" s="78">
        <v>44771</v>
      </c>
      <c r="J390" s="81"/>
      <c r="K390" s="77" t="s">
        <v>992</v>
      </c>
      <c r="L390" s="82" t="s">
        <v>960</v>
      </c>
      <c r="M390" s="76" t="s">
        <v>961</v>
      </c>
      <c r="N390" s="83"/>
      <c r="O390" s="84"/>
      <c r="P390" s="76">
        <v>68.5</v>
      </c>
      <c r="Q390" s="76">
        <v>25000</v>
      </c>
      <c r="R390" s="76">
        <v>4</v>
      </c>
      <c r="S390" s="85" t="s">
        <v>865</v>
      </c>
      <c r="T390" s="76" t="s">
        <v>873</v>
      </c>
      <c r="U390" s="76">
        <v>25.7</v>
      </c>
      <c r="V390" s="150" t="s">
        <v>994</v>
      </c>
      <c r="W390" s="84"/>
      <c r="X390" s="86"/>
      <c r="Y390" s="86"/>
      <c r="Z390" s="86"/>
      <c r="AA390" s="86"/>
      <c r="AB390" s="86"/>
      <c r="AC390" s="86"/>
      <c r="AD390" s="86"/>
      <c r="AE390" s="86"/>
      <c r="AF390" s="86"/>
      <c r="AG390" s="86"/>
      <c r="AH390" s="86"/>
      <c r="AI390" s="86"/>
      <c r="AJ390" s="86"/>
      <c r="AK390" s="86"/>
      <c r="AL390" s="86"/>
      <c r="AM390" s="86"/>
      <c r="AN390" s="86"/>
      <c r="AO390" s="86"/>
      <c r="AP390" s="86"/>
      <c r="AQ390" s="86"/>
      <c r="AR390" s="86"/>
      <c r="AS390" s="86"/>
      <c r="AT390" s="86"/>
      <c r="AU390" s="86"/>
    </row>
    <row r="391" spans="1:47" ht="15" customHeight="1">
      <c r="A391" s="97">
        <v>54292610</v>
      </c>
      <c r="B391" s="77">
        <v>25</v>
      </c>
      <c r="C391" s="78">
        <v>44741</v>
      </c>
      <c r="D391" s="79">
        <v>44741</v>
      </c>
      <c r="E391" s="77" t="s">
        <v>862</v>
      </c>
      <c r="F391" s="87">
        <v>44750</v>
      </c>
      <c r="G391" s="81">
        <v>80</v>
      </c>
      <c r="H391" s="81" t="s">
        <v>923</v>
      </c>
      <c r="I391" s="78">
        <v>44771</v>
      </c>
      <c r="J391" s="81"/>
      <c r="K391" s="97" t="s">
        <v>882</v>
      </c>
      <c r="L391" s="82" t="s">
        <v>960</v>
      </c>
      <c r="M391" s="76" t="s">
        <v>961</v>
      </c>
      <c r="N391" s="83"/>
      <c r="O391" s="84"/>
      <c r="P391" s="76">
        <v>69</v>
      </c>
      <c r="Q391" s="76">
        <v>25000</v>
      </c>
      <c r="R391" s="76">
        <v>4</v>
      </c>
      <c r="S391" s="85" t="s">
        <v>865</v>
      </c>
      <c r="T391" s="137" t="s">
        <v>969</v>
      </c>
      <c r="U391" s="76">
        <v>25.72</v>
      </c>
      <c r="V391" s="90" t="s">
        <v>884</v>
      </c>
      <c r="W391" s="84"/>
      <c r="X391" s="86"/>
      <c r="Y391" s="86"/>
      <c r="Z391" s="86"/>
      <c r="AA391" s="86"/>
      <c r="AB391" s="86"/>
      <c r="AC391" s="86"/>
      <c r="AD391" s="86"/>
      <c r="AE391" s="86"/>
      <c r="AF391" s="86"/>
      <c r="AG391" s="86"/>
      <c r="AH391" s="86"/>
      <c r="AI391" s="86"/>
      <c r="AJ391" s="86"/>
      <c r="AK391" s="86"/>
      <c r="AL391" s="86"/>
      <c r="AM391" s="86"/>
      <c r="AN391" s="86"/>
      <c r="AO391" s="86"/>
      <c r="AP391" s="86"/>
      <c r="AQ391" s="86"/>
      <c r="AR391" s="86"/>
      <c r="AS391" s="86"/>
      <c r="AT391" s="86"/>
      <c r="AU391" s="86"/>
    </row>
    <row r="392" spans="1:47" ht="15" customHeight="1">
      <c r="A392" s="97">
        <v>98187297</v>
      </c>
      <c r="B392" s="77">
        <v>29</v>
      </c>
      <c r="C392" s="78">
        <v>44741</v>
      </c>
      <c r="D392" s="79">
        <v>44741</v>
      </c>
      <c r="E392" s="77" t="s">
        <v>862</v>
      </c>
      <c r="F392" s="87">
        <v>44750</v>
      </c>
      <c r="G392" s="81">
        <v>80</v>
      </c>
      <c r="H392" s="81" t="s">
        <v>923</v>
      </c>
      <c r="I392" s="78">
        <v>44771</v>
      </c>
      <c r="J392" s="81"/>
      <c r="K392" s="97" t="s">
        <v>882</v>
      </c>
      <c r="L392" s="82" t="s">
        <v>960</v>
      </c>
      <c r="M392" s="76" t="s">
        <v>961</v>
      </c>
      <c r="N392" s="83"/>
      <c r="O392" s="84"/>
      <c r="P392" s="76">
        <v>69.8</v>
      </c>
      <c r="Q392" s="76">
        <v>24100</v>
      </c>
      <c r="R392" s="76">
        <v>4</v>
      </c>
      <c r="S392" s="89" t="s">
        <v>877</v>
      </c>
      <c r="T392" s="76" t="s">
        <v>894</v>
      </c>
      <c r="U392" s="81">
        <v>25.22</v>
      </c>
      <c r="V392" s="90" t="s">
        <v>884</v>
      </c>
      <c r="W392" s="84"/>
      <c r="X392" s="86"/>
      <c r="Y392" s="86"/>
      <c r="Z392" s="86"/>
      <c r="AA392" s="86"/>
      <c r="AB392" s="86"/>
      <c r="AC392" s="86"/>
      <c r="AD392" s="86"/>
      <c r="AE392" s="86"/>
      <c r="AF392" s="86"/>
      <c r="AG392" s="86"/>
      <c r="AH392" s="86"/>
      <c r="AI392" s="86"/>
      <c r="AJ392" s="86"/>
      <c r="AK392" s="86"/>
      <c r="AL392" s="86"/>
      <c r="AM392" s="86"/>
      <c r="AN392" s="86"/>
      <c r="AO392" s="86"/>
      <c r="AP392" s="86"/>
      <c r="AQ392" s="86"/>
      <c r="AR392" s="86"/>
      <c r="AS392" s="86"/>
      <c r="AT392" s="86"/>
      <c r="AU392" s="86"/>
    </row>
    <row r="393" spans="1:47" ht="15" customHeight="1">
      <c r="A393" s="97">
        <v>98558141</v>
      </c>
      <c r="B393" s="77">
        <v>30</v>
      </c>
      <c r="C393" s="78">
        <v>44741</v>
      </c>
      <c r="D393" s="79">
        <v>44741</v>
      </c>
      <c r="E393" s="77" t="s">
        <v>862</v>
      </c>
      <c r="F393" s="87">
        <v>44750</v>
      </c>
      <c r="G393" s="81">
        <v>80</v>
      </c>
      <c r="H393" s="81" t="s">
        <v>923</v>
      </c>
      <c r="I393" s="78">
        <v>44771</v>
      </c>
      <c r="J393" s="76"/>
      <c r="K393" s="81" t="s">
        <v>925</v>
      </c>
      <c r="L393" s="82" t="s">
        <v>960</v>
      </c>
      <c r="M393" s="76" t="s">
        <v>961</v>
      </c>
      <c r="N393" s="83"/>
      <c r="O393" s="84"/>
      <c r="P393" s="76">
        <v>69.8</v>
      </c>
      <c r="Q393" s="76">
        <v>24100</v>
      </c>
      <c r="R393" s="76">
        <v>4</v>
      </c>
      <c r="S393" s="89" t="s">
        <v>877</v>
      </c>
      <c r="T393" s="76" t="s">
        <v>894</v>
      </c>
      <c r="U393" s="81">
        <v>25.22</v>
      </c>
      <c r="V393" s="76" t="s">
        <v>926</v>
      </c>
      <c r="W393" s="84"/>
      <c r="X393" s="86"/>
      <c r="Y393" s="86"/>
      <c r="Z393" s="86"/>
      <c r="AA393" s="86"/>
      <c r="AB393" s="86"/>
      <c r="AC393" s="86"/>
      <c r="AD393" s="86"/>
      <c r="AE393" s="86"/>
      <c r="AF393" s="86"/>
      <c r="AG393" s="86"/>
      <c r="AH393" s="86"/>
      <c r="AI393" s="86"/>
      <c r="AJ393" s="86"/>
      <c r="AK393" s="86"/>
      <c r="AL393" s="86"/>
      <c r="AM393" s="86"/>
      <c r="AN393" s="86"/>
      <c r="AO393" s="86"/>
      <c r="AP393" s="86"/>
      <c r="AQ393" s="86"/>
      <c r="AR393" s="86"/>
      <c r="AS393" s="86"/>
      <c r="AT393" s="86"/>
      <c r="AU393" s="86"/>
    </row>
    <row r="394" spans="1:47" ht="15" customHeight="1">
      <c r="A394" s="97">
        <v>52000452</v>
      </c>
      <c r="B394" s="77">
        <v>31</v>
      </c>
      <c r="C394" s="78">
        <v>44741</v>
      </c>
      <c r="D394" s="79">
        <v>44741</v>
      </c>
      <c r="E394" s="77" t="s">
        <v>862</v>
      </c>
      <c r="F394" s="87">
        <v>44750</v>
      </c>
      <c r="G394" s="81">
        <v>80</v>
      </c>
      <c r="H394" s="81" t="s">
        <v>923</v>
      </c>
      <c r="I394" s="78">
        <v>44771</v>
      </c>
      <c r="J394" s="81"/>
      <c r="K394" s="97" t="s">
        <v>882</v>
      </c>
      <c r="L394" s="82" t="s">
        <v>960</v>
      </c>
      <c r="M394" s="76" t="s">
        <v>961</v>
      </c>
      <c r="N394" s="83"/>
      <c r="O394" s="84"/>
      <c r="P394" s="151">
        <v>106</v>
      </c>
      <c r="Q394" s="152">
        <v>32600</v>
      </c>
      <c r="R394" s="152">
        <v>4</v>
      </c>
      <c r="S394" s="153" t="s">
        <v>865</v>
      </c>
      <c r="T394" s="154" t="s">
        <v>1006</v>
      </c>
      <c r="U394" s="154">
        <v>29.57</v>
      </c>
      <c r="V394" s="90" t="s">
        <v>884</v>
      </c>
      <c r="W394" s="84"/>
      <c r="X394" s="86"/>
      <c r="Y394" s="86"/>
      <c r="Z394" s="86"/>
      <c r="AA394" s="86"/>
      <c r="AB394" s="86"/>
      <c r="AC394" s="86"/>
      <c r="AD394" s="86"/>
      <c r="AE394" s="86"/>
      <c r="AF394" s="86"/>
      <c r="AG394" s="86"/>
      <c r="AH394" s="86"/>
      <c r="AI394" s="86"/>
      <c r="AJ394" s="86"/>
      <c r="AK394" s="86"/>
      <c r="AL394" s="86"/>
      <c r="AM394" s="86"/>
      <c r="AN394" s="86"/>
      <c r="AO394" s="86"/>
      <c r="AP394" s="86"/>
      <c r="AQ394" s="86"/>
      <c r="AR394" s="86"/>
      <c r="AS394" s="86"/>
      <c r="AT394" s="86"/>
      <c r="AU394" s="86"/>
    </row>
    <row r="395" spans="1:47" ht="15" customHeight="1">
      <c r="A395" s="97">
        <v>94551090</v>
      </c>
      <c r="B395" s="77">
        <v>33</v>
      </c>
      <c r="C395" s="78">
        <v>44741</v>
      </c>
      <c r="D395" s="79">
        <v>44741</v>
      </c>
      <c r="E395" s="77" t="s">
        <v>862</v>
      </c>
      <c r="F395" s="87">
        <v>44750</v>
      </c>
      <c r="G395" s="81">
        <v>80</v>
      </c>
      <c r="H395" s="81" t="s">
        <v>923</v>
      </c>
      <c r="I395" s="78">
        <v>44771</v>
      </c>
      <c r="J395" s="81"/>
      <c r="K395" s="97" t="s">
        <v>882</v>
      </c>
      <c r="L395" s="82" t="s">
        <v>960</v>
      </c>
      <c r="M395" s="76" t="s">
        <v>961</v>
      </c>
      <c r="N395" s="83"/>
      <c r="O395" s="84"/>
      <c r="P395" s="76">
        <v>69</v>
      </c>
      <c r="Q395" s="81">
        <v>25000</v>
      </c>
      <c r="R395" s="76">
        <v>4</v>
      </c>
      <c r="S395" s="85" t="s">
        <v>865</v>
      </c>
      <c r="T395" s="101" t="s">
        <v>897</v>
      </c>
      <c r="U395" s="76">
        <v>25.38</v>
      </c>
      <c r="V395" s="90" t="s">
        <v>884</v>
      </c>
      <c r="W395" s="84"/>
      <c r="X395" s="86"/>
      <c r="Y395" s="86"/>
      <c r="Z395" s="86"/>
      <c r="AA395" s="86"/>
      <c r="AB395" s="86"/>
      <c r="AC395" s="86"/>
      <c r="AD395" s="86"/>
      <c r="AE395" s="86"/>
      <c r="AF395" s="86"/>
      <c r="AG395" s="86"/>
      <c r="AH395" s="86"/>
      <c r="AI395" s="86"/>
      <c r="AJ395" s="86"/>
      <c r="AK395" s="86"/>
      <c r="AL395" s="86"/>
      <c r="AM395" s="86"/>
      <c r="AN395" s="86"/>
      <c r="AO395" s="86"/>
      <c r="AP395" s="86"/>
      <c r="AQ395" s="86"/>
      <c r="AR395" s="86"/>
      <c r="AS395" s="86"/>
      <c r="AT395" s="86"/>
      <c r="AU395" s="86"/>
    </row>
    <row r="396" spans="1:47" ht="15" customHeight="1">
      <c r="A396" s="97">
        <v>98123318</v>
      </c>
      <c r="B396" s="77">
        <v>34</v>
      </c>
      <c r="C396" s="78">
        <v>44741</v>
      </c>
      <c r="D396" s="79">
        <v>44741</v>
      </c>
      <c r="E396" s="77" t="s">
        <v>862</v>
      </c>
      <c r="F396" s="87">
        <v>44750</v>
      </c>
      <c r="G396" s="81">
        <v>80</v>
      </c>
      <c r="H396" s="81" t="s">
        <v>923</v>
      </c>
      <c r="I396" s="78">
        <v>44771</v>
      </c>
      <c r="J396" s="81"/>
      <c r="K396" s="97" t="s">
        <v>882</v>
      </c>
      <c r="L396" s="82" t="s">
        <v>960</v>
      </c>
      <c r="M396" s="76" t="s">
        <v>961</v>
      </c>
      <c r="N396" s="83"/>
      <c r="O396" s="84"/>
      <c r="P396" s="76">
        <v>69.8</v>
      </c>
      <c r="Q396" s="76">
        <v>24100</v>
      </c>
      <c r="R396" s="76">
        <v>4</v>
      </c>
      <c r="S396" s="89" t="s">
        <v>877</v>
      </c>
      <c r="T396" s="76" t="s">
        <v>894</v>
      </c>
      <c r="U396" s="81">
        <v>25.22</v>
      </c>
      <c r="V396" s="90" t="s">
        <v>884</v>
      </c>
      <c r="W396" s="84"/>
      <c r="X396" s="86"/>
      <c r="Y396" s="86"/>
      <c r="Z396" s="86"/>
      <c r="AA396" s="86"/>
      <c r="AB396" s="86"/>
      <c r="AC396" s="86"/>
      <c r="AD396" s="86"/>
      <c r="AE396" s="86"/>
      <c r="AF396" s="86"/>
      <c r="AG396" s="86"/>
      <c r="AH396" s="86"/>
      <c r="AI396" s="86"/>
      <c r="AJ396" s="86"/>
      <c r="AK396" s="86"/>
      <c r="AL396" s="86"/>
      <c r="AM396" s="86"/>
      <c r="AN396" s="86"/>
      <c r="AO396" s="86"/>
      <c r="AP396" s="86"/>
      <c r="AQ396" s="86"/>
      <c r="AR396" s="86"/>
      <c r="AS396" s="86"/>
      <c r="AT396" s="86"/>
      <c r="AU396" s="86"/>
    </row>
    <row r="397" spans="1:47" ht="15" customHeight="1">
      <c r="A397" s="155">
        <v>54390273</v>
      </c>
      <c r="B397" s="77">
        <v>1</v>
      </c>
      <c r="C397" s="78">
        <v>44743</v>
      </c>
      <c r="D397" s="79">
        <v>44743</v>
      </c>
      <c r="E397" s="77" t="s">
        <v>862</v>
      </c>
      <c r="F397" s="87">
        <v>44750</v>
      </c>
      <c r="G397" s="81">
        <v>80</v>
      </c>
      <c r="H397" s="81" t="s">
        <v>967</v>
      </c>
      <c r="I397" s="78">
        <v>44772</v>
      </c>
      <c r="J397" s="81"/>
      <c r="K397" s="97" t="s">
        <v>882</v>
      </c>
      <c r="L397" s="82" t="s">
        <v>986</v>
      </c>
      <c r="M397" s="77" t="s">
        <v>7</v>
      </c>
      <c r="N397" s="83"/>
      <c r="O397" s="84"/>
      <c r="P397" s="76">
        <v>69</v>
      </c>
      <c r="Q397" s="81">
        <v>25000</v>
      </c>
      <c r="R397" s="81">
        <v>4</v>
      </c>
      <c r="S397" s="89" t="s">
        <v>877</v>
      </c>
      <c r="T397" s="100" t="s">
        <v>891</v>
      </c>
      <c r="U397" s="81">
        <v>25.22</v>
      </c>
      <c r="V397" s="90" t="s">
        <v>884</v>
      </c>
      <c r="W397" s="84"/>
      <c r="X397" s="86"/>
      <c r="Y397" s="86"/>
      <c r="Z397" s="86"/>
      <c r="AA397" s="86"/>
      <c r="AB397" s="86"/>
      <c r="AC397" s="86"/>
      <c r="AD397" s="86"/>
      <c r="AE397" s="86"/>
      <c r="AF397" s="86"/>
      <c r="AG397" s="86"/>
      <c r="AH397" s="86"/>
      <c r="AI397" s="86"/>
      <c r="AJ397" s="86"/>
      <c r="AK397" s="86"/>
      <c r="AL397" s="86"/>
      <c r="AM397" s="86"/>
      <c r="AN397" s="86"/>
      <c r="AO397" s="86"/>
      <c r="AP397" s="86"/>
      <c r="AQ397" s="86"/>
      <c r="AR397" s="86"/>
      <c r="AS397" s="86"/>
      <c r="AT397" s="86"/>
      <c r="AU397" s="86"/>
    </row>
    <row r="398" spans="1:47" ht="15" customHeight="1">
      <c r="A398" s="155">
        <v>54393129</v>
      </c>
      <c r="B398" s="77">
        <v>2</v>
      </c>
      <c r="C398" s="78">
        <v>44743</v>
      </c>
      <c r="D398" s="79">
        <v>44743</v>
      </c>
      <c r="E398" s="77" t="s">
        <v>862</v>
      </c>
      <c r="F398" s="87">
        <v>44750</v>
      </c>
      <c r="G398" s="81">
        <v>80</v>
      </c>
      <c r="H398" s="81" t="s">
        <v>967</v>
      </c>
      <c r="I398" s="78">
        <v>44772</v>
      </c>
      <c r="J398" s="81"/>
      <c r="K398" s="97" t="s">
        <v>882</v>
      </c>
      <c r="L398" s="82" t="s">
        <v>986</v>
      </c>
      <c r="M398" s="77" t="s">
        <v>7</v>
      </c>
      <c r="N398" s="83"/>
      <c r="O398" s="84"/>
      <c r="P398" s="76">
        <v>69</v>
      </c>
      <c r="Q398" s="81">
        <v>25000</v>
      </c>
      <c r="R398" s="81">
        <v>4</v>
      </c>
      <c r="S398" s="89" t="s">
        <v>877</v>
      </c>
      <c r="T398" s="100" t="s">
        <v>891</v>
      </c>
      <c r="U398" s="81">
        <v>25.22</v>
      </c>
      <c r="V398" s="90" t="s">
        <v>884</v>
      </c>
      <c r="W398" s="84"/>
      <c r="X398" s="86"/>
      <c r="Y398" s="86"/>
      <c r="Z398" s="86"/>
      <c r="AA398" s="86"/>
      <c r="AB398" s="86"/>
      <c r="AC398" s="86"/>
      <c r="AD398" s="86"/>
      <c r="AE398" s="86"/>
      <c r="AF398" s="86"/>
      <c r="AG398" s="86"/>
      <c r="AH398" s="86"/>
      <c r="AI398" s="86"/>
      <c r="AJ398" s="86"/>
      <c r="AK398" s="86"/>
      <c r="AL398" s="86"/>
      <c r="AM398" s="86"/>
      <c r="AN398" s="86"/>
      <c r="AO398" s="86"/>
      <c r="AP398" s="86"/>
      <c r="AQ398" s="86"/>
      <c r="AR398" s="86"/>
      <c r="AS398" s="86"/>
      <c r="AT398" s="86"/>
      <c r="AU398" s="86"/>
    </row>
    <row r="399" spans="1:47" ht="15" customHeight="1">
      <c r="A399" s="155">
        <v>94042793</v>
      </c>
      <c r="B399" s="77">
        <v>3</v>
      </c>
      <c r="C399" s="78">
        <v>44743</v>
      </c>
      <c r="D399" s="79">
        <v>44743</v>
      </c>
      <c r="E399" s="77" t="s">
        <v>862</v>
      </c>
      <c r="F399" s="87">
        <v>44750</v>
      </c>
      <c r="G399" s="81">
        <v>80</v>
      </c>
      <c r="H399" s="81" t="s">
        <v>967</v>
      </c>
      <c r="I399" s="78">
        <v>44772</v>
      </c>
      <c r="J399" s="81"/>
      <c r="K399" s="97" t="s">
        <v>882</v>
      </c>
      <c r="L399" s="82" t="s">
        <v>986</v>
      </c>
      <c r="M399" s="77" t="s">
        <v>7</v>
      </c>
      <c r="N399" s="83"/>
      <c r="O399" s="84"/>
      <c r="P399" s="76">
        <v>69</v>
      </c>
      <c r="Q399" s="81">
        <v>25000</v>
      </c>
      <c r="R399" s="81">
        <v>4</v>
      </c>
      <c r="S399" s="89" t="s">
        <v>877</v>
      </c>
      <c r="T399" s="100" t="s">
        <v>891</v>
      </c>
      <c r="U399" s="81">
        <v>25.22</v>
      </c>
      <c r="V399" s="90" t="s">
        <v>884</v>
      </c>
      <c r="W399" s="84"/>
      <c r="X399" s="86"/>
      <c r="Y399" s="86"/>
      <c r="Z399" s="86"/>
      <c r="AA399" s="86"/>
      <c r="AB399" s="86"/>
      <c r="AC399" s="86"/>
      <c r="AD399" s="86"/>
      <c r="AE399" s="86"/>
      <c r="AF399" s="86"/>
      <c r="AG399" s="86"/>
      <c r="AH399" s="86"/>
      <c r="AI399" s="86"/>
      <c r="AJ399" s="86"/>
      <c r="AK399" s="86"/>
      <c r="AL399" s="86"/>
      <c r="AM399" s="86"/>
      <c r="AN399" s="86"/>
      <c r="AO399" s="86"/>
      <c r="AP399" s="86"/>
      <c r="AQ399" s="86"/>
      <c r="AR399" s="86"/>
      <c r="AS399" s="86"/>
      <c r="AT399" s="86"/>
      <c r="AU399" s="86"/>
    </row>
    <row r="400" spans="1:47" ht="15" customHeight="1">
      <c r="A400" s="155">
        <v>95038899</v>
      </c>
      <c r="B400" s="77">
        <v>4</v>
      </c>
      <c r="C400" s="78">
        <v>44743</v>
      </c>
      <c r="D400" s="79">
        <v>44743</v>
      </c>
      <c r="E400" s="77" t="s">
        <v>862</v>
      </c>
      <c r="F400" s="87">
        <v>44750</v>
      </c>
      <c r="G400" s="81">
        <v>80</v>
      </c>
      <c r="H400" s="81" t="s">
        <v>967</v>
      </c>
      <c r="I400" s="78">
        <v>44772</v>
      </c>
      <c r="J400" s="81"/>
      <c r="K400" s="97" t="s">
        <v>882</v>
      </c>
      <c r="L400" s="82" t="s">
        <v>986</v>
      </c>
      <c r="M400" s="77" t="s">
        <v>7</v>
      </c>
      <c r="N400" s="83"/>
      <c r="O400" s="84"/>
      <c r="P400" s="76">
        <v>69</v>
      </c>
      <c r="Q400" s="81">
        <v>25000</v>
      </c>
      <c r="R400" s="81">
        <v>4</v>
      </c>
      <c r="S400" s="89" t="s">
        <v>877</v>
      </c>
      <c r="T400" s="100" t="s">
        <v>891</v>
      </c>
      <c r="U400" s="81">
        <v>25.22</v>
      </c>
      <c r="V400" s="90" t="s">
        <v>884</v>
      </c>
      <c r="W400" s="84"/>
      <c r="X400" s="86"/>
      <c r="Y400" s="86"/>
      <c r="Z400" s="86"/>
      <c r="AA400" s="86"/>
      <c r="AB400" s="86"/>
      <c r="AC400" s="86"/>
      <c r="AD400" s="86"/>
      <c r="AE400" s="86"/>
      <c r="AF400" s="86"/>
      <c r="AG400" s="86"/>
      <c r="AH400" s="86"/>
      <c r="AI400" s="86"/>
      <c r="AJ400" s="86"/>
      <c r="AK400" s="86"/>
      <c r="AL400" s="86"/>
      <c r="AM400" s="86"/>
      <c r="AN400" s="86"/>
      <c r="AO400" s="86"/>
      <c r="AP400" s="86"/>
      <c r="AQ400" s="86"/>
      <c r="AR400" s="86"/>
      <c r="AS400" s="86"/>
      <c r="AT400" s="86"/>
      <c r="AU400" s="86"/>
    </row>
    <row r="401" spans="1:47" ht="15" customHeight="1">
      <c r="A401" s="81">
        <v>98337678</v>
      </c>
      <c r="B401" s="77">
        <v>8</v>
      </c>
      <c r="C401" s="78">
        <v>44743</v>
      </c>
      <c r="D401" s="79">
        <v>44743</v>
      </c>
      <c r="E401" s="77" t="s">
        <v>862</v>
      </c>
      <c r="F401" s="87">
        <v>44750</v>
      </c>
      <c r="G401" s="81">
        <v>80</v>
      </c>
      <c r="H401" s="81" t="s">
        <v>967</v>
      </c>
      <c r="I401" s="78">
        <v>44772</v>
      </c>
      <c r="K401" s="97" t="s">
        <v>882</v>
      </c>
      <c r="L401" s="82" t="s">
        <v>986</v>
      </c>
      <c r="M401" s="77" t="s">
        <v>7</v>
      </c>
      <c r="N401" s="83"/>
      <c r="O401" s="84"/>
      <c r="P401" s="76">
        <v>69</v>
      </c>
      <c r="Q401" s="81">
        <v>24700</v>
      </c>
      <c r="R401" s="76">
        <v>4</v>
      </c>
      <c r="S401" s="85" t="s">
        <v>865</v>
      </c>
      <c r="T401" s="101" t="s">
        <v>897</v>
      </c>
      <c r="U401" s="76">
        <v>25.38</v>
      </c>
      <c r="V401" s="90" t="s">
        <v>884</v>
      </c>
      <c r="W401" s="84"/>
      <c r="X401" s="86"/>
      <c r="Y401" s="86"/>
      <c r="Z401" s="86"/>
      <c r="AA401" s="86"/>
      <c r="AB401" s="86"/>
      <c r="AC401" s="86"/>
      <c r="AD401" s="86"/>
      <c r="AE401" s="86"/>
      <c r="AF401" s="86"/>
      <c r="AG401" s="86"/>
      <c r="AH401" s="86"/>
      <c r="AI401" s="86"/>
      <c r="AJ401" s="86"/>
      <c r="AK401" s="86"/>
      <c r="AL401" s="86"/>
      <c r="AM401" s="86"/>
      <c r="AN401" s="86"/>
      <c r="AO401" s="86"/>
      <c r="AP401" s="86"/>
      <c r="AQ401" s="86"/>
      <c r="AR401" s="86"/>
      <c r="AS401" s="86"/>
      <c r="AT401" s="86"/>
      <c r="AU401" s="86"/>
    </row>
    <row r="402" spans="1:47" ht="15" customHeight="1">
      <c r="A402" s="155">
        <v>91742809</v>
      </c>
      <c r="B402" s="77">
        <v>9</v>
      </c>
      <c r="C402" s="78">
        <v>44743</v>
      </c>
      <c r="D402" s="79">
        <v>44743</v>
      </c>
      <c r="E402" s="77" t="s">
        <v>862</v>
      </c>
      <c r="F402" s="87">
        <v>44750</v>
      </c>
      <c r="G402" s="81">
        <v>80</v>
      </c>
      <c r="H402" s="81" t="s">
        <v>967</v>
      </c>
      <c r="I402" s="78">
        <v>44772</v>
      </c>
      <c r="J402" s="81"/>
      <c r="K402" s="97" t="s">
        <v>882</v>
      </c>
      <c r="L402" s="82" t="s">
        <v>986</v>
      </c>
      <c r="M402" s="77" t="s">
        <v>7</v>
      </c>
      <c r="N402" s="83"/>
      <c r="O402" s="84"/>
      <c r="P402" s="76">
        <v>69</v>
      </c>
      <c r="Q402" s="81">
        <v>24800</v>
      </c>
      <c r="R402" s="76">
        <v>4</v>
      </c>
      <c r="S402" s="85" t="s">
        <v>865</v>
      </c>
      <c r="T402" s="101" t="s">
        <v>897</v>
      </c>
      <c r="U402" s="76">
        <v>25.38</v>
      </c>
      <c r="V402" s="90" t="s">
        <v>884</v>
      </c>
      <c r="W402" s="84"/>
      <c r="X402" s="86"/>
      <c r="Y402" s="86"/>
      <c r="Z402" s="86"/>
      <c r="AA402" s="86"/>
      <c r="AB402" s="86"/>
      <c r="AC402" s="86"/>
      <c r="AD402" s="86"/>
      <c r="AE402" s="86"/>
      <c r="AF402" s="86"/>
      <c r="AG402" s="86"/>
      <c r="AH402" s="86"/>
      <c r="AI402" s="86"/>
      <c r="AJ402" s="86"/>
      <c r="AK402" s="86"/>
      <c r="AL402" s="86"/>
      <c r="AM402" s="86"/>
      <c r="AN402" s="86"/>
      <c r="AO402" s="86"/>
      <c r="AP402" s="86"/>
      <c r="AQ402" s="86"/>
      <c r="AR402" s="86"/>
      <c r="AS402" s="86"/>
      <c r="AT402" s="86"/>
      <c r="AU402" s="86"/>
    </row>
    <row r="403" spans="1:47" ht="15" customHeight="1">
      <c r="A403" s="81">
        <v>54928098</v>
      </c>
      <c r="B403" s="77">
        <v>12</v>
      </c>
      <c r="C403" s="78">
        <v>44743</v>
      </c>
      <c r="D403" s="79">
        <v>44743</v>
      </c>
      <c r="E403" s="77" t="s">
        <v>862</v>
      </c>
      <c r="F403" s="87">
        <v>44750</v>
      </c>
      <c r="G403" s="81">
        <v>80</v>
      </c>
      <c r="H403" s="81" t="s">
        <v>967</v>
      </c>
      <c r="I403" s="78">
        <v>44772</v>
      </c>
      <c r="J403" s="81"/>
      <c r="K403" s="97" t="s">
        <v>882</v>
      </c>
      <c r="L403" s="82" t="s">
        <v>986</v>
      </c>
      <c r="M403" s="77" t="s">
        <v>7</v>
      </c>
      <c r="N403" s="83"/>
      <c r="O403" s="84"/>
      <c r="P403" s="76">
        <v>71.2</v>
      </c>
      <c r="Q403" s="76">
        <v>22600</v>
      </c>
      <c r="R403" s="76">
        <v>4</v>
      </c>
      <c r="S403" s="85" t="s">
        <v>865</v>
      </c>
      <c r="T403" s="76" t="s">
        <v>898</v>
      </c>
      <c r="U403" s="76">
        <v>25.62</v>
      </c>
      <c r="V403" s="90" t="s">
        <v>884</v>
      </c>
      <c r="W403" s="84"/>
      <c r="X403" s="86"/>
      <c r="Y403" s="86"/>
      <c r="Z403" s="86"/>
      <c r="AA403" s="86"/>
      <c r="AB403" s="86"/>
      <c r="AC403" s="86"/>
      <c r="AD403" s="86"/>
      <c r="AE403" s="86"/>
      <c r="AF403" s="86"/>
      <c r="AG403" s="86"/>
      <c r="AH403" s="86"/>
      <c r="AI403" s="86"/>
      <c r="AJ403" s="86"/>
      <c r="AK403" s="86"/>
      <c r="AL403" s="86"/>
      <c r="AM403" s="86"/>
      <c r="AN403" s="86"/>
      <c r="AO403" s="86"/>
      <c r="AP403" s="86"/>
      <c r="AQ403" s="86"/>
      <c r="AR403" s="86"/>
      <c r="AS403" s="86"/>
      <c r="AT403" s="86"/>
      <c r="AU403" s="86"/>
    </row>
    <row r="404" spans="1:47" ht="15" customHeight="1">
      <c r="A404" s="155">
        <v>91715714</v>
      </c>
      <c r="B404" s="77">
        <v>13</v>
      </c>
      <c r="C404" s="78">
        <v>44743</v>
      </c>
      <c r="D404" s="79">
        <v>44743</v>
      </c>
      <c r="E404" s="77" t="s">
        <v>862</v>
      </c>
      <c r="F404" s="87">
        <v>44750</v>
      </c>
      <c r="G404" s="81">
        <v>80</v>
      </c>
      <c r="H404" s="81" t="s">
        <v>967</v>
      </c>
      <c r="I404" s="78">
        <v>44772</v>
      </c>
      <c r="J404" s="97" t="s">
        <v>882</v>
      </c>
      <c r="K404" s="77" t="s">
        <v>992</v>
      </c>
      <c r="L404" s="82" t="s">
        <v>986</v>
      </c>
      <c r="M404" s="77" t="s">
        <v>7</v>
      </c>
      <c r="N404" s="83"/>
      <c r="O404" s="84"/>
      <c r="P404" s="76">
        <v>74.5</v>
      </c>
      <c r="Q404" s="76">
        <v>25100</v>
      </c>
      <c r="R404" s="76">
        <v>4</v>
      </c>
      <c r="S404" s="85" t="s">
        <v>865</v>
      </c>
      <c r="T404" s="90" t="s">
        <v>879</v>
      </c>
      <c r="U404" s="76">
        <v>25.62</v>
      </c>
      <c r="V404" s="150" t="s">
        <v>994</v>
      </c>
      <c r="W404" s="84"/>
      <c r="X404" s="86"/>
      <c r="Y404" s="86"/>
      <c r="Z404" s="86"/>
      <c r="AA404" s="86"/>
      <c r="AB404" s="86"/>
      <c r="AC404" s="86"/>
      <c r="AD404" s="86"/>
      <c r="AE404" s="86"/>
      <c r="AF404" s="86"/>
      <c r="AG404" s="86"/>
      <c r="AH404" s="86"/>
      <c r="AI404" s="86"/>
      <c r="AJ404" s="86"/>
      <c r="AK404" s="86"/>
      <c r="AL404" s="86"/>
      <c r="AM404" s="86"/>
      <c r="AN404" s="86"/>
      <c r="AO404" s="86"/>
      <c r="AP404" s="86"/>
      <c r="AQ404" s="86"/>
      <c r="AR404" s="86"/>
      <c r="AS404" s="86"/>
      <c r="AT404" s="86"/>
      <c r="AU404" s="86"/>
    </row>
    <row r="405" spans="1:47" ht="15" customHeight="1">
      <c r="A405" s="155">
        <v>91970244</v>
      </c>
      <c r="B405" s="77">
        <v>14</v>
      </c>
      <c r="C405" s="78">
        <v>44743</v>
      </c>
      <c r="D405" s="79">
        <v>44743</v>
      </c>
      <c r="E405" s="77" t="s">
        <v>862</v>
      </c>
      <c r="F405" s="87">
        <v>44750</v>
      </c>
      <c r="G405" s="81">
        <v>80</v>
      </c>
      <c r="H405" s="81" t="s">
        <v>967</v>
      </c>
      <c r="I405" s="78">
        <v>44772</v>
      </c>
      <c r="J405" s="81"/>
      <c r="K405" s="97" t="s">
        <v>882</v>
      </c>
      <c r="L405" s="82" t="s">
        <v>986</v>
      </c>
      <c r="M405" s="77" t="s">
        <v>7</v>
      </c>
      <c r="N405" s="83"/>
      <c r="O405" s="84"/>
      <c r="P405" s="76">
        <v>74.5</v>
      </c>
      <c r="Q405" s="76">
        <v>25100</v>
      </c>
      <c r="R405" s="76">
        <v>4</v>
      </c>
      <c r="S405" s="85" t="s">
        <v>865</v>
      </c>
      <c r="T405" s="90" t="s">
        <v>879</v>
      </c>
      <c r="U405" s="76">
        <v>25.62</v>
      </c>
      <c r="V405" s="90" t="s">
        <v>884</v>
      </c>
      <c r="W405" s="84"/>
      <c r="X405" s="86"/>
      <c r="Y405" s="86"/>
      <c r="Z405" s="86"/>
      <c r="AA405" s="86"/>
      <c r="AB405" s="86"/>
      <c r="AC405" s="86"/>
      <c r="AD405" s="86"/>
      <c r="AE405" s="86"/>
      <c r="AF405" s="86"/>
      <c r="AG405" s="86"/>
      <c r="AH405" s="86"/>
      <c r="AI405" s="86"/>
      <c r="AJ405" s="86"/>
      <c r="AK405" s="86"/>
      <c r="AL405" s="86"/>
      <c r="AM405" s="86"/>
      <c r="AN405" s="86"/>
      <c r="AO405" s="86"/>
      <c r="AP405" s="86"/>
      <c r="AQ405" s="86"/>
      <c r="AR405" s="86"/>
      <c r="AS405" s="86"/>
      <c r="AT405" s="86"/>
      <c r="AU405" s="86"/>
    </row>
    <row r="406" spans="1:47" ht="15" customHeight="1">
      <c r="A406" s="155">
        <v>91725903</v>
      </c>
      <c r="B406" s="77">
        <v>15</v>
      </c>
      <c r="C406" s="78">
        <v>44743</v>
      </c>
      <c r="D406" s="79">
        <v>44743</v>
      </c>
      <c r="E406" s="77" t="s">
        <v>862</v>
      </c>
      <c r="F406" s="87">
        <v>44750</v>
      </c>
      <c r="G406" s="81">
        <v>80</v>
      </c>
      <c r="H406" s="81" t="s">
        <v>967</v>
      </c>
      <c r="I406" s="78">
        <v>44772</v>
      </c>
      <c r="J406" s="97" t="s">
        <v>882</v>
      </c>
      <c r="K406" s="77" t="s">
        <v>992</v>
      </c>
      <c r="L406" s="82" t="s">
        <v>986</v>
      </c>
      <c r="M406" s="77" t="s">
        <v>7</v>
      </c>
      <c r="N406" s="83"/>
      <c r="O406" s="84"/>
      <c r="P406" s="76">
        <v>68.5</v>
      </c>
      <c r="Q406" s="76">
        <v>25000</v>
      </c>
      <c r="R406" s="76">
        <v>4</v>
      </c>
      <c r="S406" s="85" t="s">
        <v>865</v>
      </c>
      <c r="T406" s="76" t="s">
        <v>873</v>
      </c>
      <c r="U406" s="76">
        <v>25.7</v>
      </c>
      <c r="V406" s="150" t="s">
        <v>994</v>
      </c>
      <c r="W406" s="84"/>
      <c r="X406" s="86"/>
      <c r="Y406" s="86"/>
      <c r="Z406" s="86"/>
      <c r="AA406" s="86"/>
      <c r="AB406" s="86"/>
      <c r="AC406" s="86"/>
      <c r="AD406" s="86"/>
      <c r="AE406" s="86"/>
      <c r="AF406" s="86"/>
      <c r="AG406" s="86"/>
      <c r="AH406" s="86"/>
      <c r="AI406" s="86"/>
      <c r="AJ406" s="86"/>
      <c r="AK406" s="86"/>
      <c r="AL406" s="86"/>
      <c r="AM406" s="86"/>
      <c r="AN406" s="86"/>
      <c r="AO406" s="86"/>
      <c r="AP406" s="86"/>
      <c r="AQ406" s="86"/>
      <c r="AR406" s="86"/>
      <c r="AS406" s="86"/>
      <c r="AT406" s="86"/>
      <c r="AU406" s="86"/>
    </row>
    <row r="407" spans="1:47" ht="15" customHeight="1">
      <c r="A407" s="155">
        <v>91966762</v>
      </c>
      <c r="B407" s="77">
        <v>16</v>
      </c>
      <c r="C407" s="78">
        <v>44743</v>
      </c>
      <c r="D407" s="79">
        <v>44743</v>
      </c>
      <c r="E407" s="77" t="s">
        <v>862</v>
      </c>
      <c r="F407" s="87">
        <v>44750</v>
      </c>
      <c r="G407" s="81">
        <v>80</v>
      </c>
      <c r="H407" s="81" t="s">
        <v>967</v>
      </c>
      <c r="I407" s="78">
        <v>44772</v>
      </c>
      <c r="J407" s="81"/>
      <c r="K407" s="97" t="s">
        <v>882</v>
      </c>
      <c r="L407" s="82" t="s">
        <v>986</v>
      </c>
      <c r="M407" s="77" t="s">
        <v>7</v>
      </c>
      <c r="N407" s="83"/>
      <c r="O407" s="84"/>
      <c r="P407" s="76">
        <v>68.5</v>
      </c>
      <c r="Q407" s="76">
        <v>25400</v>
      </c>
      <c r="R407" s="76">
        <v>4</v>
      </c>
      <c r="S407" s="85" t="s">
        <v>865</v>
      </c>
      <c r="T407" s="76" t="s">
        <v>873</v>
      </c>
      <c r="U407" s="76">
        <v>25.7</v>
      </c>
      <c r="V407" s="90" t="s">
        <v>884</v>
      </c>
      <c r="W407" s="84"/>
      <c r="X407" s="86"/>
      <c r="Y407" s="86"/>
      <c r="Z407" s="86"/>
      <c r="AA407" s="86"/>
      <c r="AB407" s="86"/>
      <c r="AC407" s="86"/>
      <c r="AD407" s="86"/>
      <c r="AE407" s="86"/>
      <c r="AF407" s="86"/>
      <c r="AG407" s="86"/>
      <c r="AH407" s="86"/>
      <c r="AI407" s="86"/>
      <c r="AJ407" s="86"/>
      <c r="AK407" s="86"/>
      <c r="AL407" s="86"/>
      <c r="AM407" s="86"/>
      <c r="AN407" s="86"/>
      <c r="AO407" s="86"/>
      <c r="AP407" s="86"/>
      <c r="AQ407" s="86"/>
      <c r="AR407" s="86"/>
      <c r="AS407" s="86"/>
      <c r="AT407" s="86"/>
      <c r="AU407" s="86"/>
    </row>
    <row r="408" spans="1:47" ht="15" customHeight="1">
      <c r="A408" s="155">
        <v>91966770</v>
      </c>
      <c r="B408" s="77">
        <v>17</v>
      </c>
      <c r="C408" s="78">
        <v>44743</v>
      </c>
      <c r="D408" s="79">
        <v>44743</v>
      </c>
      <c r="E408" s="77" t="s">
        <v>862</v>
      </c>
      <c r="F408" s="87">
        <v>44750</v>
      </c>
      <c r="G408" s="81">
        <v>80</v>
      </c>
      <c r="H408" s="81" t="s">
        <v>967</v>
      </c>
      <c r="I408" s="78">
        <v>44772</v>
      </c>
      <c r="J408" s="81"/>
      <c r="K408" s="97" t="s">
        <v>882</v>
      </c>
      <c r="L408" s="82" t="s">
        <v>986</v>
      </c>
      <c r="M408" s="77" t="s">
        <v>7</v>
      </c>
      <c r="N408" s="83"/>
      <c r="O408" s="84"/>
      <c r="P408" s="76">
        <v>68.5</v>
      </c>
      <c r="Q408" s="76">
        <v>25500</v>
      </c>
      <c r="R408" s="76">
        <v>4</v>
      </c>
      <c r="S408" s="85" t="s">
        <v>865</v>
      </c>
      <c r="T408" s="76" t="s">
        <v>873</v>
      </c>
      <c r="U408" s="76">
        <v>25.7</v>
      </c>
      <c r="V408" s="90" t="s">
        <v>884</v>
      </c>
      <c r="W408" s="84"/>
      <c r="X408" s="86"/>
      <c r="Y408" s="86"/>
      <c r="Z408" s="86"/>
      <c r="AA408" s="86"/>
      <c r="AB408" s="86"/>
      <c r="AC408" s="86"/>
      <c r="AD408" s="86"/>
      <c r="AE408" s="86"/>
      <c r="AF408" s="86"/>
      <c r="AG408" s="86"/>
      <c r="AH408" s="86"/>
      <c r="AI408" s="86"/>
      <c r="AJ408" s="86"/>
      <c r="AK408" s="86"/>
      <c r="AL408" s="86"/>
      <c r="AM408" s="86"/>
      <c r="AN408" s="86"/>
      <c r="AO408" s="86"/>
      <c r="AP408" s="86"/>
      <c r="AQ408" s="86"/>
      <c r="AR408" s="86"/>
      <c r="AS408" s="86"/>
      <c r="AT408" s="86"/>
      <c r="AU408" s="86"/>
    </row>
    <row r="409" spans="1:47" ht="15" customHeight="1">
      <c r="A409" s="155">
        <v>91967067</v>
      </c>
      <c r="B409" s="77">
        <v>18</v>
      </c>
      <c r="C409" s="78">
        <v>44743</v>
      </c>
      <c r="D409" s="79">
        <v>44743</v>
      </c>
      <c r="E409" s="77" t="s">
        <v>862</v>
      </c>
      <c r="F409" s="87">
        <v>44750</v>
      </c>
      <c r="G409" s="81">
        <v>80</v>
      </c>
      <c r="H409" s="81" t="s">
        <v>967</v>
      </c>
      <c r="I409" s="78">
        <v>44772</v>
      </c>
      <c r="J409" s="81"/>
      <c r="K409" s="97" t="s">
        <v>882</v>
      </c>
      <c r="L409" s="82" t="s">
        <v>986</v>
      </c>
      <c r="M409" s="77" t="s">
        <v>7</v>
      </c>
      <c r="N409" s="83"/>
      <c r="O409" s="84"/>
      <c r="P409" s="76">
        <v>68.5</v>
      </c>
      <c r="Q409" s="76">
        <v>25500</v>
      </c>
      <c r="R409" s="76">
        <v>4</v>
      </c>
      <c r="S409" s="85" t="s">
        <v>865</v>
      </c>
      <c r="T409" s="76" t="s">
        <v>873</v>
      </c>
      <c r="U409" s="76">
        <v>25.7</v>
      </c>
      <c r="V409" s="90" t="s">
        <v>884</v>
      </c>
      <c r="W409" s="84"/>
      <c r="X409" s="86"/>
      <c r="Y409" s="86"/>
      <c r="Z409" s="86"/>
      <c r="AA409" s="86"/>
      <c r="AB409" s="86"/>
      <c r="AC409" s="86"/>
      <c r="AD409" s="86"/>
      <c r="AE409" s="86"/>
      <c r="AF409" s="86"/>
      <c r="AG409" s="86"/>
      <c r="AH409" s="86"/>
      <c r="AI409" s="86"/>
      <c r="AJ409" s="86"/>
      <c r="AK409" s="86"/>
      <c r="AL409" s="86"/>
      <c r="AM409" s="86"/>
      <c r="AN409" s="86"/>
      <c r="AO409" s="86"/>
      <c r="AP409" s="86"/>
      <c r="AQ409" s="86"/>
      <c r="AR409" s="86"/>
      <c r="AS409" s="86"/>
      <c r="AT409" s="86"/>
      <c r="AU409" s="86"/>
    </row>
    <row r="410" spans="1:47" ht="15" customHeight="1">
      <c r="A410" s="155">
        <v>94956208</v>
      </c>
      <c r="B410" s="77">
        <v>19</v>
      </c>
      <c r="C410" s="78">
        <v>44743</v>
      </c>
      <c r="D410" s="79">
        <v>44743</v>
      </c>
      <c r="E410" s="77" t="s">
        <v>862</v>
      </c>
      <c r="F410" s="87">
        <v>44750</v>
      </c>
      <c r="G410" s="81">
        <v>80</v>
      </c>
      <c r="H410" s="81" t="s">
        <v>967</v>
      </c>
      <c r="I410" s="78">
        <v>44772</v>
      </c>
      <c r="J410" s="81"/>
      <c r="K410" s="97" t="s">
        <v>882</v>
      </c>
      <c r="L410" s="82" t="s">
        <v>986</v>
      </c>
      <c r="M410" s="77" t="s">
        <v>7</v>
      </c>
      <c r="N410" s="83">
        <v>44795</v>
      </c>
      <c r="O410" s="84"/>
      <c r="P410" s="76">
        <v>68.5</v>
      </c>
      <c r="Q410" s="76">
        <v>25000</v>
      </c>
      <c r="R410" s="76">
        <v>4</v>
      </c>
      <c r="S410" s="85" t="s">
        <v>865</v>
      </c>
      <c r="T410" s="76" t="s">
        <v>873</v>
      </c>
      <c r="U410" s="76">
        <v>25.7</v>
      </c>
      <c r="V410" s="90" t="s">
        <v>884</v>
      </c>
      <c r="W410" s="84"/>
      <c r="X410" s="86"/>
      <c r="Y410" s="86"/>
      <c r="Z410" s="86"/>
      <c r="AA410" s="86"/>
      <c r="AB410" s="86"/>
      <c r="AC410" s="86"/>
      <c r="AD410" s="86"/>
      <c r="AE410" s="86"/>
      <c r="AF410" s="86"/>
      <c r="AG410" s="86"/>
      <c r="AH410" s="86"/>
      <c r="AI410" s="86"/>
      <c r="AJ410" s="86"/>
      <c r="AK410" s="86"/>
      <c r="AL410" s="86"/>
      <c r="AM410" s="86"/>
      <c r="AN410" s="86"/>
      <c r="AO410" s="86"/>
      <c r="AP410" s="86"/>
      <c r="AQ410" s="86"/>
      <c r="AR410" s="86"/>
      <c r="AS410" s="86"/>
      <c r="AT410" s="86"/>
      <c r="AU410" s="86"/>
    </row>
    <row r="411" spans="1:47" ht="15" customHeight="1">
      <c r="A411" s="155">
        <v>97919690</v>
      </c>
      <c r="B411" s="77">
        <v>20</v>
      </c>
      <c r="C411" s="78">
        <v>44743</v>
      </c>
      <c r="D411" s="79">
        <v>44743</v>
      </c>
      <c r="E411" s="77" t="s">
        <v>862</v>
      </c>
      <c r="F411" s="87">
        <v>44750</v>
      </c>
      <c r="G411" s="81">
        <v>80</v>
      </c>
      <c r="H411" s="81" t="s">
        <v>967</v>
      </c>
      <c r="I411" s="78">
        <v>44772</v>
      </c>
      <c r="J411" s="81"/>
      <c r="K411" s="97" t="s">
        <v>882</v>
      </c>
      <c r="L411" s="82" t="s">
        <v>986</v>
      </c>
      <c r="M411" s="77" t="s">
        <v>7</v>
      </c>
      <c r="N411" s="83"/>
      <c r="O411" s="84"/>
      <c r="P411" s="76">
        <v>68.5</v>
      </c>
      <c r="Q411" s="76">
        <v>25000</v>
      </c>
      <c r="R411" s="76">
        <v>4</v>
      </c>
      <c r="S411" s="85" t="s">
        <v>865</v>
      </c>
      <c r="T411" s="76" t="s">
        <v>873</v>
      </c>
      <c r="U411" s="76">
        <v>25.7</v>
      </c>
      <c r="V411" s="90" t="s">
        <v>884</v>
      </c>
      <c r="W411" s="84"/>
      <c r="X411" s="86"/>
      <c r="Y411" s="86"/>
      <c r="Z411" s="86"/>
      <c r="AA411" s="86"/>
      <c r="AB411" s="86"/>
      <c r="AC411" s="86"/>
      <c r="AD411" s="86"/>
      <c r="AE411" s="86"/>
      <c r="AF411" s="86"/>
      <c r="AG411" s="86"/>
      <c r="AH411" s="86"/>
      <c r="AI411" s="86"/>
      <c r="AJ411" s="86"/>
      <c r="AK411" s="86"/>
      <c r="AL411" s="86"/>
      <c r="AM411" s="86"/>
      <c r="AN411" s="86"/>
      <c r="AO411" s="86"/>
      <c r="AP411" s="86"/>
      <c r="AQ411" s="86"/>
      <c r="AR411" s="86"/>
      <c r="AS411" s="86"/>
      <c r="AT411" s="86"/>
      <c r="AU411" s="86"/>
    </row>
    <row r="412" spans="1:47" ht="15" customHeight="1">
      <c r="A412" s="155">
        <v>97967798</v>
      </c>
      <c r="B412" s="77">
        <v>21</v>
      </c>
      <c r="C412" s="78">
        <v>44743</v>
      </c>
      <c r="D412" s="79">
        <v>44743</v>
      </c>
      <c r="E412" s="77" t="s">
        <v>862</v>
      </c>
      <c r="F412" s="87">
        <v>44750</v>
      </c>
      <c r="G412" s="81">
        <v>80</v>
      </c>
      <c r="H412" s="81" t="s">
        <v>967</v>
      </c>
      <c r="I412" s="78">
        <v>44772</v>
      </c>
      <c r="J412" s="81"/>
      <c r="K412" s="97" t="s">
        <v>882</v>
      </c>
      <c r="L412" s="82" t="s">
        <v>986</v>
      </c>
      <c r="M412" s="77" t="s">
        <v>7</v>
      </c>
      <c r="N412" s="83"/>
      <c r="O412" s="84"/>
      <c r="P412" s="76">
        <v>68.5</v>
      </c>
      <c r="Q412" s="76">
        <v>25000</v>
      </c>
      <c r="R412" s="76">
        <v>4</v>
      </c>
      <c r="S412" s="85" t="s">
        <v>865</v>
      </c>
      <c r="T412" s="76" t="s">
        <v>873</v>
      </c>
      <c r="U412" s="76">
        <v>25.7</v>
      </c>
      <c r="V412" s="90" t="s">
        <v>884</v>
      </c>
      <c r="W412" s="84"/>
      <c r="X412" s="86"/>
      <c r="Y412" s="86"/>
      <c r="Z412" s="86"/>
      <c r="AA412" s="86"/>
      <c r="AB412" s="86"/>
      <c r="AC412" s="86"/>
      <c r="AD412" s="86"/>
      <c r="AE412" s="86"/>
      <c r="AF412" s="86"/>
      <c r="AG412" s="86"/>
      <c r="AH412" s="86"/>
      <c r="AI412" s="86"/>
      <c r="AJ412" s="86"/>
      <c r="AK412" s="86"/>
      <c r="AL412" s="86"/>
      <c r="AM412" s="86"/>
      <c r="AN412" s="86"/>
      <c r="AO412" s="86"/>
      <c r="AP412" s="86"/>
      <c r="AQ412" s="86"/>
      <c r="AR412" s="86"/>
      <c r="AS412" s="86"/>
      <c r="AT412" s="86"/>
      <c r="AU412" s="86"/>
    </row>
    <row r="413" spans="1:47" ht="15" customHeight="1">
      <c r="A413" s="155">
        <v>98319981</v>
      </c>
      <c r="B413" s="77">
        <v>22</v>
      </c>
      <c r="C413" s="78">
        <v>44743</v>
      </c>
      <c r="D413" s="79">
        <v>44743</v>
      </c>
      <c r="E413" s="77" t="s">
        <v>862</v>
      </c>
      <c r="F413" s="87">
        <v>44750</v>
      </c>
      <c r="G413" s="81">
        <v>80</v>
      </c>
      <c r="H413" s="81" t="s">
        <v>967</v>
      </c>
      <c r="I413" s="78">
        <v>44772</v>
      </c>
      <c r="J413" s="81"/>
      <c r="K413" s="97" t="s">
        <v>882</v>
      </c>
      <c r="L413" s="82" t="s">
        <v>986</v>
      </c>
      <c r="M413" s="77" t="s">
        <v>7</v>
      </c>
      <c r="N413" s="83"/>
      <c r="O413" s="84"/>
      <c r="P413" s="76">
        <v>68.5</v>
      </c>
      <c r="Q413" s="76">
        <v>25400</v>
      </c>
      <c r="R413" s="76">
        <v>4</v>
      </c>
      <c r="S413" s="85" t="s">
        <v>865</v>
      </c>
      <c r="T413" s="76" t="s">
        <v>873</v>
      </c>
      <c r="U413" s="76">
        <v>25.7</v>
      </c>
      <c r="V413" s="90" t="s">
        <v>884</v>
      </c>
      <c r="W413" s="84"/>
      <c r="X413" s="86"/>
      <c r="Y413" s="86"/>
      <c r="Z413" s="86"/>
      <c r="AA413" s="86"/>
      <c r="AB413" s="86"/>
      <c r="AC413" s="86"/>
      <c r="AD413" s="86"/>
      <c r="AE413" s="86"/>
      <c r="AF413" s="86"/>
      <c r="AG413" s="86"/>
      <c r="AH413" s="86"/>
      <c r="AI413" s="86"/>
      <c r="AJ413" s="86"/>
      <c r="AK413" s="86"/>
      <c r="AL413" s="86"/>
      <c r="AM413" s="86"/>
      <c r="AN413" s="86"/>
      <c r="AO413" s="86"/>
      <c r="AP413" s="86"/>
      <c r="AQ413" s="86"/>
      <c r="AR413" s="86"/>
      <c r="AS413" s="86"/>
      <c r="AT413" s="86"/>
      <c r="AU413" s="86"/>
    </row>
    <row r="414" spans="1:47" ht="15" customHeight="1">
      <c r="A414" s="155">
        <v>98325277</v>
      </c>
      <c r="B414" s="77">
        <v>23</v>
      </c>
      <c r="C414" s="78">
        <v>44743</v>
      </c>
      <c r="D414" s="79">
        <v>44743</v>
      </c>
      <c r="E414" s="77" t="s">
        <v>862</v>
      </c>
      <c r="F414" s="87">
        <v>44750</v>
      </c>
      <c r="G414" s="81">
        <v>80</v>
      </c>
      <c r="H414" s="81" t="s">
        <v>967</v>
      </c>
      <c r="I414" s="78">
        <v>44772</v>
      </c>
      <c r="J414" s="97" t="s">
        <v>882</v>
      </c>
      <c r="K414" s="77" t="s">
        <v>872</v>
      </c>
      <c r="L414" s="82" t="s">
        <v>986</v>
      </c>
      <c r="M414" s="77" t="s">
        <v>7</v>
      </c>
      <c r="N414" s="83"/>
      <c r="O414" s="84"/>
      <c r="P414" s="76">
        <v>68.5</v>
      </c>
      <c r="Q414" s="76">
        <v>25400</v>
      </c>
      <c r="R414" s="76">
        <v>4</v>
      </c>
      <c r="S414" s="85" t="s">
        <v>865</v>
      </c>
      <c r="T414" s="76" t="s">
        <v>873</v>
      </c>
      <c r="U414" s="76">
        <v>25.7</v>
      </c>
      <c r="V414" s="81" t="s">
        <v>874</v>
      </c>
      <c r="W414" s="84"/>
      <c r="X414" s="86"/>
      <c r="Y414" s="86"/>
      <c r="Z414" s="86"/>
      <c r="AA414" s="86"/>
      <c r="AB414" s="86"/>
      <c r="AC414" s="86"/>
      <c r="AD414" s="86"/>
      <c r="AE414" s="86"/>
      <c r="AF414" s="86"/>
      <c r="AG414" s="86"/>
      <c r="AH414" s="86"/>
      <c r="AI414" s="86"/>
      <c r="AJ414" s="86"/>
      <c r="AK414" s="86"/>
      <c r="AL414" s="86"/>
      <c r="AM414" s="86"/>
      <c r="AN414" s="86"/>
      <c r="AO414" s="86"/>
      <c r="AP414" s="86"/>
      <c r="AQ414" s="86"/>
      <c r="AR414" s="86"/>
      <c r="AS414" s="86"/>
      <c r="AT414" s="86"/>
      <c r="AU414" s="86"/>
    </row>
    <row r="415" spans="1:47" ht="15" customHeight="1">
      <c r="A415" s="155">
        <v>98156532</v>
      </c>
      <c r="B415" s="77">
        <v>26</v>
      </c>
      <c r="C415" s="78">
        <v>44743</v>
      </c>
      <c r="D415" s="79">
        <v>44743</v>
      </c>
      <c r="E415" s="77" t="s">
        <v>862</v>
      </c>
      <c r="F415" s="87">
        <v>44750</v>
      </c>
      <c r="G415" s="81">
        <v>80</v>
      </c>
      <c r="H415" s="81" t="s">
        <v>967</v>
      </c>
      <c r="I415" s="78">
        <v>44772</v>
      </c>
      <c r="J415" s="81"/>
      <c r="K415" s="97" t="s">
        <v>882</v>
      </c>
      <c r="L415" s="82" t="s">
        <v>986</v>
      </c>
      <c r="M415" s="77" t="s">
        <v>7</v>
      </c>
      <c r="N415" s="83"/>
      <c r="O415" s="84"/>
      <c r="P415" s="76">
        <v>69.8</v>
      </c>
      <c r="Q415" s="76">
        <v>24000</v>
      </c>
      <c r="R415" s="76">
        <v>4</v>
      </c>
      <c r="S415" s="89" t="s">
        <v>877</v>
      </c>
      <c r="T415" s="76" t="s">
        <v>894</v>
      </c>
      <c r="U415" s="81">
        <v>25.22</v>
      </c>
      <c r="V415" s="90" t="s">
        <v>884</v>
      </c>
      <c r="W415" s="84"/>
      <c r="X415" s="86"/>
      <c r="Y415" s="86"/>
      <c r="Z415" s="86"/>
      <c r="AA415" s="86"/>
      <c r="AB415" s="86"/>
      <c r="AC415" s="86"/>
      <c r="AD415" s="86"/>
      <c r="AE415" s="86"/>
      <c r="AF415" s="86"/>
      <c r="AG415" s="86"/>
      <c r="AH415" s="86"/>
      <c r="AI415" s="86"/>
      <c r="AJ415" s="86"/>
      <c r="AK415" s="86"/>
      <c r="AL415" s="86"/>
      <c r="AM415" s="86"/>
      <c r="AN415" s="86"/>
      <c r="AO415" s="86"/>
      <c r="AP415" s="86"/>
      <c r="AQ415" s="86"/>
      <c r="AR415" s="86"/>
      <c r="AS415" s="86"/>
      <c r="AT415" s="86"/>
      <c r="AU415" s="86"/>
    </row>
    <row r="416" spans="1:47" ht="15" customHeight="1">
      <c r="A416" s="155">
        <v>98560725</v>
      </c>
      <c r="B416" s="77">
        <v>27</v>
      </c>
      <c r="C416" s="78">
        <v>44743</v>
      </c>
      <c r="D416" s="79">
        <v>44743</v>
      </c>
      <c r="E416" s="77" t="s">
        <v>862</v>
      </c>
      <c r="F416" s="87">
        <v>44750</v>
      </c>
      <c r="G416" s="81">
        <v>80</v>
      </c>
      <c r="H416" s="81" t="s">
        <v>967</v>
      </c>
      <c r="I416" s="78">
        <v>44772</v>
      </c>
      <c r="J416" s="97" t="s">
        <v>882</v>
      </c>
      <c r="K416" s="81" t="s">
        <v>925</v>
      </c>
      <c r="L416" s="82" t="s">
        <v>986</v>
      </c>
      <c r="M416" s="77" t="s">
        <v>7</v>
      </c>
      <c r="N416" s="83"/>
      <c r="O416" s="84"/>
      <c r="P416" s="76">
        <v>69.8</v>
      </c>
      <c r="Q416" s="76">
        <v>24100</v>
      </c>
      <c r="R416" s="76">
        <v>4</v>
      </c>
      <c r="S416" s="89" t="s">
        <v>877</v>
      </c>
      <c r="T416" s="76" t="s">
        <v>894</v>
      </c>
      <c r="U416" s="81">
        <v>25.22</v>
      </c>
      <c r="V416" s="76" t="s">
        <v>926</v>
      </c>
      <c r="W416" s="84"/>
      <c r="X416" s="86"/>
      <c r="Y416" s="86"/>
      <c r="Z416" s="86"/>
      <c r="AA416" s="86"/>
      <c r="AB416" s="86"/>
      <c r="AC416" s="86"/>
      <c r="AD416" s="86"/>
      <c r="AE416" s="86"/>
      <c r="AF416" s="86"/>
      <c r="AG416" s="86"/>
      <c r="AH416" s="86"/>
      <c r="AI416" s="86"/>
      <c r="AJ416" s="86"/>
      <c r="AK416" s="86"/>
      <c r="AL416" s="86"/>
      <c r="AM416" s="86"/>
      <c r="AN416" s="86"/>
      <c r="AO416" s="86"/>
      <c r="AP416" s="86"/>
      <c r="AQ416" s="86"/>
      <c r="AR416" s="86"/>
      <c r="AS416" s="86"/>
      <c r="AT416" s="86"/>
      <c r="AU416" s="86"/>
    </row>
    <row r="417" spans="1:47" ht="15" customHeight="1">
      <c r="A417" s="155">
        <v>98561053</v>
      </c>
      <c r="B417" s="77">
        <v>28</v>
      </c>
      <c r="C417" s="78">
        <v>44743</v>
      </c>
      <c r="D417" s="79">
        <v>44743</v>
      </c>
      <c r="E417" s="77" t="s">
        <v>862</v>
      </c>
      <c r="F417" s="87">
        <v>44750</v>
      </c>
      <c r="G417" s="81">
        <v>80</v>
      </c>
      <c r="H417" s="81" t="s">
        <v>967</v>
      </c>
      <c r="I417" s="78">
        <v>44772</v>
      </c>
      <c r="J417" s="97" t="s">
        <v>882</v>
      </c>
      <c r="K417" s="81" t="s">
        <v>925</v>
      </c>
      <c r="L417" s="82" t="s">
        <v>986</v>
      </c>
      <c r="M417" s="77" t="s">
        <v>7</v>
      </c>
      <c r="N417" s="83"/>
      <c r="O417" s="84"/>
      <c r="P417" s="76">
        <v>69.8</v>
      </c>
      <c r="Q417" s="76">
        <v>24100</v>
      </c>
      <c r="R417" s="76">
        <v>4</v>
      </c>
      <c r="S417" s="89" t="s">
        <v>877</v>
      </c>
      <c r="T417" s="76" t="s">
        <v>894</v>
      </c>
      <c r="U417" s="81">
        <v>25.22</v>
      </c>
      <c r="V417" s="76" t="s">
        <v>926</v>
      </c>
      <c r="W417" s="84"/>
      <c r="X417" s="86"/>
      <c r="Y417" s="86"/>
      <c r="Z417" s="86"/>
      <c r="AA417" s="86"/>
      <c r="AB417" s="86"/>
      <c r="AC417" s="86"/>
      <c r="AD417" s="86"/>
      <c r="AE417" s="86"/>
      <c r="AF417" s="86"/>
      <c r="AG417" s="86"/>
      <c r="AH417" s="86"/>
      <c r="AI417" s="86"/>
      <c r="AJ417" s="86"/>
      <c r="AK417" s="86"/>
      <c r="AL417" s="86"/>
      <c r="AM417" s="86"/>
      <c r="AN417" s="86"/>
      <c r="AO417" s="86"/>
      <c r="AP417" s="86"/>
      <c r="AQ417" s="86"/>
      <c r="AR417" s="86"/>
      <c r="AS417" s="86"/>
      <c r="AT417" s="86"/>
      <c r="AU417" s="86"/>
    </row>
    <row r="418" spans="1:47" ht="15" customHeight="1">
      <c r="A418" s="155">
        <v>91984229</v>
      </c>
      <c r="B418" s="77">
        <v>32</v>
      </c>
      <c r="C418" s="78">
        <v>44743</v>
      </c>
      <c r="D418" s="79">
        <v>44743</v>
      </c>
      <c r="E418" s="77" t="s">
        <v>862</v>
      </c>
      <c r="F418" s="87">
        <v>44750</v>
      </c>
      <c r="G418" s="81">
        <v>80</v>
      </c>
      <c r="H418" s="81" t="s">
        <v>967</v>
      </c>
      <c r="I418" s="78">
        <v>44772</v>
      </c>
      <c r="J418" s="81"/>
      <c r="K418" s="97" t="s">
        <v>882</v>
      </c>
      <c r="L418" s="82" t="s">
        <v>986</v>
      </c>
      <c r="M418" s="77" t="s">
        <v>7</v>
      </c>
      <c r="N418" s="83"/>
      <c r="O418" s="84"/>
      <c r="P418" s="76">
        <v>69.2</v>
      </c>
      <c r="Q418" s="76">
        <v>24400</v>
      </c>
      <c r="R418" s="76">
        <v>4</v>
      </c>
      <c r="S418" s="85" t="s">
        <v>865</v>
      </c>
      <c r="T418" s="76" t="s">
        <v>866</v>
      </c>
      <c r="U418" s="76">
        <v>25.46</v>
      </c>
      <c r="V418" s="90" t="s">
        <v>884</v>
      </c>
      <c r="W418" s="84"/>
      <c r="X418" s="86"/>
      <c r="Y418" s="86"/>
      <c r="Z418" s="86"/>
      <c r="AA418" s="86"/>
      <c r="AB418" s="86"/>
      <c r="AC418" s="86"/>
      <c r="AD418" s="86"/>
      <c r="AE418" s="86"/>
      <c r="AF418" s="86"/>
      <c r="AG418" s="86"/>
      <c r="AH418" s="86"/>
      <c r="AI418" s="86"/>
      <c r="AJ418" s="86"/>
      <c r="AK418" s="86"/>
      <c r="AL418" s="86"/>
      <c r="AM418" s="86"/>
      <c r="AN418" s="86"/>
      <c r="AO418" s="86"/>
      <c r="AP418" s="86"/>
      <c r="AQ418" s="86"/>
      <c r="AR418" s="86"/>
      <c r="AS418" s="86"/>
      <c r="AT418" s="86"/>
      <c r="AU418" s="86"/>
    </row>
    <row r="419" spans="1:47" ht="15" customHeight="1">
      <c r="A419" s="155">
        <v>95446795</v>
      </c>
      <c r="B419" s="77">
        <v>35</v>
      </c>
      <c r="C419" s="78">
        <v>44743</v>
      </c>
      <c r="D419" s="79">
        <v>44743</v>
      </c>
      <c r="E419" s="77" t="s">
        <v>862</v>
      </c>
      <c r="F419" s="87">
        <v>44750</v>
      </c>
      <c r="G419" s="103">
        <v>40</v>
      </c>
      <c r="H419" s="81" t="s">
        <v>967</v>
      </c>
      <c r="I419" s="78">
        <v>44772</v>
      </c>
      <c r="J419" s="81"/>
      <c r="K419" s="97" t="s">
        <v>882</v>
      </c>
      <c r="L419" s="82" t="s">
        <v>986</v>
      </c>
      <c r="M419" s="77" t="s">
        <v>7</v>
      </c>
      <c r="N419" s="83"/>
      <c r="O419" s="84"/>
      <c r="P419" s="76">
        <v>72</v>
      </c>
      <c r="Q419" s="76">
        <v>21200</v>
      </c>
      <c r="R419" s="76">
        <v>2</v>
      </c>
      <c r="S419" s="85" t="s">
        <v>902</v>
      </c>
      <c r="T419" s="76" t="s">
        <v>1007</v>
      </c>
      <c r="U419" s="76">
        <v>14.62</v>
      </c>
      <c r="V419" s="90" t="s">
        <v>884</v>
      </c>
      <c r="W419" s="84"/>
      <c r="X419" s="86"/>
      <c r="Y419" s="86"/>
      <c r="Z419" s="86"/>
      <c r="AA419" s="86"/>
      <c r="AB419" s="86"/>
      <c r="AC419" s="86"/>
      <c r="AD419" s="86"/>
      <c r="AE419" s="86"/>
      <c r="AF419" s="86"/>
      <c r="AG419" s="86"/>
      <c r="AH419" s="86"/>
      <c r="AI419" s="86"/>
      <c r="AJ419" s="86"/>
      <c r="AK419" s="86"/>
      <c r="AL419" s="86"/>
      <c r="AM419" s="86"/>
      <c r="AN419" s="86"/>
      <c r="AO419" s="86"/>
      <c r="AP419" s="86"/>
      <c r="AQ419" s="86"/>
      <c r="AR419" s="86"/>
      <c r="AS419" s="86"/>
      <c r="AT419" s="86"/>
      <c r="AU419" s="86"/>
    </row>
    <row r="420" spans="1:47" ht="15" customHeight="1">
      <c r="A420" s="155">
        <v>95485090</v>
      </c>
      <c r="B420" s="77">
        <v>36</v>
      </c>
      <c r="C420" s="78">
        <v>44743</v>
      </c>
      <c r="D420" s="79">
        <v>44743</v>
      </c>
      <c r="E420" s="77" t="s">
        <v>862</v>
      </c>
      <c r="F420" s="87">
        <v>44750</v>
      </c>
      <c r="G420" s="103">
        <v>40</v>
      </c>
      <c r="H420" s="81" t="s">
        <v>967</v>
      </c>
      <c r="I420" s="78">
        <v>44772</v>
      </c>
      <c r="J420" s="81"/>
      <c r="K420" s="97" t="s">
        <v>882</v>
      </c>
      <c r="L420" s="82" t="s">
        <v>986</v>
      </c>
      <c r="M420" s="77" t="s">
        <v>7</v>
      </c>
      <c r="N420" s="83"/>
      <c r="O420" s="84"/>
      <c r="P420" s="76">
        <v>72</v>
      </c>
      <c r="Q420" s="76">
        <v>21300</v>
      </c>
      <c r="R420" s="76">
        <v>2</v>
      </c>
      <c r="S420" s="85" t="s">
        <v>902</v>
      </c>
      <c r="T420" s="76" t="s">
        <v>1007</v>
      </c>
      <c r="U420" s="76">
        <v>14.62</v>
      </c>
      <c r="V420" s="90" t="s">
        <v>884</v>
      </c>
      <c r="W420" s="84"/>
      <c r="X420" s="86"/>
      <c r="Y420" s="86"/>
      <c r="Z420" s="86"/>
      <c r="AA420" s="86"/>
      <c r="AB420" s="86"/>
      <c r="AC420" s="86"/>
      <c r="AD420" s="86"/>
      <c r="AE420" s="86"/>
      <c r="AF420" s="86"/>
      <c r="AG420" s="86"/>
      <c r="AH420" s="86"/>
      <c r="AI420" s="86"/>
      <c r="AJ420" s="86"/>
      <c r="AK420" s="86"/>
      <c r="AL420" s="86"/>
      <c r="AM420" s="86"/>
      <c r="AN420" s="86"/>
      <c r="AO420" s="86"/>
      <c r="AP420" s="86"/>
      <c r="AQ420" s="86"/>
      <c r="AR420" s="86"/>
      <c r="AS420" s="86"/>
      <c r="AT420" s="86"/>
      <c r="AU420" s="86"/>
    </row>
    <row r="421" spans="1:47" ht="15" customHeight="1">
      <c r="A421" s="155">
        <v>94250487</v>
      </c>
      <c r="B421" s="77">
        <v>37</v>
      </c>
      <c r="C421" s="78">
        <v>44743</v>
      </c>
      <c r="D421" s="79">
        <v>44743</v>
      </c>
      <c r="E421" s="77" t="s">
        <v>862</v>
      </c>
      <c r="F421" s="87">
        <v>44750</v>
      </c>
      <c r="G421" s="103">
        <v>40</v>
      </c>
      <c r="H421" s="81" t="s">
        <v>967</v>
      </c>
      <c r="I421" s="78">
        <v>44772</v>
      </c>
      <c r="J421" s="81"/>
      <c r="K421" s="97" t="s">
        <v>882</v>
      </c>
      <c r="L421" s="82" t="s">
        <v>986</v>
      </c>
      <c r="M421" s="77" t="s">
        <v>7</v>
      </c>
      <c r="N421" s="83"/>
      <c r="O421" s="84"/>
      <c r="P421" s="76">
        <v>73</v>
      </c>
      <c r="Q421" s="76">
        <v>19500</v>
      </c>
      <c r="R421" s="76">
        <v>2</v>
      </c>
      <c r="S421" s="85" t="s">
        <v>902</v>
      </c>
      <c r="T421" s="76" t="s">
        <v>903</v>
      </c>
      <c r="U421" s="76">
        <v>14.62</v>
      </c>
      <c r="V421" s="90" t="s">
        <v>884</v>
      </c>
      <c r="W421" s="84"/>
      <c r="X421" s="86"/>
      <c r="Y421" s="86"/>
      <c r="Z421" s="86"/>
      <c r="AA421" s="86"/>
      <c r="AB421" s="86"/>
      <c r="AC421" s="86"/>
      <c r="AD421" s="86"/>
      <c r="AE421" s="86"/>
      <c r="AF421" s="86"/>
      <c r="AG421" s="86"/>
      <c r="AH421" s="86"/>
      <c r="AI421" s="86"/>
      <c r="AJ421" s="86"/>
      <c r="AK421" s="86"/>
      <c r="AL421" s="86"/>
      <c r="AM421" s="86"/>
      <c r="AN421" s="86"/>
      <c r="AO421" s="86"/>
      <c r="AP421" s="86"/>
      <c r="AQ421" s="86"/>
      <c r="AR421" s="86"/>
      <c r="AS421" s="86"/>
      <c r="AT421" s="86"/>
      <c r="AU421" s="86"/>
    </row>
    <row r="422" spans="1:47" ht="15" customHeight="1">
      <c r="A422" s="155">
        <v>94266418</v>
      </c>
      <c r="B422" s="77">
        <v>38</v>
      </c>
      <c r="C422" s="78">
        <v>44743</v>
      </c>
      <c r="D422" s="79">
        <v>44743</v>
      </c>
      <c r="E422" s="77" t="s">
        <v>862</v>
      </c>
      <c r="F422" s="87">
        <v>44750</v>
      </c>
      <c r="G422" s="103">
        <v>40</v>
      </c>
      <c r="H422" s="81" t="s">
        <v>967</v>
      </c>
      <c r="I422" s="78">
        <v>44772</v>
      </c>
      <c r="J422" s="81"/>
      <c r="K422" s="97" t="s">
        <v>882</v>
      </c>
      <c r="L422" s="82" t="s">
        <v>986</v>
      </c>
      <c r="M422" s="77" t="s">
        <v>7</v>
      </c>
      <c r="N422" s="83"/>
      <c r="O422" s="84"/>
      <c r="P422" s="76">
        <v>70</v>
      </c>
      <c r="Q422" s="127">
        <v>24000</v>
      </c>
      <c r="R422" s="127">
        <v>2</v>
      </c>
      <c r="S422" s="85" t="s">
        <v>902</v>
      </c>
      <c r="T422" s="114" t="s">
        <v>962</v>
      </c>
      <c r="U422" s="127">
        <v>14.62</v>
      </c>
      <c r="V422" s="90" t="s">
        <v>884</v>
      </c>
      <c r="W422" s="84"/>
      <c r="X422" s="86"/>
      <c r="Y422" s="86"/>
      <c r="Z422" s="86"/>
      <c r="AA422" s="86"/>
      <c r="AB422" s="86"/>
      <c r="AC422" s="86"/>
      <c r="AD422" s="86"/>
      <c r="AE422" s="86"/>
      <c r="AF422" s="86"/>
      <c r="AG422" s="86"/>
      <c r="AH422" s="86"/>
      <c r="AI422" s="86"/>
      <c r="AJ422" s="86"/>
      <c r="AK422" s="86"/>
      <c r="AL422" s="86"/>
      <c r="AM422" s="86"/>
      <c r="AN422" s="86"/>
      <c r="AO422" s="86"/>
      <c r="AP422" s="86"/>
      <c r="AQ422" s="86"/>
      <c r="AR422" s="86"/>
      <c r="AS422" s="86"/>
      <c r="AT422" s="86"/>
      <c r="AU422" s="86"/>
    </row>
    <row r="423" spans="1:47" ht="15" customHeight="1">
      <c r="A423" s="155">
        <v>94271384</v>
      </c>
      <c r="B423" s="77">
        <v>39</v>
      </c>
      <c r="C423" s="78">
        <v>44743</v>
      </c>
      <c r="D423" s="79">
        <v>44743</v>
      </c>
      <c r="E423" s="77" t="s">
        <v>862</v>
      </c>
      <c r="F423" s="87">
        <v>44750</v>
      </c>
      <c r="G423" s="103">
        <v>40</v>
      </c>
      <c r="H423" s="81" t="s">
        <v>967</v>
      </c>
      <c r="I423" s="78">
        <v>44772</v>
      </c>
      <c r="J423" s="81"/>
      <c r="K423" s="97" t="s">
        <v>882</v>
      </c>
      <c r="L423" s="82" t="s">
        <v>986</v>
      </c>
      <c r="M423" s="77" t="s">
        <v>7</v>
      </c>
      <c r="N423" s="83"/>
      <c r="O423" s="84"/>
      <c r="P423" s="76">
        <v>70</v>
      </c>
      <c r="Q423" s="127">
        <v>24000</v>
      </c>
      <c r="R423" s="127">
        <v>2</v>
      </c>
      <c r="S423" s="85" t="s">
        <v>902</v>
      </c>
      <c r="T423" s="114" t="s">
        <v>962</v>
      </c>
      <c r="U423" s="127">
        <v>14.62</v>
      </c>
      <c r="V423" s="90" t="s">
        <v>884</v>
      </c>
      <c r="W423" s="84"/>
      <c r="X423" s="86"/>
      <c r="Y423" s="86"/>
      <c r="Z423" s="86"/>
      <c r="AA423" s="86"/>
      <c r="AB423" s="86"/>
      <c r="AC423" s="86"/>
      <c r="AD423" s="86"/>
      <c r="AE423" s="86"/>
      <c r="AF423" s="86"/>
      <c r="AG423" s="86"/>
      <c r="AH423" s="86"/>
      <c r="AI423" s="86"/>
      <c r="AJ423" s="86"/>
      <c r="AK423" s="86"/>
      <c r="AL423" s="86"/>
      <c r="AM423" s="86"/>
      <c r="AN423" s="86"/>
      <c r="AO423" s="86"/>
      <c r="AP423" s="86"/>
      <c r="AQ423" s="86"/>
      <c r="AR423" s="86"/>
      <c r="AS423" s="86"/>
      <c r="AT423" s="86"/>
      <c r="AU423" s="86"/>
    </row>
    <row r="424" spans="1:47" ht="15" customHeight="1">
      <c r="A424" s="155">
        <v>94274909</v>
      </c>
      <c r="B424" s="77">
        <v>40</v>
      </c>
      <c r="C424" s="78">
        <v>44743</v>
      </c>
      <c r="D424" s="79">
        <v>44743</v>
      </c>
      <c r="E424" s="77" t="s">
        <v>862</v>
      </c>
      <c r="F424" s="87">
        <v>44750</v>
      </c>
      <c r="G424" s="103">
        <v>40</v>
      </c>
      <c r="H424" s="81" t="s">
        <v>967</v>
      </c>
      <c r="I424" s="78">
        <v>44772</v>
      </c>
      <c r="J424" s="81"/>
      <c r="K424" s="97" t="s">
        <v>882</v>
      </c>
      <c r="L424" s="82" t="s">
        <v>986</v>
      </c>
      <c r="M424" s="77" t="s">
        <v>7</v>
      </c>
      <c r="N424" s="83"/>
      <c r="O424" s="84"/>
      <c r="P424" s="76">
        <v>70</v>
      </c>
      <c r="Q424" s="127">
        <v>24000</v>
      </c>
      <c r="R424" s="127">
        <v>2</v>
      </c>
      <c r="S424" s="85" t="s">
        <v>902</v>
      </c>
      <c r="T424" s="114" t="s">
        <v>962</v>
      </c>
      <c r="U424" s="127">
        <v>14.62</v>
      </c>
      <c r="V424" s="90" t="s">
        <v>884</v>
      </c>
      <c r="W424" s="84"/>
      <c r="X424" s="86"/>
      <c r="Y424" s="86"/>
      <c r="Z424" s="86"/>
      <c r="AA424" s="86"/>
      <c r="AB424" s="86"/>
      <c r="AC424" s="86"/>
      <c r="AD424" s="86"/>
      <c r="AE424" s="86"/>
      <c r="AF424" s="86"/>
      <c r="AG424" s="86"/>
      <c r="AH424" s="86"/>
      <c r="AI424" s="86"/>
      <c r="AJ424" s="86"/>
      <c r="AK424" s="86"/>
      <c r="AL424" s="86"/>
      <c r="AM424" s="86"/>
      <c r="AN424" s="86"/>
      <c r="AO424" s="86"/>
      <c r="AP424" s="86"/>
      <c r="AQ424" s="86"/>
      <c r="AR424" s="86"/>
      <c r="AS424" s="86"/>
      <c r="AT424" s="86"/>
      <c r="AU424" s="86"/>
    </row>
    <row r="425" spans="1:47" ht="15" customHeight="1">
      <c r="A425" s="155">
        <v>94278801</v>
      </c>
      <c r="B425" s="77">
        <v>41</v>
      </c>
      <c r="C425" s="78">
        <v>44743</v>
      </c>
      <c r="D425" s="79">
        <v>44743</v>
      </c>
      <c r="E425" s="77" t="s">
        <v>862</v>
      </c>
      <c r="F425" s="87">
        <v>44750</v>
      </c>
      <c r="G425" s="103">
        <v>40</v>
      </c>
      <c r="H425" s="81" t="s">
        <v>967</v>
      </c>
      <c r="I425" s="78">
        <v>44772</v>
      </c>
      <c r="J425" s="81"/>
      <c r="K425" s="97" t="s">
        <v>882</v>
      </c>
      <c r="L425" s="82" t="s">
        <v>986</v>
      </c>
      <c r="M425" s="77" t="s">
        <v>7</v>
      </c>
      <c r="N425" s="83"/>
      <c r="O425" s="84"/>
      <c r="P425" s="76">
        <v>70</v>
      </c>
      <c r="Q425" s="127">
        <v>24000</v>
      </c>
      <c r="R425" s="127">
        <v>2</v>
      </c>
      <c r="S425" s="85" t="s">
        <v>902</v>
      </c>
      <c r="T425" s="114" t="s">
        <v>962</v>
      </c>
      <c r="U425" s="127">
        <v>14.62</v>
      </c>
      <c r="V425" s="90" t="s">
        <v>884</v>
      </c>
      <c r="W425" s="84"/>
      <c r="X425" s="86"/>
      <c r="Y425" s="86"/>
      <c r="Z425" s="86"/>
      <c r="AA425" s="86"/>
      <c r="AB425" s="86"/>
      <c r="AC425" s="86"/>
      <c r="AD425" s="86"/>
      <c r="AE425" s="86"/>
      <c r="AF425" s="86"/>
      <c r="AG425" s="86"/>
      <c r="AH425" s="86"/>
      <c r="AI425" s="86"/>
      <c r="AJ425" s="86"/>
      <c r="AK425" s="86"/>
      <c r="AL425" s="86"/>
      <c r="AM425" s="86"/>
      <c r="AN425" s="86"/>
      <c r="AO425" s="86"/>
      <c r="AP425" s="86"/>
      <c r="AQ425" s="86"/>
      <c r="AR425" s="86"/>
      <c r="AS425" s="86"/>
      <c r="AT425" s="86"/>
      <c r="AU425" s="86"/>
    </row>
    <row r="426" spans="1:47" ht="15" customHeight="1">
      <c r="A426" s="155">
        <v>94288958</v>
      </c>
      <c r="B426" s="77">
        <v>42</v>
      </c>
      <c r="C426" s="78">
        <v>44743</v>
      </c>
      <c r="D426" s="79">
        <v>44743</v>
      </c>
      <c r="E426" s="77" t="s">
        <v>862</v>
      </c>
      <c r="F426" s="87">
        <v>44750</v>
      </c>
      <c r="G426" s="103">
        <v>40</v>
      </c>
      <c r="H426" s="81" t="s">
        <v>967</v>
      </c>
      <c r="I426" s="78">
        <v>44772</v>
      </c>
      <c r="J426" s="81"/>
      <c r="K426" s="97" t="s">
        <v>882</v>
      </c>
      <c r="L426" s="82" t="s">
        <v>986</v>
      </c>
      <c r="M426" s="77" t="s">
        <v>7</v>
      </c>
      <c r="N426" s="83"/>
      <c r="O426" s="84"/>
      <c r="P426" s="76">
        <v>70</v>
      </c>
      <c r="Q426" s="127">
        <v>24000</v>
      </c>
      <c r="R426" s="127">
        <v>2</v>
      </c>
      <c r="S426" s="85" t="s">
        <v>902</v>
      </c>
      <c r="T426" s="114" t="s">
        <v>962</v>
      </c>
      <c r="U426" s="127">
        <v>14.62</v>
      </c>
      <c r="V426" s="90" t="s">
        <v>884</v>
      </c>
      <c r="W426" s="84"/>
      <c r="X426" s="86"/>
      <c r="Y426" s="86"/>
      <c r="Z426" s="86"/>
      <c r="AA426" s="86"/>
      <c r="AB426" s="86"/>
      <c r="AC426" s="86"/>
      <c r="AD426" s="86"/>
      <c r="AE426" s="86"/>
      <c r="AF426" s="86"/>
      <c r="AG426" s="86"/>
      <c r="AH426" s="86"/>
      <c r="AI426" s="86"/>
      <c r="AJ426" s="86"/>
      <c r="AK426" s="86"/>
      <c r="AL426" s="86"/>
      <c r="AM426" s="86"/>
      <c r="AN426" s="86"/>
      <c r="AO426" s="86"/>
      <c r="AP426" s="86"/>
      <c r="AQ426" s="86"/>
      <c r="AR426" s="86"/>
      <c r="AS426" s="86"/>
      <c r="AT426" s="86"/>
      <c r="AU426" s="86"/>
    </row>
    <row r="427" spans="1:47" ht="15" customHeight="1">
      <c r="A427" s="91"/>
      <c r="B427" s="92"/>
      <c r="C427" s="93"/>
      <c r="D427" s="93"/>
      <c r="E427" s="92"/>
      <c r="F427" s="92"/>
      <c r="G427" s="92"/>
      <c r="H427" s="439" t="s">
        <v>1008</v>
      </c>
      <c r="I427" s="440"/>
      <c r="J427" s="441"/>
      <c r="K427" s="92"/>
      <c r="L427" s="92"/>
      <c r="M427" s="92"/>
      <c r="N427" s="92"/>
      <c r="O427" s="135"/>
      <c r="P427" s="92"/>
      <c r="Q427" s="92"/>
      <c r="R427" s="92"/>
      <c r="S427" s="92"/>
      <c r="T427" s="92"/>
      <c r="U427" s="92"/>
      <c r="V427" s="92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86"/>
      <c r="AR427" s="86"/>
      <c r="AS427" s="86"/>
      <c r="AT427" s="86"/>
      <c r="AU427" s="86"/>
    </row>
    <row r="428" spans="1:47" ht="15" customHeight="1">
      <c r="A428" s="124">
        <v>98099914</v>
      </c>
      <c r="B428" s="77">
        <v>1</v>
      </c>
      <c r="C428" s="78">
        <v>44747</v>
      </c>
      <c r="D428" s="79">
        <v>44747</v>
      </c>
      <c r="E428" s="77" t="s">
        <v>862</v>
      </c>
      <c r="F428" s="80">
        <v>44751</v>
      </c>
      <c r="G428" s="81">
        <v>80</v>
      </c>
      <c r="H428" s="81"/>
      <c r="I428" s="77"/>
      <c r="J428" s="81"/>
      <c r="K428" s="156" t="s">
        <v>129</v>
      </c>
      <c r="L428" s="82" t="s">
        <v>1009</v>
      </c>
      <c r="M428" s="77" t="s">
        <v>1010</v>
      </c>
      <c r="N428" s="83"/>
      <c r="O428" s="84"/>
      <c r="P428" s="76">
        <v>69</v>
      </c>
      <c r="Q428" s="76">
        <v>25000</v>
      </c>
      <c r="R428" s="76">
        <v>4</v>
      </c>
      <c r="S428" s="85" t="s">
        <v>875</v>
      </c>
      <c r="T428" s="88" t="s">
        <v>876</v>
      </c>
      <c r="U428" s="76">
        <v>25.22</v>
      </c>
      <c r="V428" s="157" t="s">
        <v>1011</v>
      </c>
      <c r="W428" s="84"/>
      <c r="X428" s="86"/>
      <c r="Y428" s="86"/>
      <c r="Z428" s="86"/>
      <c r="AA428" s="86"/>
      <c r="AB428" s="86"/>
      <c r="AC428" s="86"/>
      <c r="AD428" s="86"/>
      <c r="AE428" s="86"/>
      <c r="AF428" s="86"/>
      <c r="AG428" s="86"/>
      <c r="AH428" s="86"/>
      <c r="AI428" s="86"/>
      <c r="AJ428" s="86"/>
      <c r="AK428" s="86"/>
      <c r="AL428" s="86"/>
      <c r="AM428" s="86"/>
      <c r="AN428" s="86"/>
      <c r="AO428" s="86"/>
      <c r="AP428" s="86"/>
      <c r="AQ428" s="86"/>
      <c r="AR428" s="86"/>
      <c r="AS428" s="86"/>
      <c r="AT428" s="86"/>
      <c r="AU428" s="86"/>
    </row>
    <row r="429" spans="1:47" ht="15" customHeight="1">
      <c r="A429" s="124">
        <v>94905098</v>
      </c>
      <c r="B429" s="77">
        <v>2</v>
      </c>
      <c r="C429" s="78">
        <v>44747</v>
      </c>
      <c r="D429" s="79">
        <v>44747</v>
      </c>
      <c r="E429" s="77" t="s">
        <v>862</v>
      </c>
      <c r="F429" s="87">
        <v>44751</v>
      </c>
      <c r="G429" s="81">
        <v>80</v>
      </c>
      <c r="H429" s="81"/>
      <c r="I429" s="77"/>
      <c r="J429" s="81"/>
      <c r="K429" s="156" t="s">
        <v>129</v>
      </c>
      <c r="L429" s="82" t="s">
        <v>1009</v>
      </c>
      <c r="M429" s="77" t="s">
        <v>1010</v>
      </c>
      <c r="N429" s="83"/>
      <c r="O429" s="84"/>
      <c r="P429" s="76">
        <v>69</v>
      </c>
      <c r="Q429" s="81">
        <v>24600</v>
      </c>
      <c r="R429" s="76">
        <v>4</v>
      </c>
      <c r="S429" s="85" t="s">
        <v>865</v>
      </c>
      <c r="T429" s="101" t="s">
        <v>897</v>
      </c>
      <c r="U429" s="76">
        <v>25.38</v>
      </c>
      <c r="V429" s="157" t="s">
        <v>1011</v>
      </c>
      <c r="W429" s="84"/>
      <c r="X429" s="86"/>
      <c r="Y429" s="86"/>
      <c r="Z429" s="86"/>
      <c r="AA429" s="86"/>
      <c r="AB429" s="86"/>
      <c r="AC429" s="86"/>
      <c r="AD429" s="86"/>
      <c r="AE429" s="86"/>
      <c r="AF429" s="86"/>
      <c r="AG429" s="86"/>
      <c r="AH429" s="86"/>
      <c r="AI429" s="86"/>
      <c r="AJ429" s="86"/>
      <c r="AK429" s="86"/>
      <c r="AL429" s="86"/>
      <c r="AM429" s="86"/>
      <c r="AN429" s="86"/>
      <c r="AO429" s="86"/>
      <c r="AP429" s="86"/>
      <c r="AQ429" s="86"/>
      <c r="AR429" s="86"/>
      <c r="AS429" s="86"/>
      <c r="AT429" s="86"/>
      <c r="AU429" s="86"/>
    </row>
    <row r="430" spans="1:47" ht="15" customHeight="1">
      <c r="A430" s="124">
        <v>98075088</v>
      </c>
      <c r="B430" s="77">
        <v>3</v>
      </c>
      <c r="C430" s="78">
        <v>44747</v>
      </c>
      <c r="D430" s="79">
        <v>44747</v>
      </c>
      <c r="E430" s="77" t="s">
        <v>862</v>
      </c>
      <c r="F430" s="87">
        <v>44751</v>
      </c>
      <c r="G430" s="81">
        <v>80</v>
      </c>
      <c r="H430" s="81"/>
      <c r="I430" s="77"/>
      <c r="J430" s="81"/>
      <c r="K430" s="156" t="s">
        <v>129</v>
      </c>
      <c r="L430" s="82" t="s">
        <v>1009</v>
      </c>
      <c r="M430" s="77" t="s">
        <v>1010</v>
      </c>
      <c r="N430" s="83"/>
      <c r="O430" s="84"/>
      <c r="P430" s="76">
        <v>69</v>
      </c>
      <c r="Q430" s="76">
        <v>25000</v>
      </c>
      <c r="R430" s="76">
        <v>4</v>
      </c>
      <c r="S430" s="85" t="s">
        <v>875</v>
      </c>
      <c r="T430" s="88" t="s">
        <v>876</v>
      </c>
      <c r="U430" s="76">
        <v>25.22</v>
      </c>
      <c r="V430" s="157" t="s">
        <v>1011</v>
      </c>
      <c r="W430" s="84"/>
      <c r="X430" s="86"/>
      <c r="Y430" s="86"/>
      <c r="Z430" s="86"/>
      <c r="AA430" s="86"/>
      <c r="AB430" s="86"/>
      <c r="AC430" s="86"/>
      <c r="AD430" s="86"/>
      <c r="AE430" s="86"/>
      <c r="AF430" s="86"/>
      <c r="AG430" s="86"/>
      <c r="AH430" s="86"/>
      <c r="AI430" s="86"/>
      <c r="AJ430" s="86"/>
      <c r="AK430" s="86"/>
      <c r="AL430" s="86"/>
      <c r="AM430" s="86"/>
      <c r="AN430" s="86"/>
      <c r="AO430" s="86"/>
      <c r="AP430" s="86"/>
      <c r="AQ430" s="86"/>
      <c r="AR430" s="86"/>
      <c r="AS430" s="86"/>
      <c r="AT430" s="86"/>
      <c r="AU430" s="86"/>
    </row>
    <row r="431" spans="1:47" ht="15" customHeight="1">
      <c r="A431" s="124">
        <v>92837095</v>
      </c>
      <c r="B431" s="77">
        <v>4</v>
      </c>
      <c r="C431" s="78">
        <v>44747</v>
      </c>
      <c r="D431" s="79">
        <v>44747</v>
      </c>
      <c r="E431" s="77" t="s">
        <v>862</v>
      </c>
      <c r="F431" s="87">
        <v>44751</v>
      </c>
      <c r="G431" s="81">
        <v>80</v>
      </c>
      <c r="H431" s="81"/>
      <c r="I431" s="77"/>
      <c r="J431" s="81"/>
      <c r="K431" s="156" t="s">
        <v>129</v>
      </c>
      <c r="L431" s="82" t="s">
        <v>1009</v>
      </c>
      <c r="M431" s="77" t="s">
        <v>1010</v>
      </c>
      <c r="N431" s="83">
        <v>44830</v>
      </c>
      <c r="O431" s="84"/>
      <c r="P431" s="76">
        <v>68.5</v>
      </c>
      <c r="Q431" s="76">
        <v>25000</v>
      </c>
      <c r="R431" s="76">
        <v>4</v>
      </c>
      <c r="S431" s="85" t="s">
        <v>865</v>
      </c>
      <c r="T431" s="76" t="s">
        <v>873</v>
      </c>
      <c r="U431" s="76">
        <v>25.7</v>
      </c>
      <c r="V431" s="157" t="s">
        <v>1011</v>
      </c>
      <c r="W431" s="84"/>
      <c r="X431" s="86"/>
      <c r="Y431" s="86"/>
      <c r="Z431" s="86"/>
      <c r="AA431" s="86"/>
      <c r="AB431" s="86"/>
      <c r="AC431" s="86"/>
      <c r="AD431" s="86"/>
      <c r="AE431" s="86"/>
      <c r="AF431" s="86"/>
      <c r="AG431" s="86"/>
      <c r="AH431" s="86"/>
      <c r="AI431" s="86"/>
      <c r="AJ431" s="86"/>
      <c r="AK431" s="86"/>
      <c r="AL431" s="86"/>
      <c r="AM431" s="86"/>
      <c r="AN431" s="86"/>
      <c r="AO431" s="86"/>
      <c r="AP431" s="86"/>
      <c r="AQ431" s="86"/>
      <c r="AR431" s="86"/>
      <c r="AS431" s="86"/>
      <c r="AT431" s="86"/>
      <c r="AU431" s="86"/>
    </row>
    <row r="432" spans="1:47" ht="15" customHeight="1">
      <c r="A432" s="124">
        <v>92705490</v>
      </c>
      <c r="B432" s="77">
        <v>5</v>
      </c>
      <c r="C432" s="78">
        <v>44747</v>
      </c>
      <c r="D432" s="79">
        <v>44747</v>
      </c>
      <c r="E432" s="77" t="s">
        <v>862</v>
      </c>
      <c r="F432" s="87">
        <v>44751</v>
      </c>
      <c r="G432" s="81">
        <v>80</v>
      </c>
      <c r="H432" s="81"/>
      <c r="I432" s="77"/>
      <c r="J432" s="81"/>
      <c r="K432" s="156" t="s">
        <v>129</v>
      </c>
      <c r="L432" s="82" t="s">
        <v>1009</v>
      </c>
      <c r="M432" s="77" t="s">
        <v>1010</v>
      </c>
      <c r="N432" s="83"/>
      <c r="O432" s="84"/>
      <c r="P432" s="76">
        <v>69.5</v>
      </c>
      <c r="Q432" s="76">
        <v>23900</v>
      </c>
      <c r="R432" s="76">
        <v>4</v>
      </c>
      <c r="S432" s="85" t="s">
        <v>865</v>
      </c>
      <c r="T432" s="76" t="s">
        <v>896</v>
      </c>
      <c r="U432" s="76">
        <v>25.69</v>
      </c>
      <c r="V432" s="157" t="s">
        <v>1011</v>
      </c>
      <c r="W432" s="84"/>
      <c r="X432" s="86"/>
      <c r="Y432" s="86"/>
      <c r="Z432" s="86"/>
      <c r="AA432" s="86"/>
      <c r="AB432" s="86"/>
      <c r="AC432" s="86"/>
      <c r="AD432" s="86"/>
      <c r="AE432" s="86"/>
      <c r="AF432" s="86"/>
      <c r="AG432" s="86"/>
      <c r="AH432" s="86"/>
      <c r="AI432" s="86"/>
      <c r="AJ432" s="86"/>
      <c r="AK432" s="86"/>
      <c r="AL432" s="86"/>
      <c r="AM432" s="86"/>
      <c r="AN432" s="86"/>
      <c r="AO432" s="86"/>
      <c r="AP432" s="86"/>
      <c r="AQ432" s="86"/>
      <c r="AR432" s="86"/>
      <c r="AS432" s="86"/>
      <c r="AT432" s="86"/>
      <c r="AU432" s="86"/>
    </row>
    <row r="433" spans="1:47" ht="15" customHeight="1">
      <c r="A433" s="124">
        <v>98087869</v>
      </c>
      <c r="B433" s="77">
        <v>6</v>
      </c>
      <c r="C433" s="78">
        <v>44747</v>
      </c>
      <c r="D433" s="79">
        <v>44747</v>
      </c>
      <c r="E433" s="77" t="s">
        <v>862</v>
      </c>
      <c r="F433" s="87">
        <v>44751</v>
      </c>
      <c r="G433" s="81">
        <v>80</v>
      </c>
      <c r="H433" s="81"/>
      <c r="I433" s="77"/>
      <c r="J433" s="81"/>
      <c r="K433" s="156" t="s">
        <v>129</v>
      </c>
      <c r="L433" s="82" t="s">
        <v>1009</v>
      </c>
      <c r="M433" s="77" t="s">
        <v>1010</v>
      </c>
      <c r="N433" s="83"/>
      <c r="O433" s="84"/>
      <c r="P433" s="76">
        <v>69</v>
      </c>
      <c r="Q433" s="76">
        <v>25000</v>
      </c>
      <c r="R433" s="76">
        <v>4</v>
      </c>
      <c r="S433" s="85" t="s">
        <v>875</v>
      </c>
      <c r="T433" s="88" t="s">
        <v>876</v>
      </c>
      <c r="U433" s="76">
        <v>25.22</v>
      </c>
      <c r="V433" s="157" t="s">
        <v>1011</v>
      </c>
      <c r="W433" s="84"/>
      <c r="X433" s="86"/>
      <c r="Y433" s="86"/>
      <c r="Z433" s="86"/>
      <c r="AA433" s="86"/>
      <c r="AB433" s="86"/>
      <c r="AC433" s="86"/>
      <c r="AD433" s="86"/>
      <c r="AE433" s="86"/>
      <c r="AF433" s="86"/>
      <c r="AG433" s="86"/>
      <c r="AH433" s="86"/>
      <c r="AI433" s="86"/>
      <c r="AJ433" s="86"/>
      <c r="AK433" s="86"/>
      <c r="AL433" s="86"/>
      <c r="AM433" s="86"/>
      <c r="AN433" s="86"/>
      <c r="AO433" s="86"/>
      <c r="AP433" s="86"/>
      <c r="AQ433" s="86"/>
      <c r="AR433" s="86"/>
      <c r="AS433" s="86"/>
      <c r="AT433" s="86"/>
      <c r="AU433" s="86"/>
    </row>
    <row r="434" spans="1:47" ht="15" customHeight="1">
      <c r="A434" s="124">
        <v>91507293</v>
      </c>
      <c r="B434" s="77">
        <v>7</v>
      </c>
      <c r="C434" s="78">
        <v>44747</v>
      </c>
      <c r="D434" s="79">
        <v>44747</v>
      </c>
      <c r="E434" s="77" t="s">
        <v>862</v>
      </c>
      <c r="F434" s="87">
        <v>44751</v>
      </c>
      <c r="G434" s="81">
        <v>80</v>
      </c>
      <c r="H434" s="81"/>
      <c r="I434" s="77"/>
      <c r="J434" s="81"/>
      <c r="K434" s="156" t="s">
        <v>129</v>
      </c>
      <c r="L434" s="82" t="s">
        <v>1009</v>
      </c>
      <c r="M434" s="77" t="s">
        <v>1010</v>
      </c>
      <c r="N434" s="83"/>
      <c r="O434" s="84"/>
      <c r="P434" s="76">
        <v>69</v>
      </c>
      <c r="Q434" s="76">
        <v>25000</v>
      </c>
      <c r="R434" s="76">
        <v>4</v>
      </c>
      <c r="S434" s="85" t="s">
        <v>875</v>
      </c>
      <c r="T434" s="88" t="s">
        <v>876</v>
      </c>
      <c r="U434" s="76">
        <v>25.22</v>
      </c>
      <c r="V434" s="157" t="s">
        <v>1011</v>
      </c>
      <c r="W434" s="84"/>
      <c r="X434" s="86"/>
      <c r="Y434" s="86"/>
      <c r="Z434" s="86"/>
      <c r="AA434" s="86"/>
      <c r="AB434" s="86"/>
      <c r="AC434" s="86"/>
      <c r="AD434" s="86"/>
      <c r="AE434" s="86"/>
      <c r="AF434" s="86"/>
      <c r="AG434" s="86"/>
      <c r="AH434" s="86"/>
      <c r="AI434" s="86"/>
      <c r="AJ434" s="86"/>
      <c r="AK434" s="86"/>
      <c r="AL434" s="86"/>
      <c r="AM434" s="86"/>
      <c r="AN434" s="86"/>
      <c r="AO434" s="86"/>
      <c r="AP434" s="86"/>
      <c r="AQ434" s="86"/>
      <c r="AR434" s="86"/>
      <c r="AS434" s="86"/>
      <c r="AT434" s="86"/>
      <c r="AU434" s="86"/>
    </row>
    <row r="435" spans="1:47" ht="15" customHeight="1">
      <c r="A435" s="124">
        <v>92828698</v>
      </c>
      <c r="B435" s="77">
        <v>8</v>
      </c>
      <c r="C435" s="78">
        <v>44747</v>
      </c>
      <c r="D435" s="79">
        <v>44747</v>
      </c>
      <c r="E435" s="77" t="s">
        <v>862</v>
      </c>
      <c r="F435" s="87">
        <v>44751</v>
      </c>
      <c r="G435" s="81">
        <v>80</v>
      </c>
      <c r="H435" s="81"/>
      <c r="I435" s="77"/>
      <c r="J435" s="81"/>
      <c r="K435" s="156" t="s">
        <v>129</v>
      </c>
      <c r="L435" s="82" t="s">
        <v>1009</v>
      </c>
      <c r="M435" s="77" t="s">
        <v>1010</v>
      </c>
      <c r="N435" s="83"/>
      <c r="O435" s="84"/>
      <c r="P435" s="76">
        <v>69</v>
      </c>
      <c r="Q435" s="81">
        <v>24700</v>
      </c>
      <c r="R435" s="76">
        <v>4</v>
      </c>
      <c r="S435" s="85" t="s">
        <v>865</v>
      </c>
      <c r="T435" s="101" t="s">
        <v>897</v>
      </c>
      <c r="U435" s="76">
        <v>25.38</v>
      </c>
      <c r="V435" s="157" t="s">
        <v>1011</v>
      </c>
      <c r="W435" s="84"/>
      <c r="X435" s="86"/>
      <c r="Y435" s="86"/>
      <c r="Z435" s="86"/>
      <c r="AA435" s="86"/>
      <c r="AB435" s="86"/>
      <c r="AC435" s="86"/>
      <c r="AD435" s="86"/>
      <c r="AE435" s="86"/>
      <c r="AF435" s="86"/>
      <c r="AG435" s="86"/>
      <c r="AH435" s="86"/>
      <c r="AI435" s="86"/>
      <c r="AJ435" s="86"/>
      <c r="AK435" s="86"/>
      <c r="AL435" s="86"/>
      <c r="AM435" s="86"/>
      <c r="AN435" s="86"/>
      <c r="AO435" s="86"/>
      <c r="AP435" s="86"/>
      <c r="AQ435" s="86"/>
      <c r="AR435" s="86"/>
      <c r="AS435" s="86"/>
      <c r="AT435" s="86"/>
      <c r="AU435" s="86"/>
    </row>
    <row r="436" spans="1:47" ht="15" customHeight="1">
      <c r="A436" s="124">
        <v>98183411</v>
      </c>
      <c r="B436" s="77">
        <v>9</v>
      </c>
      <c r="C436" s="78">
        <v>44747</v>
      </c>
      <c r="D436" s="79">
        <v>44747</v>
      </c>
      <c r="E436" s="77" t="s">
        <v>862</v>
      </c>
      <c r="F436" s="87">
        <v>44751</v>
      </c>
      <c r="G436" s="81">
        <v>80</v>
      </c>
      <c r="H436" s="81"/>
      <c r="I436" s="77"/>
      <c r="J436" s="81"/>
      <c r="K436" s="156" t="s">
        <v>129</v>
      </c>
      <c r="L436" s="82" t="s">
        <v>1009</v>
      </c>
      <c r="M436" s="77" t="s">
        <v>1010</v>
      </c>
      <c r="N436" s="83"/>
      <c r="O436" s="84"/>
      <c r="P436" s="76">
        <v>69</v>
      </c>
      <c r="Q436" s="76">
        <v>25000</v>
      </c>
      <c r="R436" s="76">
        <v>4</v>
      </c>
      <c r="S436" s="85" t="s">
        <v>875</v>
      </c>
      <c r="T436" s="88" t="s">
        <v>876</v>
      </c>
      <c r="U436" s="76">
        <v>25.22</v>
      </c>
      <c r="V436" s="157" t="s">
        <v>1011</v>
      </c>
      <c r="W436" s="84"/>
      <c r="X436" s="86"/>
      <c r="Y436" s="86"/>
      <c r="Z436" s="86"/>
      <c r="AA436" s="86"/>
      <c r="AB436" s="86"/>
      <c r="AC436" s="86"/>
      <c r="AD436" s="86"/>
      <c r="AE436" s="86"/>
      <c r="AF436" s="86"/>
      <c r="AG436" s="86"/>
      <c r="AH436" s="86"/>
      <c r="AI436" s="86"/>
      <c r="AJ436" s="86"/>
      <c r="AK436" s="86"/>
      <c r="AL436" s="86"/>
      <c r="AM436" s="86"/>
      <c r="AN436" s="86"/>
      <c r="AO436" s="86"/>
      <c r="AP436" s="86"/>
      <c r="AQ436" s="86"/>
      <c r="AR436" s="86"/>
      <c r="AS436" s="86"/>
      <c r="AT436" s="86"/>
      <c r="AU436" s="86"/>
    </row>
    <row r="437" spans="1:47" ht="15" customHeight="1">
      <c r="A437" s="124">
        <v>98074842</v>
      </c>
      <c r="B437" s="77">
        <v>10</v>
      </c>
      <c r="C437" s="78">
        <v>44747</v>
      </c>
      <c r="D437" s="79">
        <v>44747</v>
      </c>
      <c r="E437" s="77" t="s">
        <v>862</v>
      </c>
      <c r="F437" s="87">
        <v>44751</v>
      </c>
      <c r="G437" s="81">
        <v>80</v>
      </c>
      <c r="H437" s="81"/>
      <c r="I437" s="77"/>
      <c r="J437" s="81"/>
      <c r="K437" s="156" t="s">
        <v>129</v>
      </c>
      <c r="L437" s="82" t="s">
        <v>1009</v>
      </c>
      <c r="M437" s="77" t="s">
        <v>1010</v>
      </c>
      <c r="N437" s="83"/>
      <c r="O437" s="84"/>
      <c r="P437" s="76">
        <v>69</v>
      </c>
      <c r="Q437" s="76">
        <v>25000</v>
      </c>
      <c r="R437" s="76">
        <v>4</v>
      </c>
      <c r="S437" s="85" t="s">
        <v>875</v>
      </c>
      <c r="T437" s="88" t="s">
        <v>876</v>
      </c>
      <c r="U437" s="76">
        <v>25.22</v>
      </c>
      <c r="V437" s="157" t="s">
        <v>1011</v>
      </c>
      <c r="W437" s="84"/>
      <c r="X437" s="86"/>
      <c r="Y437" s="86"/>
      <c r="Z437" s="86"/>
      <c r="AA437" s="86"/>
      <c r="AB437" s="86"/>
      <c r="AC437" s="86"/>
      <c r="AD437" s="86"/>
      <c r="AE437" s="86"/>
      <c r="AF437" s="86"/>
      <c r="AG437" s="86"/>
      <c r="AH437" s="86"/>
      <c r="AI437" s="86"/>
      <c r="AJ437" s="86"/>
      <c r="AK437" s="86"/>
      <c r="AL437" s="86"/>
      <c r="AM437" s="86"/>
      <c r="AN437" s="86"/>
      <c r="AO437" s="86"/>
      <c r="AP437" s="86"/>
      <c r="AQ437" s="86"/>
      <c r="AR437" s="86"/>
      <c r="AS437" s="86"/>
      <c r="AT437" s="86"/>
      <c r="AU437" s="86"/>
    </row>
    <row r="438" spans="1:47" ht="15" customHeight="1">
      <c r="A438" s="124">
        <v>97936397</v>
      </c>
      <c r="B438" s="77">
        <v>11</v>
      </c>
      <c r="C438" s="78">
        <v>44747</v>
      </c>
      <c r="D438" s="79">
        <v>44747</v>
      </c>
      <c r="E438" s="77" t="s">
        <v>862</v>
      </c>
      <c r="F438" s="87">
        <v>44751</v>
      </c>
      <c r="G438" s="81">
        <v>80</v>
      </c>
      <c r="H438" s="81"/>
      <c r="I438" s="77"/>
      <c r="J438" s="81"/>
      <c r="K438" s="156" t="s">
        <v>129</v>
      </c>
      <c r="L438" s="82" t="s">
        <v>1009</v>
      </c>
      <c r="M438" s="77" t="s">
        <v>1010</v>
      </c>
      <c r="N438" s="83"/>
      <c r="O438" s="84"/>
      <c r="P438" s="76">
        <v>68.5</v>
      </c>
      <c r="Q438" s="76">
        <v>25000</v>
      </c>
      <c r="R438" s="76">
        <v>4</v>
      </c>
      <c r="S438" s="85" t="s">
        <v>865</v>
      </c>
      <c r="T438" s="76" t="s">
        <v>873</v>
      </c>
      <c r="U438" s="76">
        <v>25.7</v>
      </c>
      <c r="V438" s="157" t="s">
        <v>1011</v>
      </c>
      <c r="W438" s="84"/>
      <c r="X438" s="86"/>
      <c r="Y438" s="86"/>
      <c r="Z438" s="86"/>
      <c r="AA438" s="86"/>
      <c r="AB438" s="86"/>
      <c r="AC438" s="86"/>
      <c r="AD438" s="86"/>
      <c r="AE438" s="86"/>
      <c r="AF438" s="86"/>
      <c r="AG438" s="86"/>
      <c r="AH438" s="86"/>
      <c r="AI438" s="86"/>
      <c r="AJ438" s="86"/>
      <c r="AK438" s="86"/>
      <c r="AL438" s="86"/>
      <c r="AM438" s="86"/>
      <c r="AN438" s="86"/>
      <c r="AO438" s="86"/>
      <c r="AP438" s="86"/>
      <c r="AQ438" s="86"/>
      <c r="AR438" s="86"/>
      <c r="AS438" s="86"/>
      <c r="AT438" s="86"/>
      <c r="AU438" s="86"/>
    </row>
    <row r="439" spans="1:47" ht="15" customHeight="1">
      <c r="A439" s="124">
        <v>98086598</v>
      </c>
      <c r="B439" s="77">
        <v>12</v>
      </c>
      <c r="C439" s="78">
        <v>44747</v>
      </c>
      <c r="D439" s="79">
        <v>44747</v>
      </c>
      <c r="E439" s="77" t="s">
        <v>862</v>
      </c>
      <c r="F439" s="87">
        <v>44751</v>
      </c>
      <c r="G439" s="81">
        <v>80</v>
      </c>
      <c r="H439" s="81"/>
      <c r="I439" s="77"/>
      <c r="J439" s="81"/>
      <c r="K439" s="156" t="s">
        <v>129</v>
      </c>
      <c r="L439" s="82" t="s">
        <v>1009</v>
      </c>
      <c r="M439" s="77" t="s">
        <v>1010</v>
      </c>
      <c r="N439" s="83">
        <v>44808</v>
      </c>
      <c r="O439" s="84"/>
      <c r="P439" s="76">
        <v>69</v>
      </c>
      <c r="Q439" s="76">
        <v>25000</v>
      </c>
      <c r="R439" s="76">
        <v>4</v>
      </c>
      <c r="S439" s="85" t="s">
        <v>875</v>
      </c>
      <c r="T439" s="88" t="s">
        <v>876</v>
      </c>
      <c r="U439" s="76">
        <v>25.22</v>
      </c>
      <c r="V439" s="157" t="s">
        <v>1011</v>
      </c>
      <c r="W439" s="84"/>
      <c r="X439" s="86"/>
      <c r="Y439" s="86"/>
      <c r="Z439" s="86"/>
      <c r="AA439" s="86"/>
      <c r="AB439" s="86"/>
      <c r="AC439" s="86"/>
      <c r="AD439" s="86"/>
      <c r="AE439" s="86"/>
      <c r="AF439" s="86"/>
      <c r="AG439" s="86"/>
      <c r="AH439" s="86"/>
      <c r="AI439" s="86"/>
      <c r="AJ439" s="86"/>
      <c r="AK439" s="86"/>
      <c r="AL439" s="86"/>
      <c r="AM439" s="86"/>
      <c r="AN439" s="86"/>
      <c r="AO439" s="86"/>
      <c r="AP439" s="86"/>
      <c r="AQ439" s="86"/>
      <c r="AR439" s="86"/>
      <c r="AS439" s="86"/>
      <c r="AT439" s="86"/>
      <c r="AU439" s="86"/>
    </row>
    <row r="440" spans="1:47" ht="15" customHeight="1">
      <c r="A440" s="124">
        <v>92773894</v>
      </c>
      <c r="B440" s="77">
        <v>13</v>
      </c>
      <c r="C440" s="78">
        <v>44747</v>
      </c>
      <c r="D440" s="79">
        <v>44747</v>
      </c>
      <c r="E440" s="77" t="s">
        <v>862</v>
      </c>
      <c r="F440" s="87">
        <v>44751</v>
      </c>
      <c r="G440" s="81">
        <v>80</v>
      </c>
      <c r="H440" s="81"/>
      <c r="I440" s="77"/>
      <c r="J440" s="81"/>
      <c r="K440" s="156" t="s">
        <v>129</v>
      </c>
      <c r="L440" s="82" t="s">
        <v>1009</v>
      </c>
      <c r="M440" s="77" t="s">
        <v>1010</v>
      </c>
      <c r="N440" s="83"/>
      <c r="O440" s="84"/>
      <c r="P440" s="76">
        <v>68.5</v>
      </c>
      <c r="Q440" s="76">
        <v>25000</v>
      </c>
      <c r="R440" s="76">
        <v>4</v>
      </c>
      <c r="S440" s="85" t="s">
        <v>865</v>
      </c>
      <c r="T440" s="76" t="s">
        <v>873</v>
      </c>
      <c r="U440" s="76">
        <v>25.7</v>
      </c>
      <c r="V440" s="157" t="s">
        <v>1011</v>
      </c>
      <c r="W440" s="84"/>
      <c r="X440" s="86"/>
      <c r="Y440" s="86"/>
      <c r="Z440" s="86"/>
      <c r="AA440" s="86"/>
      <c r="AB440" s="86"/>
      <c r="AC440" s="86"/>
      <c r="AD440" s="86"/>
      <c r="AE440" s="86"/>
      <c r="AF440" s="86"/>
      <c r="AG440" s="86"/>
      <c r="AH440" s="86"/>
      <c r="AI440" s="86"/>
      <c r="AJ440" s="86"/>
      <c r="AK440" s="86"/>
      <c r="AL440" s="86"/>
      <c r="AM440" s="86"/>
      <c r="AN440" s="86"/>
      <c r="AO440" s="86"/>
      <c r="AP440" s="86"/>
      <c r="AQ440" s="86"/>
      <c r="AR440" s="86"/>
      <c r="AS440" s="86"/>
      <c r="AT440" s="86"/>
      <c r="AU440" s="86"/>
    </row>
    <row r="441" spans="1:47" ht="15" customHeight="1">
      <c r="A441" s="124">
        <v>98075872</v>
      </c>
      <c r="B441" s="77">
        <v>14</v>
      </c>
      <c r="C441" s="78">
        <v>44747</v>
      </c>
      <c r="D441" s="79">
        <v>44747</v>
      </c>
      <c r="E441" s="77" t="s">
        <v>862</v>
      </c>
      <c r="F441" s="87">
        <v>44751</v>
      </c>
      <c r="G441" s="81">
        <v>80</v>
      </c>
      <c r="H441" s="81"/>
      <c r="I441" s="77"/>
      <c r="J441" s="81"/>
      <c r="K441" s="156" t="s">
        <v>129</v>
      </c>
      <c r="L441" s="82" t="s">
        <v>1009</v>
      </c>
      <c r="M441" s="77" t="s">
        <v>1010</v>
      </c>
      <c r="N441" s="83"/>
      <c r="O441" s="84"/>
      <c r="P441" s="76">
        <v>69</v>
      </c>
      <c r="Q441" s="76">
        <v>25000</v>
      </c>
      <c r="R441" s="76">
        <v>4</v>
      </c>
      <c r="S441" s="85" t="s">
        <v>875</v>
      </c>
      <c r="T441" s="88" t="s">
        <v>876</v>
      </c>
      <c r="U441" s="76">
        <v>25.22</v>
      </c>
      <c r="V441" s="157" t="s">
        <v>1011</v>
      </c>
      <c r="W441" s="84"/>
      <c r="X441" s="86"/>
      <c r="Y441" s="86"/>
      <c r="Z441" s="86"/>
      <c r="AA441" s="86"/>
      <c r="AB441" s="86"/>
      <c r="AC441" s="86"/>
      <c r="AD441" s="86"/>
      <c r="AE441" s="86"/>
      <c r="AF441" s="86"/>
      <c r="AG441" s="86"/>
      <c r="AH441" s="86"/>
      <c r="AI441" s="86"/>
      <c r="AJ441" s="86"/>
      <c r="AK441" s="86"/>
      <c r="AL441" s="86"/>
      <c r="AM441" s="86"/>
      <c r="AN441" s="86"/>
      <c r="AO441" s="86"/>
      <c r="AP441" s="86"/>
      <c r="AQ441" s="86"/>
      <c r="AR441" s="86"/>
      <c r="AS441" s="86"/>
      <c r="AT441" s="86"/>
      <c r="AU441" s="86"/>
    </row>
    <row r="442" spans="1:47" ht="15" customHeight="1">
      <c r="A442" s="124">
        <v>98181118</v>
      </c>
      <c r="B442" s="77">
        <v>15</v>
      </c>
      <c r="C442" s="78">
        <v>44747</v>
      </c>
      <c r="D442" s="79">
        <v>44747</v>
      </c>
      <c r="E442" s="77" t="s">
        <v>862</v>
      </c>
      <c r="F442" s="87">
        <v>44751</v>
      </c>
      <c r="G442" s="81">
        <v>80</v>
      </c>
      <c r="H442" s="81"/>
      <c r="I442" s="77"/>
      <c r="J442" s="81"/>
      <c r="K442" s="156" t="s">
        <v>129</v>
      </c>
      <c r="L442" s="82" t="s">
        <v>1009</v>
      </c>
      <c r="M442" s="77" t="s">
        <v>1010</v>
      </c>
      <c r="N442" s="83"/>
      <c r="O442" s="84"/>
      <c r="P442" s="76">
        <v>69</v>
      </c>
      <c r="Q442" s="76">
        <v>25000</v>
      </c>
      <c r="R442" s="76">
        <v>4</v>
      </c>
      <c r="S442" s="85" t="s">
        <v>875</v>
      </c>
      <c r="T442" s="88" t="s">
        <v>876</v>
      </c>
      <c r="U442" s="76">
        <v>25.22</v>
      </c>
      <c r="V442" s="157" t="s">
        <v>1011</v>
      </c>
      <c r="W442" s="84"/>
      <c r="X442" s="86"/>
      <c r="Y442" s="86"/>
      <c r="Z442" s="86"/>
      <c r="AA442" s="86"/>
      <c r="AB442" s="86"/>
      <c r="AC442" s="86"/>
      <c r="AD442" s="86"/>
      <c r="AE442" s="86"/>
      <c r="AF442" s="86"/>
      <c r="AG442" s="86"/>
      <c r="AH442" s="86"/>
      <c r="AI442" s="86"/>
      <c r="AJ442" s="86"/>
      <c r="AK442" s="86"/>
      <c r="AL442" s="86"/>
      <c r="AM442" s="86"/>
      <c r="AN442" s="86"/>
      <c r="AO442" s="86"/>
      <c r="AP442" s="86"/>
      <c r="AQ442" s="86"/>
      <c r="AR442" s="86"/>
      <c r="AS442" s="86"/>
      <c r="AT442" s="86"/>
      <c r="AU442" s="86"/>
    </row>
    <row r="443" spans="1:47" ht="15" customHeight="1">
      <c r="A443" s="124">
        <v>91565796</v>
      </c>
      <c r="B443" s="77">
        <v>16</v>
      </c>
      <c r="C443" s="78">
        <v>44747</v>
      </c>
      <c r="D443" s="79">
        <v>44747</v>
      </c>
      <c r="E443" s="77" t="s">
        <v>862</v>
      </c>
      <c r="F443" s="87">
        <v>44751</v>
      </c>
      <c r="G443" s="81">
        <v>80</v>
      </c>
      <c r="H443" s="81"/>
      <c r="I443" s="77"/>
      <c r="J443" s="81"/>
      <c r="K443" s="156" t="s">
        <v>129</v>
      </c>
      <c r="L443" s="82" t="s">
        <v>1009</v>
      </c>
      <c r="M443" s="77" t="s">
        <v>1010</v>
      </c>
      <c r="N443" s="83"/>
      <c r="O443" s="84"/>
      <c r="P443" s="76">
        <v>69</v>
      </c>
      <c r="Q443" s="76">
        <v>25000</v>
      </c>
      <c r="R443" s="76">
        <v>4</v>
      </c>
      <c r="S443" s="85" t="s">
        <v>875</v>
      </c>
      <c r="T443" s="88" t="s">
        <v>876</v>
      </c>
      <c r="U443" s="76">
        <v>25.22</v>
      </c>
      <c r="V443" s="157" t="s">
        <v>1011</v>
      </c>
      <c r="W443" s="84"/>
      <c r="X443" s="86"/>
      <c r="Y443" s="86"/>
      <c r="Z443" s="86"/>
      <c r="AA443" s="86"/>
      <c r="AB443" s="86"/>
      <c r="AC443" s="86"/>
      <c r="AD443" s="86"/>
      <c r="AE443" s="86"/>
      <c r="AF443" s="86"/>
      <c r="AG443" s="86"/>
      <c r="AH443" s="86"/>
      <c r="AI443" s="86"/>
      <c r="AJ443" s="86"/>
      <c r="AK443" s="86"/>
      <c r="AL443" s="86"/>
      <c r="AM443" s="86"/>
      <c r="AN443" s="86"/>
      <c r="AO443" s="86"/>
      <c r="AP443" s="86"/>
      <c r="AQ443" s="86"/>
      <c r="AR443" s="86"/>
      <c r="AS443" s="86"/>
      <c r="AT443" s="86"/>
      <c r="AU443" s="86"/>
    </row>
    <row r="444" spans="1:47" ht="15" customHeight="1">
      <c r="A444" s="124">
        <v>91566398</v>
      </c>
      <c r="B444" s="77">
        <v>17</v>
      </c>
      <c r="C444" s="78">
        <v>44747</v>
      </c>
      <c r="D444" s="79">
        <v>44747</v>
      </c>
      <c r="E444" s="77" t="s">
        <v>862</v>
      </c>
      <c r="F444" s="87">
        <v>44751</v>
      </c>
      <c r="G444" s="81">
        <v>80</v>
      </c>
      <c r="H444" s="81"/>
      <c r="I444" s="77"/>
      <c r="J444" s="81"/>
      <c r="K444" s="156" t="s">
        <v>129</v>
      </c>
      <c r="L444" s="82" t="s">
        <v>1009</v>
      </c>
      <c r="M444" s="77" t="s">
        <v>1010</v>
      </c>
      <c r="N444" s="83"/>
      <c r="O444" s="84"/>
      <c r="P444" s="76">
        <v>69</v>
      </c>
      <c r="Q444" s="76">
        <v>25000</v>
      </c>
      <c r="R444" s="76">
        <v>4</v>
      </c>
      <c r="S444" s="85" t="s">
        <v>875</v>
      </c>
      <c r="T444" s="88" t="s">
        <v>876</v>
      </c>
      <c r="U444" s="76">
        <v>25.22</v>
      </c>
      <c r="V444" s="157" t="s">
        <v>1011</v>
      </c>
      <c r="W444" s="84"/>
      <c r="X444" s="86"/>
      <c r="Y444" s="86"/>
      <c r="Z444" s="86"/>
      <c r="AA444" s="86"/>
      <c r="AB444" s="86"/>
      <c r="AC444" s="86"/>
      <c r="AD444" s="86"/>
      <c r="AE444" s="86"/>
      <c r="AF444" s="86"/>
      <c r="AG444" s="86"/>
      <c r="AH444" s="86"/>
      <c r="AI444" s="86"/>
      <c r="AJ444" s="86"/>
      <c r="AK444" s="86"/>
      <c r="AL444" s="86"/>
      <c r="AM444" s="86"/>
      <c r="AN444" s="86"/>
      <c r="AO444" s="86"/>
      <c r="AP444" s="86"/>
      <c r="AQ444" s="86"/>
      <c r="AR444" s="86"/>
      <c r="AS444" s="86"/>
      <c r="AT444" s="86"/>
      <c r="AU444" s="86"/>
    </row>
    <row r="445" spans="1:47" ht="15" customHeight="1">
      <c r="A445" s="124">
        <v>98074222</v>
      </c>
      <c r="B445" s="77">
        <v>18</v>
      </c>
      <c r="C445" s="78">
        <v>44747</v>
      </c>
      <c r="D445" s="79">
        <v>44747</v>
      </c>
      <c r="E445" s="77" t="s">
        <v>862</v>
      </c>
      <c r="F445" s="87">
        <v>44751</v>
      </c>
      <c r="G445" s="81">
        <v>80</v>
      </c>
      <c r="H445" s="81"/>
      <c r="I445" s="77"/>
      <c r="J445" s="81"/>
      <c r="K445" s="156" t="s">
        <v>129</v>
      </c>
      <c r="L445" s="82" t="s">
        <v>1009</v>
      </c>
      <c r="M445" s="77" t="s">
        <v>1010</v>
      </c>
      <c r="N445" s="83"/>
      <c r="O445" s="84"/>
      <c r="P445" s="76">
        <v>69</v>
      </c>
      <c r="Q445" s="76">
        <v>25000</v>
      </c>
      <c r="R445" s="76">
        <v>4</v>
      </c>
      <c r="S445" s="85" t="s">
        <v>875</v>
      </c>
      <c r="T445" s="88" t="s">
        <v>876</v>
      </c>
      <c r="U445" s="76">
        <v>25.22</v>
      </c>
      <c r="V445" s="157" t="s">
        <v>1011</v>
      </c>
      <c r="W445" s="84"/>
      <c r="X445" s="86"/>
      <c r="Y445" s="86"/>
      <c r="Z445" s="86"/>
      <c r="AA445" s="86"/>
      <c r="AB445" s="86"/>
      <c r="AC445" s="86"/>
      <c r="AD445" s="86"/>
      <c r="AE445" s="86"/>
      <c r="AF445" s="86"/>
      <c r="AG445" s="86"/>
      <c r="AH445" s="86"/>
      <c r="AI445" s="86"/>
      <c r="AJ445" s="86"/>
      <c r="AK445" s="86"/>
      <c r="AL445" s="86"/>
      <c r="AM445" s="86"/>
      <c r="AN445" s="86"/>
      <c r="AO445" s="86"/>
      <c r="AP445" s="86"/>
      <c r="AQ445" s="86"/>
      <c r="AR445" s="86"/>
      <c r="AS445" s="86"/>
      <c r="AT445" s="86"/>
      <c r="AU445" s="86"/>
    </row>
    <row r="446" spans="1:47" ht="15" customHeight="1">
      <c r="A446" s="124">
        <v>98076417</v>
      </c>
      <c r="B446" s="77">
        <v>19</v>
      </c>
      <c r="C446" s="78">
        <v>44747</v>
      </c>
      <c r="D446" s="79">
        <v>44747</v>
      </c>
      <c r="E446" s="77" t="s">
        <v>862</v>
      </c>
      <c r="F446" s="87">
        <v>44751</v>
      </c>
      <c r="G446" s="81">
        <v>80</v>
      </c>
      <c r="H446" s="81"/>
      <c r="I446" s="77"/>
      <c r="J446" s="81"/>
      <c r="K446" s="156" t="s">
        <v>129</v>
      </c>
      <c r="L446" s="82" t="s">
        <v>1009</v>
      </c>
      <c r="M446" s="77" t="s">
        <v>1010</v>
      </c>
      <c r="N446" s="83"/>
      <c r="O446" s="84"/>
      <c r="P446" s="76">
        <v>69</v>
      </c>
      <c r="Q446" s="76">
        <v>25000</v>
      </c>
      <c r="R446" s="76">
        <v>4</v>
      </c>
      <c r="S446" s="85" t="s">
        <v>875</v>
      </c>
      <c r="T446" s="88" t="s">
        <v>876</v>
      </c>
      <c r="U446" s="76">
        <v>25.22</v>
      </c>
      <c r="V446" s="157" t="s">
        <v>1011</v>
      </c>
      <c r="W446" s="84"/>
      <c r="X446" s="86"/>
      <c r="Y446" s="86"/>
      <c r="Z446" s="86"/>
      <c r="AA446" s="86"/>
      <c r="AB446" s="86"/>
      <c r="AC446" s="86"/>
      <c r="AD446" s="86"/>
      <c r="AE446" s="86"/>
      <c r="AF446" s="86"/>
      <c r="AG446" s="86"/>
      <c r="AH446" s="86"/>
      <c r="AI446" s="86"/>
      <c r="AJ446" s="86"/>
      <c r="AK446" s="86"/>
      <c r="AL446" s="86"/>
      <c r="AM446" s="86"/>
      <c r="AN446" s="86"/>
      <c r="AO446" s="86"/>
      <c r="AP446" s="86"/>
      <c r="AQ446" s="86"/>
      <c r="AR446" s="86"/>
      <c r="AS446" s="86"/>
      <c r="AT446" s="86"/>
      <c r="AU446" s="86"/>
    </row>
    <row r="447" spans="1:47" ht="15" customHeight="1">
      <c r="A447" s="124">
        <v>95180295</v>
      </c>
      <c r="B447" s="77">
        <v>20</v>
      </c>
      <c r="C447" s="78">
        <v>44747</v>
      </c>
      <c r="D447" s="79">
        <v>44747</v>
      </c>
      <c r="E447" s="77" t="s">
        <v>862</v>
      </c>
      <c r="F447" s="87">
        <v>44751</v>
      </c>
      <c r="G447" s="81">
        <v>80</v>
      </c>
      <c r="H447" s="81"/>
      <c r="I447" s="77"/>
      <c r="J447" s="81"/>
      <c r="K447" s="156" t="s">
        <v>129</v>
      </c>
      <c r="L447" s="82" t="s">
        <v>1009</v>
      </c>
      <c r="M447" s="77" t="s">
        <v>1010</v>
      </c>
      <c r="N447" s="83"/>
      <c r="O447" s="84"/>
      <c r="P447" s="76">
        <v>69</v>
      </c>
      <c r="Q447" s="76">
        <v>25000</v>
      </c>
      <c r="R447" s="76">
        <v>4</v>
      </c>
      <c r="S447" s="85" t="s">
        <v>875</v>
      </c>
      <c r="T447" s="88" t="s">
        <v>876</v>
      </c>
      <c r="U447" s="76">
        <v>25.22</v>
      </c>
      <c r="V447" s="157" t="s">
        <v>1011</v>
      </c>
      <c r="W447" s="84"/>
      <c r="X447" s="86"/>
      <c r="Y447" s="86"/>
      <c r="Z447" s="86"/>
      <c r="AA447" s="86"/>
      <c r="AB447" s="86"/>
      <c r="AC447" s="86"/>
      <c r="AD447" s="86"/>
      <c r="AE447" s="86"/>
      <c r="AF447" s="86"/>
      <c r="AG447" s="86"/>
      <c r="AH447" s="86"/>
      <c r="AI447" s="86"/>
      <c r="AJ447" s="86"/>
      <c r="AK447" s="86"/>
      <c r="AL447" s="86"/>
      <c r="AM447" s="86"/>
      <c r="AN447" s="86"/>
      <c r="AO447" s="86"/>
      <c r="AP447" s="86"/>
      <c r="AQ447" s="86"/>
      <c r="AR447" s="86"/>
      <c r="AS447" s="86"/>
      <c r="AT447" s="86"/>
      <c r="AU447" s="86"/>
    </row>
    <row r="448" spans="1:47" ht="15" customHeight="1">
      <c r="A448" s="124">
        <v>98078777</v>
      </c>
      <c r="B448" s="77">
        <v>21</v>
      </c>
      <c r="C448" s="78">
        <v>44747</v>
      </c>
      <c r="D448" s="79">
        <v>44747</v>
      </c>
      <c r="E448" s="77" t="s">
        <v>862</v>
      </c>
      <c r="F448" s="87">
        <v>44751</v>
      </c>
      <c r="G448" s="81">
        <v>80</v>
      </c>
      <c r="H448" s="81"/>
      <c r="I448" s="77"/>
      <c r="J448" s="81"/>
      <c r="K448" s="156" t="s">
        <v>129</v>
      </c>
      <c r="L448" s="82" t="s">
        <v>1009</v>
      </c>
      <c r="M448" s="77" t="s">
        <v>1010</v>
      </c>
      <c r="N448" s="83"/>
      <c r="O448" s="84"/>
      <c r="P448" s="76">
        <v>69</v>
      </c>
      <c r="Q448" s="76">
        <v>25000</v>
      </c>
      <c r="R448" s="76">
        <v>4</v>
      </c>
      <c r="S448" s="85" t="s">
        <v>875</v>
      </c>
      <c r="T448" s="88" t="s">
        <v>876</v>
      </c>
      <c r="U448" s="76">
        <v>25.22</v>
      </c>
      <c r="V448" s="157" t="s">
        <v>1011</v>
      </c>
      <c r="W448" s="84"/>
      <c r="X448" s="86"/>
      <c r="Y448" s="86"/>
      <c r="Z448" s="86"/>
      <c r="AA448" s="86"/>
      <c r="AB448" s="86"/>
      <c r="AC448" s="86"/>
      <c r="AD448" s="86"/>
      <c r="AE448" s="86"/>
      <c r="AF448" s="86"/>
      <c r="AG448" s="86"/>
      <c r="AH448" s="86"/>
      <c r="AI448" s="86"/>
      <c r="AJ448" s="86"/>
      <c r="AK448" s="86"/>
      <c r="AL448" s="86"/>
      <c r="AM448" s="86"/>
      <c r="AN448" s="86"/>
      <c r="AO448" s="86"/>
      <c r="AP448" s="86"/>
      <c r="AQ448" s="86"/>
      <c r="AR448" s="86"/>
      <c r="AS448" s="86"/>
      <c r="AT448" s="86"/>
      <c r="AU448" s="86"/>
    </row>
    <row r="449" spans="1:47" ht="15" customHeight="1">
      <c r="A449" s="124">
        <v>92765791</v>
      </c>
      <c r="B449" s="77">
        <v>22</v>
      </c>
      <c r="C449" s="78">
        <v>44747</v>
      </c>
      <c r="D449" s="79">
        <v>44747</v>
      </c>
      <c r="E449" s="77" t="s">
        <v>862</v>
      </c>
      <c r="F449" s="87">
        <v>44751</v>
      </c>
      <c r="G449" s="81">
        <v>80</v>
      </c>
      <c r="H449" s="81"/>
      <c r="I449" s="77"/>
      <c r="J449" s="81"/>
      <c r="K449" s="156" t="s">
        <v>129</v>
      </c>
      <c r="L449" s="82" t="s">
        <v>1009</v>
      </c>
      <c r="M449" s="77" t="s">
        <v>1010</v>
      </c>
      <c r="N449" s="83">
        <v>44802</v>
      </c>
      <c r="O449" s="84"/>
      <c r="P449" s="76">
        <v>68.5</v>
      </c>
      <c r="Q449" s="76">
        <v>25000</v>
      </c>
      <c r="R449" s="76">
        <v>4</v>
      </c>
      <c r="S449" s="85" t="s">
        <v>865</v>
      </c>
      <c r="T449" s="76" t="s">
        <v>873</v>
      </c>
      <c r="U449" s="76">
        <v>25.7</v>
      </c>
      <c r="V449" s="157" t="s">
        <v>1011</v>
      </c>
      <c r="W449" s="84"/>
      <c r="X449" s="86"/>
      <c r="Y449" s="86"/>
      <c r="Z449" s="86"/>
      <c r="AA449" s="86"/>
      <c r="AB449" s="86"/>
      <c r="AC449" s="86"/>
      <c r="AD449" s="86"/>
      <c r="AE449" s="86"/>
      <c r="AF449" s="86"/>
      <c r="AG449" s="86"/>
      <c r="AH449" s="86"/>
      <c r="AI449" s="86"/>
      <c r="AJ449" s="86"/>
      <c r="AK449" s="86"/>
      <c r="AL449" s="86"/>
      <c r="AM449" s="86"/>
      <c r="AN449" s="86"/>
      <c r="AO449" s="86"/>
      <c r="AP449" s="86"/>
      <c r="AQ449" s="86"/>
      <c r="AR449" s="86"/>
      <c r="AS449" s="86"/>
      <c r="AT449" s="86"/>
      <c r="AU449" s="86"/>
    </row>
    <row r="450" spans="1:47" ht="15" customHeight="1">
      <c r="A450" s="124">
        <v>98092034</v>
      </c>
      <c r="B450" s="77">
        <v>23</v>
      </c>
      <c r="C450" s="78">
        <v>44747</v>
      </c>
      <c r="D450" s="79">
        <v>44747</v>
      </c>
      <c r="E450" s="77" t="s">
        <v>862</v>
      </c>
      <c r="F450" s="87">
        <v>44751</v>
      </c>
      <c r="G450" s="81">
        <v>80</v>
      </c>
      <c r="H450" s="81"/>
      <c r="I450" s="77"/>
      <c r="J450" s="81"/>
      <c r="K450" s="156" t="s">
        <v>129</v>
      </c>
      <c r="L450" s="82" t="s">
        <v>1009</v>
      </c>
      <c r="M450" s="77" t="s">
        <v>1010</v>
      </c>
      <c r="N450" s="83"/>
      <c r="O450" s="84"/>
      <c r="P450" s="76">
        <v>69</v>
      </c>
      <c r="Q450" s="76">
        <v>25000</v>
      </c>
      <c r="R450" s="76">
        <v>4</v>
      </c>
      <c r="S450" s="85" t="s">
        <v>875</v>
      </c>
      <c r="T450" s="88" t="s">
        <v>876</v>
      </c>
      <c r="U450" s="76">
        <v>25.22</v>
      </c>
      <c r="V450" s="157" t="s">
        <v>1011</v>
      </c>
      <c r="W450" s="84"/>
      <c r="X450" s="86"/>
      <c r="Y450" s="86"/>
      <c r="Z450" s="86"/>
      <c r="AA450" s="86"/>
      <c r="AB450" s="86"/>
      <c r="AC450" s="86"/>
      <c r="AD450" s="86"/>
      <c r="AE450" s="86"/>
      <c r="AF450" s="86"/>
      <c r="AG450" s="86"/>
      <c r="AH450" s="86"/>
      <c r="AI450" s="86"/>
      <c r="AJ450" s="86"/>
      <c r="AK450" s="86"/>
      <c r="AL450" s="86"/>
      <c r="AM450" s="86"/>
      <c r="AN450" s="86"/>
      <c r="AO450" s="86"/>
      <c r="AP450" s="86"/>
      <c r="AQ450" s="86"/>
      <c r="AR450" s="86"/>
      <c r="AS450" s="86"/>
      <c r="AT450" s="86"/>
      <c r="AU450" s="86"/>
    </row>
    <row r="451" spans="1:47" ht="15" customHeight="1">
      <c r="A451" s="124">
        <v>92755891</v>
      </c>
      <c r="B451" s="77">
        <v>24</v>
      </c>
      <c r="C451" s="78">
        <v>44747</v>
      </c>
      <c r="D451" s="79">
        <v>44747</v>
      </c>
      <c r="E451" s="77" t="s">
        <v>862</v>
      </c>
      <c r="F451" s="87">
        <v>44751</v>
      </c>
      <c r="G451" s="81">
        <v>80</v>
      </c>
      <c r="H451" s="81"/>
      <c r="I451" s="77"/>
      <c r="J451" s="81"/>
      <c r="K451" s="156" t="s">
        <v>129</v>
      </c>
      <c r="L451" s="82" t="s">
        <v>1009</v>
      </c>
      <c r="M451" s="77" t="s">
        <v>1010</v>
      </c>
      <c r="N451" s="83"/>
      <c r="O451" s="84"/>
      <c r="P451" s="76">
        <v>68.5</v>
      </c>
      <c r="Q451" s="76">
        <v>25000</v>
      </c>
      <c r="R451" s="76">
        <v>4</v>
      </c>
      <c r="S451" s="85" t="s">
        <v>865</v>
      </c>
      <c r="T451" s="76" t="s">
        <v>873</v>
      </c>
      <c r="U451" s="76">
        <v>25.7</v>
      </c>
      <c r="V451" s="157" t="s">
        <v>1011</v>
      </c>
      <c r="W451" s="84"/>
      <c r="X451" s="86"/>
      <c r="Y451" s="86"/>
      <c r="Z451" s="86"/>
      <c r="AA451" s="86"/>
      <c r="AB451" s="86"/>
      <c r="AC451" s="86"/>
      <c r="AD451" s="86"/>
      <c r="AE451" s="86"/>
      <c r="AF451" s="86"/>
      <c r="AG451" s="86"/>
      <c r="AH451" s="86"/>
      <c r="AI451" s="86"/>
      <c r="AJ451" s="86"/>
      <c r="AK451" s="86"/>
      <c r="AL451" s="86"/>
      <c r="AM451" s="86"/>
      <c r="AN451" s="86"/>
      <c r="AO451" s="86"/>
      <c r="AP451" s="86"/>
      <c r="AQ451" s="86"/>
      <c r="AR451" s="86"/>
      <c r="AS451" s="86"/>
      <c r="AT451" s="86"/>
      <c r="AU451" s="86"/>
    </row>
    <row r="452" spans="1:47" ht="15" customHeight="1">
      <c r="A452" s="124">
        <v>94247798</v>
      </c>
      <c r="B452" s="77">
        <v>25</v>
      </c>
      <c r="C452" s="78">
        <v>44747</v>
      </c>
      <c r="D452" s="79">
        <v>44747</v>
      </c>
      <c r="E452" s="77" t="s">
        <v>862</v>
      </c>
      <c r="F452" s="87">
        <v>44751</v>
      </c>
      <c r="G452" s="81">
        <v>80</v>
      </c>
      <c r="H452" s="81"/>
      <c r="I452" s="77"/>
      <c r="J452" s="81"/>
      <c r="K452" s="156" t="s">
        <v>129</v>
      </c>
      <c r="L452" s="82" t="s">
        <v>1009</v>
      </c>
      <c r="M452" s="77" t="s">
        <v>1010</v>
      </c>
      <c r="N452" s="83"/>
      <c r="O452" s="84"/>
      <c r="P452" s="76">
        <v>69</v>
      </c>
      <c r="Q452" s="81">
        <v>25000</v>
      </c>
      <c r="R452" s="81">
        <v>4</v>
      </c>
      <c r="S452" s="89" t="s">
        <v>877</v>
      </c>
      <c r="T452" s="100" t="s">
        <v>891</v>
      </c>
      <c r="U452" s="81">
        <v>25.22</v>
      </c>
      <c r="V452" s="157" t="s">
        <v>1011</v>
      </c>
      <c r="W452" s="84"/>
      <c r="X452" s="86"/>
      <c r="Y452" s="86"/>
      <c r="Z452" s="86"/>
      <c r="AA452" s="86"/>
      <c r="AB452" s="86"/>
      <c r="AC452" s="86"/>
      <c r="AD452" s="86"/>
      <c r="AE452" s="86"/>
      <c r="AF452" s="86"/>
      <c r="AG452" s="86"/>
      <c r="AH452" s="86"/>
      <c r="AI452" s="86"/>
      <c r="AJ452" s="86"/>
      <c r="AK452" s="86"/>
      <c r="AL452" s="86"/>
      <c r="AM452" s="86"/>
      <c r="AN452" s="86"/>
      <c r="AO452" s="86"/>
      <c r="AP452" s="86"/>
      <c r="AQ452" s="86"/>
      <c r="AR452" s="86"/>
      <c r="AS452" s="86"/>
      <c r="AT452" s="86"/>
      <c r="AU452" s="86"/>
    </row>
    <row r="453" spans="1:47" ht="15" customHeight="1">
      <c r="A453" s="124">
        <v>98093289</v>
      </c>
      <c r="B453" s="77">
        <v>26</v>
      </c>
      <c r="C453" s="78">
        <v>44747</v>
      </c>
      <c r="D453" s="79">
        <v>44747</v>
      </c>
      <c r="E453" s="77" t="s">
        <v>862</v>
      </c>
      <c r="F453" s="87">
        <v>44751</v>
      </c>
      <c r="G453" s="81">
        <v>80</v>
      </c>
      <c r="H453" s="81"/>
      <c r="I453" s="77"/>
      <c r="J453" s="81"/>
      <c r="K453" s="156" t="s">
        <v>129</v>
      </c>
      <c r="L453" s="82" t="s">
        <v>1009</v>
      </c>
      <c r="M453" s="77" t="s">
        <v>1010</v>
      </c>
      <c r="N453" s="83"/>
      <c r="O453" s="84"/>
      <c r="P453" s="76">
        <v>69</v>
      </c>
      <c r="Q453" s="76">
        <v>25000</v>
      </c>
      <c r="R453" s="76">
        <v>4</v>
      </c>
      <c r="S453" s="85" t="s">
        <v>875</v>
      </c>
      <c r="T453" s="88" t="s">
        <v>876</v>
      </c>
      <c r="U453" s="76">
        <v>25.22</v>
      </c>
      <c r="V453" s="157" t="s">
        <v>1011</v>
      </c>
      <c r="W453" s="84"/>
      <c r="X453" s="86"/>
      <c r="Y453" s="86"/>
      <c r="Z453" s="86"/>
      <c r="AA453" s="86"/>
      <c r="AB453" s="86"/>
      <c r="AC453" s="86"/>
      <c r="AD453" s="86"/>
      <c r="AE453" s="86"/>
      <c r="AF453" s="86"/>
      <c r="AG453" s="86"/>
      <c r="AH453" s="86"/>
      <c r="AI453" s="86"/>
      <c r="AJ453" s="86"/>
      <c r="AK453" s="86"/>
      <c r="AL453" s="86"/>
      <c r="AM453" s="86"/>
      <c r="AN453" s="86"/>
      <c r="AO453" s="86"/>
      <c r="AP453" s="86"/>
      <c r="AQ453" s="86"/>
      <c r="AR453" s="86"/>
      <c r="AS453" s="86"/>
      <c r="AT453" s="86"/>
      <c r="AU453" s="86"/>
    </row>
    <row r="454" spans="1:47" ht="15" customHeight="1">
      <c r="A454" s="124">
        <v>98081805</v>
      </c>
      <c r="B454" s="77">
        <v>27</v>
      </c>
      <c r="C454" s="78">
        <v>44747</v>
      </c>
      <c r="D454" s="79">
        <v>44747</v>
      </c>
      <c r="E454" s="77" t="s">
        <v>862</v>
      </c>
      <c r="F454" s="87">
        <v>44751</v>
      </c>
      <c r="G454" s="81">
        <v>80</v>
      </c>
      <c r="H454" s="81"/>
      <c r="I454" s="77"/>
      <c r="J454" s="81"/>
      <c r="K454" s="156" t="s">
        <v>129</v>
      </c>
      <c r="L454" s="82" t="s">
        <v>1009</v>
      </c>
      <c r="M454" s="77" t="s">
        <v>1010</v>
      </c>
      <c r="N454" s="83"/>
      <c r="O454" s="84"/>
      <c r="P454" s="76">
        <v>69</v>
      </c>
      <c r="Q454" s="76">
        <v>25000</v>
      </c>
      <c r="R454" s="76">
        <v>4</v>
      </c>
      <c r="S454" s="85" t="s">
        <v>875</v>
      </c>
      <c r="T454" s="88" t="s">
        <v>876</v>
      </c>
      <c r="U454" s="76">
        <v>25.22</v>
      </c>
      <c r="V454" s="157" t="s">
        <v>1011</v>
      </c>
      <c r="W454" s="84"/>
      <c r="X454" s="86"/>
      <c r="Y454" s="86"/>
      <c r="Z454" s="86"/>
      <c r="AA454" s="86"/>
      <c r="AB454" s="86"/>
      <c r="AC454" s="86"/>
      <c r="AD454" s="86"/>
      <c r="AE454" s="86"/>
      <c r="AF454" s="86"/>
      <c r="AG454" s="86"/>
      <c r="AH454" s="86"/>
      <c r="AI454" s="86"/>
      <c r="AJ454" s="86"/>
      <c r="AK454" s="86"/>
      <c r="AL454" s="86"/>
      <c r="AM454" s="86"/>
      <c r="AN454" s="86"/>
      <c r="AO454" s="86"/>
      <c r="AP454" s="86"/>
      <c r="AQ454" s="86"/>
      <c r="AR454" s="86"/>
      <c r="AS454" s="86"/>
      <c r="AT454" s="86"/>
      <c r="AU454" s="86"/>
    </row>
    <row r="455" spans="1:47" ht="15" customHeight="1">
      <c r="A455" s="124">
        <v>98087265</v>
      </c>
      <c r="B455" s="77">
        <v>28</v>
      </c>
      <c r="C455" s="78">
        <v>44747</v>
      </c>
      <c r="D455" s="79">
        <v>44747</v>
      </c>
      <c r="E455" s="77" t="s">
        <v>862</v>
      </c>
      <c r="F455" s="87">
        <v>44751</v>
      </c>
      <c r="G455" s="81">
        <v>80</v>
      </c>
      <c r="H455" s="81"/>
      <c r="I455" s="77"/>
      <c r="J455" s="81"/>
      <c r="K455" s="156" t="s">
        <v>129</v>
      </c>
      <c r="L455" s="82" t="s">
        <v>1009</v>
      </c>
      <c r="M455" s="77" t="s">
        <v>1010</v>
      </c>
      <c r="N455" s="83"/>
      <c r="O455" s="84"/>
      <c r="P455" s="76">
        <v>69</v>
      </c>
      <c r="Q455" s="76">
        <v>25000</v>
      </c>
      <c r="R455" s="76">
        <v>4</v>
      </c>
      <c r="S455" s="85" t="s">
        <v>875</v>
      </c>
      <c r="T455" s="88" t="s">
        <v>876</v>
      </c>
      <c r="U455" s="76">
        <v>25.22</v>
      </c>
      <c r="V455" s="157" t="s">
        <v>1011</v>
      </c>
      <c r="W455" s="84"/>
      <c r="X455" s="86"/>
      <c r="Y455" s="86"/>
      <c r="Z455" s="86"/>
      <c r="AA455" s="86"/>
      <c r="AB455" s="86"/>
      <c r="AC455" s="86"/>
      <c r="AD455" s="86"/>
      <c r="AE455" s="86"/>
      <c r="AF455" s="86"/>
      <c r="AG455" s="86"/>
      <c r="AH455" s="86"/>
      <c r="AI455" s="86"/>
      <c r="AJ455" s="86"/>
      <c r="AK455" s="86"/>
      <c r="AL455" s="86"/>
      <c r="AM455" s="86"/>
      <c r="AN455" s="86"/>
      <c r="AO455" s="86"/>
      <c r="AP455" s="86"/>
      <c r="AQ455" s="86"/>
      <c r="AR455" s="86"/>
      <c r="AS455" s="86"/>
      <c r="AT455" s="86"/>
      <c r="AU455" s="86"/>
    </row>
    <row r="456" spans="1:47" ht="15" customHeight="1">
      <c r="A456" s="124">
        <v>91779660</v>
      </c>
      <c r="B456" s="77">
        <v>29</v>
      </c>
      <c r="C456" s="78">
        <v>44747</v>
      </c>
      <c r="D456" s="79">
        <v>44747</v>
      </c>
      <c r="E456" s="77" t="s">
        <v>862</v>
      </c>
      <c r="F456" s="87">
        <v>44751</v>
      </c>
      <c r="G456" s="81">
        <v>80</v>
      </c>
      <c r="H456" s="81"/>
      <c r="I456" s="77"/>
      <c r="J456" s="81"/>
      <c r="K456" s="156" t="s">
        <v>129</v>
      </c>
      <c r="L456" s="82" t="s">
        <v>1009</v>
      </c>
      <c r="M456" s="77" t="s">
        <v>1010</v>
      </c>
      <c r="N456" s="83"/>
      <c r="O456" s="84"/>
      <c r="P456" s="76">
        <v>69</v>
      </c>
      <c r="Q456" s="81">
        <v>24800</v>
      </c>
      <c r="R456" s="76">
        <v>4</v>
      </c>
      <c r="S456" s="85" t="s">
        <v>865</v>
      </c>
      <c r="T456" s="101" t="s">
        <v>897</v>
      </c>
      <c r="U456" s="76">
        <v>25.38</v>
      </c>
      <c r="V456" s="157" t="s">
        <v>1011</v>
      </c>
      <c r="W456" s="84"/>
      <c r="X456" s="86"/>
      <c r="Y456" s="86"/>
      <c r="Z456" s="86"/>
      <c r="AA456" s="86"/>
      <c r="AB456" s="86"/>
      <c r="AC456" s="86"/>
      <c r="AD456" s="86"/>
      <c r="AE456" s="86"/>
      <c r="AF456" s="86"/>
      <c r="AG456" s="86"/>
      <c r="AH456" s="86"/>
      <c r="AI456" s="86"/>
      <c r="AJ456" s="86"/>
      <c r="AK456" s="86"/>
      <c r="AL456" s="86"/>
      <c r="AM456" s="86"/>
      <c r="AN456" s="86"/>
      <c r="AO456" s="86"/>
      <c r="AP456" s="86"/>
      <c r="AQ456" s="86"/>
      <c r="AR456" s="86"/>
      <c r="AS456" s="86"/>
      <c r="AT456" s="86"/>
      <c r="AU456" s="86"/>
    </row>
    <row r="457" spans="1:47" ht="15" customHeight="1">
      <c r="A457" s="124">
        <v>91564195</v>
      </c>
      <c r="B457" s="77">
        <v>30</v>
      </c>
      <c r="C457" s="78">
        <v>44747</v>
      </c>
      <c r="D457" s="79">
        <v>44747</v>
      </c>
      <c r="E457" s="77" t="s">
        <v>862</v>
      </c>
      <c r="F457" s="87">
        <v>44751</v>
      </c>
      <c r="G457" s="81">
        <v>80</v>
      </c>
      <c r="H457" s="81"/>
      <c r="I457" s="77"/>
      <c r="J457" s="81"/>
      <c r="K457" s="156" t="s">
        <v>129</v>
      </c>
      <c r="L457" s="82" t="s">
        <v>1009</v>
      </c>
      <c r="M457" s="77" t="s">
        <v>1010</v>
      </c>
      <c r="N457" s="83"/>
      <c r="O457" s="84"/>
      <c r="P457" s="76">
        <v>69</v>
      </c>
      <c r="Q457" s="76">
        <v>25000</v>
      </c>
      <c r="R457" s="76">
        <v>4</v>
      </c>
      <c r="S457" s="85" t="s">
        <v>875</v>
      </c>
      <c r="T457" s="88" t="s">
        <v>876</v>
      </c>
      <c r="U457" s="76">
        <v>25.22</v>
      </c>
      <c r="V457" s="157" t="s">
        <v>1011</v>
      </c>
      <c r="W457" s="84"/>
      <c r="X457" s="86"/>
      <c r="Y457" s="86"/>
      <c r="Z457" s="86"/>
      <c r="AA457" s="86"/>
      <c r="AB457" s="86"/>
      <c r="AC457" s="86"/>
      <c r="AD457" s="86"/>
      <c r="AE457" s="86"/>
      <c r="AF457" s="86"/>
      <c r="AG457" s="86"/>
      <c r="AH457" s="86"/>
      <c r="AI457" s="86"/>
      <c r="AJ457" s="86"/>
      <c r="AK457" s="86"/>
      <c r="AL457" s="86"/>
      <c r="AM457" s="86"/>
      <c r="AN457" s="86"/>
      <c r="AO457" s="86"/>
      <c r="AP457" s="86"/>
      <c r="AQ457" s="86"/>
      <c r="AR457" s="86"/>
      <c r="AS457" s="86"/>
      <c r="AT457" s="86"/>
      <c r="AU457" s="86"/>
    </row>
    <row r="458" spans="1:47" ht="15" customHeight="1">
      <c r="A458" s="124">
        <v>98181019</v>
      </c>
      <c r="B458" s="77">
        <v>31</v>
      </c>
      <c r="C458" s="78">
        <v>44747</v>
      </c>
      <c r="D458" s="79">
        <v>44747</v>
      </c>
      <c r="E458" s="77" t="s">
        <v>862</v>
      </c>
      <c r="F458" s="87">
        <v>44751</v>
      </c>
      <c r="G458" s="81">
        <v>80</v>
      </c>
      <c r="H458" s="81"/>
      <c r="I458" s="77"/>
      <c r="J458" s="81"/>
      <c r="K458" s="156" t="s">
        <v>129</v>
      </c>
      <c r="L458" s="82" t="s">
        <v>1009</v>
      </c>
      <c r="M458" s="77" t="s">
        <v>1010</v>
      </c>
      <c r="N458" s="83"/>
      <c r="O458" s="84"/>
      <c r="P458" s="76">
        <v>69</v>
      </c>
      <c r="Q458" s="76">
        <v>25000</v>
      </c>
      <c r="R458" s="76">
        <v>4</v>
      </c>
      <c r="S458" s="85" t="s">
        <v>875</v>
      </c>
      <c r="T458" s="88" t="s">
        <v>876</v>
      </c>
      <c r="U458" s="76">
        <v>25.22</v>
      </c>
      <c r="V458" s="157" t="s">
        <v>1011</v>
      </c>
      <c r="W458" s="84"/>
      <c r="X458" s="86"/>
      <c r="Y458" s="86"/>
      <c r="Z458" s="86"/>
      <c r="AA458" s="86"/>
      <c r="AB458" s="86"/>
      <c r="AC458" s="86"/>
      <c r="AD458" s="86"/>
      <c r="AE458" s="86"/>
      <c r="AF458" s="86"/>
      <c r="AG458" s="86"/>
      <c r="AH458" s="86"/>
      <c r="AI458" s="86"/>
      <c r="AJ458" s="86"/>
      <c r="AK458" s="86"/>
      <c r="AL458" s="86"/>
      <c r="AM458" s="86"/>
      <c r="AN458" s="86"/>
      <c r="AO458" s="86"/>
      <c r="AP458" s="86"/>
      <c r="AQ458" s="86"/>
      <c r="AR458" s="86"/>
      <c r="AS458" s="86"/>
      <c r="AT458" s="86"/>
      <c r="AU458" s="86"/>
    </row>
    <row r="459" spans="1:47" ht="14.25" customHeight="1">
      <c r="A459" s="104"/>
      <c r="B459" s="105"/>
      <c r="C459" s="106"/>
      <c r="D459" s="105"/>
      <c r="E459" s="105"/>
      <c r="F459" s="105"/>
      <c r="G459" s="105"/>
      <c r="H459" s="447" t="s">
        <v>1012</v>
      </c>
      <c r="I459" s="440"/>
      <c r="J459" s="441"/>
      <c r="K459" s="92"/>
      <c r="L459" s="104"/>
      <c r="M459" s="104"/>
      <c r="N459" s="105"/>
      <c r="O459" s="108"/>
      <c r="P459" s="105"/>
      <c r="Q459" s="109"/>
      <c r="R459" s="109"/>
      <c r="S459" s="110"/>
      <c r="T459" s="109"/>
      <c r="U459" s="109"/>
      <c r="V459" s="105"/>
      <c r="W459" s="108"/>
      <c r="X459" s="108"/>
      <c r="Y459" s="108"/>
      <c r="Z459" s="108"/>
      <c r="AA459" s="108"/>
      <c r="AB459" s="108"/>
      <c r="AC459" s="108"/>
      <c r="AD459" s="108"/>
      <c r="AE459" s="108"/>
      <c r="AF459" s="108"/>
      <c r="AG459" s="108"/>
      <c r="AH459" s="108"/>
      <c r="AI459" s="108"/>
      <c r="AJ459" s="108"/>
      <c r="AK459" s="108"/>
      <c r="AL459" s="108"/>
      <c r="AM459" s="108"/>
      <c r="AN459" s="108"/>
      <c r="AO459" s="108"/>
      <c r="AP459" s="108"/>
      <c r="AQ459" s="86"/>
      <c r="AR459" s="86"/>
      <c r="AS459" s="86"/>
      <c r="AT459" s="86"/>
      <c r="AU459" s="86"/>
    </row>
    <row r="460" spans="1:47" ht="15" customHeight="1">
      <c r="A460" s="81">
        <v>54961370</v>
      </c>
      <c r="B460" s="77">
        <v>1</v>
      </c>
      <c r="C460" s="113">
        <v>44735</v>
      </c>
      <c r="D460" s="79">
        <v>44737</v>
      </c>
      <c r="E460" s="77" t="s">
        <v>862</v>
      </c>
      <c r="F460" s="80">
        <v>44751.958333333336</v>
      </c>
      <c r="G460" s="81">
        <v>80</v>
      </c>
      <c r="H460" s="81"/>
      <c r="I460" s="77"/>
      <c r="J460" s="81"/>
      <c r="K460" s="158" t="s">
        <v>117</v>
      </c>
      <c r="L460" s="82" t="s">
        <v>1013</v>
      </c>
      <c r="M460" s="77" t="s">
        <v>5</v>
      </c>
      <c r="N460" s="83"/>
      <c r="O460" s="84"/>
      <c r="P460" s="76">
        <v>68</v>
      </c>
      <c r="Q460" s="81">
        <v>26000</v>
      </c>
      <c r="R460" s="81">
        <v>4</v>
      </c>
      <c r="S460" s="89" t="s">
        <v>877</v>
      </c>
      <c r="T460" s="100" t="s">
        <v>891</v>
      </c>
      <c r="U460" s="81">
        <v>25.22</v>
      </c>
      <c r="V460" s="111" t="s">
        <v>909</v>
      </c>
      <c r="W460" s="84"/>
      <c r="X460" s="86"/>
      <c r="Y460" s="86"/>
      <c r="Z460" s="86"/>
      <c r="AA460" s="86"/>
      <c r="AB460" s="86"/>
      <c r="AC460" s="86"/>
      <c r="AD460" s="86"/>
      <c r="AE460" s="86"/>
      <c r="AF460" s="86"/>
      <c r="AG460" s="86"/>
      <c r="AH460" s="86"/>
      <c r="AI460" s="86"/>
      <c r="AJ460" s="86"/>
      <c r="AK460" s="86"/>
      <c r="AL460" s="86"/>
      <c r="AM460" s="86"/>
      <c r="AN460" s="86"/>
      <c r="AO460" s="86"/>
      <c r="AP460" s="86"/>
      <c r="AQ460" s="86"/>
      <c r="AR460" s="86"/>
      <c r="AS460" s="86"/>
      <c r="AT460" s="86"/>
      <c r="AU460" s="86"/>
    </row>
    <row r="461" spans="1:47" ht="15" customHeight="1">
      <c r="A461" s="81">
        <v>54961404</v>
      </c>
      <c r="B461" s="77">
        <v>2</v>
      </c>
      <c r="C461" s="113">
        <v>44735</v>
      </c>
      <c r="D461" s="79">
        <v>44737</v>
      </c>
      <c r="E461" s="77" t="s">
        <v>862</v>
      </c>
      <c r="F461" s="87">
        <v>44751</v>
      </c>
      <c r="G461" s="81">
        <v>80</v>
      </c>
      <c r="H461" s="81"/>
      <c r="I461" s="77"/>
      <c r="J461" s="81"/>
      <c r="K461" s="158" t="s">
        <v>117</v>
      </c>
      <c r="L461" s="82" t="s">
        <v>1013</v>
      </c>
      <c r="M461" s="77" t="s">
        <v>5</v>
      </c>
      <c r="N461" s="83"/>
      <c r="O461" s="84"/>
      <c r="P461" s="76">
        <v>68</v>
      </c>
      <c r="Q461" s="81">
        <v>26000</v>
      </c>
      <c r="R461" s="81">
        <v>4</v>
      </c>
      <c r="S461" s="89" t="s">
        <v>877</v>
      </c>
      <c r="T461" s="100" t="s">
        <v>891</v>
      </c>
      <c r="U461" s="81">
        <v>25.22</v>
      </c>
      <c r="V461" s="111" t="s">
        <v>909</v>
      </c>
      <c r="W461" s="84"/>
      <c r="X461" s="86"/>
      <c r="Y461" s="86"/>
      <c r="Z461" s="86"/>
      <c r="AA461" s="86"/>
      <c r="AB461" s="86"/>
      <c r="AC461" s="86"/>
      <c r="AD461" s="86"/>
      <c r="AE461" s="86"/>
      <c r="AF461" s="86"/>
      <c r="AG461" s="86"/>
      <c r="AH461" s="86"/>
      <c r="AI461" s="86"/>
      <c r="AJ461" s="86"/>
      <c r="AK461" s="86"/>
      <c r="AL461" s="86"/>
      <c r="AM461" s="86"/>
      <c r="AN461" s="86"/>
      <c r="AO461" s="86"/>
      <c r="AP461" s="86"/>
      <c r="AQ461" s="86"/>
      <c r="AR461" s="86"/>
      <c r="AS461" s="86"/>
      <c r="AT461" s="86"/>
      <c r="AU461" s="86"/>
    </row>
    <row r="462" spans="1:47" ht="15" customHeight="1">
      <c r="A462" s="81">
        <v>59873596</v>
      </c>
      <c r="B462" s="77">
        <v>3</v>
      </c>
      <c r="C462" s="113">
        <v>44735</v>
      </c>
      <c r="D462" s="79">
        <v>44737</v>
      </c>
      <c r="E462" s="77" t="s">
        <v>862</v>
      </c>
      <c r="F462" s="87">
        <v>44751</v>
      </c>
      <c r="G462" s="81">
        <v>80</v>
      </c>
      <c r="H462" s="81"/>
      <c r="I462" s="77"/>
      <c r="J462" s="81"/>
      <c r="K462" s="77" t="s">
        <v>910</v>
      </c>
      <c r="L462" s="82" t="s">
        <v>1013</v>
      </c>
      <c r="M462" s="77" t="s">
        <v>5</v>
      </c>
      <c r="N462" s="83"/>
      <c r="O462" s="84"/>
      <c r="P462" s="76">
        <v>69</v>
      </c>
      <c r="Q462" s="76">
        <v>25000</v>
      </c>
      <c r="R462" s="76">
        <v>4</v>
      </c>
      <c r="S462" s="85" t="s">
        <v>865</v>
      </c>
      <c r="T462" s="76" t="s">
        <v>919</v>
      </c>
      <c r="U462" s="76">
        <v>26.22</v>
      </c>
      <c r="V462" s="159" t="s">
        <v>911</v>
      </c>
      <c r="W462" s="84"/>
      <c r="X462" s="86"/>
      <c r="Y462" s="86"/>
      <c r="Z462" s="86"/>
      <c r="AA462" s="86"/>
      <c r="AB462" s="86"/>
      <c r="AC462" s="86"/>
      <c r="AD462" s="86"/>
      <c r="AE462" s="86"/>
      <c r="AF462" s="86"/>
      <c r="AG462" s="86"/>
      <c r="AH462" s="86"/>
      <c r="AI462" s="86"/>
      <c r="AJ462" s="86"/>
      <c r="AK462" s="86"/>
      <c r="AL462" s="86"/>
      <c r="AM462" s="86"/>
      <c r="AN462" s="86"/>
      <c r="AO462" s="86"/>
      <c r="AP462" s="86"/>
      <c r="AQ462" s="86"/>
      <c r="AR462" s="86"/>
      <c r="AS462" s="86"/>
      <c r="AT462" s="86"/>
      <c r="AU462" s="86"/>
    </row>
    <row r="463" spans="1:47" ht="15" customHeight="1">
      <c r="A463" s="81">
        <v>92520394</v>
      </c>
      <c r="B463" s="77">
        <v>5</v>
      </c>
      <c r="C463" s="113">
        <v>44735</v>
      </c>
      <c r="D463" s="79">
        <v>44737</v>
      </c>
      <c r="E463" s="77" t="s">
        <v>862</v>
      </c>
      <c r="F463" s="87">
        <v>44751</v>
      </c>
      <c r="G463" s="81">
        <v>80</v>
      </c>
      <c r="H463" s="81"/>
      <c r="I463" s="77"/>
      <c r="J463" s="81"/>
      <c r="K463" s="158" t="s">
        <v>117</v>
      </c>
      <c r="L463" s="82" t="s">
        <v>1013</v>
      </c>
      <c r="M463" s="77" t="s">
        <v>5</v>
      </c>
      <c r="N463" s="83"/>
      <c r="O463" s="84"/>
      <c r="P463" s="76">
        <v>69</v>
      </c>
      <c r="Q463" s="81">
        <v>24800</v>
      </c>
      <c r="R463" s="76">
        <v>4</v>
      </c>
      <c r="S463" s="85" t="s">
        <v>865</v>
      </c>
      <c r="T463" s="101" t="s">
        <v>897</v>
      </c>
      <c r="U463" s="76">
        <v>25.38</v>
      </c>
      <c r="V463" s="111" t="s">
        <v>909</v>
      </c>
      <c r="W463" s="84"/>
      <c r="X463" s="86"/>
      <c r="Y463" s="86"/>
      <c r="Z463" s="86"/>
      <c r="AA463" s="86"/>
      <c r="AB463" s="86"/>
      <c r="AC463" s="86"/>
      <c r="AD463" s="86"/>
      <c r="AE463" s="86"/>
      <c r="AF463" s="86"/>
      <c r="AG463" s="86"/>
      <c r="AH463" s="86"/>
      <c r="AI463" s="86"/>
      <c r="AJ463" s="86"/>
      <c r="AK463" s="86"/>
      <c r="AL463" s="86"/>
      <c r="AM463" s="86"/>
      <c r="AN463" s="86"/>
      <c r="AO463" s="86"/>
      <c r="AP463" s="86"/>
      <c r="AQ463" s="86"/>
      <c r="AR463" s="86"/>
      <c r="AS463" s="86"/>
      <c r="AT463" s="86"/>
      <c r="AU463" s="86"/>
    </row>
    <row r="464" spans="1:47" ht="15" customHeight="1">
      <c r="A464" s="81">
        <v>92520493</v>
      </c>
      <c r="B464" s="77">
        <v>6</v>
      </c>
      <c r="C464" s="113">
        <v>44735</v>
      </c>
      <c r="D464" s="79">
        <v>44737</v>
      </c>
      <c r="E464" s="77" t="s">
        <v>862</v>
      </c>
      <c r="F464" s="87">
        <v>44751</v>
      </c>
      <c r="G464" s="81">
        <v>80</v>
      </c>
      <c r="H464" s="81"/>
      <c r="I464" s="77"/>
      <c r="J464" s="81"/>
      <c r="K464" s="158" t="s">
        <v>117</v>
      </c>
      <c r="L464" s="82" t="s">
        <v>1013</v>
      </c>
      <c r="M464" s="77" t="s">
        <v>5</v>
      </c>
      <c r="N464" s="83"/>
      <c r="O464" s="84"/>
      <c r="P464" s="76">
        <v>69</v>
      </c>
      <c r="Q464" s="81">
        <v>24700</v>
      </c>
      <c r="R464" s="76">
        <v>4</v>
      </c>
      <c r="S464" s="85" t="s">
        <v>865</v>
      </c>
      <c r="T464" s="101" t="s">
        <v>897</v>
      </c>
      <c r="U464" s="76">
        <v>25.38</v>
      </c>
      <c r="V464" s="111" t="s">
        <v>909</v>
      </c>
      <c r="W464" s="84"/>
      <c r="X464" s="86"/>
      <c r="Y464" s="86"/>
      <c r="Z464" s="86"/>
      <c r="AA464" s="86"/>
      <c r="AB464" s="86"/>
      <c r="AC464" s="86"/>
      <c r="AD464" s="86"/>
      <c r="AE464" s="86"/>
      <c r="AF464" s="86"/>
      <c r="AG464" s="86"/>
      <c r="AH464" s="86"/>
      <c r="AI464" s="86"/>
      <c r="AJ464" s="86"/>
      <c r="AK464" s="86"/>
      <c r="AL464" s="86"/>
      <c r="AM464" s="86"/>
      <c r="AN464" s="86"/>
      <c r="AO464" s="86"/>
      <c r="AP464" s="86"/>
      <c r="AQ464" s="86"/>
      <c r="AR464" s="86"/>
      <c r="AS464" s="86"/>
      <c r="AT464" s="86"/>
      <c r="AU464" s="86"/>
    </row>
    <row r="465" spans="1:47" ht="15" customHeight="1">
      <c r="A465" s="81">
        <v>92533595</v>
      </c>
      <c r="B465" s="77">
        <v>7</v>
      </c>
      <c r="C465" s="113">
        <v>44735</v>
      </c>
      <c r="D465" s="79">
        <v>44737</v>
      </c>
      <c r="E465" s="77" t="s">
        <v>862</v>
      </c>
      <c r="F465" s="87">
        <v>44751</v>
      </c>
      <c r="G465" s="81">
        <v>80</v>
      </c>
      <c r="H465" s="81"/>
      <c r="I465" s="77"/>
      <c r="J465" s="81"/>
      <c r="K465" s="158" t="s">
        <v>117</v>
      </c>
      <c r="L465" s="82" t="s">
        <v>1013</v>
      </c>
      <c r="M465" s="77" t="s">
        <v>5</v>
      </c>
      <c r="N465" s="83"/>
      <c r="O465" s="84"/>
      <c r="P465" s="76">
        <v>74.5</v>
      </c>
      <c r="Q465" s="76">
        <v>25100</v>
      </c>
      <c r="R465" s="76">
        <v>4</v>
      </c>
      <c r="S465" s="85" t="s">
        <v>865</v>
      </c>
      <c r="T465" s="90" t="s">
        <v>879</v>
      </c>
      <c r="U465" s="76">
        <v>25.62</v>
      </c>
      <c r="V465" s="111" t="s">
        <v>909</v>
      </c>
      <c r="W465" s="84"/>
      <c r="X465" s="86"/>
      <c r="Y465" s="86"/>
      <c r="Z465" s="86"/>
      <c r="AA465" s="86"/>
      <c r="AB465" s="86"/>
      <c r="AC465" s="86"/>
      <c r="AD465" s="86"/>
      <c r="AE465" s="86"/>
      <c r="AF465" s="86"/>
      <c r="AG465" s="86"/>
      <c r="AH465" s="86"/>
      <c r="AI465" s="86"/>
      <c r="AJ465" s="86"/>
      <c r="AK465" s="86"/>
      <c r="AL465" s="86"/>
      <c r="AM465" s="86"/>
      <c r="AN465" s="86"/>
      <c r="AO465" s="86"/>
      <c r="AP465" s="86"/>
      <c r="AQ465" s="86"/>
      <c r="AR465" s="86"/>
      <c r="AS465" s="86"/>
      <c r="AT465" s="86"/>
      <c r="AU465" s="86"/>
    </row>
    <row r="466" spans="1:47" ht="15" customHeight="1">
      <c r="A466" s="81">
        <v>92591197</v>
      </c>
      <c r="B466" s="77">
        <v>8</v>
      </c>
      <c r="C466" s="113">
        <v>44735</v>
      </c>
      <c r="D466" s="79">
        <v>44737</v>
      </c>
      <c r="E466" s="77" t="s">
        <v>862</v>
      </c>
      <c r="F466" s="87">
        <v>44751</v>
      </c>
      <c r="G466" s="81">
        <v>80</v>
      </c>
      <c r="H466" s="81"/>
      <c r="I466" s="77"/>
      <c r="J466" s="81"/>
      <c r="K466" s="158" t="s">
        <v>117</v>
      </c>
      <c r="L466" s="82" t="s">
        <v>1013</v>
      </c>
      <c r="M466" s="77" t="s">
        <v>5</v>
      </c>
      <c r="N466" s="83"/>
      <c r="O466" s="84"/>
      <c r="P466" s="76">
        <v>74.5</v>
      </c>
      <c r="Q466" s="76">
        <v>25100</v>
      </c>
      <c r="R466" s="76">
        <v>4</v>
      </c>
      <c r="S466" s="85" t="s">
        <v>865</v>
      </c>
      <c r="T466" s="90" t="s">
        <v>879</v>
      </c>
      <c r="U466" s="76">
        <v>25.62</v>
      </c>
      <c r="V466" s="111" t="s">
        <v>909</v>
      </c>
      <c r="W466" s="84"/>
      <c r="X466" s="86"/>
      <c r="Y466" s="86"/>
      <c r="Z466" s="86"/>
      <c r="AA466" s="86"/>
      <c r="AB466" s="86"/>
      <c r="AC466" s="86"/>
      <c r="AD466" s="86"/>
      <c r="AE466" s="86"/>
      <c r="AF466" s="86"/>
      <c r="AG466" s="86"/>
      <c r="AH466" s="86"/>
      <c r="AI466" s="86"/>
      <c r="AJ466" s="86"/>
      <c r="AK466" s="86"/>
      <c r="AL466" s="86"/>
      <c r="AM466" s="86"/>
      <c r="AN466" s="86"/>
      <c r="AO466" s="86"/>
      <c r="AP466" s="86"/>
      <c r="AQ466" s="86"/>
      <c r="AR466" s="86"/>
      <c r="AS466" s="86"/>
      <c r="AT466" s="86"/>
      <c r="AU466" s="86"/>
    </row>
    <row r="467" spans="1:47" ht="15" customHeight="1">
      <c r="A467" s="81">
        <v>92623297</v>
      </c>
      <c r="B467" s="77">
        <v>9</v>
      </c>
      <c r="C467" s="113">
        <v>44735</v>
      </c>
      <c r="D467" s="79">
        <v>44737</v>
      </c>
      <c r="E467" s="77" t="s">
        <v>862</v>
      </c>
      <c r="F467" s="87">
        <v>44751</v>
      </c>
      <c r="G467" s="81">
        <v>80</v>
      </c>
      <c r="H467" s="81"/>
      <c r="I467" s="77"/>
      <c r="J467" s="81"/>
      <c r="K467" s="158" t="s">
        <v>117</v>
      </c>
      <c r="L467" s="82" t="s">
        <v>1013</v>
      </c>
      <c r="M467" s="77" t="s">
        <v>5</v>
      </c>
      <c r="N467" s="83"/>
      <c r="O467" s="84"/>
      <c r="P467" s="76">
        <v>74.5</v>
      </c>
      <c r="Q467" s="76">
        <v>25100</v>
      </c>
      <c r="R467" s="76">
        <v>4</v>
      </c>
      <c r="S467" s="85" t="s">
        <v>865</v>
      </c>
      <c r="T467" s="90" t="s">
        <v>879</v>
      </c>
      <c r="U467" s="76">
        <v>25.62</v>
      </c>
      <c r="V467" s="111" t="s">
        <v>909</v>
      </c>
      <c r="W467" s="84"/>
      <c r="X467" s="86"/>
      <c r="Y467" s="86"/>
      <c r="Z467" s="86"/>
      <c r="AA467" s="86"/>
      <c r="AB467" s="86"/>
      <c r="AC467" s="86"/>
      <c r="AD467" s="86"/>
      <c r="AE467" s="86"/>
      <c r="AF467" s="86"/>
      <c r="AG467" s="86"/>
      <c r="AH467" s="86"/>
      <c r="AI467" s="86"/>
      <c r="AJ467" s="86"/>
      <c r="AK467" s="86"/>
      <c r="AL467" s="86"/>
      <c r="AM467" s="86"/>
      <c r="AN467" s="86"/>
      <c r="AO467" s="86"/>
      <c r="AP467" s="86"/>
      <c r="AQ467" s="86"/>
      <c r="AR467" s="86"/>
      <c r="AS467" s="86"/>
      <c r="AT467" s="86"/>
      <c r="AU467" s="86"/>
    </row>
    <row r="468" spans="1:47" ht="15" customHeight="1">
      <c r="A468" s="81">
        <v>92718295</v>
      </c>
      <c r="B468" s="77">
        <v>10</v>
      </c>
      <c r="C468" s="113">
        <v>44735</v>
      </c>
      <c r="D468" s="79">
        <v>44737</v>
      </c>
      <c r="E468" s="77" t="s">
        <v>862</v>
      </c>
      <c r="F468" s="87">
        <v>44751</v>
      </c>
      <c r="G468" s="81">
        <v>80</v>
      </c>
      <c r="H468" s="81"/>
      <c r="I468" s="77"/>
      <c r="J468" s="81"/>
      <c r="K468" s="158" t="s">
        <v>117</v>
      </c>
      <c r="L468" s="82" t="s">
        <v>1013</v>
      </c>
      <c r="M468" s="77" t="s">
        <v>5</v>
      </c>
      <c r="N468" s="83"/>
      <c r="O468" s="84"/>
      <c r="P468" s="76">
        <v>74.5</v>
      </c>
      <c r="Q468" s="76">
        <v>25100</v>
      </c>
      <c r="R468" s="76">
        <v>4</v>
      </c>
      <c r="S468" s="85" t="s">
        <v>865</v>
      </c>
      <c r="T468" s="90" t="s">
        <v>879</v>
      </c>
      <c r="U468" s="76">
        <v>25.62</v>
      </c>
      <c r="V468" s="111" t="s">
        <v>909</v>
      </c>
      <c r="W468" s="84"/>
      <c r="X468" s="86"/>
      <c r="Y468" s="86"/>
      <c r="Z468" s="86"/>
      <c r="AA468" s="86"/>
      <c r="AB468" s="86"/>
      <c r="AC468" s="86"/>
      <c r="AD468" s="86"/>
      <c r="AE468" s="86"/>
      <c r="AF468" s="86"/>
      <c r="AG468" s="86"/>
      <c r="AH468" s="86"/>
      <c r="AI468" s="86"/>
      <c r="AJ468" s="86"/>
      <c r="AK468" s="86"/>
      <c r="AL468" s="86"/>
      <c r="AM468" s="86"/>
      <c r="AN468" s="86"/>
      <c r="AO468" s="86"/>
      <c r="AP468" s="86"/>
      <c r="AQ468" s="86"/>
      <c r="AR468" s="86"/>
      <c r="AS468" s="86"/>
      <c r="AT468" s="86"/>
      <c r="AU468" s="86"/>
    </row>
    <row r="469" spans="1:47" ht="15" customHeight="1">
      <c r="A469" s="81">
        <v>92801091</v>
      </c>
      <c r="B469" s="77">
        <v>11</v>
      </c>
      <c r="C469" s="113">
        <v>44735</v>
      </c>
      <c r="D469" s="79">
        <v>44737</v>
      </c>
      <c r="E469" s="77" t="s">
        <v>862</v>
      </c>
      <c r="F469" s="87">
        <v>44751</v>
      </c>
      <c r="G469" s="81">
        <v>80</v>
      </c>
      <c r="H469" s="81"/>
      <c r="I469" s="77"/>
      <c r="J469" s="81"/>
      <c r="K469" s="158" t="s">
        <v>117</v>
      </c>
      <c r="L469" s="82" t="s">
        <v>1013</v>
      </c>
      <c r="M469" s="77" t="s">
        <v>5</v>
      </c>
      <c r="N469" s="83"/>
      <c r="O469" s="84"/>
      <c r="P469" s="76">
        <v>69.5</v>
      </c>
      <c r="Q469" s="76">
        <v>23900</v>
      </c>
      <c r="R469" s="76">
        <v>4</v>
      </c>
      <c r="S469" s="85" t="s">
        <v>865</v>
      </c>
      <c r="T469" s="76" t="s">
        <v>896</v>
      </c>
      <c r="U469" s="76">
        <v>25.69</v>
      </c>
      <c r="V469" s="111" t="s">
        <v>909</v>
      </c>
      <c r="W469" s="84"/>
      <c r="X469" s="86"/>
      <c r="Y469" s="86"/>
      <c r="Z469" s="86"/>
      <c r="AA469" s="86"/>
      <c r="AB469" s="86"/>
      <c r="AC469" s="86"/>
      <c r="AD469" s="86"/>
      <c r="AE469" s="86"/>
      <c r="AF469" s="86"/>
      <c r="AG469" s="86"/>
      <c r="AH469" s="86"/>
      <c r="AI469" s="86"/>
      <c r="AJ469" s="86"/>
      <c r="AK469" s="86"/>
      <c r="AL469" s="86"/>
      <c r="AM469" s="86"/>
      <c r="AN469" s="86"/>
      <c r="AO469" s="86"/>
      <c r="AP469" s="86"/>
      <c r="AQ469" s="86"/>
      <c r="AR469" s="86"/>
      <c r="AS469" s="86"/>
      <c r="AT469" s="86"/>
      <c r="AU469" s="86"/>
    </row>
    <row r="470" spans="1:47" ht="15" customHeight="1">
      <c r="A470" s="81">
        <v>92804699</v>
      </c>
      <c r="B470" s="77">
        <v>12</v>
      </c>
      <c r="C470" s="113">
        <v>44735</v>
      </c>
      <c r="D470" s="79">
        <v>44737</v>
      </c>
      <c r="E470" s="77" t="s">
        <v>862</v>
      </c>
      <c r="F470" s="87">
        <v>44751</v>
      </c>
      <c r="G470" s="81">
        <v>80</v>
      </c>
      <c r="H470" s="81"/>
      <c r="I470" s="77"/>
      <c r="J470" s="81"/>
      <c r="K470" s="158" t="s">
        <v>117</v>
      </c>
      <c r="L470" s="82" t="s">
        <v>1013</v>
      </c>
      <c r="M470" s="77" t="s">
        <v>5</v>
      </c>
      <c r="N470" s="83"/>
      <c r="O470" s="84"/>
      <c r="P470" s="76">
        <v>69.5</v>
      </c>
      <c r="Q470" s="76">
        <v>23900</v>
      </c>
      <c r="R470" s="76">
        <v>4</v>
      </c>
      <c r="S470" s="85" t="s">
        <v>865</v>
      </c>
      <c r="T470" s="76" t="s">
        <v>896</v>
      </c>
      <c r="U470" s="76">
        <v>25.69</v>
      </c>
      <c r="V470" s="111" t="s">
        <v>909</v>
      </c>
      <c r="W470" s="84"/>
      <c r="X470" s="86"/>
      <c r="Y470" s="86"/>
      <c r="Z470" s="86"/>
      <c r="AA470" s="86"/>
      <c r="AB470" s="86"/>
      <c r="AC470" s="86"/>
      <c r="AD470" s="86"/>
      <c r="AE470" s="86"/>
      <c r="AF470" s="86"/>
      <c r="AG470" s="86"/>
      <c r="AH470" s="86"/>
      <c r="AI470" s="86"/>
      <c r="AJ470" s="86"/>
      <c r="AK470" s="86"/>
      <c r="AL470" s="86"/>
      <c r="AM470" s="86"/>
      <c r="AN470" s="86"/>
      <c r="AO470" s="86"/>
      <c r="AP470" s="86"/>
      <c r="AQ470" s="86"/>
      <c r="AR470" s="86"/>
      <c r="AS470" s="86"/>
      <c r="AT470" s="86"/>
      <c r="AU470" s="86"/>
    </row>
    <row r="471" spans="1:47" ht="15" customHeight="1">
      <c r="A471" s="81">
        <v>92809193</v>
      </c>
      <c r="B471" s="77">
        <v>13</v>
      </c>
      <c r="C471" s="113">
        <v>44735</v>
      </c>
      <c r="D471" s="79">
        <v>44737</v>
      </c>
      <c r="E471" s="77" t="s">
        <v>862</v>
      </c>
      <c r="F471" s="87">
        <v>44751</v>
      </c>
      <c r="G471" s="81">
        <v>80</v>
      </c>
      <c r="H471" s="81"/>
      <c r="I471" s="77"/>
      <c r="J471" s="81"/>
      <c r="K471" s="158" t="s">
        <v>117</v>
      </c>
      <c r="L471" s="82" t="s">
        <v>1013</v>
      </c>
      <c r="M471" s="77" t="s">
        <v>5</v>
      </c>
      <c r="N471" s="83"/>
      <c r="O471" s="84"/>
      <c r="P471" s="76">
        <v>69.5</v>
      </c>
      <c r="Q471" s="76">
        <v>23900</v>
      </c>
      <c r="R471" s="76">
        <v>4</v>
      </c>
      <c r="S471" s="85" t="s">
        <v>865</v>
      </c>
      <c r="T471" s="76" t="s">
        <v>896</v>
      </c>
      <c r="U471" s="76">
        <v>25.69</v>
      </c>
      <c r="V471" s="111" t="s">
        <v>909</v>
      </c>
      <c r="W471" s="84"/>
      <c r="X471" s="86"/>
      <c r="Y471" s="86"/>
      <c r="Z471" s="86"/>
      <c r="AA471" s="86"/>
      <c r="AB471" s="86"/>
      <c r="AC471" s="86"/>
      <c r="AD471" s="86"/>
      <c r="AE471" s="86"/>
      <c r="AF471" s="86"/>
      <c r="AG471" s="86"/>
      <c r="AH471" s="86"/>
      <c r="AI471" s="86"/>
      <c r="AJ471" s="86"/>
      <c r="AK471" s="86"/>
      <c r="AL471" s="86"/>
      <c r="AM471" s="86"/>
      <c r="AN471" s="86"/>
      <c r="AO471" s="86"/>
      <c r="AP471" s="86"/>
      <c r="AQ471" s="86"/>
      <c r="AR471" s="86"/>
      <c r="AS471" s="86"/>
      <c r="AT471" s="86"/>
      <c r="AU471" s="86"/>
    </row>
    <row r="472" spans="1:47" ht="15" customHeight="1">
      <c r="A472" s="81">
        <v>92812692</v>
      </c>
      <c r="B472" s="77">
        <v>14</v>
      </c>
      <c r="C472" s="113">
        <v>44735</v>
      </c>
      <c r="D472" s="79">
        <v>44737</v>
      </c>
      <c r="E472" s="77" t="s">
        <v>862</v>
      </c>
      <c r="F472" s="87">
        <v>44751</v>
      </c>
      <c r="G472" s="81">
        <v>80</v>
      </c>
      <c r="H472" s="81"/>
      <c r="I472" s="77"/>
      <c r="J472" s="81"/>
      <c r="K472" s="158" t="s">
        <v>117</v>
      </c>
      <c r="L472" s="82" t="s">
        <v>1013</v>
      </c>
      <c r="M472" s="77" t="s">
        <v>5</v>
      </c>
      <c r="N472" s="83"/>
      <c r="O472" s="84"/>
      <c r="P472" s="76">
        <v>69.5</v>
      </c>
      <c r="Q472" s="76">
        <v>23800</v>
      </c>
      <c r="R472" s="76">
        <v>4</v>
      </c>
      <c r="S472" s="85" t="s">
        <v>865</v>
      </c>
      <c r="T472" s="76" t="s">
        <v>896</v>
      </c>
      <c r="U472" s="76">
        <v>25.69</v>
      </c>
      <c r="V472" s="111" t="s">
        <v>909</v>
      </c>
      <c r="W472" s="84"/>
      <c r="X472" s="86"/>
      <c r="Y472" s="86"/>
      <c r="Z472" s="86"/>
      <c r="AA472" s="86"/>
      <c r="AB472" s="86"/>
      <c r="AC472" s="86"/>
      <c r="AD472" s="86"/>
      <c r="AE472" s="86"/>
      <c r="AF472" s="86"/>
      <c r="AG472" s="86"/>
      <c r="AH472" s="86"/>
      <c r="AI472" s="86"/>
      <c r="AJ472" s="86"/>
      <c r="AK472" s="86"/>
      <c r="AL472" s="86"/>
      <c r="AM472" s="86"/>
      <c r="AN472" s="86"/>
      <c r="AO472" s="86"/>
      <c r="AP472" s="86"/>
      <c r="AQ472" s="86"/>
      <c r="AR472" s="86"/>
      <c r="AS472" s="86"/>
      <c r="AT472" s="86"/>
      <c r="AU472" s="86"/>
    </row>
    <row r="473" spans="1:47" ht="15" customHeight="1">
      <c r="A473" s="81">
        <v>92847599</v>
      </c>
      <c r="B473" s="77">
        <v>15</v>
      </c>
      <c r="C473" s="113">
        <v>44735</v>
      </c>
      <c r="D473" s="79">
        <v>44737</v>
      </c>
      <c r="E473" s="77" t="s">
        <v>862</v>
      </c>
      <c r="F473" s="87">
        <v>44751</v>
      </c>
      <c r="G473" s="81">
        <v>80</v>
      </c>
      <c r="H473" s="81"/>
      <c r="I473" s="77"/>
      <c r="J473" s="81"/>
      <c r="K473" s="158" t="s">
        <v>117</v>
      </c>
      <c r="L473" s="82" t="s">
        <v>1013</v>
      </c>
      <c r="M473" s="77" t="s">
        <v>5</v>
      </c>
      <c r="N473" s="83"/>
      <c r="O473" s="84"/>
      <c r="P473" s="76">
        <v>74.5</v>
      </c>
      <c r="Q473" s="76">
        <v>25100</v>
      </c>
      <c r="R473" s="76">
        <v>4</v>
      </c>
      <c r="S473" s="85" t="s">
        <v>865</v>
      </c>
      <c r="T473" s="90" t="s">
        <v>879</v>
      </c>
      <c r="U473" s="76">
        <v>25.62</v>
      </c>
      <c r="V473" s="111" t="s">
        <v>909</v>
      </c>
      <c r="W473" s="84"/>
      <c r="X473" s="86"/>
      <c r="Y473" s="86"/>
      <c r="Z473" s="86"/>
      <c r="AA473" s="86"/>
      <c r="AB473" s="86"/>
      <c r="AC473" s="86"/>
      <c r="AD473" s="86"/>
      <c r="AE473" s="86"/>
      <c r="AF473" s="86"/>
      <c r="AG473" s="86"/>
      <c r="AH473" s="86"/>
      <c r="AI473" s="86"/>
      <c r="AJ473" s="86"/>
      <c r="AK473" s="86"/>
      <c r="AL473" s="86"/>
      <c r="AM473" s="86"/>
      <c r="AN473" s="86"/>
      <c r="AO473" s="86"/>
      <c r="AP473" s="86"/>
      <c r="AQ473" s="86"/>
      <c r="AR473" s="86"/>
      <c r="AS473" s="86"/>
      <c r="AT473" s="86"/>
      <c r="AU473" s="86"/>
    </row>
    <row r="474" spans="1:47" ht="15" customHeight="1">
      <c r="A474" s="81">
        <v>92873397</v>
      </c>
      <c r="B474" s="77">
        <v>16</v>
      </c>
      <c r="C474" s="113">
        <v>44735</v>
      </c>
      <c r="D474" s="79">
        <v>44737</v>
      </c>
      <c r="E474" s="77" t="s">
        <v>862</v>
      </c>
      <c r="F474" s="87">
        <v>44751</v>
      </c>
      <c r="G474" s="81">
        <v>80</v>
      </c>
      <c r="H474" s="81"/>
      <c r="I474" s="77"/>
      <c r="J474" s="81"/>
      <c r="K474" s="158" t="s">
        <v>117</v>
      </c>
      <c r="L474" s="82" t="s">
        <v>1013</v>
      </c>
      <c r="M474" s="77" t="s">
        <v>5</v>
      </c>
      <c r="N474" s="83"/>
      <c r="O474" s="84"/>
      <c r="P474" s="76">
        <v>69.5</v>
      </c>
      <c r="Q474" s="76">
        <v>23800</v>
      </c>
      <c r="R474" s="76">
        <v>4</v>
      </c>
      <c r="S474" s="85" t="s">
        <v>865</v>
      </c>
      <c r="T474" s="76" t="s">
        <v>896</v>
      </c>
      <c r="U474" s="76">
        <v>25.69</v>
      </c>
      <c r="V474" s="111" t="s">
        <v>909</v>
      </c>
      <c r="W474" s="84"/>
      <c r="X474" s="86"/>
      <c r="Y474" s="86"/>
      <c r="Z474" s="86"/>
      <c r="AA474" s="86"/>
      <c r="AB474" s="86"/>
      <c r="AC474" s="86"/>
      <c r="AD474" s="86"/>
      <c r="AE474" s="86"/>
      <c r="AF474" s="86"/>
      <c r="AG474" s="86"/>
      <c r="AH474" s="86"/>
      <c r="AI474" s="86"/>
      <c r="AJ474" s="86"/>
      <c r="AK474" s="86"/>
      <c r="AL474" s="86"/>
      <c r="AM474" s="86"/>
      <c r="AN474" s="86"/>
      <c r="AO474" s="86"/>
      <c r="AP474" s="86"/>
      <c r="AQ474" s="86"/>
      <c r="AR474" s="86"/>
      <c r="AS474" s="86"/>
      <c r="AT474" s="86"/>
      <c r="AU474" s="86"/>
    </row>
    <row r="475" spans="1:47" ht="15" customHeight="1">
      <c r="A475" s="81">
        <v>94624293</v>
      </c>
      <c r="B475" s="77">
        <v>18</v>
      </c>
      <c r="C475" s="113">
        <v>44735</v>
      </c>
      <c r="D475" s="79">
        <v>44737</v>
      </c>
      <c r="E475" s="77" t="s">
        <v>862</v>
      </c>
      <c r="F475" s="87">
        <v>44751</v>
      </c>
      <c r="G475" s="81">
        <v>80</v>
      </c>
      <c r="H475" s="81"/>
      <c r="I475" s="77"/>
      <c r="J475" s="81"/>
      <c r="K475" s="158" t="s">
        <v>117</v>
      </c>
      <c r="L475" s="82" t="s">
        <v>1013</v>
      </c>
      <c r="M475" s="77" t="s">
        <v>5</v>
      </c>
      <c r="N475" s="83"/>
      <c r="O475" s="84"/>
      <c r="P475" s="81">
        <v>69.5</v>
      </c>
      <c r="Q475" s="81">
        <v>23900</v>
      </c>
      <c r="R475" s="81">
        <v>4</v>
      </c>
      <c r="S475" s="85" t="s">
        <v>865</v>
      </c>
      <c r="T475" s="81" t="s">
        <v>912</v>
      </c>
      <c r="U475" s="81">
        <v>25.62</v>
      </c>
      <c r="V475" s="111" t="s">
        <v>909</v>
      </c>
      <c r="W475" s="84"/>
      <c r="X475" s="86"/>
      <c r="Y475" s="86"/>
      <c r="Z475" s="86"/>
      <c r="AA475" s="86"/>
      <c r="AB475" s="86"/>
      <c r="AC475" s="86"/>
      <c r="AD475" s="86"/>
      <c r="AE475" s="86"/>
      <c r="AF475" s="86"/>
      <c r="AG475" s="86"/>
      <c r="AH475" s="86"/>
      <c r="AI475" s="86"/>
      <c r="AJ475" s="86"/>
      <c r="AK475" s="86"/>
      <c r="AL475" s="86"/>
      <c r="AM475" s="86"/>
      <c r="AN475" s="86"/>
      <c r="AO475" s="86"/>
      <c r="AP475" s="86"/>
      <c r="AQ475" s="86"/>
      <c r="AR475" s="86"/>
      <c r="AS475" s="86"/>
      <c r="AT475" s="86"/>
      <c r="AU475" s="86"/>
    </row>
    <row r="476" spans="1:47" ht="15" customHeight="1">
      <c r="A476" s="81">
        <v>97844393</v>
      </c>
      <c r="B476" s="77">
        <v>20</v>
      </c>
      <c r="C476" s="113">
        <v>44735</v>
      </c>
      <c r="D476" s="79">
        <v>44737</v>
      </c>
      <c r="E476" s="77" t="s">
        <v>862</v>
      </c>
      <c r="F476" s="87">
        <v>44751</v>
      </c>
      <c r="G476" s="81">
        <v>80</v>
      </c>
      <c r="H476" s="81"/>
      <c r="I476" s="77"/>
      <c r="J476" s="81"/>
      <c r="K476" s="158" t="s">
        <v>117</v>
      </c>
      <c r="L476" s="82" t="s">
        <v>1013</v>
      </c>
      <c r="M476" s="77" t="s">
        <v>5</v>
      </c>
      <c r="N476" s="83"/>
      <c r="O476" s="84"/>
      <c r="P476" s="76">
        <v>74.5</v>
      </c>
      <c r="Q476" s="76">
        <v>25100</v>
      </c>
      <c r="R476" s="76">
        <v>4</v>
      </c>
      <c r="S476" s="85" t="s">
        <v>865</v>
      </c>
      <c r="T476" s="90" t="s">
        <v>879</v>
      </c>
      <c r="U476" s="76">
        <v>25.62</v>
      </c>
      <c r="V476" s="111" t="s">
        <v>909</v>
      </c>
      <c r="W476" s="84"/>
      <c r="X476" s="86"/>
      <c r="Y476" s="86"/>
      <c r="Z476" s="86"/>
      <c r="AA476" s="86"/>
      <c r="AB476" s="86"/>
      <c r="AC476" s="86"/>
      <c r="AD476" s="86"/>
      <c r="AE476" s="86"/>
      <c r="AF476" s="86"/>
      <c r="AG476" s="86"/>
      <c r="AH476" s="86"/>
      <c r="AI476" s="86"/>
      <c r="AJ476" s="86"/>
      <c r="AK476" s="86"/>
      <c r="AL476" s="86"/>
      <c r="AM476" s="86"/>
      <c r="AN476" s="86"/>
      <c r="AO476" s="86"/>
      <c r="AP476" s="86"/>
      <c r="AQ476" s="86"/>
      <c r="AR476" s="86"/>
      <c r="AS476" s="86"/>
      <c r="AT476" s="86"/>
      <c r="AU476" s="86"/>
    </row>
    <row r="477" spans="1:47" ht="15" customHeight="1">
      <c r="A477" s="81">
        <v>97936991</v>
      </c>
      <c r="B477" s="77">
        <v>22</v>
      </c>
      <c r="C477" s="113">
        <v>44735</v>
      </c>
      <c r="D477" s="79">
        <v>44737</v>
      </c>
      <c r="E477" s="77" t="s">
        <v>862</v>
      </c>
      <c r="F477" s="87">
        <v>44751</v>
      </c>
      <c r="G477" s="81">
        <v>80</v>
      </c>
      <c r="H477" s="81"/>
      <c r="I477" s="77"/>
      <c r="J477" s="81"/>
      <c r="K477" s="158" t="s">
        <v>117</v>
      </c>
      <c r="L477" s="82" t="s">
        <v>1013</v>
      </c>
      <c r="M477" s="77" t="s">
        <v>5</v>
      </c>
      <c r="N477" s="83"/>
      <c r="O477" s="84"/>
      <c r="P477" s="76">
        <v>74.5</v>
      </c>
      <c r="Q477" s="76">
        <v>25100</v>
      </c>
      <c r="R477" s="76">
        <v>4</v>
      </c>
      <c r="S477" s="85" t="s">
        <v>865</v>
      </c>
      <c r="T477" s="90" t="s">
        <v>879</v>
      </c>
      <c r="U477" s="76">
        <v>25.62</v>
      </c>
      <c r="V477" s="111" t="s">
        <v>909</v>
      </c>
      <c r="W477" s="84"/>
      <c r="X477" s="86"/>
      <c r="Y477" s="86"/>
      <c r="Z477" s="86"/>
      <c r="AA477" s="86"/>
      <c r="AB477" s="86"/>
      <c r="AC477" s="86"/>
      <c r="AD477" s="86"/>
      <c r="AE477" s="86"/>
      <c r="AF477" s="86"/>
      <c r="AG477" s="86"/>
      <c r="AH477" s="86"/>
      <c r="AI477" s="86"/>
      <c r="AJ477" s="86"/>
      <c r="AK477" s="86"/>
      <c r="AL477" s="86"/>
      <c r="AM477" s="86"/>
      <c r="AN477" s="86"/>
      <c r="AO477" s="86"/>
      <c r="AP477" s="86"/>
      <c r="AQ477" s="86"/>
      <c r="AR477" s="86"/>
      <c r="AS477" s="86"/>
      <c r="AT477" s="86"/>
      <c r="AU477" s="86"/>
    </row>
    <row r="478" spans="1:47" ht="15" customHeight="1">
      <c r="A478" s="81">
        <v>98088602</v>
      </c>
      <c r="B478" s="77">
        <v>24</v>
      </c>
      <c r="C478" s="113">
        <v>44735</v>
      </c>
      <c r="D478" s="79">
        <v>44737</v>
      </c>
      <c r="E478" s="77" t="s">
        <v>862</v>
      </c>
      <c r="F478" s="87">
        <v>44751</v>
      </c>
      <c r="G478" s="81">
        <v>80</v>
      </c>
      <c r="H478" s="81"/>
      <c r="I478" s="77"/>
      <c r="J478" s="81"/>
      <c r="K478" s="158" t="s">
        <v>117</v>
      </c>
      <c r="L478" s="82" t="s">
        <v>1013</v>
      </c>
      <c r="M478" s="77" t="s">
        <v>5</v>
      </c>
      <c r="N478" s="83"/>
      <c r="O478" s="84"/>
      <c r="P478" s="76">
        <v>69</v>
      </c>
      <c r="Q478" s="76">
        <v>25000</v>
      </c>
      <c r="R478" s="76">
        <v>4</v>
      </c>
      <c r="S478" s="85" t="s">
        <v>875</v>
      </c>
      <c r="T478" s="88" t="s">
        <v>876</v>
      </c>
      <c r="U478" s="76">
        <v>25.22</v>
      </c>
      <c r="V478" s="111" t="s">
        <v>909</v>
      </c>
      <c r="W478" s="84"/>
      <c r="X478" s="86"/>
      <c r="Y478" s="86"/>
      <c r="Z478" s="86"/>
      <c r="AA478" s="86"/>
      <c r="AB478" s="86"/>
      <c r="AC478" s="86"/>
      <c r="AD478" s="86"/>
      <c r="AE478" s="86"/>
      <c r="AF478" s="86"/>
      <c r="AG478" s="86"/>
      <c r="AH478" s="86"/>
      <c r="AI478" s="86"/>
      <c r="AJ478" s="86"/>
      <c r="AK478" s="86"/>
      <c r="AL478" s="86"/>
      <c r="AM478" s="86"/>
      <c r="AN478" s="86"/>
      <c r="AO478" s="86"/>
      <c r="AP478" s="86"/>
      <c r="AQ478" s="86"/>
      <c r="AR478" s="86"/>
      <c r="AS478" s="86"/>
      <c r="AT478" s="86"/>
      <c r="AU478" s="86"/>
    </row>
    <row r="479" spans="1:47" ht="15" customHeight="1">
      <c r="A479" s="81">
        <v>98089857</v>
      </c>
      <c r="B479" s="77">
        <v>25</v>
      </c>
      <c r="C479" s="113">
        <v>44735</v>
      </c>
      <c r="D479" s="79">
        <v>44737</v>
      </c>
      <c r="E479" s="77" t="s">
        <v>862</v>
      </c>
      <c r="F479" s="87">
        <v>44751</v>
      </c>
      <c r="G479" s="81">
        <v>80</v>
      </c>
      <c r="H479" s="81"/>
      <c r="I479" s="77"/>
      <c r="J479" s="81"/>
      <c r="K479" s="158" t="s">
        <v>117</v>
      </c>
      <c r="L479" s="82" t="s">
        <v>1013</v>
      </c>
      <c r="M479" s="77" t="s">
        <v>5</v>
      </c>
      <c r="N479" s="83"/>
      <c r="O479" s="84"/>
      <c r="P479" s="76">
        <v>69</v>
      </c>
      <c r="Q479" s="76">
        <v>25000</v>
      </c>
      <c r="R479" s="76">
        <v>4</v>
      </c>
      <c r="S479" s="85" t="s">
        <v>875</v>
      </c>
      <c r="T479" s="88" t="s">
        <v>876</v>
      </c>
      <c r="U479" s="76">
        <v>25.22</v>
      </c>
      <c r="V479" s="111" t="s">
        <v>909</v>
      </c>
      <c r="W479" s="84"/>
      <c r="X479" s="86"/>
      <c r="Y479" s="86"/>
      <c r="Z479" s="86"/>
      <c r="AA479" s="86"/>
      <c r="AB479" s="86"/>
      <c r="AC479" s="86"/>
      <c r="AD479" s="86"/>
      <c r="AE479" s="86"/>
      <c r="AF479" s="86"/>
      <c r="AG479" s="86"/>
      <c r="AH479" s="86"/>
      <c r="AI479" s="86"/>
      <c r="AJ479" s="86"/>
      <c r="AK479" s="86"/>
      <c r="AL479" s="86"/>
      <c r="AM479" s="86"/>
      <c r="AN479" s="86"/>
      <c r="AO479" s="86"/>
      <c r="AP479" s="86"/>
      <c r="AQ479" s="86"/>
      <c r="AR479" s="86"/>
      <c r="AS479" s="86"/>
      <c r="AT479" s="86"/>
      <c r="AU479" s="86"/>
    </row>
    <row r="480" spans="1:47" ht="15" customHeight="1">
      <c r="A480" s="81">
        <v>98090657</v>
      </c>
      <c r="B480" s="77">
        <v>26</v>
      </c>
      <c r="C480" s="113">
        <v>44735</v>
      </c>
      <c r="D480" s="79">
        <v>44737</v>
      </c>
      <c r="E480" s="77" t="s">
        <v>862</v>
      </c>
      <c r="F480" s="87">
        <v>44751</v>
      </c>
      <c r="G480" s="81">
        <v>80</v>
      </c>
      <c r="H480" s="81"/>
      <c r="I480" s="77"/>
      <c r="J480" s="81"/>
      <c r="K480" s="158" t="s">
        <v>117</v>
      </c>
      <c r="L480" s="82" t="s">
        <v>1013</v>
      </c>
      <c r="M480" s="77" t="s">
        <v>5</v>
      </c>
      <c r="N480" s="83"/>
      <c r="O480" s="84"/>
      <c r="P480" s="76">
        <v>69</v>
      </c>
      <c r="Q480" s="76">
        <v>25000</v>
      </c>
      <c r="R480" s="76">
        <v>4</v>
      </c>
      <c r="S480" s="85" t="s">
        <v>875</v>
      </c>
      <c r="T480" s="88" t="s">
        <v>876</v>
      </c>
      <c r="U480" s="76">
        <v>25.22</v>
      </c>
      <c r="V480" s="111" t="s">
        <v>909</v>
      </c>
      <c r="W480" s="84"/>
      <c r="X480" s="86"/>
      <c r="Y480" s="86"/>
      <c r="Z480" s="86"/>
      <c r="AA480" s="86"/>
      <c r="AB480" s="86"/>
      <c r="AC480" s="86"/>
      <c r="AD480" s="86"/>
      <c r="AE480" s="86"/>
      <c r="AF480" s="86"/>
      <c r="AG480" s="86"/>
      <c r="AH480" s="86"/>
      <c r="AI480" s="86"/>
      <c r="AJ480" s="86"/>
      <c r="AK480" s="86"/>
      <c r="AL480" s="86"/>
      <c r="AM480" s="86"/>
      <c r="AN480" s="86"/>
      <c r="AO480" s="86"/>
      <c r="AP480" s="86"/>
      <c r="AQ480" s="86"/>
      <c r="AR480" s="86"/>
      <c r="AS480" s="86"/>
      <c r="AT480" s="86"/>
      <c r="AU480" s="86"/>
    </row>
    <row r="481" spans="1:47" ht="15" customHeight="1">
      <c r="A481" s="81">
        <v>98098122</v>
      </c>
      <c r="B481" s="77">
        <v>27</v>
      </c>
      <c r="C481" s="113">
        <v>44735</v>
      </c>
      <c r="D481" s="79">
        <v>44737</v>
      </c>
      <c r="E481" s="77" t="s">
        <v>862</v>
      </c>
      <c r="F481" s="87">
        <v>44751</v>
      </c>
      <c r="G481" s="81">
        <v>80</v>
      </c>
      <c r="H481" s="81"/>
      <c r="I481" s="77"/>
      <c r="J481" s="81"/>
      <c r="K481" s="158" t="s">
        <v>117</v>
      </c>
      <c r="L481" s="82" t="s">
        <v>1013</v>
      </c>
      <c r="M481" s="77" t="s">
        <v>5</v>
      </c>
      <c r="N481" s="83"/>
      <c r="O481" s="84"/>
      <c r="P481" s="76">
        <v>69</v>
      </c>
      <c r="Q481" s="76">
        <v>25000</v>
      </c>
      <c r="R481" s="76">
        <v>4</v>
      </c>
      <c r="S481" s="85" t="s">
        <v>875</v>
      </c>
      <c r="T481" s="88" t="s">
        <v>876</v>
      </c>
      <c r="U481" s="76">
        <v>25.22</v>
      </c>
      <c r="V481" s="111" t="s">
        <v>909</v>
      </c>
      <c r="W481" s="84"/>
      <c r="X481" s="86"/>
      <c r="Y481" s="86"/>
      <c r="Z481" s="86"/>
      <c r="AA481" s="86"/>
      <c r="AB481" s="86"/>
      <c r="AC481" s="86"/>
      <c r="AD481" s="86"/>
      <c r="AE481" s="86"/>
      <c r="AF481" s="86"/>
      <c r="AG481" s="86"/>
      <c r="AH481" s="86"/>
      <c r="AI481" s="86"/>
      <c r="AJ481" s="86"/>
      <c r="AK481" s="86"/>
      <c r="AL481" s="86"/>
      <c r="AM481" s="86"/>
      <c r="AN481" s="86"/>
      <c r="AO481" s="86"/>
      <c r="AP481" s="86"/>
      <c r="AQ481" s="86"/>
      <c r="AR481" s="86"/>
      <c r="AS481" s="86"/>
      <c r="AT481" s="86"/>
      <c r="AU481" s="86"/>
    </row>
    <row r="482" spans="1:47" ht="15" customHeight="1">
      <c r="A482" s="81">
        <v>98098429</v>
      </c>
      <c r="B482" s="77">
        <v>28</v>
      </c>
      <c r="C482" s="113">
        <v>44735</v>
      </c>
      <c r="D482" s="79">
        <v>44737</v>
      </c>
      <c r="E482" s="77" t="s">
        <v>862</v>
      </c>
      <c r="F482" s="87">
        <v>44751</v>
      </c>
      <c r="G482" s="81">
        <v>80</v>
      </c>
      <c r="H482" s="81"/>
      <c r="I482" s="77"/>
      <c r="J482" s="81"/>
      <c r="K482" s="158" t="s">
        <v>117</v>
      </c>
      <c r="L482" s="82" t="s">
        <v>1013</v>
      </c>
      <c r="M482" s="77" t="s">
        <v>5</v>
      </c>
      <c r="N482" s="83"/>
      <c r="O482" s="84"/>
      <c r="P482" s="76">
        <v>69</v>
      </c>
      <c r="Q482" s="76">
        <v>25000</v>
      </c>
      <c r="R482" s="76">
        <v>4</v>
      </c>
      <c r="S482" s="85" t="s">
        <v>875</v>
      </c>
      <c r="T482" s="88" t="s">
        <v>876</v>
      </c>
      <c r="U482" s="76">
        <v>25.22</v>
      </c>
      <c r="V482" s="111" t="s">
        <v>909</v>
      </c>
      <c r="W482" s="84"/>
      <c r="X482" s="86"/>
      <c r="Y482" s="86"/>
      <c r="Z482" s="86"/>
      <c r="AA482" s="86"/>
      <c r="AB482" s="86"/>
      <c r="AC482" s="86"/>
      <c r="AD482" s="86"/>
      <c r="AE482" s="86"/>
      <c r="AF482" s="86"/>
      <c r="AG482" s="86"/>
      <c r="AH482" s="86"/>
      <c r="AI482" s="86"/>
      <c r="AJ482" s="86"/>
      <c r="AK482" s="86"/>
      <c r="AL482" s="86"/>
      <c r="AM482" s="86"/>
      <c r="AN482" s="86"/>
      <c r="AO482" s="86"/>
      <c r="AP482" s="86"/>
      <c r="AQ482" s="86"/>
      <c r="AR482" s="86"/>
      <c r="AS482" s="86"/>
      <c r="AT482" s="86"/>
      <c r="AU482" s="86"/>
    </row>
    <row r="483" spans="1:47" ht="15" customHeight="1">
      <c r="A483" s="81">
        <v>98193352</v>
      </c>
      <c r="B483" s="77">
        <v>29</v>
      </c>
      <c r="C483" s="113">
        <v>44735</v>
      </c>
      <c r="D483" s="79">
        <v>44737</v>
      </c>
      <c r="E483" s="77" t="s">
        <v>862</v>
      </c>
      <c r="F483" s="87">
        <v>44751</v>
      </c>
      <c r="G483" s="81">
        <v>80</v>
      </c>
      <c r="H483" s="81"/>
      <c r="I483" s="77"/>
      <c r="J483" s="81"/>
      <c r="K483" s="158" t="s">
        <v>117</v>
      </c>
      <c r="L483" s="82" t="s">
        <v>1013</v>
      </c>
      <c r="M483" s="77" t="s">
        <v>5</v>
      </c>
      <c r="N483" s="83"/>
      <c r="O483" s="84"/>
      <c r="P483" s="76">
        <v>69</v>
      </c>
      <c r="Q483" s="81">
        <v>25000</v>
      </c>
      <c r="R483" s="81">
        <v>4</v>
      </c>
      <c r="S483" s="89" t="s">
        <v>877</v>
      </c>
      <c r="T483" s="76" t="s">
        <v>878</v>
      </c>
      <c r="U483" s="76">
        <v>25.186</v>
      </c>
      <c r="V483" s="111" t="s">
        <v>909</v>
      </c>
      <c r="W483" s="84"/>
      <c r="X483" s="86"/>
      <c r="Y483" s="86"/>
      <c r="Z483" s="86"/>
      <c r="AA483" s="86"/>
      <c r="AB483" s="86"/>
      <c r="AC483" s="86"/>
      <c r="AD483" s="86"/>
      <c r="AE483" s="86"/>
      <c r="AF483" s="86"/>
      <c r="AG483" s="86"/>
      <c r="AH483" s="86"/>
      <c r="AI483" s="86"/>
      <c r="AJ483" s="86"/>
      <c r="AK483" s="86"/>
      <c r="AL483" s="86"/>
      <c r="AM483" s="86"/>
      <c r="AN483" s="86"/>
      <c r="AO483" s="86"/>
      <c r="AP483" s="86"/>
      <c r="AQ483" s="86"/>
      <c r="AR483" s="86"/>
      <c r="AS483" s="86"/>
      <c r="AT483" s="86"/>
      <c r="AU483" s="86"/>
    </row>
    <row r="484" spans="1:47" ht="15" customHeight="1">
      <c r="A484" s="91"/>
      <c r="B484" s="92"/>
      <c r="C484" s="93"/>
      <c r="D484" s="93"/>
      <c r="E484" s="92"/>
      <c r="F484" s="92"/>
      <c r="G484" s="92"/>
      <c r="H484" s="439" t="s">
        <v>1014</v>
      </c>
      <c r="I484" s="440"/>
      <c r="J484" s="441"/>
      <c r="K484" s="92"/>
      <c r="L484" s="92"/>
      <c r="M484" s="92"/>
      <c r="N484" s="92"/>
      <c r="O484" s="94"/>
      <c r="P484" s="92"/>
      <c r="Q484" s="92"/>
      <c r="R484" s="92"/>
      <c r="S484" s="92"/>
      <c r="T484" s="92"/>
      <c r="U484" s="92"/>
      <c r="V484" s="92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86"/>
      <c r="AR484" s="86"/>
      <c r="AS484" s="86"/>
      <c r="AT484" s="86"/>
      <c r="AU484" s="86"/>
    </row>
    <row r="485" spans="1:47" ht="15" customHeight="1">
      <c r="A485" s="160">
        <v>54293493</v>
      </c>
      <c r="B485" s="77">
        <v>1</v>
      </c>
      <c r="C485" s="78">
        <v>44745</v>
      </c>
      <c r="D485" s="79">
        <v>44746</v>
      </c>
      <c r="E485" s="77" t="s">
        <v>862</v>
      </c>
      <c r="F485" s="80">
        <v>44752.25</v>
      </c>
      <c r="G485" s="81">
        <v>80</v>
      </c>
      <c r="H485" s="81" t="s">
        <v>984</v>
      </c>
      <c r="I485" s="78">
        <v>44776</v>
      </c>
      <c r="J485" s="81"/>
      <c r="K485" s="97" t="s">
        <v>882</v>
      </c>
      <c r="L485" s="82" t="s">
        <v>985</v>
      </c>
      <c r="M485" s="77" t="s">
        <v>7</v>
      </c>
      <c r="N485" s="83"/>
      <c r="O485" s="84"/>
      <c r="P485" s="76">
        <v>69</v>
      </c>
      <c r="Q485" s="81">
        <v>25000</v>
      </c>
      <c r="R485" s="76">
        <v>4</v>
      </c>
      <c r="S485" s="85" t="s">
        <v>865</v>
      </c>
      <c r="T485" s="101" t="s">
        <v>897</v>
      </c>
      <c r="U485" s="76">
        <v>25.38</v>
      </c>
      <c r="V485" s="90" t="s">
        <v>884</v>
      </c>
      <c r="W485" s="84"/>
      <c r="X485" s="86"/>
      <c r="Y485" s="86"/>
      <c r="Z485" s="86"/>
      <c r="AA485" s="86"/>
      <c r="AB485" s="86"/>
      <c r="AC485" s="86"/>
      <c r="AD485" s="86"/>
      <c r="AE485" s="86"/>
      <c r="AF485" s="86"/>
      <c r="AG485" s="86"/>
      <c r="AH485" s="86"/>
      <c r="AI485" s="86"/>
      <c r="AJ485" s="86"/>
      <c r="AK485" s="86"/>
      <c r="AL485" s="86"/>
      <c r="AM485" s="86"/>
      <c r="AN485" s="86"/>
      <c r="AO485" s="86"/>
      <c r="AP485" s="86"/>
      <c r="AQ485" s="86"/>
      <c r="AR485" s="86"/>
      <c r="AS485" s="86"/>
      <c r="AT485" s="86"/>
      <c r="AU485" s="86"/>
    </row>
    <row r="486" spans="1:47" ht="15" customHeight="1">
      <c r="A486" s="160">
        <v>98560923</v>
      </c>
      <c r="B486" s="77">
        <v>2</v>
      </c>
      <c r="C486" s="78">
        <v>44748</v>
      </c>
      <c r="D486" s="79">
        <v>44749</v>
      </c>
      <c r="E486" s="77" t="s">
        <v>862</v>
      </c>
      <c r="F486" s="87">
        <v>44752</v>
      </c>
      <c r="G486" s="81">
        <v>80</v>
      </c>
      <c r="H486" s="81" t="s">
        <v>1015</v>
      </c>
      <c r="I486" s="78">
        <v>44780</v>
      </c>
      <c r="J486" s="81"/>
      <c r="K486" s="81" t="s">
        <v>925</v>
      </c>
      <c r="L486" s="82" t="s">
        <v>1016</v>
      </c>
      <c r="M486" s="77" t="s">
        <v>7</v>
      </c>
      <c r="N486" s="83"/>
      <c r="O486" s="84"/>
      <c r="P486" s="76">
        <v>69.8</v>
      </c>
      <c r="Q486" s="76">
        <v>24100</v>
      </c>
      <c r="R486" s="76">
        <v>4</v>
      </c>
      <c r="S486" s="89" t="s">
        <v>877</v>
      </c>
      <c r="T486" s="76" t="s">
        <v>894</v>
      </c>
      <c r="U486" s="81">
        <v>25.22</v>
      </c>
      <c r="V486" s="76" t="s">
        <v>926</v>
      </c>
      <c r="W486" s="84"/>
      <c r="X486" s="86"/>
      <c r="Y486" s="86"/>
      <c r="Z486" s="86"/>
      <c r="AA486" s="86"/>
      <c r="AB486" s="86"/>
      <c r="AC486" s="86"/>
      <c r="AD486" s="86"/>
      <c r="AE486" s="86"/>
      <c r="AF486" s="86"/>
      <c r="AG486" s="86"/>
      <c r="AH486" s="86"/>
      <c r="AI486" s="86"/>
      <c r="AJ486" s="86"/>
      <c r="AK486" s="86"/>
      <c r="AL486" s="86"/>
      <c r="AM486" s="86"/>
      <c r="AN486" s="86"/>
      <c r="AO486" s="86"/>
      <c r="AP486" s="86"/>
      <c r="AQ486" s="86"/>
      <c r="AR486" s="86"/>
      <c r="AS486" s="86"/>
      <c r="AT486" s="86"/>
      <c r="AU486" s="86"/>
    </row>
    <row r="487" spans="1:47" ht="15" customHeight="1">
      <c r="A487" s="160">
        <v>98560915</v>
      </c>
      <c r="B487" s="77">
        <v>3</v>
      </c>
      <c r="C487" s="78">
        <v>44748</v>
      </c>
      <c r="D487" s="79">
        <v>44749</v>
      </c>
      <c r="E487" s="77" t="s">
        <v>862</v>
      </c>
      <c r="F487" s="87">
        <v>44752</v>
      </c>
      <c r="G487" s="81">
        <v>80</v>
      </c>
      <c r="H487" s="81" t="s">
        <v>1015</v>
      </c>
      <c r="I487" s="78">
        <v>44780</v>
      </c>
      <c r="J487" s="81"/>
      <c r="K487" s="81" t="s">
        <v>925</v>
      </c>
      <c r="L487" s="82" t="s">
        <v>1016</v>
      </c>
      <c r="M487" s="77" t="s">
        <v>7</v>
      </c>
      <c r="N487" s="83"/>
      <c r="O487" s="84"/>
      <c r="P487" s="76">
        <v>69.8</v>
      </c>
      <c r="Q487" s="76">
        <v>24100</v>
      </c>
      <c r="R487" s="76">
        <v>4</v>
      </c>
      <c r="S487" s="89" t="s">
        <v>877</v>
      </c>
      <c r="T487" s="76" t="s">
        <v>894</v>
      </c>
      <c r="U487" s="81">
        <v>25.22</v>
      </c>
      <c r="V487" s="76" t="s">
        <v>926</v>
      </c>
      <c r="W487" s="84"/>
      <c r="X487" s="86"/>
      <c r="Y487" s="86"/>
      <c r="Z487" s="86"/>
      <c r="AA487" s="86"/>
      <c r="AB487" s="86"/>
      <c r="AC487" s="86"/>
      <c r="AD487" s="86"/>
      <c r="AE487" s="86"/>
      <c r="AF487" s="86"/>
      <c r="AG487" s="86"/>
      <c r="AH487" s="86"/>
      <c r="AI487" s="86"/>
      <c r="AJ487" s="86"/>
      <c r="AK487" s="86"/>
      <c r="AL487" s="86"/>
      <c r="AM487" s="86"/>
      <c r="AN487" s="86"/>
      <c r="AO487" s="86"/>
      <c r="AP487" s="86"/>
      <c r="AQ487" s="86"/>
      <c r="AR487" s="86"/>
      <c r="AS487" s="86"/>
      <c r="AT487" s="86"/>
      <c r="AU487" s="86"/>
    </row>
    <row r="488" spans="1:47" ht="15" customHeight="1">
      <c r="A488" s="160">
        <v>98188733</v>
      </c>
      <c r="B488" s="77">
        <v>4</v>
      </c>
      <c r="C488" s="78">
        <v>44748</v>
      </c>
      <c r="D488" s="79">
        <v>44749</v>
      </c>
      <c r="E488" s="77" t="s">
        <v>862</v>
      </c>
      <c r="F488" s="87">
        <v>44752</v>
      </c>
      <c r="G488" s="81">
        <v>80</v>
      </c>
      <c r="H488" s="81" t="s">
        <v>1015</v>
      </c>
      <c r="I488" s="78">
        <v>44780</v>
      </c>
      <c r="J488" s="81"/>
      <c r="K488" s="97" t="s">
        <v>882</v>
      </c>
      <c r="L488" s="82" t="s">
        <v>1016</v>
      </c>
      <c r="M488" s="77" t="s">
        <v>7</v>
      </c>
      <c r="N488" s="83"/>
      <c r="O488" s="84"/>
      <c r="P488" s="76">
        <v>69.8</v>
      </c>
      <c r="Q488" s="76">
        <v>24100</v>
      </c>
      <c r="R488" s="76">
        <v>4</v>
      </c>
      <c r="S488" s="89" t="s">
        <v>877</v>
      </c>
      <c r="T488" s="76" t="s">
        <v>894</v>
      </c>
      <c r="U488" s="81">
        <v>25.22</v>
      </c>
      <c r="V488" s="90" t="s">
        <v>884</v>
      </c>
      <c r="W488" s="84"/>
      <c r="X488" s="86"/>
      <c r="Y488" s="86"/>
      <c r="Z488" s="86"/>
      <c r="AA488" s="86"/>
      <c r="AB488" s="86"/>
      <c r="AC488" s="86"/>
      <c r="AD488" s="86"/>
      <c r="AE488" s="86"/>
      <c r="AF488" s="86"/>
      <c r="AG488" s="86"/>
      <c r="AH488" s="86"/>
      <c r="AI488" s="86"/>
      <c r="AJ488" s="86"/>
      <c r="AK488" s="86"/>
      <c r="AL488" s="86"/>
      <c r="AM488" s="86"/>
      <c r="AN488" s="86"/>
      <c r="AO488" s="86"/>
      <c r="AP488" s="86"/>
      <c r="AQ488" s="86"/>
      <c r="AR488" s="86"/>
      <c r="AS488" s="86"/>
      <c r="AT488" s="86"/>
      <c r="AU488" s="86"/>
    </row>
    <row r="489" spans="1:47" ht="15" customHeight="1">
      <c r="A489" s="160">
        <v>59187583</v>
      </c>
      <c r="B489" s="77">
        <v>5</v>
      </c>
      <c r="C489" s="78">
        <v>44748</v>
      </c>
      <c r="D489" s="79">
        <v>44749</v>
      </c>
      <c r="E489" s="77" t="s">
        <v>862</v>
      </c>
      <c r="F489" s="87">
        <v>44752</v>
      </c>
      <c r="G489" s="81">
        <v>80</v>
      </c>
      <c r="H489" s="81" t="s">
        <v>1015</v>
      </c>
      <c r="I489" s="78">
        <v>44780</v>
      </c>
      <c r="J489" s="81"/>
      <c r="K489" s="97" t="s">
        <v>882</v>
      </c>
      <c r="L489" s="82" t="s">
        <v>1016</v>
      </c>
      <c r="M489" s="77" t="s">
        <v>7</v>
      </c>
      <c r="N489" s="83"/>
      <c r="O489" s="84"/>
      <c r="P489" s="76">
        <v>69</v>
      </c>
      <c r="Q489" s="81">
        <v>25000</v>
      </c>
      <c r="R489" s="81">
        <v>4</v>
      </c>
      <c r="S489" s="89" t="s">
        <v>877</v>
      </c>
      <c r="T489" s="100" t="s">
        <v>891</v>
      </c>
      <c r="U489" s="81">
        <v>25.22</v>
      </c>
      <c r="V489" s="90" t="s">
        <v>884</v>
      </c>
      <c r="W489" s="84"/>
      <c r="X489" s="86"/>
      <c r="Y489" s="86"/>
      <c r="Z489" s="86"/>
      <c r="AA489" s="86"/>
      <c r="AB489" s="86"/>
      <c r="AC489" s="86"/>
      <c r="AD489" s="86"/>
      <c r="AE489" s="86"/>
      <c r="AF489" s="86"/>
      <c r="AG489" s="86"/>
      <c r="AH489" s="86"/>
      <c r="AI489" s="86"/>
      <c r="AJ489" s="86"/>
      <c r="AK489" s="86"/>
      <c r="AL489" s="86"/>
      <c r="AM489" s="86"/>
      <c r="AN489" s="86"/>
      <c r="AO489" s="86"/>
      <c r="AP489" s="86"/>
      <c r="AQ489" s="86"/>
      <c r="AR489" s="86"/>
      <c r="AS489" s="86"/>
      <c r="AT489" s="86"/>
      <c r="AU489" s="86"/>
    </row>
    <row r="490" spans="1:47" ht="15" customHeight="1">
      <c r="A490" s="160">
        <v>59730234</v>
      </c>
      <c r="B490" s="77">
        <v>6</v>
      </c>
      <c r="C490" s="78">
        <v>44748</v>
      </c>
      <c r="D490" s="79">
        <v>44749</v>
      </c>
      <c r="E490" s="77" t="s">
        <v>862</v>
      </c>
      <c r="F490" s="87">
        <v>44752</v>
      </c>
      <c r="G490" s="81">
        <v>80</v>
      </c>
      <c r="H490" s="81" t="s">
        <v>1015</v>
      </c>
      <c r="I490" s="78">
        <v>44780</v>
      </c>
      <c r="J490" s="81"/>
      <c r="K490" s="97" t="s">
        <v>882</v>
      </c>
      <c r="L490" s="82" t="s">
        <v>1016</v>
      </c>
      <c r="M490" s="77" t="s">
        <v>7</v>
      </c>
      <c r="N490" s="83"/>
      <c r="O490" s="84"/>
      <c r="P490" s="76">
        <v>69</v>
      </c>
      <c r="Q490" s="81">
        <v>25000</v>
      </c>
      <c r="R490" s="81">
        <v>4</v>
      </c>
      <c r="S490" s="89" t="s">
        <v>877</v>
      </c>
      <c r="T490" s="100" t="s">
        <v>891</v>
      </c>
      <c r="U490" s="81">
        <v>25.22</v>
      </c>
      <c r="V490" s="90" t="s">
        <v>884</v>
      </c>
      <c r="W490" s="84"/>
      <c r="X490" s="86"/>
      <c r="Y490" s="86"/>
      <c r="Z490" s="86"/>
      <c r="AA490" s="86"/>
      <c r="AB490" s="86"/>
      <c r="AC490" s="86"/>
      <c r="AD490" s="86"/>
      <c r="AE490" s="86"/>
      <c r="AF490" s="86"/>
      <c r="AG490" s="86"/>
      <c r="AH490" s="86"/>
      <c r="AI490" s="86"/>
      <c r="AJ490" s="86"/>
      <c r="AK490" s="86"/>
      <c r="AL490" s="86"/>
      <c r="AM490" s="86"/>
      <c r="AN490" s="86"/>
      <c r="AO490" s="86"/>
      <c r="AP490" s="86"/>
      <c r="AQ490" s="86"/>
      <c r="AR490" s="86"/>
      <c r="AS490" s="86"/>
      <c r="AT490" s="86"/>
      <c r="AU490" s="86"/>
    </row>
    <row r="491" spans="1:47" ht="15" customHeight="1">
      <c r="A491" s="160">
        <v>95952792</v>
      </c>
      <c r="B491" s="77">
        <v>7</v>
      </c>
      <c r="C491" s="78">
        <v>44748</v>
      </c>
      <c r="D491" s="79">
        <v>44749</v>
      </c>
      <c r="E491" s="77" t="s">
        <v>862</v>
      </c>
      <c r="F491" s="87">
        <v>44752</v>
      </c>
      <c r="G491" s="81">
        <v>80</v>
      </c>
      <c r="H491" s="81" t="s">
        <v>1015</v>
      </c>
      <c r="I491" s="78">
        <v>44780</v>
      </c>
      <c r="J491" s="81"/>
      <c r="K491" s="97" t="s">
        <v>882</v>
      </c>
      <c r="L491" s="82" t="s">
        <v>1016</v>
      </c>
      <c r="M491" s="77" t="s">
        <v>7</v>
      </c>
      <c r="N491" s="83"/>
      <c r="O491" s="84"/>
      <c r="P491" s="76">
        <v>74.5</v>
      </c>
      <c r="Q491" s="76">
        <v>25100</v>
      </c>
      <c r="R491" s="76">
        <v>4</v>
      </c>
      <c r="S491" s="85" t="s">
        <v>865</v>
      </c>
      <c r="T491" s="90" t="s">
        <v>879</v>
      </c>
      <c r="U491" s="76">
        <v>25.62</v>
      </c>
      <c r="V491" s="90" t="s">
        <v>884</v>
      </c>
      <c r="W491" s="84"/>
      <c r="X491" s="86"/>
      <c r="Y491" s="86"/>
      <c r="Z491" s="86"/>
      <c r="AA491" s="86"/>
      <c r="AB491" s="86"/>
      <c r="AC491" s="86"/>
      <c r="AD491" s="86"/>
      <c r="AE491" s="86"/>
      <c r="AF491" s="86"/>
      <c r="AG491" s="86"/>
      <c r="AH491" s="86"/>
      <c r="AI491" s="86"/>
      <c r="AJ491" s="86"/>
      <c r="AK491" s="86"/>
      <c r="AL491" s="86"/>
      <c r="AM491" s="86"/>
      <c r="AN491" s="86"/>
      <c r="AO491" s="86"/>
      <c r="AP491" s="86"/>
      <c r="AQ491" s="86"/>
      <c r="AR491" s="86"/>
      <c r="AS491" s="86"/>
      <c r="AT491" s="86"/>
      <c r="AU491" s="86"/>
    </row>
    <row r="492" spans="1:47" ht="15" customHeight="1">
      <c r="A492" s="160">
        <v>94949005</v>
      </c>
      <c r="B492" s="77">
        <v>8</v>
      </c>
      <c r="C492" s="78">
        <v>44748</v>
      </c>
      <c r="D492" s="79">
        <v>44749</v>
      </c>
      <c r="E492" s="77" t="s">
        <v>862</v>
      </c>
      <c r="F492" s="87">
        <v>44752</v>
      </c>
      <c r="G492" s="81">
        <v>80</v>
      </c>
      <c r="H492" s="81" t="s">
        <v>1015</v>
      </c>
      <c r="I492" s="78">
        <v>44780</v>
      </c>
      <c r="J492" s="81"/>
      <c r="K492" s="97" t="s">
        <v>882</v>
      </c>
      <c r="L492" s="82" t="s">
        <v>1016</v>
      </c>
      <c r="M492" s="77" t="s">
        <v>7</v>
      </c>
      <c r="N492" s="83"/>
      <c r="O492" s="84"/>
      <c r="P492" s="76">
        <v>68.5</v>
      </c>
      <c r="Q492" s="76">
        <v>25000</v>
      </c>
      <c r="R492" s="76">
        <v>4</v>
      </c>
      <c r="S492" s="85" t="s">
        <v>865</v>
      </c>
      <c r="T492" s="76" t="s">
        <v>873</v>
      </c>
      <c r="U492" s="76">
        <v>25.7</v>
      </c>
      <c r="V492" s="90" t="s">
        <v>884</v>
      </c>
      <c r="W492" s="84"/>
      <c r="X492" s="86"/>
      <c r="Y492" s="86"/>
      <c r="Z492" s="86"/>
      <c r="AA492" s="86"/>
      <c r="AB492" s="86"/>
      <c r="AC492" s="86"/>
      <c r="AD492" s="86"/>
      <c r="AE492" s="86"/>
      <c r="AF492" s="86"/>
      <c r="AG492" s="86"/>
      <c r="AH492" s="86"/>
      <c r="AI492" s="86"/>
      <c r="AJ492" s="86"/>
      <c r="AK492" s="86"/>
      <c r="AL492" s="86"/>
      <c r="AM492" s="86"/>
      <c r="AN492" s="86"/>
      <c r="AO492" s="86"/>
      <c r="AP492" s="86"/>
      <c r="AQ492" s="86"/>
      <c r="AR492" s="86"/>
      <c r="AS492" s="86"/>
      <c r="AT492" s="86"/>
      <c r="AU492" s="86"/>
    </row>
    <row r="493" spans="1:47" ht="15" customHeight="1">
      <c r="A493" s="160">
        <v>91973669</v>
      </c>
      <c r="B493" s="77">
        <v>9</v>
      </c>
      <c r="C493" s="78">
        <v>44748</v>
      </c>
      <c r="D493" s="79">
        <v>44749</v>
      </c>
      <c r="E493" s="77" t="s">
        <v>862</v>
      </c>
      <c r="F493" s="87">
        <v>44752</v>
      </c>
      <c r="G493" s="81">
        <v>80</v>
      </c>
      <c r="H493" s="81" t="s">
        <v>1015</v>
      </c>
      <c r="I493" s="78">
        <v>44780</v>
      </c>
      <c r="J493" s="81"/>
      <c r="K493" s="97" t="s">
        <v>882</v>
      </c>
      <c r="L493" s="82" t="s">
        <v>1016</v>
      </c>
      <c r="M493" s="77" t="s">
        <v>7</v>
      </c>
      <c r="N493" s="83"/>
      <c r="O493" s="84"/>
      <c r="P493" s="76">
        <v>68.5</v>
      </c>
      <c r="Q493" s="76">
        <v>25400</v>
      </c>
      <c r="R493" s="76">
        <v>4</v>
      </c>
      <c r="S493" s="85" t="s">
        <v>865</v>
      </c>
      <c r="T493" s="76" t="s">
        <v>873</v>
      </c>
      <c r="U493" s="76">
        <v>25.7</v>
      </c>
      <c r="V493" s="90" t="s">
        <v>884</v>
      </c>
      <c r="W493" s="84"/>
      <c r="X493" s="86"/>
      <c r="Y493" s="86"/>
      <c r="Z493" s="86"/>
      <c r="AA493" s="86"/>
      <c r="AB493" s="86"/>
      <c r="AC493" s="86"/>
      <c r="AD493" s="86"/>
      <c r="AE493" s="86"/>
      <c r="AF493" s="86"/>
      <c r="AG493" s="86"/>
      <c r="AH493" s="86"/>
      <c r="AI493" s="86"/>
      <c r="AJ493" s="86"/>
      <c r="AK493" s="86"/>
      <c r="AL493" s="86"/>
      <c r="AM493" s="86"/>
      <c r="AN493" s="86"/>
      <c r="AO493" s="86"/>
      <c r="AP493" s="86"/>
      <c r="AQ493" s="86"/>
      <c r="AR493" s="86"/>
      <c r="AS493" s="86"/>
      <c r="AT493" s="86"/>
      <c r="AU493" s="86"/>
    </row>
    <row r="494" spans="1:47" ht="15" customHeight="1">
      <c r="A494" s="160">
        <v>98137995</v>
      </c>
      <c r="B494" s="77">
        <v>10</v>
      </c>
      <c r="C494" s="78">
        <v>44748</v>
      </c>
      <c r="D494" s="79">
        <v>44749</v>
      </c>
      <c r="E494" s="77" t="s">
        <v>862</v>
      </c>
      <c r="F494" s="87">
        <v>44752</v>
      </c>
      <c r="G494" s="81">
        <v>80</v>
      </c>
      <c r="H494" s="81" t="s">
        <v>1015</v>
      </c>
      <c r="I494" s="78">
        <v>44780</v>
      </c>
      <c r="J494" s="81"/>
      <c r="K494" s="97" t="s">
        <v>882</v>
      </c>
      <c r="L494" s="82" t="s">
        <v>1016</v>
      </c>
      <c r="M494" s="77" t="s">
        <v>7</v>
      </c>
      <c r="N494" s="83"/>
      <c r="O494" s="84"/>
      <c r="P494" s="76">
        <v>69.8</v>
      </c>
      <c r="Q494" s="76">
        <v>24100</v>
      </c>
      <c r="R494" s="76">
        <v>4</v>
      </c>
      <c r="S494" s="89" t="s">
        <v>877</v>
      </c>
      <c r="T494" s="76" t="s">
        <v>894</v>
      </c>
      <c r="U494" s="81">
        <v>25.22</v>
      </c>
      <c r="V494" s="90" t="s">
        <v>884</v>
      </c>
      <c r="W494" s="84"/>
      <c r="X494" s="86"/>
      <c r="Y494" s="86"/>
      <c r="Z494" s="86"/>
      <c r="AA494" s="86"/>
      <c r="AB494" s="86"/>
      <c r="AC494" s="86"/>
      <c r="AD494" s="86"/>
      <c r="AE494" s="86"/>
      <c r="AF494" s="86"/>
      <c r="AG494" s="86"/>
      <c r="AH494" s="86"/>
      <c r="AI494" s="86"/>
      <c r="AJ494" s="86"/>
      <c r="AK494" s="86"/>
      <c r="AL494" s="86"/>
      <c r="AM494" s="86"/>
      <c r="AN494" s="86"/>
      <c r="AO494" s="86"/>
      <c r="AP494" s="86"/>
      <c r="AQ494" s="86"/>
      <c r="AR494" s="86"/>
      <c r="AS494" s="86"/>
      <c r="AT494" s="86"/>
      <c r="AU494" s="86"/>
    </row>
    <row r="495" spans="1:47" ht="15" customHeight="1">
      <c r="A495" s="160">
        <v>53001541</v>
      </c>
      <c r="B495" s="77">
        <v>11</v>
      </c>
      <c r="C495" s="78">
        <v>44748</v>
      </c>
      <c r="D495" s="79">
        <v>44749</v>
      </c>
      <c r="E495" s="77" t="s">
        <v>862</v>
      </c>
      <c r="F495" s="87">
        <v>44752</v>
      </c>
      <c r="G495" s="81">
        <v>80</v>
      </c>
      <c r="H495" s="81" t="s">
        <v>1015</v>
      </c>
      <c r="I495" s="78">
        <v>44780</v>
      </c>
      <c r="J495" s="81"/>
      <c r="K495" s="97" t="s">
        <v>882</v>
      </c>
      <c r="L495" s="82" t="s">
        <v>1016</v>
      </c>
      <c r="M495" s="77" t="s">
        <v>7</v>
      </c>
      <c r="N495" s="83">
        <v>44818</v>
      </c>
      <c r="O495" s="84"/>
      <c r="P495" s="76">
        <v>69</v>
      </c>
      <c r="Q495" s="81">
        <v>25000</v>
      </c>
      <c r="R495" s="81">
        <v>4</v>
      </c>
      <c r="S495" s="89" t="s">
        <v>877</v>
      </c>
      <c r="T495" s="100" t="s">
        <v>891</v>
      </c>
      <c r="U495" s="81">
        <v>25.22</v>
      </c>
      <c r="V495" s="90" t="s">
        <v>884</v>
      </c>
      <c r="W495" s="84"/>
      <c r="X495" s="86"/>
      <c r="Y495" s="86"/>
      <c r="Z495" s="86"/>
      <c r="AA495" s="86"/>
      <c r="AB495" s="86"/>
      <c r="AC495" s="86"/>
      <c r="AD495" s="86"/>
      <c r="AE495" s="86"/>
      <c r="AF495" s="86"/>
      <c r="AG495" s="86"/>
      <c r="AH495" s="86"/>
      <c r="AI495" s="86"/>
      <c r="AJ495" s="86"/>
      <c r="AK495" s="86"/>
      <c r="AL495" s="86"/>
      <c r="AM495" s="86"/>
      <c r="AN495" s="86"/>
      <c r="AO495" s="86"/>
      <c r="AP495" s="86"/>
      <c r="AQ495" s="86"/>
      <c r="AR495" s="86"/>
      <c r="AS495" s="86"/>
      <c r="AT495" s="86"/>
      <c r="AU495" s="86"/>
    </row>
    <row r="496" spans="1:47" ht="15" customHeight="1">
      <c r="A496" s="160">
        <v>94021797</v>
      </c>
      <c r="B496" s="77">
        <v>12</v>
      </c>
      <c r="C496" s="78">
        <v>44748</v>
      </c>
      <c r="D496" s="79">
        <v>44749</v>
      </c>
      <c r="E496" s="77" t="s">
        <v>862</v>
      </c>
      <c r="F496" s="87">
        <v>44752</v>
      </c>
      <c r="G496" s="81">
        <v>80</v>
      </c>
      <c r="H496" s="81" t="s">
        <v>1015</v>
      </c>
      <c r="I496" s="78">
        <v>44780</v>
      </c>
      <c r="J496" s="81"/>
      <c r="K496" s="97" t="s">
        <v>882</v>
      </c>
      <c r="L496" s="82" t="s">
        <v>1016</v>
      </c>
      <c r="M496" s="77" t="s">
        <v>7</v>
      </c>
      <c r="N496" s="83"/>
      <c r="O496" s="84"/>
      <c r="P496" s="76">
        <v>69</v>
      </c>
      <c r="Q496" s="81">
        <v>25000</v>
      </c>
      <c r="R496" s="81">
        <v>4</v>
      </c>
      <c r="S496" s="89" t="s">
        <v>877</v>
      </c>
      <c r="T496" s="100" t="s">
        <v>891</v>
      </c>
      <c r="U496" s="81">
        <v>25.22</v>
      </c>
      <c r="V496" s="90" t="s">
        <v>884</v>
      </c>
      <c r="W496" s="84"/>
      <c r="X496" s="86"/>
      <c r="Y496" s="86"/>
      <c r="Z496" s="86"/>
      <c r="AA496" s="86"/>
      <c r="AB496" s="86"/>
      <c r="AC496" s="86"/>
      <c r="AD496" s="86"/>
      <c r="AE496" s="86"/>
      <c r="AF496" s="86"/>
      <c r="AG496" s="86"/>
      <c r="AH496" s="86"/>
      <c r="AI496" s="86"/>
      <c r="AJ496" s="86"/>
      <c r="AK496" s="86"/>
      <c r="AL496" s="86"/>
      <c r="AM496" s="86"/>
      <c r="AN496" s="86"/>
      <c r="AO496" s="86"/>
      <c r="AP496" s="86"/>
      <c r="AQ496" s="86"/>
      <c r="AR496" s="86"/>
      <c r="AS496" s="86"/>
      <c r="AT496" s="86"/>
      <c r="AU496" s="86"/>
    </row>
    <row r="497" spans="1:47" ht="15" customHeight="1">
      <c r="A497" s="160">
        <v>94943420</v>
      </c>
      <c r="B497" s="77">
        <v>13</v>
      </c>
      <c r="C497" s="78">
        <v>44748</v>
      </c>
      <c r="D497" s="79">
        <v>44749</v>
      </c>
      <c r="E497" s="77" t="s">
        <v>862</v>
      </c>
      <c r="F497" s="87">
        <v>44752</v>
      </c>
      <c r="G497" s="81">
        <v>80</v>
      </c>
      <c r="H497" s="81" t="s">
        <v>1015</v>
      </c>
      <c r="I497" s="78">
        <v>44780</v>
      </c>
      <c r="J497" s="81"/>
      <c r="K497" s="97" t="s">
        <v>882</v>
      </c>
      <c r="L497" s="82" t="s">
        <v>1016</v>
      </c>
      <c r="M497" s="77" t="s">
        <v>7</v>
      </c>
      <c r="N497" s="83"/>
      <c r="O497" s="84"/>
      <c r="P497" s="76">
        <v>70</v>
      </c>
      <c r="Q497" s="76">
        <v>23600</v>
      </c>
      <c r="R497" s="81">
        <v>4</v>
      </c>
      <c r="S497" s="85" t="s">
        <v>865</v>
      </c>
      <c r="T497" s="76" t="s">
        <v>895</v>
      </c>
      <c r="U497" s="76">
        <v>25.69</v>
      </c>
      <c r="V497" s="90" t="s">
        <v>884</v>
      </c>
      <c r="W497" s="84"/>
      <c r="X497" s="86"/>
      <c r="Y497" s="86"/>
      <c r="Z497" s="86"/>
      <c r="AA497" s="86"/>
      <c r="AB497" s="86"/>
      <c r="AC497" s="86"/>
      <c r="AD497" s="86"/>
      <c r="AE497" s="86"/>
      <c r="AF497" s="86"/>
      <c r="AG497" s="86"/>
      <c r="AH497" s="86"/>
      <c r="AI497" s="86"/>
      <c r="AJ497" s="86"/>
      <c r="AK497" s="86"/>
      <c r="AL497" s="86"/>
      <c r="AM497" s="86"/>
      <c r="AN497" s="86"/>
      <c r="AO497" s="86"/>
      <c r="AP497" s="86"/>
      <c r="AQ497" s="86"/>
      <c r="AR497" s="86"/>
      <c r="AS497" s="86"/>
      <c r="AT497" s="86"/>
      <c r="AU497" s="86"/>
    </row>
    <row r="498" spans="1:47" ht="15" customHeight="1">
      <c r="A498" s="160">
        <v>98560691</v>
      </c>
      <c r="B498" s="77">
        <v>14</v>
      </c>
      <c r="C498" s="78">
        <v>44748</v>
      </c>
      <c r="D498" s="79">
        <v>44749</v>
      </c>
      <c r="E498" s="77" t="s">
        <v>862</v>
      </c>
      <c r="F498" s="87">
        <v>44752</v>
      </c>
      <c r="G498" s="81">
        <v>80</v>
      </c>
      <c r="H498" s="81" t="s">
        <v>1015</v>
      </c>
      <c r="I498" s="78">
        <v>44780</v>
      </c>
      <c r="J498" s="81"/>
      <c r="K498" s="81" t="s">
        <v>925</v>
      </c>
      <c r="L498" s="82" t="s">
        <v>1016</v>
      </c>
      <c r="M498" s="77" t="s">
        <v>7</v>
      </c>
      <c r="N498" s="83"/>
      <c r="O498" s="84"/>
      <c r="P498" s="76">
        <v>69.8</v>
      </c>
      <c r="Q498" s="76">
        <v>24100</v>
      </c>
      <c r="R498" s="76">
        <v>4</v>
      </c>
      <c r="S498" s="89" t="s">
        <v>877</v>
      </c>
      <c r="T498" s="76" t="s">
        <v>894</v>
      </c>
      <c r="U498" s="81">
        <v>25.22</v>
      </c>
      <c r="V498" s="76" t="s">
        <v>926</v>
      </c>
      <c r="W498" s="84"/>
      <c r="X498" s="86"/>
      <c r="Y498" s="86"/>
      <c r="Z498" s="86"/>
      <c r="AA498" s="86"/>
      <c r="AB498" s="86"/>
      <c r="AC498" s="86"/>
      <c r="AD498" s="86"/>
      <c r="AE498" s="86"/>
      <c r="AF498" s="86"/>
      <c r="AG498" s="86"/>
      <c r="AH498" s="86"/>
      <c r="AI498" s="86"/>
      <c r="AJ498" s="86"/>
      <c r="AK498" s="86"/>
      <c r="AL498" s="86"/>
      <c r="AM498" s="86"/>
      <c r="AN498" s="86"/>
      <c r="AO498" s="86"/>
      <c r="AP498" s="86"/>
      <c r="AQ498" s="86"/>
      <c r="AR498" s="86"/>
      <c r="AS498" s="86"/>
      <c r="AT498" s="86"/>
      <c r="AU498" s="86"/>
    </row>
    <row r="499" spans="1:47" ht="15" customHeight="1">
      <c r="A499" s="160">
        <v>98101645</v>
      </c>
      <c r="B499" s="77">
        <v>15</v>
      </c>
      <c r="C499" s="78">
        <v>44748</v>
      </c>
      <c r="D499" s="79">
        <v>44749</v>
      </c>
      <c r="E499" s="77" t="s">
        <v>862</v>
      </c>
      <c r="F499" s="87">
        <v>44752</v>
      </c>
      <c r="G499" s="81">
        <v>80</v>
      </c>
      <c r="H499" s="81" t="s">
        <v>1015</v>
      </c>
      <c r="I499" s="78">
        <v>44780</v>
      </c>
      <c r="J499" s="81"/>
      <c r="K499" s="97" t="s">
        <v>882</v>
      </c>
      <c r="L499" s="82" t="s">
        <v>1016</v>
      </c>
      <c r="M499" s="77" t="s">
        <v>7</v>
      </c>
      <c r="N499" s="83"/>
      <c r="O499" s="84"/>
      <c r="P499" s="76">
        <v>69.8</v>
      </c>
      <c r="Q499" s="76">
        <v>24100</v>
      </c>
      <c r="R499" s="76">
        <v>4</v>
      </c>
      <c r="S499" s="89" t="s">
        <v>877</v>
      </c>
      <c r="T499" s="76" t="s">
        <v>894</v>
      </c>
      <c r="U499" s="81">
        <v>25.22</v>
      </c>
      <c r="V499" s="90" t="s">
        <v>884</v>
      </c>
      <c r="W499" s="84"/>
      <c r="X499" s="86"/>
      <c r="Y499" s="86"/>
      <c r="Z499" s="86"/>
      <c r="AA499" s="86"/>
      <c r="AB499" s="86"/>
      <c r="AC499" s="86"/>
      <c r="AD499" s="86"/>
      <c r="AE499" s="86"/>
      <c r="AF499" s="86"/>
      <c r="AG499" s="86"/>
      <c r="AH499" s="86"/>
      <c r="AI499" s="86"/>
      <c r="AJ499" s="86"/>
      <c r="AK499" s="86"/>
      <c r="AL499" s="86"/>
      <c r="AM499" s="86"/>
      <c r="AN499" s="86"/>
      <c r="AO499" s="86"/>
      <c r="AP499" s="86"/>
      <c r="AQ499" s="86"/>
      <c r="AR499" s="86"/>
      <c r="AS499" s="86"/>
      <c r="AT499" s="86"/>
      <c r="AU499" s="86"/>
    </row>
    <row r="500" spans="1:47" ht="15" customHeight="1">
      <c r="A500" s="160">
        <v>98560824</v>
      </c>
      <c r="B500" s="77">
        <v>16</v>
      </c>
      <c r="C500" s="78">
        <v>44748</v>
      </c>
      <c r="D500" s="79">
        <v>44749</v>
      </c>
      <c r="E500" s="77" t="s">
        <v>862</v>
      </c>
      <c r="F500" s="87">
        <v>44752</v>
      </c>
      <c r="G500" s="81">
        <v>80</v>
      </c>
      <c r="H500" s="81" t="s">
        <v>1015</v>
      </c>
      <c r="I500" s="78">
        <v>44780</v>
      </c>
      <c r="J500" s="81"/>
      <c r="K500" s="81" t="s">
        <v>925</v>
      </c>
      <c r="L500" s="82" t="s">
        <v>1016</v>
      </c>
      <c r="M500" s="77" t="s">
        <v>7</v>
      </c>
      <c r="N500" s="83"/>
      <c r="O500" s="84"/>
      <c r="P500" s="76">
        <v>69.8</v>
      </c>
      <c r="Q500" s="76">
        <v>24100</v>
      </c>
      <c r="R500" s="76">
        <v>4</v>
      </c>
      <c r="S500" s="89" t="s">
        <v>877</v>
      </c>
      <c r="T500" s="76" t="s">
        <v>894</v>
      </c>
      <c r="U500" s="81">
        <v>25.22</v>
      </c>
      <c r="V500" s="76" t="s">
        <v>926</v>
      </c>
      <c r="W500" s="84"/>
      <c r="X500" s="86"/>
      <c r="Y500" s="86"/>
      <c r="Z500" s="86"/>
      <c r="AA500" s="86"/>
      <c r="AB500" s="86"/>
      <c r="AC500" s="86"/>
      <c r="AD500" s="86"/>
      <c r="AE500" s="86"/>
      <c r="AF500" s="86"/>
      <c r="AG500" s="86"/>
      <c r="AH500" s="86"/>
      <c r="AI500" s="86"/>
      <c r="AJ500" s="86"/>
      <c r="AK500" s="86"/>
      <c r="AL500" s="86"/>
      <c r="AM500" s="86"/>
      <c r="AN500" s="86"/>
      <c r="AO500" s="86"/>
      <c r="AP500" s="86"/>
      <c r="AQ500" s="86"/>
      <c r="AR500" s="86"/>
      <c r="AS500" s="86"/>
      <c r="AT500" s="86"/>
      <c r="AU500" s="86"/>
    </row>
    <row r="501" spans="1:47" ht="15" customHeight="1">
      <c r="A501" s="160">
        <v>91750067</v>
      </c>
      <c r="B501" s="77">
        <v>17</v>
      </c>
      <c r="C501" s="78">
        <v>44748</v>
      </c>
      <c r="D501" s="79">
        <v>44749</v>
      </c>
      <c r="E501" s="77" t="s">
        <v>862</v>
      </c>
      <c r="F501" s="87">
        <v>44752</v>
      </c>
      <c r="G501" s="81">
        <v>80</v>
      </c>
      <c r="H501" s="81" t="s">
        <v>1015</v>
      </c>
      <c r="I501" s="78">
        <v>44780</v>
      </c>
      <c r="J501" s="81"/>
      <c r="K501" s="97" t="s">
        <v>882</v>
      </c>
      <c r="L501" s="82" t="s">
        <v>1016</v>
      </c>
      <c r="M501" s="77" t="s">
        <v>7</v>
      </c>
      <c r="N501" s="83"/>
      <c r="O501" s="84"/>
      <c r="P501" s="76">
        <v>69.2</v>
      </c>
      <c r="Q501" s="76">
        <v>24500</v>
      </c>
      <c r="R501" s="76">
        <v>4</v>
      </c>
      <c r="S501" s="85" t="s">
        <v>865</v>
      </c>
      <c r="T501" s="76" t="s">
        <v>866</v>
      </c>
      <c r="U501" s="76">
        <v>25.46</v>
      </c>
      <c r="V501" s="90" t="s">
        <v>884</v>
      </c>
      <c r="W501" s="84"/>
      <c r="X501" s="86"/>
      <c r="Y501" s="86"/>
      <c r="Z501" s="86"/>
      <c r="AA501" s="86"/>
      <c r="AB501" s="86"/>
      <c r="AC501" s="86"/>
      <c r="AD501" s="86"/>
      <c r="AE501" s="86"/>
      <c r="AF501" s="86"/>
      <c r="AG501" s="86"/>
      <c r="AH501" s="86"/>
      <c r="AI501" s="86"/>
      <c r="AJ501" s="86"/>
      <c r="AK501" s="86"/>
      <c r="AL501" s="86"/>
      <c r="AM501" s="86"/>
      <c r="AN501" s="86"/>
      <c r="AO501" s="86"/>
      <c r="AP501" s="86"/>
      <c r="AQ501" s="86"/>
      <c r="AR501" s="86"/>
      <c r="AS501" s="86"/>
      <c r="AT501" s="86"/>
      <c r="AU501" s="86"/>
    </row>
    <row r="502" spans="1:47" ht="15" customHeight="1">
      <c r="A502" s="160">
        <v>98560832</v>
      </c>
      <c r="B502" s="77">
        <v>18</v>
      </c>
      <c r="C502" s="78">
        <v>44748</v>
      </c>
      <c r="D502" s="79">
        <v>44749</v>
      </c>
      <c r="E502" s="77" t="s">
        <v>862</v>
      </c>
      <c r="F502" s="87">
        <v>44752</v>
      </c>
      <c r="G502" s="81">
        <v>80</v>
      </c>
      <c r="H502" s="81" t="s">
        <v>1015</v>
      </c>
      <c r="I502" s="78">
        <v>44780</v>
      </c>
      <c r="J502" s="81"/>
      <c r="K502" s="81" t="s">
        <v>925</v>
      </c>
      <c r="L502" s="82" t="s">
        <v>1016</v>
      </c>
      <c r="M502" s="77" t="s">
        <v>7</v>
      </c>
      <c r="N502" s="83"/>
      <c r="O502" s="84"/>
      <c r="P502" s="76">
        <v>69.8</v>
      </c>
      <c r="Q502" s="76">
        <v>24100</v>
      </c>
      <c r="R502" s="76">
        <v>4</v>
      </c>
      <c r="S502" s="89" t="s">
        <v>877</v>
      </c>
      <c r="T502" s="76" t="s">
        <v>894</v>
      </c>
      <c r="U502" s="81">
        <v>25.22</v>
      </c>
      <c r="V502" s="76" t="s">
        <v>926</v>
      </c>
      <c r="W502" s="84"/>
      <c r="X502" s="86"/>
      <c r="Y502" s="86"/>
      <c r="Z502" s="86"/>
      <c r="AA502" s="86"/>
      <c r="AB502" s="86"/>
      <c r="AC502" s="86"/>
      <c r="AD502" s="86"/>
      <c r="AE502" s="86"/>
      <c r="AF502" s="86"/>
      <c r="AG502" s="86"/>
      <c r="AH502" s="86"/>
      <c r="AI502" s="86"/>
      <c r="AJ502" s="86"/>
      <c r="AK502" s="86"/>
      <c r="AL502" s="86"/>
      <c r="AM502" s="86"/>
      <c r="AN502" s="86"/>
      <c r="AO502" s="86"/>
      <c r="AP502" s="86"/>
      <c r="AQ502" s="86"/>
      <c r="AR502" s="86"/>
      <c r="AS502" s="86"/>
      <c r="AT502" s="86"/>
      <c r="AU502" s="86"/>
    </row>
    <row r="503" spans="1:47" ht="15" customHeight="1">
      <c r="A503" s="160">
        <v>54390042</v>
      </c>
      <c r="B503" s="77">
        <v>19</v>
      </c>
      <c r="C503" s="78">
        <v>44745</v>
      </c>
      <c r="D503" s="79">
        <v>44746</v>
      </c>
      <c r="E503" s="77" t="s">
        <v>862</v>
      </c>
      <c r="F503" s="87">
        <v>44752</v>
      </c>
      <c r="G503" s="81">
        <v>80</v>
      </c>
      <c r="H503" s="81" t="s">
        <v>984</v>
      </c>
      <c r="I503" s="78">
        <v>44776</v>
      </c>
      <c r="J503" s="81"/>
      <c r="K503" s="97" t="s">
        <v>882</v>
      </c>
      <c r="L503" s="82" t="s">
        <v>985</v>
      </c>
      <c r="M503" s="77" t="s">
        <v>7</v>
      </c>
      <c r="N503" s="83">
        <v>44811</v>
      </c>
      <c r="O503" s="84"/>
      <c r="P503" s="76">
        <v>69</v>
      </c>
      <c r="Q503" s="81">
        <v>25000</v>
      </c>
      <c r="R503" s="81">
        <v>4</v>
      </c>
      <c r="S503" s="89" t="s">
        <v>877</v>
      </c>
      <c r="T503" s="100" t="s">
        <v>891</v>
      </c>
      <c r="U503" s="81">
        <v>25.22</v>
      </c>
      <c r="V503" s="90" t="s">
        <v>884</v>
      </c>
      <c r="W503" s="84"/>
      <c r="X503" s="86"/>
      <c r="Y503" s="86"/>
      <c r="Z503" s="86"/>
      <c r="AA503" s="86"/>
      <c r="AB503" s="86"/>
      <c r="AC503" s="86"/>
      <c r="AD503" s="86"/>
      <c r="AE503" s="86"/>
      <c r="AF503" s="86"/>
      <c r="AG503" s="86"/>
      <c r="AH503" s="86"/>
      <c r="AI503" s="86"/>
      <c r="AJ503" s="86"/>
      <c r="AK503" s="86"/>
      <c r="AL503" s="86"/>
      <c r="AM503" s="86"/>
      <c r="AN503" s="86"/>
      <c r="AO503" s="86"/>
      <c r="AP503" s="86"/>
      <c r="AQ503" s="86"/>
      <c r="AR503" s="86"/>
      <c r="AS503" s="86"/>
      <c r="AT503" s="86"/>
      <c r="AU503" s="86"/>
    </row>
    <row r="504" spans="1:47" ht="15" customHeight="1">
      <c r="A504" s="160">
        <v>59873190</v>
      </c>
      <c r="B504" s="77">
        <v>20</v>
      </c>
      <c r="C504" s="78">
        <v>44745</v>
      </c>
      <c r="D504" s="79">
        <v>44746</v>
      </c>
      <c r="E504" s="77" t="s">
        <v>862</v>
      </c>
      <c r="F504" s="87">
        <v>44752</v>
      </c>
      <c r="G504" s="81">
        <v>80</v>
      </c>
      <c r="H504" s="81" t="s">
        <v>984</v>
      </c>
      <c r="I504" s="78">
        <v>44776</v>
      </c>
      <c r="J504" s="81"/>
      <c r="K504" s="97" t="s">
        <v>882</v>
      </c>
      <c r="L504" s="82" t="s">
        <v>985</v>
      </c>
      <c r="M504" s="77" t="s">
        <v>7</v>
      </c>
      <c r="N504" s="83"/>
      <c r="O504" s="84"/>
      <c r="P504" s="76">
        <v>69</v>
      </c>
      <c r="Q504" s="76">
        <v>25000</v>
      </c>
      <c r="R504" s="76">
        <v>4</v>
      </c>
      <c r="S504" s="85" t="s">
        <v>865</v>
      </c>
      <c r="T504" s="76" t="s">
        <v>919</v>
      </c>
      <c r="U504" s="76">
        <v>26.22</v>
      </c>
      <c r="V504" s="90" t="s">
        <v>884</v>
      </c>
      <c r="W504" s="84"/>
      <c r="X504" s="86"/>
      <c r="Y504" s="86"/>
      <c r="Z504" s="86"/>
      <c r="AA504" s="86"/>
      <c r="AB504" s="86"/>
      <c r="AC504" s="86"/>
      <c r="AD504" s="86"/>
      <c r="AE504" s="86"/>
      <c r="AF504" s="86"/>
      <c r="AG504" s="86"/>
      <c r="AH504" s="86"/>
      <c r="AI504" s="86"/>
      <c r="AJ504" s="86"/>
      <c r="AK504" s="86"/>
      <c r="AL504" s="86"/>
      <c r="AM504" s="86"/>
      <c r="AN504" s="86"/>
      <c r="AO504" s="86"/>
      <c r="AP504" s="86"/>
      <c r="AQ504" s="86"/>
      <c r="AR504" s="86"/>
      <c r="AS504" s="86"/>
      <c r="AT504" s="86"/>
      <c r="AU504" s="86"/>
    </row>
    <row r="505" spans="1:47" ht="15" customHeight="1">
      <c r="A505" s="160">
        <v>91663690</v>
      </c>
      <c r="B505" s="77">
        <v>21</v>
      </c>
      <c r="C505" s="78">
        <v>44745</v>
      </c>
      <c r="D505" s="79">
        <v>44746</v>
      </c>
      <c r="E505" s="77" t="s">
        <v>862</v>
      </c>
      <c r="F505" s="87">
        <v>44752</v>
      </c>
      <c r="G505" s="81">
        <v>80</v>
      </c>
      <c r="H505" s="81" t="s">
        <v>984</v>
      </c>
      <c r="I505" s="78">
        <v>44776</v>
      </c>
      <c r="J505" s="81"/>
      <c r="K505" s="97" t="s">
        <v>882</v>
      </c>
      <c r="L505" s="82" t="s">
        <v>985</v>
      </c>
      <c r="M505" s="77" t="s">
        <v>7</v>
      </c>
      <c r="N505" s="83"/>
      <c r="O505" s="84"/>
      <c r="P505" s="76">
        <v>69.8</v>
      </c>
      <c r="Q505" s="76">
        <v>24100</v>
      </c>
      <c r="R505" s="76">
        <v>4</v>
      </c>
      <c r="S505" s="89" t="s">
        <v>877</v>
      </c>
      <c r="T505" s="76" t="s">
        <v>894</v>
      </c>
      <c r="U505" s="81">
        <v>25.22</v>
      </c>
      <c r="V505" s="90" t="s">
        <v>884</v>
      </c>
      <c r="W505" s="84"/>
      <c r="X505" s="86"/>
      <c r="Y505" s="86"/>
      <c r="Z505" s="86"/>
      <c r="AA505" s="86"/>
      <c r="AB505" s="86"/>
      <c r="AC505" s="86"/>
      <c r="AD505" s="86"/>
      <c r="AE505" s="86"/>
      <c r="AF505" s="86"/>
      <c r="AG505" s="86"/>
      <c r="AH505" s="86"/>
      <c r="AI505" s="86"/>
      <c r="AJ505" s="86"/>
      <c r="AK505" s="86"/>
      <c r="AL505" s="86"/>
      <c r="AM505" s="86"/>
      <c r="AN505" s="86"/>
      <c r="AO505" s="86"/>
      <c r="AP505" s="86"/>
      <c r="AQ505" s="86"/>
      <c r="AR505" s="86"/>
      <c r="AS505" s="86"/>
      <c r="AT505" s="86"/>
      <c r="AU505" s="86"/>
    </row>
    <row r="506" spans="1:47" ht="15" customHeight="1">
      <c r="A506" s="160">
        <v>94136595</v>
      </c>
      <c r="B506" s="77">
        <v>22</v>
      </c>
      <c r="C506" s="78">
        <v>44745</v>
      </c>
      <c r="D506" s="79">
        <v>44746</v>
      </c>
      <c r="E506" s="77" t="s">
        <v>862</v>
      </c>
      <c r="F506" s="87">
        <v>44752</v>
      </c>
      <c r="G506" s="81">
        <v>80</v>
      </c>
      <c r="H506" s="81" t="s">
        <v>984</v>
      </c>
      <c r="I506" s="78">
        <v>44776</v>
      </c>
      <c r="J506" s="81"/>
      <c r="K506" s="97" t="s">
        <v>882</v>
      </c>
      <c r="L506" s="82" t="s">
        <v>985</v>
      </c>
      <c r="M506" s="77" t="s">
        <v>7</v>
      </c>
      <c r="N506" s="83">
        <v>44804</v>
      </c>
      <c r="O506" s="84"/>
      <c r="P506" s="76">
        <v>69</v>
      </c>
      <c r="Q506" s="81">
        <v>25000</v>
      </c>
      <c r="R506" s="81">
        <v>4</v>
      </c>
      <c r="S506" s="89" t="s">
        <v>877</v>
      </c>
      <c r="T506" s="100" t="s">
        <v>891</v>
      </c>
      <c r="U506" s="81">
        <v>25.22</v>
      </c>
      <c r="V506" s="90" t="s">
        <v>884</v>
      </c>
      <c r="W506" s="84"/>
      <c r="X506" s="86"/>
      <c r="Y506" s="86"/>
      <c r="Z506" s="86"/>
      <c r="AA506" s="86"/>
      <c r="AB506" s="86"/>
      <c r="AC506" s="86"/>
      <c r="AD506" s="86"/>
      <c r="AE506" s="86"/>
      <c r="AF506" s="86"/>
      <c r="AG506" s="86"/>
      <c r="AH506" s="86"/>
      <c r="AI506" s="86"/>
      <c r="AJ506" s="86"/>
      <c r="AK506" s="86"/>
      <c r="AL506" s="86"/>
      <c r="AM506" s="86"/>
      <c r="AN506" s="86"/>
      <c r="AO506" s="86"/>
      <c r="AP506" s="86"/>
      <c r="AQ506" s="86"/>
      <c r="AR506" s="86"/>
      <c r="AS506" s="86"/>
      <c r="AT506" s="86"/>
      <c r="AU506" s="86"/>
    </row>
    <row r="507" spans="1:47" ht="15" customHeight="1">
      <c r="A507" s="160">
        <v>98120587</v>
      </c>
      <c r="B507" s="77">
        <v>23</v>
      </c>
      <c r="C507" s="78">
        <v>44745</v>
      </c>
      <c r="D507" s="79">
        <v>44746</v>
      </c>
      <c r="E507" s="77" t="s">
        <v>862</v>
      </c>
      <c r="F507" s="87">
        <v>44752</v>
      </c>
      <c r="G507" s="81">
        <v>80</v>
      </c>
      <c r="H507" s="81" t="s">
        <v>984</v>
      </c>
      <c r="I507" s="78">
        <v>44776</v>
      </c>
      <c r="J507" s="81"/>
      <c r="K507" s="97" t="s">
        <v>882</v>
      </c>
      <c r="L507" s="82" t="s">
        <v>985</v>
      </c>
      <c r="M507" s="77" t="s">
        <v>7</v>
      </c>
      <c r="N507" s="83"/>
      <c r="O507" s="84"/>
      <c r="P507" s="76">
        <v>69.8</v>
      </c>
      <c r="Q507" s="76">
        <v>24100</v>
      </c>
      <c r="R507" s="76">
        <v>4</v>
      </c>
      <c r="S507" s="89" t="s">
        <v>877</v>
      </c>
      <c r="T507" s="76" t="s">
        <v>894</v>
      </c>
      <c r="U507" s="81">
        <v>25.22</v>
      </c>
      <c r="V507" s="90" t="s">
        <v>884</v>
      </c>
      <c r="W507" s="84"/>
      <c r="X507" s="86"/>
      <c r="Y507" s="86"/>
      <c r="Z507" s="86"/>
      <c r="AA507" s="86"/>
      <c r="AB507" s="86"/>
      <c r="AC507" s="86"/>
      <c r="AD507" s="86"/>
      <c r="AE507" s="86"/>
      <c r="AF507" s="86"/>
      <c r="AG507" s="86"/>
      <c r="AH507" s="86"/>
      <c r="AI507" s="86"/>
      <c r="AJ507" s="86"/>
      <c r="AK507" s="86"/>
      <c r="AL507" s="86"/>
      <c r="AM507" s="86"/>
      <c r="AN507" s="86"/>
      <c r="AO507" s="86"/>
      <c r="AP507" s="86"/>
      <c r="AQ507" s="86"/>
      <c r="AR507" s="86"/>
      <c r="AS507" s="86"/>
      <c r="AT507" s="86"/>
      <c r="AU507" s="86"/>
    </row>
    <row r="508" spans="1:47" ht="15" customHeight="1">
      <c r="A508" s="160">
        <v>94181351</v>
      </c>
      <c r="B508" s="77">
        <v>24</v>
      </c>
      <c r="C508" s="78">
        <v>44745</v>
      </c>
      <c r="D508" s="79">
        <v>44746</v>
      </c>
      <c r="E508" s="77" t="s">
        <v>862</v>
      </c>
      <c r="F508" s="87">
        <v>44752</v>
      </c>
      <c r="G508" s="81">
        <v>80</v>
      </c>
      <c r="H508" s="81" t="s">
        <v>984</v>
      </c>
      <c r="I508" s="78">
        <v>44776</v>
      </c>
      <c r="J508" s="81"/>
      <c r="K508" s="97" t="s">
        <v>882</v>
      </c>
      <c r="L508" s="82" t="s">
        <v>985</v>
      </c>
      <c r="M508" s="77" t="s">
        <v>7</v>
      </c>
      <c r="N508" s="83"/>
      <c r="O508" s="84"/>
      <c r="P508" s="76">
        <v>69</v>
      </c>
      <c r="Q508" s="81">
        <v>25000</v>
      </c>
      <c r="R508" s="81">
        <v>4</v>
      </c>
      <c r="S508" s="89" t="s">
        <v>877</v>
      </c>
      <c r="T508" s="100" t="s">
        <v>891</v>
      </c>
      <c r="U508" s="81">
        <v>25.22</v>
      </c>
      <c r="V508" s="90" t="s">
        <v>884</v>
      </c>
      <c r="W508" s="84"/>
      <c r="X508" s="86"/>
      <c r="Y508" s="86"/>
      <c r="Z508" s="86"/>
      <c r="AA508" s="86"/>
      <c r="AB508" s="86"/>
      <c r="AC508" s="86"/>
      <c r="AD508" s="86"/>
      <c r="AE508" s="86"/>
      <c r="AF508" s="86"/>
      <c r="AG508" s="86"/>
      <c r="AH508" s="86"/>
      <c r="AI508" s="86"/>
      <c r="AJ508" s="86"/>
      <c r="AK508" s="86"/>
      <c r="AL508" s="86"/>
      <c r="AM508" s="86"/>
      <c r="AN508" s="86"/>
      <c r="AO508" s="86"/>
      <c r="AP508" s="86"/>
      <c r="AQ508" s="86"/>
      <c r="AR508" s="86"/>
      <c r="AS508" s="86"/>
      <c r="AT508" s="86"/>
      <c r="AU508" s="86"/>
    </row>
    <row r="509" spans="1:47" ht="15" customHeight="1">
      <c r="A509" s="160">
        <v>94222791</v>
      </c>
      <c r="B509" s="77">
        <v>25</v>
      </c>
      <c r="C509" s="78">
        <v>44745</v>
      </c>
      <c r="D509" s="79">
        <v>44746</v>
      </c>
      <c r="E509" s="77" t="s">
        <v>862</v>
      </c>
      <c r="F509" s="87">
        <v>44752</v>
      </c>
      <c r="G509" s="81">
        <v>80</v>
      </c>
      <c r="H509" s="81" t="s">
        <v>984</v>
      </c>
      <c r="I509" s="78">
        <v>44776</v>
      </c>
      <c r="J509" s="81"/>
      <c r="K509" s="97" t="s">
        <v>882</v>
      </c>
      <c r="L509" s="82" t="s">
        <v>985</v>
      </c>
      <c r="M509" s="77" t="s">
        <v>7</v>
      </c>
      <c r="N509" s="83"/>
      <c r="O509" s="84"/>
      <c r="P509" s="76">
        <v>69</v>
      </c>
      <c r="Q509" s="81">
        <v>25000</v>
      </c>
      <c r="R509" s="81">
        <v>4</v>
      </c>
      <c r="S509" s="89" t="s">
        <v>877</v>
      </c>
      <c r="T509" s="100" t="s">
        <v>891</v>
      </c>
      <c r="U509" s="81">
        <v>25.22</v>
      </c>
      <c r="V509" s="90" t="s">
        <v>884</v>
      </c>
      <c r="W509" s="84"/>
      <c r="X509" s="86"/>
      <c r="Y509" s="86"/>
      <c r="Z509" s="86"/>
      <c r="AA509" s="86"/>
      <c r="AB509" s="86"/>
      <c r="AC509" s="86"/>
      <c r="AD509" s="86"/>
      <c r="AE509" s="86"/>
      <c r="AF509" s="86"/>
      <c r="AG509" s="86"/>
      <c r="AH509" s="86"/>
      <c r="AI509" s="86"/>
      <c r="AJ509" s="86"/>
      <c r="AK509" s="86"/>
      <c r="AL509" s="86"/>
      <c r="AM509" s="86"/>
      <c r="AN509" s="86"/>
      <c r="AO509" s="86"/>
      <c r="AP509" s="86"/>
      <c r="AQ509" s="86"/>
      <c r="AR509" s="86"/>
      <c r="AS509" s="86"/>
      <c r="AT509" s="86"/>
      <c r="AU509" s="86"/>
    </row>
    <row r="510" spans="1:47" ht="15" customHeight="1">
      <c r="A510" s="160">
        <v>94844586</v>
      </c>
      <c r="B510" s="77">
        <v>28</v>
      </c>
      <c r="C510" s="78">
        <v>44743</v>
      </c>
      <c r="D510" s="79">
        <v>44743</v>
      </c>
      <c r="E510" s="77" t="s">
        <v>862</v>
      </c>
      <c r="F510" s="87">
        <v>44752</v>
      </c>
      <c r="G510" s="102">
        <v>60</v>
      </c>
      <c r="H510" s="81" t="s">
        <v>967</v>
      </c>
      <c r="I510" s="78">
        <v>44772</v>
      </c>
      <c r="J510" s="81"/>
      <c r="K510" s="97" t="s">
        <v>882</v>
      </c>
      <c r="L510" s="82" t="s">
        <v>986</v>
      </c>
      <c r="M510" s="77" t="s">
        <v>7</v>
      </c>
      <c r="N510" s="83"/>
      <c r="O510" s="84"/>
      <c r="P510" s="76">
        <v>68</v>
      </c>
      <c r="Q510" s="76">
        <v>24000</v>
      </c>
      <c r="R510" s="76">
        <v>3</v>
      </c>
      <c r="S510" s="85" t="s">
        <v>899</v>
      </c>
      <c r="T510" s="76" t="s">
        <v>901</v>
      </c>
      <c r="U510" s="76">
        <v>19.62</v>
      </c>
      <c r="V510" s="90" t="s">
        <v>884</v>
      </c>
      <c r="W510" s="84"/>
      <c r="X510" s="86"/>
      <c r="Y510" s="86"/>
      <c r="Z510" s="86"/>
      <c r="AA510" s="86"/>
      <c r="AB510" s="86"/>
      <c r="AC510" s="86"/>
      <c r="AD510" s="86"/>
      <c r="AE510" s="86"/>
      <c r="AF510" s="86"/>
      <c r="AG510" s="86"/>
      <c r="AH510" s="86"/>
      <c r="AI510" s="86"/>
      <c r="AJ510" s="86"/>
      <c r="AK510" s="86"/>
      <c r="AL510" s="86"/>
      <c r="AM510" s="86"/>
      <c r="AN510" s="86"/>
      <c r="AO510" s="86"/>
      <c r="AP510" s="86"/>
      <c r="AQ510" s="86"/>
      <c r="AR510" s="86"/>
      <c r="AS510" s="86"/>
      <c r="AT510" s="86"/>
      <c r="AU510" s="86"/>
    </row>
    <row r="511" spans="1:47" ht="15" customHeight="1">
      <c r="A511" s="160">
        <v>94845054</v>
      </c>
      <c r="B511" s="77">
        <v>29</v>
      </c>
      <c r="C511" s="78">
        <v>44745</v>
      </c>
      <c r="D511" s="79">
        <v>44746</v>
      </c>
      <c r="E511" s="77" t="s">
        <v>862</v>
      </c>
      <c r="F511" s="87">
        <v>44752</v>
      </c>
      <c r="G511" s="102">
        <v>60</v>
      </c>
      <c r="H511" s="81" t="s">
        <v>984</v>
      </c>
      <c r="I511" s="78">
        <v>44776</v>
      </c>
      <c r="J511" s="81"/>
      <c r="K511" s="97" t="s">
        <v>882</v>
      </c>
      <c r="L511" s="82" t="s">
        <v>985</v>
      </c>
      <c r="M511" s="77" t="s">
        <v>7</v>
      </c>
      <c r="N511" s="83"/>
      <c r="O511" s="84"/>
      <c r="P511" s="76">
        <v>68</v>
      </c>
      <c r="Q511" s="76">
        <v>24000</v>
      </c>
      <c r="R511" s="76">
        <v>3</v>
      </c>
      <c r="S511" s="85" t="s">
        <v>899</v>
      </c>
      <c r="T511" s="76" t="s">
        <v>901</v>
      </c>
      <c r="U511" s="76">
        <v>19.62</v>
      </c>
      <c r="V511" s="90" t="s">
        <v>884</v>
      </c>
      <c r="W511" s="84"/>
      <c r="X511" s="86"/>
      <c r="Y511" s="86"/>
      <c r="Z511" s="86"/>
      <c r="AA511" s="86"/>
      <c r="AB511" s="86"/>
      <c r="AC511" s="86"/>
      <c r="AD511" s="86"/>
      <c r="AE511" s="86"/>
      <c r="AF511" s="86"/>
      <c r="AG511" s="86"/>
      <c r="AH511" s="86"/>
      <c r="AI511" s="86"/>
      <c r="AJ511" s="86"/>
      <c r="AK511" s="86"/>
      <c r="AL511" s="86"/>
      <c r="AM511" s="86"/>
      <c r="AN511" s="86"/>
      <c r="AO511" s="86"/>
      <c r="AP511" s="86"/>
      <c r="AQ511" s="86"/>
      <c r="AR511" s="86"/>
      <c r="AS511" s="86"/>
      <c r="AT511" s="86"/>
      <c r="AU511" s="86"/>
    </row>
    <row r="512" spans="1:47" ht="15" customHeight="1">
      <c r="A512" s="160">
        <v>94269685</v>
      </c>
      <c r="B512" s="77">
        <v>30</v>
      </c>
      <c r="C512" s="78">
        <v>44745</v>
      </c>
      <c r="D512" s="79">
        <v>44746</v>
      </c>
      <c r="E512" s="77" t="s">
        <v>862</v>
      </c>
      <c r="F512" s="87">
        <v>44752</v>
      </c>
      <c r="G512" s="103">
        <v>40</v>
      </c>
      <c r="H512" s="81" t="s">
        <v>984</v>
      </c>
      <c r="I512" s="78">
        <v>44776</v>
      </c>
      <c r="J512" s="81"/>
      <c r="K512" s="97" t="s">
        <v>882</v>
      </c>
      <c r="L512" s="82" t="s">
        <v>985</v>
      </c>
      <c r="M512" s="77" t="s">
        <v>7</v>
      </c>
      <c r="N512" s="83"/>
      <c r="O512" s="84"/>
      <c r="P512" s="76">
        <v>70</v>
      </c>
      <c r="Q512" s="127">
        <v>24000</v>
      </c>
      <c r="R512" s="127">
        <v>2</v>
      </c>
      <c r="S512" s="85" t="s">
        <v>902</v>
      </c>
      <c r="T512" s="114" t="s">
        <v>962</v>
      </c>
      <c r="U512" s="127">
        <v>14.62</v>
      </c>
      <c r="V512" s="90" t="s">
        <v>884</v>
      </c>
      <c r="W512" s="84"/>
      <c r="X512" s="86"/>
      <c r="Y512" s="86"/>
      <c r="Z512" s="86"/>
      <c r="AA512" s="86"/>
      <c r="AB512" s="86"/>
      <c r="AC512" s="86"/>
      <c r="AD512" s="86"/>
      <c r="AE512" s="86"/>
      <c r="AF512" s="86"/>
      <c r="AG512" s="86"/>
      <c r="AH512" s="86"/>
      <c r="AI512" s="86"/>
      <c r="AJ512" s="86"/>
      <c r="AK512" s="86"/>
      <c r="AL512" s="86"/>
      <c r="AM512" s="86"/>
      <c r="AN512" s="86"/>
      <c r="AO512" s="86"/>
      <c r="AP512" s="86"/>
      <c r="AQ512" s="86"/>
      <c r="AR512" s="86"/>
      <c r="AS512" s="86"/>
      <c r="AT512" s="86"/>
      <c r="AU512" s="86"/>
    </row>
    <row r="513" spans="1:47" ht="15" customHeight="1">
      <c r="A513" s="160">
        <v>95352399</v>
      </c>
      <c r="B513" s="77">
        <v>31</v>
      </c>
      <c r="C513" s="78">
        <v>44748</v>
      </c>
      <c r="D513" s="79">
        <v>44749</v>
      </c>
      <c r="E513" s="77" t="s">
        <v>862</v>
      </c>
      <c r="F513" s="87">
        <v>44752</v>
      </c>
      <c r="G513" s="103">
        <v>40</v>
      </c>
      <c r="H513" s="81" t="s">
        <v>1015</v>
      </c>
      <c r="I513" s="78">
        <v>44780</v>
      </c>
      <c r="J513" s="81"/>
      <c r="K513" s="97" t="s">
        <v>882</v>
      </c>
      <c r="L513" s="82" t="s">
        <v>1016</v>
      </c>
      <c r="M513" s="77" t="s">
        <v>7</v>
      </c>
      <c r="N513" s="83">
        <v>44829</v>
      </c>
      <c r="O513" s="84"/>
      <c r="P513" s="76">
        <v>73</v>
      </c>
      <c r="Q513" s="76">
        <v>19600</v>
      </c>
      <c r="R513" s="76">
        <v>2</v>
      </c>
      <c r="S513" s="85" t="s">
        <v>902</v>
      </c>
      <c r="T513" s="76" t="s">
        <v>903</v>
      </c>
      <c r="U513" s="76">
        <v>14.62</v>
      </c>
      <c r="V513" s="90" t="s">
        <v>884</v>
      </c>
      <c r="W513" s="84"/>
      <c r="X513" s="86"/>
      <c r="Y513" s="86"/>
      <c r="Z513" s="86"/>
      <c r="AA513" s="86"/>
      <c r="AB513" s="86"/>
      <c r="AC513" s="86"/>
      <c r="AD513" s="86"/>
      <c r="AE513" s="86"/>
      <c r="AF513" s="86"/>
      <c r="AG513" s="86"/>
      <c r="AH513" s="86"/>
      <c r="AI513" s="86"/>
      <c r="AJ513" s="86"/>
      <c r="AK513" s="86"/>
      <c r="AL513" s="86"/>
      <c r="AM513" s="86"/>
      <c r="AN513" s="86"/>
      <c r="AO513" s="86"/>
      <c r="AP513" s="86"/>
      <c r="AQ513" s="86"/>
      <c r="AR513" s="86"/>
      <c r="AS513" s="86"/>
      <c r="AT513" s="86"/>
      <c r="AU513" s="86"/>
    </row>
    <row r="514" spans="1:47" ht="15" customHeight="1">
      <c r="A514" s="160">
        <v>94311446</v>
      </c>
      <c r="B514" s="77">
        <v>32</v>
      </c>
      <c r="C514" s="78">
        <v>44745</v>
      </c>
      <c r="D514" s="79">
        <v>44746</v>
      </c>
      <c r="E514" s="77" t="s">
        <v>862</v>
      </c>
      <c r="F514" s="87">
        <v>44752</v>
      </c>
      <c r="G514" s="103">
        <v>40</v>
      </c>
      <c r="H514" s="81" t="s">
        <v>984</v>
      </c>
      <c r="I514" s="78">
        <v>44776</v>
      </c>
      <c r="J514" s="81"/>
      <c r="K514" s="97" t="s">
        <v>882</v>
      </c>
      <c r="L514" s="82" t="s">
        <v>985</v>
      </c>
      <c r="M514" s="77" t="s">
        <v>7</v>
      </c>
      <c r="N514" s="83"/>
      <c r="O514" s="84"/>
      <c r="P514" s="76">
        <v>70</v>
      </c>
      <c r="Q514" s="127">
        <v>22000</v>
      </c>
      <c r="R514" s="127">
        <v>2</v>
      </c>
      <c r="S514" s="85" t="s">
        <v>902</v>
      </c>
      <c r="T514" s="129" t="s">
        <v>954</v>
      </c>
      <c r="U514" s="127">
        <v>14.62</v>
      </c>
      <c r="V514" s="90" t="s">
        <v>884</v>
      </c>
      <c r="W514" s="84"/>
      <c r="X514" s="86"/>
      <c r="Y514" s="86"/>
      <c r="Z514" s="86"/>
      <c r="AA514" s="86"/>
      <c r="AB514" s="86"/>
      <c r="AC514" s="86"/>
      <c r="AD514" s="86"/>
      <c r="AE514" s="86"/>
      <c r="AF514" s="86"/>
      <c r="AG514" s="86"/>
      <c r="AH514" s="86"/>
      <c r="AI514" s="86"/>
      <c r="AJ514" s="86"/>
      <c r="AK514" s="86"/>
      <c r="AL514" s="86"/>
      <c r="AM514" s="86"/>
      <c r="AN514" s="86"/>
      <c r="AO514" s="86"/>
      <c r="AP514" s="86"/>
      <c r="AQ514" s="86"/>
      <c r="AR514" s="86"/>
      <c r="AS514" s="86"/>
      <c r="AT514" s="86"/>
      <c r="AU514" s="86"/>
    </row>
    <row r="515" spans="1:47" ht="15" customHeight="1">
      <c r="A515" s="160">
        <v>95462792</v>
      </c>
      <c r="B515" s="77">
        <v>33</v>
      </c>
      <c r="C515" s="78">
        <v>44745</v>
      </c>
      <c r="D515" s="79">
        <v>44746</v>
      </c>
      <c r="E515" s="77" t="s">
        <v>862</v>
      </c>
      <c r="F515" s="87">
        <v>44752</v>
      </c>
      <c r="G515" s="103">
        <v>40</v>
      </c>
      <c r="H515" s="81" t="s">
        <v>984</v>
      </c>
      <c r="I515" s="78">
        <v>44776</v>
      </c>
      <c r="J515" s="81"/>
      <c r="K515" s="97" t="s">
        <v>882</v>
      </c>
      <c r="L515" s="82" t="s">
        <v>985</v>
      </c>
      <c r="M515" s="77" t="s">
        <v>7</v>
      </c>
      <c r="N515" s="83"/>
      <c r="O515" s="84"/>
      <c r="P515" s="76">
        <v>72</v>
      </c>
      <c r="Q515" s="76">
        <v>19600</v>
      </c>
      <c r="R515" s="76">
        <v>2</v>
      </c>
      <c r="S515" s="85" t="s">
        <v>902</v>
      </c>
      <c r="T515" s="81" t="s">
        <v>906</v>
      </c>
      <c r="U515" s="76">
        <v>14.62</v>
      </c>
      <c r="V515" s="90" t="s">
        <v>884</v>
      </c>
      <c r="W515" s="84"/>
      <c r="X515" s="86"/>
      <c r="Y515" s="86"/>
      <c r="Z515" s="86"/>
      <c r="AA515" s="86"/>
      <c r="AB515" s="86"/>
      <c r="AC515" s="86"/>
      <c r="AD515" s="86"/>
      <c r="AE515" s="86"/>
      <c r="AF515" s="86"/>
      <c r="AG515" s="86"/>
      <c r="AH515" s="86"/>
      <c r="AI515" s="86"/>
      <c r="AJ515" s="86"/>
      <c r="AK515" s="86"/>
      <c r="AL515" s="86"/>
      <c r="AM515" s="86"/>
      <c r="AN515" s="86"/>
      <c r="AO515" s="86"/>
      <c r="AP515" s="86"/>
      <c r="AQ515" s="86"/>
      <c r="AR515" s="86"/>
      <c r="AS515" s="86"/>
      <c r="AT515" s="86"/>
      <c r="AU515" s="86"/>
    </row>
    <row r="516" spans="1:47" ht="15" customHeight="1">
      <c r="A516" s="160">
        <v>54347620</v>
      </c>
      <c r="B516" s="77">
        <v>34</v>
      </c>
      <c r="C516" s="78">
        <v>44743</v>
      </c>
      <c r="D516" s="79">
        <v>44743</v>
      </c>
      <c r="E516" s="77" t="s">
        <v>862</v>
      </c>
      <c r="F516" s="87">
        <v>44752</v>
      </c>
      <c r="G516" s="103">
        <v>40</v>
      </c>
      <c r="H516" s="81" t="s">
        <v>967</v>
      </c>
      <c r="I516" s="78">
        <v>44772</v>
      </c>
      <c r="J516" s="81"/>
      <c r="K516" s="97" t="s">
        <v>882</v>
      </c>
      <c r="L516" s="82" t="s">
        <v>986</v>
      </c>
      <c r="M516" s="77" t="s">
        <v>7</v>
      </c>
      <c r="N516" s="83"/>
      <c r="O516" s="84"/>
      <c r="P516" s="76">
        <v>70</v>
      </c>
      <c r="Q516" s="127">
        <v>21000</v>
      </c>
      <c r="R516" s="127">
        <v>2</v>
      </c>
      <c r="S516" s="128" t="s">
        <v>953</v>
      </c>
      <c r="T516" s="129" t="s">
        <v>954</v>
      </c>
      <c r="U516" s="127">
        <v>14.62</v>
      </c>
      <c r="V516" s="90" t="s">
        <v>884</v>
      </c>
      <c r="W516" s="84"/>
      <c r="X516" s="86"/>
      <c r="Y516" s="86"/>
      <c r="Z516" s="86"/>
      <c r="AA516" s="86"/>
      <c r="AB516" s="86"/>
      <c r="AC516" s="86"/>
      <c r="AD516" s="86"/>
      <c r="AE516" s="86"/>
      <c r="AF516" s="86"/>
      <c r="AG516" s="86"/>
      <c r="AH516" s="86"/>
      <c r="AI516" s="86"/>
      <c r="AJ516" s="86"/>
      <c r="AK516" s="86"/>
      <c r="AL516" s="86"/>
      <c r="AM516" s="86"/>
      <c r="AN516" s="86"/>
      <c r="AO516" s="86"/>
      <c r="AP516" s="86"/>
      <c r="AQ516" s="86"/>
      <c r="AR516" s="86"/>
      <c r="AS516" s="86"/>
      <c r="AT516" s="86"/>
      <c r="AU516" s="86"/>
    </row>
    <row r="517" spans="1:47" ht="15" customHeight="1">
      <c r="A517" s="160">
        <v>94476918</v>
      </c>
      <c r="B517" s="77">
        <v>35</v>
      </c>
      <c r="C517" s="78">
        <v>44743</v>
      </c>
      <c r="D517" s="79">
        <v>44743</v>
      </c>
      <c r="E517" s="77" t="s">
        <v>862</v>
      </c>
      <c r="F517" s="87">
        <v>44752</v>
      </c>
      <c r="G517" s="103">
        <v>40</v>
      </c>
      <c r="H517" s="81" t="s">
        <v>967</v>
      </c>
      <c r="I517" s="78">
        <v>44772</v>
      </c>
      <c r="J517" s="81"/>
      <c r="K517" s="97" t="s">
        <v>882</v>
      </c>
      <c r="L517" s="82" t="s">
        <v>986</v>
      </c>
      <c r="M517" s="77" t="s">
        <v>7</v>
      </c>
      <c r="N517" s="83"/>
      <c r="O517" s="84"/>
      <c r="P517" s="76">
        <v>72</v>
      </c>
      <c r="Q517" s="76">
        <v>21000</v>
      </c>
      <c r="R517" s="76">
        <v>2</v>
      </c>
      <c r="S517" s="85" t="s">
        <v>902</v>
      </c>
      <c r="T517" s="76" t="s">
        <v>1007</v>
      </c>
      <c r="U517" s="76">
        <v>14.62</v>
      </c>
      <c r="V517" s="90" t="s">
        <v>884</v>
      </c>
      <c r="W517" s="84"/>
      <c r="X517" s="86"/>
      <c r="Y517" s="86"/>
      <c r="Z517" s="86"/>
      <c r="AA517" s="86"/>
      <c r="AB517" s="86"/>
      <c r="AC517" s="86"/>
      <c r="AD517" s="86"/>
      <c r="AE517" s="86"/>
      <c r="AF517" s="86"/>
      <c r="AG517" s="86"/>
      <c r="AH517" s="86"/>
      <c r="AI517" s="86"/>
      <c r="AJ517" s="86"/>
      <c r="AK517" s="86"/>
      <c r="AL517" s="86"/>
      <c r="AM517" s="86"/>
      <c r="AN517" s="86"/>
      <c r="AO517" s="86"/>
      <c r="AP517" s="86"/>
      <c r="AQ517" s="86"/>
      <c r="AR517" s="86"/>
      <c r="AS517" s="86"/>
      <c r="AT517" s="86"/>
      <c r="AU517" s="86"/>
    </row>
    <row r="518" spans="1:47" ht="15" customHeight="1">
      <c r="A518" s="160">
        <v>94429214</v>
      </c>
      <c r="B518" s="77">
        <v>36</v>
      </c>
      <c r="C518" s="78">
        <v>44743</v>
      </c>
      <c r="D518" s="79">
        <v>44743</v>
      </c>
      <c r="E518" s="77" t="s">
        <v>862</v>
      </c>
      <c r="F518" s="87">
        <v>44752</v>
      </c>
      <c r="G518" s="103">
        <v>40</v>
      </c>
      <c r="H518" s="81" t="s">
        <v>967</v>
      </c>
      <c r="I518" s="78">
        <v>44772</v>
      </c>
      <c r="J518" s="81"/>
      <c r="K518" s="97" t="s">
        <v>882</v>
      </c>
      <c r="L518" s="82" t="s">
        <v>986</v>
      </c>
      <c r="M518" s="77" t="s">
        <v>7</v>
      </c>
      <c r="N518" s="83"/>
      <c r="O518" s="84"/>
      <c r="P518" s="76">
        <v>72</v>
      </c>
      <c r="Q518" s="76">
        <v>19500</v>
      </c>
      <c r="R518" s="76">
        <v>2</v>
      </c>
      <c r="S518" s="85" t="s">
        <v>902</v>
      </c>
      <c r="T518" s="81" t="s">
        <v>906</v>
      </c>
      <c r="U518" s="76">
        <v>14.62</v>
      </c>
      <c r="V518" s="90" t="s">
        <v>884</v>
      </c>
      <c r="W518" s="84"/>
      <c r="X518" s="86"/>
      <c r="Y518" s="86"/>
      <c r="Z518" s="86"/>
      <c r="AA518" s="86"/>
      <c r="AB518" s="86"/>
      <c r="AC518" s="86"/>
      <c r="AD518" s="86"/>
      <c r="AE518" s="86"/>
      <c r="AF518" s="86"/>
      <c r="AG518" s="86"/>
      <c r="AH518" s="86"/>
      <c r="AI518" s="86"/>
      <c r="AJ518" s="86"/>
      <c r="AK518" s="86"/>
      <c r="AL518" s="86"/>
      <c r="AM518" s="86"/>
      <c r="AN518" s="86"/>
      <c r="AO518" s="86"/>
      <c r="AP518" s="86"/>
      <c r="AQ518" s="86"/>
      <c r="AR518" s="86"/>
      <c r="AS518" s="86"/>
      <c r="AT518" s="86"/>
      <c r="AU518" s="86"/>
    </row>
    <row r="519" spans="1:47" ht="15" customHeight="1">
      <c r="A519" s="160">
        <v>94442415</v>
      </c>
      <c r="B519" s="77">
        <v>38</v>
      </c>
      <c r="C519" s="78">
        <v>44745</v>
      </c>
      <c r="D519" s="79">
        <v>44746</v>
      </c>
      <c r="E519" s="77" t="s">
        <v>862</v>
      </c>
      <c r="F519" s="87">
        <v>44752</v>
      </c>
      <c r="G519" s="103">
        <v>40</v>
      </c>
      <c r="H519" s="81" t="s">
        <v>984</v>
      </c>
      <c r="I519" s="78">
        <v>44776</v>
      </c>
      <c r="J519" s="81"/>
      <c r="K519" s="97" t="s">
        <v>882</v>
      </c>
      <c r="L519" s="82" t="s">
        <v>985</v>
      </c>
      <c r="M519" s="77" t="s">
        <v>7</v>
      </c>
      <c r="N519" s="83"/>
      <c r="O519" s="84"/>
      <c r="P519" s="76">
        <v>72</v>
      </c>
      <c r="Q519" s="76">
        <v>19500</v>
      </c>
      <c r="R519" s="76">
        <v>2</v>
      </c>
      <c r="S519" s="85" t="s">
        <v>902</v>
      </c>
      <c r="T519" s="81" t="s">
        <v>906</v>
      </c>
      <c r="U519" s="76">
        <v>14.62</v>
      </c>
      <c r="V519" s="90" t="s">
        <v>884</v>
      </c>
      <c r="W519" s="84"/>
      <c r="X519" s="86"/>
      <c r="Y519" s="86"/>
      <c r="Z519" s="86"/>
      <c r="AA519" s="86"/>
      <c r="AB519" s="86"/>
      <c r="AC519" s="86"/>
      <c r="AD519" s="86"/>
      <c r="AE519" s="86"/>
      <c r="AF519" s="86"/>
      <c r="AG519" s="86"/>
      <c r="AH519" s="86"/>
      <c r="AI519" s="86"/>
      <c r="AJ519" s="86"/>
      <c r="AK519" s="86"/>
      <c r="AL519" s="86"/>
      <c r="AM519" s="86"/>
      <c r="AN519" s="86"/>
      <c r="AO519" s="86"/>
      <c r="AP519" s="86"/>
      <c r="AQ519" s="86"/>
      <c r="AR519" s="86"/>
      <c r="AS519" s="86"/>
      <c r="AT519" s="86"/>
      <c r="AU519" s="86"/>
    </row>
    <row r="520" spans="1:47" ht="15" customHeight="1">
      <c r="A520" s="160">
        <v>95485694</v>
      </c>
      <c r="B520" s="77">
        <v>39</v>
      </c>
      <c r="C520" s="78">
        <v>44745</v>
      </c>
      <c r="D520" s="79">
        <v>44746</v>
      </c>
      <c r="E520" s="77" t="s">
        <v>862</v>
      </c>
      <c r="F520" s="87">
        <v>44752</v>
      </c>
      <c r="G520" s="103">
        <v>40</v>
      </c>
      <c r="H520" s="81" t="s">
        <v>984</v>
      </c>
      <c r="I520" s="78">
        <v>44776</v>
      </c>
      <c r="J520" s="81"/>
      <c r="K520" s="97" t="s">
        <v>882</v>
      </c>
      <c r="L520" s="82" t="s">
        <v>985</v>
      </c>
      <c r="M520" s="77" t="s">
        <v>7</v>
      </c>
      <c r="N520" s="83"/>
      <c r="O520" s="84"/>
      <c r="P520" s="76">
        <v>72</v>
      </c>
      <c r="Q520" s="76">
        <v>21300</v>
      </c>
      <c r="R520" s="76">
        <v>2</v>
      </c>
      <c r="S520" s="85" t="s">
        <v>902</v>
      </c>
      <c r="T520" s="76" t="s">
        <v>1007</v>
      </c>
      <c r="U520" s="76">
        <v>14.62</v>
      </c>
      <c r="V520" s="90" t="s">
        <v>884</v>
      </c>
      <c r="W520" s="84"/>
      <c r="X520" s="86"/>
      <c r="Y520" s="86"/>
      <c r="Z520" s="86"/>
      <c r="AA520" s="86"/>
      <c r="AB520" s="86"/>
      <c r="AC520" s="86"/>
      <c r="AD520" s="86"/>
      <c r="AE520" s="86"/>
      <c r="AF520" s="86"/>
      <c r="AG520" s="86"/>
      <c r="AH520" s="86"/>
      <c r="AI520" s="86"/>
      <c r="AJ520" s="86"/>
      <c r="AK520" s="86"/>
      <c r="AL520" s="86"/>
      <c r="AM520" s="86"/>
      <c r="AN520" s="86"/>
      <c r="AO520" s="86"/>
      <c r="AP520" s="86"/>
      <c r="AQ520" s="86"/>
      <c r="AR520" s="86"/>
      <c r="AS520" s="86"/>
      <c r="AT520" s="86"/>
      <c r="AU520" s="86"/>
    </row>
    <row r="521" spans="1:47" ht="15" customHeight="1">
      <c r="A521" s="97">
        <v>94813326</v>
      </c>
      <c r="B521" s="77">
        <v>26</v>
      </c>
      <c r="C521" s="78">
        <v>44741</v>
      </c>
      <c r="D521" s="79">
        <v>44741</v>
      </c>
      <c r="E521" s="77" t="s">
        <v>862</v>
      </c>
      <c r="F521" s="87">
        <v>44752</v>
      </c>
      <c r="G521" s="102">
        <v>60</v>
      </c>
      <c r="H521" s="81" t="s">
        <v>923</v>
      </c>
      <c r="I521" s="78">
        <v>44771</v>
      </c>
      <c r="J521" s="81"/>
      <c r="K521" s="97" t="s">
        <v>882</v>
      </c>
      <c r="L521" s="82" t="s">
        <v>960</v>
      </c>
      <c r="M521" s="76" t="s">
        <v>961</v>
      </c>
      <c r="N521" s="83"/>
      <c r="O521" s="84"/>
      <c r="P521" s="76">
        <v>68</v>
      </c>
      <c r="Q521" s="76">
        <v>23000</v>
      </c>
      <c r="R521" s="76">
        <v>3</v>
      </c>
      <c r="S521" s="85" t="s">
        <v>899</v>
      </c>
      <c r="T521" s="76" t="s">
        <v>901</v>
      </c>
      <c r="U521" s="76">
        <v>19.62</v>
      </c>
      <c r="V521" s="90" t="s">
        <v>884</v>
      </c>
      <c r="W521" s="84"/>
      <c r="X521" s="86"/>
      <c r="Y521" s="86"/>
      <c r="Z521" s="86"/>
      <c r="AA521" s="86"/>
      <c r="AB521" s="86"/>
      <c r="AC521" s="86"/>
      <c r="AD521" s="86"/>
      <c r="AE521" s="86"/>
      <c r="AF521" s="86"/>
      <c r="AG521" s="86"/>
      <c r="AH521" s="86"/>
      <c r="AI521" s="86"/>
      <c r="AJ521" s="86"/>
      <c r="AK521" s="86"/>
      <c r="AL521" s="86"/>
      <c r="AM521" s="86"/>
      <c r="AN521" s="86"/>
      <c r="AO521" s="86"/>
      <c r="AP521" s="86"/>
      <c r="AQ521" s="86"/>
      <c r="AR521" s="86"/>
      <c r="AS521" s="86"/>
      <c r="AT521" s="86"/>
      <c r="AU521" s="86"/>
    </row>
    <row r="522" spans="1:47" ht="15" customHeight="1">
      <c r="A522" s="97">
        <v>94826377</v>
      </c>
      <c r="B522" s="77">
        <v>27</v>
      </c>
      <c r="C522" s="78">
        <v>44741</v>
      </c>
      <c r="D522" s="79">
        <v>44741</v>
      </c>
      <c r="E522" s="77" t="s">
        <v>862</v>
      </c>
      <c r="F522" s="87">
        <v>44752</v>
      </c>
      <c r="G522" s="102">
        <v>60</v>
      </c>
      <c r="H522" s="81" t="s">
        <v>923</v>
      </c>
      <c r="I522" s="78">
        <v>44771</v>
      </c>
      <c r="J522" s="81"/>
      <c r="K522" s="97" t="s">
        <v>882</v>
      </c>
      <c r="L522" s="82" t="s">
        <v>960</v>
      </c>
      <c r="M522" s="76" t="s">
        <v>961</v>
      </c>
      <c r="N522" s="83"/>
      <c r="O522" s="84"/>
      <c r="P522" s="76">
        <v>68</v>
      </c>
      <c r="Q522" s="76">
        <v>24000</v>
      </c>
      <c r="R522" s="76">
        <v>3</v>
      </c>
      <c r="S522" s="85" t="s">
        <v>899</v>
      </c>
      <c r="T522" s="76" t="s">
        <v>901</v>
      </c>
      <c r="U522" s="76">
        <v>19.62</v>
      </c>
      <c r="V522" s="90" t="s">
        <v>884</v>
      </c>
      <c r="W522" s="84"/>
      <c r="X522" s="86"/>
      <c r="Y522" s="86"/>
      <c r="Z522" s="86"/>
      <c r="AA522" s="86"/>
      <c r="AB522" s="86"/>
      <c r="AC522" s="86"/>
      <c r="AD522" s="86"/>
      <c r="AE522" s="86"/>
      <c r="AF522" s="86"/>
      <c r="AG522" s="86"/>
      <c r="AH522" s="86"/>
      <c r="AI522" s="86"/>
      <c r="AJ522" s="86"/>
      <c r="AK522" s="86"/>
      <c r="AL522" s="86"/>
      <c r="AM522" s="86"/>
      <c r="AN522" s="86"/>
      <c r="AO522" s="86"/>
      <c r="AP522" s="86"/>
      <c r="AQ522" s="86"/>
      <c r="AR522" s="86"/>
      <c r="AS522" s="86"/>
      <c r="AT522" s="86"/>
      <c r="AU522" s="86"/>
    </row>
    <row r="523" spans="1:47" ht="15" customHeight="1">
      <c r="A523" s="97">
        <v>94266988</v>
      </c>
      <c r="B523" s="77">
        <v>37</v>
      </c>
      <c r="C523" s="78">
        <v>44741</v>
      </c>
      <c r="D523" s="79">
        <v>44741</v>
      </c>
      <c r="E523" s="77" t="s">
        <v>862</v>
      </c>
      <c r="F523" s="87">
        <v>44752</v>
      </c>
      <c r="G523" s="103">
        <v>40</v>
      </c>
      <c r="H523" s="81" t="s">
        <v>923</v>
      </c>
      <c r="I523" s="78">
        <v>44771</v>
      </c>
      <c r="J523" s="81"/>
      <c r="K523" s="97" t="s">
        <v>882</v>
      </c>
      <c r="L523" s="82" t="s">
        <v>960</v>
      </c>
      <c r="M523" s="76" t="s">
        <v>961</v>
      </c>
      <c r="N523" s="83"/>
      <c r="O523" s="84"/>
      <c r="P523" s="76">
        <v>70</v>
      </c>
      <c r="Q523" s="127">
        <v>24000</v>
      </c>
      <c r="R523" s="127">
        <v>2</v>
      </c>
      <c r="S523" s="85" t="s">
        <v>902</v>
      </c>
      <c r="T523" s="114" t="s">
        <v>962</v>
      </c>
      <c r="U523" s="127">
        <v>14.62</v>
      </c>
      <c r="V523" s="90" t="s">
        <v>884</v>
      </c>
      <c r="W523" s="84"/>
      <c r="X523" s="86"/>
      <c r="Y523" s="86"/>
      <c r="Z523" s="86"/>
      <c r="AA523" s="86"/>
      <c r="AB523" s="86"/>
      <c r="AC523" s="86"/>
      <c r="AD523" s="86"/>
      <c r="AE523" s="86"/>
      <c r="AF523" s="86"/>
      <c r="AG523" s="86"/>
      <c r="AH523" s="86"/>
      <c r="AI523" s="86"/>
      <c r="AJ523" s="86"/>
      <c r="AK523" s="86"/>
      <c r="AL523" s="86"/>
      <c r="AM523" s="86"/>
      <c r="AN523" s="86"/>
      <c r="AO523" s="86"/>
      <c r="AP523" s="86"/>
      <c r="AQ523" s="86"/>
      <c r="AR523" s="86"/>
      <c r="AS523" s="86"/>
      <c r="AT523" s="86"/>
      <c r="AU523" s="86"/>
    </row>
    <row r="524" spans="1:47" ht="15" customHeight="1">
      <c r="A524" s="97">
        <v>94273521</v>
      </c>
      <c r="B524" s="77">
        <v>40</v>
      </c>
      <c r="C524" s="78">
        <v>44741</v>
      </c>
      <c r="D524" s="79">
        <v>44741</v>
      </c>
      <c r="E524" s="77" t="s">
        <v>862</v>
      </c>
      <c r="F524" s="87">
        <v>44752</v>
      </c>
      <c r="G524" s="103">
        <v>40</v>
      </c>
      <c r="H524" s="81" t="s">
        <v>923</v>
      </c>
      <c r="I524" s="78">
        <v>44771</v>
      </c>
      <c r="J524" s="81"/>
      <c r="K524" s="97" t="s">
        <v>882</v>
      </c>
      <c r="L524" s="82" t="s">
        <v>960</v>
      </c>
      <c r="M524" s="76" t="s">
        <v>961</v>
      </c>
      <c r="N524" s="83"/>
      <c r="O524" s="84"/>
      <c r="P524" s="76">
        <v>70</v>
      </c>
      <c r="Q524" s="127">
        <v>24000</v>
      </c>
      <c r="R524" s="127">
        <v>2</v>
      </c>
      <c r="S524" s="85" t="s">
        <v>902</v>
      </c>
      <c r="T524" s="114" t="s">
        <v>962</v>
      </c>
      <c r="U524" s="127">
        <v>14.62</v>
      </c>
      <c r="V524" s="90" t="s">
        <v>884</v>
      </c>
      <c r="W524" s="84"/>
      <c r="X524" s="86"/>
      <c r="Y524" s="86"/>
      <c r="Z524" s="86"/>
      <c r="AA524" s="86"/>
      <c r="AB524" s="86"/>
      <c r="AC524" s="86"/>
      <c r="AD524" s="86"/>
      <c r="AE524" s="86"/>
      <c r="AF524" s="86"/>
      <c r="AG524" s="86"/>
      <c r="AH524" s="86"/>
      <c r="AI524" s="86"/>
      <c r="AJ524" s="86"/>
      <c r="AK524" s="86"/>
      <c r="AL524" s="86"/>
      <c r="AM524" s="86"/>
      <c r="AN524" s="86"/>
      <c r="AO524" s="86"/>
      <c r="AP524" s="86"/>
      <c r="AQ524" s="86"/>
      <c r="AR524" s="86"/>
      <c r="AS524" s="86"/>
      <c r="AT524" s="86"/>
      <c r="AU524" s="86"/>
    </row>
    <row r="525" spans="1:47" ht="15" customHeight="1">
      <c r="A525" s="97">
        <v>94279585</v>
      </c>
      <c r="B525" s="77">
        <v>41</v>
      </c>
      <c r="C525" s="78">
        <v>44741</v>
      </c>
      <c r="D525" s="79">
        <v>44741</v>
      </c>
      <c r="E525" s="77" t="s">
        <v>862</v>
      </c>
      <c r="F525" s="87">
        <v>44752</v>
      </c>
      <c r="G525" s="103">
        <v>40</v>
      </c>
      <c r="H525" s="81" t="s">
        <v>923</v>
      </c>
      <c r="I525" s="78">
        <v>44771</v>
      </c>
      <c r="J525" s="81"/>
      <c r="K525" s="97" t="s">
        <v>882</v>
      </c>
      <c r="L525" s="82" t="s">
        <v>960</v>
      </c>
      <c r="M525" s="76" t="s">
        <v>961</v>
      </c>
      <c r="N525" s="83"/>
      <c r="O525" s="84"/>
      <c r="P525" s="76">
        <v>70</v>
      </c>
      <c r="Q525" s="127">
        <v>24000</v>
      </c>
      <c r="R525" s="127">
        <v>2</v>
      </c>
      <c r="S525" s="85" t="s">
        <v>902</v>
      </c>
      <c r="T525" s="114" t="s">
        <v>962</v>
      </c>
      <c r="U525" s="127">
        <v>14.62</v>
      </c>
      <c r="V525" s="90" t="s">
        <v>884</v>
      </c>
      <c r="W525" s="84"/>
      <c r="X525" s="86"/>
      <c r="Y525" s="86"/>
      <c r="Z525" s="86"/>
      <c r="AA525" s="86"/>
      <c r="AB525" s="86"/>
      <c r="AC525" s="86"/>
      <c r="AD525" s="86"/>
      <c r="AE525" s="86"/>
      <c r="AF525" s="86"/>
      <c r="AG525" s="86"/>
      <c r="AH525" s="86"/>
      <c r="AI525" s="86"/>
      <c r="AJ525" s="86"/>
      <c r="AK525" s="86"/>
      <c r="AL525" s="86"/>
      <c r="AM525" s="86"/>
      <c r="AN525" s="86"/>
      <c r="AO525" s="86"/>
      <c r="AP525" s="86"/>
      <c r="AQ525" s="86"/>
      <c r="AR525" s="86"/>
      <c r="AS525" s="86"/>
      <c r="AT525" s="86"/>
      <c r="AU525" s="86"/>
    </row>
    <row r="526" spans="1:47" ht="15" customHeight="1">
      <c r="A526" s="97">
        <v>94279874</v>
      </c>
      <c r="B526" s="77">
        <v>42</v>
      </c>
      <c r="C526" s="78">
        <v>44741</v>
      </c>
      <c r="D526" s="79">
        <v>44741</v>
      </c>
      <c r="E526" s="77" t="s">
        <v>862</v>
      </c>
      <c r="F526" s="87">
        <v>44752</v>
      </c>
      <c r="G526" s="103">
        <v>40</v>
      </c>
      <c r="H526" s="81" t="s">
        <v>923</v>
      </c>
      <c r="I526" s="78">
        <v>44771</v>
      </c>
      <c r="J526" s="81"/>
      <c r="K526" s="97" t="s">
        <v>882</v>
      </c>
      <c r="L526" s="82" t="s">
        <v>960</v>
      </c>
      <c r="M526" s="76" t="s">
        <v>961</v>
      </c>
      <c r="N526" s="83"/>
      <c r="O526" s="84"/>
      <c r="P526" s="76">
        <v>70</v>
      </c>
      <c r="Q526" s="127">
        <v>24000</v>
      </c>
      <c r="R526" s="127">
        <v>2</v>
      </c>
      <c r="S526" s="85" t="s">
        <v>902</v>
      </c>
      <c r="T526" s="114" t="s">
        <v>962</v>
      </c>
      <c r="U526" s="127">
        <v>14.62</v>
      </c>
      <c r="V526" s="90" t="s">
        <v>884</v>
      </c>
      <c r="W526" s="84"/>
      <c r="X526" s="86"/>
      <c r="Y526" s="86"/>
      <c r="Z526" s="86"/>
      <c r="AA526" s="86"/>
      <c r="AB526" s="86"/>
      <c r="AC526" s="86"/>
      <c r="AD526" s="86"/>
      <c r="AE526" s="86"/>
      <c r="AF526" s="86"/>
      <c r="AG526" s="86"/>
      <c r="AH526" s="86"/>
      <c r="AI526" s="86"/>
      <c r="AJ526" s="86"/>
      <c r="AK526" s="86"/>
      <c r="AL526" s="86"/>
      <c r="AM526" s="86"/>
      <c r="AN526" s="86"/>
      <c r="AO526" s="86"/>
      <c r="AP526" s="86"/>
      <c r="AQ526" s="86"/>
      <c r="AR526" s="86"/>
      <c r="AS526" s="86"/>
      <c r="AT526" s="86"/>
      <c r="AU526" s="86"/>
    </row>
    <row r="527" spans="1:47" ht="15" customHeight="1">
      <c r="A527" s="97">
        <v>94409513</v>
      </c>
      <c r="B527" s="77">
        <v>43</v>
      </c>
      <c r="C527" s="78">
        <v>44741</v>
      </c>
      <c r="D527" s="79">
        <v>44741</v>
      </c>
      <c r="E527" s="77" t="s">
        <v>862</v>
      </c>
      <c r="F527" s="87">
        <v>44752</v>
      </c>
      <c r="G527" s="103">
        <v>40</v>
      </c>
      <c r="H527" s="81" t="s">
        <v>923</v>
      </c>
      <c r="I527" s="78">
        <v>44771</v>
      </c>
      <c r="J527" s="81"/>
      <c r="K527" s="97" t="s">
        <v>882</v>
      </c>
      <c r="L527" s="82" t="s">
        <v>960</v>
      </c>
      <c r="M527" s="76" t="s">
        <v>961</v>
      </c>
      <c r="N527" s="83"/>
      <c r="O527" s="84"/>
      <c r="P527" s="76">
        <v>72</v>
      </c>
      <c r="Q527" s="76">
        <v>19600</v>
      </c>
      <c r="R527" s="76">
        <v>2</v>
      </c>
      <c r="S527" s="85" t="s">
        <v>902</v>
      </c>
      <c r="T527" s="81" t="s">
        <v>906</v>
      </c>
      <c r="U527" s="76">
        <v>14.62</v>
      </c>
      <c r="V527" s="90" t="s">
        <v>884</v>
      </c>
      <c r="W527" s="84"/>
      <c r="X527" s="86"/>
      <c r="Y527" s="86"/>
      <c r="Z527" s="86"/>
      <c r="AA527" s="86"/>
      <c r="AB527" s="86"/>
      <c r="AC527" s="86"/>
      <c r="AD527" s="86"/>
      <c r="AE527" s="86"/>
      <c r="AF527" s="86"/>
      <c r="AG527" s="86"/>
      <c r="AH527" s="86"/>
      <c r="AI527" s="86"/>
      <c r="AJ527" s="86"/>
      <c r="AK527" s="86"/>
      <c r="AL527" s="86"/>
      <c r="AM527" s="86"/>
      <c r="AN527" s="86"/>
      <c r="AO527" s="86"/>
      <c r="AP527" s="86"/>
      <c r="AQ527" s="86"/>
      <c r="AR527" s="86"/>
      <c r="AS527" s="86"/>
      <c r="AT527" s="86"/>
      <c r="AU527" s="86"/>
    </row>
    <row r="528" spans="1:47" ht="15" customHeight="1">
      <c r="A528" s="97">
        <v>94456514</v>
      </c>
      <c r="B528" s="77">
        <v>44</v>
      </c>
      <c r="C528" s="78">
        <v>44741</v>
      </c>
      <c r="D528" s="79">
        <v>44741</v>
      </c>
      <c r="E528" s="77" t="s">
        <v>862</v>
      </c>
      <c r="F528" s="87">
        <v>44752</v>
      </c>
      <c r="G528" s="103">
        <v>40</v>
      </c>
      <c r="H528" s="81" t="s">
        <v>923</v>
      </c>
      <c r="I528" s="78">
        <v>44771</v>
      </c>
      <c r="J528" s="81"/>
      <c r="K528" s="97" t="s">
        <v>882</v>
      </c>
      <c r="L528" s="82" t="s">
        <v>960</v>
      </c>
      <c r="M528" s="76" t="s">
        <v>961</v>
      </c>
      <c r="N528" s="83"/>
      <c r="O528" s="84"/>
      <c r="P528" s="76">
        <v>73</v>
      </c>
      <c r="Q528" s="76">
        <v>19500</v>
      </c>
      <c r="R528" s="76">
        <v>2</v>
      </c>
      <c r="S528" s="85" t="s">
        <v>902</v>
      </c>
      <c r="T528" s="76" t="s">
        <v>903</v>
      </c>
      <c r="U528" s="76">
        <v>14.62</v>
      </c>
      <c r="V528" s="90" t="s">
        <v>884</v>
      </c>
      <c r="W528" s="84"/>
      <c r="X528" s="86"/>
      <c r="Y528" s="86"/>
      <c r="Z528" s="86"/>
      <c r="AA528" s="86"/>
      <c r="AB528" s="86"/>
      <c r="AC528" s="86"/>
      <c r="AD528" s="86"/>
      <c r="AE528" s="86"/>
      <c r="AF528" s="86"/>
      <c r="AG528" s="86"/>
      <c r="AH528" s="86"/>
      <c r="AI528" s="86"/>
      <c r="AJ528" s="86"/>
      <c r="AK528" s="86"/>
      <c r="AL528" s="86"/>
      <c r="AM528" s="86"/>
      <c r="AN528" s="86"/>
      <c r="AO528" s="86"/>
      <c r="AP528" s="86"/>
      <c r="AQ528" s="86"/>
      <c r="AR528" s="86"/>
      <c r="AS528" s="86"/>
      <c r="AT528" s="86"/>
      <c r="AU528" s="86"/>
    </row>
    <row r="529" spans="1:47" ht="15" customHeight="1">
      <c r="A529" s="97">
        <v>94498458</v>
      </c>
      <c r="B529" s="77">
        <v>45</v>
      </c>
      <c r="C529" s="78">
        <v>44741</v>
      </c>
      <c r="D529" s="79">
        <v>44741</v>
      </c>
      <c r="E529" s="77" t="s">
        <v>862</v>
      </c>
      <c r="F529" s="87">
        <v>44752</v>
      </c>
      <c r="G529" s="103">
        <v>40</v>
      </c>
      <c r="H529" s="81" t="s">
        <v>923</v>
      </c>
      <c r="I529" s="78">
        <v>44771</v>
      </c>
      <c r="J529" s="81"/>
      <c r="K529" s="97" t="s">
        <v>882</v>
      </c>
      <c r="L529" s="82" t="s">
        <v>960</v>
      </c>
      <c r="M529" s="76" t="s">
        <v>961</v>
      </c>
      <c r="N529" s="83"/>
      <c r="O529" s="84"/>
      <c r="P529" s="76">
        <v>72</v>
      </c>
      <c r="Q529" s="76">
        <v>21200</v>
      </c>
      <c r="R529" s="76">
        <v>2</v>
      </c>
      <c r="S529" s="85" t="s">
        <v>902</v>
      </c>
      <c r="T529" s="76" t="s">
        <v>1007</v>
      </c>
      <c r="U529" s="76">
        <v>14.62</v>
      </c>
      <c r="V529" s="90" t="s">
        <v>884</v>
      </c>
      <c r="W529" s="84"/>
      <c r="X529" s="86"/>
      <c r="Y529" s="86"/>
      <c r="Z529" s="86"/>
      <c r="AA529" s="86"/>
      <c r="AB529" s="86"/>
      <c r="AC529" s="86"/>
      <c r="AD529" s="86"/>
      <c r="AE529" s="86"/>
      <c r="AF529" s="86"/>
      <c r="AG529" s="86"/>
      <c r="AH529" s="86"/>
      <c r="AI529" s="86"/>
      <c r="AJ529" s="86"/>
      <c r="AK529" s="86"/>
      <c r="AL529" s="86"/>
      <c r="AM529" s="86"/>
      <c r="AN529" s="86"/>
      <c r="AO529" s="86"/>
      <c r="AP529" s="86"/>
      <c r="AQ529" s="86"/>
      <c r="AR529" s="86"/>
      <c r="AS529" s="86"/>
      <c r="AT529" s="86"/>
      <c r="AU529" s="86"/>
    </row>
    <row r="530" spans="1:47" ht="15" customHeight="1">
      <c r="A530" s="91"/>
      <c r="B530" s="92"/>
      <c r="C530" s="93"/>
      <c r="D530" s="93"/>
      <c r="E530" s="92"/>
      <c r="F530" s="92"/>
      <c r="G530" s="92"/>
      <c r="H530" s="439" t="s">
        <v>1017</v>
      </c>
      <c r="I530" s="440"/>
      <c r="J530" s="441"/>
      <c r="K530" s="92"/>
      <c r="L530" s="92"/>
      <c r="M530" s="92"/>
      <c r="N530" s="92"/>
      <c r="O530" s="135"/>
      <c r="P530" s="92"/>
      <c r="Q530" s="92"/>
      <c r="R530" s="92"/>
      <c r="S530" s="92"/>
      <c r="T530" s="92"/>
      <c r="U530" s="92"/>
      <c r="V530" s="92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86"/>
      <c r="AR530" s="86"/>
      <c r="AS530" s="86"/>
      <c r="AT530" s="86"/>
      <c r="AU530" s="86"/>
    </row>
    <row r="531" spans="1:47" ht="15" customHeight="1">
      <c r="A531" s="124">
        <v>92619493</v>
      </c>
      <c r="B531" s="77">
        <v>3</v>
      </c>
      <c r="C531" s="78">
        <v>44732</v>
      </c>
      <c r="D531" s="79">
        <v>44731</v>
      </c>
      <c r="E531" s="114" t="s">
        <v>943</v>
      </c>
      <c r="F531" s="161">
        <v>44752.708333333336</v>
      </c>
      <c r="G531" s="81">
        <v>80</v>
      </c>
      <c r="H531" s="81" t="s">
        <v>918</v>
      </c>
      <c r="I531" s="162">
        <v>44762</v>
      </c>
      <c r="J531" s="114"/>
      <c r="K531" s="77" t="s">
        <v>872</v>
      </c>
      <c r="L531" s="131"/>
      <c r="M531" s="121" t="s">
        <v>1018</v>
      </c>
      <c r="N531" s="122"/>
      <c r="O531" s="84"/>
      <c r="P531" s="76">
        <v>69</v>
      </c>
      <c r="Q531" s="81">
        <v>24700</v>
      </c>
      <c r="R531" s="76">
        <v>4</v>
      </c>
      <c r="S531" s="85" t="s">
        <v>865</v>
      </c>
      <c r="T531" s="101" t="s">
        <v>897</v>
      </c>
      <c r="U531" s="76">
        <v>25.38</v>
      </c>
      <c r="V531" s="81" t="s">
        <v>874</v>
      </c>
      <c r="W531" s="84"/>
      <c r="X531" s="86"/>
      <c r="Y531" s="86"/>
      <c r="Z531" s="86"/>
      <c r="AA531" s="86"/>
      <c r="AB531" s="86"/>
      <c r="AC531" s="86"/>
      <c r="AD531" s="86"/>
      <c r="AE531" s="86"/>
      <c r="AF531" s="86"/>
      <c r="AG531" s="86"/>
      <c r="AH531" s="86"/>
      <c r="AI531" s="86"/>
      <c r="AJ531" s="86"/>
      <c r="AK531" s="86"/>
      <c r="AL531" s="86"/>
      <c r="AM531" s="86"/>
      <c r="AN531" s="86"/>
      <c r="AO531" s="86"/>
      <c r="AP531" s="86"/>
      <c r="AQ531" s="86"/>
      <c r="AR531" s="86"/>
      <c r="AS531" s="86"/>
      <c r="AT531" s="86"/>
      <c r="AU531" s="86"/>
    </row>
    <row r="532" spans="1:47" ht="15" customHeight="1">
      <c r="A532" s="76">
        <v>91754630</v>
      </c>
      <c r="B532" s="77">
        <v>1</v>
      </c>
      <c r="C532" s="78">
        <v>44743</v>
      </c>
      <c r="D532" s="79">
        <v>44744</v>
      </c>
      <c r="E532" s="77" t="s">
        <v>862</v>
      </c>
      <c r="F532" s="87">
        <v>44752</v>
      </c>
      <c r="G532" s="81">
        <v>80</v>
      </c>
      <c r="H532" s="81" t="s">
        <v>984</v>
      </c>
      <c r="I532" s="78">
        <v>44776</v>
      </c>
      <c r="J532" s="81"/>
      <c r="K532" s="77" t="s">
        <v>863</v>
      </c>
      <c r="L532" s="82" t="s">
        <v>1019</v>
      </c>
      <c r="M532" s="77" t="s">
        <v>3</v>
      </c>
      <c r="N532" s="83"/>
      <c r="O532" s="84"/>
      <c r="P532" s="76">
        <v>69.2</v>
      </c>
      <c r="Q532" s="76">
        <v>24300</v>
      </c>
      <c r="R532" s="76">
        <v>4</v>
      </c>
      <c r="S532" s="85" t="s">
        <v>865</v>
      </c>
      <c r="T532" s="76" t="s">
        <v>866</v>
      </c>
      <c r="U532" s="76">
        <v>25.46</v>
      </c>
      <c r="V532" s="81" t="s">
        <v>867</v>
      </c>
      <c r="W532" s="84"/>
      <c r="X532" s="86"/>
      <c r="Y532" s="86"/>
      <c r="Z532" s="86"/>
      <c r="AA532" s="86"/>
      <c r="AB532" s="86"/>
      <c r="AC532" s="86"/>
      <c r="AD532" s="86"/>
      <c r="AE532" s="86"/>
      <c r="AF532" s="86"/>
      <c r="AG532" s="86"/>
      <c r="AH532" s="86"/>
      <c r="AI532" s="86"/>
      <c r="AJ532" s="86"/>
      <c r="AK532" s="86"/>
      <c r="AL532" s="86"/>
      <c r="AM532" s="86"/>
      <c r="AN532" s="86"/>
      <c r="AO532" s="86"/>
      <c r="AP532" s="86"/>
      <c r="AQ532" s="86"/>
      <c r="AR532" s="86"/>
      <c r="AS532" s="86"/>
      <c r="AT532" s="86"/>
      <c r="AU532" s="86"/>
    </row>
    <row r="533" spans="1:47" ht="15" customHeight="1">
      <c r="A533" s="76">
        <v>91754762</v>
      </c>
      <c r="B533" s="77">
        <v>2</v>
      </c>
      <c r="C533" s="78">
        <v>44743</v>
      </c>
      <c r="D533" s="79">
        <v>44744</v>
      </c>
      <c r="E533" s="77" t="s">
        <v>862</v>
      </c>
      <c r="F533" s="87">
        <v>44752</v>
      </c>
      <c r="G533" s="81">
        <v>80</v>
      </c>
      <c r="H533" s="81" t="s">
        <v>984</v>
      </c>
      <c r="I533" s="78">
        <v>44776</v>
      </c>
      <c r="J533" s="81"/>
      <c r="K533" s="77" t="s">
        <v>863</v>
      </c>
      <c r="L533" s="82" t="s">
        <v>1019</v>
      </c>
      <c r="M533" s="77" t="s">
        <v>3</v>
      </c>
      <c r="N533" s="83"/>
      <c r="O533" s="84"/>
      <c r="P533" s="76">
        <v>69.2</v>
      </c>
      <c r="Q533" s="76">
        <v>24300</v>
      </c>
      <c r="R533" s="76">
        <v>4</v>
      </c>
      <c r="S533" s="85" t="s">
        <v>865</v>
      </c>
      <c r="T533" s="76" t="s">
        <v>866</v>
      </c>
      <c r="U533" s="76">
        <v>25.46</v>
      </c>
      <c r="V533" s="81" t="s">
        <v>867</v>
      </c>
      <c r="W533" s="84"/>
      <c r="X533" s="86"/>
      <c r="Y533" s="86"/>
      <c r="Z533" s="86"/>
      <c r="AA533" s="86"/>
      <c r="AB533" s="86"/>
      <c r="AC533" s="86"/>
      <c r="AD533" s="86"/>
      <c r="AE533" s="86"/>
      <c r="AF533" s="86"/>
      <c r="AG533" s="86"/>
      <c r="AH533" s="86"/>
      <c r="AI533" s="86"/>
      <c r="AJ533" s="86"/>
      <c r="AK533" s="86"/>
      <c r="AL533" s="86"/>
      <c r="AM533" s="86"/>
      <c r="AN533" s="86"/>
      <c r="AO533" s="86"/>
      <c r="AP533" s="86"/>
      <c r="AQ533" s="86"/>
      <c r="AR533" s="86"/>
      <c r="AS533" s="86"/>
      <c r="AT533" s="86"/>
      <c r="AU533" s="86"/>
    </row>
    <row r="534" spans="1:47" ht="15" customHeight="1">
      <c r="A534" s="76">
        <v>91754804</v>
      </c>
      <c r="B534" s="77">
        <v>3</v>
      </c>
      <c r="C534" s="78">
        <v>44743</v>
      </c>
      <c r="D534" s="79">
        <v>44744</v>
      </c>
      <c r="E534" s="77" t="s">
        <v>862</v>
      </c>
      <c r="F534" s="87">
        <v>44752</v>
      </c>
      <c r="G534" s="81">
        <v>80</v>
      </c>
      <c r="H534" s="81" t="s">
        <v>984</v>
      </c>
      <c r="I534" s="78">
        <v>44776</v>
      </c>
      <c r="J534" s="81"/>
      <c r="K534" s="77" t="s">
        <v>863</v>
      </c>
      <c r="L534" s="82" t="s">
        <v>1019</v>
      </c>
      <c r="M534" s="77" t="s">
        <v>3</v>
      </c>
      <c r="N534" s="83"/>
      <c r="O534" s="84"/>
      <c r="P534" s="76">
        <v>69.2</v>
      </c>
      <c r="Q534" s="76">
        <v>24300</v>
      </c>
      <c r="R534" s="76">
        <v>4</v>
      </c>
      <c r="S534" s="85" t="s">
        <v>865</v>
      </c>
      <c r="T534" s="76" t="s">
        <v>866</v>
      </c>
      <c r="U534" s="76">
        <v>25.46</v>
      </c>
      <c r="V534" s="81" t="s">
        <v>867</v>
      </c>
      <c r="W534" s="84"/>
      <c r="X534" s="86"/>
      <c r="Y534" s="86"/>
      <c r="Z534" s="86"/>
      <c r="AA534" s="86"/>
      <c r="AB534" s="86"/>
      <c r="AC534" s="86"/>
      <c r="AD534" s="86"/>
      <c r="AE534" s="86"/>
      <c r="AF534" s="86"/>
      <c r="AG534" s="86"/>
      <c r="AH534" s="86"/>
      <c r="AI534" s="86"/>
      <c r="AJ534" s="86"/>
      <c r="AK534" s="86"/>
      <c r="AL534" s="86"/>
      <c r="AM534" s="86"/>
      <c r="AN534" s="86"/>
      <c r="AO534" s="86"/>
      <c r="AP534" s="86"/>
      <c r="AQ534" s="86"/>
      <c r="AR534" s="86"/>
      <c r="AS534" s="86"/>
      <c r="AT534" s="86"/>
      <c r="AU534" s="86"/>
    </row>
    <row r="535" spans="1:47" ht="15" customHeight="1">
      <c r="A535" s="76">
        <v>91761429</v>
      </c>
      <c r="B535" s="77">
        <v>4</v>
      </c>
      <c r="C535" s="78">
        <v>44743</v>
      </c>
      <c r="D535" s="79">
        <v>44744</v>
      </c>
      <c r="E535" s="77" t="s">
        <v>862</v>
      </c>
      <c r="F535" s="87">
        <v>44752</v>
      </c>
      <c r="G535" s="81">
        <v>80</v>
      </c>
      <c r="H535" s="81" t="s">
        <v>984</v>
      </c>
      <c r="I535" s="78">
        <v>44776</v>
      </c>
      <c r="J535" s="81"/>
      <c r="K535" s="77" t="s">
        <v>868</v>
      </c>
      <c r="L535" s="82" t="s">
        <v>1019</v>
      </c>
      <c r="M535" s="77" t="s">
        <v>3</v>
      </c>
      <c r="N535" s="83"/>
      <c r="O535" s="84"/>
      <c r="P535" s="76">
        <v>69.2</v>
      </c>
      <c r="Q535" s="76">
        <v>24300</v>
      </c>
      <c r="R535" s="76">
        <v>4</v>
      </c>
      <c r="S535" s="85" t="s">
        <v>865</v>
      </c>
      <c r="T535" s="76" t="s">
        <v>866</v>
      </c>
      <c r="U535" s="76">
        <v>25.46</v>
      </c>
      <c r="V535" s="81" t="s">
        <v>869</v>
      </c>
      <c r="W535" s="84"/>
      <c r="X535" s="86"/>
      <c r="Y535" s="86"/>
      <c r="Z535" s="86"/>
      <c r="AA535" s="86"/>
      <c r="AB535" s="86"/>
      <c r="AC535" s="86"/>
      <c r="AD535" s="86"/>
      <c r="AE535" s="86"/>
      <c r="AF535" s="86"/>
      <c r="AG535" s="86"/>
      <c r="AH535" s="86"/>
      <c r="AI535" s="86"/>
      <c r="AJ535" s="86"/>
      <c r="AK535" s="86"/>
      <c r="AL535" s="86"/>
      <c r="AM535" s="86"/>
      <c r="AN535" s="86"/>
      <c r="AO535" s="86"/>
      <c r="AP535" s="86"/>
      <c r="AQ535" s="86"/>
      <c r="AR535" s="86"/>
      <c r="AS535" s="86"/>
      <c r="AT535" s="86"/>
      <c r="AU535" s="86"/>
    </row>
    <row r="536" spans="1:47" ht="15" customHeight="1">
      <c r="A536" s="76">
        <v>91761460</v>
      </c>
      <c r="B536" s="77">
        <v>5</v>
      </c>
      <c r="C536" s="78">
        <v>44743</v>
      </c>
      <c r="D536" s="79">
        <v>44744</v>
      </c>
      <c r="E536" s="77" t="s">
        <v>862</v>
      </c>
      <c r="F536" s="87">
        <v>44752</v>
      </c>
      <c r="G536" s="81">
        <v>80</v>
      </c>
      <c r="H536" s="81" t="s">
        <v>984</v>
      </c>
      <c r="I536" s="78">
        <v>44776</v>
      </c>
      <c r="J536" s="81"/>
      <c r="K536" s="77" t="s">
        <v>868</v>
      </c>
      <c r="L536" s="82" t="s">
        <v>1019</v>
      </c>
      <c r="M536" s="77" t="s">
        <v>3</v>
      </c>
      <c r="N536" s="83"/>
      <c r="O536" s="84"/>
      <c r="P536" s="76">
        <v>69.2</v>
      </c>
      <c r="Q536" s="76">
        <v>24300</v>
      </c>
      <c r="R536" s="76">
        <v>4</v>
      </c>
      <c r="S536" s="85" t="s">
        <v>865</v>
      </c>
      <c r="T536" s="76" t="s">
        <v>866</v>
      </c>
      <c r="U536" s="76">
        <v>25.46</v>
      </c>
      <c r="V536" s="81" t="s">
        <v>869</v>
      </c>
      <c r="W536" s="84"/>
      <c r="X536" s="86"/>
      <c r="Y536" s="86"/>
      <c r="Z536" s="86"/>
      <c r="AA536" s="86"/>
      <c r="AB536" s="86"/>
      <c r="AC536" s="86"/>
      <c r="AD536" s="86"/>
      <c r="AE536" s="86"/>
      <c r="AF536" s="86"/>
      <c r="AG536" s="86"/>
      <c r="AH536" s="86"/>
      <c r="AI536" s="86"/>
      <c r="AJ536" s="86"/>
      <c r="AK536" s="86"/>
      <c r="AL536" s="86"/>
      <c r="AM536" s="86"/>
      <c r="AN536" s="86"/>
      <c r="AO536" s="86"/>
      <c r="AP536" s="86"/>
      <c r="AQ536" s="86"/>
      <c r="AR536" s="86"/>
      <c r="AS536" s="86"/>
      <c r="AT536" s="86"/>
      <c r="AU536" s="86"/>
    </row>
    <row r="537" spans="1:47" ht="15" customHeight="1">
      <c r="A537" s="76">
        <v>91761502</v>
      </c>
      <c r="B537" s="77">
        <v>6</v>
      </c>
      <c r="C537" s="78">
        <v>44743</v>
      </c>
      <c r="D537" s="79">
        <v>44744</v>
      </c>
      <c r="E537" s="77" t="s">
        <v>862</v>
      </c>
      <c r="F537" s="87">
        <v>44752</v>
      </c>
      <c r="G537" s="81">
        <v>80</v>
      </c>
      <c r="H537" s="81" t="s">
        <v>984</v>
      </c>
      <c r="I537" s="78">
        <v>44776</v>
      </c>
      <c r="J537" s="81"/>
      <c r="K537" s="77" t="s">
        <v>868</v>
      </c>
      <c r="L537" s="82" t="s">
        <v>1019</v>
      </c>
      <c r="M537" s="77" t="s">
        <v>3</v>
      </c>
      <c r="N537" s="83"/>
      <c r="O537" s="84"/>
      <c r="P537" s="76">
        <v>69.2</v>
      </c>
      <c r="Q537" s="76">
        <v>24500</v>
      </c>
      <c r="R537" s="76">
        <v>4</v>
      </c>
      <c r="S537" s="85" t="s">
        <v>865</v>
      </c>
      <c r="T537" s="76" t="s">
        <v>866</v>
      </c>
      <c r="U537" s="76">
        <v>25.46</v>
      </c>
      <c r="V537" s="81" t="s">
        <v>869</v>
      </c>
      <c r="W537" s="84"/>
      <c r="X537" s="86"/>
      <c r="Y537" s="86"/>
      <c r="Z537" s="86"/>
      <c r="AA537" s="86"/>
      <c r="AB537" s="86"/>
      <c r="AC537" s="86"/>
      <c r="AD537" s="86"/>
      <c r="AE537" s="86"/>
      <c r="AF537" s="86"/>
      <c r="AG537" s="86"/>
      <c r="AH537" s="86"/>
      <c r="AI537" s="86"/>
      <c r="AJ537" s="86"/>
      <c r="AK537" s="86"/>
      <c r="AL537" s="86"/>
      <c r="AM537" s="86"/>
      <c r="AN537" s="86"/>
      <c r="AO537" s="86"/>
      <c r="AP537" s="86"/>
      <c r="AQ537" s="86"/>
      <c r="AR537" s="86"/>
      <c r="AS537" s="86"/>
      <c r="AT537" s="86"/>
      <c r="AU537" s="86"/>
    </row>
    <row r="538" spans="1:47" ht="15" customHeight="1">
      <c r="A538" s="76">
        <v>91773903</v>
      </c>
      <c r="B538" s="77">
        <v>7</v>
      </c>
      <c r="C538" s="78">
        <v>44743</v>
      </c>
      <c r="D538" s="79">
        <v>44744</v>
      </c>
      <c r="E538" s="77" t="s">
        <v>862</v>
      </c>
      <c r="F538" s="87">
        <v>44752</v>
      </c>
      <c r="G538" s="81">
        <v>80</v>
      </c>
      <c r="H538" s="81" t="s">
        <v>984</v>
      </c>
      <c r="I538" s="78">
        <v>44776</v>
      </c>
      <c r="J538" s="81"/>
      <c r="K538" s="77" t="s">
        <v>868</v>
      </c>
      <c r="L538" s="82" t="s">
        <v>1019</v>
      </c>
      <c r="M538" s="77" t="s">
        <v>3</v>
      </c>
      <c r="N538" s="83"/>
      <c r="O538" s="84"/>
      <c r="P538" s="76">
        <v>69.2</v>
      </c>
      <c r="Q538" s="76">
        <v>24300</v>
      </c>
      <c r="R538" s="76">
        <v>4</v>
      </c>
      <c r="S538" s="85" t="s">
        <v>865</v>
      </c>
      <c r="T538" s="76" t="s">
        <v>866</v>
      </c>
      <c r="U538" s="76">
        <v>25.46</v>
      </c>
      <c r="V538" s="81" t="s">
        <v>869</v>
      </c>
      <c r="W538" s="84"/>
      <c r="X538" s="86"/>
      <c r="Y538" s="86"/>
      <c r="Z538" s="86"/>
      <c r="AA538" s="86"/>
      <c r="AB538" s="86"/>
      <c r="AC538" s="86"/>
      <c r="AD538" s="86"/>
      <c r="AE538" s="86"/>
      <c r="AF538" s="86"/>
      <c r="AG538" s="86"/>
      <c r="AH538" s="86"/>
      <c r="AI538" s="86"/>
      <c r="AJ538" s="86"/>
      <c r="AK538" s="86"/>
      <c r="AL538" s="86"/>
      <c r="AM538" s="86"/>
      <c r="AN538" s="86"/>
      <c r="AO538" s="86"/>
      <c r="AP538" s="86"/>
      <c r="AQ538" s="86"/>
      <c r="AR538" s="86"/>
      <c r="AS538" s="86"/>
      <c r="AT538" s="86"/>
      <c r="AU538" s="86"/>
    </row>
    <row r="539" spans="1:47" ht="15" customHeight="1">
      <c r="A539" s="76">
        <v>91776377</v>
      </c>
      <c r="B539" s="77">
        <v>8</v>
      </c>
      <c r="C539" s="78">
        <v>44743</v>
      </c>
      <c r="D539" s="79">
        <v>44744</v>
      </c>
      <c r="E539" s="77" t="s">
        <v>862</v>
      </c>
      <c r="F539" s="87">
        <v>44752</v>
      </c>
      <c r="G539" s="81">
        <v>80</v>
      </c>
      <c r="H539" s="81" t="s">
        <v>984</v>
      </c>
      <c r="I539" s="78">
        <v>44776</v>
      </c>
      <c r="J539" s="81"/>
      <c r="K539" s="77" t="s">
        <v>868</v>
      </c>
      <c r="L539" s="82" t="s">
        <v>1019</v>
      </c>
      <c r="M539" s="77" t="s">
        <v>3</v>
      </c>
      <c r="N539" s="83"/>
      <c r="O539" s="84"/>
      <c r="P539" s="76">
        <v>69.2</v>
      </c>
      <c r="Q539" s="76">
        <v>24400</v>
      </c>
      <c r="R539" s="76">
        <v>4</v>
      </c>
      <c r="S539" s="85" t="s">
        <v>865</v>
      </c>
      <c r="T539" s="76" t="s">
        <v>866</v>
      </c>
      <c r="U539" s="76">
        <v>25.46</v>
      </c>
      <c r="V539" s="81" t="s">
        <v>869</v>
      </c>
      <c r="W539" s="84"/>
      <c r="X539" s="86"/>
      <c r="Y539" s="86"/>
      <c r="Z539" s="86"/>
      <c r="AA539" s="86"/>
      <c r="AB539" s="86"/>
      <c r="AC539" s="86"/>
      <c r="AD539" s="86"/>
      <c r="AE539" s="86"/>
      <c r="AF539" s="86"/>
      <c r="AG539" s="86"/>
      <c r="AH539" s="86"/>
      <c r="AI539" s="86"/>
      <c r="AJ539" s="86"/>
      <c r="AK539" s="86"/>
      <c r="AL539" s="86"/>
      <c r="AM539" s="86"/>
      <c r="AN539" s="86"/>
      <c r="AO539" s="86"/>
      <c r="AP539" s="86"/>
      <c r="AQ539" s="86"/>
      <c r="AR539" s="86"/>
      <c r="AS539" s="86"/>
      <c r="AT539" s="86"/>
      <c r="AU539" s="86"/>
    </row>
    <row r="540" spans="1:47" ht="15" customHeight="1">
      <c r="A540" s="76">
        <v>91978080</v>
      </c>
      <c r="B540" s="77">
        <v>10</v>
      </c>
      <c r="C540" s="78">
        <v>44743</v>
      </c>
      <c r="D540" s="79">
        <v>44744</v>
      </c>
      <c r="E540" s="77" t="s">
        <v>862</v>
      </c>
      <c r="F540" s="87">
        <v>44752</v>
      </c>
      <c r="G540" s="81">
        <v>80</v>
      </c>
      <c r="H540" s="81" t="s">
        <v>984</v>
      </c>
      <c r="I540" s="78">
        <v>44776</v>
      </c>
      <c r="J540" s="81"/>
      <c r="K540" s="77" t="s">
        <v>872</v>
      </c>
      <c r="L540" s="82" t="s">
        <v>1019</v>
      </c>
      <c r="M540" s="77" t="s">
        <v>3</v>
      </c>
      <c r="N540" s="83"/>
      <c r="O540" s="84"/>
      <c r="P540" s="76">
        <v>69.2</v>
      </c>
      <c r="Q540" s="76">
        <v>24300</v>
      </c>
      <c r="R540" s="76">
        <v>4</v>
      </c>
      <c r="S540" s="85" t="s">
        <v>865</v>
      </c>
      <c r="T540" s="76" t="s">
        <v>866</v>
      </c>
      <c r="U540" s="76">
        <v>25.46</v>
      </c>
      <c r="V540" s="81" t="s">
        <v>874</v>
      </c>
      <c r="W540" s="84"/>
      <c r="X540" s="86"/>
      <c r="Y540" s="86"/>
      <c r="Z540" s="86"/>
      <c r="AA540" s="86"/>
      <c r="AB540" s="86"/>
      <c r="AC540" s="86"/>
      <c r="AD540" s="86"/>
      <c r="AE540" s="86"/>
      <c r="AF540" s="86"/>
      <c r="AG540" s="86"/>
      <c r="AH540" s="86"/>
      <c r="AI540" s="86"/>
      <c r="AJ540" s="86"/>
      <c r="AK540" s="86"/>
      <c r="AL540" s="86"/>
      <c r="AM540" s="86"/>
      <c r="AN540" s="86"/>
      <c r="AO540" s="86"/>
      <c r="AP540" s="86"/>
      <c r="AQ540" s="86"/>
      <c r="AR540" s="86"/>
      <c r="AS540" s="86"/>
      <c r="AT540" s="86"/>
      <c r="AU540" s="86"/>
    </row>
    <row r="541" spans="1:47" ht="15" customHeight="1">
      <c r="A541" s="76">
        <v>91978148</v>
      </c>
      <c r="B541" s="77">
        <v>11</v>
      </c>
      <c r="C541" s="78">
        <v>44743</v>
      </c>
      <c r="D541" s="79">
        <v>44744</v>
      </c>
      <c r="E541" s="77" t="s">
        <v>862</v>
      </c>
      <c r="F541" s="87">
        <v>44752</v>
      </c>
      <c r="G541" s="81">
        <v>80</v>
      </c>
      <c r="H541" s="81" t="s">
        <v>984</v>
      </c>
      <c r="I541" s="78">
        <v>44776</v>
      </c>
      <c r="J541" s="81"/>
      <c r="K541" s="77" t="s">
        <v>872</v>
      </c>
      <c r="L541" s="82" t="s">
        <v>1019</v>
      </c>
      <c r="M541" s="77" t="s">
        <v>3</v>
      </c>
      <c r="N541" s="83"/>
      <c r="O541" s="84"/>
      <c r="P541" s="76">
        <v>69.2</v>
      </c>
      <c r="Q541" s="76">
        <v>24300</v>
      </c>
      <c r="R541" s="76">
        <v>4</v>
      </c>
      <c r="S541" s="85" t="s">
        <v>865</v>
      </c>
      <c r="T541" s="76" t="s">
        <v>866</v>
      </c>
      <c r="U541" s="76">
        <v>25.46</v>
      </c>
      <c r="V541" s="81" t="s">
        <v>874</v>
      </c>
      <c r="W541" s="84"/>
      <c r="X541" s="86"/>
      <c r="Y541" s="86"/>
      <c r="Z541" s="86"/>
      <c r="AA541" s="86"/>
      <c r="AB541" s="86"/>
      <c r="AC541" s="86"/>
      <c r="AD541" s="86"/>
      <c r="AE541" s="86"/>
      <c r="AF541" s="86"/>
      <c r="AG541" s="86"/>
      <c r="AH541" s="86"/>
      <c r="AI541" s="86"/>
      <c r="AJ541" s="86"/>
      <c r="AK541" s="86"/>
      <c r="AL541" s="86"/>
      <c r="AM541" s="86"/>
      <c r="AN541" s="86"/>
      <c r="AO541" s="86"/>
      <c r="AP541" s="86"/>
      <c r="AQ541" s="86"/>
      <c r="AR541" s="86"/>
      <c r="AS541" s="86"/>
      <c r="AT541" s="86"/>
      <c r="AU541" s="86"/>
    </row>
    <row r="542" spans="1:47" ht="15" customHeight="1">
      <c r="A542" s="76">
        <v>91978254</v>
      </c>
      <c r="B542" s="77">
        <v>12</v>
      </c>
      <c r="C542" s="78">
        <v>44743</v>
      </c>
      <c r="D542" s="79">
        <v>44744</v>
      </c>
      <c r="E542" s="77" t="s">
        <v>862</v>
      </c>
      <c r="F542" s="87">
        <v>44752</v>
      </c>
      <c r="G542" s="81">
        <v>80</v>
      </c>
      <c r="H542" s="81" t="s">
        <v>984</v>
      </c>
      <c r="I542" s="78">
        <v>44776</v>
      </c>
      <c r="J542" s="81"/>
      <c r="K542" s="77" t="s">
        <v>872</v>
      </c>
      <c r="L542" s="82" t="s">
        <v>1019</v>
      </c>
      <c r="M542" s="77" t="s">
        <v>3</v>
      </c>
      <c r="N542" s="83"/>
      <c r="O542" s="84"/>
      <c r="P542" s="76">
        <v>69.2</v>
      </c>
      <c r="Q542" s="76">
        <v>24400</v>
      </c>
      <c r="R542" s="76">
        <v>4</v>
      </c>
      <c r="S542" s="85" t="s">
        <v>865</v>
      </c>
      <c r="T542" s="76" t="s">
        <v>866</v>
      </c>
      <c r="U542" s="76">
        <v>25.46</v>
      </c>
      <c r="V542" s="81" t="s">
        <v>874</v>
      </c>
      <c r="W542" s="84"/>
      <c r="X542" s="86"/>
      <c r="Y542" s="86"/>
      <c r="Z542" s="86"/>
      <c r="AA542" s="86"/>
      <c r="AB542" s="86"/>
      <c r="AC542" s="86"/>
      <c r="AD542" s="86"/>
      <c r="AE542" s="86"/>
      <c r="AF542" s="86"/>
      <c r="AG542" s="86"/>
      <c r="AH542" s="86"/>
      <c r="AI542" s="86"/>
      <c r="AJ542" s="86"/>
      <c r="AK542" s="86"/>
      <c r="AL542" s="86"/>
      <c r="AM542" s="86"/>
      <c r="AN542" s="86"/>
      <c r="AO542" s="86"/>
      <c r="AP542" s="86"/>
      <c r="AQ542" s="86"/>
      <c r="AR542" s="86"/>
      <c r="AS542" s="86"/>
      <c r="AT542" s="86"/>
      <c r="AU542" s="86"/>
    </row>
    <row r="543" spans="1:47" ht="15" customHeight="1">
      <c r="A543" s="76">
        <v>91979054</v>
      </c>
      <c r="B543" s="77">
        <v>13</v>
      </c>
      <c r="C543" s="78">
        <v>44743</v>
      </c>
      <c r="D543" s="79">
        <v>44744</v>
      </c>
      <c r="E543" s="77" t="s">
        <v>862</v>
      </c>
      <c r="F543" s="87">
        <v>44752</v>
      </c>
      <c r="G543" s="81">
        <v>80</v>
      </c>
      <c r="H543" s="81" t="s">
        <v>984</v>
      </c>
      <c r="I543" s="78">
        <v>44776</v>
      </c>
      <c r="J543" s="81"/>
      <c r="K543" s="77" t="s">
        <v>872</v>
      </c>
      <c r="L543" s="82" t="s">
        <v>1019</v>
      </c>
      <c r="M543" s="77" t="s">
        <v>3</v>
      </c>
      <c r="N543" s="83"/>
      <c r="O543" s="84"/>
      <c r="P543" s="76">
        <v>68.5</v>
      </c>
      <c r="Q543" s="76">
        <v>25400</v>
      </c>
      <c r="R543" s="76">
        <v>4</v>
      </c>
      <c r="S543" s="85" t="s">
        <v>865</v>
      </c>
      <c r="T543" s="76" t="s">
        <v>873</v>
      </c>
      <c r="U543" s="76">
        <v>25.7</v>
      </c>
      <c r="V543" s="81" t="s">
        <v>874</v>
      </c>
      <c r="W543" s="84"/>
      <c r="X543" s="86"/>
      <c r="Y543" s="86"/>
      <c r="Z543" s="86"/>
      <c r="AA543" s="86"/>
      <c r="AB543" s="86"/>
      <c r="AC543" s="86"/>
      <c r="AD543" s="86"/>
      <c r="AE543" s="86"/>
      <c r="AF543" s="86"/>
      <c r="AG543" s="86"/>
      <c r="AH543" s="86"/>
      <c r="AI543" s="86"/>
      <c r="AJ543" s="86"/>
      <c r="AK543" s="86"/>
      <c r="AL543" s="86"/>
      <c r="AM543" s="86"/>
      <c r="AN543" s="86"/>
      <c r="AO543" s="86"/>
      <c r="AP543" s="86"/>
      <c r="AQ543" s="86"/>
      <c r="AR543" s="86"/>
      <c r="AS543" s="86"/>
      <c r="AT543" s="86"/>
      <c r="AU543" s="86"/>
    </row>
    <row r="544" spans="1:47" ht="15" customHeight="1">
      <c r="A544" s="76">
        <v>91980466</v>
      </c>
      <c r="B544" s="77">
        <v>14</v>
      </c>
      <c r="C544" s="78">
        <v>44743</v>
      </c>
      <c r="D544" s="79">
        <v>44744</v>
      </c>
      <c r="E544" s="77" t="s">
        <v>862</v>
      </c>
      <c r="F544" s="87">
        <v>44752</v>
      </c>
      <c r="G544" s="81">
        <v>80</v>
      </c>
      <c r="H544" s="81" t="s">
        <v>984</v>
      </c>
      <c r="I544" s="78">
        <v>44776</v>
      </c>
      <c r="J544" s="81"/>
      <c r="K544" s="77" t="s">
        <v>872</v>
      </c>
      <c r="L544" s="82" t="s">
        <v>1019</v>
      </c>
      <c r="M544" s="77" t="s">
        <v>3</v>
      </c>
      <c r="N544" s="83"/>
      <c r="O544" s="84"/>
      <c r="P544" s="76">
        <v>68.5</v>
      </c>
      <c r="Q544" s="76">
        <v>25300</v>
      </c>
      <c r="R544" s="76">
        <v>4</v>
      </c>
      <c r="S544" s="85" t="s">
        <v>865</v>
      </c>
      <c r="T544" s="76" t="s">
        <v>873</v>
      </c>
      <c r="U544" s="76">
        <v>25.7</v>
      </c>
      <c r="V544" s="81" t="s">
        <v>874</v>
      </c>
      <c r="W544" s="84"/>
      <c r="X544" s="86"/>
      <c r="Y544" s="86"/>
      <c r="Z544" s="86"/>
      <c r="AA544" s="86"/>
      <c r="AB544" s="86"/>
      <c r="AC544" s="86"/>
      <c r="AD544" s="86"/>
      <c r="AE544" s="86"/>
      <c r="AF544" s="86"/>
      <c r="AG544" s="86"/>
      <c r="AH544" s="86"/>
      <c r="AI544" s="86"/>
      <c r="AJ544" s="86"/>
      <c r="AK544" s="86"/>
      <c r="AL544" s="86"/>
      <c r="AM544" s="86"/>
      <c r="AN544" s="86"/>
      <c r="AO544" s="86"/>
      <c r="AP544" s="86"/>
      <c r="AQ544" s="86"/>
      <c r="AR544" s="86"/>
      <c r="AS544" s="86"/>
      <c r="AT544" s="86"/>
      <c r="AU544" s="86"/>
    </row>
    <row r="545" spans="1:47" ht="15" customHeight="1">
      <c r="A545" s="76">
        <v>91980524</v>
      </c>
      <c r="B545" s="77">
        <v>15</v>
      </c>
      <c r="C545" s="78">
        <v>44743</v>
      </c>
      <c r="D545" s="79">
        <v>44744</v>
      </c>
      <c r="E545" s="77" t="s">
        <v>862</v>
      </c>
      <c r="F545" s="87">
        <v>44752</v>
      </c>
      <c r="G545" s="81">
        <v>80</v>
      </c>
      <c r="H545" s="81" t="s">
        <v>984</v>
      </c>
      <c r="I545" s="78">
        <v>44776</v>
      </c>
      <c r="J545" s="81"/>
      <c r="K545" s="77" t="s">
        <v>872</v>
      </c>
      <c r="L545" s="82" t="s">
        <v>1019</v>
      </c>
      <c r="M545" s="77" t="s">
        <v>3</v>
      </c>
      <c r="N545" s="83"/>
      <c r="O545" s="84"/>
      <c r="P545" s="76">
        <v>68.5</v>
      </c>
      <c r="Q545" s="76">
        <v>25300</v>
      </c>
      <c r="R545" s="76">
        <v>4</v>
      </c>
      <c r="S545" s="85" t="s">
        <v>865</v>
      </c>
      <c r="T545" s="76" t="s">
        <v>873</v>
      </c>
      <c r="U545" s="76">
        <v>25.7</v>
      </c>
      <c r="V545" s="81" t="s">
        <v>874</v>
      </c>
      <c r="W545" s="84"/>
      <c r="X545" s="86"/>
      <c r="Y545" s="86"/>
      <c r="Z545" s="86"/>
      <c r="AA545" s="86"/>
      <c r="AB545" s="86"/>
      <c r="AC545" s="86"/>
      <c r="AD545" s="86"/>
      <c r="AE545" s="86"/>
      <c r="AF545" s="86"/>
      <c r="AG545" s="86"/>
      <c r="AH545" s="86"/>
      <c r="AI545" s="86"/>
      <c r="AJ545" s="86"/>
      <c r="AK545" s="86"/>
      <c r="AL545" s="86"/>
      <c r="AM545" s="86"/>
      <c r="AN545" s="86"/>
      <c r="AO545" s="86"/>
      <c r="AP545" s="86"/>
      <c r="AQ545" s="86"/>
      <c r="AR545" s="86"/>
      <c r="AS545" s="86"/>
      <c r="AT545" s="86"/>
      <c r="AU545" s="86"/>
    </row>
    <row r="546" spans="1:47" ht="15" customHeight="1">
      <c r="A546" s="76">
        <v>91980557</v>
      </c>
      <c r="B546" s="77">
        <v>16</v>
      </c>
      <c r="C546" s="78">
        <v>44743</v>
      </c>
      <c r="D546" s="79">
        <v>44744</v>
      </c>
      <c r="E546" s="77" t="s">
        <v>862</v>
      </c>
      <c r="F546" s="87">
        <v>44752</v>
      </c>
      <c r="G546" s="81">
        <v>80</v>
      </c>
      <c r="H546" s="81" t="s">
        <v>984</v>
      </c>
      <c r="I546" s="78">
        <v>44776</v>
      </c>
      <c r="J546" s="81"/>
      <c r="K546" s="77" t="s">
        <v>872</v>
      </c>
      <c r="L546" s="82" t="s">
        <v>1019</v>
      </c>
      <c r="M546" s="77" t="s">
        <v>3</v>
      </c>
      <c r="N546" s="83"/>
      <c r="O546" s="84"/>
      <c r="P546" s="76">
        <v>68.5</v>
      </c>
      <c r="Q546" s="76">
        <v>25400</v>
      </c>
      <c r="R546" s="76">
        <v>4</v>
      </c>
      <c r="S546" s="85" t="s">
        <v>865</v>
      </c>
      <c r="T546" s="76" t="s">
        <v>873</v>
      </c>
      <c r="U546" s="76">
        <v>25.7</v>
      </c>
      <c r="V546" s="81" t="s">
        <v>874</v>
      </c>
      <c r="W546" s="84"/>
      <c r="X546" s="86"/>
      <c r="Y546" s="86"/>
      <c r="Z546" s="86"/>
      <c r="AA546" s="86"/>
      <c r="AB546" s="86"/>
      <c r="AC546" s="86"/>
      <c r="AD546" s="86"/>
      <c r="AE546" s="86"/>
      <c r="AF546" s="86"/>
      <c r="AG546" s="86"/>
      <c r="AH546" s="86"/>
      <c r="AI546" s="86"/>
      <c r="AJ546" s="86"/>
      <c r="AK546" s="86"/>
      <c r="AL546" s="86"/>
      <c r="AM546" s="86"/>
      <c r="AN546" s="86"/>
      <c r="AO546" s="86"/>
      <c r="AP546" s="86"/>
      <c r="AQ546" s="86"/>
      <c r="AR546" s="86"/>
      <c r="AS546" s="86"/>
      <c r="AT546" s="86"/>
      <c r="AU546" s="86"/>
    </row>
    <row r="547" spans="1:47" ht="15" customHeight="1">
      <c r="A547" s="76">
        <v>91980722</v>
      </c>
      <c r="B547" s="77">
        <v>17</v>
      </c>
      <c r="C547" s="78">
        <v>44743</v>
      </c>
      <c r="D547" s="79">
        <v>44744</v>
      </c>
      <c r="E547" s="77" t="s">
        <v>862</v>
      </c>
      <c r="F547" s="87">
        <v>44752</v>
      </c>
      <c r="G547" s="81">
        <v>80</v>
      </c>
      <c r="H547" s="81" t="s">
        <v>984</v>
      </c>
      <c r="I547" s="78">
        <v>44776</v>
      </c>
      <c r="J547" s="81"/>
      <c r="K547" s="77" t="s">
        <v>872</v>
      </c>
      <c r="L547" s="82" t="s">
        <v>1019</v>
      </c>
      <c r="M547" s="77" t="s">
        <v>3</v>
      </c>
      <c r="N547" s="83"/>
      <c r="O547" s="84"/>
      <c r="P547" s="76">
        <v>68.5</v>
      </c>
      <c r="Q547" s="76">
        <v>25400</v>
      </c>
      <c r="R547" s="76">
        <v>4</v>
      </c>
      <c r="S547" s="85" t="s">
        <v>865</v>
      </c>
      <c r="T547" s="76" t="s">
        <v>873</v>
      </c>
      <c r="U547" s="76">
        <v>25.7</v>
      </c>
      <c r="V547" s="81" t="s">
        <v>874</v>
      </c>
      <c r="W547" s="84"/>
      <c r="X547" s="86"/>
      <c r="Y547" s="86"/>
      <c r="Z547" s="86"/>
      <c r="AA547" s="86"/>
      <c r="AB547" s="86"/>
      <c r="AC547" s="86"/>
      <c r="AD547" s="86"/>
      <c r="AE547" s="86"/>
      <c r="AF547" s="86"/>
      <c r="AG547" s="86"/>
      <c r="AH547" s="86"/>
      <c r="AI547" s="86"/>
      <c r="AJ547" s="86"/>
      <c r="AK547" s="86"/>
      <c r="AL547" s="86"/>
      <c r="AM547" s="86"/>
      <c r="AN547" s="86"/>
      <c r="AO547" s="86"/>
      <c r="AP547" s="86"/>
      <c r="AQ547" s="86"/>
      <c r="AR547" s="86"/>
      <c r="AS547" s="86"/>
      <c r="AT547" s="86"/>
      <c r="AU547" s="86"/>
    </row>
    <row r="548" spans="1:47" ht="15" customHeight="1">
      <c r="A548" s="76">
        <v>91982694</v>
      </c>
      <c r="B548" s="77">
        <v>18</v>
      </c>
      <c r="C548" s="78">
        <v>44743</v>
      </c>
      <c r="D548" s="79">
        <v>44744</v>
      </c>
      <c r="E548" s="77" t="s">
        <v>862</v>
      </c>
      <c r="F548" s="87">
        <v>44752</v>
      </c>
      <c r="G548" s="81">
        <v>80</v>
      </c>
      <c r="H548" s="81" t="s">
        <v>984</v>
      </c>
      <c r="I548" s="78">
        <v>44776</v>
      </c>
      <c r="J548" s="81"/>
      <c r="K548" s="77" t="s">
        <v>872</v>
      </c>
      <c r="L548" s="82" t="s">
        <v>1019</v>
      </c>
      <c r="M548" s="77" t="s">
        <v>3</v>
      </c>
      <c r="N548" s="83"/>
      <c r="O548" s="84"/>
      <c r="P548" s="76">
        <v>68.5</v>
      </c>
      <c r="Q548" s="76">
        <v>25400</v>
      </c>
      <c r="R548" s="76">
        <v>4</v>
      </c>
      <c r="S548" s="85" t="s">
        <v>865</v>
      </c>
      <c r="T548" s="76" t="s">
        <v>873</v>
      </c>
      <c r="U548" s="76">
        <v>25.7</v>
      </c>
      <c r="V548" s="81" t="s">
        <v>874</v>
      </c>
      <c r="W548" s="84"/>
      <c r="X548" s="86"/>
      <c r="Y548" s="86"/>
      <c r="Z548" s="86"/>
      <c r="AA548" s="86"/>
      <c r="AB548" s="86"/>
      <c r="AC548" s="86"/>
      <c r="AD548" s="86"/>
      <c r="AE548" s="86"/>
      <c r="AF548" s="86"/>
      <c r="AG548" s="86"/>
      <c r="AH548" s="86"/>
      <c r="AI548" s="86"/>
      <c r="AJ548" s="86"/>
      <c r="AK548" s="86"/>
      <c r="AL548" s="86"/>
      <c r="AM548" s="86"/>
      <c r="AN548" s="86"/>
      <c r="AO548" s="86"/>
      <c r="AP548" s="86"/>
      <c r="AQ548" s="86"/>
      <c r="AR548" s="86"/>
      <c r="AS548" s="86"/>
      <c r="AT548" s="86"/>
      <c r="AU548" s="86"/>
    </row>
    <row r="549" spans="1:47" ht="15" customHeight="1">
      <c r="A549" s="76">
        <v>91983478</v>
      </c>
      <c r="B549" s="77">
        <v>19</v>
      </c>
      <c r="C549" s="78">
        <v>44743</v>
      </c>
      <c r="D549" s="79">
        <v>44744</v>
      </c>
      <c r="E549" s="77" t="s">
        <v>862</v>
      </c>
      <c r="F549" s="87">
        <v>44752</v>
      </c>
      <c r="G549" s="81">
        <v>80</v>
      </c>
      <c r="H549" s="81" t="s">
        <v>984</v>
      </c>
      <c r="I549" s="78">
        <v>44776</v>
      </c>
      <c r="J549" s="81"/>
      <c r="K549" s="77" t="s">
        <v>872</v>
      </c>
      <c r="L549" s="82" t="s">
        <v>1019</v>
      </c>
      <c r="M549" s="77" t="s">
        <v>3</v>
      </c>
      <c r="N549" s="83"/>
      <c r="O549" s="84"/>
      <c r="P549" s="76">
        <v>68.5</v>
      </c>
      <c r="Q549" s="76">
        <v>25300</v>
      </c>
      <c r="R549" s="76">
        <v>4</v>
      </c>
      <c r="S549" s="85" t="s">
        <v>865</v>
      </c>
      <c r="T549" s="76" t="s">
        <v>873</v>
      </c>
      <c r="U549" s="76">
        <v>25.7</v>
      </c>
      <c r="V549" s="81" t="s">
        <v>874</v>
      </c>
      <c r="W549" s="84"/>
      <c r="X549" s="86"/>
      <c r="Y549" s="86"/>
      <c r="Z549" s="86"/>
      <c r="AA549" s="86"/>
      <c r="AB549" s="86"/>
      <c r="AC549" s="86"/>
      <c r="AD549" s="86"/>
      <c r="AE549" s="86"/>
      <c r="AF549" s="86"/>
      <c r="AG549" s="86"/>
      <c r="AH549" s="86"/>
      <c r="AI549" s="86"/>
      <c r="AJ549" s="86"/>
      <c r="AK549" s="86"/>
      <c r="AL549" s="86"/>
      <c r="AM549" s="86"/>
      <c r="AN549" s="86"/>
      <c r="AO549" s="86"/>
      <c r="AP549" s="86"/>
      <c r="AQ549" s="86"/>
      <c r="AR549" s="86"/>
      <c r="AS549" s="86"/>
      <c r="AT549" s="86"/>
      <c r="AU549" s="86"/>
    </row>
    <row r="550" spans="1:47" ht="15" customHeight="1">
      <c r="A550" s="76">
        <v>91983593</v>
      </c>
      <c r="B550" s="77">
        <v>20</v>
      </c>
      <c r="C550" s="78">
        <v>44743</v>
      </c>
      <c r="D550" s="79">
        <v>44744</v>
      </c>
      <c r="E550" s="77" t="s">
        <v>862</v>
      </c>
      <c r="F550" s="87">
        <v>44752</v>
      </c>
      <c r="G550" s="81">
        <v>80</v>
      </c>
      <c r="H550" s="81" t="s">
        <v>984</v>
      </c>
      <c r="I550" s="78">
        <v>44776</v>
      </c>
      <c r="J550" s="81"/>
      <c r="K550" s="77" t="s">
        <v>872</v>
      </c>
      <c r="L550" s="82" t="s">
        <v>1019</v>
      </c>
      <c r="M550" s="77" t="s">
        <v>3</v>
      </c>
      <c r="N550" s="83"/>
      <c r="O550" s="84"/>
      <c r="P550" s="76">
        <v>68.5</v>
      </c>
      <c r="Q550" s="76">
        <v>25300</v>
      </c>
      <c r="R550" s="76">
        <v>4</v>
      </c>
      <c r="S550" s="85" t="s">
        <v>865</v>
      </c>
      <c r="T550" s="76" t="s">
        <v>873</v>
      </c>
      <c r="U550" s="76">
        <v>25.7</v>
      </c>
      <c r="V550" s="81" t="s">
        <v>874</v>
      </c>
      <c r="W550" s="84"/>
      <c r="X550" s="86"/>
      <c r="Y550" s="86"/>
      <c r="Z550" s="86"/>
      <c r="AA550" s="86"/>
      <c r="AB550" s="86"/>
      <c r="AC550" s="86"/>
      <c r="AD550" s="86"/>
      <c r="AE550" s="86"/>
      <c r="AF550" s="86"/>
      <c r="AG550" s="86"/>
      <c r="AH550" s="86"/>
      <c r="AI550" s="86"/>
      <c r="AJ550" s="86"/>
      <c r="AK550" s="86"/>
      <c r="AL550" s="86"/>
      <c r="AM550" s="86"/>
      <c r="AN550" s="86"/>
      <c r="AO550" s="86"/>
      <c r="AP550" s="86"/>
      <c r="AQ550" s="86"/>
      <c r="AR550" s="86"/>
      <c r="AS550" s="86"/>
      <c r="AT550" s="86"/>
      <c r="AU550" s="86"/>
    </row>
    <row r="551" spans="1:47" ht="15" customHeight="1">
      <c r="A551" s="76">
        <v>95928198</v>
      </c>
      <c r="B551" s="77">
        <v>21</v>
      </c>
      <c r="C551" s="78">
        <v>44743</v>
      </c>
      <c r="D551" s="79">
        <v>44744</v>
      </c>
      <c r="E551" s="77" t="s">
        <v>862</v>
      </c>
      <c r="F551" s="87">
        <v>44752</v>
      </c>
      <c r="G551" s="81">
        <v>80</v>
      </c>
      <c r="H551" s="81" t="s">
        <v>984</v>
      </c>
      <c r="I551" s="78">
        <v>44776</v>
      </c>
      <c r="J551" s="81"/>
      <c r="K551" s="77" t="s">
        <v>872</v>
      </c>
      <c r="L551" s="82" t="s">
        <v>1019</v>
      </c>
      <c r="M551" s="77" t="s">
        <v>3</v>
      </c>
      <c r="N551" s="83"/>
      <c r="O551" s="84"/>
      <c r="P551" s="76">
        <v>69</v>
      </c>
      <c r="Q551" s="81">
        <v>24800</v>
      </c>
      <c r="R551" s="76">
        <v>4</v>
      </c>
      <c r="S551" s="85" t="s">
        <v>865</v>
      </c>
      <c r="T551" s="101" t="s">
        <v>897</v>
      </c>
      <c r="U551" s="76">
        <v>25.38</v>
      </c>
      <c r="V551" s="81" t="s">
        <v>874</v>
      </c>
      <c r="W551" s="84"/>
      <c r="X551" s="86"/>
      <c r="Y551" s="86"/>
      <c r="Z551" s="86"/>
      <c r="AA551" s="86"/>
      <c r="AB551" s="86"/>
      <c r="AC551" s="86"/>
      <c r="AD551" s="86"/>
      <c r="AE551" s="86"/>
      <c r="AF551" s="86"/>
      <c r="AG551" s="86"/>
      <c r="AH551" s="86"/>
      <c r="AI551" s="86"/>
      <c r="AJ551" s="86"/>
      <c r="AK551" s="86"/>
      <c r="AL551" s="86"/>
      <c r="AM551" s="86"/>
      <c r="AN551" s="86"/>
      <c r="AO551" s="86"/>
      <c r="AP551" s="86"/>
      <c r="AQ551" s="86"/>
      <c r="AR551" s="86"/>
      <c r="AS551" s="86"/>
      <c r="AT551" s="86"/>
      <c r="AU551" s="86"/>
    </row>
    <row r="552" spans="1:47" ht="15" customHeight="1">
      <c r="A552" s="76">
        <v>98115371</v>
      </c>
      <c r="B552" s="77">
        <v>22</v>
      </c>
      <c r="C552" s="78">
        <v>44743</v>
      </c>
      <c r="D552" s="79">
        <v>44744</v>
      </c>
      <c r="E552" s="77" t="s">
        <v>862</v>
      </c>
      <c r="F552" s="87">
        <v>44752</v>
      </c>
      <c r="G552" s="81">
        <v>80</v>
      </c>
      <c r="H552" s="81" t="s">
        <v>984</v>
      </c>
      <c r="I552" s="78">
        <v>44776</v>
      </c>
      <c r="J552" s="81"/>
      <c r="K552" s="77" t="s">
        <v>868</v>
      </c>
      <c r="L552" s="82" t="s">
        <v>1019</v>
      </c>
      <c r="M552" s="77" t="s">
        <v>3</v>
      </c>
      <c r="N552" s="83"/>
      <c r="O552" s="84"/>
      <c r="P552" s="76">
        <v>69</v>
      </c>
      <c r="Q552" s="81">
        <v>25000</v>
      </c>
      <c r="R552" s="81">
        <v>4</v>
      </c>
      <c r="S552" s="89" t="s">
        <v>877</v>
      </c>
      <c r="T552" s="76" t="s">
        <v>878</v>
      </c>
      <c r="U552" s="76">
        <v>25.186</v>
      </c>
      <c r="V552" s="81" t="s">
        <v>869</v>
      </c>
      <c r="W552" s="84"/>
      <c r="X552" s="86"/>
      <c r="Y552" s="86"/>
      <c r="Z552" s="86"/>
      <c r="AA552" s="86"/>
      <c r="AB552" s="86"/>
      <c r="AC552" s="86"/>
      <c r="AD552" s="86"/>
      <c r="AE552" s="86"/>
      <c r="AF552" s="86"/>
      <c r="AG552" s="86"/>
      <c r="AH552" s="86"/>
      <c r="AI552" s="86"/>
      <c r="AJ552" s="86"/>
      <c r="AK552" s="86"/>
      <c r="AL552" s="86"/>
      <c r="AM552" s="86"/>
      <c r="AN552" s="86"/>
      <c r="AO552" s="86"/>
      <c r="AP552" s="86"/>
      <c r="AQ552" s="86"/>
      <c r="AR552" s="86"/>
      <c r="AS552" s="86"/>
      <c r="AT552" s="86"/>
      <c r="AU552" s="86"/>
    </row>
    <row r="553" spans="1:47" ht="15" customHeight="1">
      <c r="A553" s="76">
        <v>98118276</v>
      </c>
      <c r="B553" s="77">
        <v>23</v>
      </c>
      <c r="C553" s="78">
        <v>44743</v>
      </c>
      <c r="D553" s="79">
        <v>44744</v>
      </c>
      <c r="E553" s="77" t="s">
        <v>862</v>
      </c>
      <c r="F553" s="87">
        <v>44752</v>
      </c>
      <c r="G553" s="81">
        <v>80</v>
      </c>
      <c r="H553" s="81" t="s">
        <v>984</v>
      </c>
      <c r="I553" s="78">
        <v>44776</v>
      </c>
      <c r="J553" s="81"/>
      <c r="K553" s="77" t="s">
        <v>872</v>
      </c>
      <c r="L553" s="82" t="s">
        <v>1019</v>
      </c>
      <c r="M553" s="77" t="s">
        <v>3</v>
      </c>
      <c r="N553" s="83"/>
      <c r="O553" s="84"/>
      <c r="P553" s="76">
        <v>69</v>
      </c>
      <c r="Q553" s="81">
        <v>25000</v>
      </c>
      <c r="R553" s="81">
        <v>4</v>
      </c>
      <c r="S553" s="89" t="s">
        <v>877</v>
      </c>
      <c r="T553" s="76" t="s">
        <v>878</v>
      </c>
      <c r="U553" s="76">
        <v>25.186</v>
      </c>
      <c r="V553" s="81" t="s">
        <v>874</v>
      </c>
      <c r="W553" s="84"/>
      <c r="X553" s="86"/>
      <c r="Y553" s="86"/>
      <c r="Z553" s="86"/>
      <c r="AA553" s="86"/>
      <c r="AB553" s="86"/>
      <c r="AC553" s="86"/>
      <c r="AD553" s="86"/>
      <c r="AE553" s="86"/>
      <c r="AF553" s="86"/>
      <c r="AG553" s="86"/>
      <c r="AH553" s="86"/>
      <c r="AI553" s="86"/>
      <c r="AJ553" s="86"/>
      <c r="AK553" s="86"/>
      <c r="AL553" s="86"/>
      <c r="AM553" s="86"/>
      <c r="AN553" s="86"/>
      <c r="AO553" s="86"/>
      <c r="AP553" s="86"/>
      <c r="AQ553" s="86"/>
      <c r="AR553" s="86"/>
      <c r="AS553" s="86"/>
      <c r="AT553" s="86"/>
      <c r="AU553" s="86"/>
    </row>
    <row r="554" spans="1:47" ht="15" customHeight="1">
      <c r="A554" s="76">
        <v>98303613</v>
      </c>
      <c r="B554" s="77">
        <v>24</v>
      </c>
      <c r="C554" s="78">
        <v>44743</v>
      </c>
      <c r="D554" s="79">
        <v>44744</v>
      </c>
      <c r="E554" s="77" t="s">
        <v>862</v>
      </c>
      <c r="F554" s="87">
        <v>44752</v>
      </c>
      <c r="G554" s="81">
        <v>80</v>
      </c>
      <c r="H554" s="81" t="s">
        <v>984</v>
      </c>
      <c r="I554" s="78">
        <v>44776</v>
      </c>
      <c r="J554" s="77" t="s">
        <v>872</v>
      </c>
      <c r="K554" s="117" t="s">
        <v>932</v>
      </c>
      <c r="L554" s="82" t="s">
        <v>1019</v>
      </c>
      <c r="M554" s="77" t="s">
        <v>3</v>
      </c>
      <c r="N554" s="83"/>
      <c r="O554" s="84"/>
      <c r="P554" s="76">
        <v>68.5</v>
      </c>
      <c r="Q554" s="76">
        <v>25400</v>
      </c>
      <c r="R554" s="76">
        <v>4</v>
      </c>
      <c r="S554" s="85" t="s">
        <v>865</v>
      </c>
      <c r="T554" s="76" t="s">
        <v>873</v>
      </c>
      <c r="U554" s="76">
        <v>25.7</v>
      </c>
      <c r="V554" s="117" t="s">
        <v>934</v>
      </c>
      <c r="W554" s="84"/>
      <c r="X554" s="86"/>
      <c r="Y554" s="86"/>
      <c r="Z554" s="86"/>
      <c r="AA554" s="86"/>
      <c r="AB554" s="86"/>
      <c r="AC554" s="86"/>
      <c r="AD554" s="86"/>
      <c r="AE554" s="86"/>
      <c r="AF554" s="86"/>
      <c r="AG554" s="86"/>
      <c r="AH554" s="86"/>
      <c r="AI554" s="86"/>
      <c r="AJ554" s="86"/>
      <c r="AK554" s="86"/>
      <c r="AL554" s="86"/>
      <c r="AM554" s="86"/>
      <c r="AN554" s="86"/>
      <c r="AO554" s="86"/>
      <c r="AP554" s="86"/>
      <c r="AQ554" s="86"/>
      <c r="AR554" s="86"/>
      <c r="AS554" s="86"/>
      <c r="AT554" s="86"/>
      <c r="AU554" s="86"/>
    </row>
    <row r="555" spans="1:47" ht="15" customHeight="1">
      <c r="A555" s="76">
        <v>98310402</v>
      </c>
      <c r="B555" s="77">
        <v>25</v>
      </c>
      <c r="C555" s="78">
        <v>44743</v>
      </c>
      <c r="D555" s="79">
        <v>44744</v>
      </c>
      <c r="E555" s="77" t="s">
        <v>862</v>
      </c>
      <c r="F555" s="87">
        <v>44752</v>
      </c>
      <c r="G555" s="81">
        <v>80</v>
      </c>
      <c r="H555" s="81" t="s">
        <v>984</v>
      </c>
      <c r="I555" s="78">
        <v>44776</v>
      </c>
      <c r="J555" s="81"/>
      <c r="K555" s="77" t="s">
        <v>868</v>
      </c>
      <c r="L555" s="82" t="s">
        <v>1019</v>
      </c>
      <c r="M555" s="77" t="s">
        <v>3</v>
      </c>
      <c r="N555" s="83"/>
      <c r="O555" s="84"/>
      <c r="P555" s="76">
        <v>69.2</v>
      </c>
      <c r="Q555" s="76">
        <v>24300</v>
      </c>
      <c r="R555" s="76">
        <v>4</v>
      </c>
      <c r="S555" s="85" t="s">
        <v>865</v>
      </c>
      <c r="T555" s="76" t="s">
        <v>866</v>
      </c>
      <c r="U555" s="76">
        <v>25.46</v>
      </c>
      <c r="V555" s="81" t="s">
        <v>869</v>
      </c>
      <c r="W555" s="84"/>
      <c r="X555" s="86"/>
      <c r="Y555" s="86"/>
      <c r="Z555" s="86"/>
      <c r="AA555" s="86"/>
      <c r="AB555" s="86"/>
      <c r="AC555" s="86"/>
      <c r="AD555" s="86"/>
      <c r="AE555" s="86"/>
      <c r="AF555" s="86"/>
      <c r="AG555" s="86"/>
      <c r="AH555" s="86"/>
      <c r="AI555" s="86"/>
      <c r="AJ555" s="86"/>
      <c r="AK555" s="86"/>
      <c r="AL555" s="86"/>
      <c r="AM555" s="86"/>
      <c r="AN555" s="86"/>
      <c r="AO555" s="86"/>
      <c r="AP555" s="86"/>
      <c r="AQ555" s="86"/>
      <c r="AR555" s="86"/>
      <c r="AS555" s="86"/>
      <c r="AT555" s="86"/>
      <c r="AU555" s="86"/>
    </row>
    <row r="556" spans="1:47" ht="15" customHeight="1">
      <c r="A556" s="76">
        <v>98315831</v>
      </c>
      <c r="B556" s="77">
        <v>26</v>
      </c>
      <c r="C556" s="78">
        <v>44743</v>
      </c>
      <c r="D556" s="79">
        <v>44744</v>
      </c>
      <c r="E556" s="77" t="s">
        <v>862</v>
      </c>
      <c r="F556" s="87">
        <v>44752</v>
      </c>
      <c r="G556" s="81">
        <v>80</v>
      </c>
      <c r="H556" s="81" t="s">
        <v>984</v>
      </c>
      <c r="I556" s="78">
        <v>44776</v>
      </c>
      <c r="J556" s="81"/>
      <c r="K556" s="77" t="s">
        <v>872</v>
      </c>
      <c r="L556" s="82" t="s">
        <v>1019</v>
      </c>
      <c r="M556" s="77" t="s">
        <v>3</v>
      </c>
      <c r="N556" s="83"/>
      <c r="O556" s="84"/>
      <c r="P556" s="76">
        <v>69.2</v>
      </c>
      <c r="Q556" s="76">
        <v>24300</v>
      </c>
      <c r="R556" s="76">
        <v>4</v>
      </c>
      <c r="S556" s="85" t="s">
        <v>865</v>
      </c>
      <c r="T556" s="76" t="s">
        <v>866</v>
      </c>
      <c r="U556" s="76">
        <v>25.46</v>
      </c>
      <c r="V556" s="81" t="s">
        <v>874</v>
      </c>
      <c r="W556" s="84"/>
      <c r="X556" s="86"/>
      <c r="Y556" s="86"/>
      <c r="Z556" s="86"/>
      <c r="AA556" s="86"/>
      <c r="AB556" s="86"/>
      <c r="AC556" s="86"/>
      <c r="AD556" s="86"/>
      <c r="AE556" s="86"/>
      <c r="AF556" s="86"/>
      <c r="AG556" s="86"/>
      <c r="AH556" s="86"/>
      <c r="AI556" s="86"/>
      <c r="AJ556" s="86"/>
      <c r="AK556" s="86"/>
      <c r="AL556" s="86"/>
      <c r="AM556" s="86"/>
      <c r="AN556" s="86"/>
      <c r="AO556" s="86"/>
      <c r="AP556" s="86"/>
      <c r="AQ556" s="86"/>
      <c r="AR556" s="86"/>
      <c r="AS556" s="86"/>
      <c r="AT556" s="86"/>
      <c r="AU556" s="86"/>
    </row>
    <row r="557" spans="1:47" ht="15" customHeight="1">
      <c r="A557" s="76">
        <v>98315922</v>
      </c>
      <c r="B557" s="77">
        <v>27</v>
      </c>
      <c r="C557" s="78">
        <v>44743</v>
      </c>
      <c r="D557" s="79">
        <v>44744</v>
      </c>
      <c r="E557" s="77" t="s">
        <v>862</v>
      </c>
      <c r="F557" s="87">
        <v>44752</v>
      </c>
      <c r="G557" s="81">
        <v>80</v>
      </c>
      <c r="H557" s="81" t="s">
        <v>984</v>
      </c>
      <c r="I557" s="78">
        <v>44776</v>
      </c>
      <c r="J557" s="81"/>
      <c r="K557" s="77" t="s">
        <v>872</v>
      </c>
      <c r="L557" s="82" t="s">
        <v>1019</v>
      </c>
      <c r="M557" s="77" t="s">
        <v>3</v>
      </c>
      <c r="N557" s="83"/>
      <c r="O557" s="84"/>
      <c r="P557" s="76">
        <v>69.2</v>
      </c>
      <c r="Q557" s="76">
        <v>24500</v>
      </c>
      <c r="R557" s="76">
        <v>4</v>
      </c>
      <c r="S557" s="85" t="s">
        <v>865</v>
      </c>
      <c r="T557" s="76" t="s">
        <v>866</v>
      </c>
      <c r="U557" s="76">
        <v>25.46</v>
      </c>
      <c r="V557" s="81" t="s">
        <v>874</v>
      </c>
      <c r="W557" s="84"/>
      <c r="X557" s="86"/>
      <c r="Y557" s="86"/>
      <c r="Z557" s="86"/>
      <c r="AA557" s="86"/>
      <c r="AB557" s="86"/>
      <c r="AC557" s="86"/>
      <c r="AD557" s="86"/>
      <c r="AE557" s="86"/>
      <c r="AF557" s="86"/>
      <c r="AG557" s="86"/>
      <c r="AH557" s="86"/>
      <c r="AI557" s="86"/>
      <c r="AJ557" s="86"/>
      <c r="AK557" s="86"/>
      <c r="AL557" s="86"/>
      <c r="AM557" s="86"/>
      <c r="AN557" s="86"/>
      <c r="AO557" s="86"/>
      <c r="AP557" s="86"/>
      <c r="AQ557" s="86"/>
      <c r="AR557" s="86"/>
      <c r="AS557" s="86"/>
      <c r="AT557" s="86"/>
      <c r="AU557" s="86"/>
    </row>
    <row r="558" spans="1:47" ht="15" customHeight="1">
      <c r="A558" s="76">
        <v>98315948</v>
      </c>
      <c r="B558" s="77">
        <v>28</v>
      </c>
      <c r="C558" s="78">
        <v>44743</v>
      </c>
      <c r="D558" s="79">
        <v>44744</v>
      </c>
      <c r="E558" s="77" t="s">
        <v>862</v>
      </c>
      <c r="F558" s="87">
        <v>44752</v>
      </c>
      <c r="G558" s="81">
        <v>80</v>
      </c>
      <c r="H558" s="81" t="s">
        <v>984</v>
      </c>
      <c r="I558" s="78">
        <v>44776</v>
      </c>
      <c r="J558" s="81"/>
      <c r="K558" s="77" t="s">
        <v>872</v>
      </c>
      <c r="L558" s="82" t="s">
        <v>1019</v>
      </c>
      <c r="M558" s="77" t="s">
        <v>3</v>
      </c>
      <c r="N558" s="83"/>
      <c r="O558" s="84"/>
      <c r="P558" s="76">
        <v>69.2</v>
      </c>
      <c r="Q558" s="76">
        <v>24300</v>
      </c>
      <c r="R558" s="76">
        <v>4</v>
      </c>
      <c r="S558" s="85" t="s">
        <v>865</v>
      </c>
      <c r="T558" s="76" t="s">
        <v>866</v>
      </c>
      <c r="U558" s="76">
        <v>25.46</v>
      </c>
      <c r="V558" s="81" t="s">
        <v>874</v>
      </c>
      <c r="W558" s="84"/>
      <c r="X558" s="86"/>
      <c r="Y558" s="86"/>
      <c r="Z558" s="86"/>
      <c r="AA558" s="86"/>
      <c r="AB558" s="86"/>
      <c r="AC558" s="86"/>
      <c r="AD558" s="86"/>
      <c r="AE558" s="86"/>
      <c r="AF558" s="86"/>
      <c r="AG558" s="86"/>
      <c r="AH558" s="86"/>
      <c r="AI558" s="86"/>
      <c r="AJ558" s="86"/>
      <c r="AK558" s="86"/>
      <c r="AL558" s="86"/>
      <c r="AM558" s="86"/>
      <c r="AN558" s="86"/>
      <c r="AO558" s="86"/>
      <c r="AP558" s="86"/>
      <c r="AQ558" s="86"/>
      <c r="AR558" s="86"/>
      <c r="AS558" s="86"/>
      <c r="AT558" s="86"/>
      <c r="AU558" s="86"/>
    </row>
    <row r="559" spans="1:47" ht="15" customHeight="1">
      <c r="A559" s="76">
        <v>98316748</v>
      </c>
      <c r="B559" s="77">
        <v>29</v>
      </c>
      <c r="C559" s="78">
        <v>44743</v>
      </c>
      <c r="D559" s="79">
        <v>44744</v>
      </c>
      <c r="E559" s="77" t="s">
        <v>862</v>
      </c>
      <c r="F559" s="87">
        <v>44752</v>
      </c>
      <c r="G559" s="81">
        <v>80</v>
      </c>
      <c r="H559" s="81" t="s">
        <v>984</v>
      </c>
      <c r="I559" s="78">
        <v>44776</v>
      </c>
      <c r="J559" s="77" t="s">
        <v>872</v>
      </c>
      <c r="K559" s="117" t="s">
        <v>932</v>
      </c>
      <c r="L559" s="82" t="s">
        <v>1019</v>
      </c>
      <c r="M559" s="77" t="s">
        <v>3</v>
      </c>
      <c r="N559" s="83"/>
      <c r="O559" s="84"/>
      <c r="P559" s="76">
        <v>68.5</v>
      </c>
      <c r="Q559" s="76">
        <v>25400</v>
      </c>
      <c r="R559" s="76">
        <v>4</v>
      </c>
      <c r="S559" s="85" t="s">
        <v>865</v>
      </c>
      <c r="T559" s="76" t="s">
        <v>873</v>
      </c>
      <c r="U559" s="76">
        <v>25.7</v>
      </c>
      <c r="V559" s="117" t="s">
        <v>934</v>
      </c>
      <c r="W559" s="84"/>
      <c r="X559" s="86"/>
      <c r="Y559" s="86"/>
      <c r="Z559" s="86"/>
      <c r="AA559" s="86"/>
      <c r="AB559" s="86"/>
      <c r="AC559" s="86"/>
      <c r="AD559" s="86"/>
      <c r="AE559" s="86"/>
      <c r="AF559" s="86"/>
      <c r="AG559" s="86"/>
      <c r="AH559" s="86"/>
      <c r="AI559" s="86"/>
      <c r="AJ559" s="86"/>
      <c r="AK559" s="86"/>
      <c r="AL559" s="86"/>
      <c r="AM559" s="86"/>
      <c r="AN559" s="86"/>
      <c r="AO559" s="86"/>
      <c r="AP559" s="86"/>
      <c r="AQ559" s="86"/>
      <c r="AR559" s="86"/>
      <c r="AS559" s="86"/>
      <c r="AT559" s="86"/>
      <c r="AU559" s="86"/>
    </row>
    <row r="560" spans="1:47" ht="15" customHeight="1">
      <c r="A560" s="76">
        <v>98326358</v>
      </c>
      <c r="B560" s="77">
        <v>30</v>
      </c>
      <c r="C560" s="78">
        <v>44743</v>
      </c>
      <c r="D560" s="79">
        <v>44744</v>
      </c>
      <c r="E560" s="77" t="s">
        <v>862</v>
      </c>
      <c r="F560" s="87">
        <v>44752</v>
      </c>
      <c r="G560" s="81">
        <v>80</v>
      </c>
      <c r="H560" s="81" t="s">
        <v>984</v>
      </c>
      <c r="I560" s="78">
        <v>44776</v>
      </c>
      <c r="J560" s="81"/>
      <c r="K560" s="77" t="s">
        <v>863</v>
      </c>
      <c r="L560" s="82" t="s">
        <v>1019</v>
      </c>
      <c r="M560" s="77" t="s">
        <v>3</v>
      </c>
      <c r="N560" s="83"/>
      <c r="O560" s="84"/>
      <c r="P560" s="76">
        <v>69.2</v>
      </c>
      <c r="Q560" s="76">
        <v>24500</v>
      </c>
      <c r="R560" s="76">
        <v>4</v>
      </c>
      <c r="S560" s="85" t="s">
        <v>865</v>
      </c>
      <c r="T560" s="76" t="s">
        <v>866</v>
      </c>
      <c r="U560" s="76">
        <v>25.46</v>
      </c>
      <c r="V560" s="81" t="s">
        <v>867</v>
      </c>
      <c r="W560" s="84"/>
      <c r="X560" s="86"/>
      <c r="Y560" s="86"/>
      <c r="Z560" s="86"/>
      <c r="AA560" s="86"/>
      <c r="AB560" s="86"/>
      <c r="AC560" s="86"/>
      <c r="AD560" s="86"/>
      <c r="AE560" s="86"/>
      <c r="AF560" s="86"/>
      <c r="AG560" s="86"/>
      <c r="AH560" s="86"/>
      <c r="AI560" s="86"/>
      <c r="AJ560" s="86"/>
      <c r="AK560" s="86"/>
      <c r="AL560" s="86"/>
      <c r="AM560" s="86"/>
      <c r="AN560" s="86"/>
      <c r="AO560" s="86"/>
      <c r="AP560" s="86"/>
      <c r="AQ560" s="86"/>
      <c r="AR560" s="86"/>
      <c r="AS560" s="86"/>
      <c r="AT560" s="86"/>
      <c r="AU560" s="86"/>
    </row>
    <row r="561" spans="1:47" ht="15" customHeight="1">
      <c r="A561" s="76">
        <v>98338163</v>
      </c>
      <c r="B561" s="77">
        <v>31</v>
      </c>
      <c r="C561" s="78">
        <v>44743</v>
      </c>
      <c r="D561" s="79">
        <v>44744</v>
      </c>
      <c r="E561" s="77" t="s">
        <v>862</v>
      </c>
      <c r="F561" s="87">
        <v>44752</v>
      </c>
      <c r="G561" s="81">
        <v>80</v>
      </c>
      <c r="H561" s="81" t="s">
        <v>984</v>
      </c>
      <c r="I561" s="78">
        <v>44776</v>
      </c>
      <c r="J561" s="81"/>
      <c r="K561" s="77" t="s">
        <v>863</v>
      </c>
      <c r="L561" s="82" t="s">
        <v>1019</v>
      </c>
      <c r="M561" s="77" t="s">
        <v>3</v>
      </c>
      <c r="N561" s="83"/>
      <c r="O561" s="84"/>
      <c r="P561" s="76">
        <v>69.2</v>
      </c>
      <c r="Q561" s="76">
        <v>24300</v>
      </c>
      <c r="R561" s="76">
        <v>4</v>
      </c>
      <c r="S561" s="85" t="s">
        <v>865</v>
      </c>
      <c r="T561" s="76" t="s">
        <v>866</v>
      </c>
      <c r="U561" s="76">
        <v>25.46</v>
      </c>
      <c r="V561" s="81" t="s">
        <v>867</v>
      </c>
      <c r="W561" s="84"/>
      <c r="X561" s="86"/>
      <c r="Y561" s="86"/>
      <c r="Z561" s="86"/>
      <c r="AA561" s="86"/>
      <c r="AB561" s="86"/>
      <c r="AC561" s="86"/>
      <c r="AD561" s="86"/>
      <c r="AE561" s="86"/>
      <c r="AF561" s="86"/>
      <c r="AG561" s="86"/>
      <c r="AH561" s="86"/>
      <c r="AI561" s="86"/>
      <c r="AJ561" s="86"/>
      <c r="AK561" s="86"/>
      <c r="AL561" s="86"/>
      <c r="AM561" s="86"/>
      <c r="AN561" s="86"/>
      <c r="AO561" s="86"/>
      <c r="AP561" s="86"/>
      <c r="AQ561" s="86"/>
      <c r="AR561" s="86"/>
      <c r="AS561" s="86"/>
      <c r="AT561" s="86"/>
      <c r="AU561" s="86"/>
    </row>
    <row r="562" spans="1:47" ht="14.25" customHeight="1">
      <c r="A562" s="104"/>
      <c r="B562" s="105"/>
      <c r="C562" s="106"/>
      <c r="D562" s="105"/>
      <c r="E562" s="105"/>
      <c r="F562" s="105"/>
      <c r="G562" s="105"/>
      <c r="H562" s="447" t="s">
        <v>1020</v>
      </c>
      <c r="I562" s="440"/>
      <c r="J562" s="441"/>
      <c r="K562" s="92"/>
      <c r="L562" s="104"/>
      <c r="M562" s="104"/>
      <c r="N562" s="105"/>
      <c r="O562" s="108"/>
      <c r="P562" s="105"/>
      <c r="Q562" s="109"/>
      <c r="R562" s="109"/>
      <c r="S562" s="110"/>
      <c r="T562" s="109"/>
      <c r="U562" s="109"/>
      <c r="V562" s="105"/>
      <c r="W562" s="108"/>
      <c r="X562" s="108"/>
      <c r="Y562" s="108"/>
      <c r="Z562" s="108"/>
      <c r="AA562" s="108"/>
      <c r="AB562" s="108"/>
      <c r="AC562" s="108"/>
      <c r="AD562" s="108"/>
      <c r="AE562" s="108"/>
      <c r="AF562" s="108"/>
      <c r="AG562" s="108"/>
      <c r="AH562" s="108"/>
      <c r="AI562" s="108"/>
      <c r="AJ562" s="108"/>
      <c r="AK562" s="108"/>
      <c r="AL562" s="108"/>
      <c r="AM562" s="108"/>
      <c r="AN562" s="108"/>
      <c r="AO562" s="108"/>
      <c r="AP562" s="108"/>
      <c r="AQ562" s="108"/>
      <c r="AR562" s="108"/>
      <c r="AS562" s="108"/>
      <c r="AT562" s="108"/>
      <c r="AU562" s="108"/>
    </row>
    <row r="563" spans="1:47" ht="15" customHeight="1">
      <c r="A563" s="90">
        <v>59931709</v>
      </c>
      <c r="B563" s="77">
        <v>1</v>
      </c>
      <c r="C563" s="113">
        <v>44735</v>
      </c>
      <c r="D563" s="79">
        <v>44737</v>
      </c>
      <c r="E563" s="77" t="s">
        <v>862</v>
      </c>
      <c r="F563" s="80">
        <v>44753.1875</v>
      </c>
      <c r="G563" s="81">
        <v>80</v>
      </c>
      <c r="H563" s="81" t="s">
        <v>1021</v>
      </c>
      <c r="I563" s="78">
        <v>44781</v>
      </c>
      <c r="J563" s="81"/>
      <c r="K563" s="158" t="s">
        <v>117</v>
      </c>
      <c r="L563" s="82" t="s">
        <v>1013</v>
      </c>
      <c r="M563" s="77" t="s">
        <v>5</v>
      </c>
      <c r="N563" s="83"/>
      <c r="O563" s="84"/>
      <c r="P563" s="76">
        <v>69</v>
      </c>
      <c r="Q563" s="76">
        <v>25000</v>
      </c>
      <c r="R563" s="81">
        <v>4</v>
      </c>
      <c r="S563" s="89" t="s">
        <v>877</v>
      </c>
      <c r="T563" s="100" t="s">
        <v>891</v>
      </c>
      <c r="U563" s="81">
        <v>25.22</v>
      </c>
      <c r="V563" s="111" t="s">
        <v>909</v>
      </c>
      <c r="W563" s="84"/>
      <c r="X563" s="86"/>
      <c r="Y563" s="86"/>
      <c r="Z563" s="86"/>
      <c r="AA563" s="86"/>
      <c r="AB563" s="86"/>
      <c r="AC563" s="86"/>
      <c r="AD563" s="86"/>
      <c r="AE563" s="86"/>
      <c r="AF563" s="86"/>
      <c r="AG563" s="86"/>
      <c r="AH563" s="86"/>
      <c r="AI563" s="86"/>
      <c r="AJ563" s="86"/>
      <c r="AK563" s="86"/>
      <c r="AL563" s="86"/>
      <c r="AM563" s="86"/>
      <c r="AN563" s="86"/>
      <c r="AO563" s="86"/>
      <c r="AP563" s="86"/>
      <c r="AQ563" s="86"/>
      <c r="AR563" s="86"/>
      <c r="AS563" s="86"/>
      <c r="AT563" s="86"/>
      <c r="AU563" s="86"/>
    </row>
    <row r="564" spans="1:47" ht="15" customHeight="1">
      <c r="A564" s="90">
        <v>94630993</v>
      </c>
      <c r="B564" s="77">
        <v>3</v>
      </c>
      <c r="C564" s="113">
        <v>44735</v>
      </c>
      <c r="D564" s="79">
        <v>44737</v>
      </c>
      <c r="E564" s="77" t="s">
        <v>862</v>
      </c>
      <c r="F564" s="87">
        <v>44753</v>
      </c>
      <c r="G564" s="81">
        <v>80</v>
      </c>
      <c r="H564" s="81" t="s">
        <v>1021</v>
      </c>
      <c r="I564" s="78">
        <v>44781</v>
      </c>
      <c r="J564" s="81"/>
      <c r="K564" s="158" t="s">
        <v>117</v>
      </c>
      <c r="L564" s="82" t="s">
        <v>1013</v>
      </c>
      <c r="M564" s="77" t="s">
        <v>5</v>
      </c>
      <c r="N564" s="83"/>
      <c r="O564" s="84"/>
      <c r="P564" s="81">
        <v>69.5</v>
      </c>
      <c r="Q564" s="81">
        <v>23900</v>
      </c>
      <c r="R564" s="81">
        <v>4</v>
      </c>
      <c r="S564" s="85" t="s">
        <v>865</v>
      </c>
      <c r="T564" s="81" t="s">
        <v>912</v>
      </c>
      <c r="U564" s="81">
        <v>25.62</v>
      </c>
      <c r="V564" s="111" t="s">
        <v>909</v>
      </c>
      <c r="W564" s="84"/>
      <c r="X564" s="86"/>
      <c r="Y564" s="86"/>
      <c r="Z564" s="86"/>
      <c r="AA564" s="86"/>
      <c r="AB564" s="86"/>
      <c r="AC564" s="86"/>
      <c r="AD564" s="86"/>
      <c r="AE564" s="86"/>
      <c r="AF564" s="86"/>
      <c r="AG564" s="86"/>
      <c r="AH564" s="86"/>
      <c r="AI564" s="86"/>
      <c r="AJ564" s="86"/>
      <c r="AK564" s="86"/>
      <c r="AL564" s="86"/>
      <c r="AM564" s="86"/>
      <c r="AN564" s="86"/>
      <c r="AO564" s="86"/>
      <c r="AP564" s="86"/>
      <c r="AQ564" s="86"/>
      <c r="AR564" s="86"/>
      <c r="AS564" s="86"/>
      <c r="AT564" s="86"/>
      <c r="AU564" s="86"/>
    </row>
    <row r="565" spans="1:47" ht="15" customHeight="1">
      <c r="A565" s="90">
        <v>92950492</v>
      </c>
      <c r="B565" s="77">
        <v>2</v>
      </c>
      <c r="C565" s="113">
        <v>44735</v>
      </c>
      <c r="D565" s="79">
        <v>44737</v>
      </c>
      <c r="E565" s="77" t="s">
        <v>862</v>
      </c>
      <c r="F565" s="87">
        <v>44753</v>
      </c>
      <c r="G565" s="81">
        <v>80</v>
      </c>
      <c r="H565" s="81" t="s">
        <v>1021</v>
      </c>
      <c r="I565" s="78">
        <v>44781</v>
      </c>
      <c r="J565" s="81"/>
      <c r="K565" s="158" t="s">
        <v>117</v>
      </c>
      <c r="L565" s="82" t="s">
        <v>1013</v>
      </c>
      <c r="M565" s="77" t="s">
        <v>5</v>
      </c>
      <c r="N565" s="83"/>
      <c r="O565" s="84"/>
      <c r="P565" s="76">
        <v>74.5</v>
      </c>
      <c r="Q565" s="76">
        <v>25100</v>
      </c>
      <c r="R565" s="76">
        <v>4</v>
      </c>
      <c r="S565" s="85" t="s">
        <v>865</v>
      </c>
      <c r="T565" s="90" t="s">
        <v>879</v>
      </c>
      <c r="U565" s="76">
        <v>25.62</v>
      </c>
      <c r="V565" s="111" t="s">
        <v>909</v>
      </c>
      <c r="W565" s="84"/>
      <c r="X565" s="86"/>
      <c r="Y565" s="86"/>
      <c r="Z565" s="86"/>
      <c r="AA565" s="86"/>
      <c r="AB565" s="86"/>
      <c r="AC565" s="86"/>
      <c r="AD565" s="86"/>
      <c r="AE565" s="86"/>
      <c r="AF565" s="86"/>
      <c r="AG565" s="86"/>
      <c r="AH565" s="86"/>
      <c r="AI565" s="86"/>
      <c r="AJ565" s="86"/>
      <c r="AK565" s="86"/>
      <c r="AL565" s="86"/>
      <c r="AM565" s="86"/>
      <c r="AN565" s="86"/>
      <c r="AO565" s="86"/>
      <c r="AP565" s="86"/>
      <c r="AQ565" s="86"/>
      <c r="AR565" s="86"/>
      <c r="AS565" s="86"/>
      <c r="AT565" s="86"/>
      <c r="AU565" s="86"/>
    </row>
    <row r="566" spans="1:47" ht="15" customHeight="1">
      <c r="A566" s="90">
        <v>97853295</v>
      </c>
      <c r="B566" s="77">
        <v>4</v>
      </c>
      <c r="C566" s="113">
        <v>44735</v>
      </c>
      <c r="D566" s="79">
        <v>44737</v>
      </c>
      <c r="E566" s="77" t="s">
        <v>862</v>
      </c>
      <c r="F566" s="87">
        <v>44753</v>
      </c>
      <c r="G566" s="81">
        <v>80</v>
      </c>
      <c r="H566" s="81" t="s">
        <v>1021</v>
      </c>
      <c r="I566" s="78">
        <v>44781</v>
      </c>
      <c r="J566" s="81"/>
      <c r="K566" s="158" t="s">
        <v>117</v>
      </c>
      <c r="L566" s="82" t="s">
        <v>1013</v>
      </c>
      <c r="M566" s="77" t="s">
        <v>5</v>
      </c>
      <c r="N566" s="83"/>
      <c r="O566" s="84"/>
      <c r="P566" s="76">
        <v>74.5</v>
      </c>
      <c r="Q566" s="76">
        <v>25100</v>
      </c>
      <c r="R566" s="76">
        <v>4</v>
      </c>
      <c r="S566" s="85" t="s">
        <v>865</v>
      </c>
      <c r="T566" s="90" t="s">
        <v>879</v>
      </c>
      <c r="U566" s="76">
        <v>25.62</v>
      </c>
      <c r="V566" s="111" t="s">
        <v>909</v>
      </c>
      <c r="W566" s="84"/>
      <c r="X566" s="86"/>
      <c r="Y566" s="86"/>
      <c r="Z566" s="86"/>
      <c r="AA566" s="86"/>
      <c r="AB566" s="86"/>
      <c r="AC566" s="86"/>
      <c r="AD566" s="86"/>
      <c r="AE566" s="86"/>
      <c r="AF566" s="86"/>
      <c r="AG566" s="86"/>
      <c r="AH566" s="86"/>
      <c r="AI566" s="86"/>
      <c r="AJ566" s="86"/>
      <c r="AK566" s="86"/>
      <c r="AL566" s="86"/>
      <c r="AM566" s="86"/>
      <c r="AN566" s="86"/>
      <c r="AO566" s="86"/>
      <c r="AP566" s="86"/>
      <c r="AQ566" s="86"/>
      <c r="AR566" s="86"/>
      <c r="AS566" s="86"/>
      <c r="AT566" s="86"/>
      <c r="AU566" s="86"/>
    </row>
    <row r="567" spans="1:47" ht="15" customHeight="1">
      <c r="A567" s="90">
        <v>92972397</v>
      </c>
      <c r="B567" s="77">
        <v>14</v>
      </c>
      <c r="C567" s="78">
        <v>44739</v>
      </c>
      <c r="D567" s="79">
        <v>44739</v>
      </c>
      <c r="E567" s="77" t="s">
        <v>862</v>
      </c>
      <c r="F567" s="87">
        <v>44753</v>
      </c>
      <c r="G567" s="81">
        <v>80</v>
      </c>
      <c r="H567" s="114" t="s">
        <v>1022</v>
      </c>
      <c r="I567" s="139" t="s">
        <v>1023</v>
      </c>
      <c r="J567" s="81" t="s">
        <v>1024</v>
      </c>
      <c r="K567" s="111" t="s">
        <v>117</v>
      </c>
      <c r="L567" s="82" t="s">
        <v>908</v>
      </c>
      <c r="M567" s="77" t="s">
        <v>5</v>
      </c>
      <c r="N567" s="83"/>
      <c r="O567" s="84"/>
      <c r="P567" s="76">
        <v>74.5</v>
      </c>
      <c r="Q567" s="76">
        <v>25100</v>
      </c>
      <c r="R567" s="76">
        <v>4</v>
      </c>
      <c r="S567" s="85" t="s">
        <v>865</v>
      </c>
      <c r="T567" s="90" t="s">
        <v>879</v>
      </c>
      <c r="U567" s="76">
        <v>25.62</v>
      </c>
      <c r="V567" s="111" t="s">
        <v>909</v>
      </c>
      <c r="W567" s="84"/>
      <c r="X567" s="86"/>
      <c r="Y567" s="86"/>
      <c r="Z567" s="86"/>
      <c r="AA567" s="86"/>
      <c r="AB567" s="86"/>
      <c r="AC567" s="86"/>
      <c r="AD567" s="86"/>
      <c r="AE567" s="86"/>
      <c r="AF567" s="86"/>
      <c r="AG567" s="86"/>
      <c r="AH567" s="86"/>
      <c r="AI567" s="86"/>
      <c r="AJ567" s="86"/>
      <c r="AK567" s="86"/>
      <c r="AL567" s="86"/>
      <c r="AM567" s="86"/>
      <c r="AN567" s="86"/>
      <c r="AO567" s="86"/>
      <c r="AP567" s="86"/>
      <c r="AQ567" s="86"/>
      <c r="AR567" s="86"/>
      <c r="AS567" s="86"/>
      <c r="AT567" s="86"/>
      <c r="AU567" s="86"/>
    </row>
    <row r="568" spans="1:47" ht="15" customHeight="1">
      <c r="A568" s="90">
        <v>92643899</v>
      </c>
      <c r="B568" s="77">
        <v>10</v>
      </c>
      <c r="C568" s="78">
        <v>44739</v>
      </c>
      <c r="D568" s="79">
        <v>44739</v>
      </c>
      <c r="E568" s="77" t="s">
        <v>862</v>
      </c>
      <c r="F568" s="87">
        <v>44753</v>
      </c>
      <c r="G568" s="81">
        <v>80</v>
      </c>
      <c r="H568" s="114" t="s">
        <v>920</v>
      </c>
      <c r="I568" s="98">
        <v>44770</v>
      </c>
      <c r="J568" s="81"/>
      <c r="K568" s="111" t="s">
        <v>117</v>
      </c>
      <c r="L568" s="82" t="s">
        <v>908</v>
      </c>
      <c r="M568" s="77" t="s">
        <v>5</v>
      </c>
      <c r="N568" s="83">
        <v>44801</v>
      </c>
      <c r="O568" s="84"/>
      <c r="P568" s="76">
        <v>69.5</v>
      </c>
      <c r="Q568" s="76">
        <v>23900</v>
      </c>
      <c r="R568" s="76">
        <v>4</v>
      </c>
      <c r="S568" s="85" t="s">
        <v>865</v>
      </c>
      <c r="T568" s="76" t="s">
        <v>896</v>
      </c>
      <c r="U568" s="76">
        <v>25.69</v>
      </c>
      <c r="V568" s="111" t="s">
        <v>909</v>
      </c>
      <c r="W568" s="84"/>
      <c r="X568" s="86"/>
      <c r="Y568" s="86"/>
      <c r="Z568" s="86"/>
      <c r="AA568" s="86"/>
      <c r="AB568" s="86"/>
      <c r="AC568" s="86"/>
      <c r="AD568" s="86"/>
      <c r="AE568" s="86"/>
      <c r="AF568" s="86"/>
      <c r="AG568" s="86"/>
      <c r="AH568" s="86"/>
      <c r="AI568" s="86"/>
      <c r="AJ568" s="86"/>
      <c r="AK568" s="86"/>
      <c r="AL568" s="86"/>
      <c r="AM568" s="86"/>
      <c r="AN568" s="86"/>
      <c r="AO568" s="86"/>
      <c r="AP568" s="86"/>
      <c r="AQ568" s="86"/>
      <c r="AR568" s="86"/>
      <c r="AS568" s="86"/>
      <c r="AT568" s="86"/>
      <c r="AU568" s="86"/>
    </row>
    <row r="569" spans="1:47" ht="15" customHeight="1">
      <c r="A569" s="90">
        <v>98088487</v>
      </c>
      <c r="B569" s="77">
        <v>5</v>
      </c>
      <c r="C569" s="113">
        <v>44735</v>
      </c>
      <c r="D569" s="79">
        <v>44737</v>
      </c>
      <c r="E569" s="77" t="s">
        <v>862</v>
      </c>
      <c r="F569" s="87">
        <v>44753</v>
      </c>
      <c r="G569" s="81">
        <v>80</v>
      </c>
      <c r="H569" s="81" t="s">
        <v>1021</v>
      </c>
      <c r="I569" s="78">
        <v>44781</v>
      </c>
      <c r="J569" s="81"/>
      <c r="K569" s="158" t="s">
        <v>117</v>
      </c>
      <c r="L569" s="82" t="s">
        <v>1013</v>
      </c>
      <c r="M569" s="77" t="s">
        <v>5</v>
      </c>
      <c r="N569" s="83"/>
      <c r="O569" s="84"/>
      <c r="P569" s="76">
        <v>69</v>
      </c>
      <c r="Q569" s="76">
        <v>25000</v>
      </c>
      <c r="R569" s="76">
        <v>4</v>
      </c>
      <c r="S569" s="85" t="s">
        <v>875</v>
      </c>
      <c r="T569" s="88" t="s">
        <v>876</v>
      </c>
      <c r="U569" s="76">
        <v>25.22</v>
      </c>
      <c r="V569" s="111" t="s">
        <v>909</v>
      </c>
      <c r="W569" s="84"/>
      <c r="X569" s="86"/>
      <c r="Y569" s="86"/>
      <c r="Z569" s="86"/>
      <c r="AA569" s="86"/>
      <c r="AB569" s="86"/>
      <c r="AC569" s="86"/>
      <c r="AD569" s="86"/>
      <c r="AE569" s="86"/>
      <c r="AF569" s="86"/>
      <c r="AG569" s="86"/>
      <c r="AH569" s="86"/>
      <c r="AI569" s="86"/>
      <c r="AJ569" s="86"/>
      <c r="AK569" s="86"/>
      <c r="AL569" s="86"/>
      <c r="AM569" s="86"/>
      <c r="AN569" s="86"/>
      <c r="AO569" s="86"/>
      <c r="AP569" s="86"/>
      <c r="AQ569" s="86"/>
      <c r="AR569" s="86"/>
      <c r="AS569" s="86"/>
      <c r="AT569" s="86"/>
      <c r="AU569" s="86"/>
    </row>
    <row r="570" spans="1:47" ht="15" customHeight="1">
      <c r="A570" s="81">
        <v>94585296</v>
      </c>
      <c r="B570" s="77">
        <v>20</v>
      </c>
      <c r="C570" s="78">
        <v>44750</v>
      </c>
      <c r="D570" s="79">
        <v>44750</v>
      </c>
      <c r="E570" s="77" t="s">
        <v>862</v>
      </c>
      <c r="F570" s="87">
        <v>44753</v>
      </c>
      <c r="G570" s="81">
        <v>80</v>
      </c>
      <c r="H570" s="81" t="s">
        <v>1015</v>
      </c>
      <c r="I570" s="78">
        <v>44780</v>
      </c>
      <c r="J570" s="81"/>
      <c r="K570" s="111" t="s">
        <v>117</v>
      </c>
      <c r="L570" s="82" t="s">
        <v>1025</v>
      </c>
      <c r="M570" s="77" t="s">
        <v>5</v>
      </c>
      <c r="N570" s="83"/>
      <c r="O570" s="84"/>
      <c r="P570" s="81">
        <v>69.5</v>
      </c>
      <c r="Q570" s="81">
        <v>23900</v>
      </c>
      <c r="R570" s="81">
        <v>4</v>
      </c>
      <c r="S570" s="85" t="s">
        <v>865</v>
      </c>
      <c r="T570" s="81" t="s">
        <v>912</v>
      </c>
      <c r="U570" s="81">
        <v>25.62</v>
      </c>
      <c r="V570" s="111" t="s">
        <v>909</v>
      </c>
      <c r="W570" s="84"/>
      <c r="X570" s="86"/>
      <c r="Y570" s="86"/>
      <c r="Z570" s="86"/>
      <c r="AA570" s="86"/>
      <c r="AB570" s="86"/>
      <c r="AC570" s="86"/>
      <c r="AD570" s="86"/>
      <c r="AE570" s="86"/>
      <c r="AF570" s="86"/>
      <c r="AG570" s="86"/>
      <c r="AH570" s="86"/>
      <c r="AI570" s="86"/>
      <c r="AJ570" s="86"/>
      <c r="AK570" s="86"/>
      <c r="AL570" s="86"/>
      <c r="AM570" s="86"/>
      <c r="AN570" s="86"/>
      <c r="AO570" s="86"/>
      <c r="AP570" s="86"/>
      <c r="AQ570" s="86"/>
      <c r="AR570" s="86"/>
      <c r="AS570" s="86"/>
      <c r="AT570" s="86"/>
      <c r="AU570" s="86"/>
    </row>
    <row r="571" spans="1:47" ht="15" customHeight="1">
      <c r="A571" s="81">
        <v>94611498</v>
      </c>
      <c r="B571" s="77">
        <v>21</v>
      </c>
      <c r="C571" s="78">
        <v>44750</v>
      </c>
      <c r="D571" s="79">
        <v>44750</v>
      </c>
      <c r="E571" s="77" t="s">
        <v>862</v>
      </c>
      <c r="F571" s="87">
        <v>44753</v>
      </c>
      <c r="G571" s="81">
        <v>80</v>
      </c>
      <c r="H571" s="81" t="s">
        <v>1015</v>
      </c>
      <c r="I571" s="78">
        <v>44780</v>
      </c>
      <c r="J571" s="81"/>
      <c r="K571" s="111" t="s">
        <v>117</v>
      </c>
      <c r="L571" s="82" t="s">
        <v>1025</v>
      </c>
      <c r="M571" s="77" t="s">
        <v>5</v>
      </c>
      <c r="N571" s="83"/>
      <c r="O571" s="84"/>
      <c r="P571" s="81">
        <v>69.5</v>
      </c>
      <c r="Q571" s="81">
        <v>23900</v>
      </c>
      <c r="R571" s="81">
        <v>4</v>
      </c>
      <c r="S571" s="85" t="s">
        <v>865</v>
      </c>
      <c r="T571" s="81" t="s">
        <v>912</v>
      </c>
      <c r="U571" s="81">
        <v>25.62</v>
      </c>
      <c r="V571" s="111" t="s">
        <v>909</v>
      </c>
      <c r="W571" s="84"/>
      <c r="X571" s="86"/>
      <c r="Y571" s="86"/>
      <c r="Z571" s="86"/>
      <c r="AA571" s="86"/>
      <c r="AB571" s="86"/>
      <c r="AC571" s="86"/>
      <c r="AD571" s="86"/>
      <c r="AE571" s="86"/>
      <c r="AF571" s="86"/>
      <c r="AG571" s="86"/>
      <c r="AH571" s="86"/>
      <c r="AI571" s="86"/>
      <c r="AJ571" s="86"/>
      <c r="AK571" s="86"/>
      <c r="AL571" s="86"/>
      <c r="AM571" s="86"/>
      <c r="AN571" s="86"/>
      <c r="AO571" s="86"/>
      <c r="AP571" s="86"/>
      <c r="AQ571" s="86"/>
      <c r="AR571" s="86"/>
      <c r="AS571" s="86"/>
      <c r="AT571" s="86"/>
      <c r="AU571" s="86"/>
    </row>
    <row r="572" spans="1:47" ht="15" customHeight="1">
      <c r="A572" s="81">
        <v>92613694</v>
      </c>
      <c r="B572" s="77">
        <v>6</v>
      </c>
      <c r="C572" s="78">
        <v>44750</v>
      </c>
      <c r="D572" s="79">
        <v>44750</v>
      </c>
      <c r="E572" s="77" t="s">
        <v>862</v>
      </c>
      <c r="F572" s="87">
        <v>44753</v>
      </c>
      <c r="G572" s="81">
        <v>80</v>
      </c>
      <c r="H572" s="81" t="s">
        <v>1015</v>
      </c>
      <c r="I572" s="78">
        <v>44780</v>
      </c>
      <c r="J572" s="81"/>
      <c r="K572" s="111" t="s">
        <v>117</v>
      </c>
      <c r="L572" s="82" t="s">
        <v>1025</v>
      </c>
      <c r="M572" s="77" t="s">
        <v>5</v>
      </c>
      <c r="N572" s="83"/>
      <c r="O572" s="84"/>
      <c r="P572" s="76">
        <v>74.5</v>
      </c>
      <c r="Q572" s="76">
        <v>25100</v>
      </c>
      <c r="R572" s="76">
        <v>4</v>
      </c>
      <c r="S572" s="85" t="s">
        <v>865</v>
      </c>
      <c r="T572" s="90" t="s">
        <v>879</v>
      </c>
      <c r="U572" s="76">
        <v>25.62</v>
      </c>
      <c r="V572" s="111" t="s">
        <v>909</v>
      </c>
      <c r="W572" s="84"/>
      <c r="X572" s="86"/>
      <c r="Y572" s="86"/>
      <c r="Z572" s="86"/>
      <c r="AA572" s="86"/>
      <c r="AB572" s="86"/>
      <c r="AC572" s="86"/>
      <c r="AD572" s="86"/>
      <c r="AE572" s="86"/>
      <c r="AF572" s="86"/>
      <c r="AG572" s="86"/>
      <c r="AH572" s="86"/>
      <c r="AI572" s="86"/>
      <c r="AJ572" s="86"/>
      <c r="AK572" s="86"/>
      <c r="AL572" s="86"/>
      <c r="AM572" s="86"/>
      <c r="AN572" s="86"/>
      <c r="AO572" s="86"/>
      <c r="AP572" s="86"/>
      <c r="AQ572" s="86"/>
      <c r="AR572" s="86"/>
      <c r="AS572" s="86"/>
      <c r="AT572" s="86"/>
      <c r="AU572" s="86"/>
    </row>
    <row r="573" spans="1:47" ht="15" customHeight="1">
      <c r="A573" s="81">
        <v>92693399</v>
      </c>
      <c r="B573" s="77">
        <v>8</v>
      </c>
      <c r="C573" s="78">
        <v>44750</v>
      </c>
      <c r="D573" s="79">
        <v>44750</v>
      </c>
      <c r="E573" s="77" t="s">
        <v>862</v>
      </c>
      <c r="F573" s="87">
        <v>44753</v>
      </c>
      <c r="G573" s="81">
        <v>80</v>
      </c>
      <c r="H573" s="81" t="s">
        <v>1015</v>
      </c>
      <c r="I573" s="78">
        <v>44780</v>
      </c>
      <c r="J573" s="81"/>
      <c r="K573" s="111" t="s">
        <v>117</v>
      </c>
      <c r="L573" s="82" t="s">
        <v>1025</v>
      </c>
      <c r="M573" s="77" t="s">
        <v>5</v>
      </c>
      <c r="N573" s="83"/>
      <c r="O573" s="84"/>
      <c r="P573" s="76">
        <v>74.5</v>
      </c>
      <c r="Q573" s="76">
        <v>25100</v>
      </c>
      <c r="R573" s="76">
        <v>4</v>
      </c>
      <c r="S573" s="85" t="s">
        <v>865</v>
      </c>
      <c r="T573" s="90" t="s">
        <v>879</v>
      </c>
      <c r="U573" s="76">
        <v>25.62</v>
      </c>
      <c r="V573" s="111" t="s">
        <v>909</v>
      </c>
      <c r="W573" s="84"/>
      <c r="X573" s="86"/>
      <c r="Y573" s="86"/>
      <c r="Z573" s="86"/>
      <c r="AA573" s="86"/>
      <c r="AB573" s="86"/>
      <c r="AC573" s="86"/>
      <c r="AD573" s="86"/>
      <c r="AE573" s="86"/>
      <c r="AF573" s="86"/>
      <c r="AG573" s="86"/>
      <c r="AH573" s="86"/>
      <c r="AI573" s="86"/>
      <c r="AJ573" s="86"/>
      <c r="AK573" s="86"/>
      <c r="AL573" s="86"/>
      <c r="AM573" s="86"/>
      <c r="AN573" s="86"/>
      <c r="AO573" s="86"/>
      <c r="AP573" s="86"/>
      <c r="AQ573" s="86"/>
      <c r="AR573" s="86"/>
      <c r="AS573" s="86"/>
      <c r="AT573" s="86"/>
      <c r="AU573" s="86"/>
    </row>
    <row r="574" spans="1:47" ht="15" customHeight="1">
      <c r="A574" s="81">
        <v>92728393</v>
      </c>
      <c r="B574" s="77">
        <v>9</v>
      </c>
      <c r="C574" s="78">
        <v>44750</v>
      </c>
      <c r="D574" s="79">
        <v>44750</v>
      </c>
      <c r="E574" s="77" t="s">
        <v>862</v>
      </c>
      <c r="F574" s="87">
        <v>44753</v>
      </c>
      <c r="G574" s="81">
        <v>80</v>
      </c>
      <c r="H574" s="81" t="s">
        <v>1015</v>
      </c>
      <c r="I574" s="78">
        <v>44780</v>
      </c>
      <c r="J574" s="81"/>
      <c r="K574" s="111" t="s">
        <v>117</v>
      </c>
      <c r="L574" s="82" t="s">
        <v>1025</v>
      </c>
      <c r="M574" s="77" t="s">
        <v>5</v>
      </c>
      <c r="N574" s="83"/>
      <c r="O574" s="84"/>
      <c r="P574" s="76">
        <v>74.5</v>
      </c>
      <c r="Q574" s="76">
        <v>25100</v>
      </c>
      <c r="R574" s="76">
        <v>4</v>
      </c>
      <c r="S574" s="85" t="s">
        <v>865</v>
      </c>
      <c r="T574" s="90" t="s">
        <v>879</v>
      </c>
      <c r="U574" s="76">
        <v>25.62</v>
      </c>
      <c r="V574" s="111" t="s">
        <v>909</v>
      </c>
      <c r="W574" s="84"/>
      <c r="X574" s="86"/>
      <c r="Y574" s="86"/>
      <c r="Z574" s="86"/>
      <c r="AA574" s="86"/>
      <c r="AB574" s="86"/>
      <c r="AC574" s="86"/>
      <c r="AD574" s="86"/>
      <c r="AE574" s="86"/>
      <c r="AF574" s="86"/>
      <c r="AG574" s="86"/>
      <c r="AH574" s="86"/>
      <c r="AI574" s="86"/>
      <c r="AJ574" s="86"/>
      <c r="AK574" s="86"/>
      <c r="AL574" s="86"/>
      <c r="AM574" s="86"/>
      <c r="AN574" s="86"/>
      <c r="AO574" s="86"/>
      <c r="AP574" s="86"/>
      <c r="AQ574" s="86"/>
      <c r="AR574" s="86"/>
      <c r="AS574" s="86"/>
      <c r="AT574" s="86"/>
      <c r="AU574" s="86"/>
    </row>
    <row r="575" spans="1:47" ht="15" customHeight="1">
      <c r="A575" s="81">
        <v>92791896</v>
      </c>
      <c r="B575" s="77">
        <v>13</v>
      </c>
      <c r="C575" s="78">
        <v>44750</v>
      </c>
      <c r="D575" s="79">
        <v>44750</v>
      </c>
      <c r="E575" s="77" t="s">
        <v>862</v>
      </c>
      <c r="F575" s="87">
        <v>44753</v>
      </c>
      <c r="G575" s="81">
        <v>80</v>
      </c>
      <c r="H575" s="81" t="s">
        <v>1022</v>
      </c>
      <c r="I575" s="141" t="s">
        <v>1026</v>
      </c>
      <c r="J575" s="81"/>
      <c r="K575" s="111" t="s">
        <v>117</v>
      </c>
      <c r="L575" s="82" t="s">
        <v>1025</v>
      </c>
      <c r="M575" s="77" t="s">
        <v>5</v>
      </c>
      <c r="N575" s="83"/>
      <c r="O575" s="84"/>
      <c r="P575" s="76">
        <v>74.5</v>
      </c>
      <c r="Q575" s="76">
        <v>25100</v>
      </c>
      <c r="R575" s="76">
        <v>4</v>
      </c>
      <c r="S575" s="85" t="s">
        <v>865</v>
      </c>
      <c r="T575" s="90" t="s">
        <v>879</v>
      </c>
      <c r="U575" s="76">
        <v>25.62</v>
      </c>
      <c r="V575" s="111" t="s">
        <v>909</v>
      </c>
      <c r="W575" s="84"/>
      <c r="X575" s="86"/>
      <c r="Y575" s="86"/>
      <c r="Z575" s="86"/>
      <c r="AA575" s="86"/>
      <c r="AB575" s="86"/>
      <c r="AC575" s="86"/>
      <c r="AD575" s="86"/>
      <c r="AE575" s="86"/>
      <c r="AF575" s="86"/>
      <c r="AG575" s="86"/>
      <c r="AH575" s="86"/>
      <c r="AI575" s="86"/>
      <c r="AJ575" s="86"/>
      <c r="AK575" s="86"/>
      <c r="AL575" s="86"/>
      <c r="AM575" s="86"/>
      <c r="AN575" s="86"/>
      <c r="AO575" s="86"/>
      <c r="AP575" s="86"/>
      <c r="AQ575" s="86"/>
      <c r="AR575" s="86"/>
      <c r="AS575" s="86"/>
      <c r="AT575" s="86"/>
      <c r="AU575" s="86"/>
    </row>
    <row r="576" spans="1:47" ht="15" customHeight="1">
      <c r="A576" s="81">
        <v>97823991</v>
      </c>
      <c r="B576" s="77">
        <v>22</v>
      </c>
      <c r="C576" s="78">
        <v>44750</v>
      </c>
      <c r="D576" s="79">
        <v>44750</v>
      </c>
      <c r="E576" s="77" t="s">
        <v>862</v>
      </c>
      <c r="F576" s="87">
        <v>44753</v>
      </c>
      <c r="G576" s="81">
        <v>80</v>
      </c>
      <c r="H576" s="81" t="s">
        <v>1015</v>
      </c>
      <c r="I576" s="78">
        <v>44780</v>
      </c>
      <c r="J576" s="81"/>
      <c r="K576" s="111" t="s">
        <v>117</v>
      </c>
      <c r="L576" s="82" t="s">
        <v>1025</v>
      </c>
      <c r="M576" s="77" t="s">
        <v>5</v>
      </c>
      <c r="N576" s="83"/>
      <c r="O576" s="84"/>
      <c r="P576" s="76">
        <v>74.5</v>
      </c>
      <c r="Q576" s="76">
        <v>25100</v>
      </c>
      <c r="R576" s="76">
        <v>4</v>
      </c>
      <c r="S576" s="85" t="s">
        <v>865</v>
      </c>
      <c r="T576" s="90" t="s">
        <v>879</v>
      </c>
      <c r="U576" s="76">
        <v>25.62</v>
      </c>
      <c r="V576" s="111" t="s">
        <v>909</v>
      </c>
      <c r="W576" s="84"/>
      <c r="X576" s="86"/>
      <c r="Y576" s="86"/>
      <c r="Z576" s="86"/>
      <c r="AA576" s="86"/>
      <c r="AB576" s="86"/>
      <c r="AC576" s="86"/>
      <c r="AD576" s="86"/>
      <c r="AE576" s="86"/>
      <c r="AF576" s="86"/>
      <c r="AG576" s="86"/>
      <c r="AH576" s="86"/>
      <c r="AI576" s="86"/>
      <c r="AJ576" s="86"/>
      <c r="AK576" s="86"/>
      <c r="AL576" s="86"/>
      <c r="AM576" s="86"/>
      <c r="AN576" s="86"/>
      <c r="AO576" s="86"/>
      <c r="AP576" s="86"/>
      <c r="AQ576" s="86"/>
      <c r="AR576" s="86"/>
      <c r="AS576" s="86"/>
      <c r="AT576" s="86"/>
      <c r="AU576" s="86"/>
    </row>
    <row r="577" spans="1:47" ht="15" customHeight="1">
      <c r="A577" s="81">
        <v>97879498</v>
      </c>
      <c r="B577" s="77">
        <v>23</v>
      </c>
      <c r="C577" s="78">
        <v>44750</v>
      </c>
      <c r="D577" s="79">
        <v>44750</v>
      </c>
      <c r="E577" s="77" t="s">
        <v>862</v>
      </c>
      <c r="F577" s="87">
        <v>44753</v>
      </c>
      <c r="G577" s="81">
        <v>80</v>
      </c>
      <c r="H577" s="81" t="s">
        <v>1015</v>
      </c>
      <c r="I577" s="78">
        <v>44780</v>
      </c>
      <c r="J577" s="81"/>
      <c r="K577" s="111" t="s">
        <v>117</v>
      </c>
      <c r="L577" s="82" t="s">
        <v>1025</v>
      </c>
      <c r="M577" s="77" t="s">
        <v>5</v>
      </c>
      <c r="N577" s="83"/>
      <c r="O577" s="84"/>
      <c r="P577" s="76">
        <v>74.5</v>
      </c>
      <c r="Q577" s="76">
        <v>25100</v>
      </c>
      <c r="R577" s="76">
        <v>4</v>
      </c>
      <c r="S577" s="85" t="s">
        <v>865</v>
      </c>
      <c r="T577" s="90" t="s">
        <v>879</v>
      </c>
      <c r="U577" s="76">
        <v>25.62</v>
      </c>
      <c r="V577" s="111" t="s">
        <v>909</v>
      </c>
      <c r="W577" s="84"/>
      <c r="X577" s="86"/>
      <c r="Y577" s="86"/>
      <c r="Z577" s="86"/>
      <c r="AA577" s="86"/>
      <c r="AB577" s="86"/>
      <c r="AC577" s="86"/>
      <c r="AD577" s="86"/>
      <c r="AE577" s="86"/>
      <c r="AF577" s="86"/>
      <c r="AG577" s="86"/>
      <c r="AH577" s="86"/>
      <c r="AI577" s="86"/>
      <c r="AJ577" s="86"/>
      <c r="AK577" s="86"/>
      <c r="AL577" s="86"/>
      <c r="AM577" s="86"/>
      <c r="AN577" s="86"/>
      <c r="AO577" s="86"/>
      <c r="AP577" s="86"/>
      <c r="AQ577" s="86"/>
      <c r="AR577" s="86"/>
      <c r="AS577" s="86"/>
      <c r="AT577" s="86"/>
      <c r="AU577" s="86"/>
    </row>
    <row r="578" spans="1:47" ht="15" customHeight="1">
      <c r="A578" s="81">
        <v>92630094</v>
      </c>
      <c r="B578" s="77">
        <v>7</v>
      </c>
      <c r="C578" s="78">
        <v>44750</v>
      </c>
      <c r="D578" s="79">
        <v>44750</v>
      </c>
      <c r="E578" s="77" t="s">
        <v>862</v>
      </c>
      <c r="F578" s="87">
        <v>44753</v>
      </c>
      <c r="G578" s="81">
        <v>80</v>
      </c>
      <c r="H578" s="81" t="s">
        <v>1015</v>
      </c>
      <c r="I578" s="78">
        <v>44780</v>
      </c>
      <c r="J578" s="81"/>
      <c r="K578" s="111" t="s">
        <v>117</v>
      </c>
      <c r="L578" s="82" t="s">
        <v>1025</v>
      </c>
      <c r="M578" s="77" t="s">
        <v>5</v>
      </c>
      <c r="N578" s="83"/>
      <c r="O578" s="84"/>
      <c r="P578" s="76">
        <v>69.5</v>
      </c>
      <c r="Q578" s="76">
        <v>23900</v>
      </c>
      <c r="R578" s="76">
        <v>4</v>
      </c>
      <c r="S578" s="85" t="s">
        <v>865</v>
      </c>
      <c r="T578" s="76" t="s">
        <v>896</v>
      </c>
      <c r="U578" s="76">
        <v>25.69</v>
      </c>
      <c r="V578" s="111" t="s">
        <v>909</v>
      </c>
      <c r="W578" s="84"/>
      <c r="X578" s="86"/>
      <c r="Y578" s="86"/>
      <c r="Z578" s="86"/>
      <c r="AA578" s="86"/>
      <c r="AB578" s="86"/>
      <c r="AC578" s="86"/>
      <c r="AD578" s="86"/>
      <c r="AE578" s="86"/>
      <c r="AF578" s="86"/>
      <c r="AG578" s="86"/>
      <c r="AH578" s="86"/>
      <c r="AI578" s="86"/>
      <c r="AJ578" s="86"/>
      <c r="AK578" s="86"/>
      <c r="AL578" s="86"/>
      <c r="AM578" s="86"/>
      <c r="AN578" s="86"/>
      <c r="AO578" s="86"/>
      <c r="AP578" s="86"/>
      <c r="AQ578" s="86"/>
      <c r="AR578" s="86"/>
      <c r="AS578" s="86"/>
      <c r="AT578" s="86"/>
      <c r="AU578" s="86"/>
    </row>
    <row r="579" spans="1:47" ht="15" customHeight="1">
      <c r="A579" s="81">
        <v>92802495</v>
      </c>
      <c r="B579" s="77">
        <v>15</v>
      </c>
      <c r="C579" s="78">
        <v>44750</v>
      </c>
      <c r="D579" s="79">
        <v>44750</v>
      </c>
      <c r="E579" s="77" t="s">
        <v>862</v>
      </c>
      <c r="F579" s="87">
        <v>44753</v>
      </c>
      <c r="G579" s="81">
        <v>80</v>
      </c>
      <c r="H579" s="81" t="s">
        <v>1015</v>
      </c>
      <c r="I579" s="78">
        <v>44780</v>
      </c>
      <c r="J579" s="81"/>
      <c r="K579" s="111" t="s">
        <v>117</v>
      </c>
      <c r="L579" s="82" t="s">
        <v>1025</v>
      </c>
      <c r="M579" s="77" t="s">
        <v>5</v>
      </c>
      <c r="N579" s="83"/>
      <c r="O579" s="84"/>
      <c r="P579" s="76">
        <v>69.5</v>
      </c>
      <c r="Q579" s="76">
        <v>23900</v>
      </c>
      <c r="R579" s="76">
        <v>4</v>
      </c>
      <c r="S579" s="85" t="s">
        <v>865</v>
      </c>
      <c r="T579" s="76" t="s">
        <v>896</v>
      </c>
      <c r="U579" s="76">
        <v>25.69</v>
      </c>
      <c r="V579" s="111" t="s">
        <v>909</v>
      </c>
      <c r="W579" s="84"/>
      <c r="X579" s="86"/>
      <c r="Y579" s="86"/>
      <c r="Z579" s="86"/>
      <c r="AA579" s="86"/>
      <c r="AB579" s="86"/>
      <c r="AC579" s="86"/>
      <c r="AD579" s="86"/>
      <c r="AE579" s="86"/>
      <c r="AF579" s="86"/>
      <c r="AG579" s="86"/>
      <c r="AH579" s="86"/>
      <c r="AI579" s="86"/>
      <c r="AJ579" s="86"/>
      <c r="AK579" s="86"/>
      <c r="AL579" s="86"/>
      <c r="AM579" s="86"/>
      <c r="AN579" s="86"/>
      <c r="AO579" s="86"/>
      <c r="AP579" s="86"/>
      <c r="AQ579" s="86"/>
      <c r="AR579" s="86"/>
      <c r="AS579" s="86"/>
      <c r="AT579" s="86"/>
      <c r="AU579" s="86"/>
    </row>
    <row r="580" spans="1:47" ht="15" customHeight="1">
      <c r="A580" s="81">
        <v>92805290</v>
      </c>
      <c r="B580" s="77">
        <v>16</v>
      </c>
      <c r="C580" s="78">
        <v>44750</v>
      </c>
      <c r="D580" s="79">
        <v>44750</v>
      </c>
      <c r="E580" s="77" t="s">
        <v>862</v>
      </c>
      <c r="F580" s="87">
        <v>44753</v>
      </c>
      <c r="G580" s="81">
        <v>80</v>
      </c>
      <c r="H580" s="81" t="s">
        <v>1015</v>
      </c>
      <c r="I580" s="78">
        <v>44780</v>
      </c>
      <c r="J580" s="81"/>
      <c r="K580" s="111" t="s">
        <v>117</v>
      </c>
      <c r="L580" s="82" t="s">
        <v>1025</v>
      </c>
      <c r="M580" s="77" t="s">
        <v>5</v>
      </c>
      <c r="N580" s="83"/>
      <c r="O580" s="84"/>
      <c r="P580" s="76">
        <v>69.5</v>
      </c>
      <c r="Q580" s="76">
        <v>23900</v>
      </c>
      <c r="R580" s="76">
        <v>4</v>
      </c>
      <c r="S580" s="85" t="s">
        <v>865</v>
      </c>
      <c r="T580" s="76" t="s">
        <v>896</v>
      </c>
      <c r="U580" s="76">
        <v>25.69</v>
      </c>
      <c r="V580" s="111" t="s">
        <v>909</v>
      </c>
      <c r="W580" s="84"/>
      <c r="X580" s="86"/>
      <c r="Y580" s="86"/>
      <c r="Z580" s="86"/>
      <c r="AA580" s="86"/>
      <c r="AB580" s="86"/>
      <c r="AC580" s="86"/>
      <c r="AD580" s="86"/>
      <c r="AE580" s="86"/>
      <c r="AF580" s="86"/>
      <c r="AG580" s="86"/>
      <c r="AH580" s="86"/>
      <c r="AI580" s="86"/>
      <c r="AJ580" s="86"/>
      <c r="AK580" s="86"/>
      <c r="AL580" s="86"/>
      <c r="AM580" s="86"/>
      <c r="AN580" s="86"/>
      <c r="AO580" s="86"/>
      <c r="AP580" s="86"/>
      <c r="AQ580" s="86"/>
      <c r="AR580" s="86"/>
      <c r="AS580" s="86"/>
      <c r="AT580" s="86"/>
      <c r="AU580" s="86"/>
    </row>
    <row r="581" spans="1:47" ht="15" customHeight="1">
      <c r="A581" s="81">
        <v>92805894</v>
      </c>
      <c r="B581" s="77">
        <v>17</v>
      </c>
      <c r="C581" s="78">
        <v>44750</v>
      </c>
      <c r="D581" s="79">
        <v>44750</v>
      </c>
      <c r="E581" s="77" t="s">
        <v>862</v>
      </c>
      <c r="F581" s="87">
        <v>44753</v>
      </c>
      <c r="G581" s="81">
        <v>80</v>
      </c>
      <c r="H581" s="81" t="s">
        <v>1015</v>
      </c>
      <c r="I581" s="78">
        <v>44780</v>
      </c>
      <c r="J581" s="81"/>
      <c r="K581" s="111" t="s">
        <v>117</v>
      </c>
      <c r="L581" s="82" t="s">
        <v>1025</v>
      </c>
      <c r="M581" s="77" t="s">
        <v>5</v>
      </c>
      <c r="N581" s="83"/>
      <c r="O581" s="84"/>
      <c r="P581" s="76">
        <v>69.5</v>
      </c>
      <c r="Q581" s="76">
        <v>23900</v>
      </c>
      <c r="R581" s="76">
        <v>4</v>
      </c>
      <c r="S581" s="85" t="s">
        <v>865</v>
      </c>
      <c r="T581" s="76" t="s">
        <v>896</v>
      </c>
      <c r="U581" s="76">
        <v>25.69</v>
      </c>
      <c r="V581" s="111" t="s">
        <v>909</v>
      </c>
      <c r="W581" s="84"/>
      <c r="X581" s="86"/>
      <c r="Y581" s="86"/>
      <c r="Z581" s="86"/>
      <c r="AA581" s="86"/>
      <c r="AB581" s="86"/>
      <c r="AC581" s="86"/>
      <c r="AD581" s="86"/>
      <c r="AE581" s="86"/>
      <c r="AF581" s="86"/>
      <c r="AG581" s="86"/>
      <c r="AH581" s="86"/>
      <c r="AI581" s="86"/>
      <c r="AJ581" s="86"/>
      <c r="AK581" s="86"/>
      <c r="AL581" s="86"/>
      <c r="AM581" s="86"/>
      <c r="AN581" s="86"/>
      <c r="AO581" s="86"/>
      <c r="AP581" s="86"/>
      <c r="AQ581" s="86"/>
      <c r="AR581" s="86"/>
      <c r="AS581" s="86"/>
      <c r="AT581" s="86"/>
      <c r="AU581" s="86"/>
    </row>
    <row r="582" spans="1:47" ht="15" customHeight="1">
      <c r="A582" s="81">
        <v>92820190</v>
      </c>
      <c r="B582" s="77">
        <v>18</v>
      </c>
      <c r="C582" s="78">
        <v>44750</v>
      </c>
      <c r="D582" s="79">
        <v>44750</v>
      </c>
      <c r="E582" s="77" t="s">
        <v>862</v>
      </c>
      <c r="F582" s="87">
        <v>44753</v>
      </c>
      <c r="G582" s="81">
        <v>80</v>
      </c>
      <c r="H582" s="81" t="s">
        <v>1015</v>
      </c>
      <c r="I582" s="78">
        <v>44780</v>
      </c>
      <c r="J582" s="81"/>
      <c r="K582" s="111" t="s">
        <v>117</v>
      </c>
      <c r="L582" s="82" t="s">
        <v>1025</v>
      </c>
      <c r="M582" s="77" t="s">
        <v>5</v>
      </c>
      <c r="N582" s="83"/>
      <c r="O582" s="84"/>
      <c r="P582" s="76">
        <v>69.5</v>
      </c>
      <c r="Q582" s="76">
        <v>23800</v>
      </c>
      <c r="R582" s="76">
        <v>4</v>
      </c>
      <c r="S582" s="85" t="s">
        <v>865</v>
      </c>
      <c r="T582" s="76" t="s">
        <v>896</v>
      </c>
      <c r="U582" s="76">
        <v>25.69</v>
      </c>
      <c r="V582" s="111" t="s">
        <v>909</v>
      </c>
      <c r="W582" s="84"/>
      <c r="X582" s="86"/>
      <c r="Y582" s="86"/>
      <c r="Z582" s="86"/>
      <c r="AA582" s="86"/>
      <c r="AB582" s="86"/>
      <c r="AC582" s="86"/>
      <c r="AD582" s="86"/>
      <c r="AE582" s="86"/>
      <c r="AF582" s="86"/>
      <c r="AG582" s="86"/>
      <c r="AH582" s="86"/>
      <c r="AI582" s="86"/>
      <c r="AJ582" s="86"/>
      <c r="AK582" s="86"/>
      <c r="AL582" s="86"/>
      <c r="AM582" s="86"/>
      <c r="AN582" s="86"/>
      <c r="AO582" s="86"/>
      <c r="AP582" s="86"/>
      <c r="AQ582" s="86"/>
      <c r="AR582" s="86"/>
      <c r="AS582" s="86"/>
      <c r="AT582" s="86"/>
      <c r="AU582" s="86"/>
    </row>
    <row r="583" spans="1:47" ht="15" customHeight="1">
      <c r="A583" s="81">
        <v>92873694</v>
      </c>
      <c r="B583" s="77">
        <v>19</v>
      </c>
      <c r="C583" s="78">
        <v>44750</v>
      </c>
      <c r="D583" s="79">
        <v>44750</v>
      </c>
      <c r="E583" s="77" t="s">
        <v>862</v>
      </c>
      <c r="F583" s="87">
        <v>44753</v>
      </c>
      <c r="G583" s="81">
        <v>80</v>
      </c>
      <c r="H583" s="81" t="s">
        <v>1015</v>
      </c>
      <c r="I583" s="78">
        <v>44780</v>
      </c>
      <c r="J583" s="81"/>
      <c r="K583" s="111" t="s">
        <v>117</v>
      </c>
      <c r="L583" s="82" t="s">
        <v>1025</v>
      </c>
      <c r="M583" s="77" t="s">
        <v>5</v>
      </c>
      <c r="N583" s="83"/>
      <c r="O583" s="84"/>
      <c r="P583" s="76">
        <v>69.5</v>
      </c>
      <c r="Q583" s="76">
        <v>23800</v>
      </c>
      <c r="R583" s="76">
        <v>4</v>
      </c>
      <c r="S583" s="85" t="s">
        <v>865</v>
      </c>
      <c r="T583" s="76" t="s">
        <v>896</v>
      </c>
      <c r="U583" s="76">
        <v>25.69</v>
      </c>
      <c r="V583" s="111" t="s">
        <v>909</v>
      </c>
      <c r="W583" s="84"/>
      <c r="X583" s="86"/>
      <c r="Y583" s="86"/>
      <c r="Z583" s="86"/>
      <c r="AA583" s="86"/>
      <c r="AB583" s="86"/>
      <c r="AC583" s="86"/>
      <c r="AD583" s="86"/>
      <c r="AE583" s="86"/>
      <c r="AF583" s="86"/>
      <c r="AG583" s="86"/>
      <c r="AH583" s="86"/>
      <c r="AI583" s="86"/>
      <c r="AJ583" s="86"/>
      <c r="AK583" s="86"/>
      <c r="AL583" s="86"/>
      <c r="AM583" s="86"/>
      <c r="AN583" s="86"/>
      <c r="AO583" s="86"/>
      <c r="AP583" s="86"/>
      <c r="AQ583" s="86"/>
      <c r="AR583" s="86"/>
      <c r="AS583" s="86"/>
      <c r="AT583" s="86"/>
      <c r="AU583" s="86"/>
    </row>
    <row r="584" spans="1:47" ht="15" customHeight="1">
      <c r="A584" s="81">
        <v>98085335</v>
      </c>
      <c r="B584" s="77">
        <v>11</v>
      </c>
      <c r="C584" s="78">
        <v>44746</v>
      </c>
      <c r="D584" s="79">
        <v>44747</v>
      </c>
      <c r="E584" s="77" t="s">
        <v>862</v>
      </c>
      <c r="F584" s="87">
        <v>44753</v>
      </c>
      <c r="G584" s="81">
        <v>80</v>
      </c>
      <c r="H584" s="81" t="s">
        <v>1015</v>
      </c>
      <c r="I584" s="78">
        <v>44780</v>
      </c>
      <c r="J584" s="81"/>
      <c r="K584" s="111" t="s">
        <v>117</v>
      </c>
      <c r="L584" s="82" t="s">
        <v>1003</v>
      </c>
      <c r="M584" s="77" t="s">
        <v>5</v>
      </c>
      <c r="N584" s="83">
        <v>44796</v>
      </c>
      <c r="O584" s="84"/>
      <c r="P584" s="76">
        <v>69</v>
      </c>
      <c r="Q584" s="76">
        <v>25000</v>
      </c>
      <c r="R584" s="76">
        <v>4</v>
      </c>
      <c r="S584" s="85" t="s">
        <v>875</v>
      </c>
      <c r="T584" s="88" t="s">
        <v>876</v>
      </c>
      <c r="U584" s="76">
        <v>25.22</v>
      </c>
      <c r="V584" s="111" t="s">
        <v>909</v>
      </c>
      <c r="W584" s="84"/>
      <c r="X584" s="86"/>
      <c r="Y584" s="86"/>
      <c r="Z584" s="86"/>
      <c r="AA584" s="86"/>
      <c r="AB584" s="86"/>
      <c r="AC584" s="86"/>
      <c r="AD584" s="86"/>
      <c r="AE584" s="86"/>
      <c r="AF584" s="86"/>
      <c r="AG584" s="86"/>
      <c r="AH584" s="86"/>
      <c r="AI584" s="86"/>
      <c r="AJ584" s="86"/>
      <c r="AK584" s="86"/>
      <c r="AL584" s="86"/>
      <c r="AM584" s="86"/>
      <c r="AN584" s="86"/>
      <c r="AO584" s="86"/>
      <c r="AP584" s="86"/>
      <c r="AQ584" s="86"/>
      <c r="AR584" s="86"/>
      <c r="AS584" s="86"/>
      <c r="AT584" s="86"/>
      <c r="AU584" s="86"/>
    </row>
    <row r="585" spans="1:47" ht="15" customHeight="1">
      <c r="A585" s="81">
        <v>98084593</v>
      </c>
      <c r="B585" s="77">
        <v>12</v>
      </c>
      <c r="C585" s="78">
        <v>44742</v>
      </c>
      <c r="D585" s="79">
        <v>44713</v>
      </c>
      <c r="E585" s="77" t="s">
        <v>862</v>
      </c>
      <c r="F585" s="87">
        <v>44753</v>
      </c>
      <c r="G585" s="81">
        <v>80</v>
      </c>
      <c r="H585" s="81" t="s">
        <v>1015</v>
      </c>
      <c r="I585" s="78">
        <v>44780</v>
      </c>
      <c r="J585" s="76"/>
      <c r="K585" s="111" t="s">
        <v>117</v>
      </c>
      <c r="L585" s="82" t="s">
        <v>928</v>
      </c>
      <c r="M585" s="77" t="s">
        <v>5</v>
      </c>
      <c r="N585" s="83">
        <v>44782</v>
      </c>
      <c r="O585" s="84"/>
      <c r="P585" s="76">
        <v>69</v>
      </c>
      <c r="Q585" s="76">
        <v>25000</v>
      </c>
      <c r="R585" s="76">
        <v>4</v>
      </c>
      <c r="S585" s="85" t="s">
        <v>875</v>
      </c>
      <c r="T585" s="88" t="s">
        <v>876</v>
      </c>
      <c r="U585" s="76">
        <v>25.22</v>
      </c>
      <c r="V585" s="111" t="s">
        <v>909</v>
      </c>
      <c r="W585" s="84"/>
      <c r="X585" s="86"/>
      <c r="Y585" s="86"/>
      <c r="Z585" s="86"/>
      <c r="AA585" s="86"/>
      <c r="AB585" s="86"/>
      <c r="AC585" s="86"/>
      <c r="AD585" s="86"/>
      <c r="AE585" s="86"/>
      <c r="AF585" s="86"/>
      <c r="AG585" s="86"/>
      <c r="AH585" s="86"/>
      <c r="AI585" s="86"/>
      <c r="AJ585" s="86"/>
      <c r="AK585" s="86"/>
      <c r="AL585" s="86"/>
      <c r="AM585" s="86"/>
      <c r="AN585" s="86"/>
      <c r="AO585" s="86"/>
      <c r="AP585" s="86"/>
      <c r="AQ585" s="86"/>
      <c r="AR585" s="86"/>
      <c r="AS585" s="86"/>
      <c r="AT585" s="86"/>
      <c r="AU585" s="86"/>
    </row>
    <row r="586" spans="1:47" ht="15" customHeight="1">
      <c r="A586" s="81">
        <v>98075518</v>
      </c>
      <c r="B586" s="77">
        <v>24</v>
      </c>
      <c r="C586" s="78">
        <v>44750</v>
      </c>
      <c r="D586" s="79">
        <v>44750</v>
      </c>
      <c r="E586" s="77" t="s">
        <v>862</v>
      </c>
      <c r="F586" s="87">
        <v>44753</v>
      </c>
      <c r="G586" s="81">
        <v>80</v>
      </c>
      <c r="H586" s="81" t="s">
        <v>1015</v>
      </c>
      <c r="I586" s="78">
        <v>44780</v>
      </c>
      <c r="J586" s="81"/>
      <c r="K586" s="111" t="s">
        <v>117</v>
      </c>
      <c r="L586" s="82" t="s">
        <v>1025</v>
      </c>
      <c r="M586" s="77" t="s">
        <v>5</v>
      </c>
      <c r="N586" s="83"/>
      <c r="O586" s="84"/>
      <c r="P586" s="76">
        <v>69</v>
      </c>
      <c r="Q586" s="76">
        <v>25000</v>
      </c>
      <c r="R586" s="76">
        <v>4</v>
      </c>
      <c r="S586" s="85" t="s">
        <v>875</v>
      </c>
      <c r="T586" s="88" t="s">
        <v>876</v>
      </c>
      <c r="U586" s="76">
        <v>25.22</v>
      </c>
      <c r="V586" s="111" t="s">
        <v>909</v>
      </c>
      <c r="W586" s="84"/>
      <c r="X586" s="86"/>
      <c r="Y586" s="86"/>
      <c r="Z586" s="86"/>
      <c r="AA586" s="86"/>
      <c r="AB586" s="86"/>
      <c r="AC586" s="86"/>
      <c r="AD586" s="86"/>
      <c r="AE586" s="86"/>
      <c r="AF586" s="86"/>
      <c r="AG586" s="86"/>
      <c r="AH586" s="86"/>
      <c r="AI586" s="86"/>
      <c r="AJ586" s="86"/>
      <c r="AK586" s="86"/>
      <c r="AL586" s="86"/>
      <c r="AM586" s="86"/>
      <c r="AN586" s="86"/>
      <c r="AO586" s="86"/>
      <c r="AP586" s="86"/>
      <c r="AQ586" s="86"/>
      <c r="AR586" s="86"/>
      <c r="AS586" s="86"/>
      <c r="AT586" s="86"/>
      <c r="AU586" s="86"/>
    </row>
    <row r="587" spans="1:47" ht="15" customHeight="1">
      <c r="A587" s="81">
        <v>98077407</v>
      </c>
      <c r="B587" s="77">
        <v>25</v>
      </c>
      <c r="C587" s="78">
        <v>44750</v>
      </c>
      <c r="D587" s="79">
        <v>44750</v>
      </c>
      <c r="E587" s="77" t="s">
        <v>862</v>
      </c>
      <c r="F587" s="87">
        <v>44753</v>
      </c>
      <c r="G587" s="81">
        <v>80</v>
      </c>
      <c r="H587" s="81" t="s">
        <v>1015</v>
      </c>
      <c r="I587" s="78">
        <v>44780</v>
      </c>
      <c r="J587" s="81"/>
      <c r="K587" s="111" t="s">
        <v>117</v>
      </c>
      <c r="L587" s="82" t="s">
        <v>1025</v>
      </c>
      <c r="M587" s="77" t="s">
        <v>5</v>
      </c>
      <c r="N587" s="83"/>
      <c r="O587" s="84"/>
      <c r="P587" s="76">
        <v>69</v>
      </c>
      <c r="Q587" s="76">
        <v>25000</v>
      </c>
      <c r="R587" s="76">
        <v>4</v>
      </c>
      <c r="S587" s="85" t="s">
        <v>875</v>
      </c>
      <c r="T587" s="88" t="s">
        <v>876</v>
      </c>
      <c r="U587" s="76">
        <v>25.22</v>
      </c>
      <c r="V587" s="111" t="s">
        <v>909</v>
      </c>
      <c r="W587" s="84"/>
      <c r="X587" s="86"/>
      <c r="Y587" s="86"/>
      <c r="Z587" s="86"/>
      <c r="AA587" s="86"/>
      <c r="AB587" s="86"/>
      <c r="AC587" s="86"/>
      <c r="AD587" s="86"/>
      <c r="AE587" s="86"/>
      <c r="AF587" s="86"/>
      <c r="AG587" s="86"/>
      <c r="AH587" s="86"/>
      <c r="AI587" s="86"/>
      <c r="AJ587" s="86"/>
      <c r="AK587" s="86"/>
      <c r="AL587" s="86"/>
      <c r="AM587" s="86"/>
      <c r="AN587" s="86"/>
      <c r="AO587" s="86"/>
      <c r="AP587" s="86"/>
      <c r="AQ587" s="86"/>
      <c r="AR587" s="86"/>
      <c r="AS587" s="86"/>
      <c r="AT587" s="86"/>
      <c r="AU587" s="86"/>
    </row>
    <row r="588" spans="1:47" ht="15" customHeight="1">
      <c r="A588" s="81">
        <v>98077563</v>
      </c>
      <c r="B588" s="77">
        <v>26</v>
      </c>
      <c r="C588" s="78">
        <v>44750</v>
      </c>
      <c r="D588" s="79">
        <v>44750</v>
      </c>
      <c r="E588" s="77" t="s">
        <v>862</v>
      </c>
      <c r="F588" s="87">
        <v>44753</v>
      </c>
      <c r="G588" s="81">
        <v>80</v>
      </c>
      <c r="H588" s="81" t="s">
        <v>1015</v>
      </c>
      <c r="I588" s="78">
        <v>44780</v>
      </c>
      <c r="J588" s="81"/>
      <c r="K588" s="111" t="s">
        <v>117</v>
      </c>
      <c r="L588" s="82" t="s">
        <v>1025</v>
      </c>
      <c r="M588" s="77" t="s">
        <v>5</v>
      </c>
      <c r="N588" s="83"/>
      <c r="O588" s="84"/>
      <c r="P588" s="76">
        <v>69</v>
      </c>
      <c r="Q588" s="76">
        <v>25000</v>
      </c>
      <c r="R588" s="76">
        <v>4</v>
      </c>
      <c r="S588" s="85" t="s">
        <v>875</v>
      </c>
      <c r="T588" s="88" t="s">
        <v>876</v>
      </c>
      <c r="U588" s="76">
        <v>25.22</v>
      </c>
      <c r="V588" s="111" t="s">
        <v>909</v>
      </c>
      <c r="W588" s="84"/>
      <c r="X588" s="86"/>
      <c r="Y588" s="86"/>
      <c r="Z588" s="86"/>
      <c r="AA588" s="86"/>
      <c r="AB588" s="86"/>
      <c r="AC588" s="86"/>
      <c r="AD588" s="86"/>
      <c r="AE588" s="86"/>
      <c r="AF588" s="86"/>
      <c r="AG588" s="86"/>
      <c r="AH588" s="86"/>
      <c r="AI588" s="86"/>
      <c r="AJ588" s="86"/>
      <c r="AK588" s="86"/>
      <c r="AL588" s="86"/>
      <c r="AM588" s="86"/>
      <c r="AN588" s="86"/>
      <c r="AO588" s="86"/>
      <c r="AP588" s="86"/>
      <c r="AQ588" s="86"/>
      <c r="AR588" s="86"/>
      <c r="AS588" s="86"/>
      <c r="AT588" s="86"/>
      <c r="AU588" s="86"/>
    </row>
    <row r="589" spans="1:47" ht="15" customHeight="1">
      <c r="A589" s="81">
        <v>98084866</v>
      </c>
      <c r="B589" s="77">
        <v>27</v>
      </c>
      <c r="C589" s="78">
        <v>44750</v>
      </c>
      <c r="D589" s="79">
        <v>44750</v>
      </c>
      <c r="E589" s="77" t="s">
        <v>862</v>
      </c>
      <c r="F589" s="87">
        <v>44753</v>
      </c>
      <c r="G589" s="81">
        <v>80</v>
      </c>
      <c r="H589" s="81" t="s">
        <v>1015</v>
      </c>
      <c r="I589" s="78">
        <v>44780</v>
      </c>
      <c r="J589" s="81"/>
      <c r="K589" s="111" t="s">
        <v>117</v>
      </c>
      <c r="L589" s="82" t="s">
        <v>1025</v>
      </c>
      <c r="M589" s="77" t="s">
        <v>5</v>
      </c>
      <c r="N589" s="83">
        <v>44785</v>
      </c>
      <c r="O589" s="84"/>
      <c r="P589" s="76">
        <v>69</v>
      </c>
      <c r="Q589" s="76">
        <v>25000</v>
      </c>
      <c r="R589" s="76">
        <v>4</v>
      </c>
      <c r="S589" s="85" t="s">
        <v>875</v>
      </c>
      <c r="T589" s="88" t="s">
        <v>876</v>
      </c>
      <c r="U589" s="76">
        <v>25.22</v>
      </c>
      <c r="V589" s="111" t="s">
        <v>909</v>
      </c>
      <c r="W589" s="84"/>
      <c r="X589" s="86"/>
      <c r="Y589" s="86"/>
      <c r="Z589" s="86"/>
      <c r="AA589" s="86"/>
      <c r="AB589" s="86"/>
      <c r="AC589" s="86"/>
      <c r="AD589" s="86"/>
      <c r="AE589" s="86"/>
      <c r="AF589" s="86"/>
      <c r="AG589" s="86"/>
      <c r="AH589" s="86"/>
      <c r="AI589" s="86"/>
      <c r="AJ589" s="86"/>
      <c r="AK589" s="86"/>
      <c r="AL589" s="86"/>
      <c r="AM589" s="86"/>
      <c r="AN589" s="86"/>
      <c r="AO589" s="86"/>
      <c r="AP589" s="86"/>
      <c r="AQ589" s="86"/>
      <c r="AR589" s="86"/>
      <c r="AS589" s="86"/>
      <c r="AT589" s="86"/>
      <c r="AU589" s="86"/>
    </row>
    <row r="590" spans="1:47" ht="15" customHeight="1">
      <c r="A590" s="81">
        <v>98085277</v>
      </c>
      <c r="B590" s="77">
        <v>28</v>
      </c>
      <c r="C590" s="78">
        <v>44750</v>
      </c>
      <c r="D590" s="79">
        <v>44750</v>
      </c>
      <c r="E590" s="77" t="s">
        <v>862</v>
      </c>
      <c r="F590" s="87">
        <v>44753</v>
      </c>
      <c r="G590" s="81">
        <v>80</v>
      </c>
      <c r="H590" s="81" t="s">
        <v>1015</v>
      </c>
      <c r="I590" s="78">
        <v>44780</v>
      </c>
      <c r="J590" s="81"/>
      <c r="K590" s="111" t="s">
        <v>117</v>
      </c>
      <c r="L590" s="82" t="s">
        <v>1025</v>
      </c>
      <c r="M590" s="77" t="s">
        <v>5</v>
      </c>
      <c r="N590" s="83">
        <v>44795</v>
      </c>
      <c r="O590" s="84"/>
      <c r="P590" s="76">
        <v>69</v>
      </c>
      <c r="Q590" s="76">
        <v>25000</v>
      </c>
      <c r="R590" s="76">
        <v>4</v>
      </c>
      <c r="S590" s="85" t="s">
        <v>875</v>
      </c>
      <c r="T590" s="88" t="s">
        <v>876</v>
      </c>
      <c r="U590" s="76">
        <v>25.22</v>
      </c>
      <c r="V590" s="111" t="s">
        <v>909</v>
      </c>
      <c r="W590" s="84"/>
      <c r="X590" s="86"/>
      <c r="Y590" s="86"/>
      <c r="Z590" s="86"/>
      <c r="AA590" s="86"/>
      <c r="AB590" s="86"/>
      <c r="AC590" s="86"/>
      <c r="AD590" s="86"/>
      <c r="AE590" s="86"/>
      <c r="AF590" s="86"/>
      <c r="AG590" s="86"/>
      <c r="AH590" s="86"/>
      <c r="AI590" s="86"/>
      <c r="AJ590" s="86"/>
      <c r="AK590" s="86"/>
      <c r="AL590" s="86"/>
      <c r="AM590" s="86"/>
      <c r="AN590" s="86"/>
      <c r="AO590" s="86"/>
      <c r="AP590" s="86"/>
      <c r="AQ590" s="86"/>
      <c r="AR590" s="86"/>
      <c r="AS590" s="86"/>
      <c r="AT590" s="86"/>
      <c r="AU590" s="86"/>
    </row>
    <row r="591" spans="1:47" ht="15" customHeight="1">
      <c r="A591" s="81">
        <v>98088461</v>
      </c>
      <c r="B591" s="77">
        <v>29</v>
      </c>
      <c r="C591" s="78">
        <v>44750</v>
      </c>
      <c r="D591" s="79">
        <v>44750</v>
      </c>
      <c r="E591" s="77" t="s">
        <v>862</v>
      </c>
      <c r="F591" s="87">
        <v>44753</v>
      </c>
      <c r="G591" s="81">
        <v>80</v>
      </c>
      <c r="H591" s="81" t="s">
        <v>1015</v>
      </c>
      <c r="I591" s="78">
        <v>44780</v>
      </c>
      <c r="J591" s="81"/>
      <c r="K591" s="111" t="s">
        <v>117</v>
      </c>
      <c r="L591" s="82" t="s">
        <v>1025</v>
      </c>
      <c r="M591" s="77" t="s">
        <v>5</v>
      </c>
      <c r="N591" s="83"/>
      <c r="O591" s="84"/>
      <c r="P591" s="76">
        <v>69</v>
      </c>
      <c r="Q591" s="76">
        <v>25000</v>
      </c>
      <c r="R591" s="76">
        <v>4</v>
      </c>
      <c r="S591" s="85" t="s">
        <v>875</v>
      </c>
      <c r="T591" s="88" t="s">
        <v>876</v>
      </c>
      <c r="U591" s="76">
        <v>25.22</v>
      </c>
      <c r="V591" s="111" t="s">
        <v>909</v>
      </c>
      <c r="W591" s="84"/>
      <c r="X591" s="86"/>
      <c r="Y591" s="86"/>
      <c r="Z591" s="86"/>
      <c r="AA591" s="86"/>
      <c r="AB591" s="86"/>
      <c r="AC591" s="86"/>
      <c r="AD591" s="86"/>
      <c r="AE591" s="86"/>
      <c r="AF591" s="86"/>
      <c r="AG591" s="86"/>
      <c r="AH591" s="86"/>
      <c r="AI591" s="86"/>
      <c r="AJ591" s="86"/>
      <c r="AK591" s="86"/>
      <c r="AL591" s="86"/>
      <c r="AM591" s="86"/>
      <c r="AN591" s="86"/>
      <c r="AO591" s="86"/>
      <c r="AP591" s="86"/>
      <c r="AQ591" s="86"/>
      <c r="AR591" s="86"/>
      <c r="AS591" s="86"/>
      <c r="AT591" s="86"/>
      <c r="AU591" s="86"/>
    </row>
    <row r="592" spans="1:47" ht="15" customHeight="1">
      <c r="A592" s="81">
        <v>98095763</v>
      </c>
      <c r="B592" s="77">
        <v>30</v>
      </c>
      <c r="C592" s="78">
        <v>44750</v>
      </c>
      <c r="D592" s="79">
        <v>44750</v>
      </c>
      <c r="E592" s="77" t="s">
        <v>862</v>
      </c>
      <c r="F592" s="87">
        <v>44753</v>
      </c>
      <c r="G592" s="81">
        <v>80</v>
      </c>
      <c r="H592" s="81" t="s">
        <v>1015</v>
      </c>
      <c r="I592" s="78">
        <v>44780</v>
      </c>
      <c r="J592" s="81"/>
      <c r="K592" s="111" t="s">
        <v>117</v>
      </c>
      <c r="L592" s="82" t="s">
        <v>1025</v>
      </c>
      <c r="M592" s="77" t="s">
        <v>5</v>
      </c>
      <c r="N592" s="83"/>
      <c r="O592" s="84"/>
      <c r="P592" s="76">
        <v>69</v>
      </c>
      <c r="Q592" s="76">
        <v>25000</v>
      </c>
      <c r="R592" s="76">
        <v>4</v>
      </c>
      <c r="S592" s="85" t="s">
        <v>875</v>
      </c>
      <c r="T592" s="88" t="s">
        <v>876</v>
      </c>
      <c r="U592" s="76">
        <v>25.22</v>
      </c>
      <c r="V592" s="111" t="s">
        <v>909</v>
      </c>
      <c r="W592" s="84"/>
      <c r="X592" s="86"/>
      <c r="Y592" s="86"/>
      <c r="Z592" s="86"/>
      <c r="AA592" s="86"/>
      <c r="AB592" s="86"/>
      <c r="AC592" s="86"/>
      <c r="AD592" s="86"/>
      <c r="AE592" s="86"/>
      <c r="AF592" s="86"/>
      <c r="AG592" s="86"/>
      <c r="AH592" s="86"/>
      <c r="AI592" s="86"/>
      <c r="AJ592" s="86"/>
      <c r="AK592" s="86"/>
      <c r="AL592" s="86"/>
      <c r="AM592" s="86"/>
      <c r="AN592" s="86"/>
      <c r="AO592" s="86"/>
      <c r="AP592" s="86"/>
      <c r="AQ592" s="86"/>
      <c r="AR592" s="86"/>
      <c r="AS592" s="86"/>
      <c r="AT592" s="86"/>
      <c r="AU592" s="86"/>
    </row>
    <row r="593" spans="1:47" ht="15" customHeight="1">
      <c r="A593" s="81">
        <v>98098197</v>
      </c>
      <c r="B593" s="77">
        <v>31</v>
      </c>
      <c r="C593" s="78">
        <v>44750</v>
      </c>
      <c r="D593" s="79">
        <v>44750</v>
      </c>
      <c r="E593" s="77" t="s">
        <v>862</v>
      </c>
      <c r="F593" s="87">
        <v>44753</v>
      </c>
      <c r="G593" s="81">
        <v>80</v>
      </c>
      <c r="H593" s="81" t="s">
        <v>1015</v>
      </c>
      <c r="I593" s="78">
        <v>44780</v>
      </c>
      <c r="J593" s="81"/>
      <c r="K593" s="111" t="s">
        <v>117</v>
      </c>
      <c r="L593" s="82" t="s">
        <v>1025</v>
      </c>
      <c r="M593" s="77" t="s">
        <v>5</v>
      </c>
      <c r="N593" s="83"/>
      <c r="O593" s="84"/>
      <c r="P593" s="76">
        <v>69</v>
      </c>
      <c r="Q593" s="76">
        <v>25000</v>
      </c>
      <c r="R593" s="76">
        <v>4</v>
      </c>
      <c r="S593" s="85" t="s">
        <v>875</v>
      </c>
      <c r="T593" s="88" t="s">
        <v>876</v>
      </c>
      <c r="U593" s="76">
        <v>25.22</v>
      </c>
      <c r="V593" s="111" t="s">
        <v>909</v>
      </c>
      <c r="W593" s="84"/>
      <c r="X593" s="86"/>
      <c r="Y593" s="86"/>
      <c r="Z593" s="86"/>
      <c r="AA593" s="86"/>
      <c r="AB593" s="86"/>
      <c r="AC593" s="86"/>
      <c r="AD593" s="86"/>
      <c r="AE593" s="86"/>
      <c r="AF593" s="86"/>
      <c r="AG593" s="86"/>
      <c r="AH593" s="86"/>
      <c r="AI593" s="86"/>
      <c r="AJ593" s="86"/>
      <c r="AK593" s="86"/>
      <c r="AL593" s="86"/>
      <c r="AM593" s="86"/>
      <c r="AN593" s="86"/>
      <c r="AO593" s="86"/>
      <c r="AP593" s="86"/>
      <c r="AQ593" s="86"/>
      <c r="AR593" s="86"/>
      <c r="AS593" s="86"/>
      <c r="AT593" s="86"/>
      <c r="AU593" s="86"/>
    </row>
    <row r="594" spans="1:47" ht="15" customHeight="1">
      <c r="A594" s="81">
        <v>98190622</v>
      </c>
      <c r="B594" s="77">
        <v>36</v>
      </c>
      <c r="C594" s="78">
        <v>44750</v>
      </c>
      <c r="D594" s="79">
        <v>44750</v>
      </c>
      <c r="E594" s="77" t="s">
        <v>862</v>
      </c>
      <c r="F594" s="87">
        <v>44753</v>
      </c>
      <c r="G594" s="81">
        <v>80</v>
      </c>
      <c r="H594" s="81" t="s">
        <v>1015</v>
      </c>
      <c r="I594" s="78">
        <v>44780</v>
      </c>
      <c r="J594" s="81"/>
      <c r="K594" s="111" t="s">
        <v>117</v>
      </c>
      <c r="L594" s="82" t="s">
        <v>1025</v>
      </c>
      <c r="M594" s="77" t="s">
        <v>5</v>
      </c>
      <c r="N594" s="83"/>
      <c r="O594" s="84"/>
      <c r="P594" s="76">
        <v>69</v>
      </c>
      <c r="Q594" s="76">
        <v>25000</v>
      </c>
      <c r="R594" s="76">
        <v>4</v>
      </c>
      <c r="S594" s="85" t="s">
        <v>875</v>
      </c>
      <c r="T594" s="88" t="s">
        <v>876</v>
      </c>
      <c r="U594" s="76">
        <v>25.22</v>
      </c>
      <c r="V594" s="111" t="s">
        <v>909</v>
      </c>
      <c r="W594" s="84"/>
      <c r="X594" s="86"/>
      <c r="Y594" s="86"/>
      <c r="Z594" s="86"/>
      <c r="AA594" s="86"/>
      <c r="AB594" s="86"/>
      <c r="AC594" s="86"/>
      <c r="AD594" s="86"/>
      <c r="AE594" s="86"/>
      <c r="AF594" s="86"/>
      <c r="AG594" s="86"/>
      <c r="AH594" s="86"/>
      <c r="AI594" s="86"/>
      <c r="AJ594" s="86"/>
      <c r="AK594" s="86"/>
      <c r="AL594" s="86"/>
      <c r="AM594" s="86"/>
      <c r="AN594" s="86"/>
      <c r="AO594" s="86"/>
      <c r="AP594" s="86"/>
      <c r="AQ594" s="86"/>
      <c r="AR594" s="86"/>
      <c r="AS594" s="86"/>
      <c r="AT594" s="86"/>
      <c r="AU594" s="86"/>
    </row>
    <row r="595" spans="1:47" ht="15" customHeight="1">
      <c r="A595" s="81">
        <v>98195860</v>
      </c>
      <c r="B595" s="77">
        <v>37</v>
      </c>
      <c r="C595" s="78">
        <v>44750</v>
      </c>
      <c r="D595" s="79">
        <v>44750</v>
      </c>
      <c r="E595" s="77" t="s">
        <v>862</v>
      </c>
      <c r="F595" s="87">
        <v>44753</v>
      </c>
      <c r="G595" s="81">
        <v>80</v>
      </c>
      <c r="H595" s="81" t="s">
        <v>1015</v>
      </c>
      <c r="I595" s="78">
        <v>44780</v>
      </c>
      <c r="J595" s="81"/>
      <c r="K595" s="111" t="s">
        <v>117</v>
      </c>
      <c r="L595" s="82" t="s">
        <v>1025</v>
      </c>
      <c r="M595" s="77" t="s">
        <v>5</v>
      </c>
      <c r="N595" s="83"/>
      <c r="O595" s="84"/>
      <c r="P595" s="76">
        <v>69</v>
      </c>
      <c r="Q595" s="76">
        <v>25000</v>
      </c>
      <c r="R595" s="76">
        <v>4</v>
      </c>
      <c r="S595" s="85" t="s">
        <v>875</v>
      </c>
      <c r="T595" s="88" t="s">
        <v>876</v>
      </c>
      <c r="U595" s="76">
        <v>25.22</v>
      </c>
      <c r="V595" s="111" t="s">
        <v>909</v>
      </c>
      <c r="W595" s="84"/>
      <c r="X595" s="86"/>
      <c r="Y595" s="86"/>
      <c r="Z595" s="86"/>
      <c r="AA595" s="86"/>
      <c r="AB595" s="86"/>
      <c r="AC595" s="86"/>
      <c r="AD595" s="86"/>
      <c r="AE595" s="86"/>
      <c r="AF595" s="86"/>
      <c r="AG595" s="86"/>
      <c r="AH595" s="86"/>
      <c r="AI595" s="86"/>
      <c r="AJ595" s="86"/>
      <c r="AK595" s="86"/>
      <c r="AL595" s="86"/>
      <c r="AM595" s="86"/>
      <c r="AN595" s="86"/>
      <c r="AO595" s="86"/>
      <c r="AP595" s="86"/>
      <c r="AQ595" s="86"/>
      <c r="AR595" s="86"/>
      <c r="AS595" s="86"/>
      <c r="AT595" s="86"/>
      <c r="AU595" s="86"/>
    </row>
    <row r="596" spans="1:47" ht="15" customHeight="1">
      <c r="A596" s="81">
        <v>98196736</v>
      </c>
      <c r="B596" s="77">
        <v>38</v>
      </c>
      <c r="C596" s="78">
        <v>44750</v>
      </c>
      <c r="D596" s="79">
        <v>44750</v>
      </c>
      <c r="E596" s="77" t="s">
        <v>862</v>
      </c>
      <c r="F596" s="87">
        <v>44753</v>
      </c>
      <c r="G596" s="81">
        <v>80</v>
      </c>
      <c r="H596" s="81" t="s">
        <v>1015</v>
      </c>
      <c r="I596" s="78">
        <v>44780</v>
      </c>
      <c r="J596" s="81"/>
      <c r="K596" s="111" t="s">
        <v>117</v>
      </c>
      <c r="L596" s="82" t="s">
        <v>1025</v>
      </c>
      <c r="M596" s="77" t="s">
        <v>5</v>
      </c>
      <c r="N596" s="83"/>
      <c r="O596" s="84"/>
      <c r="P596" s="76">
        <v>69</v>
      </c>
      <c r="Q596" s="76">
        <v>25000</v>
      </c>
      <c r="R596" s="76">
        <v>4</v>
      </c>
      <c r="S596" s="85" t="s">
        <v>875</v>
      </c>
      <c r="T596" s="88" t="s">
        <v>876</v>
      </c>
      <c r="U596" s="76">
        <v>25.22</v>
      </c>
      <c r="V596" s="111" t="s">
        <v>909</v>
      </c>
      <c r="W596" s="84"/>
      <c r="X596" s="86"/>
      <c r="Y596" s="86"/>
      <c r="Z596" s="86"/>
      <c r="AA596" s="86"/>
      <c r="AB596" s="86"/>
      <c r="AC596" s="86"/>
      <c r="AD596" s="86"/>
      <c r="AE596" s="86"/>
      <c r="AF596" s="86"/>
      <c r="AG596" s="86"/>
      <c r="AH596" s="86"/>
      <c r="AI596" s="86"/>
      <c r="AJ596" s="86"/>
      <c r="AK596" s="86"/>
      <c r="AL596" s="86"/>
      <c r="AM596" s="86"/>
      <c r="AN596" s="86"/>
      <c r="AO596" s="86"/>
      <c r="AP596" s="86"/>
      <c r="AQ596" s="86"/>
      <c r="AR596" s="86"/>
      <c r="AS596" s="86"/>
      <c r="AT596" s="86"/>
      <c r="AU596" s="86"/>
    </row>
    <row r="597" spans="1:47" ht="15" customHeight="1">
      <c r="A597" s="81">
        <v>98162522</v>
      </c>
      <c r="B597" s="77">
        <v>32</v>
      </c>
      <c r="C597" s="78">
        <v>44750</v>
      </c>
      <c r="D597" s="79">
        <v>44750</v>
      </c>
      <c r="E597" s="77" t="s">
        <v>862</v>
      </c>
      <c r="F597" s="87">
        <v>44753</v>
      </c>
      <c r="G597" s="81">
        <v>80</v>
      </c>
      <c r="H597" s="81" t="s">
        <v>1015</v>
      </c>
      <c r="I597" s="78">
        <v>44780</v>
      </c>
      <c r="J597" s="81"/>
      <c r="K597" s="111" t="s">
        <v>117</v>
      </c>
      <c r="L597" s="82" t="s">
        <v>1025</v>
      </c>
      <c r="M597" s="77" t="s">
        <v>5</v>
      </c>
      <c r="N597" s="83"/>
      <c r="O597" s="84"/>
      <c r="P597" s="76">
        <v>69</v>
      </c>
      <c r="Q597" s="81">
        <v>24500</v>
      </c>
      <c r="R597" s="81">
        <v>4</v>
      </c>
      <c r="S597" s="89" t="s">
        <v>877</v>
      </c>
      <c r="T597" s="76" t="s">
        <v>878</v>
      </c>
      <c r="U597" s="76">
        <v>25.186</v>
      </c>
      <c r="V597" s="111" t="s">
        <v>909</v>
      </c>
      <c r="W597" s="84"/>
      <c r="X597" s="86"/>
      <c r="Y597" s="86"/>
      <c r="Z597" s="86"/>
      <c r="AA597" s="86"/>
      <c r="AB597" s="86"/>
      <c r="AC597" s="86"/>
      <c r="AD597" s="86"/>
      <c r="AE597" s="86"/>
      <c r="AF597" s="86"/>
      <c r="AG597" s="86"/>
      <c r="AH597" s="86"/>
      <c r="AI597" s="86"/>
      <c r="AJ597" s="86"/>
      <c r="AK597" s="86"/>
      <c r="AL597" s="86"/>
      <c r="AM597" s="86"/>
      <c r="AN597" s="86"/>
      <c r="AO597" s="86"/>
      <c r="AP597" s="86"/>
      <c r="AQ597" s="86"/>
      <c r="AR597" s="86"/>
      <c r="AS597" s="86"/>
      <c r="AT597" s="86"/>
      <c r="AU597" s="86"/>
    </row>
    <row r="598" spans="1:47" ht="15" customHeight="1">
      <c r="A598" s="81">
        <v>98163835</v>
      </c>
      <c r="B598" s="77">
        <v>33</v>
      </c>
      <c r="C598" s="78">
        <v>44750</v>
      </c>
      <c r="D598" s="79">
        <v>44750</v>
      </c>
      <c r="E598" s="77" t="s">
        <v>862</v>
      </c>
      <c r="F598" s="87">
        <v>44753</v>
      </c>
      <c r="G598" s="81">
        <v>80</v>
      </c>
      <c r="H598" s="81" t="s">
        <v>1015</v>
      </c>
      <c r="I598" s="78">
        <v>44780</v>
      </c>
      <c r="J598" s="81"/>
      <c r="K598" s="111" t="s">
        <v>117</v>
      </c>
      <c r="L598" s="82" t="s">
        <v>1025</v>
      </c>
      <c r="M598" s="77" t="s">
        <v>5</v>
      </c>
      <c r="N598" s="83"/>
      <c r="O598" s="84"/>
      <c r="P598" s="76">
        <v>69</v>
      </c>
      <c r="Q598" s="76">
        <v>25000</v>
      </c>
      <c r="R598" s="81">
        <v>4</v>
      </c>
      <c r="S598" s="89" t="s">
        <v>877</v>
      </c>
      <c r="T598" s="76" t="s">
        <v>878</v>
      </c>
      <c r="U598" s="76">
        <v>25.186</v>
      </c>
      <c r="V598" s="111" t="s">
        <v>909</v>
      </c>
      <c r="W598" s="84"/>
      <c r="X598" s="86"/>
      <c r="Y598" s="86"/>
      <c r="Z598" s="86"/>
      <c r="AA598" s="86"/>
      <c r="AB598" s="86"/>
      <c r="AC598" s="86"/>
      <c r="AD598" s="86"/>
      <c r="AE598" s="86"/>
      <c r="AF598" s="86"/>
      <c r="AG598" s="86"/>
      <c r="AH598" s="86"/>
      <c r="AI598" s="86"/>
      <c r="AJ598" s="86"/>
      <c r="AK598" s="86"/>
      <c r="AL598" s="86"/>
      <c r="AM598" s="86"/>
      <c r="AN598" s="86"/>
      <c r="AO598" s="86"/>
      <c r="AP598" s="86"/>
      <c r="AQ598" s="86"/>
      <c r="AR598" s="86"/>
      <c r="AS598" s="86"/>
      <c r="AT598" s="86"/>
      <c r="AU598" s="86"/>
    </row>
    <row r="599" spans="1:47" ht="15" customHeight="1">
      <c r="A599" s="81">
        <v>98164445</v>
      </c>
      <c r="B599" s="77">
        <v>34</v>
      </c>
      <c r="C599" s="78">
        <v>44750</v>
      </c>
      <c r="D599" s="79">
        <v>44750</v>
      </c>
      <c r="E599" s="77" t="s">
        <v>862</v>
      </c>
      <c r="F599" s="87">
        <v>44753</v>
      </c>
      <c r="G599" s="81">
        <v>80</v>
      </c>
      <c r="H599" s="81" t="s">
        <v>1015</v>
      </c>
      <c r="I599" s="78">
        <v>44780</v>
      </c>
      <c r="J599" s="81"/>
      <c r="K599" s="111" t="s">
        <v>117</v>
      </c>
      <c r="L599" s="82" t="s">
        <v>1025</v>
      </c>
      <c r="M599" s="77" t="s">
        <v>5</v>
      </c>
      <c r="N599" s="83"/>
      <c r="O599" s="84"/>
      <c r="P599" s="76">
        <v>69</v>
      </c>
      <c r="Q599" s="81">
        <v>24500</v>
      </c>
      <c r="R599" s="81">
        <v>4</v>
      </c>
      <c r="S599" s="89" t="s">
        <v>877</v>
      </c>
      <c r="T599" s="76" t="s">
        <v>878</v>
      </c>
      <c r="U599" s="76">
        <v>25.186</v>
      </c>
      <c r="V599" s="111" t="s">
        <v>909</v>
      </c>
      <c r="W599" s="84"/>
      <c r="X599" s="86"/>
      <c r="Y599" s="86"/>
      <c r="Z599" s="86"/>
      <c r="AA599" s="86"/>
      <c r="AB599" s="86"/>
      <c r="AC599" s="86"/>
      <c r="AD599" s="86"/>
      <c r="AE599" s="86"/>
      <c r="AF599" s="86"/>
      <c r="AG599" s="86"/>
      <c r="AH599" s="86"/>
      <c r="AI599" s="86"/>
      <c r="AJ599" s="86"/>
      <c r="AK599" s="86"/>
      <c r="AL599" s="86"/>
      <c r="AM599" s="86"/>
      <c r="AN599" s="86"/>
      <c r="AO599" s="86"/>
      <c r="AP599" s="86"/>
      <c r="AQ599" s="86"/>
      <c r="AR599" s="86"/>
      <c r="AS599" s="86"/>
      <c r="AT599" s="86"/>
      <c r="AU599" s="86"/>
    </row>
    <row r="600" spans="1:47" ht="15" customHeight="1">
      <c r="A600" s="81">
        <v>98164536</v>
      </c>
      <c r="B600" s="77">
        <v>35</v>
      </c>
      <c r="C600" s="78">
        <v>44750</v>
      </c>
      <c r="D600" s="79">
        <v>44750</v>
      </c>
      <c r="E600" s="77" t="s">
        <v>862</v>
      </c>
      <c r="F600" s="87">
        <v>44753</v>
      </c>
      <c r="G600" s="81">
        <v>80</v>
      </c>
      <c r="H600" s="81" t="s">
        <v>1015</v>
      </c>
      <c r="I600" s="78">
        <v>44780</v>
      </c>
      <c r="J600" s="81"/>
      <c r="K600" s="111" t="s">
        <v>117</v>
      </c>
      <c r="L600" s="82" t="s">
        <v>1025</v>
      </c>
      <c r="M600" s="77" t="s">
        <v>5</v>
      </c>
      <c r="N600" s="83"/>
      <c r="O600" s="84"/>
      <c r="P600" s="76">
        <v>69</v>
      </c>
      <c r="Q600" s="81">
        <v>24500</v>
      </c>
      <c r="R600" s="81">
        <v>4</v>
      </c>
      <c r="S600" s="89" t="s">
        <v>877</v>
      </c>
      <c r="T600" s="76" t="s">
        <v>878</v>
      </c>
      <c r="U600" s="76">
        <v>25.186</v>
      </c>
      <c r="V600" s="111" t="s">
        <v>909</v>
      </c>
      <c r="W600" s="84"/>
      <c r="X600" s="86"/>
      <c r="Y600" s="86"/>
      <c r="Z600" s="86"/>
      <c r="AA600" s="86"/>
      <c r="AB600" s="86"/>
      <c r="AC600" s="86"/>
      <c r="AD600" s="86"/>
      <c r="AE600" s="86"/>
      <c r="AF600" s="86"/>
      <c r="AG600" s="86"/>
      <c r="AH600" s="86"/>
      <c r="AI600" s="86"/>
      <c r="AJ600" s="86"/>
      <c r="AK600" s="86"/>
      <c r="AL600" s="86"/>
      <c r="AM600" s="86"/>
      <c r="AN600" s="86"/>
      <c r="AO600" s="86"/>
      <c r="AP600" s="86"/>
      <c r="AQ600" s="86"/>
      <c r="AR600" s="86"/>
      <c r="AS600" s="86"/>
      <c r="AT600" s="86"/>
      <c r="AU600" s="86"/>
    </row>
    <row r="601" spans="1:47" ht="15" customHeight="1">
      <c r="A601" s="91"/>
      <c r="B601" s="163"/>
      <c r="C601" s="93"/>
      <c r="D601" s="93"/>
      <c r="E601" s="92"/>
      <c r="F601" s="92"/>
      <c r="G601" s="92"/>
      <c r="H601" s="439" t="s">
        <v>1027</v>
      </c>
      <c r="I601" s="440"/>
      <c r="J601" s="441"/>
      <c r="K601" s="92"/>
      <c r="L601" s="92"/>
      <c r="M601" s="92"/>
      <c r="N601" s="92"/>
      <c r="O601" s="94"/>
      <c r="P601" s="92"/>
      <c r="Q601" s="92"/>
      <c r="R601" s="92"/>
      <c r="S601" s="92"/>
      <c r="T601" s="92"/>
      <c r="U601" s="92"/>
      <c r="V601" s="94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86"/>
      <c r="AR601" s="86"/>
      <c r="AS601" s="86"/>
      <c r="AT601" s="86"/>
      <c r="AU601" s="86"/>
    </row>
    <row r="602" spans="1:47" ht="15" customHeight="1">
      <c r="A602" s="115">
        <v>54303037</v>
      </c>
      <c r="B602" s="77">
        <v>1</v>
      </c>
      <c r="C602" s="78">
        <v>44748</v>
      </c>
      <c r="D602" s="79">
        <v>44749</v>
      </c>
      <c r="E602" s="77" t="s">
        <v>862</v>
      </c>
      <c r="F602" s="80">
        <v>44753.993055555555</v>
      </c>
      <c r="G602" s="103">
        <v>40</v>
      </c>
      <c r="H602" s="81" t="s">
        <v>1015</v>
      </c>
      <c r="I602" s="78">
        <v>44780</v>
      </c>
      <c r="J602" s="81"/>
      <c r="K602" s="117" t="s">
        <v>932</v>
      </c>
      <c r="L602" s="82" t="s">
        <v>1028</v>
      </c>
      <c r="M602" s="77" t="s">
        <v>6</v>
      </c>
      <c r="N602" s="83"/>
      <c r="O602" s="84"/>
      <c r="P602" s="76">
        <v>70</v>
      </c>
      <c r="Q602" s="127">
        <v>21000</v>
      </c>
      <c r="R602" s="127">
        <v>2</v>
      </c>
      <c r="S602" s="128" t="s">
        <v>953</v>
      </c>
      <c r="T602" s="129" t="s">
        <v>954</v>
      </c>
      <c r="U602" s="127">
        <v>14.62</v>
      </c>
      <c r="V602" s="117" t="s">
        <v>934</v>
      </c>
      <c r="W602" s="84"/>
      <c r="X602" s="86"/>
      <c r="Y602" s="86"/>
      <c r="Z602" s="86"/>
      <c r="AA602" s="86"/>
      <c r="AB602" s="86"/>
      <c r="AC602" s="86"/>
      <c r="AD602" s="86"/>
      <c r="AE602" s="86"/>
      <c r="AF602" s="86"/>
      <c r="AG602" s="86"/>
      <c r="AH602" s="86"/>
      <c r="AI602" s="86"/>
      <c r="AJ602" s="86"/>
      <c r="AK602" s="86"/>
      <c r="AL602" s="86"/>
      <c r="AM602" s="86"/>
      <c r="AN602" s="86"/>
      <c r="AO602" s="86"/>
      <c r="AP602" s="86"/>
      <c r="AQ602" s="86"/>
      <c r="AR602" s="86"/>
      <c r="AS602" s="86"/>
      <c r="AT602" s="86"/>
      <c r="AU602" s="86"/>
    </row>
    <row r="603" spans="1:47" ht="15" customHeight="1">
      <c r="A603" s="115">
        <v>54336185</v>
      </c>
      <c r="B603" s="77">
        <v>2</v>
      </c>
      <c r="C603" s="78">
        <v>44748</v>
      </c>
      <c r="D603" s="79">
        <v>44749</v>
      </c>
      <c r="E603" s="77" t="s">
        <v>862</v>
      </c>
      <c r="F603" s="87">
        <v>44753</v>
      </c>
      <c r="G603" s="103">
        <v>40</v>
      </c>
      <c r="H603" s="81" t="s">
        <v>1015</v>
      </c>
      <c r="I603" s="78">
        <v>44780</v>
      </c>
      <c r="J603" s="81"/>
      <c r="K603" s="117" t="s">
        <v>932</v>
      </c>
      <c r="L603" s="82" t="s">
        <v>1028</v>
      </c>
      <c r="M603" s="77" t="s">
        <v>6</v>
      </c>
      <c r="N603" s="83"/>
      <c r="O603" s="84"/>
      <c r="P603" s="76">
        <v>70</v>
      </c>
      <c r="Q603" s="127">
        <v>21000</v>
      </c>
      <c r="R603" s="127">
        <v>2</v>
      </c>
      <c r="S603" s="128" t="s">
        <v>953</v>
      </c>
      <c r="T603" s="129" t="s">
        <v>954</v>
      </c>
      <c r="U603" s="127">
        <v>14.62</v>
      </c>
      <c r="V603" s="117" t="s">
        <v>934</v>
      </c>
      <c r="W603" s="84"/>
      <c r="X603" s="86"/>
      <c r="Y603" s="86"/>
      <c r="Z603" s="86"/>
      <c r="AA603" s="86"/>
      <c r="AB603" s="86"/>
      <c r="AC603" s="86"/>
      <c r="AD603" s="86"/>
      <c r="AE603" s="86"/>
      <c r="AF603" s="86"/>
      <c r="AG603" s="86"/>
      <c r="AH603" s="86"/>
      <c r="AI603" s="86"/>
      <c r="AJ603" s="86"/>
      <c r="AK603" s="86"/>
      <c r="AL603" s="86"/>
      <c r="AM603" s="86"/>
      <c r="AN603" s="86"/>
      <c r="AO603" s="86"/>
      <c r="AP603" s="86"/>
      <c r="AQ603" s="86"/>
      <c r="AR603" s="86"/>
      <c r="AS603" s="86"/>
      <c r="AT603" s="86"/>
      <c r="AU603" s="86"/>
    </row>
    <row r="604" spans="1:47" ht="15" customHeight="1">
      <c r="A604" s="115">
        <v>54954839</v>
      </c>
      <c r="B604" s="77">
        <v>3</v>
      </c>
      <c r="C604" s="78">
        <v>44748</v>
      </c>
      <c r="D604" s="79">
        <v>44749</v>
      </c>
      <c r="E604" s="77" t="s">
        <v>862</v>
      </c>
      <c r="F604" s="87">
        <v>44753</v>
      </c>
      <c r="G604" s="103">
        <v>40</v>
      </c>
      <c r="H604" s="81" t="s">
        <v>1015</v>
      </c>
      <c r="I604" s="78">
        <v>44780</v>
      </c>
      <c r="J604" s="81"/>
      <c r="K604" s="117" t="s">
        <v>932</v>
      </c>
      <c r="L604" s="82" t="s">
        <v>1028</v>
      </c>
      <c r="M604" s="77" t="s">
        <v>6</v>
      </c>
      <c r="N604" s="83"/>
      <c r="O604" s="84"/>
      <c r="P604" s="76">
        <v>70</v>
      </c>
      <c r="Q604" s="127">
        <v>22000</v>
      </c>
      <c r="R604" s="127">
        <v>2</v>
      </c>
      <c r="S604" s="128" t="s">
        <v>953</v>
      </c>
      <c r="T604" s="129" t="s">
        <v>954</v>
      </c>
      <c r="U604" s="127">
        <v>14.62</v>
      </c>
      <c r="V604" s="117" t="s">
        <v>934</v>
      </c>
      <c r="W604" s="84"/>
      <c r="X604" s="86"/>
      <c r="Y604" s="86"/>
      <c r="Z604" s="86"/>
      <c r="AA604" s="86"/>
      <c r="AB604" s="86"/>
      <c r="AC604" s="86"/>
      <c r="AD604" s="86"/>
      <c r="AE604" s="86"/>
      <c r="AF604" s="86"/>
      <c r="AG604" s="86"/>
      <c r="AH604" s="86"/>
      <c r="AI604" s="86"/>
      <c r="AJ604" s="86"/>
      <c r="AK604" s="86"/>
      <c r="AL604" s="86"/>
      <c r="AM604" s="86"/>
      <c r="AN604" s="86"/>
      <c r="AO604" s="86"/>
      <c r="AP604" s="86"/>
      <c r="AQ604" s="86"/>
      <c r="AR604" s="86"/>
      <c r="AS604" s="86"/>
      <c r="AT604" s="86"/>
      <c r="AU604" s="86"/>
    </row>
    <row r="605" spans="1:47" ht="15" customHeight="1">
      <c r="A605" s="115">
        <v>54955570</v>
      </c>
      <c r="B605" s="77">
        <v>4</v>
      </c>
      <c r="C605" s="78">
        <v>44748</v>
      </c>
      <c r="D605" s="79">
        <v>44749</v>
      </c>
      <c r="E605" s="77" t="s">
        <v>862</v>
      </c>
      <c r="F605" s="87">
        <v>44753</v>
      </c>
      <c r="G605" s="103">
        <v>40</v>
      </c>
      <c r="H605" s="81" t="s">
        <v>1015</v>
      </c>
      <c r="I605" s="78">
        <v>44780</v>
      </c>
      <c r="J605" s="81"/>
      <c r="K605" s="117" t="s">
        <v>932</v>
      </c>
      <c r="L605" s="82" t="s">
        <v>1028</v>
      </c>
      <c r="M605" s="77" t="s">
        <v>6</v>
      </c>
      <c r="N605" s="83"/>
      <c r="O605" s="84"/>
      <c r="P605" s="81">
        <v>71</v>
      </c>
      <c r="Q605" s="81">
        <v>21000</v>
      </c>
      <c r="R605" s="81">
        <v>2</v>
      </c>
      <c r="S605" s="89" t="s">
        <v>953</v>
      </c>
      <c r="T605" s="81" t="s">
        <v>955</v>
      </c>
      <c r="U605" s="81">
        <v>14.62</v>
      </c>
      <c r="V605" s="117" t="s">
        <v>934</v>
      </c>
      <c r="W605" s="84"/>
      <c r="X605" s="86"/>
      <c r="Y605" s="86"/>
      <c r="Z605" s="86"/>
      <c r="AA605" s="86"/>
      <c r="AB605" s="86"/>
      <c r="AC605" s="86"/>
      <c r="AD605" s="86"/>
      <c r="AE605" s="86"/>
      <c r="AF605" s="86"/>
      <c r="AG605" s="86"/>
      <c r="AH605" s="86"/>
      <c r="AI605" s="86"/>
      <c r="AJ605" s="86"/>
      <c r="AK605" s="86"/>
      <c r="AL605" s="86"/>
      <c r="AM605" s="86"/>
      <c r="AN605" s="86"/>
      <c r="AO605" s="86"/>
      <c r="AP605" s="86"/>
      <c r="AQ605" s="86"/>
      <c r="AR605" s="86"/>
      <c r="AS605" s="86"/>
      <c r="AT605" s="86"/>
      <c r="AU605" s="86"/>
    </row>
    <row r="606" spans="1:47" ht="15" customHeight="1">
      <c r="A606" s="115">
        <v>54975248</v>
      </c>
      <c r="B606" s="77">
        <v>5</v>
      </c>
      <c r="C606" s="78">
        <v>44748</v>
      </c>
      <c r="D606" s="79">
        <v>44749</v>
      </c>
      <c r="E606" s="77" t="s">
        <v>862</v>
      </c>
      <c r="F606" s="87">
        <v>44753</v>
      </c>
      <c r="G606" s="103">
        <v>40</v>
      </c>
      <c r="H606" s="81" t="s">
        <v>1015</v>
      </c>
      <c r="I606" s="78">
        <v>44780</v>
      </c>
      <c r="J606" s="81"/>
      <c r="K606" s="117" t="s">
        <v>932</v>
      </c>
      <c r="L606" s="82" t="s">
        <v>1028</v>
      </c>
      <c r="M606" s="77" t="s">
        <v>6</v>
      </c>
      <c r="N606" s="83"/>
      <c r="O606" s="84"/>
      <c r="P606" s="76">
        <v>70</v>
      </c>
      <c r="Q606" s="127">
        <v>21500</v>
      </c>
      <c r="R606" s="127">
        <v>2</v>
      </c>
      <c r="S606" s="128" t="s">
        <v>953</v>
      </c>
      <c r="T606" s="129" t="s">
        <v>954</v>
      </c>
      <c r="U606" s="127">
        <v>14.62</v>
      </c>
      <c r="V606" s="117" t="s">
        <v>934</v>
      </c>
      <c r="W606" s="84"/>
      <c r="X606" s="86"/>
      <c r="Y606" s="86"/>
      <c r="Z606" s="86"/>
      <c r="AA606" s="86"/>
      <c r="AB606" s="86"/>
      <c r="AC606" s="86"/>
      <c r="AD606" s="86"/>
      <c r="AE606" s="86"/>
      <c r="AF606" s="86"/>
      <c r="AG606" s="86"/>
      <c r="AH606" s="86"/>
      <c r="AI606" s="86"/>
      <c r="AJ606" s="86"/>
      <c r="AK606" s="86"/>
      <c r="AL606" s="86"/>
      <c r="AM606" s="86"/>
      <c r="AN606" s="86"/>
      <c r="AO606" s="86"/>
      <c r="AP606" s="86"/>
      <c r="AQ606" s="86"/>
      <c r="AR606" s="86"/>
      <c r="AS606" s="86"/>
      <c r="AT606" s="86"/>
      <c r="AU606" s="86"/>
    </row>
    <row r="607" spans="1:47" ht="15" customHeight="1">
      <c r="A607" s="115">
        <v>54302906</v>
      </c>
      <c r="B607" s="77">
        <v>6</v>
      </c>
      <c r="C607" s="78">
        <v>44748</v>
      </c>
      <c r="D607" s="79">
        <v>44749</v>
      </c>
      <c r="E607" s="77" t="s">
        <v>862</v>
      </c>
      <c r="F607" s="87">
        <v>44753</v>
      </c>
      <c r="G607" s="103">
        <v>40</v>
      </c>
      <c r="H607" s="81" t="s">
        <v>1029</v>
      </c>
      <c r="I607" s="78">
        <v>44779</v>
      </c>
      <c r="J607" s="81"/>
      <c r="K607" s="117" t="s">
        <v>932</v>
      </c>
      <c r="L607" s="82" t="s">
        <v>1030</v>
      </c>
      <c r="M607" s="77" t="s">
        <v>8</v>
      </c>
      <c r="N607" s="83"/>
      <c r="O607" s="84"/>
      <c r="P607" s="76">
        <v>70</v>
      </c>
      <c r="Q607" s="127">
        <v>21000</v>
      </c>
      <c r="R607" s="127">
        <v>2</v>
      </c>
      <c r="S607" s="128" t="s">
        <v>953</v>
      </c>
      <c r="T607" s="129" t="s">
        <v>954</v>
      </c>
      <c r="U607" s="127">
        <v>14.62</v>
      </c>
      <c r="V607" s="117" t="s">
        <v>934</v>
      </c>
      <c r="W607" s="84"/>
      <c r="X607" s="86"/>
      <c r="Y607" s="86"/>
      <c r="Z607" s="86"/>
      <c r="AA607" s="86"/>
      <c r="AB607" s="86"/>
      <c r="AC607" s="86"/>
      <c r="AD607" s="86"/>
      <c r="AE607" s="86"/>
      <c r="AF607" s="86"/>
      <c r="AG607" s="86"/>
      <c r="AH607" s="86"/>
      <c r="AI607" s="86"/>
      <c r="AJ607" s="86"/>
      <c r="AK607" s="86"/>
      <c r="AL607" s="86"/>
      <c r="AM607" s="86"/>
      <c r="AN607" s="86"/>
      <c r="AO607" s="86"/>
      <c r="AP607" s="86"/>
      <c r="AQ607" s="86"/>
      <c r="AR607" s="86"/>
      <c r="AS607" s="86"/>
      <c r="AT607" s="86"/>
      <c r="AU607" s="86"/>
    </row>
    <row r="608" spans="1:47" ht="15" customHeight="1">
      <c r="A608" s="115">
        <v>54958137</v>
      </c>
      <c r="B608" s="77">
        <v>7</v>
      </c>
      <c r="C608" s="78">
        <v>44748</v>
      </c>
      <c r="D608" s="79">
        <v>44749</v>
      </c>
      <c r="E608" s="77" t="s">
        <v>862</v>
      </c>
      <c r="F608" s="87">
        <v>44753</v>
      </c>
      <c r="G608" s="103">
        <v>40</v>
      </c>
      <c r="H608" s="81" t="s">
        <v>1029</v>
      </c>
      <c r="I608" s="78">
        <v>44779</v>
      </c>
      <c r="J608" s="81"/>
      <c r="K608" s="117" t="s">
        <v>932</v>
      </c>
      <c r="L608" s="82" t="s">
        <v>1030</v>
      </c>
      <c r="M608" s="77" t="s">
        <v>8</v>
      </c>
      <c r="N608" s="83"/>
      <c r="O608" s="84"/>
      <c r="P608" s="76">
        <v>70</v>
      </c>
      <c r="Q608" s="127">
        <v>22000</v>
      </c>
      <c r="R608" s="127">
        <v>2</v>
      </c>
      <c r="S608" s="128" t="s">
        <v>953</v>
      </c>
      <c r="T608" s="129" t="s">
        <v>954</v>
      </c>
      <c r="U608" s="127">
        <v>14.62</v>
      </c>
      <c r="V608" s="117" t="s">
        <v>934</v>
      </c>
      <c r="W608" s="84"/>
      <c r="X608" s="86"/>
      <c r="Y608" s="86"/>
      <c r="Z608" s="86"/>
      <c r="AA608" s="86"/>
      <c r="AB608" s="86"/>
      <c r="AC608" s="86"/>
      <c r="AD608" s="86"/>
      <c r="AE608" s="86"/>
      <c r="AF608" s="86"/>
      <c r="AG608" s="86"/>
      <c r="AH608" s="86"/>
      <c r="AI608" s="86"/>
      <c r="AJ608" s="86"/>
      <c r="AK608" s="86"/>
      <c r="AL608" s="86"/>
      <c r="AM608" s="86"/>
      <c r="AN608" s="86"/>
      <c r="AO608" s="86"/>
      <c r="AP608" s="86"/>
      <c r="AQ608" s="86"/>
      <c r="AR608" s="86"/>
      <c r="AS608" s="86"/>
      <c r="AT608" s="86"/>
      <c r="AU608" s="86"/>
    </row>
    <row r="609" spans="1:47" ht="15" customHeight="1">
      <c r="A609" s="115">
        <v>59911818</v>
      </c>
      <c r="B609" s="77">
        <v>8</v>
      </c>
      <c r="C609" s="78">
        <v>44742</v>
      </c>
      <c r="D609" s="79">
        <v>44745</v>
      </c>
      <c r="E609" s="77" t="s">
        <v>862</v>
      </c>
      <c r="F609" s="87">
        <v>44753</v>
      </c>
      <c r="G609" s="103">
        <v>40</v>
      </c>
      <c r="H609" s="81" t="s">
        <v>1029</v>
      </c>
      <c r="I609" s="98">
        <v>44779</v>
      </c>
      <c r="J609" s="81" t="s">
        <v>1031</v>
      </c>
      <c r="K609" s="117" t="s">
        <v>932</v>
      </c>
      <c r="L609" s="82" t="s">
        <v>968</v>
      </c>
      <c r="M609" s="77" t="s">
        <v>8</v>
      </c>
      <c r="N609" s="83"/>
      <c r="O609" s="84"/>
      <c r="P609" s="81">
        <v>71</v>
      </c>
      <c r="Q609" s="81">
        <v>21000</v>
      </c>
      <c r="R609" s="81">
        <v>2</v>
      </c>
      <c r="S609" s="89" t="s">
        <v>953</v>
      </c>
      <c r="T609" s="81" t="s">
        <v>955</v>
      </c>
      <c r="U609" s="81">
        <v>14.62</v>
      </c>
      <c r="V609" s="117" t="s">
        <v>934</v>
      </c>
      <c r="W609" s="84"/>
      <c r="X609" s="86"/>
      <c r="Y609" s="86"/>
      <c r="Z609" s="86"/>
      <c r="AA609" s="86"/>
      <c r="AB609" s="86"/>
      <c r="AC609" s="86"/>
      <c r="AD609" s="86"/>
      <c r="AE609" s="86"/>
      <c r="AF609" s="86"/>
      <c r="AG609" s="86"/>
      <c r="AH609" s="86"/>
      <c r="AI609" s="86"/>
      <c r="AJ609" s="86"/>
      <c r="AK609" s="86"/>
      <c r="AL609" s="86"/>
      <c r="AM609" s="86"/>
      <c r="AN609" s="86"/>
      <c r="AO609" s="86"/>
      <c r="AP609" s="86"/>
      <c r="AQ609" s="86"/>
      <c r="AR609" s="86"/>
      <c r="AS609" s="86"/>
      <c r="AT609" s="86"/>
      <c r="AU609" s="86"/>
    </row>
    <row r="610" spans="1:47" ht="15" customHeight="1">
      <c r="A610" s="115">
        <v>59997080</v>
      </c>
      <c r="B610" s="77">
        <v>9</v>
      </c>
      <c r="C610" s="78">
        <v>44748</v>
      </c>
      <c r="D610" s="79">
        <v>44749</v>
      </c>
      <c r="E610" s="77" t="s">
        <v>862</v>
      </c>
      <c r="F610" s="87">
        <v>44753</v>
      </c>
      <c r="G610" s="102">
        <v>60</v>
      </c>
      <c r="H610" s="81" t="s">
        <v>1015</v>
      </c>
      <c r="I610" s="78">
        <v>44780</v>
      </c>
      <c r="J610" s="81" t="s">
        <v>1032</v>
      </c>
      <c r="K610" s="117" t="s">
        <v>932</v>
      </c>
      <c r="L610" s="82" t="s">
        <v>1030</v>
      </c>
      <c r="M610" s="77" t="s">
        <v>8</v>
      </c>
      <c r="N610" s="83"/>
      <c r="O610" s="84"/>
      <c r="P610" s="76">
        <v>72</v>
      </c>
      <c r="Q610" s="76">
        <v>21700</v>
      </c>
      <c r="R610" s="76">
        <v>3</v>
      </c>
      <c r="S610" s="85" t="s">
        <v>899</v>
      </c>
      <c r="T610" s="76" t="s">
        <v>900</v>
      </c>
      <c r="U610" s="81">
        <v>19.62</v>
      </c>
      <c r="V610" s="117" t="s">
        <v>934</v>
      </c>
      <c r="W610" s="84"/>
      <c r="X610" s="86"/>
      <c r="Y610" s="86"/>
      <c r="Z610" s="86"/>
      <c r="AA610" s="86"/>
      <c r="AB610" s="86"/>
      <c r="AC610" s="86"/>
      <c r="AD610" s="86"/>
      <c r="AE610" s="86"/>
      <c r="AF610" s="86"/>
      <c r="AG610" s="86"/>
      <c r="AH610" s="86"/>
      <c r="AI610" s="86"/>
      <c r="AJ610" s="86"/>
      <c r="AK610" s="86"/>
      <c r="AL610" s="86"/>
      <c r="AM610" s="86"/>
      <c r="AN610" s="86"/>
      <c r="AO610" s="86"/>
      <c r="AP610" s="86"/>
      <c r="AQ610" s="86"/>
      <c r="AR610" s="86"/>
      <c r="AS610" s="86"/>
      <c r="AT610" s="86"/>
      <c r="AU610" s="86"/>
    </row>
    <row r="611" spans="1:47" ht="15" customHeight="1">
      <c r="A611" s="118">
        <v>54975198</v>
      </c>
      <c r="B611" s="77">
        <v>10</v>
      </c>
      <c r="C611" s="123" t="s">
        <v>1033</v>
      </c>
      <c r="D611" s="79">
        <v>44748</v>
      </c>
      <c r="E611" s="114" t="s">
        <v>943</v>
      </c>
      <c r="F611" s="87">
        <v>44753</v>
      </c>
      <c r="G611" s="103">
        <v>40</v>
      </c>
      <c r="H611" s="81" t="s">
        <v>1029</v>
      </c>
      <c r="I611" s="98">
        <v>44779</v>
      </c>
      <c r="J611" s="4"/>
      <c r="K611" s="117" t="s">
        <v>932</v>
      </c>
      <c r="L611" s="164"/>
      <c r="M611" s="121" t="s">
        <v>282</v>
      </c>
      <c r="N611" s="122"/>
      <c r="O611" s="84"/>
      <c r="P611" s="76">
        <v>70</v>
      </c>
      <c r="Q611" s="127">
        <v>21500</v>
      </c>
      <c r="R611" s="127">
        <v>2</v>
      </c>
      <c r="S611" s="128" t="s">
        <v>953</v>
      </c>
      <c r="T611" s="129" t="s">
        <v>954</v>
      </c>
      <c r="U611" s="127">
        <v>14.62</v>
      </c>
      <c r="V611" s="117" t="s">
        <v>934</v>
      </c>
      <c r="W611" s="84"/>
      <c r="X611" s="86"/>
      <c r="Y611" s="86"/>
      <c r="Z611" s="86"/>
      <c r="AA611" s="86"/>
      <c r="AB611" s="86"/>
      <c r="AC611" s="86"/>
      <c r="AD611" s="86"/>
      <c r="AE611" s="86"/>
      <c r="AF611" s="86"/>
      <c r="AG611" s="86"/>
      <c r="AH611" s="86"/>
      <c r="AI611" s="86"/>
      <c r="AJ611" s="86"/>
      <c r="AK611" s="86"/>
      <c r="AL611" s="86"/>
      <c r="AM611" s="86"/>
      <c r="AN611" s="86"/>
      <c r="AO611" s="86"/>
      <c r="AP611" s="86"/>
      <c r="AQ611" s="86"/>
      <c r="AR611" s="86"/>
      <c r="AS611" s="86"/>
      <c r="AT611" s="86"/>
      <c r="AU611" s="86"/>
    </row>
    <row r="612" spans="1:47" ht="15" customHeight="1">
      <c r="A612" s="115">
        <v>54958152</v>
      </c>
      <c r="B612" s="77">
        <v>11</v>
      </c>
      <c r="C612" s="78">
        <v>44742</v>
      </c>
      <c r="D612" s="79">
        <v>44745</v>
      </c>
      <c r="E612" s="77" t="s">
        <v>862</v>
      </c>
      <c r="F612" s="87">
        <v>44753</v>
      </c>
      <c r="G612" s="103">
        <v>40</v>
      </c>
      <c r="H612" s="81" t="s">
        <v>984</v>
      </c>
      <c r="I612" s="78">
        <v>44776</v>
      </c>
      <c r="J612" s="81"/>
      <c r="K612" s="117" t="s">
        <v>932</v>
      </c>
      <c r="L612" s="82" t="s">
        <v>968</v>
      </c>
      <c r="M612" s="77" t="s">
        <v>8</v>
      </c>
      <c r="N612" s="83"/>
      <c r="O612" s="84"/>
      <c r="P612" s="76">
        <v>70</v>
      </c>
      <c r="Q612" s="127">
        <v>22000</v>
      </c>
      <c r="R612" s="127">
        <v>2</v>
      </c>
      <c r="S612" s="128" t="s">
        <v>953</v>
      </c>
      <c r="T612" s="129" t="s">
        <v>954</v>
      </c>
      <c r="U612" s="127">
        <v>14.62</v>
      </c>
      <c r="V612" s="117" t="s">
        <v>934</v>
      </c>
      <c r="W612" s="84"/>
      <c r="X612" s="86"/>
      <c r="Y612" s="86"/>
      <c r="Z612" s="86"/>
      <c r="AA612" s="86"/>
      <c r="AB612" s="86"/>
      <c r="AC612" s="86"/>
      <c r="AD612" s="86"/>
      <c r="AE612" s="86"/>
      <c r="AF612" s="86"/>
      <c r="AG612" s="86"/>
      <c r="AH612" s="86"/>
      <c r="AI612" s="86"/>
      <c r="AJ612" s="86"/>
      <c r="AK612" s="86"/>
      <c r="AL612" s="86"/>
      <c r="AM612" s="86"/>
      <c r="AN612" s="86"/>
      <c r="AO612" s="86"/>
      <c r="AP612" s="86"/>
      <c r="AQ612" s="86"/>
      <c r="AR612" s="86"/>
      <c r="AS612" s="86"/>
      <c r="AT612" s="86"/>
      <c r="AU612" s="86"/>
    </row>
    <row r="613" spans="1:47" ht="15" customHeight="1">
      <c r="A613" s="115">
        <v>54315403</v>
      </c>
      <c r="B613" s="77">
        <v>12</v>
      </c>
      <c r="C613" s="78">
        <v>44748</v>
      </c>
      <c r="D613" s="79">
        <v>44749</v>
      </c>
      <c r="E613" s="77" t="s">
        <v>862</v>
      </c>
      <c r="F613" s="87">
        <v>44753</v>
      </c>
      <c r="G613" s="103">
        <v>40</v>
      </c>
      <c r="H613" s="81" t="s">
        <v>1029</v>
      </c>
      <c r="I613" s="78">
        <v>44779</v>
      </c>
      <c r="J613" s="81"/>
      <c r="K613" s="117" t="s">
        <v>932</v>
      </c>
      <c r="L613" s="82" t="s">
        <v>1028</v>
      </c>
      <c r="M613" s="77" t="s">
        <v>6</v>
      </c>
      <c r="N613" s="83"/>
      <c r="O613" s="84"/>
      <c r="P613" s="76">
        <v>70</v>
      </c>
      <c r="Q613" s="127">
        <v>21000</v>
      </c>
      <c r="R613" s="127">
        <v>2</v>
      </c>
      <c r="S613" s="128" t="s">
        <v>953</v>
      </c>
      <c r="T613" s="129" t="s">
        <v>954</v>
      </c>
      <c r="U613" s="127">
        <v>14.62</v>
      </c>
      <c r="V613" s="117" t="s">
        <v>934</v>
      </c>
      <c r="W613" s="84"/>
      <c r="X613" s="86"/>
      <c r="Y613" s="86"/>
      <c r="Z613" s="86"/>
      <c r="AA613" s="86"/>
      <c r="AB613" s="86"/>
      <c r="AC613" s="86"/>
      <c r="AD613" s="86"/>
      <c r="AE613" s="86"/>
      <c r="AF613" s="86"/>
      <c r="AG613" s="86"/>
      <c r="AH613" s="86"/>
      <c r="AI613" s="86"/>
      <c r="AJ613" s="86"/>
      <c r="AK613" s="86"/>
      <c r="AL613" s="86"/>
      <c r="AM613" s="86"/>
      <c r="AN613" s="86"/>
      <c r="AO613" s="86"/>
      <c r="AP613" s="86"/>
      <c r="AQ613" s="86"/>
      <c r="AR613" s="86"/>
      <c r="AS613" s="86"/>
      <c r="AT613" s="86"/>
      <c r="AU613" s="86"/>
    </row>
    <row r="614" spans="1:47" ht="15" customHeight="1">
      <c r="A614" s="115">
        <v>54954128</v>
      </c>
      <c r="B614" s="77">
        <v>13</v>
      </c>
      <c r="C614" s="78">
        <v>44748</v>
      </c>
      <c r="D614" s="79">
        <v>44749</v>
      </c>
      <c r="E614" s="77" t="s">
        <v>862</v>
      </c>
      <c r="F614" s="87">
        <v>44753</v>
      </c>
      <c r="G614" s="103">
        <v>40</v>
      </c>
      <c r="H614" s="81" t="s">
        <v>1029</v>
      </c>
      <c r="I614" s="78">
        <v>44779</v>
      </c>
      <c r="J614" s="81"/>
      <c r="K614" s="117" t="s">
        <v>932</v>
      </c>
      <c r="L614" s="82" t="s">
        <v>1028</v>
      </c>
      <c r="M614" s="77" t="s">
        <v>6</v>
      </c>
      <c r="N614" s="83"/>
      <c r="O614" s="84"/>
      <c r="P614" s="76">
        <v>70</v>
      </c>
      <c r="Q614" s="127">
        <v>22000</v>
      </c>
      <c r="R614" s="127">
        <v>2</v>
      </c>
      <c r="S614" s="128" t="s">
        <v>953</v>
      </c>
      <c r="T614" s="129" t="s">
        <v>954</v>
      </c>
      <c r="U614" s="127">
        <v>14.62</v>
      </c>
      <c r="V614" s="117" t="s">
        <v>934</v>
      </c>
      <c r="W614" s="84"/>
      <c r="X614" s="86"/>
      <c r="Y614" s="86"/>
      <c r="Z614" s="86"/>
      <c r="AA614" s="86"/>
      <c r="AB614" s="86"/>
      <c r="AC614" s="86"/>
      <c r="AD614" s="86"/>
      <c r="AE614" s="86"/>
      <c r="AF614" s="86"/>
      <c r="AG614" s="86"/>
      <c r="AH614" s="86"/>
      <c r="AI614" s="86"/>
      <c r="AJ614" s="86"/>
      <c r="AK614" s="86"/>
      <c r="AL614" s="86"/>
      <c r="AM614" s="86"/>
      <c r="AN614" s="86"/>
      <c r="AO614" s="86"/>
      <c r="AP614" s="86"/>
      <c r="AQ614" s="86"/>
      <c r="AR614" s="86"/>
      <c r="AS614" s="86"/>
      <c r="AT614" s="86"/>
      <c r="AU614" s="86"/>
    </row>
    <row r="615" spans="1:47" ht="15" customHeight="1">
      <c r="A615" s="115">
        <v>54031190</v>
      </c>
      <c r="B615" s="77">
        <v>14</v>
      </c>
      <c r="C615" s="78">
        <v>44748</v>
      </c>
      <c r="D615" s="79">
        <v>44749</v>
      </c>
      <c r="E615" s="77" t="s">
        <v>862</v>
      </c>
      <c r="F615" s="87">
        <v>44753</v>
      </c>
      <c r="G615" s="81">
        <v>80</v>
      </c>
      <c r="H615" s="81" t="s">
        <v>1015</v>
      </c>
      <c r="I615" s="78">
        <v>44780</v>
      </c>
      <c r="J615" s="81"/>
      <c r="K615" s="117" t="s">
        <v>932</v>
      </c>
      <c r="L615" s="82" t="s">
        <v>1028</v>
      </c>
      <c r="M615" s="77" t="s">
        <v>6</v>
      </c>
      <c r="N615" s="83"/>
      <c r="O615" s="84"/>
      <c r="P615" s="76">
        <v>69</v>
      </c>
      <c r="Q615" s="81">
        <v>25000</v>
      </c>
      <c r="R615" s="81">
        <v>4</v>
      </c>
      <c r="S615" s="89" t="s">
        <v>877</v>
      </c>
      <c r="T615" s="100" t="s">
        <v>891</v>
      </c>
      <c r="U615" s="81">
        <v>25.22</v>
      </c>
      <c r="V615" s="117" t="s">
        <v>934</v>
      </c>
      <c r="W615" s="84"/>
      <c r="X615" s="86"/>
      <c r="Y615" s="86"/>
      <c r="Z615" s="86"/>
      <c r="AA615" s="86"/>
      <c r="AB615" s="86"/>
      <c r="AC615" s="86"/>
      <c r="AD615" s="86"/>
      <c r="AE615" s="86"/>
      <c r="AF615" s="86"/>
      <c r="AG615" s="86"/>
      <c r="AH615" s="86"/>
      <c r="AI615" s="86"/>
      <c r="AJ615" s="86"/>
      <c r="AK615" s="86"/>
      <c r="AL615" s="86"/>
      <c r="AM615" s="86"/>
      <c r="AN615" s="86"/>
      <c r="AO615" s="86"/>
      <c r="AP615" s="86"/>
      <c r="AQ615" s="86"/>
      <c r="AR615" s="86"/>
      <c r="AS615" s="86"/>
      <c r="AT615" s="86"/>
      <c r="AU615" s="86"/>
    </row>
    <row r="616" spans="1:47" ht="15" customHeight="1">
      <c r="A616" s="115">
        <v>98154883</v>
      </c>
      <c r="B616" s="77">
        <v>15</v>
      </c>
      <c r="C616" s="78">
        <v>44748</v>
      </c>
      <c r="D616" s="79">
        <v>44749</v>
      </c>
      <c r="E616" s="77" t="s">
        <v>862</v>
      </c>
      <c r="F616" s="87">
        <v>44753</v>
      </c>
      <c r="G616" s="81">
        <v>80</v>
      </c>
      <c r="H616" s="81" t="s">
        <v>1015</v>
      </c>
      <c r="I616" s="78">
        <v>44780</v>
      </c>
      <c r="J616" s="81"/>
      <c r="K616" s="117" t="s">
        <v>932</v>
      </c>
      <c r="L616" s="82" t="s">
        <v>1028</v>
      </c>
      <c r="M616" s="77" t="s">
        <v>6</v>
      </c>
      <c r="N616" s="83"/>
      <c r="O616" s="84"/>
      <c r="P616" s="76">
        <v>69</v>
      </c>
      <c r="Q616" s="76">
        <v>25000</v>
      </c>
      <c r="R616" s="76">
        <v>4</v>
      </c>
      <c r="S616" s="85" t="s">
        <v>875</v>
      </c>
      <c r="T616" s="88" t="s">
        <v>876</v>
      </c>
      <c r="U616" s="76">
        <v>25.22</v>
      </c>
      <c r="V616" s="117" t="s">
        <v>934</v>
      </c>
      <c r="W616" s="84"/>
      <c r="X616" s="86"/>
      <c r="Y616" s="86"/>
      <c r="Z616" s="86"/>
      <c r="AA616" s="86"/>
      <c r="AB616" s="86"/>
      <c r="AC616" s="86"/>
      <c r="AD616" s="86"/>
      <c r="AE616" s="86"/>
      <c r="AF616" s="86"/>
      <c r="AG616" s="86"/>
      <c r="AH616" s="86"/>
      <c r="AI616" s="86"/>
      <c r="AJ616" s="86"/>
      <c r="AK616" s="86"/>
      <c r="AL616" s="86"/>
      <c r="AM616" s="86"/>
      <c r="AN616" s="86"/>
      <c r="AO616" s="86"/>
      <c r="AP616" s="86"/>
      <c r="AQ616" s="86"/>
      <c r="AR616" s="86"/>
      <c r="AS616" s="86"/>
      <c r="AT616" s="86"/>
      <c r="AU616" s="86"/>
    </row>
    <row r="617" spans="1:47" ht="15" customHeight="1">
      <c r="A617" s="115">
        <v>98551112</v>
      </c>
      <c r="B617" s="77">
        <v>16</v>
      </c>
      <c r="C617" s="78">
        <v>44748</v>
      </c>
      <c r="D617" s="79">
        <v>44749</v>
      </c>
      <c r="E617" s="77" t="s">
        <v>862</v>
      </c>
      <c r="F617" s="87">
        <v>44753</v>
      </c>
      <c r="G617" s="81">
        <v>80</v>
      </c>
      <c r="H617" s="81" t="s">
        <v>1015</v>
      </c>
      <c r="I617" s="78">
        <v>44780</v>
      </c>
      <c r="J617" s="81"/>
      <c r="K617" s="117" t="s">
        <v>932</v>
      </c>
      <c r="L617" s="82" t="s">
        <v>1028</v>
      </c>
      <c r="M617" s="77" t="s">
        <v>6</v>
      </c>
      <c r="N617" s="83"/>
      <c r="O617" s="84"/>
      <c r="P617" s="76">
        <v>69</v>
      </c>
      <c r="Q617" s="76">
        <v>25000</v>
      </c>
      <c r="R617" s="76">
        <v>4</v>
      </c>
      <c r="S617" s="85" t="s">
        <v>875</v>
      </c>
      <c r="T617" s="88" t="s">
        <v>876</v>
      </c>
      <c r="U617" s="76">
        <v>25.22</v>
      </c>
      <c r="V617" s="117" t="s">
        <v>934</v>
      </c>
      <c r="W617" s="84"/>
      <c r="X617" s="86"/>
      <c r="Y617" s="86"/>
      <c r="Z617" s="86"/>
      <c r="AA617" s="86"/>
      <c r="AB617" s="86"/>
      <c r="AC617" s="86"/>
      <c r="AD617" s="86"/>
      <c r="AE617" s="86"/>
      <c r="AF617" s="86"/>
      <c r="AG617" s="86"/>
      <c r="AH617" s="86"/>
      <c r="AI617" s="86"/>
      <c r="AJ617" s="86"/>
      <c r="AK617" s="86"/>
      <c r="AL617" s="86"/>
      <c r="AM617" s="86"/>
      <c r="AN617" s="86"/>
      <c r="AO617" s="86"/>
      <c r="AP617" s="86"/>
      <c r="AQ617" s="86"/>
      <c r="AR617" s="86"/>
      <c r="AS617" s="86"/>
      <c r="AT617" s="86"/>
      <c r="AU617" s="86"/>
    </row>
    <row r="618" spans="1:47" ht="15" customHeight="1">
      <c r="A618" s="115">
        <v>98551203</v>
      </c>
      <c r="B618" s="77">
        <v>17</v>
      </c>
      <c r="C618" s="78">
        <v>44748</v>
      </c>
      <c r="D618" s="79">
        <v>44749</v>
      </c>
      <c r="E618" s="77" t="s">
        <v>862</v>
      </c>
      <c r="F618" s="87">
        <v>44753</v>
      </c>
      <c r="G618" s="81">
        <v>80</v>
      </c>
      <c r="H618" s="81" t="s">
        <v>1015</v>
      </c>
      <c r="I618" s="78">
        <v>44780</v>
      </c>
      <c r="J618" s="81"/>
      <c r="K618" s="117" t="s">
        <v>932</v>
      </c>
      <c r="L618" s="82" t="s">
        <v>1028</v>
      </c>
      <c r="M618" s="77" t="s">
        <v>6</v>
      </c>
      <c r="N618" s="83"/>
      <c r="O618" s="84"/>
      <c r="P618" s="76">
        <v>69</v>
      </c>
      <c r="Q618" s="76">
        <v>25000</v>
      </c>
      <c r="R618" s="76">
        <v>4</v>
      </c>
      <c r="S618" s="85" t="s">
        <v>875</v>
      </c>
      <c r="T618" s="88" t="s">
        <v>876</v>
      </c>
      <c r="U618" s="76">
        <v>25.22</v>
      </c>
      <c r="V618" s="117" t="s">
        <v>934</v>
      </c>
      <c r="W618" s="84"/>
      <c r="X618" s="86"/>
      <c r="Y618" s="86"/>
      <c r="Z618" s="86"/>
      <c r="AA618" s="86"/>
      <c r="AB618" s="86"/>
      <c r="AC618" s="86"/>
      <c r="AD618" s="86"/>
      <c r="AE618" s="86"/>
      <c r="AF618" s="86"/>
      <c r="AG618" s="86"/>
      <c r="AH618" s="86"/>
      <c r="AI618" s="86"/>
      <c r="AJ618" s="86"/>
      <c r="AK618" s="86"/>
      <c r="AL618" s="86"/>
      <c r="AM618" s="86"/>
      <c r="AN618" s="86"/>
      <c r="AO618" s="86"/>
      <c r="AP618" s="86"/>
      <c r="AQ618" s="86"/>
      <c r="AR618" s="86"/>
      <c r="AS618" s="86"/>
      <c r="AT618" s="86"/>
      <c r="AU618" s="86"/>
    </row>
    <row r="619" spans="1:47" ht="15" customHeight="1">
      <c r="A619" s="115">
        <v>98169980</v>
      </c>
      <c r="B619" s="77">
        <v>18</v>
      </c>
      <c r="C619" s="78">
        <v>44748</v>
      </c>
      <c r="D619" s="79">
        <v>44749</v>
      </c>
      <c r="E619" s="77" t="s">
        <v>862</v>
      </c>
      <c r="F619" s="87">
        <v>44753</v>
      </c>
      <c r="G619" s="81">
        <v>80</v>
      </c>
      <c r="H619" s="81" t="s">
        <v>1015</v>
      </c>
      <c r="I619" s="78">
        <v>44780</v>
      </c>
      <c r="J619" s="81"/>
      <c r="K619" s="117" t="s">
        <v>932</v>
      </c>
      <c r="L619" s="82" t="s">
        <v>1028</v>
      </c>
      <c r="M619" s="77" t="s">
        <v>6</v>
      </c>
      <c r="N619" s="83"/>
      <c r="O619" s="84"/>
      <c r="P619" s="76">
        <v>69</v>
      </c>
      <c r="Q619" s="76">
        <v>25000</v>
      </c>
      <c r="R619" s="76">
        <v>4</v>
      </c>
      <c r="S619" s="85" t="s">
        <v>875</v>
      </c>
      <c r="T619" s="88" t="s">
        <v>876</v>
      </c>
      <c r="U619" s="76">
        <v>25.22</v>
      </c>
      <c r="V619" s="117" t="s">
        <v>934</v>
      </c>
      <c r="W619" s="84"/>
      <c r="X619" s="86"/>
      <c r="Y619" s="86"/>
      <c r="Z619" s="86"/>
      <c r="AA619" s="86"/>
      <c r="AB619" s="86"/>
      <c r="AC619" s="86"/>
      <c r="AD619" s="86"/>
      <c r="AE619" s="86"/>
      <c r="AF619" s="86"/>
      <c r="AG619" s="86"/>
      <c r="AH619" s="86"/>
      <c r="AI619" s="86"/>
      <c r="AJ619" s="86"/>
      <c r="AK619" s="86"/>
      <c r="AL619" s="86"/>
      <c r="AM619" s="86"/>
      <c r="AN619" s="86"/>
      <c r="AO619" s="86"/>
      <c r="AP619" s="86"/>
      <c r="AQ619" s="86"/>
      <c r="AR619" s="86"/>
      <c r="AS619" s="86"/>
      <c r="AT619" s="86"/>
      <c r="AU619" s="86"/>
    </row>
    <row r="620" spans="1:47" ht="15" customHeight="1">
      <c r="A620" s="115">
        <v>98551062</v>
      </c>
      <c r="B620" s="77">
        <v>19</v>
      </c>
      <c r="C620" s="78">
        <v>44748</v>
      </c>
      <c r="D620" s="79">
        <v>44749</v>
      </c>
      <c r="E620" s="77" t="s">
        <v>862</v>
      </c>
      <c r="F620" s="87">
        <v>44753</v>
      </c>
      <c r="G620" s="81">
        <v>80</v>
      </c>
      <c r="H620" s="81" t="s">
        <v>1015</v>
      </c>
      <c r="I620" s="78">
        <v>44780</v>
      </c>
      <c r="J620" s="81"/>
      <c r="K620" s="117" t="s">
        <v>932</v>
      </c>
      <c r="L620" s="82" t="s">
        <v>1028</v>
      </c>
      <c r="M620" s="77" t="s">
        <v>6</v>
      </c>
      <c r="N620" s="83"/>
      <c r="O620" s="84"/>
      <c r="P620" s="76">
        <v>69</v>
      </c>
      <c r="Q620" s="76">
        <v>25000</v>
      </c>
      <c r="R620" s="76">
        <v>4</v>
      </c>
      <c r="S620" s="85" t="s">
        <v>875</v>
      </c>
      <c r="T620" s="88" t="s">
        <v>876</v>
      </c>
      <c r="U620" s="76">
        <v>25.22</v>
      </c>
      <c r="V620" s="117" t="s">
        <v>934</v>
      </c>
      <c r="W620" s="84"/>
      <c r="X620" s="86"/>
      <c r="Y620" s="86"/>
      <c r="Z620" s="86"/>
      <c r="AA620" s="86"/>
      <c r="AB620" s="86"/>
      <c r="AC620" s="86"/>
      <c r="AD620" s="86"/>
      <c r="AE620" s="86"/>
      <c r="AF620" s="86"/>
      <c r="AG620" s="86"/>
      <c r="AH620" s="86"/>
      <c r="AI620" s="86"/>
      <c r="AJ620" s="86"/>
      <c r="AK620" s="86"/>
      <c r="AL620" s="86"/>
      <c r="AM620" s="86"/>
      <c r="AN620" s="86"/>
      <c r="AO620" s="86"/>
      <c r="AP620" s="86"/>
      <c r="AQ620" s="86"/>
      <c r="AR620" s="86"/>
      <c r="AS620" s="86"/>
      <c r="AT620" s="86"/>
      <c r="AU620" s="86"/>
    </row>
    <row r="621" spans="1:47" ht="15" customHeight="1">
      <c r="A621" s="115">
        <v>98160047</v>
      </c>
      <c r="B621" s="77">
        <v>20</v>
      </c>
      <c r="C621" s="78">
        <v>44748</v>
      </c>
      <c r="D621" s="79">
        <v>44749</v>
      </c>
      <c r="E621" s="77" t="s">
        <v>862</v>
      </c>
      <c r="F621" s="87">
        <v>44753</v>
      </c>
      <c r="G621" s="81">
        <v>80</v>
      </c>
      <c r="H621" s="81" t="s">
        <v>1015</v>
      </c>
      <c r="I621" s="78">
        <v>44780</v>
      </c>
      <c r="J621" s="81"/>
      <c r="K621" s="117" t="s">
        <v>932</v>
      </c>
      <c r="L621" s="82" t="s">
        <v>1028</v>
      </c>
      <c r="M621" s="77" t="s">
        <v>6</v>
      </c>
      <c r="N621" s="83"/>
      <c r="O621" s="84"/>
      <c r="P621" s="76">
        <v>69</v>
      </c>
      <c r="Q621" s="76">
        <v>25000</v>
      </c>
      <c r="R621" s="76">
        <v>4</v>
      </c>
      <c r="S621" s="85" t="s">
        <v>875</v>
      </c>
      <c r="T621" s="88" t="s">
        <v>876</v>
      </c>
      <c r="U621" s="76">
        <v>25.22</v>
      </c>
      <c r="V621" s="117" t="s">
        <v>934</v>
      </c>
      <c r="W621" s="84"/>
      <c r="X621" s="86"/>
      <c r="Y621" s="86"/>
      <c r="Z621" s="86"/>
      <c r="AA621" s="86"/>
      <c r="AB621" s="86"/>
      <c r="AC621" s="86"/>
      <c r="AD621" s="86"/>
      <c r="AE621" s="86"/>
      <c r="AF621" s="86"/>
      <c r="AG621" s="86"/>
      <c r="AH621" s="86"/>
      <c r="AI621" s="86"/>
      <c r="AJ621" s="86"/>
      <c r="AK621" s="86"/>
      <c r="AL621" s="86"/>
      <c r="AM621" s="86"/>
      <c r="AN621" s="86"/>
      <c r="AO621" s="86"/>
      <c r="AP621" s="86"/>
      <c r="AQ621" s="86"/>
      <c r="AR621" s="86"/>
      <c r="AS621" s="86"/>
      <c r="AT621" s="86"/>
      <c r="AU621" s="86"/>
    </row>
    <row r="622" spans="1:47" ht="15" customHeight="1">
      <c r="A622" s="115">
        <v>98103567</v>
      </c>
      <c r="B622" s="77">
        <v>21</v>
      </c>
      <c r="C622" s="78">
        <v>44748</v>
      </c>
      <c r="D622" s="79">
        <v>44749</v>
      </c>
      <c r="E622" s="77" t="s">
        <v>862</v>
      </c>
      <c r="F622" s="87">
        <v>44753</v>
      </c>
      <c r="G622" s="81">
        <v>80</v>
      </c>
      <c r="H622" s="81" t="s">
        <v>1015</v>
      </c>
      <c r="I622" s="78">
        <v>44780</v>
      </c>
      <c r="J622" s="81"/>
      <c r="K622" s="117" t="s">
        <v>932</v>
      </c>
      <c r="L622" s="82" t="s">
        <v>1028</v>
      </c>
      <c r="M622" s="77" t="s">
        <v>6</v>
      </c>
      <c r="N622" s="83"/>
      <c r="O622" s="84"/>
      <c r="P622" s="76">
        <v>69</v>
      </c>
      <c r="Q622" s="76">
        <v>25000</v>
      </c>
      <c r="R622" s="76">
        <v>4</v>
      </c>
      <c r="S622" s="85" t="s">
        <v>875</v>
      </c>
      <c r="T622" s="88" t="s">
        <v>876</v>
      </c>
      <c r="U622" s="76">
        <v>25.22</v>
      </c>
      <c r="V622" s="117" t="s">
        <v>934</v>
      </c>
      <c r="W622" s="84"/>
      <c r="X622" s="86"/>
      <c r="Y622" s="86"/>
      <c r="Z622" s="86"/>
      <c r="AA622" s="86"/>
      <c r="AB622" s="86"/>
      <c r="AC622" s="86"/>
      <c r="AD622" s="86"/>
      <c r="AE622" s="86"/>
      <c r="AF622" s="86"/>
      <c r="AG622" s="86"/>
      <c r="AH622" s="86"/>
      <c r="AI622" s="86"/>
      <c r="AJ622" s="86"/>
      <c r="AK622" s="86"/>
      <c r="AL622" s="86"/>
      <c r="AM622" s="86"/>
      <c r="AN622" s="86"/>
      <c r="AO622" s="86"/>
      <c r="AP622" s="86"/>
      <c r="AQ622" s="86"/>
      <c r="AR622" s="86"/>
      <c r="AS622" s="86"/>
      <c r="AT622" s="86"/>
      <c r="AU622" s="86"/>
    </row>
    <row r="623" spans="1:47" ht="15" customHeight="1">
      <c r="A623" s="115">
        <v>54970132</v>
      </c>
      <c r="B623" s="77">
        <v>22</v>
      </c>
      <c r="C623" s="78">
        <v>44748</v>
      </c>
      <c r="D623" s="79">
        <v>44749</v>
      </c>
      <c r="E623" s="77" t="s">
        <v>862</v>
      </c>
      <c r="F623" s="87">
        <v>44753</v>
      </c>
      <c r="G623" s="81">
        <v>80</v>
      </c>
      <c r="H623" s="81" t="s">
        <v>1015</v>
      </c>
      <c r="I623" s="78">
        <v>44780</v>
      </c>
      <c r="J623" s="81"/>
      <c r="K623" s="117" t="s">
        <v>932</v>
      </c>
      <c r="L623" s="82" t="s">
        <v>1028</v>
      </c>
      <c r="M623" s="77" t="s">
        <v>6</v>
      </c>
      <c r="N623" s="83"/>
      <c r="O623" s="84"/>
      <c r="P623" s="76">
        <v>69</v>
      </c>
      <c r="Q623" s="81">
        <v>25000</v>
      </c>
      <c r="R623" s="81">
        <v>4</v>
      </c>
      <c r="S623" s="89" t="s">
        <v>877</v>
      </c>
      <c r="T623" s="100" t="s">
        <v>891</v>
      </c>
      <c r="U623" s="81">
        <v>25.22</v>
      </c>
      <c r="V623" s="117" t="s">
        <v>934</v>
      </c>
      <c r="W623" s="84"/>
      <c r="X623" s="86"/>
      <c r="Y623" s="86"/>
      <c r="Z623" s="86"/>
      <c r="AA623" s="86"/>
      <c r="AB623" s="86"/>
      <c r="AC623" s="86"/>
      <c r="AD623" s="86"/>
      <c r="AE623" s="86"/>
      <c r="AF623" s="86"/>
      <c r="AG623" s="86"/>
      <c r="AH623" s="86"/>
      <c r="AI623" s="86"/>
      <c r="AJ623" s="86"/>
      <c r="AK623" s="86"/>
      <c r="AL623" s="86"/>
      <c r="AM623" s="86"/>
      <c r="AN623" s="86"/>
      <c r="AO623" s="86"/>
      <c r="AP623" s="86"/>
      <c r="AQ623" s="86"/>
      <c r="AR623" s="86"/>
      <c r="AS623" s="86"/>
      <c r="AT623" s="86"/>
      <c r="AU623" s="86"/>
    </row>
    <row r="624" spans="1:47" ht="15" customHeight="1">
      <c r="A624" s="115">
        <v>98520059</v>
      </c>
      <c r="B624" s="77">
        <v>23</v>
      </c>
      <c r="C624" s="78">
        <v>44748</v>
      </c>
      <c r="D624" s="79">
        <v>44749</v>
      </c>
      <c r="E624" s="77" t="s">
        <v>862</v>
      </c>
      <c r="F624" s="87">
        <v>44753</v>
      </c>
      <c r="G624" s="81">
        <v>80</v>
      </c>
      <c r="H624" s="81" t="s">
        <v>1029</v>
      </c>
      <c r="I624" s="78">
        <v>44779</v>
      </c>
      <c r="J624" s="81"/>
      <c r="K624" s="117" t="s">
        <v>932</v>
      </c>
      <c r="L624" s="82" t="s">
        <v>1030</v>
      </c>
      <c r="M624" s="77" t="s">
        <v>8</v>
      </c>
      <c r="N624" s="83"/>
      <c r="O624" s="84"/>
      <c r="P624" s="76">
        <v>68.5</v>
      </c>
      <c r="Q624" s="76">
        <v>25400</v>
      </c>
      <c r="R624" s="76">
        <v>4</v>
      </c>
      <c r="S624" s="85" t="s">
        <v>865</v>
      </c>
      <c r="T624" s="76" t="s">
        <v>873</v>
      </c>
      <c r="U624" s="76">
        <v>25.7</v>
      </c>
      <c r="V624" s="117" t="s">
        <v>934</v>
      </c>
      <c r="W624" s="84"/>
      <c r="X624" s="86"/>
      <c r="Y624" s="86"/>
      <c r="Z624" s="86"/>
      <c r="AA624" s="86"/>
      <c r="AB624" s="86"/>
      <c r="AC624" s="86"/>
      <c r="AD624" s="86"/>
      <c r="AE624" s="86"/>
      <c r="AF624" s="86"/>
      <c r="AG624" s="86"/>
      <c r="AH624" s="86"/>
      <c r="AI624" s="86"/>
      <c r="AJ624" s="86"/>
      <c r="AK624" s="86"/>
      <c r="AL624" s="86"/>
      <c r="AM624" s="86"/>
      <c r="AN624" s="86"/>
      <c r="AO624" s="86"/>
      <c r="AP624" s="86"/>
      <c r="AQ624" s="86"/>
      <c r="AR624" s="86"/>
      <c r="AS624" s="86"/>
      <c r="AT624" s="86"/>
      <c r="AU624" s="86"/>
    </row>
    <row r="625" spans="1:47" ht="15" customHeight="1">
      <c r="A625" s="115">
        <v>98106305</v>
      </c>
      <c r="B625" s="77">
        <v>24</v>
      </c>
      <c r="C625" s="78">
        <v>44748</v>
      </c>
      <c r="D625" s="79">
        <v>44749</v>
      </c>
      <c r="E625" s="77" t="s">
        <v>862</v>
      </c>
      <c r="F625" s="87">
        <v>44753</v>
      </c>
      <c r="G625" s="81">
        <v>80</v>
      </c>
      <c r="H625" s="81" t="s">
        <v>1029</v>
      </c>
      <c r="I625" s="78">
        <v>44779</v>
      </c>
      <c r="J625" s="81"/>
      <c r="K625" s="117" t="s">
        <v>932</v>
      </c>
      <c r="L625" s="82" t="s">
        <v>1030</v>
      </c>
      <c r="M625" s="77" t="s">
        <v>8</v>
      </c>
      <c r="N625" s="83"/>
      <c r="O625" s="84"/>
      <c r="P625" s="76">
        <v>69</v>
      </c>
      <c r="Q625" s="76">
        <v>25000</v>
      </c>
      <c r="R625" s="76">
        <v>4</v>
      </c>
      <c r="S625" s="85" t="s">
        <v>875</v>
      </c>
      <c r="T625" s="88" t="s">
        <v>876</v>
      </c>
      <c r="U625" s="76">
        <v>25.22</v>
      </c>
      <c r="V625" s="117" t="s">
        <v>934</v>
      </c>
      <c r="W625" s="84"/>
      <c r="X625" s="86"/>
      <c r="Y625" s="86"/>
      <c r="Z625" s="86"/>
      <c r="AA625" s="86"/>
      <c r="AB625" s="86"/>
      <c r="AC625" s="86"/>
      <c r="AD625" s="86"/>
      <c r="AE625" s="86"/>
      <c r="AF625" s="86"/>
      <c r="AG625" s="86"/>
      <c r="AH625" s="86"/>
      <c r="AI625" s="86"/>
      <c r="AJ625" s="86"/>
      <c r="AK625" s="86"/>
      <c r="AL625" s="86"/>
      <c r="AM625" s="86"/>
      <c r="AN625" s="86"/>
      <c r="AO625" s="86"/>
      <c r="AP625" s="86"/>
      <c r="AQ625" s="86"/>
      <c r="AR625" s="86"/>
      <c r="AS625" s="86"/>
      <c r="AT625" s="86"/>
      <c r="AU625" s="86"/>
    </row>
    <row r="626" spans="1:47" ht="15" customHeight="1">
      <c r="A626" s="115">
        <v>98013568</v>
      </c>
      <c r="B626" s="77">
        <v>25</v>
      </c>
      <c r="C626" s="78">
        <v>44748</v>
      </c>
      <c r="D626" s="79">
        <v>44749</v>
      </c>
      <c r="E626" s="77" t="s">
        <v>862</v>
      </c>
      <c r="F626" s="87">
        <v>44753</v>
      </c>
      <c r="G626" s="81">
        <v>80</v>
      </c>
      <c r="H626" s="81" t="s">
        <v>1029</v>
      </c>
      <c r="I626" s="78">
        <v>44779</v>
      </c>
      <c r="J626" s="81"/>
      <c r="K626" s="117" t="s">
        <v>932</v>
      </c>
      <c r="L626" s="82" t="s">
        <v>1030</v>
      </c>
      <c r="M626" s="77" t="s">
        <v>8</v>
      </c>
      <c r="N626" s="83"/>
      <c r="O626" s="84"/>
      <c r="P626" s="76">
        <v>69</v>
      </c>
      <c r="Q626" s="76">
        <v>25000</v>
      </c>
      <c r="R626" s="76">
        <v>4</v>
      </c>
      <c r="S626" s="85" t="s">
        <v>875</v>
      </c>
      <c r="T626" s="88" t="s">
        <v>876</v>
      </c>
      <c r="U626" s="76">
        <v>25.22</v>
      </c>
      <c r="V626" s="117" t="s">
        <v>934</v>
      </c>
      <c r="W626" s="84"/>
      <c r="X626" s="86"/>
      <c r="Y626" s="86"/>
      <c r="Z626" s="86"/>
      <c r="AA626" s="86"/>
      <c r="AB626" s="86"/>
      <c r="AC626" s="86"/>
      <c r="AD626" s="86"/>
      <c r="AE626" s="86"/>
      <c r="AF626" s="86"/>
      <c r="AG626" s="86"/>
      <c r="AH626" s="86"/>
      <c r="AI626" s="86"/>
      <c r="AJ626" s="86"/>
      <c r="AK626" s="86"/>
      <c r="AL626" s="86"/>
      <c r="AM626" s="86"/>
      <c r="AN626" s="86"/>
      <c r="AO626" s="86"/>
      <c r="AP626" s="86"/>
      <c r="AQ626" s="86"/>
      <c r="AR626" s="86"/>
      <c r="AS626" s="86"/>
      <c r="AT626" s="86"/>
      <c r="AU626" s="86"/>
    </row>
    <row r="627" spans="1:47" ht="15" customHeight="1">
      <c r="A627" s="115">
        <v>98022031</v>
      </c>
      <c r="B627" s="77">
        <v>26</v>
      </c>
      <c r="C627" s="78">
        <v>44748</v>
      </c>
      <c r="D627" s="79">
        <v>44749</v>
      </c>
      <c r="E627" s="77" t="s">
        <v>862</v>
      </c>
      <c r="F627" s="87">
        <v>44753</v>
      </c>
      <c r="G627" s="81">
        <v>80</v>
      </c>
      <c r="H627" s="81" t="s">
        <v>1029</v>
      </c>
      <c r="I627" s="78">
        <v>44779</v>
      </c>
      <c r="J627" s="81"/>
      <c r="K627" s="117" t="s">
        <v>932</v>
      </c>
      <c r="L627" s="82" t="s">
        <v>1030</v>
      </c>
      <c r="M627" s="77" t="s">
        <v>8</v>
      </c>
      <c r="N627" s="83"/>
      <c r="O627" s="84"/>
      <c r="P627" s="76">
        <v>69</v>
      </c>
      <c r="Q627" s="76">
        <v>25000</v>
      </c>
      <c r="R627" s="76">
        <v>4</v>
      </c>
      <c r="S627" s="85" t="s">
        <v>875</v>
      </c>
      <c r="T627" s="88" t="s">
        <v>876</v>
      </c>
      <c r="U627" s="76">
        <v>25.22</v>
      </c>
      <c r="V627" s="117" t="s">
        <v>934</v>
      </c>
      <c r="W627" s="84"/>
      <c r="X627" s="86"/>
      <c r="Y627" s="86"/>
      <c r="Z627" s="86"/>
      <c r="AA627" s="86"/>
      <c r="AB627" s="86"/>
      <c r="AC627" s="86"/>
      <c r="AD627" s="86"/>
      <c r="AE627" s="86"/>
      <c r="AF627" s="86"/>
      <c r="AG627" s="86"/>
      <c r="AH627" s="86"/>
      <c r="AI627" s="86"/>
      <c r="AJ627" s="86"/>
      <c r="AK627" s="86"/>
      <c r="AL627" s="86"/>
      <c r="AM627" s="86"/>
      <c r="AN627" s="86"/>
      <c r="AO627" s="86"/>
      <c r="AP627" s="86"/>
      <c r="AQ627" s="86"/>
      <c r="AR627" s="86"/>
      <c r="AS627" s="86"/>
      <c r="AT627" s="86"/>
      <c r="AU627" s="86"/>
    </row>
    <row r="628" spans="1:47" ht="15" customHeight="1">
      <c r="A628" s="115">
        <v>98165731</v>
      </c>
      <c r="B628" s="77">
        <v>27</v>
      </c>
      <c r="C628" s="78">
        <v>44748</v>
      </c>
      <c r="D628" s="79">
        <v>44749</v>
      </c>
      <c r="E628" s="77" t="s">
        <v>862</v>
      </c>
      <c r="F628" s="87">
        <v>44753</v>
      </c>
      <c r="G628" s="81">
        <v>80</v>
      </c>
      <c r="H628" s="81" t="s">
        <v>1029</v>
      </c>
      <c r="I628" s="78">
        <v>44779</v>
      </c>
      <c r="J628" s="81"/>
      <c r="K628" s="117" t="s">
        <v>932</v>
      </c>
      <c r="L628" s="82" t="s">
        <v>1030</v>
      </c>
      <c r="M628" s="77" t="s">
        <v>8</v>
      </c>
      <c r="N628" s="83"/>
      <c r="O628" s="84"/>
      <c r="P628" s="76">
        <v>69</v>
      </c>
      <c r="Q628" s="76">
        <v>25000</v>
      </c>
      <c r="R628" s="76">
        <v>4</v>
      </c>
      <c r="S628" s="85" t="s">
        <v>875</v>
      </c>
      <c r="T628" s="88" t="s">
        <v>876</v>
      </c>
      <c r="U628" s="76">
        <v>25.22</v>
      </c>
      <c r="V628" s="117" t="s">
        <v>934</v>
      </c>
      <c r="W628" s="84"/>
      <c r="X628" s="86"/>
      <c r="Y628" s="86"/>
      <c r="Z628" s="86"/>
      <c r="AA628" s="86"/>
      <c r="AB628" s="86"/>
      <c r="AC628" s="86"/>
      <c r="AD628" s="86"/>
      <c r="AE628" s="86"/>
      <c r="AF628" s="86"/>
      <c r="AG628" s="86"/>
      <c r="AH628" s="86"/>
      <c r="AI628" s="86"/>
      <c r="AJ628" s="86"/>
      <c r="AK628" s="86"/>
      <c r="AL628" s="86"/>
      <c r="AM628" s="86"/>
      <c r="AN628" s="86"/>
      <c r="AO628" s="86"/>
      <c r="AP628" s="86"/>
      <c r="AQ628" s="86"/>
      <c r="AR628" s="86"/>
      <c r="AS628" s="86"/>
      <c r="AT628" s="86"/>
      <c r="AU628" s="86"/>
    </row>
    <row r="629" spans="1:47" ht="15" customHeight="1">
      <c r="A629" s="115">
        <v>98024755</v>
      </c>
      <c r="B629" s="77">
        <v>28</v>
      </c>
      <c r="C629" s="78">
        <v>44748</v>
      </c>
      <c r="D629" s="79">
        <v>44749</v>
      </c>
      <c r="E629" s="77" t="s">
        <v>862</v>
      </c>
      <c r="F629" s="87">
        <v>44753</v>
      </c>
      <c r="G629" s="81">
        <v>80</v>
      </c>
      <c r="H629" s="81" t="s">
        <v>1029</v>
      </c>
      <c r="I629" s="78">
        <v>44779</v>
      </c>
      <c r="J629" s="81"/>
      <c r="K629" s="117" t="s">
        <v>932</v>
      </c>
      <c r="L629" s="82" t="s">
        <v>1030</v>
      </c>
      <c r="M629" s="77" t="s">
        <v>8</v>
      </c>
      <c r="N629" s="83"/>
      <c r="O629" s="84"/>
      <c r="P629" s="76">
        <v>69</v>
      </c>
      <c r="Q629" s="76">
        <v>25000</v>
      </c>
      <c r="R629" s="76">
        <v>4</v>
      </c>
      <c r="S629" s="85" t="s">
        <v>875</v>
      </c>
      <c r="T629" s="88" t="s">
        <v>876</v>
      </c>
      <c r="U629" s="76">
        <v>25.22</v>
      </c>
      <c r="V629" s="117" t="s">
        <v>934</v>
      </c>
      <c r="W629" s="84"/>
      <c r="X629" s="86"/>
      <c r="Y629" s="86"/>
      <c r="Z629" s="86"/>
      <c r="AA629" s="86"/>
      <c r="AB629" s="86"/>
      <c r="AC629" s="86"/>
      <c r="AD629" s="86"/>
      <c r="AE629" s="86"/>
      <c r="AF629" s="86"/>
      <c r="AG629" s="86"/>
      <c r="AH629" s="86"/>
      <c r="AI629" s="86"/>
      <c r="AJ629" s="86"/>
      <c r="AK629" s="86"/>
      <c r="AL629" s="86"/>
      <c r="AM629" s="86"/>
      <c r="AN629" s="86"/>
      <c r="AO629" s="86"/>
      <c r="AP629" s="86"/>
      <c r="AQ629" s="86"/>
      <c r="AR629" s="86"/>
      <c r="AS629" s="86"/>
      <c r="AT629" s="86"/>
      <c r="AU629" s="86"/>
    </row>
    <row r="630" spans="1:47" ht="15" customHeight="1">
      <c r="A630" s="115">
        <v>98114093</v>
      </c>
      <c r="B630" s="77">
        <v>29</v>
      </c>
      <c r="C630" s="78">
        <v>44748</v>
      </c>
      <c r="D630" s="79">
        <v>44749</v>
      </c>
      <c r="E630" s="77" t="s">
        <v>862</v>
      </c>
      <c r="F630" s="87">
        <v>44753</v>
      </c>
      <c r="G630" s="81">
        <v>80</v>
      </c>
      <c r="H630" s="81" t="s">
        <v>1029</v>
      </c>
      <c r="I630" s="78">
        <v>44779</v>
      </c>
      <c r="J630" s="81"/>
      <c r="K630" s="117" t="s">
        <v>932</v>
      </c>
      <c r="L630" s="82" t="s">
        <v>1030</v>
      </c>
      <c r="M630" s="77" t="s">
        <v>8</v>
      </c>
      <c r="N630" s="83"/>
      <c r="O630" s="84"/>
      <c r="P630" s="76">
        <v>69</v>
      </c>
      <c r="Q630" s="76">
        <v>25000</v>
      </c>
      <c r="R630" s="76">
        <v>4</v>
      </c>
      <c r="S630" s="85" t="s">
        <v>875</v>
      </c>
      <c r="T630" s="88" t="s">
        <v>876</v>
      </c>
      <c r="U630" s="76">
        <v>25.22</v>
      </c>
      <c r="V630" s="117" t="s">
        <v>934</v>
      </c>
      <c r="W630" s="84"/>
      <c r="X630" s="86"/>
      <c r="Y630" s="86"/>
      <c r="Z630" s="86"/>
      <c r="AA630" s="86"/>
      <c r="AB630" s="86"/>
      <c r="AC630" s="86"/>
      <c r="AD630" s="86"/>
      <c r="AE630" s="86"/>
      <c r="AF630" s="86"/>
      <c r="AG630" s="86"/>
      <c r="AH630" s="86"/>
      <c r="AI630" s="86"/>
      <c r="AJ630" s="86"/>
      <c r="AK630" s="86"/>
      <c r="AL630" s="86"/>
      <c r="AM630" s="86"/>
      <c r="AN630" s="86"/>
      <c r="AO630" s="86"/>
      <c r="AP630" s="86"/>
      <c r="AQ630" s="86"/>
      <c r="AR630" s="86"/>
      <c r="AS630" s="86"/>
      <c r="AT630" s="86"/>
      <c r="AU630" s="86"/>
    </row>
    <row r="631" spans="1:47" ht="15" customHeight="1">
      <c r="A631" s="115">
        <v>98125560</v>
      </c>
      <c r="B631" s="77">
        <v>30</v>
      </c>
      <c r="C631" s="78">
        <v>44748</v>
      </c>
      <c r="D631" s="79">
        <v>44749</v>
      </c>
      <c r="E631" s="77" t="s">
        <v>862</v>
      </c>
      <c r="F631" s="87">
        <v>44753</v>
      </c>
      <c r="G631" s="81">
        <v>80</v>
      </c>
      <c r="H631" s="81" t="s">
        <v>1029</v>
      </c>
      <c r="I631" s="78">
        <v>44779</v>
      </c>
      <c r="J631" s="81"/>
      <c r="K631" s="117" t="s">
        <v>932</v>
      </c>
      <c r="L631" s="82" t="s">
        <v>1030</v>
      </c>
      <c r="M631" s="77" t="s">
        <v>8</v>
      </c>
      <c r="N631" s="83"/>
      <c r="O631" s="84"/>
      <c r="P631" s="76">
        <v>69</v>
      </c>
      <c r="Q631" s="76">
        <v>25000</v>
      </c>
      <c r="R631" s="76">
        <v>4</v>
      </c>
      <c r="S631" s="85" t="s">
        <v>875</v>
      </c>
      <c r="T631" s="88" t="s">
        <v>876</v>
      </c>
      <c r="U631" s="76">
        <v>25.22</v>
      </c>
      <c r="V631" s="117" t="s">
        <v>934</v>
      </c>
      <c r="W631" s="84"/>
      <c r="X631" s="86"/>
      <c r="Y631" s="86"/>
      <c r="Z631" s="86"/>
      <c r="AA631" s="86"/>
      <c r="AB631" s="86"/>
      <c r="AC631" s="86"/>
      <c r="AD631" s="86"/>
      <c r="AE631" s="86"/>
      <c r="AF631" s="86"/>
      <c r="AG631" s="86"/>
      <c r="AH631" s="86"/>
      <c r="AI631" s="86"/>
      <c r="AJ631" s="86"/>
      <c r="AK631" s="86"/>
      <c r="AL631" s="86"/>
      <c r="AM631" s="86"/>
      <c r="AN631" s="86"/>
      <c r="AO631" s="86"/>
      <c r="AP631" s="86"/>
      <c r="AQ631" s="86"/>
      <c r="AR631" s="86"/>
      <c r="AS631" s="86"/>
      <c r="AT631" s="86"/>
      <c r="AU631" s="86"/>
    </row>
    <row r="632" spans="1:47" ht="15" customHeight="1">
      <c r="A632" s="115">
        <v>98122898</v>
      </c>
      <c r="B632" s="77">
        <v>31</v>
      </c>
      <c r="C632" s="78">
        <v>44748</v>
      </c>
      <c r="D632" s="79">
        <v>44749</v>
      </c>
      <c r="E632" s="77" t="s">
        <v>862</v>
      </c>
      <c r="F632" s="87">
        <v>44753</v>
      </c>
      <c r="G632" s="81">
        <v>80</v>
      </c>
      <c r="H632" s="81" t="s">
        <v>1029</v>
      </c>
      <c r="I632" s="78">
        <v>44779</v>
      </c>
      <c r="J632" s="81"/>
      <c r="K632" s="117" t="s">
        <v>932</v>
      </c>
      <c r="L632" s="82" t="s">
        <v>1030</v>
      </c>
      <c r="M632" s="77" t="s">
        <v>8</v>
      </c>
      <c r="N632" s="83"/>
      <c r="O632" s="84"/>
      <c r="P632" s="76">
        <v>69</v>
      </c>
      <c r="Q632" s="76">
        <v>25000</v>
      </c>
      <c r="R632" s="76">
        <v>4</v>
      </c>
      <c r="S632" s="85" t="s">
        <v>875</v>
      </c>
      <c r="T632" s="88" t="s">
        <v>876</v>
      </c>
      <c r="U632" s="76">
        <v>25.22</v>
      </c>
      <c r="V632" s="117" t="s">
        <v>934</v>
      </c>
      <c r="W632" s="84"/>
      <c r="X632" s="86"/>
      <c r="Y632" s="86"/>
      <c r="Z632" s="86"/>
      <c r="AA632" s="86"/>
      <c r="AB632" s="86"/>
      <c r="AC632" s="86"/>
      <c r="AD632" s="86"/>
      <c r="AE632" s="86"/>
      <c r="AF632" s="86"/>
      <c r="AG632" s="86"/>
      <c r="AH632" s="86"/>
      <c r="AI632" s="86"/>
      <c r="AJ632" s="86"/>
      <c r="AK632" s="86"/>
      <c r="AL632" s="86"/>
      <c r="AM632" s="86"/>
      <c r="AN632" s="86"/>
      <c r="AO632" s="86"/>
      <c r="AP632" s="86"/>
      <c r="AQ632" s="86"/>
      <c r="AR632" s="86"/>
      <c r="AS632" s="86"/>
      <c r="AT632" s="86"/>
      <c r="AU632" s="86"/>
    </row>
    <row r="633" spans="1:47" ht="15" customHeight="1">
      <c r="A633" s="115">
        <v>98166978</v>
      </c>
      <c r="B633" s="77">
        <v>32</v>
      </c>
      <c r="C633" s="78">
        <v>44748</v>
      </c>
      <c r="D633" s="79">
        <v>44749</v>
      </c>
      <c r="E633" s="77" t="s">
        <v>862</v>
      </c>
      <c r="F633" s="87">
        <v>44753</v>
      </c>
      <c r="G633" s="81">
        <v>80</v>
      </c>
      <c r="H633" s="81" t="s">
        <v>1029</v>
      </c>
      <c r="I633" s="78">
        <v>44779</v>
      </c>
      <c r="J633" s="81"/>
      <c r="K633" s="117" t="s">
        <v>932</v>
      </c>
      <c r="L633" s="82" t="s">
        <v>1030</v>
      </c>
      <c r="M633" s="77" t="s">
        <v>8</v>
      </c>
      <c r="N633" s="83"/>
      <c r="O633" s="84"/>
      <c r="P633" s="76">
        <v>69</v>
      </c>
      <c r="Q633" s="76">
        <v>25000</v>
      </c>
      <c r="R633" s="76">
        <v>4</v>
      </c>
      <c r="S633" s="85" t="s">
        <v>875</v>
      </c>
      <c r="T633" s="88" t="s">
        <v>876</v>
      </c>
      <c r="U633" s="76">
        <v>25.22</v>
      </c>
      <c r="V633" s="117" t="s">
        <v>934</v>
      </c>
      <c r="W633" s="84"/>
      <c r="X633" s="86"/>
      <c r="Y633" s="86"/>
      <c r="Z633" s="86"/>
      <c r="AA633" s="86"/>
      <c r="AB633" s="86"/>
      <c r="AC633" s="86"/>
      <c r="AD633" s="86"/>
      <c r="AE633" s="86"/>
      <c r="AF633" s="86"/>
      <c r="AG633" s="86"/>
      <c r="AH633" s="86"/>
      <c r="AI633" s="86"/>
      <c r="AJ633" s="86"/>
      <c r="AK633" s="86"/>
      <c r="AL633" s="86"/>
      <c r="AM633" s="86"/>
      <c r="AN633" s="86"/>
      <c r="AO633" s="86"/>
      <c r="AP633" s="86"/>
      <c r="AQ633" s="86"/>
      <c r="AR633" s="86"/>
      <c r="AS633" s="86"/>
      <c r="AT633" s="86"/>
      <c r="AU633" s="86"/>
    </row>
    <row r="634" spans="1:47" ht="15" customHeight="1">
      <c r="A634" s="115">
        <v>98125461</v>
      </c>
      <c r="B634" s="77">
        <v>33</v>
      </c>
      <c r="C634" s="78">
        <v>44748</v>
      </c>
      <c r="D634" s="79">
        <v>44749</v>
      </c>
      <c r="E634" s="77" t="s">
        <v>862</v>
      </c>
      <c r="F634" s="87">
        <v>44753</v>
      </c>
      <c r="G634" s="81">
        <v>80</v>
      </c>
      <c r="H634" s="81" t="s">
        <v>1029</v>
      </c>
      <c r="I634" s="78">
        <v>44779</v>
      </c>
      <c r="J634" s="81"/>
      <c r="K634" s="117" t="s">
        <v>932</v>
      </c>
      <c r="L634" s="82" t="s">
        <v>1030</v>
      </c>
      <c r="M634" s="77" t="s">
        <v>8</v>
      </c>
      <c r="N634" s="83"/>
      <c r="O634" s="84"/>
      <c r="P634" s="76">
        <v>69</v>
      </c>
      <c r="Q634" s="76">
        <v>25000</v>
      </c>
      <c r="R634" s="76">
        <v>4</v>
      </c>
      <c r="S634" s="85" t="s">
        <v>875</v>
      </c>
      <c r="T634" s="88" t="s">
        <v>876</v>
      </c>
      <c r="U634" s="76">
        <v>25.22</v>
      </c>
      <c r="V634" s="117" t="s">
        <v>934</v>
      </c>
      <c r="W634" s="84"/>
      <c r="X634" s="86"/>
      <c r="Y634" s="86"/>
      <c r="Z634" s="86"/>
      <c r="AA634" s="86"/>
      <c r="AB634" s="86"/>
      <c r="AC634" s="86"/>
      <c r="AD634" s="86"/>
      <c r="AE634" s="86"/>
      <c r="AF634" s="86"/>
      <c r="AG634" s="86"/>
      <c r="AH634" s="86"/>
      <c r="AI634" s="86"/>
      <c r="AJ634" s="86"/>
      <c r="AK634" s="86"/>
      <c r="AL634" s="86"/>
      <c r="AM634" s="86"/>
      <c r="AN634" s="86"/>
      <c r="AO634" s="86"/>
      <c r="AP634" s="86"/>
      <c r="AQ634" s="86"/>
      <c r="AR634" s="86"/>
      <c r="AS634" s="86"/>
      <c r="AT634" s="86"/>
      <c r="AU634" s="86"/>
    </row>
    <row r="635" spans="1:47" ht="15" customHeight="1">
      <c r="A635" s="115">
        <v>98111040</v>
      </c>
      <c r="B635" s="77">
        <v>34</v>
      </c>
      <c r="C635" s="78">
        <v>44748</v>
      </c>
      <c r="D635" s="79">
        <v>44749</v>
      </c>
      <c r="E635" s="77" t="s">
        <v>862</v>
      </c>
      <c r="F635" s="87">
        <v>44753</v>
      </c>
      <c r="G635" s="81">
        <v>80</v>
      </c>
      <c r="H635" s="81" t="s">
        <v>1029</v>
      </c>
      <c r="I635" s="78">
        <v>44779</v>
      </c>
      <c r="J635" s="81"/>
      <c r="K635" s="117" t="s">
        <v>932</v>
      </c>
      <c r="L635" s="82" t="s">
        <v>1030</v>
      </c>
      <c r="M635" s="77" t="s">
        <v>8</v>
      </c>
      <c r="N635" s="83"/>
      <c r="O635" s="84"/>
      <c r="P635" s="76">
        <v>69</v>
      </c>
      <c r="Q635" s="76">
        <v>25000</v>
      </c>
      <c r="R635" s="76">
        <v>4</v>
      </c>
      <c r="S635" s="85" t="s">
        <v>875</v>
      </c>
      <c r="T635" s="88" t="s">
        <v>876</v>
      </c>
      <c r="U635" s="76">
        <v>25.22</v>
      </c>
      <c r="V635" s="117" t="s">
        <v>934</v>
      </c>
      <c r="W635" s="84"/>
      <c r="X635" s="86"/>
      <c r="Y635" s="86"/>
      <c r="Z635" s="86"/>
      <c r="AA635" s="86"/>
      <c r="AB635" s="86"/>
      <c r="AC635" s="86"/>
      <c r="AD635" s="86"/>
      <c r="AE635" s="86"/>
      <c r="AF635" s="86"/>
      <c r="AG635" s="86"/>
      <c r="AH635" s="86"/>
      <c r="AI635" s="86"/>
      <c r="AJ635" s="86"/>
      <c r="AK635" s="86"/>
      <c r="AL635" s="86"/>
      <c r="AM635" s="86"/>
      <c r="AN635" s="86"/>
      <c r="AO635" s="86"/>
      <c r="AP635" s="86"/>
      <c r="AQ635" s="86"/>
      <c r="AR635" s="86"/>
      <c r="AS635" s="86"/>
      <c r="AT635" s="86"/>
      <c r="AU635" s="86"/>
    </row>
    <row r="636" spans="1:47" ht="15" customHeight="1">
      <c r="A636" s="115">
        <v>98137524</v>
      </c>
      <c r="B636" s="77">
        <v>35</v>
      </c>
      <c r="C636" s="78">
        <v>44748</v>
      </c>
      <c r="D636" s="79">
        <v>44749</v>
      </c>
      <c r="E636" s="77" t="s">
        <v>862</v>
      </c>
      <c r="F636" s="87">
        <v>44753</v>
      </c>
      <c r="G636" s="81">
        <v>80</v>
      </c>
      <c r="H636" s="81" t="s">
        <v>1029</v>
      </c>
      <c r="I636" s="78">
        <v>44779</v>
      </c>
      <c r="J636" s="81"/>
      <c r="K636" s="117" t="s">
        <v>932</v>
      </c>
      <c r="L636" s="82" t="s">
        <v>1030</v>
      </c>
      <c r="M636" s="77" t="s">
        <v>8</v>
      </c>
      <c r="N636" s="83"/>
      <c r="O636" s="84"/>
      <c r="P636" s="76">
        <v>69</v>
      </c>
      <c r="Q636" s="76">
        <v>25000</v>
      </c>
      <c r="R636" s="76">
        <v>4</v>
      </c>
      <c r="S636" s="85" t="s">
        <v>875</v>
      </c>
      <c r="T636" s="88" t="s">
        <v>876</v>
      </c>
      <c r="U636" s="76">
        <v>25.22</v>
      </c>
      <c r="V636" s="117" t="s">
        <v>934</v>
      </c>
      <c r="W636" s="84"/>
      <c r="X636" s="86"/>
      <c r="Y636" s="86"/>
      <c r="Z636" s="86"/>
      <c r="AA636" s="86"/>
      <c r="AB636" s="86"/>
      <c r="AC636" s="86"/>
      <c r="AD636" s="86"/>
      <c r="AE636" s="86"/>
      <c r="AF636" s="86"/>
      <c r="AG636" s="86"/>
      <c r="AH636" s="86"/>
      <c r="AI636" s="86"/>
      <c r="AJ636" s="86"/>
      <c r="AK636" s="86"/>
      <c r="AL636" s="86"/>
      <c r="AM636" s="86"/>
      <c r="AN636" s="86"/>
      <c r="AO636" s="86"/>
      <c r="AP636" s="86"/>
      <c r="AQ636" s="86"/>
      <c r="AR636" s="86"/>
      <c r="AS636" s="86"/>
      <c r="AT636" s="86"/>
      <c r="AU636" s="86"/>
    </row>
    <row r="637" spans="1:47" ht="15" customHeight="1">
      <c r="A637" s="115">
        <v>98154891</v>
      </c>
      <c r="B637" s="77">
        <v>36</v>
      </c>
      <c r="C637" s="78">
        <v>44748</v>
      </c>
      <c r="D637" s="79">
        <v>44749</v>
      </c>
      <c r="E637" s="77" t="s">
        <v>862</v>
      </c>
      <c r="F637" s="87">
        <v>44753</v>
      </c>
      <c r="G637" s="81">
        <v>80</v>
      </c>
      <c r="H637" s="81" t="s">
        <v>1029</v>
      </c>
      <c r="I637" s="78">
        <v>44779</v>
      </c>
      <c r="J637" s="81"/>
      <c r="K637" s="117" t="s">
        <v>932</v>
      </c>
      <c r="L637" s="82" t="s">
        <v>1030</v>
      </c>
      <c r="M637" s="77" t="s">
        <v>8</v>
      </c>
      <c r="N637" s="83"/>
      <c r="O637" s="84"/>
      <c r="P637" s="76">
        <v>69</v>
      </c>
      <c r="Q637" s="76">
        <v>25000</v>
      </c>
      <c r="R637" s="76">
        <v>4</v>
      </c>
      <c r="S637" s="85" t="s">
        <v>875</v>
      </c>
      <c r="T637" s="88" t="s">
        <v>876</v>
      </c>
      <c r="U637" s="76">
        <v>25.22</v>
      </c>
      <c r="V637" s="117" t="s">
        <v>934</v>
      </c>
      <c r="W637" s="84"/>
      <c r="X637" s="86"/>
      <c r="Y637" s="86"/>
      <c r="Z637" s="86"/>
      <c r="AA637" s="86"/>
      <c r="AB637" s="86"/>
      <c r="AC637" s="86"/>
      <c r="AD637" s="86"/>
      <c r="AE637" s="86"/>
      <c r="AF637" s="86"/>
      <c r="AG637" s="86"/>
      <c r="AH637" s="86"/>
      <c r="AI637" s="86"/>
      <c r="AJ637" s="86"/>
      <c r="AK637" s="86"/>
      <c r="AL637" s="86"/>
      <c r="AM637" s="86"/>
      <c r="AN637" s="86"/>
      <c r="AO637" s="86"/>
      <c r="AP637" s="86"/>
      <c r="AQ637" s="86"/>
      <c r="AR637" s="86"/>
      <c r="AS637" s="86"/>
      <c r="AT637" s="86"/>
      <c r="AU637" s="86"/>
    </row>
    <row r="638" spans="1:47" ht="15" customHeight="1">
      <c r="A638" s="115">
        <v>98162258</v>
      </c>
      <c r="B638" s="77">
        <v>37</v>
      </c>
      <c r="C638" s="78">
        <v>44748</v>
      </c>
      <c r="D638" s="79">
        <v>44749</v>
      </c>
      <c r="E638" s="77" t="s">
        <v>862</v>
      </c>
      <c r="F638" s="87">
        <v>44753</v>
      </c>
      <c r="G638" s="81">
        <v>80</v>
      </c>
      <c r="H638" s="81" t="s">
        <v>1029</v>
      </c>
      <c r="I638" s="78">
        <v>44779</v>
      </c>
      <c r="J638" s="81"/>
      <c r="K638" s="117" t="s">
        <v>932</v>
      </c>
      <c r="L638" s="82" t="s">
        <v>1030</v>
      </c>
      <c r="M638" s="77" t="s">
        <v>8</v>
      </c>
      <c r="N638" s="83"/>
      <c r="O638" s="84"/>
      <c r="P638" s="76">
        <v>69</v>
      </c>
      <c r="Q638" s="76">
        <v>25000</v>
      </c>
      <c r="R638" s="76">
        <v>4</v>
      </c>
      <c r="S638" s="85" t="s">
        <v>875</v>
      </c>
      <c r="T638" s="88" t="s">
        <v>876</v>
      </c>
      <c r="U638" s="76">
        <v>25.22</v>
      </c>
      <c r="V638" s="117" t="s">
        <v>934</v>
      </c>
      <c r="W638" s="84"/>
      <c r="X638" s="86"/>
      <c r="Y638" s="86"/>
      <c r="Z638" s="86"/>
      <c r="AA638" s="86"/>
      <c r="AB638" s="86"/>
      <c r="AC638" s="86"/>
      <c r="AD638" s="86"/>
      <c r="AE638" s="86"/>
      <c r="AF638" s="86"/>
      <c r="AG638" s="86"/>
      <c r="AH638" s="86"/>
      <c r="AI638" s="86"/>
      <c r="AJ638" s="86"/>
      <c r="AK638" s="86"/>
      <c r="AL638" s="86"/>
      <c r="AM638" s="86"/>
      <c r="AN638" s="86"/>
      <c r="AO638" s="86"/>
      <c r="AP638" s="86"/>
      <c r="AQ638" s="86"/>
      <c r="AR638" s="86"/>
      <c r="AS638" s="86"/>
      <c r="AT638" s="86"/>
      <c r="AU638" s="86"/>
    </row>
    <row r="639" spans="1:47" ht="15.75" customHeight="1">
      <c r="A639" s="104"/>
      <c r="B639" s="165"/>
      <c r="C639" s="165"/>
      <c r="D639" s="165"/>
      <c r="E639" s="165"/>
      <c r="F639" s="161">
        <v>44754.270833333336</v>
      </c>
      <c r="G639" s="165"/>
      <c r="H639" s="444" t="s">
        <v>1034</v>
      </c>
      <c r="I639" s="440"/>
      <c r="J639" s="441"/>
      <c r="K639" s="105"/>
      <c r="L639" s="104"/>
      <c r="M639" s="109"/>
      <c r="N639" s="109"/>
      <c r="O639" s="84"/>
      <c r="P639" s="108"/>
      <c r="Q639" s="108"/>
      <c r="R639" s="108"/>
      <c r="S639" s="167"/>
      <c r="T639" s="108"/>
      <c r="U639" s="168"/>
      <c r="V639" s="108"/>
      <c r="W639" s="169"/>
      <c r="X639" s="170"/>
      <c r="Y639" s="170"/>
      <c r="Z639" s="170"/>
      <c r="AA639" s="170"/>
      <c r="AB639" s="170"/>
      <c r="AC639" s="170"/>
      <c r="AD639" s="170"/>
      <c r="AE639" s="170"/>
      <c r="AF639" s="170"/>
      <c r="AG639" s="170"/>
      <c r="AH639" s="170"/>
      <c r="AI639" s="170"/>
      <c r="AJ639" s="170"/>
      <c r="AK639" s="170"/>
      <c r="AL639" s="170"/>
      <c r="AM639" s="170"/>
      <c r="AN639" s="170"/>
      <c r="AO639" s="170"/>
      <c r="AP639" s="170"/>
      <c r="AQ639" s="170"/>
      <c r="AR639" s="170"/>
      <c r="AS639" s="170"/>
      <c r="AT639" s="170"/>
      <c r="AU639" s="170"/>
    </row>
    <row r="640" spans="1:47" ht="15" customHeight="1">
      <c r="A640" s="171">
        <v>94468881</v>
      </c>
      <c r="B640" s="77">
        <v>23</v>
      </c>
      <c r="C640" s="78">
        <v>44741</v>
      </c>
      <c r="D640" s="79">
        <v>44741</v>
      </c>
      <c r="E640" s="77" t="s">
        <v>862</v>
      </c>
      <c r="F640" s="172" t="s">
        <v>1035</v>
      </c>
      <c r="G640" s="103">
        <v>40</v>
      </c>
      <c r="H640" s="81" t="s">
        <v>923</v>
      </c>
      <c r="I640" s="78">
        <v>44771</v>
      </c>
      <c r="J640" s="81"/>
      <c r="K640" s="97" t="s">
        <v>882</v>
      </c>
      <c r="L640" s="82" t="s">
        <v>960</v>
      </c>
      <c r="M640" s="76" t="s">
        <v>961</v>
      </c>
      <c r="N640" s="83"/>
      <c r="O640" s="84"/>
      <c r="P640" s="76">
        <v>67</v>
      </c>
      <c r="Q640" s="127">
        <v>26400</v>
      </c>
      <c r="R640" s="127">
        <v>2</v>
      </c>
      <c r="S640" s="85" t="s">
        <v>902</v>
      </c>
      <c r="T640" s="114" t="s">
        <v>963</v>
      </c>
      <c r="U640" s="127">
        <v>14.62</v>
      </c>
      <c r="V640" s="90" t="s">
        <v>884</v>
      </c>
      <c r="W640" s="84"/>
      <c r="X640" s="86"/>
      <c r="Y640" s="86"/>
      <c r="Z640" s="86"/>
      <c r="AA640" s="86"/>
      <c r="AB640" s="86"/>
      <c r="AC640" s="86"/>
      <c r="AD640" s="86"/>
      <c r="AE640" s="86"/>
      <c r="AF640" s="86"/>
      <c r="AG640" s="86"/>
      <c r="AH640" s="86"/>
      <c r="AI640" s="86"/>
      <c r="AJ640" s="86"/>
      <c r="AK640" s="86"/>
      <c r="AL640" s="86"/>
      <c r="AM640" s="86"/>
      <c r="AN640" s="86"/>
      <c r="AO640" s="86"/>
      <c r="AP640" s="86"/>
      <c r="AQ640" s="86"/>
      <c r="AR640" s="86"/>
      <c r="AS640" s="86"/>
      <c r="AT640" s="86"/>
      <c r="AU640" s="86"/>
    </row>
    <row r="641" spans="1:47" ht="15" customHeight="1">
      <c r="A641" s="171">
        <v>90844481</v>
      </c>
      <c r="B641" s="81">
        <v>4</v>
      </c>
      <c r="C641" s="119">
        <v>44731</v>
      </c>
      <c r="D641" s="79">
        <v>44733</v>
      </c>
      <c r="E641" s="173" t="s">
        <v>1036</v>
      </c>
      <c r="F641" s="172" t="s">
        <v>1037</v>
      </c>
      <c r="G641" s="81"/>
      <c r="H641" s="81"/>
      <c r="I641" s="81"/>
      <c r="J641" s="81"/>
      <c r="K641" s="77" t="s">
        <v>1038</v>
      </c>
      <c r="L641" s="77" t="s">
        <v>1039</v>
      </c>
      <c r="M641" s="77" t="s">
        <v>1040</v>
      </c>
      <c r="N641" s="122"/>
      <c r="O641" s="84"/>
      <c r="P641" s="76"/>
      <c r="Q641" s="127"/>
      <c r="R641" s="127"/>
      <c r="S641" s="128"/>
      <c r="T641" s="174"/>
      <c r="U641" s="127">
        <v>22.08</v>
      </c>
      <c r="V641" s="117"/>
      <c r="W641" s="84"/>
      <c r="X641" s="86"/>
      <c r="Y641" s="86"/>
      <c r="Z641" s="86"/>
      <c r="AA641" s="86"/>
      <c r="AB641" s="86"/>
      <c r="AC641" s="86"/>
      <c r="AD641" s="86"/>
      <c r="AE641" s="86"/>
      <c r="AF641" s="86"/>
      <c r="AG641" s="86"/>
      <c r="AH641" s="86"/>
      <c r="AI641" s="86"/>
      <c r="AJ641" s="86"/>
      <c r="AK641" s="86"/>
      <c r="AL641" s="86"/>
      <c r="AM641" s="86"/>
      <c r="AN641" s="86"/>
      <c r="AO641" s="86"/>
      <c r="AP641" s="86"/>
      <c r="AQ641" s="86"/>
      <c r="AR641" s="86"/>
      <c r="AS641" s="86"/>
      <c r="AT641" s="86"/>
      <c r="AU641" s="86"/>
    </row>
    <row r="642" spans="1:47" ht="15.75" customHeight="1">
      <c r="A642" s="104"/>
      <c r="B642" s="165"/>
      <c r="C642" s="165"/>
      <c r="D642" s="165"/>
      <c r="E642" s="165"/>
      <c r="F642" s="161">
        <v>44754.270833333336</v>
      </c>
      <c r="G642" s="165"/>
      <c r="H642" s="444" t="s">
        <v>1041</v>
      </c>
      <c r="I642" s="440"/>
      <c r="J642" s="441"/>
      <c r="K642" s="105"/>
      <c r="L642" s="104"/>
      <c r="M642" s="109"/>
      <c r="N642" s="109"/>
      <c r="O642" s="84"/>
      <c r="P642" s="108"/>
      <c r="Q642" s="108"/>
      <c r="R642" s="108"/>
      <c r="S642" s="167"/>
      <c r="T642" s="108"/>
      <c r="U642" s="168"/>
      <c r="V642" s="108"/>
      <c r="W642" s="169"/>
      <c r="X642" s="170"/>
      <c r="Y642" s="170"/>
      <c r="Z642" s="170"/>
      <c r="AA642" s="170"/>
      <c r="AB642" s="170"/>
      <c r="AC642" s="170"/>
      <c r="AD642" s="170"/>
      <c r="AE642" s="170"/>
      <c r="AF642" s="170"/>
      <c r="AG642" s="170"/>
      <c r="AH642" s="170"/>
      <c r="AI642" s="170"/>
      <c r="AJ642" s="170"/>
      <c r="AK642" s="170"/>
      <c r="AL642" s="170"/>
      <c r="AM642" s="170"/>
      <c r="AN642" s="170"/>
      <c r="AO642" s="170"/>
      <c r="AP642" s="170"/>
      <c r="AQ642" s="170"/>
      <c r="AR642" s="170"/>
      <c r="AS642" s="170"/>
      <c r="AT642" s="170"/>
      <c r="AU642" s="170"/>
    </row>
    <row r="643" spans="1:47" ht="15" customHeight="1">
      <c r="A643" s="175">
        <v>97853196</v>
      </c>
      <c r="B643" s="77">
        <v>21</v>
      </c>
      <c r="C643" s="78">
        <v>44742</v>
      </c>
      <c r="D643" s="79">
        <v>44743</v>
      </c>
      <c r="E643" s="77" t="s">
        <v>862</v>
      </c>
      <c r="F643" s="172" t="s">
        <v>1042</v>
      </c>
      <c r="G643" s="81">
        <v>80</v>
      </c>
      <c r="H643" s="81"/>
      <c r="I643" s="77"/>
      <c r="J643" s="76"/>
      <c r="K643" s="111" t="s">
        <v>117</v>
      </c>
      <c r="L643" s="82" t="s">
        <v>928</v>
      </c>
      <c r="M643" s="77" t="s">
        <v>5</v>
      </c>
      <c r="N643" s="83"/>
      <c r="O643" s="84"/>
      <c r="P643" s="76">
        <v>74.5</v>
      </c>
      <c r="Q643" s="76">
        <v>25100</v>
      </c>
      <c r="R643" s="76">
        <v>4</v>
      </c>
      <c r="S643" s="85" t="s">
        <v>865</v>
      </c>
      <c r="T643" s="90" t="s">
        <v>879</v>
      </c>
      <c r="U643" s="76">
        <v>25.62</v>
      </c>
      <c r="V643" s="111" t="s">
        <v>909</v>
      </c>
      <c r="W643" s="84"/>
      <c r="X643" s="86"/>
      <c r="Y643" s="86"/>
      <c r="Z643" s="86"/>
      <c r="AA643" s="86"/>
      <c r="AB643" s="86"/>
      <c r="AC643" s="86"/>
      <c r="AD643" s="86"/>
      <c r="AE643" s="86"/>
      <c r="AF643" s="86"/>
      <c r="AG643" s="86"/>
      <c r="AH643" s="86"/>
      <c r="AI643" s="86"/>
      <c r="AJ643" s="86"/>
      <c r="AK643" s="86"/>
      <c r="AL643" s="86"/>
      <c r="AM643" s="86"/>
      <c r="AN643" s="86"/>
      <c r="AO643" s="86"/>
      <c r="AP643" s="86"/>
      <c r="AQ643" s="86"/>
      <c r="AR643" s="86"/>
      <c r="AS643" s="86"/>
      <c r="AT643" s="86"/>
      <c r="AU643" s="86"/>
    </row>
    <row r="644" spans="1:47" ht="15" customHeight="1">
      <c r="A644" s="171">
        <v>52152618</v>
      </c>
      <c r="B644" s="81">
        <v>3</v>
      </c>
      <c r="C644" s="119">
        <v>44723</v>
      </c>
      <c r="D644" s="130">
        <v>44727</v>
      </c>
      <c r="E644" s="173" t="s">
        <v>1043</v>
      </c>
      <c r="F644" s="172" t="s">
        <v>1044</v>
      </c>
      <c r="G644" s="81"/>
      <c r="H644" s="81"/>
      <c r="I644" s="81"/>
      <c r="J644" s="77"/>
      <c r="K644" s="77" t="s">
        <v>393</v>
      </c>
      <c r="L644" s="124" t="s">
        <v>1045</v>
      </c>
      <c r="M644" s="77" t="s">
        <v>1046</v>
      </c>
      <c r="N644" s="83"/>
      <c r="O644" s="84"/>
      <c r="P644" s="176"/>
      <c r="Q644" s="176"/>
      <c r="R644" s="176"/>
      <c r="S644" s="177"/>
      <c r="T644" s="176"/>
      <c r="U644" s="176">
        <v>18.22</v>
      </c>
      <c r="V644" s="86"/>
      <c r="W644" s="84"/>
      <c r="X644" s="86"/>
      <c r="Y644" s="86"/>
      <c r="Z644" s="86"/>
      <c r="AA644" s="86"/>
      <c r="AB644" s="86"/>
      <c r="AC644" s="86"/>
      <c r="AD644" s="86"/>
      <c r="AE644" s="86"/>
      <c r="AF644" s="86"/>
      <c r="AG644" s="86"/>
      <c r="AH644" s="86"/>
      <c r="AI644" s="86"/>
      <c r="AJ644" s="86"/>
      <c r="AK644" s="86"/>
      <c r="AL644" s="86"/>
      <c r="AM644" s="86"/>
      <c r="AN644" s="86"/>
      <c r="AO644" s="86"/>
      <c r="AP644" s="86"/>
      <c r="AQ644" s="86"/>
      <c r="AR644" s="86"/>
      <c r="AS644" s="86"/>
      <c r="AT644" s="86"/>
      <c r="AU644" s="86"/>
    </row>
    <row r="645" spans="1:47" ht="15.75" customHeight="1">
      <c r="A645" s="104"/>
      <c r="B645" s="165"/>
      <c r="C645" s="165"/>
      <c r="D645" s="165"/>
      <c r="E645" s="165"/>
      <c r="F645" s="161">
        <v>44754.270833333336</v>
      </c>
      <c r="G645" s="165"/>
      <c r="H645" s="444" t="s">
        <v>1047</v>
      </c>
      <c r="I645" s="440"/>
      <c r="J645" s="441"/>
      <c r="K645" s="105"/>
      <c r="L645" s="104"/>
      <c r="M645" s="109"/>
      <c r="N645" s="109"/>
      <c r="O645" s="84"/>
      <c r="P645" s="108"/>
      <c r="Q645" s="108"/>
      <c r="R645" s="108"/>
      <c r="S645" s="167"/>
      <c r="T645" s="108"/>
      <c r="U645" s="168"/>
      <c r="V645" s="108"/>
      <c r="W645" s="169"/>
      <c r="X645" s="170"/>
      <c r="Y645" s="170"/>
      <c r="Z645" s="170"/>
      <c r="AA645" s="170"/>
      <c r="AB645" s="170"/>
      <c r="AC645" s="170"/>
      <c r="AD645" s="170"/>
      <c r="AE645" s="170"/>
      <c r="AF645" s="170"/>
      <c r="AG645" s="170"/>
      <c r="AH645" s="170"/>
      <c r="AI645" s="170"/>
      <c r="AJ645" s="170"/>
      <c r="AK645" s="170"/>
      <c r="AL645" s="170"/>
      <c r="AM645" s="170"/>
      <c r="AN645" s="170"/>
      <c r="AO645" s="170"/>
      <c r="AP645" s="170"/>
      <c r="AQ645" s="170"/>
      <c r="AR645" s="170"/>
      <c r="AS645" s="170"/>
      <c r="AT645" s="170"/>
      <c r="AU645" s="170"/>
    </row>
    <row r="646" spans="1:47" ht="15" customHeight="1">
      <c r="A646" s="175">
        <v>94956711</v>
      </c>
      <c r="B646" s="77">
        <v>29</v>
      </c>
      <c r="C646" s="78">
        <v>44738</v>
      </c>
      <c r="D646" s="79">
        <v>44739</v>
      </c>
      <c r="E646" s="77" t="s">
        <v>862</v>
      </c>
      <c r="F646" s="172" t="s">
        <v>944</v>
      </c>
      <c r="G646" s="81">
        <v>80</v>
      </c>
      <c r="H646" s="81" t="s">
        <v>881</v>
      </c>
      <c r="I646" s="78">
        <v>44768</v>
      </c>
      <c r="J646" s="81"/>
      <c r="K646" s="97" t="s">
        <v>882</v>
      </c>
      <c r="L646" s="82" t="s">
        <v>883</v>
      </c>
      <c r="M646" s="77" t="s">
        <v>7</v>
      </c>
      <c r="N646" s="83">
        <v>44769</v>
      </c>
      <c r="O646" s="84"/>
      <c r="P646" s="76">
        <v>68.5</v>
      </c>
      <c r="Q646" s="76">
        <v>25000</v>
      </c>
      <c r="R646" s="76">
        <v>4</v>
      </c>
      <c r="S646" s="85" t="s">
        <v>865</v>
      </c>
      <c r="T646" s="76" t="s">
        <v>873</v>
      </c>
      <c r="U646" s="76">
        <v>25.7</v>
      </c>
      <c r="V646" s="90" t="s">
        <v>884</v>
      </c>
      <c r="W646" s="84"/>
      <c r="X646" s="86"/>
      <c r="Y646" s="86"/>
      <c r="Z646" s="86"/>
      <c r="AA646" s="86"/>
      <c r="AB646" s="86"/>
      <c r="AC646" s="86"/>
      <c r="AD646" s="86"/>
      <c r="AE646" s="86"/>
      <c r="AF646" s="86"/>
      <c r="AG646" s="86"/>
      <c r="AH646" s="86"/>
      <c r="AI646" s="86"/>
      <c r="AJ646" s="86"/>
      <c r="AK646" s="86"/>
      <c r="AL646" s="86"/>
      <c r="AM646" s="86"/>
      <c r="AN646" s="86"/>
      <c r="AO646" s="86"/>
      <c r="AP646" s="86"/>
      <c r="AQ646" s="86"/>
      <c r="AR646" s="86"/>
      <c r="AS646" s="86"/>
      <c r="AT646" s="86"/>
      <c r="AU646" s="86"/>
    </row>
    <row r="647" spans="1:47" ht="15" customHeight="1">
      <c r="A647" s="175">
        <v>94807104</v>
      </c>
      <c r="B647" s="77">
        <v>23</v>
      </c>
      <c r="C647" s="78">
        <v>44739</v>
      </c>
      <c r="D647" s="79">
        <v>44740</v>
      </c>
      <c r="E647" s="77" t="s">
        <v>862</v>
      </c>
      <c r="F647" s="172" t="s">
        <v>944</v>
      </c>
      <c r="G647" s="102">
        <v>60</v>
      </c>
      <c r="H647" s="81" t="s">
        <v>881</v>
      </c>
      <c r="I647" s="78">
        <v>44768</v>
      </c>
      <c r="J647" s="81"/>
      <c r="K647" s="97" t="s">
        <v>882</v>
      </c>
      <c r="L647" s="82" t="s">
        <v>887</v>
      </c>
      <c r="M647" s="77" t="s">
        <v>7</v>
      </c>
      <c r="N647" s="83">
        <v>44774</v>
      </c>
      <c r="O647" s="84"/>
      <c r="P647" s="76">
        <v>68</v>
      </c>
      <c r="Q647" s="76">
        <v>24000</v>
      </c>
      <c r="R647" s="76">
        <v>3</v>
      </c>
      <c r="S647" s="85" t="s">
        <v>899</v>
      </c>
      <c r="T647" s="76" t="s">
        <v>901</v>
      </c>
      <c r="U647" s="76">
        <v>19.62</v>
      </c>
      <c r="V647" s="90" t="s">
        <v>884</v>
      </c>
      <c r="W647" s="84"/>
      <c r="X647" s="86"/>
      <c r="Y647" s="86"/>
      <c r="Z647" s="86"/>
      <c r="AA647" s="86"/>
      <c r="AB647" s="86"/>
      <c r="AC647" s="86"/>
      <c r="AD647" s="86"/>
      <c r="AE647" s="86"/>
      <c r="AF647" s="86"/>
      <c r="AG647" s="86"/>
      <c r="AH647" s="86"/>
      <c r="AI647" s="86"/>
      <c r="AJ647" s="86"/>
      <c r="AK647" s="86"/>
      <c r="AL647" s="86"/>
      <c r="AM647" s="86"/>
      <c r="AN647" s="86"/>
      <c r="AO647" s="86"/>
      <c r="AP647" s="86"/>
      <c r="AQ647" s="86"/>
      <c r="AR647" s="86"/>
      <c r="AS647" s="86"/>
      <c r="AT647" s="86"/>
      <c r="AU647" s="86"/>
    </row>
    <row r="648" spans="1:47" ht="15" customHeight="1">
      <c r="A648" s="175">
        <v>94493343</v>
      </c>
      <c r="B648" s="77">
        <v>18</v>
      </c>
      <c r="C648" s="78">
        <v>44741</v>
      </c>
      <c r="D648" s="79">
        <v>44742</v>
      </c>
      <c r="E648" s="114" t="s">
        <v>862</v>
      </c>
      <c r="F648" s="172" t="s">
        <v>944</v>
      </c>
      <c r="G648" s="103">
        <v>40</v>
      </c>
      <c r="H648" s="81" t="s">
        <v>923</v>
      </c>
      <c r="I648" s="78">
        <v>44771</v>
      </c>
      <c r="J648" s="81"/>
      <c r="K648" s="97" t="s">
        <v>882</v>
      </c>
      <c r="L648" s="82" t="s">
        <v>935</v>
      </c>
      <c r="M648" s="77" t="s">
        <v>6</v>
      </c>
      <c r="N648" s="83">
        <v>44779</v>
      </c>
      <c r="O648" s="84"/>
      <c r="P648" s="76">
        <v>73</v>
      </c>
      <c r="Q648" s="76">
        <v>19500</v>
      </c>
      <c r="R648" s="76">
        <v>2</v>
      </c>
      <c r="S648" s="85" t="s">
        <v>902</v>
      </c>
      <c r="T648" s="76" t="s">
        <v>903</v>
      </c>
      <c r="U648" s="76">
        <v>14.62</v>
      </c>
      <c r="V648" s="90" t="s">
        <v>884</v>
      </c>
      <c r="W648" s="84"/>
      <c r="X648" s="86"/>
      <c r="Y648" s="86"/>
      <c r="Z648" s="86"/>
      <c r="AA648" s="86"/>
      <c r="AB648" s="86"/>
      <c r="AC648" s="86"/>
      <c r="AD648" s="86"/>
      <c r="AE648" s="86"/>
      <c r="AF648" s="86"/>
      <c r="AG648" s="86"/>
      <c r="AH648" s="86"/>
      <c r="AI648" s="86"/>
      <c r="AJ648" s="86"/>
      <c r="AK648" s="86"/>
      <c r="AL648" s="86"/>
      <c r="AM648" s="86"/>
      <c r="AN648" s="86"/>
      <c r="AO648" s="86"/>
      <c r="AP648" s="86"/>
      <c r="AQ648" s="86"/>
      <c r="AR648" s="86"/>
      <c r="AS648" s="86"/>
      <c r="AT648" s="86"/>
      <c r="AU648" s="86"/>
    </row>
    <row r="649" spans="1:47" ht="15" customHeight="1">
      <c r="A649" s="175">
        <v>98021231</v>
      </c>
      <c r="B649" s="77">
        <v>17</v>
      </c>
      <c r="C649" s="78">
        <v>44739</v>
      </c>
      <c r="D649" s="79">
        <v>44739</v>
      </c>
      <c r="E649" s="77" t="s">
        <v>862</v>
      </c>
      <c r="F649" s="172" t="s">
        <v>1048</v>
      </c>
      <c r="G649" s="81">
        <v>80</v>
      </c>
      <c r="H649" s="98">
        <v>44739</v>
      </c>
      <c r="I649" s="99" t="s">
        <v>1049</v>
      </c>
      <c r="J649" s="81"/>
      <c r="K649" s="97" t="s">
        <v>882</v>
      </c>
      <c r="L649" s="82" t="s">
        <v>887</v>
      </c>
      <c r="M649" s="77" t="s">
        <v>7</v>
      </c>
      <c r="N649" s="83"/>
      <c r="O649" s="84"/>
      <c r="P649" s="76">
        <v>69</v>
      </c>
      <c r="Q649" s="76">
        <v>25000</v>
      </c>
      <c r="R649" s="76">
        <v>4</v>
      </c>
      <c r="S649" s="85" t="s">
        <v>875</v>
      </c>
      <c r="T649" s="88" t="s">
        <v>876</v>
      </c>
      <c r="U649" s="76">
        <v>25.22</v>
      </c>
      <c r="V649" s="90" t="s">
        <v>884</v>
      </c>
      <c r="W649" s="84"/>
      <c r="X649" s="86"/>
      <c r="Y649" s="86"/>
      <c r="Z649" s="86"/>
      <c r="AA649" s="86"/>
      <c r="AB649" s="86"/>
      <c r="AC649" s="86"/>
      <c r="AD649" s="86"/>
      <c r="AE649" s="86"/>
      <c r="AF649" s="86"/>
      <c r="AG649" s="86"/>
      <c r="AH649" s="86"/>
      <c r="AI649" s="86"/>
      <c r="AJ649" s="86"/>
      <c r="AK649" s="86"/>
      <c r="AL649" s="86"/>
      <c r="AM649" s="86"/>
      <c r="AN649" s="86"/>
      <c r="AO649" s="86"/>
      <c r="AP649" s="86"/>
      <c r="AQ649" s="86"/>
      <c r="AR649" s="86"/>
      <c r="AS649" s="86"/>
      <c r="AT649" s="86"/>
      <c r="AU649" s="86"/>
    </row>
    <row r="650" spans="1:47" ht="15" customHeight="1">
      <c r="A650" s="175">
        <v>54291570</v>
      </c>
      <c r="B650" s="77">
        <v>8</v>
      </c>
      <c r="C650" s="78">
        <v>44738</v>
      </c>
      <c r="D650" s="79">
        <v>44739</v>
      </c>
      <c r="E650" s="77" t="s">
        <v>862</v>
      </c>
      <c r="F650" s="172" t="s">
        <v>1048</v>
      </c>
      <c r="G650" s="81">
        <v>80</v>
      </c>
      <c r="H650" s="98">
        <v>44739</v>
      </c>
      <c r="I650" s="99" t="s">
        <v>1050</v>
      </c>
      <c r="J650" s="81"/>
      <c r="K650" s="97" t="s">
        <v>882</v>
      </c>
      <c r="L650" s="82" t="s">
        <v>883</v>
      </c>
      <c r="M650" s="77" t="s">
        <v>7</v>
      </c>
      <c r="N650" s="83"/>
      <c r="O650" s="84"/>
      <c r="P650" s="76">
        <v>69</v>
      </c>
      <c r="Q650" s="81">
        <v>25000</v>
      </c>
      <c r="R650" s="76">
        <v>4</v>
      </c>
      <c r="S650" s="85" t="s">
        <v>865</v>
      </c>
      <c r="T650" s="101" t="s">
        <v>897</v>
      </c>
      <c r="U650" s="76">
        <v>25.38</v>
      </c>
      <c r="V650" s="90" t="s">
        <v>884</v>
      </c>
      <c r="W650" s="84"/>
      <c r="X650" s="86"/>
      <c r="Y650" s="86"/>
      <c r="Z650" s="86"/>
      <c r="AA650" s="86"/>
      <c r="AB650" s="86"/>
      <c r="AC650" s="86"/>
      <c r="AD650" s="86"/>
      <c r="AE650" s="86"/>
      <c r="AF650" s="86"/>
      <c r="AG650" s="86"/>
      <c r="AH650" s="86"/>
      <c r="AI650" s="86"/>
      <c r="AJ650" s="86"/>
      <c r="AK650" s="86"/>
      <c r="AL650" s="86"/>
      <c r="AM650" s="86"/>
      <c r="AN650" s="86"/>
      <c r="AO650" s="86"/>
      <c r="AP650" s="86"/>
      <c r="AQ650" s="86"/>
      <c r="AR650" s="86"/>
      <c r="AS650" s="86"/>
      <c r="AT650" s="86"/>
      <c r="AU650" s="86"/>
    </row>
    <row r="651" spans="1:47" ht="15" customHeight="1">
      <c r="A651" s="175">
        <v>94575396</v>
      </c>
      <c r="B651" s="77">
        <v>24</v>
      </c>
      <c r="C651" s="78">
        <v>44738</v>
      </c>
      <c r="D651" s="79">
        <v>44739</v>
      </c>
      <c r="E651" s="77" t="s">
        <v>862</v>
      </c>
      <c r="F651" s="172" t="s">
        <v>1048</v>
      </c>
      <c r="G651" s="81">
        <v>80</v>
      </c>
      <c r="H651" s="98">
        <v>44739</v>
      </c>
      <c r="I651" s="99" t="s">
        <v>1051</v>
      </c>
      <c r="J651" s="81"/>
      <c r="K651" s="97" t="s">
        <v>882</v>
      </c>
      <c r="L651" s="82" t="s">
        <v>883</v>
      </c>
      <c r="M651" s="77" t="s">
        <v>7</v>
      </c>
      <c r="N651" s="83"/>
      <c r="O651" s="84"/>
      <c r="P651" s="76">
        <v>68.5</v>
      </c>
      <c r="Q651" s="76">
        <v>25000</v>
      </c>
      <c r="R651" s="76">
        <v>4</v>
      </c>
      <c r="S651" s="85" t="s">
        <v>865</v>
      </c>
      <c r="T651" s="76" t="s">
        <v>873</v>
      </c>
      <c r="U651" s="76">
        <v>25.7</v>
      </c>
      <c r="V651" s="90" t="s">
        <v>884</v>
      </c>
      <c r="W651" s="84"/>
      <c r="X651" s="86"/>
      <c r="Y651" s="86"/>
      <c r="Z651" s="86"/>
      <c r="AA651" s="86"/>
      <c r="AB651" s="86"/>
      <c r="AC651" s="86"/>
      <c r="AD651" s="86"/>
      <c r="AE651" s="86"/>
      <c r="AF651" s="86"/>
      <c r="AG651" s="86"/>
      <c r="AH651" s="86"/>
      <c r="AI651" s="86"/>
      <c r="AJ651" s="86"/>
      <c r="AK651" s="86"/>
      <c r="AL651" s="86"/>
      <c r="AM651" s="86"/>
      <c r="AN651" s="86"/>
      <c r="AO651" s="86"/>
      <c r="AP651" s="86"/>
      <c r="AQ651" s="86"/>
      <c r="AR651" s="86"/>
      <c r="AS651" s="86"/>
      <c r="AT651" s="86"/>
      <c r="AU651" s="86"/>
    </row>
    <row r="652" spans="1:47" ht="15" customHeight="1">
      <c r="A652" s="175">
        <v>54143995</v>
      </c>
      <c r="B652" s="77">
        <v>4</v>
      </c>
      <c r="C652" s="78">
        <v>44738</v>
      </c>
      <c r="D652" s="79">
        <v>44739</v>
      </c>
      <c r="E652" s="77" t="s">
        <v>862</v>
      </c>
      <c r="F652" s="172" t="s">
        <v>1048</v>
      </c>
      <c r="G652" s="81">
        <v>80</v>
      </c>
      <c r="H652" s="98">
        <v>44739</v>
      </c>
      <c r="I652" s="99" t="s">
        <v>1052</v>
      </c>
      <c r="J652" s="81"/>
      <c r="K652" s="97" t="s">
        <v>882</v>
      </c>
      <c r="L652" s="82" t="s">
        <v>883</v>
      </c>
      <c r="M652" s="77" t="s">
        <v>7</v>
      </c>
      <c r="N652" s="83"/>
      <c r="O652" s="84"/>
      <c r="P652" s="76">
        <v>69</v>
      </c>
      <c r="Q652" s="81">
        <v>25000</v>
      </c>
      <c r="R652" s="81">
        <v>4</v>
      </c>
      <c r="S652" s="89" t="s">
        <v>877</v>
      </c>
      <c r="T652" s="100" t="s">
        <v>891</v>
      </c>
      <c r="U652" s="81">
        <v>25.22</v>
      </c>
      <c r="V652" s="90" t="s">
        <v>884</v>
      </c>
      <c r="W652" s="84"/>
      <c r="X652" s="86"/>
      <c r="Y652" s="86"/>
      <c r="Z652" s="86"/>
      <c r="AA652" s="86"/>
      <c r="AB652" s="86"/>
      <c r="AC652" s="86"/>
      <c r="AD652" s="86"/>
      <c r="AE652" s="86"/>
      <c r="AF652" s="86"/>
      <c r="AG652" s="86"/>
      <c r="AH652" s="86"/>
      <c r="AI652" s="86"/>
      <c r="AJ652" s="86"/>
      <c r="AK652" s="86"/>
      <c r="AL652" s="86"/>
      <c r="AM652" s="86"/>
      <c r="AN652" s="86"/>
      <c r="AO652" s="86"/>
      <c r="AP652" s="86"/>
      <c r="AQ652" s="86"/>
      <c r="AR652" s="86"/>
      <c r="AS652" s="86"/>
      <c r="AT652" s="86"/>
      <c r="AU652" s="86"/>
    </row>
    <row r="653" spans="1:47" ht="15" customHeight="1">
      <c r="A653" s="175">
        <v>94226891</v>
      </c>
      <c r="B653" s="77">
        <v>15</v>
      </c>
      <c r="C653" s="78">
        <v>44743</v>
      </c>
      <c r="D653" s="79">
        <v>44743</v>
      </c>
      <c r="E653" s="77" t="s">
        <v>862</v>
      </c>
      <c r="F653" s="172" t="s">
        <v>1048</v>
      </c>
      <c r="G653" s="81">
        <v>80</v>
      </c>
      <c r="H653" s="98">
        <v>44743</v>
      </c>
      <c r="I653" s="139" t="s">
        <v>1053</v>
      </c>
      <c r="J653" s="81"/>
      <c r="K653" s="97" t="s">
        <v>882</v>
      </c>
      <c r="L653" s="82" t="s">
        <v>986</v>
      </c>
      <c r="M653" s="77" t="s">
        <v>7</v>
      </c>
      <c r="N653" s="83"/>
      <c r="O653" s="84"/>
      <c r="P653" s="76">
        <v>69</v>
      </c>
      <c r="Q653" s="81">
        <v>25000</v>
      </c>
      <c r="R653" s="81">
        <v>4</v>
      </c>
      <c r="S653" s="89" t="s">
        <v>877</v>
      </c>
      <c r="T653" s="100" t="s">
        <v>891</v>
      </c>
      <c r="U653" s="81">
        <v>25.22</v>
      </c>
      <c r="V653" s="90" t="s">
        <v>884</v>
      </c>
      <c r="W653" s="84"/>
      <c r="X653" s="86"/>
      <c r="Y653" s="86"/>
      <c r="Z653" s="86"/>
      <c r="AA653" s="86"/>
      <c r="AB653" s="86"/>
      <c r="AC653" s="86"/>
      <c r="AD653" s="86"/>
      <c r="AE653" s="86"/>
      <c r="AF653" s="86"/>
      <c r="AG653" s="86"/>
      <c r="AH653" s="86"/>
      <c r="AI653" s="86"/>
      <c r="AJ653" s="86"/>
      <c r="AK653" s="86"/>
      <c r="AL653" s="86"/>
      <c r="AM653" s="86"/>
      <c r="AN653" s="86"/>
      <c r="AO653" s="86"/>
      <c r="AP653" s="86"/>
      <c r="AQ653" s="86"/>
      <c r="AR653" s="86"/>
      <c r="AS653" s="86"/>
      <c r="AT653" s="86"/>
      <c r="AU653" s="86"/>
    </row>
    <row r="654" spans="1:47" ht="15.75" customHeight="1">
      <c r="A654" s="104"/>
      <c r="B654" s="165"/>
      <c r="C654" s="165"/>
      <c r="D654" s="165"/>
      <c r="E654" s="165"/>
      <c r="F654" s="161">
        <v>44754.270833333336</v>
      </c>
      <c r="G654" s="165"/>
      <c r="H654" s="444" t="s">
        <v>1054</v>
      </c>
      <c r="I654" s="440"/>
      <c r="J654" s="441"/>
      <c r="K654" s="105"/>
      <c r="L654" s="104"/>
      <c r="M654" s="109"/>
      <c r="N654" s="109"/>
      <c r="O654" s="84"/>
      <c r="P654" s="108"/>
      <c r="Q654" s="108"/>
      <c r="R654" s="108"/>
      <c r="S654" s="167"/>
      <c r="T654" s="108"/>
      <c r="U654" s="168"/>
      <c r="V654" s="108"/>
      <c r="W654" s="169"/>
      <c r="X654" s="170"/>
      <c r="Y654" s="170"/>
      <c r="Z654" s="170"/>
      <c r="AA654" s="170"/>
      <c r="AB654" s="170"/>
      <c r="AC654" s="170"/>
      <c r="AD654" s="170"/>
      <c r="AE654" s="170"/>
      <c r="AF654" s="170"/>
      <c r="AG654" s="170"/>
      <c r="AH654" s="170"/>
      <c r="AI654" s="170"/>
      <c r="AJ654" s="170"/>
      <c r="AK654" s="170"/>
      <c r="AL654" s="170"/>
      <c r="AM654" s="170"/>
      <c r="AN654" s="170"/>
      <c r="AO654" s="170"/>
      <c r="AP654" s="170"/>
      <c r="AQ654" s="170"/>
      <c r="AR654" s="170"/>
      <c r="AS654" s="170"/>
      <c r="AT654" s="170"/>
      <c r="AU654" s="170"/>
    </row>
    <row r="655" spans="1:47" ht="15" customHeight="1">
      <c r="A655" s="175">
        <v>54966650</v>
      </c>
      <c r="B655" s="77">
        <v>23</v>
      </c>
      <c r="C655" s="78">
        <v>44742</v>
      </c>
      <c r="D655" s="79">
        <v>44743</v>
      </c>
      <c r="E655" s="77" t="s">
        <v>862</v>
      </c>
      <c r="F655" s="172" t="s">
        <v>1055</v>
      </c>
      <c r="G655" s="81">
        <v>80</v>
      </c>
      <c r="H655" s="81"/>
      <c r="I655" s="77"/>
      <c r="J655" s="81"/>
      <c r="K655" s="117" t="s">
        <v>932</v>
      </c>
      <c r="L655" s="82" t="s">
        <v>968</v>
      </c>
      <c r="M655" s="77" t="s">
        <v>8</v>
      </c>
      <c r="N655" s="83">
        <v>44776</v>
      </c>
      <c r="O655" s="84"/>
      <c r="P655" s="76">
        <v>69</v>
      </c>
      <c r="Q655" s="81">
        <v>25000</v>
      </c>
      <c r="R655" s="81">
        <v>4</v>
      </c>
      <c r="S655" s="89" t="s">
        <v>877</v>
      </c>
      <c r="T655" s="100" t="s">
        <v>891</v>
      </c>
      <c r="U655" s="81">
        <v>25.22</v>
      </c>
      <c r="V655" s="117" t="s">
        <v>934</v>
      </c>
      <c r="W655" s="84"/>
      <c r="X655" s="86"/>
      <c r="Y655" s="86"/>
      <c r="Z655" s="86"/>
      <c r="AA655" s="86"/>
      <c r="AB655" s="86"/>
      <c r="AC655" s="86"/>
      <c r="AD655" s="86"/>
      <c r="AE655" s="86"/>
      <c r="AF655" s="86"/>
      <c r="AG655" s="86"/>
      <c r="AH655" s="86"/>
      <c r="AI655" s="86"/>
      <c r="AJ655" s="86"/>
      <c r="AK655" s="86"/>
      <c r="AL655" s="86"/>
      <c r="AM655" s="86"/>
      <c r="AN655" s="86"/>
      <c r="AO655" s="86"/>
      <c r="AP655" s="86"/>
      <c r="AQ655" s="86"/>
      <c r="AR655" s="86"/>
      <c r="AS655" s="86"/>
      <c r="AT655" s="86"/>
      <c r="AU655" s="86"/>
    </row>
    <row r="656" spans="1:47" ht="15" customHeight="1">
      <c r="A656" s="171">
        <v>52129988</v>
      </c>
      <c r="B656" s="81">
        <v>5</v>
      </c>
      <c r="C656" s="119">
        <v>44730</v>
      </c>
      <c r="D656" s="79">
        <v>44735</v>
      </c>
      <c r="E656" s="173" t="s">
        <v>1043</v>
      </c>
      <c r="F656" s="172" t="s">
        <v>1056</v>
      </c>
      <c r="G656" s="81"/>
      <c r="H656" s="81"/>
      <c r="I656" s="81"/>
      <c r="J656" s="77"/>
      <c r="K656" s="77" t="s">
        <v>393</v>
      </c>
      <c r="L656" s="124" t="s">
        <v>1045</v>
      </c>
      <c r="M656" s="77" t="s">
        <v>1057</v>
      </c>
      <c r="N656" s="83"/>
      <c r="O656" s="84"/>
      <c r="P656" s="76"/>
      <c r="Q656" s="127"/>
      <c r="R656" s="127"/>
      <c r="S656" s="128"/>
      <c r="T656" s="174"/>
      <c r="U656" s="176">
        <v>18.22</v>
      </c>
      <c r="V656" s="117"/>
      <c r="W656" s="84"/>
      <c r="X656" s="86"/>
      <c r="Y656" s="86"/>
      <c r="Z656" s="86"/>
      <c r="AA656" s="86"/>
      <c r="AB656" s="86"/>
      <c r="AC656" s="86"/>
      <c r="AD656" s="86"/>
      <c r="AE656" s="86"/>
      <c r="AF656" s="86"/>
      <c r="AG656" s="86"/>
      <c r="AH656" s="86"/>
      <c r="AI656" s="86"/>
      <c r="AJ656" s="86"/>
      <c r="AK656" s="86"/>
      <c r="AL656" s="86"/>
      <c r="AM656" s="86"/>
      <c r="AN656" s="86"/>
      <c r="AO656" s="86"/>
      <c r="AP656" s="86"/>
      <c r="AQ656" s="86"/>
      <c r="AR656" s="86"/>
      <c r="AS656" s="86"/>
      <c r="AT656" s="86"/>
      <c r="AU656" s="86"/>
    </row>
    <row r="657" spans="1:47" ht="15" customHeight="1">
      <c r="A657" s="171">
        <v>28081750</v>
      </c>
      <c r="B657" s="81">
        <v>6</v>
      </c>
      <c r="C657" s="119">
        <v>44730</v>
      </c>
      <c r="D657" s="79">
        <v>44735</v>
      </c>
      <c r="E657" s="173" t="s">
        <v>1043</v>
      </c>
      <c r="F657" s="172" t="s">
        <v>1058</v>
      </c>
      <c r="G657" s="81"/>
      <c r="H657" s="81"/>
      <c r="I657" s="81"/>
      <c r="J657" s="77"/>
      <c r="K657" s="77" t="s">
        <v>1059</v>
      </c>
      <c r="L657" s="124" t="s">
        <v>1045</v>
      </c>
      <c r="M657" s="77" t="s">
        <v>1057</v>
      </c>
      <c r="N657" s="83"/>
      <c r="O657" s="84"/>
      <c r="P657" s="76"/>
      <c r="Q657" s="127"/>
      <c r="R657" s="127"/>
      <c r="S657" s="128"/>
      <c r="T657" s="174"/>
      <c r="U657" s="176">
        <v>18.22</v>
      </c>
      <c r="V657" s="117"/>
      <c r="W657" s="84"/>
      <c r="X657" s="86"/>
      <c r="Y657" s="86"/>
      <c r="Z657" s="86"/>
      <c r="AA657" s="86"/>
      <c r="AB657" s="86"/>
      <c r="AC657" s="86"/>
      <c r="AD657" s="86"/>
      <c r="AE657" s="86"/>
      <c r="AF657" s="86"/>
      <c r="AG657" s="86"/>
      <c r="AH657" s="86"/>
      <c r="AI657" s="86"/>
      <c r="AJ657" s="86"/>
      <c r="AK657" s="86"/>
      <c r="AL657" s="86"/>
      <c r="AM657" s="86"/>
      <c r="AN657" s="86"/>
      <c r="AO657" s="86"/>
      <c r="AP657" s="86"/>
      <c r="AQ657" s="86"/>
      <c r="AR657" s="86"/>
      <c r="AS657" s="86"/>
      <c r="AT657" s="86"/>
      <c r="AU657" s="86"/>
    </row>
    <row r="658" spans="1:47" ht="15" customHeight="1">
      <c r="A658" s="171">
        <v>91804138</v>
      </c>
      <c r="B658" s="81">
        <v>2</v>
      </c>
      <c r="C658" s="119">
        <v>44725</v>
      </c>
      <c r="D658" s="130">
        <v>44727</v>
      </c>
      <c r="E658" s="173" t="s">
        <v>1036</v>
      </c>
      <c r="F658" s="172" t="s">
        <v>1060</v>
      </c>
      <c r="G658" s="81"/>
      <c r="H658" s="81"/>
      <c r="I658" s="81"/>
      <c r="J658" s="77"/>
      <c r="K658" s="77" t="s">
        <v>1038</v>
      </c>
      <c r="L658" s="77" t="s">
        <v>1039</v>
      </c>
      <c r="M658" s="77" t="s">
        <v>1040</v>
      </c>
      <c r="N658" s="83"/>
      <c r="O658" s="84"/>
      <c r="P658" s="76"/>
      <c r="Q658" s="127"/>
      <c r="R658" s="127"/>
      <c r="S658" s="128"/>
      <c r="T658" s="174"/>
      <c r="U658" s="127">
        <v>22.08</v>
      </c>
      <c r="V658" s="117"/>
      <c r="W658" s="84"/>
      <c r="X658" s="86"/>
      <c r="Y658" s="86"/>
      <c r="Z658" s="86"/>
      <c r="AA658" s="86"/>
      <c r="AB658" s="86"/>
      <c r="AC658" s="86"/>
      <c r="AD658" s="86"/>
      <c r="AE658" s="86"/>
      <c r="AF658" s="86"/>
      <c r="AG658" s="86"/>
      <c r="AH658" s="86"/>
      <c r="AI658" s="86"/>
      <c r="AJ658" s="86"/>
      <c r="AK658" s="86"/>
      <c r="AL658" s="86"/>
      <c r="AM658" s="86"/>
      <c r="AN658" s="86"/>
      <c r="AO658" s="86"/>
      <c r="AP658" s="86"/>
      <c r="AQ658" s="86"/>
      <c r="AR658" s="86"/>
      <c r="AS658" s="86"/>
      <c r="AT658" s="86"/>
      <c r="AU658" s="86"/>
    </row>
    <row r="659" spans="1:47" ht="15.75" customHeight="1">
      <c r="A659" s="104"/>
      <c r="B659" s="165"/>
      <c r="C659" s="165"/>
      <c r="D659" s="165"/>
      <c r="E659" s="165"/>
      <c r="F659" s="161">
        <v>44754.270833333336</v>
      </c>
      <c r="G659" s="165"/>
      <c r="H659" s="444" t="s">
        <v>1061</v>
      </c>
      <c r="I659" s="440"/>
      <c r="J659" s="441"/>
      <c r="K659" s="105"/>
      <c r="L659" s="104"/>
      <c r="M659" s="109"/>
      <c r="N659" s="109"/>
      <c r="O659" s="84"/>
      <c r="P659" s="108"/>
      <c r="Q659" s="108"/>
      <c r="R659" s="108"/>
      <c r="S659" s="167"/>
      <c r="T659" s="108"/>
      <c r="U659" s="168"/>
      <c r="V659" s="108"/>
      <c r="W659" s="169"/>
      <c r="X659" s="170"/>
      <c r="Y659" s="170"/>
      <c r="Z659" s="170"/>
      <c r="AA659" s="170"/>
      <c r="AB659" s="170"/>
      <c r="AC659" s="170"/>
      <c r="AD659" s="170"/>
      <c r="AE659" s="170"/>
      <c r="AF659" s="170"/>
      <c r="AG659" s="170"/>
      <c r="AH659" s="170"/>
      <c r="AI659" s="170"/>
      <c r="AJ659" s="170"/>
      <c r="AK659" s="170"/>
      <c r="AL659" s="170"/>
      <c r="AM659" s="170"/>
      <c r="AN659" s="170"/>
      <c r="AO659" s="170"/>
      <c r="AP659" s="170"/>
      <c r="AQ659" s="170"/>
      <c r="AR659" s="170"/>
      <c r="AS659" s="170"/>
      <c r="AT659" s="170"/>
      <c r="AU659" s="170"/>
    </row>
    <row r="660" spans="1:47" ht="15" customHeight="1">
      <c r="A660" s="175">
        <v>94232790</v>
      </c>
      <c r="B660" s="77">
        <v>12</v>
      </c>
      <c r="C660" s="78">
        <v>44742</v>
      </c>
      <c r="D660" s="79">
        <v>44745</v>
      </c>
      <c r="E660" s="77" t="s">
        <v>862</v>
      </c>
      <c r="F660" s="172"/>
      <c r="G660" s="81">
        <v>80</v>
      </c>
      <c r="H660" s="81" t="s">
        <v>984</v>
      </c>
      <c r="I660" s="78">
        <v>44776</v>
      </c>
      <c r="J660" s="81"/>
      <c r="K660" s="117" t="s">
        <v>932</v>
      </c>
      <c r="L660" s="82" t="s">
        <v>968</v>
      </c>
      <c r="M660" s="77" t="s">
        <v>8</v>
      </c>
      <c r="N660" s="83"/>
      <c r="O660" s="84"/>
      <c r="P660" s="76">
        <v>69</v>
      </c>
      <c r="Q660" s="81">
        <v>25000</v>
      </c>
      <c r="R660" s="81">
        <v>4</v>
      </c>
      <c r="S660" s="89" t="s">
        <v>877</v>
      </c>
      <c r="T660" s="100" t="s">
        <v>891</v>
      </c>
      <c r="U660" s="81">
        <v>25.22</v>
      </c>
      <c r="V660" s="117" t="s">
        <v>934</v>
      </c>
      <c r="W660" s="84"/>
      <c r="X660" s="86"/>
      <c r="Y660" s="86"/>
      <c r="Z660" s="86"/>
      <c r="AA660" s="86"/>
      <c r="AB660" s="86"/>
      <c r="AC660" s="86"/>
      <c r="AD660" s="86"/>
      <c r="AE660" s="86"/>
      <c r="AF660" s="86"/>
      <c r="AG660" s="86"/>
      <c r="AH660" s="86"/>
      <c r="AI660" s="86"/>
      <c r="AJ660" s="86"/>
      <c r="AK660" s="86"/>
      <c r="AL660" s="86"/>
      <c r="AM660" s="86"/>
      <c r="AN660" s="86"/>
      <c r="AO660" s="86"/>
      <c r="AP660" s="86"/>
      <c r="AQ660" s="86"/>
      <c r="AR660" s="86"/>
      <c r="AS660" s="86"/>
      <c r="AT660" s="86"/>
      <c r="AU660" s="86"/>
    </row>
    <row r="661" spans="1:47" ht="15" customHeight="1">
      <c r="A661" s="175">
        <v>98314842</v>
      </c>
      <c r="B661" s="77">
        <v>27</v>
      </c>
      <c r="C661" s="78">
        <v>44742</v>
      </c>
      <c r="D661" s="79">
        <v>44745</v>
      </c>
      <c r="E661" s="77" t="s">
        <v>862</v>
      </c>
      <c r="F661" s="172"/>
      <c r="G661" s="81">
        <v>80</v>
      </c>
      <c r="H661" s="81" t="s">
        <v>984</v>
      </c>
      <c r="I661" s="78">
        <v>44776</v>
      </c>
      <c r="J661" s="81"/>
      <c r="K661" s="117" t="s">
        <v>932</v>
      </c>
      <c r="L661" s="82" t="s">
        <v>968</v>
      </c>
      <c r="M661" s="77" t="s">
        <v>8</v>
      </c>
      <c r="N661" s="83"/>
      <c r="O661" s="84"/>
      <c r="P661" s="76">
        <v>68.5</v>
      </c>
      <c r="Q661" s="76">
        <v>25400</v>
      </c>
      <c r="R661" s="76">
        <v>4</v>
      </c>
      <c r="S661" s="85" t="s">
        <v>865</v>
      </c>
      <c r="T661" s="76" t="s">
        <v>873</v>
      </c>
      <c r="U661" s="76">
        <v>25.7</v>
      </c>
      <c r="V661" s="117" t="s">
        <v>934</v>
      </c>
      <c r="W661" s="84"/>
      <c r="X661" s="86"/>
      <c r="Y661" s="86"/>
      <c r="Z661" s="86"/>
      <c r="AA661" s="86"/>
      <c r="AB661" s="86"/>
      <c r="AC661" s="86"/>
      <c r="AD661" s="86"/>
      <c r="AE661" s="86"/>
      <c r="AF661" s="86"/>
      <c r="AG661" s="86"/>
      <c r="AH661" s="86"/>
      <c r="AI661" s="86"/>
      <c r="AJ661" s="86"/>
      <c r="AK661" s="86"/>
      <c r="AL661" s="86"/>
      <c r="AM661" s="86"/>
      <c r="AN661" s="86"/>
      <c r="AO661" s="86"/>
      <c r="AP661" s="86"/>
      <c r="AQ661" s="86"/>
      <c r="AR661" s="86"/>
      <c r="AS661" s="86"/>
      <c r="AT661" s="86"/>
      <c r="AU661" s="86"/>
    </row>
    <row r="662" spans="1:47" ht="15.75" customHeight="1">
      <c r="A662" s="104"/>
      <c r="B662" s="165"/>
      <c r="C662" s="165"/>
      <c r="D662" s="165"/>
      <c r="E662" s="165"/>
      <c r="F662" s="161">
        <v>44754.270833333336</v>
      </c>
      <c r="G662" s="165"/>
      <c r="H662" s="444" t="s">
        <v>1062</v>
      </c>
      <c r="I662" s="440"/>
      <c r="J662" s="441"/>
      <c r="K662" s="105"/>
      <c r="L662" s="104"/>
      <c r="M662" s="109"/>
      <c r="N662" s="109"/>
      <c r="O662" s="84"/>
      <c r="P662" s="108"/>
      <c r="Q662" s="108"/>
      <c r="R662" s="108"/>
      <c r="S662" s="167"/>
      <c r="T662" s="108"/>
      <c r="U662" s="168"/>
      <c r="V662" s="108"/>
      <c r="W662" s="169"/>
      <c r="X662" s="170"/>
      <c r="Y662" s="170"/>
      <c r="Z662" s="170"/>
      <c r="AA662" s="170"/>
      <c r="AB662" s="170"/>
      <c r="AC662" s="170"/>
      <c r="AD662" s="170"/>
      <c r="AE662" s="170"/>
      <c r="AF662" s="170"/>
      <c r="AG662" s="170"/>
      <c r="AH662" s="170"/>
      <c r="AI662" s="170"/>
      <c r="AJ662" s="170"/>
      <c r="AK662" s="170"/>
      <c r="AL662" s="170"/>
      <c r="AM662" s="170"/>
      <c r="AN662" s="170"/>
      <c r="AO662" s="170"/>
      <c r="AP662" s="170"/>
      <c r="AQ662" s="170"/>
      <c r="AR662" s="170"/>
      <c r="AS662" s="170"/>
      <c r="AT662" s="170"/>
      <c r="AU662" s="170"/>
    </row>
    <row r="663" spans="1:47" ht="15" customHeight="1">
      <c r="A663" s="171">
        <v>55105464</v>
      </c>
      <c r="B663" s="81"/>
      <c r="C663" s="132">
        <v>44737</v>
      </c>
      <c r="D663" s="79">
        <v>44741</v>
      </c>
      <c r="E663" s="126" t="s">
        <v>1063</v>
      </c>
      <c r="F663" s="172" t="s">
        <v>1064</v>
      </c>
      <c r="G663" s="81"/>
      <c r="H663" s="81"/>
      <c r="I663" s="81"/>
      <c r="J663" s="81"/>
      <c r="K663" s="77" t="s">
        <v>393</v>
      </c>
      <c r="L663" s="124" t="s">
        <v>1065</v>
      </c>
      <c r="M663" s="171" t="s">
        <v>1066</v>
      </c>
      <c r="N663" s="122"/>
      <c r="O663" s="84"/>
      <c r="P663" s="76"/>
      <c r="Q663" s="127"/>
      <c r="R663" s="127"/>
      <c r="S663" s="128"/>
      <c r="T663" s="174"/>
      <c r="U663" s="76">
        <v>25.22</v>
      </c>
      <c r="V663" s="117"/>
      <c r="W663" s="84"/>
      <c r="X663" s="86"/>
      <c r="Y663" s="86"/>
      <c r="Z663" s="86"/>
      <c r="AA663" s="86"/>
      <c r="AB663" s="86"/>
      <c r="AC663" s="86"/>
      <c r="AD663" s="86"/>
      <c r="AE663" s="86"/>
      <c r="AF663" s="86"/>
      <c r="AG663" s="86"/>
      <c r="AH663" s="86"/>
      <c r="AI663" s="86"/>
      <c r="AJ663" s="86"/>
      <c r="AK663" s="86"/>
      <c r="AL663" s="86"/>
      <c r="AM663" s="86"/>
      <c r="AN663" s="86"/>
      <c r="AO663" s="86"/>
      <c r="AP663" s="86"/>
      <c r="AQ663" s="86"/>
      <c r="AR663" s="86"/>
      <c r="AS663" s="86"/>
      <c r="AT663" s="86"/>
      <c r="AU663" s="86"/>
    </row>
    <row r="664" spans="1:47" ht="15" customHeight="1">
      <c r="A664" s="175">
        <v>94650793</v>
      </c>
      <c r="B664" s="90" t="s">
        <v>1004</v>
      </c>
      <c r="C664" s="78">
        <v>44742</v>
      </c>
      <c r="D664" s="79">
        <v>44743</v>
      </c>
      <c r="E664" s="77" t="s">
        <v>862</v>
      </c>
      <c r="F664" s="172" t="s">
        <v>1067</v>
      </c>
      <c r="G664" s="81">
        <v>80</v>
      </c>
      <c r="H664" s="81" t="s">
        <v>967</v>
      </c>
      <c r="I664" s="78">
        <v>44772</v>
      </c>
      <c r="J664" s="81"/>
      <c r="K664" s="117" t="s">
        <v>932</v>
      </c>
      <c r="L664" s="82" t="s">
        <v>968</v>
      </c>
      <c r="M664" s="77" t="s">
        <v>8</v>
      </c>
      <c r="N664" s="83">
        <v>44792</v>
      </c>
      <c r="O664" s="84"/>
      <c r="P664" s="76">
        <v>70</v>
      </c>
      <c r="Q664" s="76">
        <v>23700</v>
      </c>
      <c r="R664" s="76">
        <v>4</v>
      </c>
      <c r="S664" s="85" t="s">
        <v>865</v>
      </c>
      <c r="T664" s="76" t="s">
        <v>950</v>
      </c>
      <c r="U664" s="76">
        <v>25.69</v>
      </c>
      <c r="V664" s="117" t="s">
        <v>934</v>
      </c>
      <c r="W664" s="84"/>
      <c r="X664" s="86"/>
      <c r="Y664" s="86"/>
      <c r="Z664" s="86"/>
      <c r="AA664" s="86"/>
      <c r="AB664" s="86"/>
      <c r="AC664" s="86"/>
      <c r="AD664" s="86"/>
      <c r="AE664" s="86"/>
      <c r="AF664" s="86"/>
      <c r="AG664" s="86"/>
      <c r="AH664" s="86"/>
      <c r="AI664" s="86"/>
      <c r="AJ664" s="86"/>
      <c r="AK664" s="86"/>
      <c r="AL664" s="86"/>
      <c r="AM664" s="86"/>
      <c r="AN664" s="86"/>
      <c r="AO664" s="86"/>
      <c r="AP664" s="86"/>
      <c r="AQ664" s="86"/>
      <c r="AR664" s="86"/>
      <c r="AS664" s="86"/>
      <c r="AT664" s="86"/>
      <c r="AU664" s="86"/>
    </row>
    <row r="665" spans="1:47" ht="15" customHeight="1">
      <c r="A665" s="175">
        <v>95920294</v>
      </c>
      <c r="B665" s="77">
        <v>25</v>
      </c>
      <c r="C665" s="113">
        <v>44740</v>
      </c>
      <c r="D665" s="79">
        <v>44740</v>
      </c>
      <c r="E665" s="77" t="s">
        <v>862</v>
      </c>
      <c r="F665" s="172" t="s">
        <v>1068</v>
      </c>
      <c r="G665" s="81">
        <v>80</v>
      </c>
      <c r="H665" s="98">
        <v>44741</v>
      </c>
      <c r="I665" s="139" t="s">
        <v>1069</v>
      </c>
      <c r="J665" s="81"/>
      <c r="K665" s="97" t="s">
        <v>882</v>
      </c>
      <c r="L665" s="82" t="s">
        <v>921</v>
      </c>
      <c r="M665" s="77" t="s">
        <v>7</v>
      </c>
      <c r="N665" s="83"/>
      <c r="O665" s="84"/>
      <c r="P665" s="76">
        <v>69</v>
      </c>
      <c r="Q665" s="76">
        <v>24600</v>
      </c>
      <c r="R665" s="76">
        <v>4</v>
      </c>
      <c r="S665" s="85" t="s">
        <v>865</v>
      </c>
      <c r="T665" s="101" t="s">
        <v>897</v>
      </c>
      <c r="U665" s="76">
        <v>25.38</v>
      </c>
      <c r="V665" s="90" t="s">
        <v>884</v>
      </c>
      <c r="W665" s="84"/>
      <c r="X665" s="86"/>
      <c r="Y665" s="86"/>
      <c r="Z665" s="86"/>
      <c r="AA665" s="86"/>
      <c r="AB665" s="86"/>
      <c r="AC665" s="86"/>
      <c r="AD665" s="86"/>
      <c r="AE665" s="86"/>
      <c r="AF665" s="86"/>
      <c r="AG665" s="86"/>
      <c r="AH665" s="86"/>
      <c r="AI665" s="86"/>
      <c r="AJ665" s="86"/>
      <c r="AK665" s="86"/>
      <c r="AL665" s="86"/>
      <c r="AM665" s="86"/>
      <c r="AN665" s="86"/>
      <c r="AO665" s="86"/>
      <c r="AP665" s="86"/>
      <c r="AQ665" s="86"/>
      <c r="AR665" s="86"/>
      <c r="AS665" s="86"/>
      <c r="AT665" s="86"/>
      <c r="AU665" s="86"/>
    </row>
    <row r="666" spans="1:47" ht="15" customHeight="1">
      <c r="A666" s="175">
        <v>94262110</v>
      </c>
      <c r="B666" s="77">
        <v>14</v>
      </c>
      <c r="C666" s="78">
        <v>44741</v>
      </c>
      <c r="D666" s="79">
        <v>44742</v>
      </c>
      <c r="E666" s="114" t="s">
        <v>862</v>
      </c>
      <c r="F666" s="172" t="s">
        <v>1068</v>
      </c>
      <c r="G666" s="103">
        <v>40</v>
      </c>
      <c r="H666" s="98">
        <v>44742</v>
      </c>
      <c r="I666" s="139" t="s">
        <v>1070</v>
      </c>
      <c r="J666" s="81"/>
      <c r="K666" s="97" t="s">
        <v>882</v>
      </c>
      <c r="L666" s="82" t="s">
        <v>935</v>
      </c>
      <c r="M666" s="77" t="s">
        <v>6</v>
      </c>
      <c r="N666" s="83"/>
      <c r="O666" s="84"/>
      <c r="P666" s="76">
        <v>70</v>
      </c>
      <c r="Q666" s="127">
        <v>24000</v>
      </c>
      <c r="R666" s="127">
        <v>2</v>
      </c>
      <c r="S666" s="85" t="s">
        <v>902</v>
      </c>
      <c r="T666" s="114" t="s">
        <v>962</v>
      </c>
      <c r="U666" s="127">
        <v>14.62</v>
      </c>
      <c r="V666" s="90" t="s">
        <v>884</v>
      </c>
      <c r="W666" s="84"/>
      <c r="X666" s="86"/>
      <c r="Y666" s="86"/>
      <c r="Z666" s="86"/>
      <c r="AA666" s="86"/>
      <c r="AB666" s="86"/>
      <c r="AC666" s="86"/>
      <c r="AD666" s="86"/>
      <c r="AE666" s="86"/>
      <c r="AF666" s="86"/>
      <c r="AG666" s="86"/>
      <c r="AH666" s="86"/>
      <c r="AI666" s="86"/>
      <c r="AJ666" s="86"/>
      <c r="AK666" s="86"/>
      <c r="AL666" s="86"/>
      <c r="AM666" s="86"/>
      <c r="AN666" s="86"/>
      <c r="AO666" s="86"/>
      <c r="AP666" s="86"/>
      <c r="AQ666" s="86"/>
      <c r="AR666" s="86"/>
      <c r="AS666" s="86"/>
      <c r="AT666" s="86"/>
      <c r="AU666" s="86"/>
    </row>
    <row r="667" spans="1:47" ht="15" customHeight="1">
      <c r="A667" s="175">
        <v>94497369</v>
      </c>
      <c r="B667" s="77">
        <v>19</v>
      </c>
      <c r="C667" s="78">
        <v>44741</v>
      </c>
      <c r="D667" s="79">
        <v>44742</v>
      </c>
      <c r="E667" s="114" t="s">
        <v>862</v>
      </c>
      <c r="F667" s="172" t="s">
        <v>1068</v>
      </c>
      <c r="G667" s="103">
        <v>40</v>
      </c>
      <c r="H667" s="98">
        <v>44742</v>
      </c>
      <c r="I667" s="139" t="s">
        <v>1071</v>
      </c>
      <c r="J667" s="81"/>
      <c r="K667" s="97" t="s">
        <v>882</v>
      </c>
      <c r="L667" s="82" t="s">
        <v>935</v>
      </c>
      <c r="M667" s="77" t="s">
        <v>6</v>
      </c>
      <c r="N667" s="83">
        <v>44802</v>
      </c>
      <c r="O667" s="84"/>
      <c r="P667" s="76">
        <v>72</v>
      </c>
      <c r="Q667" s="76">
        <v>21300</v>
      </c>
      <c r="R667" s="76">
        <v>2</v>
      </c>
      <c r="S667" s="85" t="s">
        <v>902</v>
      </c>
      <c r="T667" s="76" t="s">
        <v>1007</v>
      </c>
      <c r="U667" s="76">
        <v>14.62</v>
      </c>
      <c r="V667" s="90" t="s">
        <v>884</v>
      </c>
      <c r="W667" s="84"/>
      <c r="X667" s="86"/>
      <c r="Y667" s="86"/>
      <c r="Z667" s="86"/>
      <c r="AA667" s="86"/>
      <c r="AB667" s="86"/>
      <c r="AC667" s="86"/>
      <c r="AD667" s="86"/>
      <c r="AE667" s="86"/>
      <c r="AF667" s="86"/>
      <c r="AG667" s="86"/>
      <c r="AH667" s="86"/>
      <c r="AI667" s="86"/>
      <c r="AJ667" s="86"/>
      <c r="AK667" s="86"/>
      <c r="AL667" s="86"/>
      <c r="AM667" s="86"/>
      <c r="AN667" s="86"/>
      <c r="AO667" s="86"/>
      <c r="AP667" s="86"/>
      <c r="AQ667" s="86"/>
      <c r="AR667" s="86"/>
      <c r="AS667" s="86"/>
      <c r="AT667" s="86"/>
      <c r="AU667" s="86"/>
    </row>
    <row r="668" spans="1:47" ht="15" customHeight="1">
      <c r="A668" s="175">
        <v>59726190</v>
      </c>
      <c r="B668" s="77">
        <v>9</v>
      </c>
      <c r="C668" s="78">
        <v>44745</v>
      </c>
      <c r="D668" s="79">
        <v>44746</v>
      </c>
      <c r="E668" s="77" t="s">
        <v>862</v>
      </c>
      <c r="F668" s="172" t="s">
        <v>1068</v>
      </c>
      <c r="G668" s="81">
        <v>80</v>
      </c>
      <c r="H668" s="98">
        <v>44746</v>
      </c>
      <c r="I668" s="139" t="s">
        <v>1072</v>
      </c>
      <c r="J668" s="81"/>
      <c r="K668" s="97" t="s">
        <v>882</v>
      </c>
      <c r="L668" s="82" t="s">
        <v>985</v>
      </c>
      <c r="M668" s="77" t="s">
        <v>7</v>
      </c>
      <c r="N668" s="83"/>
      <c r="O668" s="84"/>
      <c r="P668" s="76">
        <v>69</v>
      </c>
      <c r="Q668" s="81">
        <v>25000</v>
      </c>
      <c r="R668" s="81">
        <v>4</v>
      </c>
      <c r="S668" s="89" t="s">
        <v>877</v>
      </c>
      <c r="T668" s="100" t="s">
        <v>891</v>
      </c>
      <c r="U668" s="81">
        <v>25.22</v>
      </c>
      <c r="V668" s="90" t="s">
        <v>884</v>
      </c>
      <c r="W668" s="84"/>
      <c r="X668" s="86"/>
      <c r="Y668" s="86"/>
      <c r="Z668" s="86"/>
      <c r="AA668" s="86"/>
      <c r="AB668" s="86"/>
      <c r="AC668" s="86"/>
      <c r="AD668" s="86"/>
      <c r="AE668" s="86"/>
      <c r="AF668" s="86"/>
      <c r="AG668" s="86"/>
      <c r="AH668" s="86"/>
      <c r="AI668" s="86"/>
      <c r="AJ668" s="86"/>
      <c r="AK668" s="86"/>
      <c r="AL668" s="86"/>
      <c r="AM668" s="86"/>
      <c r="AN668" s="86"/>
      <c r="AO668" s="86"/>
      <c r="AP668" s="86"/>
      <c r="AQ668" s="86"/>
      <c r="AR668" s="86"/>
      <c r="AS668" s="86"/>
      <c r="AT668" s="86"/>
      <c r="AU668" s="86"/>
    </row>
    <row r="669" spans="1:47" ht="15" customHeight="1">
      <c r="A669" s="175">
        <v>91719930</v>
      </c>
      <c r="B669" s="77">
        <v>12</v>
      </c>
      <c r="C669" s="78">
        <v>44745</v>
      </c>
      <c r="D669" s="79">
        <v>44746</v>
      </c>
      <c r="E669" s="77" t="s">
        <v>862</v>
      </c>
      <c r="F669" s="172" t="s">
        <v>1068</v>
      </c>
      <c r="G669" s="81">
        <v>80</v>
      </c>
      <c r="H669" s="98">
        <v>44746</v>
      </c>
      <c r="I669" s="139" t="s">
        <v>1073</v>
      </c>
      <c r="J669" s="81"/>
      <c r="K669" s="97" t="s">
        <v>882</v>
      </c>
      <c r="L669" s="82" t="s">
        <v>985</v>
      </c>
      <c r="M669" s="77" t="s">
        <v>7</v>
      </c>
      <c r="N669" s="83"/>
      <c r="O669" s="84"/>
      <c r="P669" s="76">
        <v>69.2</v>
      </c>
      <c r="Q669" s="76">
        <v>24300</v>
      </c>
      <c r="R669" s="76">
        <v>4</v>
      </c>
      <c r="S669" s="85" t="s">
        <v>865</v>
      </c>
      <c r="T669" s="76" t="s">
        <v>866</v>
      </c>
      <c r="U669" s="76">
        <v>25.46</v>
      </c>
      <c r="V669" s="90" t="s">
        <v>884</v>
      </c>
      <c r="W669" s="84"/>
      <c r="X669" s="86"/>
      <c r="Y669" s="86"/>
      <c r="Z669" s="86"/>
      <c r="AA669" s="86"/>
      <c r="AB669" s="86"/>
      <c r="AC669" s="86"/>
      <c r="AD669" s="86"/>
      <c r="AE669" s="86"/>
      <c r="AF669" s="86"/>
      <c r="AG669" s="86"/>
      <c r="AH669" s="86"/>
      <c r="AI669" s="86"/>
      <c r="AJ669" s="86"/>
      <c r="AK669" s="86"/>
      <c r="AL669" s="86"/>
      <c r="AM669" s="86"/>
      <c r="AN669" s="86"/>
      <c r="AO669" s="86"/>
      <c r="AP669" s="86"/>
      <c r="AQ669" s="86"/>
      <c r="AR669" s="86"/>
      <c r="AS669" s="86"/>
      <c r="AT669" s="86"/>
      <c r="AU669" s="86"/>
    </row>
    <row r="670" spans="1:47" ht="15.75" customHeight="1">
      <c r="A670" s="104"/>
      <c r="B670" s="165"/>
      <c r="C670" s="165"/>
      <c r="D670" s="165"/>
      <c r="E670" s="165"/>
      <c r="F670" s="161">
        <v>44754.270833333336</v>
      </c>
      <c r="G670" s="165"/>
      <c r="H670" s="444" t="s">
        <v>1074</v>
      </c>
      <c r="I670" s="440"/>
      <c r="J670" s="441"/>
      <c r="K670" s="105"/>
      <c r="L670" s="104"/>
      <c r="M670" s="109"/>
      <c r="N670" s="109"/>
      <c r="O670" s="84"/>
      <c r="P670" s="108"/>
      <c r="Q670" s="108"/>
      <c r="R670" s="108"/>
      <c r="S670" s="167"/>
      <c r="T670" s="108"/>
      <c r="U670" s="168"/>
      <c r="V670" s="108"/>
      <c r="W670" s="169"/>
      <c r="X670" s="170"/>
      <c r="Y670" s="170"/>
      <c r="Z670" s="170"/>
      <c r="AA670" s="170"/>
      <c r="AB670" s="170"/>
      <c r="AC670" s="170"/>
      <c r="AD670" s="170"/>
      <c r="AE670" s="170"/>
      <c r="AF670" s="170"/>
      <c r="AG670" s="170"/>
      <c r="AH670" s="170"/>
      <c r="AI670" s="170"/>
      <c r="AJ670" s="170"/>
      <c r="AK670" s="170"/>
      <c r="AL670" s="170"/>
      <c r="AM670" s="170"/>
      <c r="AN670" s="170"/>
      <c r="AO670" s="170"/>
      <c r="AP670" s="170"/>
      <c r="AQ670" s="170"/>
      <c r="AR670" s="170"/>
      <c r="AS670" s="170"/>
      <c r="AT670" s="170"/>
      <c r="AU670" s="170"/>
    </row>
    <row r="671" spans="1:47" ht="15" customHeight="1">
      <c r="A671" s="171">
        <v>91800789</v>
      </c>
      <c r="B671" s="81">
        <v>1</v>
      </c>
      <c r="C671" s="119">
        <v>44716</v>
      </c>
      <c r="D671" s="130">
        <v>44727</v>
      </c>
      <c r="E671" s="173" t="s">
        <v>1036</v>
      </c>
      <c r="F671" s="172" t="s">
        <v>1060</v>
      </c>
      <c r="G671" s="81"/>
      <c r="H671" s="81"/>
      <c r="I671" s="81"/>
      <c r="J671" s="81"/>
      <c r="K671" s="77" t="s">
        <v>1038</v>
      </c>
      <c r="L671" s="124" t="s">
        <v>1039</v>
      </c>
      <c r="M671" s="77" t="s">
        <v>1075</v>
      </c>
      <c r="N671" s="83"/>
      <c r="O671" s="84"/>
      <c r="P671" s="176"/>
      <c r="Q671" s="176"/>
      <c r="R671" s="176"/>
      <c r="S671" s="177"/>
      <c r="T671" s="176"/>
      <c r="U671" s="176">
        <v>22.08</v>
      </c>
      <c r="V671" s="86"/>
      <c r="W671" s="84"/>
      <c r="X671" s="86"/>
      <c r="Y671" s="86"/>
      <c r="Z671" s="86"/>
      <c r="AA671" s="86"/>
      <c r="AB671" s="86"/>
      <c r="AC671" s="86"/>
      <c r="AD671" s="86"/>
      <c r="AE671" s="86"/>
      <c r="AF671" s="86"/>
      <c r="AG671" s="86"/>
      <c r="AH671" s="86"/>
      <c r="AI671" s="86"/>
      <c r="AJ671" s="86"/>
      <c r="AK671" s="86"/>
      <c r="AL671" s="86"/>
      <c r="AM671" s="86"/>
      <c r="AN671" s="86"/>
      <c r="AO671" s="86"/>
      <c r="AP671" s="86"/>
      <c r="AQ671" s="86"/>
      <c r="AR671" s="86"/>
      <c r="AS671" s="86"/>
      <c r="AT671" s="86"/>
      <c r="AU671" s="86"/>
    </row>
    <row r="672" spans="1:47" ht="15.75" customHeight="1">
      <c r="A672" s="104"/>
      <c r="B672" s="165"/>
      <c r="C672" s="165"/>
      <c r="D672" s="165"/>
      <c r="E672" s="165"/>
      <c r="F672" s="161">
        <v>44754.9375</v>
      </c>
      <c r="G672" s="165"/>
      <c r="H672" s="444" t="s">
        <v>1076</v>
      </c>
      <c r="I672" s="440"/>
      <c r="J672" s="441"/>
      <c r="K672" s="105"/>
      <c r="L672" s="104"/>
      <c r="M672" s="109"/>
      <c r="N672" s="109"/>
      <c r="O672" s="84"/>
      <c r="P672" s="108"/>
      <c r="Q672" s="108"/>
      <c r="R672" s="108"/>
      <c r="S672" s="167"/>
      <c r="T672" s="108"/>
      <c r="U672" s="168"/>
      <c r="V672" s="108"/>
      <c r="W672" s="169"/>
      <c r="X672" s="170"/>
      <c r="Y672" s="170"/>
      <c r="Z672" s="170"/>
      <c r="AA672" s="170"/>
      <c r="AB672" s="170"/>
      <c r="AC672" s="170"/>
      <c r="AD672" s="170"/>
      <c r="AE672" s="170"/>
      <c r="AF672" s="170"/>
      <c r="AG672" s="170"/>
      <c r="AH672" s="170"/>
      <c r="AI672" s="170"/>
      <c r="AJ672" s="170"/>
      <c r="AK672" s="170"/>
      <c r="AL672" s="170"/>
      <c r="AM672" s="170"/>
      <c r="AN672" s="170"/>
      <c r="AO672" s="170"/>
      <c r="AP672" s="170"/>
      <c r="AQ672" s="170"/>
      <c r="AR672" s="170"/>
      <c r="AS672" s="170"/>
      <c r="AT672" s="170"/>
      <c r="AU672" s="170"/>
    </row>
    <row r="673" spans="1:47" ht="15" customHeight="1">
      <c r="A673" s="178">
        <v>59523498</v>
      </c>
      <c r="B673" s="77">
        <v>2</v>
      </c>
      <c r="C673" s="113">
        <v>44728</v>
      </c>
      <c r="D673" s="79">
        <v>44728</v>
      </c>
      <c r="E673" s="77" t="s">
        <v>862</v>
      </c>
      <c r="F673" s="172" t="s">
        <v>1077</v>
      </c>
      <c r="G673" s="81">
        <v>80</v>
      </c>
      <c r="H673" s="81"/>
      <c r="I673" s="77"/>
      <c r="J673" s="81"/>
      <c r="K673" s="97" t="s">
        <v>882</v>
      </c>
      <c r="L673" s="82" t="s">
        <v>1078</v>
      </c>
      <c r="M673" s="77" t="s">
        <v>7</v>
      </c>
      <c r="N673" s="83">
        <v>44741</v>
      </c>
      <c r="O673" s="84"/>
      <c r="P673" s="76">
        <v>69</v>
      </c>
      <c r="Q673" s="81">
        <v>25000</v>
      </c>
      <c r="R673" s="81">
        <v>4</v>
      </c>
      <c r="S673" s="89" t="s">
        <v>877</v>
      </c>
      <c r="T673" s="100" t="s">
        <v>891</v>
      </c>
      <c r="U673" s="81">
        <v>25.22</v>
      </c>
      <c r="V673" s="90" t="s">
        <v>884</v>
      </c>
      <c r="W673" s="84"/>
      <c r="X673" s="86"/>
      <c r="Y673" s="86"/>
      <c r="Z673" s="86"/>
      <c r="AA673" s="86"/>
      <c r="AB673" s="86"/>
      <c r="AC673" s="86"/>
      <c r="AD673" s="86"/>
      <c r="AE673" s="86"/>
      <c r="AF673" s="86"/>
      <c r="AG673" s="86"/>
      <c r="AH673" s="86"/>
      <c r="AI673" s="86"/>
      <c r="AJ673" s="86"/>
      <c r="AK673" s="86"/>
      <c r="AL673" s="86"/>
      <c r="AM673" s="86"/>
      <c r="AN673" s="86"/>
      <c r="AO673" s="86"/>
      <c r="AP673" s="86"/>
      <c r="AQ673" s="86"/>
      <c r="AR673" s="86"/>
      <c r="AS673" s="86"/>
      <c r="AT673" s="86"/>
      <c r="AU673" s="86"/>
    </row>
    <row r="674" spans="1:47" ht="15.75" customHeight="1">
      <c r="A674" s="104"/>
      <c r="B674" s="165"/>
      <c r="C674" s="165"/>
      <c r="D674" s="165"/>
      <c r="E674" s="165"/>
      <c r="F674" s="161">
        <v>44754.9375</v>
      </c>
      <c r="G674" s="165"/>
      <c r="H674" s="444" t="s">
        <v>1041</v>
      </c>
      <c r="I674" s="440"/>
      <c r="J674" s="441"/>
      <c r="K674" s="105"/>
      <c r="L674" s="104"/>
      <c r="M674" s="109"/>
      <c r="N674" s="109"/>
      <c r="O674" s="84"/>
      <c r="P674" s="108"/>
      <c r="Q674" s="108"/>
      <c r="R674" s="108"/>
      <c r="S674" s="167"/>
      <c r="T674" s="108"/>
      <c r="U674" s="168"/>
      <c r="V674" s="108"/>
      <c r="W674" s="169"/>
      <c r="X674" s="170"/>
      <c r="Y674" s="170"/>
      <c r="Z674" s="170"/>
      <c r="AA674" s="170"/>
      <c r="AB674" s="170"/>
      <c r="AC674" s="170"/>
      <c r="AD674" s="170"/>
      <c r="AE674" s="170"/>
      <c r="AF674" s="170"/>
      <c r="AG674" s="170"/>
      <c r="AH674" s="170"/>
      <c r="AI674" s="170"/>
      <c r="AJ674" s="170"/>
      <c r="AK674" s="170"/>
      <c r="AL674" s="170"/>
      <c r="AM674" s="170"/>
      <c r="AN674" s="170"/>
      <c r="AO674" s="170"/>
      <c r="AP674" s="170"/>
      <c r="AQ674" s="170"/>
      <c r="AR674" s="170"/>
      <c r="AS674" s="170"/>
      <c r="AT674" s="170"/>
      <c r="AU674" s="170"/>
    </row>
    <row r="675" spans="1:47" ht="15" customHeight="1">
      <c r="A675" s="178">
        <v>59870139</v>
      </c>
      <c r="B675" s="81">
        <v>1</v>
      </c>
      <c r="C675" s="78">
        <v>44351</v>
      </c>
      <c r="D675" s="79">
        <v>44716</v>
      </c>
      <c r="E675" s="77" t="s">
        <v>862</v>
      </c>
      <c r="F675" s="172" t="s">
        <v>1079</v>
      </c>
      <c r="G675" s="77">
        <v>80</v>
      </c>
      <c r="H675" s="81" t="s">
        <v>1080</v>
      </c>
      <c r="I675" s="78">
        <v>44749</v>
      </c>
      <c r="J675" s="81"/>
      <c r="K675" s="77" t="s">
        <v>910</v>
      </c>
      <c r="L675" s="82" t="s">
        <v>1081</v>
      </c>
      <c r="M675" s="77" t="s">
        <v>5</v>
      </c>
      <c r="N675" s="83">
        <v>44773</v>
      </c>
      <c r="O675" s="84"/>
      <c r="P675" s="76">
        <v>69</v>
      </c>
      <c r="Q675" s="76">
        <v>25000</v>
      </c>
      <c r="R675" s="76">
        <v>4</v>
      </c>
      <c r="S675" s="85" t="s">
        <v>865</v>
      </c>
      <c r="T675" s="76" t="s">
        <v>919</v>
      </c>
      <c r="U675" s="76">
        <v>26.22</v>
      </c>
      <c r="V675" s="81" t="s">
        <v>911</v>
      </c>
      <c r="W675" s="84"/>
      <c r="X675" s="86"/>
      <c r="Y675" s="86"/>
      <c r="Z675" s="86"/>
      <c r="AA675" s="86"/>
      <c r="AB675" s="86"/>
      <c r="AC675" s="86"/>
      <c r="AD675" s="86"/>
      <c r="AE675" s="86"/>
      <c r="AF675" s="86"/>
      <c r="AG675" s="86"/>
      <c r="AH675" s="86"/>
      <c r="AI675" s="86"/>
      <c r="AJ675" s="86"/>
      <c r="AK675" s="86"/>
      <c r="AL675" s="86"/>
      <c r="AM675" s="86"/>
      <c r="AN675" s="86"/>
      <c r="AO675" s="86"/>
      <c r="AP675" s="86"/>
      <c r="AQ675" s="86"/>
      <c r="AR675" s="86"/>
      <c r="AS675" s="86"/>
      <c r="AT675" s="86"/>
      <c r="AU675" s="86"/>
    </row>
    <row r="676" spans="1:47" ht="15" customHeight="1">
      <c r="A676" s="178">
        <v>59870162</v>
      </c>
      <c r="B676" s="77">
        <v>2</v>
      </c>
      <c r="C676" s="113">
        <v>44735</v>
      </c>
      <c r="D676" s="79">
        <v>44737</v>
      </c>
      <c r="E676" s="77" t="s">
        <v>862</v>
      </c>
      <c r="F676" s="172" t="s">
        <v>1079</v>
      </c>
      <c r="G676" s="81">
        <v>80</v>
      </c>
      <c r="H676" s="81"/>
      <c r="I676" s="77"/>
      <c r="J676" s="81"/>
      <c r="K676" s="77" t="s">
        <v>910</v>
      </c>
      <c r="L676" s="82" t="s">
        <v>1013</v>
      </c>
      <c r="M676" s="77" t="s">
        <v>5</v>
      </c>
      <c r="N676" s="83">
        <v>44765</v>
      </c>
      <c r="O676" s="84"/>
      <c r="P676" s="76">
        <v>69</v>
      </c>
      <c r="Q676" s="76">
        <v>25000</v>
      </c>
      <c r="R676" s="76">
        <v>4</v>
      </c>
      <c r="S676" s="85" t="s">
        <v>865</v>
      </c>
      <c r="T676" s="76" t="s">
        <v>919</v>
      </c>
      <c r="U676" s="76">
        <v>26.22</v>
      </c>
      <c r="V676" s="159" t="s">
        <v>911</v>
      </c>
      <c r="W676" s="84"/>
      <c r="X676" s="86"/>
      <c r="Y676" s="86"/>
      <c r="Z676" s="86"/>
      <c r="AA676" s="86"/>
      <c r="AB676" s="86"/>
      <c r="AC676" s="86"/>
      <c r="AD676" s="86"/>
      <c r="AE676" s="86"/>
      <c r="AF676" s="86"/>
      <c r="AG676" s="86"/>
      <c r="AH676" s="86"/>
      <c r="AI676" s="86"/>
      <c r="AJ676" s="86"/>
      <c r="AK676" s="86"/>
      <c r="AL676" s="86"/>
      <c r="AM676" s="86"/>
      <c r="AN676" s="86"/>
      <c r="AO676" s="86"/>
      <c r="AP676" s="86"/>
      <c r="AQ676" s="86"/>
      <c r="AR676" s="86"/>
      <c r="AS676" s="86"/>
      <c r="AT676" s="86"/>
      <c r="AU676" s="86"/>
    </row>
    <row r="677" spans="1:47" ht="15" customHeight="1">
      <c r="A677" s="178">
        <v>98080625</v>
      </c>
      <c r="B677" s="77">
        <v>4</v>
      </c>
      <c r="C677" s="78">
        <v>44731</v>
      </c>
      <c r="D677" s="79">
        <v>44732</v>
      </c>
      <c r="E677" s="77" t="s">
        <v>862</v>
      </c>
      <c r="F677" s="172" t="s">
        <v>1082</v>
      </c>
      <c r="G677" s="81">
        <v>80</v>
      </c>
      <c r="H677" s="81"/>
      <c r="I677" s="77"/>
      <c r="J677" s="81"/>
      <c r="K677" s="111" t="s">
        <v>117</v>
      </c>
      <c r="L677" s="82" t="s">
        <v>1083</v>
      </c>
      <c r="M677" s="77" t="s">
        <v>5</v>
      </c>
      <c r="N677" s="83">
        <v>44757</v>
      </c>
      <c r="O677" s="84"/>
      <c r="P677" s="76">
        <v>69</v>
      </c>
      <c r="Q677" s="76">
        <v>25000</v>
      </c>
      <c r="R677" s="76">
        <v>4</v>
      </c>
      <c r="S677" s="85" t="s">
        <v>875</v>
      </c>
      <c r="T677" s="88" t="s">
        <v>876</v>
      </c>
      <c r="U677" s="76">
        <v>25.22</v>
      </c>
      <c r="V677" s="111" t="s">
        <v>909</v>
      </c>
      <c r="W677" s="84"/>
      <c r="X677" s="86"/>
      <c r="Y677" s="86"/>
      <c r="Z677" s="86"/>
      <c r="AA677" s="86"/>
      <c r="AB677" s="86"/>
      <c r="AC677" s="86"/>
      <c r="AD677" s="86"/>
      <c r="AE677" s="86"/>
      <c r="AF677" s="86"/>
      <c r="AG677" s="86"/>
      <c r="AH677" s="86"/>
      <c r="AI677" s="86"/>
      <c r="AJ677" s="86"/>
      <c r="AK677" s="86"/>
      <c r="AL677" s="86"/>
      <c r="AM677" s="86"/>
      <c r="AN677" s="86"/>
      <c r="AO677" s="86"/>
      <c r="AP677" s="86"/>
      <c r="AQ677" s="86"/>
      <c r="AR677" s="86"/>
      <c r="AS677" s="86"/>
      <c r="AT677" s="86"/>
      <c r="AU677" s="86"/>
    </row>
    <row r="678" spans="1:47" ht="15" customHeight="1">
      <c r="A678" s="178">
        <v>98080633</v>
      </c>
      <c r="B678" s="81">
        <v>5</v>
      </c>
      <c r="C678" s="78">
        <v>44731</v>
      </c>
      <c r="D678" s="79">
        <v>44732</v>
      </c>
      <c r="E678" s="77" t="s">
        <v>862</v>
      </c>
      <c r="F678" s="172" t="s">
        <v>1082</v>
      </c>
      <c r="G678" s="81">
        <v>80</v>
      </c>
      <c r="H678" s="81"/>
      <c r="I678" s="77"/>
      <c r="J678" s="81"/>
      <c r="K678" s="111" t="s">
        <v>117</v>
      </c>
      <c r="L678" s="82" t="s">
        <v>1083</v>
      </c>
      <c r="M678" s="77" t="s">
        <v>5</v>
      </c>
      <c r="N678" s="83">
        <v>44757</v>
      </c>
      <c r="O678" s="84"/>
      <c r="P678" s="76">
        <v>69</v>
      </c>
      <c r="Q678" s="76">
        <v>25000</v>
      </c>
      <c r="R678" s="76">
        <v>4</v>
      </c>
      <c r="S678" s="85" t="s">
        <v>875</v>
      </c>
      <c r="T678" s="88" t="s">
        <v>876</v>
      </c>
      <c r="U678" s="76">
        <v>25.22</v>
      </c>
      <c r="V678" s="111" t="s">
        <v>909</v>
      </c>
      <c r="W678" s="84"/>
      <c r="X678" s="86"/>
      <c r="Y678" s="86"/>
      <c r="Z678" s="86"/>
      <c r="AA678" s="86"/>
      <c r="AB678" s="86"/>
      <c r="AC678" s="86"/>
      <c r="AD678" s="86"/>
      <c r="AE678" s="86"/>
      <c r="AF678" s="86"/>
      <c r="AG678" s="86"/>
      <c r="AH678" s="86"/>
      <c r="AI678" s="86"/>
      <c r="AJ678" s="86"/>
      <c r="AK678" s="86"/>
      <c r="AL678" s="86"/>
      <c r="AM678" s="86"/>
      <c r="AN678" s="86"/>
      <c r="AO678" s="86"/>
      <c r="AP678" s="86"/>
      <c r="AQ678" s="86"/>
      <c r="AR678" s="86"/>
      <c r="AS678" s="86"/>
      <c r="AT678" s="86"/>
      <c r="AU678" s="86"/>
    </row>
    <row r="679" spans="1:47" ht="15" customHeight="1">
      <c r="A679" s="91"/>
      <c r="B679" s="92"/>
      <c r="C679" s="93"/>
      <c r="D679" s="93"/>
      <c r="E679" s="92"/>
      <c r="F679" s="92"/>
      <c r="G679" s="92"/>
      <c r="H679" s="439" t="s">
        <v>1084</v>
      </c>
      <c r="I679" s="440"/>
      <c r="J679" s="441"/>
      <c r="K679" s="92"/>
      <c r="L679" s="92"/>
      <c r="M679" s="92"/>
      <c r="N679" s="92"/>
      <c r="O679" s="135"/>
      <c r="P679" s="92"/>
      <c r="Q679" s="92"/>
      <c r="R679" s="92"/>
      <c r="S679" s="92"/>
      <c r="T679" s="92"/>
      <c r="U679" s="92"/>
      <c r="V679" s="92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86"/>
      <c r="AR679" s="86"/>
      <c r="AS679" s="86"/>
      <c r="AT679" s="86"/>
      <c r="AU679" s="86"/>
    </row>
    <row r="680" spans="1:47" ht="15" customHeight="1">
      <c r="A680" s="124">
        <v>91506899</v>
      </c>
      <c r="B680" s="77">
        <v>1</v>
      </c>
      <c r="C680" s="78">
        <v>44748</v>
      </c>
      <c r="D680" s="79">
        <v>44749</v>
      </c>
      <c r="E680" s="77" t="s">
        <v>862</v>
      </c>
      <c r="F680" s="80">
        <v>44755.104166666664</v>
      </c>
      <c r="G680" s="81">
        <v>80</v>
      </c>
      <c r="H680" s="81"/>
      <c r="I680" s="77"/>
      <c r="J680" s="81"/>
      <c r="K680" s="156" t="s">
        <v>129</v>
      </c>
      <c r="L680" s="82" t="s">
        <v>1085</v>
      </c>
      <c r="M680" s="77" t="s">
        <v>1010</v>
      </c>
      <c r="N680" s="83"/>
      <c r="O680" s="84"/>
      <c r="P680" s="76">
        <v>69</v>
      </c>
      <c r="Q680" s="76">
        <v>25000</v>
      </c>
      <c r="R680" s="76">
        <v>4</v>
      </c>
      <c r="S680" s="85" t="s">
        <v>875</v>
      </c>
      <c r="T680" s="88" t="s">
        <v>876</v>
      </c>
      <c r="U680" s="76">
        <v>25.22</v>
      </c>
      <c r="V680" s="157" t="s">
        <v>1011</v>
      </c>
      <c r="W680" s="84"/>
      <c r="X680" s="86"/>
      <c r="Y680" s="86"/>
      <c r="Z680" s="86"/>
      <c r="AA680" s="86"/>
      <c r="AB680" s="86"/>
      <c r="AC680" s="86"/>
      <c r="AD680" s="86"/>
      <c r="AE680" s="86"/>
      <c r="AF680" s="86"/>
      <c r="AG680" s="86"/>
      <c r="AH680" s="86"/>
      <c r="AI680" s="86"/>
      <c r="AJ680" s="86"/>
      <c r="AK680" s="86"/>
      <c r="AL680" s="86"/>
      <c r="AM680" s="86"/>
      <c r="AN680" s="86"/>
      <c r="AO680" s="86"/>
      <c r="AP680" s="86"/>
      <c r="AQ680" s="86"/>
      <c r="AR680" s="86"/>
      <c r="AS680" s="86"/>
      <c r="AT680" s="86"/>
      <c r="AU680" s="86"/>
    </row>
    <row r="681" spans="1:47" ht="15" customHeight="1">
      <c r="A681" s="124">
        <v>91557892</v>
      </c>
      <c r="B681" s="77">
        <v>2</v>
      </c>
      <c r="C681" s="78">
        <v>44748</v>
      </c>
      <c r="D681" s="79">
        <v>44749</v>
      </c>
      <c r="E681" s="77" t="s">
        <v>862</v>
      </c>
      <c r="F681" s="87">
        <v>44755</v>
      </c>
      <c r="G681" s="81">
        <v>80</v>
      </c>
      <c r="H681" s="81"/>
      <c r="I681" s="77"/>
      <c r="J681" s="81"/>
      <c r="K681" s="156" t="s">
        <v>129</v>
      </c>
      <c r="L681" s="82" t="s">
        <v>1085</v>
      </c>
      <c r="M681" s="77" t="s">
        <v>1010</v>
      </c>
      <c r="N681" s="83"/>
      <c r="O681" s="84"/>
      <c r="P681" s="76">
        <v>69</v>
      </c>
      <c r="Q681" s="76">
        <v>25000</v>
      </c>
      <c r="R681" s="76">
        <v>4</v>
      </c>
      <c r="S681" s="85" t="s">
        <v>875</v>
      </c>
      <c r="T681" s="88" t="s">
        <v>876</v>
      </c>
      <c r="U681" s="76">
        <v>25.22</v>
      </c>
      <c r="V681" s="157" t="s">
        <v>1011</v>
      </c>
      <c r="W681" s="84"/>
      <c r="X681" s="86"/>
      <c r="Y681" s="86"/>
      <c r="Z681" s="86"/>
      <c r="AA681" s="86"/>
      <c r="AB681" s="86"/>
      <c r="AC681" s="86"/>
      <c r="AD681" s="86"/>
      <c r="AE681" s="86"/>
      <c r="AF681" s="86"/>
      <c r="AG681" s="86"/>
      <c r="AH681" s="86"/>
      <c r="AI681" s="86"/>
      <c r="AJ681" s="86"/>
      <c r="AK681" s="86"/>
      <c r="AL681" s="86"/>
      <c r="AM681" s="86"/>
      <c r="AN681" s="86"/>
      <c r="AO681" s="86"/>
      <c r="AP681" s="86"/>
      <c r="AQ681" s="86"/>
      <c r="AR681" s="86"/>
      <c r="AS681" s="86"/>
      <c r="AT681" s="86"/>
      <c r="AU681" s="86"/>
    </row>
    <row r="682" spans="1:47" ht="15" customHeight="1">
      <c r="A682" s="124">
        <v>91563098</v>
      </c>
      <c r="B682" s="77">
        <v>3</v>
      </c>
      <c r="C682" s="78">
        <v>44748</v>
      </c>
      <c r="D682" s="79">
        <v>44749</v>
      </c>
      <c r="E682" s="77" t="s">
        <v>862</v>
      </c>
      <c r="F682" s="87">
        <v>44755</v>
      </c>
      <c r="G682" s="81">
        <v>80</v>
      </c>
      <c r="H682" s="81"/>
      <c r="I682" s="77"/>
      <c r="J682" s="81"/>
      <c r="K682" s="156" t="s">
        <v>129</v>
      </c>
      <c r="L682" s="82" t="s">
        <v>1085</v>
      </c>
      <c r="M682" s="77" t="s">
        <v>1010</v>
      </c>
      <c r="N682" s="83"/>
      <c r="O682" s="84"/>
      <c r="P682" s="76">
        <v>69</v>
      </c>
      <c r="Q682" s="76">
        <v>25000</v>
      </c>
      <c r="R682" s="76">
        <v>4</v>
      </c>
      <c r="S682" s="85" t="s">
        <v>875</v>
      </c>
      <c r="T682" s="88" t="s">
        <v>876</v>
      </c>
      <c r="U682" s="76">
        <v>25.22</v>
      </c>
      <c r="V682" s="157" t="s">
        <v>1011</v>
      </c>
      <c r="W682" s="84"/>
      <c r="X682" s="86"/>
      <c r="Y682" s="86"/>
      <c r="Z682" s="86"/>
      <c r="AA682" s="86"/>
      <c r="AB682" s="86"/>
      <c r="AC682" s="86"/>
      <c r="AD682" s="86"/>
      <c r="AE682" s="86"/>
      <c r="AF682" s="86"/>
      <c r="AG682" s="86"/>
      <c r="AH682" s="86"/>
      <c r="AI682" s="86"/>
      <c r="AJ682" s="86"/>
      <c r="AK682" s="86"/>
      <c r="AL682" s="86"/>
      <c r="AM682" s="86"/>
      <c r="AN682" s="86"/>
      <c r="AO682" s="86"/>
      <c r="AP682" s="86"/>
      <c r="AQ682" s="86"/>
      <c r="AR682" s="86"/>
      <c r="AS682" s="86"/>
      <c r="AT682" s="86"/>
      <c r="AU682" s="86"/>
    </row>
    <row r="683" spans="1:47" ht="15" customHeight="1">
      <c r="A683" s="124">
        <v>91564799</v>
      </c>
      <c r="B683" s="77">
        <v>4</v>
      </c>
      <c r="C683" s="78">
        <v>44748</v>
      </c>
      <c r="D683" s="79">
        <v>44749</v>
      </c>
      <c r="E683" s="77" t="s">
        <v>862</v>
      </c>
      <c r="F683" s="87">
        <v>44755</v>
      </c>
      <c r="G683" s="81">
        <v>80</v>
      </c>
      <c r="H683" s="81"/>
      <c r="I683" s="77"/>
      <c r="J683" s="81"/>
      <c r="K683" s="156" t="s">
        <v>129</v>
      </c>
      <c r="L683" s="82" t="s">
        <v>1085</v>
      </c>
      <c r="M683" s="77" t="s">
        <v>1010</v>
      </c>
      <c r="N683" s="83"/>
      <c r="O683" s="84"/>
      <c r="P683" s="76">
        <v>69</v>
      </c>
      <c r="Q683" s="76">
        <v>25000</v>
      </c>
      <c r="R683" s="76">
        <v>4</v>
      </c>
      <c r="S683" s="85" t="s">
        <v>875</v>
      </c>
      <c r="T683" s="88" t="s">
        <v>876</v>
      </c>
      <c r="U683" s="76">
        <v>25.22</v>
      </c>
      <c r="V683" s="157" t="s">
        <v>1011</v>
      </c>
      <c r="W683" s="84"/>
      <c r="X683" s="86"/>
      <c r="Y683" s="86"/>
      <c r="Z683" s="86"/>
      <c r="AA683" s="86"/>
      <c r="AB683" s="86"/>
      <c r="AC683" s="86"/>
      <c r="AD683" s="86"/>
      <c r="AE683" s="86"/>
      <c r="AF683" s="86"/>
      <c r="AG683" s="86"/>
      <c r="AH683" s="86"/>
      <c r="AI683" s="86"/>
      <c r="AJ683" s="86"/>
      <c r="AK683" s="86"/>
      <c r="AL683" s="86"/>
      <c r="AM683" s="86"/>
      <c r="AN683" s="86"/>
      <c r="AO683" s="86"/>
      <c r="AP683" s="86"/>
      <c r="AQ683" s="86"/>
      <c r="AR683" s="86"/>
      <c r="AS683" s="86"/>
      <c r="AT683" s="86"/>
      <c r="AU683" s="86"/>
    </row>
    <row r="684" spans="1:47" ht="15" customHeight="1">
      <c r="A684" s="124">
        <v>92700699</v>
      </c>
      <c r="B684" s="77">
        <v>5</v>
      </c>
      <c r="C684" s="78">
        <v>44748</v>
      </c>
      <c r="D684" s="79">
        <v>44749</v>
      </c>
      <c r="E684" s="77" t="s">
        <v>862</v>
      </c>
      <c r="F684" s="87">
        <v>44755</v>
      </c>
      <c r="G684" s="81">
        <v>80</v>
      </c>
      <c r="H684" s="81"/>
      <c r="I684" s="77"/>
      <c r="J684" s="81"/>
      <c r="K684" s="156" t="s">
        <v>129</v>
      </c>
      <c r="L684" s="82" t="s">
        <v>1085</v>
      </c>
      <c r="M684" s="77" t="s">
        <v>1010</v>
      </c>
      <c r="N684" s="83"/>
      <c r="O684" s="84"/>
      <c r="P684" s="76">
        <v>69.5</v>
      </c>
      <c r="Q684" s="76">
        <v>23900</v>
      </c>
      <c r="R684" s="76">
        <v>4</v>
      </c>
      <c r="S684" s="85" t="s">
        <v>865</v>
      </c>
      <c r="T684" s="76" t="s">
        <v>896</v>
      </c>
      <c r="U684" s="76">
        <v>25.69</v>
      </c>
      <c r="V684" s="157" t="s">
        <v>1011</v>
      </c>
      <c r="W684" s="84"/>
      <c r="X684" s="86"/>
      <c r="Y684" s="86"/>
      <c r="Z684" s="86"/>
      <c r="AA684" s="86"/>
      <c r="AB684" s="86"/>
      <c r="AC684" s="86"/>
      <c r="AD684" s="86"/>
      <c r="AE684" s="86"/>
      <c r="AF684" s="86"/>
      <c r="AG684" s="86"/>
      <c r="AH684" s="86"/>
      <c r="AI684" s="86"/>
      <c r="AJ684" s="86"/>
      <c r="AK684" s="86"/>
      <c r="AL684" s="86"/>
      <c r="AM684" s="86"/>
      <c r="AN684" s="86"/>
      <c r="AO684" s="86"/>
      <c r="AP684" s="86"/>
      <c r="AQ684" s="86"/>
      <c r="AR684" s="86"/>
      <c r="AS684" s="86"/>
      <c r="AT684" s="86"/>
      <c r="AU684" s="86"/>
    </row>
    <row r="685" spans="1:47" ht="15" customHeight="1">
      <c r="A685" s="124">
        <v>92707991</v>
      </c>
      <c r="B685" s="77">
        <v>6</v>
      </c>
      <c r="C685" s="78">
        <v>44748</v>
      </c>
      <c r="D685" s="79">
        <v>44749</v>
      </c>
      <c r="E685" s="77" t="s">
        <v>862</v>
      </c>
      <c r="F685" s="87">
        <v>44755</v>
      </c>
      <c r="G685" s="81">
        <v>80</v>
      </c>
      <c r="H685" s="81"/>
      <c r="I685" s="77"/>
      <c r="J685" s="81"/>
      <c r="K685" s="156" t="s">
        <v>129</v>
      </c>
      <c r="L685" s="82" t="s">
        <v>1085</v>
      </c>
      <c r="M685" s="77" t="s">
        <v>1010</v>
      </c>
      <c r="N685" s="83"/>
      <c r="O685" s="84"/>
      <c r="P685" s="76">
        <v>69.5</v>
      </c>
      <c r="Q685" s="76">
        <v>23900</v>
      </c>
      <c r="R685" s="76">
        <v>4</v>
      </c>
      <c r="S685" s="85" t="s">
        <v>865</v>
      </c>
      <c r="T685" s="76" t="s">
        <v>896</v>
      </c>
      <c r="U685" s="76">
        <v>25.69</v>
      </c>
      <c r="V685" s="157" t="s">
        <v>1011</v>
      </c>
      <c r="W685" s="84"/>
      <c r="X685" s="86"/>
      <c r="Y685" s="86"/>
      <c r="Z685" s="86"/>
      <c r="AA685" s="86"/>
      <c r="AB685" s="86"/>
      <c r="AC685" s="86"/>
      <c r="AD685" s="86"/>
      <c r="AE685" s="86"/>
      <c r="AF685" s="86"/>
      <c r="AG685" s="86"/>
      <c r="AH685" s="86"/>
      <c r="AI685" s="86"/>
      <c r="AJ685" s="86"/>
      <c r="AK685" s="86"/>
      <c r="AL685" s="86"/>
      <c r="AM685" s="86"/>
      <c r="AN685" s="86"/>
      <c r="AO685" s="86"/>
      <c r="AP685" s="86"/>
      <c r="AQ685" s="86"/>
      <c r="AR685" s="86"/>
      <c r="AS685" s="86"/>
      <c r="AT685" s="86"/>
      <c r="AU685" s="86"/>
    </row>
    <row r="686" spans="1:47" ht="15" customHeight="1">
      <c r="A686" s="124">
        <v>92785799</v>
      </c>
      <c r="B686" s="77">
        <v>7</v>
      </c>
      <c r="C686" s="78">
        <v>44748</v>
      </c>
      <c r="D686" s="79">
        <v>44749</v>
      </c>
      <c r="E686" s="77" t="s">
        <v>862</v>
      </c>
      <c r="F686" s="87">
        <v>44755</v>
      </c>
      <c r="G686" s="81">
        <v>80</v>
      </c>
      <c r="H686" s="81"/>
      <c r="I686" s="77"/>
      <c r="J686" s="81"/>
      <c r="K686" s="156" t="s">
        <v>129</v>
      </c>
      <c r="L686" s="82" t="s">
        <v>1085</v>
      </c>
      <c r="M686" s="77" t="s">
        <v>1010</v>
      </c>
      <c r="N686" s="83"/>
      <c r="O686" s="84"/>
      <c r="P686" s="76">
        <v>68.5</v>
      </c>
      <c r="Q686" s="76">
        <v>25000</v>
      </c>
      <c r="R686" s="76">
        <v>4</v>
      </c>
      <c r="S686" s="85" t="s">
        <v>865</v>
      </c>
      <c r="T686" s="76" t="s">
        <v>873</v>
      </c>
      <c r="U686" s="76">
        <v>25.7</v>
      </c>
      <c r="V686" s="157" t="s">
        <v>1011</v>
      </c>
      <c r="W686" s="84"/>
      <c r="X686" s="86"/>
      <c r="Y686" s="86"/>
      <c r="Z686" s="86"/>
      <c r="AA686" s="86"/>
      <c r="AB686" s="86"/>
      <c r="AC686" s="86"/>
      <c r="AD686" s="86"/>
      <c r="AE686" s="86"/>
      <c r="AF686" s="86"/>
      <c r="AG686" s="86"/>
      <c r="AH686" s="86"/>
      <c r="AI686" s="86"/>
      <c r="AJ686" s="86"/>
      <c r="AK686" s="86"/>
      <c r="AL686" s="86"/>
      <c r="AM686" s="86"/>
      <c r="AN686" s="86"/>
      <c r="AO686" s="86"/>
      <c r="AP686" s="86"/>
      <c r="AQ686" s="86"/>
      <c r="AR686" s="86"/>
      <c r="AS686" s="86"/>
      <c r="AT686" s="86"/>
      <c r="AU686" s="86"/>
    </row>
    <row r="687" spans="1:47" ht="15" customHeight="1">
      <c r="A687" s="124">
        <v>92795897</v>
      </c>
      <c r="B687" s="77">
        <v>8</v>
      </c>
      <c r="C687" s="78">
        <v>44748</v>
      </c>
      <c r="D687" s="79">
        <v>44749</v>
      </c>
      <c r="E687" s="77" t="s">
        <v>862</v>
      </c>
      <c r="F687" s="87">
        <v>44755</v>
      </c>
      <c r="G687" s="81">
        <v>80</v>
      </c>
      <c r="H687" s="81"/>
      <c r="I687" s="77"/>
      <c r="J687" s="81"/>
      <c r="K687" s="156" t="s">
        <v>129</v>
      </c>
      <c r="L687" s="82" t="s">
        <v>1085</v>
      </c>
      <c r="M687" s="77" t="s">
        <v>1010</v>
      </c>
      <c r="N687" s="83"/>
      <c r="O687" s="84"/>
      <c r="P687" s="76">
        <v>68.5</v>
      </c>
      <c r="Q687" s="76">
        <v>25000</v>
      </c>
      <c r="R687" s="76">
        <v>4</v>
      </c>
      <c r="S687" s="85" t="s">
        <v>865</v>
      </c>
      <c r="T687" s="76" t="s">
        <v>873</v>
      </c>
      <c r="U687" s="76">
        <v>25.7</v>
      </c>
      <c r="V687" s="157" t="s">
        <v>1011</v>
      </c>
      <c r="W687" s="84"/>
      <c r="X687" s="86"/>
      <c r="Y687" s="86"/>
      <c r="Z687" s="86"/>
      <c r="AA687" s="86"/>
      <c r="AB687" s="86"/>
      <c r="AC687" s="86"/>
      <c r="AD687" s="86"/>
      <c r="AE687" s="86"/>
      <c r="AF687" s="86"/>
      <c r="AG687" s="86"/>
      <c r="AH687" s="86"/>
      <c r="AI687" s="86"/>
      <c r="AJ687" s="86"/>
      <c r="AK687" s="86"/>
      <c r="AL687" s="86"/>
      <c r="AM687" s="86"/>
      <c r="AN687" s="86"/>
      <c r="AO687" s="86"/>
      <c r="AP687" s="86"/>
      <c r="AQ687" s="86"/>
      <c r="AR687" s="86"/>
      <c r="AS687" s="86"/>
      <c r="AT687" s="86"/>
      <c r="AU687" s="86"/>
    </row>
    <row r="688" spans="1:47" ht="15" customHeight="1">
      <c r="A688" s="124">
        <v>92828094</v>
      </c>
      <c r="B688" s="77">
        <v>9</v>
      </c>
      <c r="C688" s="78">
        <v>44748</v>
      </c>
      <c r="D688" s="79">
        <v>44749</v>
      </c>
      <c r="E688" s="77" t="s">
        <v>862</v>
      </c>
      <c r="F688" s="87">
        <v>44755</v>
      </c>
      <c r="G688" s="81">
        <v>80</v>
      </c>
      <c r="H688" s="81"/>
      <c r="I688" s="77"/>
      <c r="J688" s="81"/>
      <c r="K688" s="156" t="s">
        <v>129</v>
      </c>
      <c r="L688" s="82" t="s">
        <v>1085</v>
      </c>
      <c r="M688" s="77" t="s">
        <v>1010</v>
      </c>
      <c r="N688" s="83"/>
      <c r="O688" s="84"/>
      <c r="P688" s="76">
        <v>68.5</v>
      </c>
      <c r="Q688" s="76">
        <v>25000</v>
      </c>
      <c r="R688" s="76">
        <v>4</v>
      </c>
      <c r="S688" s="85" t="s">
        <v>865</v>
      </c>
      <c r="T688" s="76" t="s">
        <v>873</v>
      </c>
      <c r="U688" s="76">
        <v>25.7</v>
      </c>
      <c r="V688" s="157" t="s">
        <v>1011</v>
      </c>
      <c r="W688" s="84"/>
      <c r="X688" s="86"/>
      <c r="Y688" s="86"/>
      <c r="Z688" s="86"/>
      <c r="AA688" s="86"/>
      <c r="AB688" s="86"/>
      <c r="AC688" s="86"/>
      <c r="AD688" s="86"/>
      <c r="AE688" s="86"/>
      <c r="AF688" s="86"/>
      <c r="AG688" s="86"/>
      <c r="AH688" s="86"/>
      <c r="AI688" s="86"/>
      <c r="AJ688" s="86"/>
      <c r="AK688" s="86"/>
      <c r="AL688" s="86"/>
      <c r="AM688" s="86"/>
      <c r="AN688" s="86"/>
      <c r="AO688" s="86"/>
      <c r="AP688" s="86"/>
      <c r="AQ688" s="86"/>
      <c r="AR688" s="86"/>
      <c r="AS688" s="86"/>
      <c r="AT688" s="86"/>
      <c r="AU688" s="86"/>
    </row>
    <row r="689" spans="1:47" ht="15" customHeight="1">
      <c r="A689" s="124">
        <v>92840099</v>
      </c>
      <c r="B689" s="77">
        <v>10</v>
      </c>
      <c r="C689" s="78">
        <v>44748</v>
      </c>
      <c r="D689" s="79">
        <v>44749</v>
      </c>
      <c r="E689" s="77" t="s">
        <v>862</v>
      </c>
      <c r="F689" s="87">
        <v>44755</v>
      </c>
      <c r="G689" s="81">
        <v>80</v>
      </c>
      <c r="H689" s="81"/>
      <c r="I689" s="77"/>
      <c r="J689" s="81"/>
      <c r="K689" s="156" t="s">
        <v>129</v>
      </c>
      <c r="L689" s="82" t="s">
        <v>1085</v>
      </c>
      <c r="M689" s="77" t="s">
        <v>1010</v>
      </c>
      <c r="N689" s="83"/>
      <c r="O689" s="84"/>
      <c r="P689" s="76">
        <v>68.5</v>
      </c>
      <c r="Q689" s="76">
        <v>25000</v>
      </c>
      <c r="R689" s="76">
        <v>4</v>
      </c>
      <c r="S689" s="85" t="s">
        <v>865</v>
      </c>
      <c r="T689" s="76" t="s">
        <v>873</v>
      </c>
      <c r="U689" s="76">
        <v>25.7</v>
      </c>
      <c r="V689" s="157" t="s">
        <v>1011</v>
      </c>
      <c r="W689" s="84"/>
      <c r="X689" s="86"/>
      <c r="Y689" s="86"/>
      <c r="Z689" s="86"/>
      <c r="AA689" s="86"/>
      <c r="AB689" s="86"/>
      <c r="AC689" s="86"/>
      <c r="AD689" s="86"/>
      <c r="AE689" s="86"/>
      <c r="AF689" s="86"/>
      <c r="AG689" s="86"/>
      <c r="AH689" s="86"/>
      <c r="AI689" s="86"/>
      <c r="AJ689" s="86"/>
      <c r="AK689" s="86"/>
      <c r="AL689" s="86"/>
      <c r="AM689" s="86"/>
      <c r="AN689" s="86"/>
      <c r="AO689" s="86"/>
      <c r="AP689" s="86"/>
      <c r="AQ689" s="86"/>
      <c r="AR689" s="86"/>
      <c r="AS689" s="86"/>
      <c r="AT689" s="86"/>
      <c r="AU689" s="86"/>
    </row>
    <row r="690" spans="1:47" ht="15" customHeight="1">
      <c r="A690" s="124">
        <v>92881192</v>
      </c>
      <c r="B690" s="77">
        <v>11</v>
      </c>
      <c r="C690" s="78">
        <v>44748</v>
      </c>
      <c r="D690" s="79">
        <v>44749</v>
      </c>
      <c r="E690" s="77" t="s">
        <v>862</v>
      </c>
      <c r="F690" s="87">
        <v>44755</v>
      </c>
      <c r="G690" s="81">
        <v>80</v>
      </c>
      <c r="H690" s="81"/>
      <c r="I690" s="77"/>
      <c r="J690" s="81"/>
      <c r="K690" s="156" t="s">
        <v>129</v>
      </c>
      <c r="L690" s="82" t="s">
        <v>1085</v>
      </c>
      <c r="M690" s="77" t="s">
        <v>1010</v>
      </c>
      <c r="N690" s="83"/>
      <c r="O690" s="84"/>
      <c r="P690" s="76">
        <v>69</v>
      </c>
      <c r="Q690" s="81">
        <v>24800</v>
      </c>
      <c r="R690" s="76">
        <v>4</v>
      </c>
      <c r="S690" s="85" t="s">
        <v>865</v>
      </c>
      <c r="T690" s="101" t="s">
        <v>897</v>
      </c>
      <c r="U690" s="76">
        <v>25.38</v>
      </c>
      <c r="V690" s="157" t="s">
        <v>1011</v>
      </c>
      <c r="W690" s="84"/>
      <c r="X690" s="86"/>
      <c r="Y690" s="86"/>
      <c r="Z690" s="86"/>
      <c r="AA690" s="86"/>
      <c r="AB690" s="86"/>
      <c r="AC690" s="86"/>
      <c r="AD690" s="86"/>
      <c r="AE690" s="86"/>
      <c r="AF690" s="86"/>
      <c r="AG690" s="86"/>
      <c r="AH690" s="86"/>
      <c r="AI690" s="86"/>
      <c r="AJ690" s="86"/>
      <c r="AK690" s="86"/>
      <c r="AL690" s="86"/>
      <c r="AM690" s="86"/>
      <c r="AN690" s="86"/>
      <c r="AO690" s="86"/>
      <c r="AP690" s="86"/>
      <c r="AQ690" s="86"/>
      <c r="AR690" s="86"/>
      <c r="AS690" s="86"/>
      <c r="AT690" s="86"/>
      <c r="AU690" s="86"/>
    </row>
    <row r="691" spans="1:47" ht="15" customHeight="1">
      <c r="A691" s="124">
        <v>94909892</v>
      </c>
      <c r="B691" s="77">
        <v>12</v>
      </c>
      <c r="C691" s="78">
        <v>44748</v>
      </c>
      <c r="D691" s="79">
        <v>44749</v>
      </c>
      <c r="E691" s="77" t="s">
        <v>862</v>
      </c>
      <c r="F691" s="87">
        <v>44755</v>
      </c>
      <c r="G691" s="81">
        <v>80</v>
      </c>
      <c r="H691" s="81"/>
      <c r="I691" s="77"/>
      <c r="J691" s="81"/>
      <c r="K691" s="156" t="s">
        <v>129</v>
      </c>
      <c r="L691" s="82" t="s">
        <v>1085</v>
      </c>
      <c r="M691" s="77" t="s">
        <v>1010</v>
      </c>
      <c r="N691" s="83"/>
      <c r="O691" s="84"/>
      <c r="P691" s="76">
        <v>69</v>
      </c>
      <c r="Q691" s="81">
        <v>24600</v>
      </c>
      <c r="R691" s="76">
        <v>4</v>
      </c>
      <c r="S691" s="85" t="s">
        <v>865</v>
      </c>
      <c r="T691" s="101" t="s">
        <v>897</v>
      </c>
      <c r="U691" s="76">
        <v>25.38</v>
      </c>
      <c r="V691" s="157" t="s">
        <v>1011</v>
      </c>
      <c r="W691" s="84"/>
      <c r="X691" s="86"/>
      <c r="Y691" s="86"/>
      <c r="Z691" s="86"/>
      <c r="AA691" s="86"/>
      <c r="AB691" s="86"/>
      <c r="AC691" s="86"/>
      <c r="AD691" s="86"/>
      <c r="AE691" s="86"/>
      <c r="AF691" s="86"/>
      <c r="AG691" s="86"/>
      <c r="AH691" s="86"/>
      <c r="AI691" s="86"/>
      <c r="AJ691" s="86"/>
      <c r="AK691" s="86"/>
      <c r="AL691" s="86"/>
      <c r="AM691" s="86"/>
      <c r="AN691" s="86"/>
      <c r="AO691" s="86"/>
      <c r="AP691" s="86"/>
      <c r="AQ691" s="86"/>
      <c r="AR691" s="86"/>
      <c r="AS691" s="86"/>
      <c r="AT691" s="86"/>
      <c r="AU691" s="86"/>
    </row>
    <row r="692" spans="1:47" ht="15" customHeight="1">
      <c r="A692" s="124">
        <v>95145199</v>
      </c>
      <c r="B692" s="77">
        <v>13</v>
      </c>
      <c r="C692" s="78">
        <v>44748</v>
      </c>
      <c r="D692" s="79">
        <v>44749</v>
      </c>
      <c r="E692" s="77" t="s">
        <v>862</v>
      </c>
      <c r="F692" s="87">
        <v>44755</v>
      </c>
      <c r="G692" s="81">
        <v>80</v>
      </c>
      <c r="H692" s="81"/>
      <c r="I692" s="77"/>
      <c r="J692" s="81"/>
      <c r="K692" s="156" t="s">
        <v>129</v>
      </c>
      <c r="L692" s="82" t="s">
        <v>1085</v>
      </c>
      <c r="M692" s="77" t="s">
        <v>1010</v>
      </c>
      <c r="N692" s="83"/>
      <c r="O692" s="84"/>
      <c r="P692" s="76">
        <v>69</v>
      </c>
      <c r="Q692" s="76">
        <v>25000</v>
      </c>
      <c r="R692" s="76">
        <v>4</v>
      </c>
      <c r="S692" s="85" t="s">
        <v>875</v>
      </c>
      <c r="T692" s="88" t="s">
        <v>876</v>
      </c>
      <c r="U692" s="76">
        <v>25.22</v>
      </c>
      <c r="V692" s="157" t="s">
        <v>1011</v>
      </c>
      <c r="W692" s="84"/>
      <c r="X692" s="86"/>
      <c r="Y692" s="86"/>
      <c r="Z692" s="86"/>
      <c r="AA692" s="86"/>
      <c r="AB692" s="86"/>
      <c r="AC692" s="86"/>
      <c r="AD692" s="86"/>
      <c r="AE692" s="86"/>
      <c r="AF692" s="86"/>
      <c r="AG692" s="86"/>
      <c r="AH692" s="86"/>
      <c r="AI692" s="86"/>
      <c r="AJ692" s="86"/>
      <c r="AK692" s="86"/>
      <c r="AL692" s="86"/>
      <c r="AM692" s="86"/>
      <c r="AN692" s="86"/>
      <c r="AO692" s="86"/>
      <c r="AP692" s="86"/>
      <c r="AQ692" s="86"/>
      <c r="AR692" s="86"/>
      <c r="AS692" s="86"/>
      <c r="AT692" s="86"/>
      <c r="AU692" s="86"/>
    </row>
    <row r="693" spans="1:47" ht="15" customHeight="1">
      <c r="A693" s="124">
        <v>95145892</v>
      </c>
      <c r="B693" s="77">
        <v>14</v>
      </c>
      <c r="C693" s="78">
        <v>44748</v>
      </c>
      <c r="D693" s="79">
        <v>44749</v>
      </c>
      <c r="E693" s="77" t="s">
        <v>862</v>
      </c>
      <c r="F693" s="87">
        <v>44755</v>
      </c>
      <c r="G693" s="81">
        <v>80</v>
      </c>
      <c r="H693" s="81"/>
      <c r="I693" s="77"/>
      <c r="J693" s="81"/>
      <c r="K693" s="156" t="s">
        <v>129</v>
      </c>
      <c r="L693" s="82" t="s">
        <v>1085</v>
      </c>
      <c r="M693" s="77" t="s">
        <v>1010</v>
      </c>
      <c r="N693" s="83"/>
      <c r="O693" s="84"/>
      <c r="P693" s="76">
        <v>69</v>
      </c>
      <c r="Q693" s="76">
        <v>25000</v>
      </c>
      <c r="R693" s="76">
        <v>4</v>
      </c>
      <c r="S693" s="85" t="s">
        <v>875</v>
      </c>
      <c r="T693" s="88" t="s">
        <v>876</v>
      </c>
      <c r="U693" s="76">
        <v>25.22</v>
      </c>
      <c r="V693" s="157" t="s">
        <v>1011</v>
      </c>
      <c r="W693" s="84"/>
      <c r="X693" s="86"/>
      <c r="Y693" s="86"/>
      <c r="Z693" s="86"/>
      <c r="AA693" s="86"/>
      <c r="AB693" s="86"/>
      <c r="AC693" s="86"/>
      <c r="AD693" s="86"/>
      <c r="AE693" s="86"/>
      <c r="AF693" s="86"/>
      <c r="AG693" s="86"/>
      <c r="AH693" s="86"/>
      <c r="AI693" s="86"/>
      <c r="AJ693" s="86"/>
      <c r="AK693" s="86"/>
      <c r="AL693" s="86"/>
      <c r="AM693" s="86"/>
      <c r="AN693" s="86"/>
      <c r="AO693" s="86"/>
      <c r="AP693" s="86"/>
      <c r="AQ693" s="86"/>
      <c r="AR693" s="86"/>
      <c r="AS693" s="86"/>
      <c r="AT693" s="86"/>
      <c r="AU693" s="86"/>
    </row>
    <row r="694" spans="1:47" ht="15" customHeight="1">
      <c r="A694" s="124">
        <v>95178190</v>
      </c>
      <c r="B694" s="77">
        <v>15</v>
      </c>
      <c r="C694" s="78">
        <v>44748</v>
      </c>
      <c r="D694" s="79">
        <v>44749</v>
      </c>
      <c r="E694" s="77" t="s">
        <v>862</v>
      </c>
      <c r="F694" s="87">
        <v>44755</v>
      </c>
      <c r="G694" s="81">
        <v>80</v>
      </c>
      <c r="H694" s="81"/>
      <c r="I694" s="77"/>
      <c r="J694" s="81"/>
      <c r="K694" s="156" t="s">
        <v>129</v>
      </c>
      <c r="L694" s="82" t="s">
        <v>1085</v>
      </c>
      <c r="M694" s="77" t="s">
        <v>1010</v>
      </c>
      <c r="N694" s="83"/>
      <c r="O694" s="84"/>
      <c r="P694" s="76">
        <v>69</v>
      </c>
      <c r="Q694" s="76">
        <v>25000</v>
      </c>
      <c r="R694" s="76">
        <v>4</v>
      </c>
      <c r="S694" s="85" t="s">
        <v>875</v>
      </c>
      <c r="T694" s="88" t="s">
        <v>876</v>
      </c>
      <c r="U694" s="76">
        <v>25.22</v>
      </c>
      <c r="V694" s="157" t="s">
        <v>1011</v>
      </c>
      <c r="W694" s="84"/>
      <c r="X694" s="86"/>
      <c r="Y694" s="86"/>
      <c r="Z694" s="86"/>
      <c r="AA694" s="86"/>
      <c r="AB694" s="86"/>
      <c r="AC694" s="86"/>
      <c r="AD694" s="86"/>
      <c r="AE694" s="86"/>
      <c r="AF694" s="86"/>
      <c r="AG694" s="86"/>
      <c r="AH694" s="86"/>
      <c r="AI694" s="86"/>
      <c r="AJ694" s="86"/>
      <c r="AK694" s="86"/>
      <c r="AL694" s="86"/>
      <c r="AM694" s="86"/>
      <c r="AN694" s="86"/>
      <c r="AO694" s="86"/>
      <c r="AP694" s="86"/>
      <c r="AQ694" s="86"/>
      <c r="AR694" s="86"/>
      <c r="AS694" s="86"/>
      <c r="AT694" s="86"/>
      <c r="AU694" s="86"/>
    </row>
    <row r="695" spans="1:47" ht="15" customHeight="1">
      <c r="A695" s="124">
        <v>95201695</v>
      </c>
      <c r="B695" s="77">
        <v>16</v>
      </c>
      <c r="C695" s="78">
        <v>44748</v>
      </c>
      <c r="D695" s="79">
        <v>44749</v>
      </c>
      <c r="E695" s="77" t="s">
        <v>862</v>
      </c>
      <c r="F695" s="87">
        <v>44755</v>
      </c>
      <c r="G695" s="81">
        <v>80</v>
      </c>
      <c r="H695" s="81"/>
      <c r="I695" s="77"/>
      <c r="J695" s="81"/>
      <c r="K695" s="156" t="s">
        <v>129</v>
      </c>
      <c r="L695" s="82" t="s">
        <v>1085</v>
      </c>
      <c r="M695" s="77" t="s">
        <v>1010</v>
      </c>
      <c r="N695" s="83"/>
      <c r="O695" s="84"/>
      <c r="P695" s="76">
        <v>69</v>
      </c>
      <c r="Q695" s="76">
        <v>25000</v>
      </c>
      <c r="R695" s="76">
        <v>4</v>
      </c>
      <c r="S695" s="85" t="s">
        <v>875</v>
      </c>
      <c r="T695" s="88" t="s">
        <v>876</v>
      </c>
      <c r="U695" s="76">
        <v>25.22</v>
      </c>
      <c r="V695" s="157" t="s">
        <v>1011</v>
      </c>
      <c r="W695" s="84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86"/>
      <c r="AP695" s="86"/>
      <c r="AQ695" s="86"/>
      <c r="AR695" s="86"/>
      <c r="AS695" s="86"/>
      <c r="AT695" s="86"/>
      <c r="AU695" s="86"/>
    </row>
    <row r="696" spans="1:47" ht="15" customHeight="1">
      <c r="A696" s="124">
        <v>97863799</v>
      </c>
      <c r="B696" s="77">
        <v>17</v>
      </c>
      <c r="C696" s="78">
        <v>44748</v>
      </c>
      <c r="D696" s="79">
        <v>44749</v>
      </c>
      <c r="E696" s="77" t="s">
        <v>862</v>
      </c>
      <c r="F696" s="87">
        <v>44755</v>
      </c>
      <c r="G696" s="81">
        <v>80</v>
      </c>
      <c r="H696" s="81"/>
      <c r="I696" s="77"/>
      <c r="J696" s="81"/>
      <c r="K696" s="156" t="s">
        <v>129</v>
      </c>
      <c r="L696" s="82" t="s">
        <v>1085</v>
      </c>
      <c r="M696" s="77" t="s">
        <v>1010</v>
      </c>
      <c r="N696" s="83"/>
      <c r="O696" s="84"/>
      <c r="P696" s="76">
        <v>68.5</v>
      </c>
      <c r="Q696" s="76">
        <v>25000</v>
      </c>
      <c r="R696" s="76">
        <v>4</v>
      </c>
      <c r="S696" s="85" t="s">
        <v>865</v>
      </c>
      <c r="T696" s="76" t="s">
        <v>873</v>
      </c>
      <c r="U696" s="76">
        <v>25.7</v>
      </c>
      <c r="V696" s="157" t="s">
        <v>1011</v>
      </c>
      <c r="W696" s="84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86"/>
      <c r="AP696" s="86"/>
      <c r="AQ696" s="86"/>
      <c r="AR696" s="86"/>
      <c r="AS696" s="86"/>
      <c r="AT696" s="86"/>
      <c r="AU696" s="86"/>
    </row>
    <row r="697" spans="1:47" ht="15" customHeight="1">
      <c r="A697" s="124">
        <v>98073653</v>
      </c>
      <c r="B697" s="77">
        <v>18</v>
      </c>
      <c r="C697" s="78">
        <v>44748</v>
      </c>
      <c r="D697" s="79">
        <v>44749</v>
      </c>
      <c r="E697" s="77" t="s">
        <v>862</v>
      </c>
      <c r="F697" s="87">
        <v>44755</v>
      </c>
      <c r="G697" s="81">
        <v>80</v>
      </c>
      <c r="H697" s="81"/>
      <c r="I697" s="77"/>
      <c r="J697" s="81"/>
      <c r="K697" s="156" t="s">
        <v>129</v>
      </c>
      <c r="L697" s="82" t="s">
        <v>1085</v>
      </c>
      <c r="M697" s="77" t="s">
        <v>1010</v>
      </c>
      <c r="N697" s="83"/>
      <c r="O697" s="84"/>
      <c r="P697" s="76">
        <v>69</v>
      </c>
      <c r="Q697" s="76">
        <v>25000</v>
      </c>
      <c r="R697" s="76">
        <v>4</v>
      </c>
      <c r="S697" s="85" t="s">
        <v>875</v>
      </c>
      <c r="T697" s="88" t="s">
        <v>876</v>
      </c>
      <c r="U697" s="76">
        <v>25.22</v>
      </c>
      <c r="V697" s="157" t="s">
        <v>1011</v>
      </c>
      <c r="W697" s="84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86"/>
      <c r="AP697" s="86"/>
      <c r="AQ697" s="86"/>
      <c r="AR697" s="86"/>
      <c r="AS697" s="86"/>
      <c r="AT697" s="86"/>
      <c r="AU697" s="86"/>
    </row>
    <row r="698" spans="1:47" ht="15" customHeight="1">
      <c r="A698" s="124">
        <v>98073984</v>
      </c>
      <c r="B698" s="77">
        <v>19</v>
      </c>
      <c r="C698" s="78">
        <v>44748</v>
      </c>
      <c r="D698" s="79">
        <v>44749</v>
      </c>
      <c r="E698" s="77" t="s">
        <v>862</v>
      </c>
      <c r="F698" s="87">
        <v>44755</v>
      </c>
      <c r="G698" s="81">
        <v>80</v>
      </c>
      <c r="H698" s="81"/>
      <c r="I698" s="77"/>
      <c r="J698" s="81"/>
      <c r="K698" s="156" t="s">
        <v>129</v>
      </c>
      <c r="L698" s="82" t="s">
        <v>1085</v>
      </c>
      <c r="M698" s="77" t="s">
        <v>1010</v>
      </c>
      <c r="N698" s="83"/>
      <c r="O698" s="84"/>
      <c r="P698" s="76">
        <v>69</v>
      </c>
      <c r="Q698" s="76">
        <v>25000</v>
      </c>
      <c r="R698" s="76">
        <v>4</v>
      </c>
      <c r="S698" s="85" t="s">
        <v>875</v>
      </c>
      <c r="T698" s="88" t="s">
        <v>876</v>
      </c>
      <c r="U698" s="76">
        <v>25.22</v>
      </c>
      <c r="V698" s="157" t="s">
        <v>1011</v>
      </c>
      <c r="W698" s="84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86"/>
      <c r="AP698" s="86"/>
      <c r="AQ698" s="86"/>
      <c r="AR698" s="86"/>
      <c r="AS698" s="86"/>
      <c r="AT698" s="86"/>
      <c r="AU698" s="86"/>
    </row>
    <row r="699" spans="1:47" ht="15" customHeight="1">
      <c r="A699" s="124">
        <v>98074578</v>
      </c>
      <c r="B699" s="77">
        <v>20</v>
      </c>
      <c r="C699" s="78">
        <v>44748</v>
      </c>
      <c r="D699" s="79">
        <v>44749</v>
      </c>
      <c r="E699" s="77" t="s">
        <v>862</v>
      </c>
      <c r="F699" s="87">
        <v>44755</v>
      </c>
      <c r="G699" s="81">
        <v>80</v>
      </c>
      <c r="H699" s="81"/>
      <c r="I699" s="77"/>
      <c r="J699" s="81"/>
      <c r="K699" s="156" t="s">
        <v>129</v>
      </c>
      <c r="L699" s="82" t="s">
        <v>1085</v>
      </c>
      <c r="M699" s="77" t="s">
        <v>1010</v>
      </c>
      <c r="N699" s="83"/>
      <c r="O699" s="84"/>
      <c r="P699" s="76">
        <v>69</v>
      </c>
      <c r="Q699" s="76">
        <v>25000</v>
      </c>
      <c r="R699" s="76">
        <v>4</v>
      </c>
      <c r="S699" s="85" t="s">
        <v>875</v>
      </c>
      <c r="T699" s="88" t="s">
        <v>876</v>
      </c>
      <c r="U699" s="76">
        <v>25.22</v>
      </c>
      <c r="V699" s="157" t="s">
        <v>1011</v>
      </c>
      <c r="W699" s="84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86"/>
      <c r="AP699" s="86"/>
      <c r="AQ699" s="86"/>
      <c r="AR699" s="86"/>
      <c r="AS699" s="86"/>
      <c r="AT699" s="86"/>
      <c r="AU699" s="86"/>
    </row>
    <row r="700" spans="1:47" ht="15" customHeight="1">
      <c r="A700" s="124">
        <v>98074867</v>
      </c>
      <c r="B700" s="77">
        <v>21</v>
      </c>
      <c r="C700" s="78">
        <v>44748</v>
      </c>
      <c r="D700" s="79">
        <v>44749</v>
      </c>
      <c r="E700" s="77" t="s">
        <v>862</v>
      </c>
      <c r="F700" s="87">
        <v>44755</v>
      </c>
      <c r="G700" s="81">
        <v>80</v>
      </c>
      <c r="H700" s="81"/>
      <c r="I700" s="77"/>
      <c r="J700" s="81"/>
      <c r="K700" s="156" t="s">
        <v>129</v>
      </c>
      <c r="L700" s="82" t="s">
        <v>1085</v>
      </c>
      <c r="M700" s="77" t="s">
        <v>1010</v>
      </c>
      <c r="N700" s="83"/>
      <c r="O700" s="84"/>
      <c r="P700" s="76">
        <v>69</v>
      </c>
      <c r="Q700" s="76">
        <v>25000</v>
      </c>
      <c r="R700" s="76">
        <v>4</v>
      </c>
      <c r="S700" s="85" t="s">
        <v>875</v>
      </c>
      <c r="T700" s="88" t="s">
        <v>876</v>
      </c>
      <c r="U700" s="76">
        <v>25.22</v>
      </c>
      <c r="V700" s="157" t="s">
        <v>1011</v>
      </c>
      <c r="W700" s="84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86"/>
      <c r="AP700" s="86"/>
      <c r="AQ700" s="86"/>
      <c r="AR700" s="86"/>
      <c r="AS700" s="86"/>
      <c r="AT700" s="86"/>
      <c r="AU700" s="86"/>
    </row>
    <row r="701" spans="1:47" ht="15" customHeight="1">
      <c r="A701" s="124">
        <v>98075716</v>
      </c>
      <c r="B701" s="77">
        <v>22</v>
      </c>
      <c r="C701" s="78">
        <v>44748</v>
      </c>
      <c r="D701" s="79">
        <v>44749</v>
      </c>
      <c r="E701" s="77" t="s">
        <v>862</v>
      </c>
      <c r="F701" s="87">
        <v>44755</v>
      </c>
      <c r="G701" s="81">
        <v>80</v>
      </c>
      <c r="H701" s="81"/>
      <c r="I701" s="77"/>
      <c r="J701" s="81"/>
      <c r="K701" s="156" t="s">
        <v>129</v>
      </c>
      <c r="L701" s="82" t="s">
        <v>1085</v>
      </c>
      <c r="M701" s="77" t="s">
        <v>1010</v>
      </c>
      <c r="N701" s="83"/>
      <c r="O701" s="84"/>
      <c r="P701" s="76">
        <v>69</v>
      </c>
      <c r="Q701" s="76">
        <v>25000</v>
      </c>
      <c r="R701" s="76">
        <v>4</v>
      </c>
      <c r="S701" s="85" t="s">
        <v>875</v>
      </c>
      <c r="T701" s="88" t="s">
        <v>876</v>
      </c>
      <c r="U701" s="76">
        <v>25.22</v>
      </c>
      <c r="V701" s="157" t="s">
        <v>1011</v>
      </c>
      <c r="W701" s="84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86"/>
      <c r="AP701" s="86"/>
      <c r="AQ701" s="86"/>
      <c r="AR701" s="86"/>
      <c r="AS701" s="86"/>
      <c r="AT701" s="86"/>
      <c r="AU701" s="86"/>
    </row>
    <row r="702" spans="1:47" ht="15" customHeight="1">
      <c r="A702" s="124">
        <v>98078884</v>
      </c>
      <c r="B702" s="77">
        <v>23</v>
      </c>
      <c r="C702" s="78">
        <v>44748</v>
      </c>
      <c r="D702" s="79">
        <v>44749</v>
      </c>
      <c r="E702" s="77" t="s">
        <v>862</v>
      </c>
      <c r="F702" s="87">
        <v>44755</v>
      </c>
      <c r="G702" s="81">
        <v>80</v>
      </c>
      <c r="H702" s="81"/>
      <c r="I702" s="77"/>
      <c r="J702" s="81"/>
      <c r="K702" s="156" t="s">
        <v>129</v>
      </c>
      <c r="L702" s="82" t="s">
        <v>1085</v>
      </c>
      <c r="M702" s="77" t="s">
        <v>1010</v>
      </c>
      <c r="N702" s="83"/>
      <c r="O702" s="84"/>
      <c r="P702" s="76">
        <v>69</v>
      </c>
      <c r="Q702" s="76">
        <v>25000</v>
      </c>
      <c r="R702" s="76">
        <v>4</v>
      </c>
      <c r="S702" s="85" t="s">
        <v>875</v>
      </c>
      <c r="T702" s="88" t="s">
        <v>876</v>
      </c>
      <c r="U702" s="76">
        <v>25.22</v>
      </c>
      <c r="V702" s="157" t="s">
        <v>1011</v>
      </c>
      <c r="W702" s="84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86"/>
      <c r="AP702" s="86"/>
      <c r="AQ702" s="86"/>
      <c r="AR702" s="86"/>
      <c r="AS702" s="86"/>
      <c r="AT702" s="86"/>
      <c r="AU702" s="86"/>
    </row>
    <row r="703" spans="1:47" ht="15" customHeight="1">
      <c r="A703" s="124">
        <v>98079247</v>
      </c>
      <c r="B703" s="77">
        <v>24</v>
      </c>
      <c r="C703" s="78">
        <v>44748</v>
      </c>
      <c r="D703" s="79">
        <v>44749</v>
      </c>
      <c r="E703" s="77" t="s">
        <v>862</v>
      </c>
      <c r="F703" s="87">
        <v>44755</v>
      </c>
      <c r="G703" s="81">
        <v>80</v>
      </c>
      <c r="H703" s="81"/>
      <c r="I703" s="77"/>
      <c r="J703" s="81"/>
      <c r="K703" s="156" t="s">
        <v>129</v>
      </c>
      <c r="L703" s="82" t="s">
        <v>1085</v>
      </c>
      <c r="M703" s="77" t="s">
        <v>1010</v>
      </c>
      <c r="N703" s="83"/>
      <c r="O703" s="84"/>
      <c r="P703" s="76">
        <v>69</v>
      </c>
      <c r="Q703" s="76">
        <v>25000</v>
      </c>
      <c r="R703" s="76">
        <v>4</v>
      </c>
      <c r="S703" s="85" t="s">
        <v>875</v>
      </c>
      <c r="T703" s="88" t="s">
        <v>876</v>
      </c>
      <c r="U703" s="76">
        <v>25.22</v>
      </c>
      <c r="V703" s="157" t="s">
        <v>1011</v>
      </c>
      <c r="W703" s="84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86"/>
      <c r="AP703" s="86"/>
      <c r="AQ703" s="86"/>
      <c r="AR703" s="86"/>
      <c r="AS703" s="86"/>
      <c r="AT703" s="86"/>
      <c r="AU703" s="86"/>
    </row>
    <row r="704" spans="1:47" ht="15" customHeight="1">
      <c r="A704" s="124">
        <v>98087646</v>
      </c>
      <c r="B704" s="77">
        <v>25</v>
      </c>
      <c r="C704" s="78">
        <v>44748</v>
      </c>
      <c r="D704" s="79">
        <v>44749</v>
      </c>
      <c r="E704" s="77" t="s">
        <v>862</v>
      </c>
      <c r="F704" s="87">
        <v>44755</v>
      </c>
      <c r="G704" s="81">
        <v>80</v>
      </c>
      <c r="H704" s="81"/>
      <c r="I704" s="77"/>
      <c r="J704" s="81"/>
      <c r="K704" s="156" t="s">
        <v>129</v>
      </c>
      <c r="L704" s="82" t="s">
        <v>1085</v>
      </c>
      <c r="M704" s="77" t="s">
        <v>1010</v>
      </c>
      <c r="N704" s="83"/>
      <c r="O704" s="84"/>
      <c r="P704" s="76">
        <v>69</v>
      </c>
      <c r="Q704" s="76">
        <v>25000</v>
      </c>
      <c r="R704" s="76">
        <v>4</v>
      </c>
      <c r="S704" s="85" t="s">
        <v>875</v>
      </c>
      <c r="T704" s="88" t="s">
        <v>876</v>
      </c>
      <c r="U704" s="76">
        <v>25.22</v>
      </c>
      <c r="V704" s="157" t="s">
        <v>1011</v>
      </c>
      <c r="W704" s="84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86"/>
      <c r="AP704" s="86"/>
      <c r="AQ704" s="86"/>
      <c r="AR704" s="86"/>
      <c r="AS704" s="86"/>
      <c r="AT704" s="86"/>
      <c r="AU704" s="86"/>
    </row>
    <row r="705" spans="1:47" ht="15" customHeight="1">
      <c r="A705" s="124">
        <v>98088347</v>
      </c>
      <c r="B705" s="77">
        <v>26</v>
      </c>
      <c r="C705" s="78">
        <v>44748</v>
      </c>
      <c r="D705" s="79">
        <v>44749</v>
      </c>
      <c r="E705" s="77" t="s">
        <v>862</v>
      </c>
      <c r="F705" s="87">
        <v>44755</v>
      </c>
      <c r="G705" s="81">
        <v>80</v>
      </c>
      <c r="H705" s="81"/>
      <c r="I705" s="77"/>
      <c r="J705" s="81"/>
      <c r="K705" s="156" t="s">
        <v>129</v>
      </c>
      <c r="L705" s="82" t="s">
        <v>1085</v>
      </c>
      <c r="M705" s="77" t="s">
        <v>1010</v>
      </c>
      <c r="N705" s="83"/>
      <c r="O705" s="84"/>
      <c r="P705" s="76">
        <v>69</v>
      </c>
      <c r="Q705" s="76">
        <v>25000</v>
      </c>
      <c r="R705" s="76">
        <v>4</v>
      </c>
      <c r="S705" s="85" t="s">
        <v>875</v>
      </c>
      <c r="T705" s="88" t="s">
        <v>876</v>
      </c>
      <c r="U705" s="76">
        <v>25.22</v>
      </c>
      <c r="V705" s="157" t="s">
        <v>1011</v>
      </c>
      <c r="W705" s="84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86"/>
      <c r="AP705" s="86"/>
      <c r="AQ705" s="86"/>
      <c r="AR705" s="86"/>
      <c r="AS705" s="86"/>
      <c r="AT705" s="86"/>
      <c r="AU705" s="86"/>
    </row>
    <row r="706" spans="1:47" ht="15" customHeight="1">
      <c r="A706" s="124">
        <v>98171002</v>
      </c>
      <c r="B706" s="77">
        <v>27</v>
      </c>
      <c r="C706" s="78">
        <v>44748</v>
      </c>
      <c r="D706" s="79">
        <v>44749</v>
      </c>
      <c r="E706" s="77" t="s">
        <v>862</v>
      </c>
      <c r="F706" s="87">
        <v>44755</v>
      </c>
      <c r="G706" s="81">
        <v>80</v>
      </c>
      <c r="H706" s="81"/>
      <c r="I706" s="77"/>
      <c r="J706" s="81"/>
      <c r="K706" s="156" t="s">
        <v>129</v>
      </c>
      <c r="L706" s="82" t="s">
        <v>1085</v>
      </c>
      <c r="M706" s="77" t="s">
        <v>1010</v>
      </c>
      <c r="N706" s="83"/>
      <c r="O706" s="84"/>
      <c r="P706" s="76">
        <v>69</v>
      </c>
      <c r="Q706" s="76">
        <v>25000</v>
      </c>
      <c r="R706" s="76">
        <v>4</v>
      </c>
      <c r="S706" s="85" t="s">
        <v>875</v>
      </c>
      <c r="T706" s="88" t="s">
        <v>876</v>
      </c>
      <c r="U706" s="76">
        <v>25.22</v>
      </c>
      <c r="V706" s="157" t="s">
        <v>1011</v>
      </c>
      <c r="W706" s="84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86"/>
      <c r="AP706" s="86"/>
      <c r="AQ706" s="86"/>
      <c r="AR706" s="86"/>
      <c r="AS706" s="86"/>
      <c r="AT706" s="86"/>
      <c r="AU706" s="86"/>
    </row>
    <row r="707" spans="1:47" ht="15" customHeight="1">
      <c r="A707" s="124">
        <v>98178585</v>
      </c>
      <c r="B707" s="77">
        <v>28</v>
      </c>
      <c r="C707" s="78">
        <v>44748</v>
      </c>
      <c r="D707" s="79">
        <v>44749</v>
      </c>
      <c r="E707" s="77" t="s">
        <v>862</v>
      </c>
      <c r="F707" s="87">
        <v>44755</v>
      </c>
      <c r="G707" s="81">
        <v>80</v>
      </c>
      <c r="H707" s="81"/>
      <c r="I707" s="77"/>
      <c r="J707" s="81"/>
      <c r="K707" s="156" t="s">
        <v>129</v>
      </c>
      <c r="L707" s="82" t="s">
        <v>1085</v>
      </c>
      <c r="M707" s="77" t="s">
        <v>1010</v>
      </c>
      <c r="N707" s="83"/>
      <c r="O707" s="84"/>
      <c r="P707" s="76">
        <v>69</v>
      </c>
      <c r="Q707" s="76">
        <v>25000</v>
      </c>
      <c r="R707" s="76">
        <v>4</v>
      </c>
      <c r="S707" s="85" t="s">
        <v>875</v>
      </c>
      <c r="T707" s="88" t="s">
        <v>876</v>
      </c>
      <c r="U707" s="76">
        <v>25.22</v>
      </c>
      <c r="V707" s="157" t="s">
        <v>1011</v>
      </c>
      <c r="W707" s="84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86"/>
      <c r="AP707" s="86"/>
      <c r="AQ707" s="86"/>
      <c r="AR707" s="86"/>
      <c r="AS707" s="86"/>
      <c r="AT707" s="86"/>
      <c r="AU707" s="86"/>
    </row>
    <row r="708" spans="1:47" ht="15" customHeight="1">
      <c r="A708" s="124">
        <v>98180862</v>
      </c>
      <c r="B708" s="77">
        <v>29</v>
      </c>
      <c r="C708" s="78">
        <v>44748</v>
      </c>
      <c r="D708" s="79">
        <v>44749</v>
      </c>
      <c r="E708" s="77" t="s">
        <v>862</v>
      </c>
      <c r="F708" s="87">
        <v>44755</v>
      </c>
      <c r="G708" s="81">
        <v>80</v>
      </c>
      <c r="H708" s="81"/>
      <c r="I708" s="77"/>
      <c r="J708" s="81"/>
      <c r="K708" s="156" t="s">
        <v>129</v>
      </c>
      <c r="L708" s="82" t="s">
        <v>1085</v>
      </c>
      <c r="M708" s="77" t="s">
        <v>1010</v>
      </c>
      <c r="N708" s="83"/>
      <c r="O708" s="84"/>
      <c r="P708" s="76">
        <v>69</v>
      </c>
      <c r="Q708" s="76">
        <v>25000</v>
      </c>
      <c r="R708" s="76">
        <v>4</v>
      </c>
      <c r="S708" s="85" t="s">
        <v>875</v>
      </c>
      <c r="T708" s="88" t="s">
        <v>876</v>
      </c>
      <c r="U708" s="76">
        <v>25.22</v>
      </c>
      <c r="V708" s="157" t="s">
        <v>1011</v>
      </c>
      <c r="W708" s="84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86"/>
      <c r="AP708" s="86"/>
      <c r="AQ708" s="86"/>
      <c r="AR708" s="86"/>
      <c r="AS708" s="86"/>
      <c r="AT708" s="86"/>
      <c r="AU708" s="86"/>
    </row>
    <row r="709" spans="1:47" ht="15" customHeight="1">
      <c r="A709" s="124">
        <v>98181217</v>
      </c>
      <c r="B709" s="77">
        <v>30</v>
      </c>
      <c r="C709" s="78">
        <v>44748</v>
      </c>
      <c r="D709" s="79">
        <v>44749</v>
      </c>
      <c r="E709" s="77" t="s">
        <v>862</v>
      </c>
      <c r="F709" s="87">
        <v>44755</v>
      </c>
      <c r="G709" s="81">
        <v>80</v>
      </c>
      <c r="H709" s="81"/>
      <c r="I709" s="77"/>
      <c r="J709" s="81"/>
      <c r="K709" s="156" t="s">
        <v>129</v>
      </c>
      <c r="L709" s="82" t="s">
        <v>1085</v>
      </c>
      <c r="M709" s="77" t="s">
        <v>1010</v>
      </c>
      <c r="N709" s="83"/>
      <c r="O709" s="84"/>
      <c r="P709" s="76">
        <v>69</v>
      </c>
      <c r="Q709" s="76">
        <v>25000</v>
      </c>
      <c r="R709" s="76">
        <v>4</v>
      </c>
      <c r="S709" s="85" t="s">
        <v>875</v>
      </c>
      <c r="T709" s="88" t="s">
        <v>876</v>
      </c>
      <c r="U709" s="76">
        <v>25.22</v>
      </c>
      <c r="V709" s="157" t="s">
        <v>1011</v>
      </c>
      <c r="W709" s="84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86"/>
      <c r="AP709" s="86"/>
      <c r="AQ709" s="86"/>
      <c r="AR709" s="86"/>
      <c r="AS709" s="86"/>
      <c r="AT709" s="86"/>
      <c r="AU709" s="86"/>
    </row>
    <row r="710" spans="1:47" ht="15" customHeight="1">
      <c r="A710" s="124">
        <v>98181662</v>
      </c>
      <c r="B710" s="77">
        <v>31</v>
      </c>
      <c r="C710" s="78">
        <v>44748</v>
      </c>
      <c r="D710" s="79">
        <v>44749</v>
      </c>
      <c r="E710" s="77" t="s">
        <v>862</v>
      </c>
      <c r="F710" s="87">
        <v>44755</v>
      </c>
      <c r="G710" s="81">
        <v>80</v>
      </c>
      <c r="H710" s="81"/>
      <c r="I710" s="77"/>
      <c r="J710" s="81"/>
      <c r="K710" s="156" t="s">
        <v>129</v>
      </c>
      <c r="L710" s="82" t="s">
        <v>1085</v>
      </c>
      <c r="M710" s="77" t="s">
        <v>1010</v>
      </c>
      <c r="N710" s="83"/>
      <c r="O710" s="84"/>
      <c r="P710" s="76">
        <v>69</v>
      </c>
      <c r="Q710" s="76">
        <v>25000</v>
      </c>
      <c r="R710" s="76">
        <v>4</v>
      </c>
      <c r="S710" s="85" t="s">
        <v>875</v>
      </c>
      <c r="T710" s="88" t="s">
        <v>876</v>
      </c>
      <c r="U710" s="76">
        <v>25.22</v>
      </c>
      <c r="V710" s="157" t="s">
        <v>1011</v>
      </c>
      <c r="W710" s="84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86"/>
      <c r="AP710" s="86"/>
      <c r="AQ710" s="86"/>
      <c r="AR710" s="86"/>
      <c r="AS710" s="86"/>
      <c r="AT710" s="86"/>
      <c r="AU710" s="86"/>
    </row>
    <row r="711" spans="1:47" ht="16.5" customHeight="1">
      <c r="A711" s="91"/>
      <c r="B711" s="92"/>
      <c r="C711" s="93"/>
      <c r="D711" s="93"/>
      <c r="E711" s="92"/>
      <c r="F711" s="92"/>
      <c r="G711" s="92"/>
      <c r="H711" s="439" t="s">
        <v>1086</v>
      </c>
      <c r="I711" s="440"/>
      <c r="J711" s="441"/>
      <c r="K711" s="92"/>
      <c r="L711" s="92"/>
      <c r="M711" s="92"/>
      <c r="N711" s="92"/>
      <c r="O711" s="94"/>
      <c r="P711" s="92"/>
      <c r="Q711" s="92"/>
      <c r="R711" s="92"/>
      <c r="S711" s="92"/>
      <c r="T711" s="92"/>
      <c r="U711" s="92"/>
      <c r="V711" s="92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86"/>
      <c r="AR711" s="86"/>
      <c r="AS711" s="86"/>
      <c r="AT711" s="86"/>
      <c r="AU711" s="86"/>
    </row>
    <row r="712" spans="1:47" ht="15" customHeight="1">
      <c r="A712" s="179">
        <v>94352705</v>
      </c>
      <c r="B712" s="77">
        <v>1</v>
      </c>
      <c r="C712" s="78">
        <v>44748</v>
      </c>
      <c r="D712" s="79">
        <v>44749</v>
      </c>
      <c r="E712" s="77" t="s">
        <v>862</v>
      </c>
      <c r="F712" s="80">
        <v>44755.65625</v>
      </c>
      <c r="G712" s="103">
        <v>40</v>
      </c>
      <c r="H712" s="81" t="s">
        <v>1015</v>
      </c>
      <c r="I712" s="78">
        <v>44780</v>
      </c>
      <c r="J712" s="81"/>
      <c r="K712" s="97" t="s">
        <v>882</v>
      </c>
      <c r="L712" s="82" t="s">
        <v>1016</v>
      </c>
      <c r="M712" s="77" t="s">
        <v>7</v>
      </c>
      <c r="N712" s="83"/>
      <c r="O712" s="84"/>
      <c r="P712" s="76">
        <v>70</v>
      </c>
      <c r="Q712" s="127">
        <v>21000</v>
      </c>
      <c r="R712" s="127">
        <v>2</v>
      </c>
      <c r="S712" s="85" t="s">
        <v>902</v>
      </c>
      <c r="T712" s="129" t="s">
        <v>954</v>
      </c>
      <c r="U712" s="127">
        <v>14.62</v>
      </c>
      <c r="V712" s="90" t="s">
        <v>884</v>
      </c>
      <c r="W712" s="84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86"/>
      <c r="AP712" s="86"/>
      <c r="AQ712" s="86"/>
      <c r="AR712" s="86"/>
      <c r="AS712" s="86"/>
      <c r="AT712" s="86"/>
      <c r="AU712" s="86"/>
    </row>
    <row r="713" spans="1:47" ht="15" customHeight="1">
      <c r="A713" s="179">
        <v>95302691</v>
      </c>
      <c r="B713" s="77">
        <v>2</v>
      </c>
      <c r="C713" s="78">
        <v>44748</v>
      </c>
      <c r="D713" s="79">
        <v>44749</v>
      </c>
      <c r="E713" s="77" t="s">
        <v>862</v>
      </c>
      <c r="F713" s="87">
        <v>44755</v>
      </c>
      <c r="G713" s="103">
        <v>40</v>
      </c>
      <c r="H713" s="81" t="s">
        <v>1015</v>
      </c>
      <c r="I713" s="78">
        <v>44780</v>
      </c>
      <c r="J713" s="81"/>
      <c r="K713" s="97" t="s">
        <v>882</v>
      </c>
      <c r="L713" s="82" t="s">
        <v>1016</v>
      </c>
      <c r="M713" s="77" t="s">
        <v>7</v>
      </c>
      <c r="N713" s="83">
        <v>44803</v>
      </c>
      <c r="O713" s="84"/>
      <c r="P713" s="76">
        <v>73</v>
      </c>
      <c r="Q713" s="76">
        <v>19600</v>
      </c>
      <c r="R713" s="76">
        <v>2</v>
      </c>
      <c r="S713" s="85" t="s">
        <v>902</v>
      </c>
      <c r="T713" s="76" t="s">
        <v>903</v>
      </c>
      <c r="U713" s="76">
        <v>14.62</v>
      </c>
      <c r="V713" s="90" t="s">
        <v>884</v>
      </c>
      <c r="W713" s="84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86"/>
      <c r="AP713" s="86"/>
      <c r="AQ713" s="86"/>
      <c r="AR713" s="86"/>
      <c r="AS713" s="86"/>
      <c r="AT713" s="86"/>
      <c r="AU713" s="86"/>
    </row>
    <row r="714" spans="1:47" ht="15" customHeight="1">
      <c r="A714" s="179">
        <v>94454972</v>
      </c>
      <c r="B714" s="77">
        <v>3</v>
      </c>
      <c r="C714" s="78">
        <v>44748</v>
      </c>
      <c r="D714" s="79">
        <v>44749</v>
      </c>
      <c r="E714" s="77" t="s">
        <v>862</v>
      </c>
      <c r="F714" s="87">
        <v>44755</v>
      </c>
      <c r="G714" s="103">
        <v>40</v>
      </c>
      <c r="H714" s="81" t="s">
        <v>1015</v>
      </c>
      <c r="I714" s="78">
        <v>44780</v>
      </c>
      <c r="J714" s="81"/>
      <c r="K714" s="97" t="s">
        <v>882</v>
      </c>
      <c r="L714" s="82" t="s">
        <v>1016</v>
      </c>
      <c r="M714" s="77" t="s">
        <v>7</v>
      </c>
      <c r="N714" s="83"/>
      <c r="O714" s="84"/>
      <c r="P714" s="76">
        <v>72</v>
      </c>
      <c r="Q714" s="76">
        <v>19500</v>
      </c>
      <c r="R714" s="76">
        <v>2</v>
      </c>
      <c r="S714" s="85" t="s">
        <v>902</v>
      </c>
      <c r="T714" s="81" t="s">
        <v>906</v>
      </c>
      <c r="U714" s="76">
        <v>14.62</v>
      </c>
      <c r="V714" s="90" t="s">
        <v>884</v>
      </c>
      <c r="W714" s="84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86"/>
      <c r="AP714" s="86"/>
      <c r="AQ714" s="86"/>
      <c r="AR714" s="86"/>
      <c r="AS714" s="86"/>
      <c r="AT714" s="86"/>
      <c r="AU714" s="86"/>
    </row>
    <row r="715" spans="1:47" ht="15" customHeight="1">
      <c r="A715" s="179">
        <v>94260841</v>
      </c>
      <c r="B715" s="77">
        <v>4</v>
      </c>
      <c r="C715" s="78">
        <v>44748</v>
      </c>
      <c r="D715" s="79">
        <v>44749</v>
      </c>
      <c r="E715" s="77" t="s">
        <v>862</v>
      </c>
      <c r="F715" s="87">
        <v>44755</v>
      </c>
      <c r="G715" s="103">
        <v>40</v>
      </c>
      <c r="H715" s="81" t="s">
        <v>1015</v>
      </c>
      <c r="I715" s="78">
        <v>44780</v>
      </c>
      <c r="J715" s="81"/>
      <c r="K715" s="97" t="s">
        <v>882</v>
      </c>
      <c r="L715" s="82" t="s">
        <v>1016</v>
      </c>
      <c r="M715" s="77" t="s">
        <v>7</v>
      </c>
      <c r="N715" s="83">
        <v>44813</v>
      </c>
      <c r="O715" s="84"/>
      <c r="P715" s="76">
        <v>70</v>
      </c>
      <c r="Q715" s="127">
        <v>24000</v>
      </c>
      <c r="R715" s="127">
        <v>2</v>
      </c>
      <c r="S715" s="85" t="s">
        <v>902</v>
      </c>
      <c r="T715" s="114" t="s">
        <v>962</v>
      </c>
      <c r="U715" s="127">
        <v>14.62</v>
      </c>
      <c r="V715" s="90" t="s">
        <v>884</v>
      </c>
      <c r="W715" s="84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86"/>
      <c r="AP715" s="86"/>
      <c r="AQ715" s="86"/>
      <c r="AR715" s="86"/>
      <c r="AS715" s="86"/>
      <c r="AT715" s="86"/>
      <c r="AU715" s="86"/>
    </row>
    <row r="716" spans="1:47" ht="15" customHeight="1">
      <c r="A716" s="179">
        <v>94261625</v>
      </c>
      <c r="B716" s="77">
        <v>5</v>
      </c>
      <c r="C716" s="78">
        <v>44748</v>
      </c>
      <c r="D716" s="79">
        <v>44749</v>
      </c>
      <c r="E716" s="77" t="s">
        <v>862</v>
      </c>
      <c r="F716" s="87">
        <v>44755</v>
      </c>
      <c r="G716" s="103">
        <v>40</v>
      </c>
      <c r="H716" s="81" t="s">
        <v>1015</v>
      </c>
      <c r="I716" s="78">
        <v>44780</v>
      </c>
      <c r="J716" s="81"/>
      <c r="K716" s="97" t="s">
        <v>882</v>
      </c>
      <c r="L716" s="82" t="s">
        <v>1016</v>
      </c>
      <c r="M716" s="77" t="s">
        <v>7</v>
      </c>
      <c r="N716" s="83"/>
      <c r="O716" s="84"/>
      <c r="P716" s="76">
        <v>70</v>
      </c>
      <c r="Q716" s="127">
        <v>24000</v>
      </c>
      <c r="R716" s="127">
        <v>2</v>
      </c>
      <c r="S716" s="85" t="s">
        <v>902</v>
      </c>
      <c r="T716" s="114" t="s">
        <v>962</v>
      </c>
      <c r="U716" s="127">
        <v>14.62</v>
      </c>
      <c r="V716" s="90" t="s">
        <v>884</v>
      </c>
      <c r="W716" s="84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86"/>
      <c r="AP716" s="86"/>
      <c r="AQ716" s="86"/>
      <c r="AR716" s="86"/>
      <c r="AS716" s="86"/>
      <c r="AT716" s="86"/>
      <c r="AU716" s="86"/>
    </row>
    <row r="717" spans="1:47" ht="15" customHeight="1">
      <c r="A717" s="179">
        <v>95503090</v>
      </c>
      <c r="B717" s="77">
        <v>6</v>
      </c>
      <c r="C717" s="78">
        <v>44748</v>
      </c>
      <c r="D717" s="79">
        <v>44749</v>
      </c>
      <c r="E717" s="77" t="s">
        <v>862</v>
      </c>
      <c r="F717" s="87">
        <v>44755</v>
      </c>
      <c r="G717" s="103">
        <v>40</v>
      </c>
      <c r="H717" s="81" t="s">
        <v>1015</v>
      </c>
      <c r="I717" s="78">
        <v>44780</v>
      </c>
      <c r="J717" s="81"/>
      <c r="K717" s="97" t="s">
        <v>882</v>
      </c>
      <c r="L717" s="82" t="s">
        <v>1016</v>
      </c>
      <c r="M717" s="77" t="s">
        <v>7</v>
      </c>
      <c r="N717" s="83"/>
      <c r="O717" s="84"/>
      <c r="P717" s="76">
        <v>73</v>
      </c>
      <c r="Q717" s="76">
        <v>19400</v>
      </c>
      <c r="R717" s="76">
        <v>2</v>
      </c>
      <c r="S717" s="85" t="s">
        <v>902</v>
      </c>
      <c r="T717" s="76" t="s">
        <v>903</v>
      </c>
      <c r="U717" s="76">
        <v>14.62</v>
      </c>
      <c r="V717" s="90" t="s">
        <v>884</v>
      </c>
      <c r="W717" s="84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86"/>
      <c r="AP717" s="86"/>
      <c r="AQ717" s="86"/>
      <c r="AR717" s="86"/>
      <c r="AS717" s="86"/>
      <c r="AT717" s="86"/>
      <c r="AU717" s="86"/>
    </row>
    <row r="718" spans="1:47" ht="15" customHeight="1">
      <c r="A718" s="179">
        <v>94464328</v>
      </c>
      <c r="B718" s="77">
        <v>7</v>
      </c>
      <c r="C718" s="78">
        <v>44748</v>
      </c>
      <c r="D718" s="79">
        <v>44749</v>
      </c>
      <c r="E718" s="77" t="s">
        <v>862</v>
      </c>
      <c r="F718" s="87">
        <v>44755</v>
      </c>
      <c r="G718" s="103">
        <v>40</v>
      </c>
      <c r="H718" s="81" t="s">
        <v>1015</v>
      </c>
      <c r="I718" s="78">
        <v>44780</v>
      </c>
      <c r="J718" s="81"/>
      <c r="K718" s="97" t="s">
        <v>882</v>
      </c>
      <c r="L718" s="82" t="s">
        <v>1016</v>
      </c>
      <c r="M718" s="77" t="s">
        <v>7</v>
      </c>
      <c r="N718" s="83"/>
      <c r="O718" s="84"/>
      <c r="P718" s="76">
        <v>72</v>
      </c>
      <c r="Q718" s="76">
        <v>21600</v>
      </c>
      <c r="R718" s="76">
        <v>2</v>
      </c>
      <c r="S718" s="85" t="s">
        <v>902</v>
      </c>
      <c r="T718" s="76" t="s">
        <v>1007</v>
      </c>
      <c r="U718" s="76">
        <v>14.62</v>
      </c>
      <c r="V718" s="90" t="s">
        <v>884</v>
      </c>
      <c r="W718" s="84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86"/>
      <c r="AP718" s="86"/>
      <c r="AQ718" s="86"/>
      <c r="AR718" s="86"/>
      <c r="AS718" s="86"/>
      <c r="AT718" s="86"/>
      <c r="AU718" s="86"/>
    </row>
    <row r="719" spans="1:47" ht="15" customHeight="1">
      <c r="A719" s="179">
        <v>94871910</v>
      </c>
      <c r="B719" s="77">
        <v>8</v>
      </c>
      <c r="C719" s="78">
        <v>44748</v>
      </c>
      <c r="D719" s="79">
        <v>44749</v>
      </c>
      <c r="E719" s="77" t="s">
        <v>862</v>
      </c>
      <c r="F719" s="87">
        <v>44755</v>
      </c>
      <c r="G719" s="102">
        <v>60</v>
      </c>
      <c r="H719" s="81" t="s">
        <v>1015</v>
      </c>
      <c r="I719" s="78">
        <v>44780</v>
      </c>
      <c r="J719" s="81"/>
      <c r="K719" s="97" t="s">
        <v>882</v>
      </c>
      <c r="L719" s="82" t="s">
        <v>1016</v>
      </c>
      <c r="M719" s="77" t="s">
        <v>7</v>
      </c>
      <c r="N719" s="83"/>
      <c r="O719" s="84"/>
      <c r="P719" s="76">
        <v>68</v>
      </c>
      <c r="Q719" s="76">
        <v>24000</v>
      </c>
      <c r="R719" s="76">
        <v>3</v>
      </c>
      <c r="S719" s="85" t="s">
        <v>899</v>
      </c>
      <c r="T719" s="76" t="s">
        <v>901</v>
      </c>
      <c r="U719" s="76">
        <v>19.62</v>
      </c>
      <c r="V719" s="90" t="s">
        <v>884</v>
      </c>
      <c r="W719" s="84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86"/>
      <c r="AP719" s="86"/>
      <c r="AQ719" s="86"/>
      <c r="AR719" s="86"/>
      <c r="AS719" s="86"/>
      <c r="AT719" s="86"/>
      <c r="AU719" s="86"/>
    </row>
    <row r="720" spans="1:47" ht="15" customHeight="1">
      <c r="A720" s="179">
        <v>91560433</v>
      </c>
      <c r="B720" s="77">
        <v>9</v>
      </c>
      <c r="C720" s="78">
        <v>44748</v>
      </c>
      <c r="D720" s="79">
        <v>44749</v>
      </c>
      <c r="E720" s="77" t="s">
        <v>862</v>
      </c>
      <c r="F720" s="87">
        <v>44755</v>
      </c>
      <c r="G720" s="81">
        <v>80</v>
      </c>
      <c r="H720" s="81" t="s">
        <v>1015</v>
      </c>
      <c r="I720" s="78">
        <v>44780</v>
      </c>
      <c r="J720" s="81"/>
      <c r="K720" s="97" t="s">
        <v>882</v>
      </c>
      <c r="L720" s="82" t="s">
        <v>1016</v>
      </c>
      <c r="M720" s="77" t="s">
        <v>7</v>
      </c>
      <c r="N720" s="83"/>
      <c r="O720" s="84"/>
      <c r="P720" s="76">
        <v>60</v>
      </c>
      <c r="Q720" s="76">
        <v>33500</v>
      </c>
      <c r="R720" s="76">
        <v>4</v>
      </c>
      <c r="S720" s="85" t="s">
        <v>865</v>
      </c>
      <c r="T720" s="76" t="s">
        <v>1087</v>
      </c>
      <c r="U720" s="76">
        <v>25.52</v>
      </c>
      <c r="V720" s="90" t="s">
        <v>884</v>
      </c>
      <c r="W720" s="84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86"/>
      <c r="AP720" s="86"/>
      <c r="AQ720" s="86"/>
      <c r="AR720" s="86"/>
      <c r="AS720" s="86"/>
      <c r="AT720" s="86"/>
      <c r="AU720" s="86"/>
    </row>
    <row r="721" spans="1:47" ht="15" customHeight="1">
      <c r="A721" s="179">
        <v>91969220</v>
      </c>
      <c r="B721" s="77">
        <v>10</v>
      </c>
      <c r="C721" s="78">
        <v>44748</v>
      </c>
      <c r="D721" s="79">
        <v>44749</v>
      </c>
      <c r="E721" s="77" t="s">
        <v>862</v>
      </c>
      <c r="F721" s="87">
        <v>44755</v>
      </c>
      <c r="G721" s="81">
        <v>80</v>
      </c>
      <c r="H721" s="81" t="s">
        <v>1015</v>
      </c>
      <c r="I721" s="78">
        <v>44780</v>
      </c>
      <c r="J721" s="81"/>
      <c r="K721" s="97" t="s">
        <v>882</v>
      </c>
      <c r="L721" s="82" t="s">
        <v>1016</v>
      </c>
      <c r="M721" s="77" t="s">
        <v>7</v>
      </c>
      <c r="N721" s="83"/>
      <c r="O721" s="84"/>
      <c r="P721" s="76">
        <v>68.5</v>
      </c>
      <c r="Q721" s="76">
        <v>25400</v>
      </c>
      <c r="R721" s="76">
        <v>4</v>
      </c>
      <c r="S721" s="85" t="s">
        <v>865</v>
      </c>
      <c r="T721" s="76" t="s">
        <v>873</v>
      </c>
      <c r="U721" s="76">
        <v>25.7</v>
      </c>
      <c r="V721" s="90" t="s">
        <v>884</v>
      </c>
      <c r="W721" s="84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86"/>
      <c r="AP721" s="86"/>
      <c r="AQ721" s="86"/>
      <c r="AR721" s="86"/>
      <c r="AS721" s="86"/>
      <c r="AT721" s="86"/>
      <c r="AU721" s="86"/>
    </row>
    <row r="722" spans="1:47" ht="15" customHeight="1">
      <c r="A722" s="179">
        <v>91744557</v>
      </c>
      <c r="B722" s="77">
        <v>11</v>
      </c>
      <c r="C722" s="78">
        <v>44748</v>
      </c>
      <c r="D722" s="79">
        <v>44749</v>
      </c>
      <c r="E722" s="77" t="s">
        <v>862</v>
      </c>
      <c r="F722" s="87">
        <v>44755</v>
      </c>
      <c r="G722" s="81">
        <v>80</v>
      </c>
      <c r="H722" s="81" t="s">
        <v>1015</v>
      </c>
      <c r="I722" s="78">
        <v>44780</v>
      </c>
      <c r="J722" s="81"/>
      <c r="K722" s="97" t="s">
        <v>882</v>
      </c>
      <c r="L722" s="82" t="s">
        <v>1016</v>
      </c>
      <c r="M722" s="77" t="s">
        <v>7</v>
      </c>
      <c r="N722" s="83"/>
      <c r="O722" s="84"/>
      <c r="P722" s="76">
        <v>68.5</v>
      </c>
      <c r="Q722" s="76">
        <v>25000</v>
      </c>
      <c r="R722" s="76">
        <v>4</v>
      </c>
      <c r="S722" s="85" t="s">
        <v>865</v>
      </c>
      <c r="T722" s="76" t="s">
        <v>873</v>
      </c>
      <c r="U722" s="76">
        <v>25.7</v>
      </c>
      <c r="V722" s="90" t="s">
        <v>884</v>
      </c>
      <c r="W722" s="84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86"/>
      <c r="AP722" s="86"/>
      <c r="AQ722" s="86"/>
      <c r="AR722" s="86"/>
      <c r="AS722" s="86"/>
      <c r="AT722" s="86"/>
      <c r="AU722" s="86"/>
    </row>
    <row r="723" spans="1:47" ht="15" customHeight="1">
      <c r="A723" s="179">
        <v>59185686</v>
      </c>
      <c r="B723" s="77">
        <v>12</v>
      </c>
      <c r="C723" s="78">
        <v>44748</v>
      </c>
      <c r="D723" s="79">
        <v>44749</v>
      </c>
      <c r="E723" s="77" t="s">
        <v>862</v>
      </c>
      <c r="F723" s="87">
        <v>44755</v>
      </c>
      <c r="G723" s="81">
        <v>80</v>
      </c>
      <c r="H723" s="81" t="s">
        <v>1015</v>
      </c>
      <c r="I723" s="78">
        <v>44780</v>
      </c>
      <c r="J723" s="81"/>
      <c r="K723" s="97" t="s">
        <v>882</v>
      </c>
      <c r="L723" s="82" t="s">
        <v>1016</v>
      </c>
      <c r="M723" s="77" t="s">
        <v>7</v>
      </c>
      <c r="N723" s="83"/>
      <c r="O723" s="84"/>
      <c r="P723" s="76">
        <v>69</v>
      </c>
      <c r="Q723" s="81">
        <v>25000</v>
      </c>
      <c r="R723" s="81">
        <v>4</v>
      </c>
      <c r="S723" s="89" t="s">
        <v>877</v>
      </c>
      <c r="T723" s="100" t="s">
        <v>891</v>
      </c>
      <c r="U723" s="81">
        <v>25.22</v>
      </c>
      <c r="V723" s="90" t="s">
        <v>884</v>
      </c>
      <c r="W723" s="84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86"/>
      <c r="AP723" s="86"/>
      <c r="AQ723" s="86"/>
      <c r="AR723" s="86"/>
      <c r="AS723" s="86"/>
      <c r="AT723" s="86"/>
      <c r="AU723" s="86"/>
    </row>
    <row r="724" spans="1:47" ht="15" customHeight="1">
      <c r="A724" s="179">
        <v>54290374</v>
      </c>
      <c r="B724" s="77">
        <v>13</v>
      </c>
      <c r="C724" s="78">
        <v>44748</v>
      </c>
      <c r="D724" s="79">
        <v>44749</v>
      </c>
      <c r="E724" s="77" t="s">
        <v>862</v>
      </c>
      <c r="F724" s="87">
        <v>44755</v>
      </c>
      <c r="G724" s="81">
        <v>80</v>
      </c>
      <c r="H724" s="81" t="s">
        <v>1015</v>
      </c>
      <c r="I724" s="78">
        <v>44780</v>
      </c>
      <c r="J724" s="81"/>
      <c r="K724" s="97" t="s">
        <v>882</v>
      </c>
      <c r="L724" s="82" t="s">
        <v>1016</v>
      </c>
      <c r="M724" s="77" t="s">
        <v>7</v>
      </c>
      <c r="N724" s="83"/>
      <c r="O724" s="84"/>
      <c r="P724" s="76">
        <v>69</v>
      </c>
      <c r="Q724" s="81">
        <v>25000</v>
      </c>
      <c r="R724" s="76">
        <v>4</v>
      </c>
      <c r="S724" s="85" t="s">
        <v>865</v>
      </c>
      <c r="T724" s="101" t="s">
        <v>897</v>
      </c>
      <c r="U724" s="76">
        <v>25.38</v>
      </c>
      <c r="V724" s="90" t="s">
        <v>884</v>
      </c>
      <c r="W724" s="84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86"/>
      <c r="AP724" s="86"/>
      <c r="AQ724" s="86"/>
      <c r="AR724" s="86"/>
      <c r="AS724" s="86"/>
      <c r="AT724" s="86"/>
      <c r="AU724" s="86"/>
    </row>
    <row r="725" spans="1:47" ht="15" customHeight="1">
      <c r="A725" s="179">
        <v>91974501</v>
      </c>
      <c r="B725" s="77">
        <v>14</v>
      </c>
      <c r="C725" s="78">
        <v>44748</v>
      </c>
      <c r="D725" s="79">
        <v>44749</v>
      </c>
      <c r="E725" s="77" t="s">
        <v>862</v>
      </c>
      <c r="F725" s="87">
        <v>44755</v>
      </c>
      <c r="G725" s="81">
        <v>80</v>
      </c>
      <c r="H725" s="81" t="s">
        <v>1015</v>
      </c>
      <c r="I725" s="78">
        <v>44780</v>
      </c>
      <c r="J725" s="81"/>
      <c r="K725" s="97" t="s">
        <v>882</v>
      </c>
      <c r="L725" s="82" t="s">
        <v>1016</v>
      </c>
      <c r="M725" s="77" t="s">
        <v>7</v>
      </c>
      <c r="N725" s="83"/>
      <c r="O725" s="84"/>
      <c r="P725" s="76">
        <v>68.5</v>
      </c>
      <c r="Q725" s="76">
        <v>25300</v>
      </c>
      <c r="R725" s="76">
        <v>4</v>
      </c>
      <c r="S725" s="85" t="s">
        <v>865</v>
      </c>
      <c r="T725" s="76" t="s">
        <v>873</v>
      </c>
      <c r="U725" s="76">
        <v>25.7</v>
      </c>
      <c r="V725" s="90" t="s">
        <v>884</v>
      </c>
      <c r="W725" s="84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86"/>
      <c r="AP725" s="86"/>
      <c r="AQ725" s="86"/>
      <c r="AR725" s="86"/>
      <c r="AS725" s="86"/>
      <c r="AT725" s="86"/>
      <c r="AU725" s="86"/>
    </row>
    <row r="726" spans="1:47" ht="15" customHeight="1">
      <c r="A726" s="179">
        <v>94177995</v>
      </c>
      <c r="B726" s="77">
        <v>15</v>
      </c>
      <c r="C726" s="78">
        <v>44748</v>
      </c>
      <c r="D726" s="79">
        <v>44749</v>
      </c>
      <c r="E726" s="77" t="s">
        <v>862</v>
      </c>
      <c r="F726" s="87">
        <v>44755</v>
      </c>
      <c r="G726" s="81">
        <v>80</v>
      </c>
      <c r="H726" s="81" t="s">
        <v>1015</v>
      </c>
      <c r="I726" s="78">
        <v>44780</v>
      </c>
      <c r="J726" s="81"/>
      <c r="K726" s="97" t="s">
        <v>882</v>
      </c>
      <c r="L726" s="82" t="s">
        <v>1016</v>
      </c>
      <c r="M726" s="77" t="s">
        <v>7</v>
      </c>
      <c r="N726" s="83"/>
      <c r="O726" s="84"/>
      <c r="P726" s="76">
        <v>69</v>
      </c>
      <c r="Q726" s="81">
        <v>25000</v>
      </c>
      <c r="R726" s="81">
        <v>4</v>
      </c>
      <c r="S726" s="89" t="s">
        <v>877</v>
      </c>
      <c r="T726" s="100" t="s">
        <v>891</v>
      </c>
      <c r="U726" s="81">
        <v>25.22</v>
      </c>
      <c r="V726" s="90" t="s">
        <v>884</v>
      </c>
      <c r="W726" s="84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86"/>
      <c r="AP726" s="86"/>
      <c r="AQ726" s="86"/>
      <c r="AR726" s="86"/>
      <c r="AS726" s="86"/>
      <c r="AT726" s="86"/>
      <c r="AU726" s="86"/>
    </row>
    <row r="727" spans="1:47" ht="15" customHeight="1">
      <c r="A727" s="179">
        <v>97922991</v>
      </c>
      <c r="B727" s="77">
        <v>16</v>
      </c>
      <c r="C727" s="78">
        <v>44748</v>
      </c>
      <c r="D727" s="79">
        <v>44749</v>
      </c>
      <c r="E727" s="77" t="s">
        <v>862</v>
      </c>
      <c r="F727" s="87">
        <v>44755</v>
      </c>
      <c r="G727" s="81">
        <v>80</v>
      </c>
      <c r="H727" s="81" t="s">
        <v>1015</v>
      </c>
      <c r="I727" s="78">
        <v>44780</v>
      </c>
      <c r="J727" s="81"/>
      <c r="K727" s="97" t="s">
        <v>882</v>
      </c>
      <c r="L727" s="82" t="s">
        <v>1016</v>
      </c>
      <c r="M727" s="77" t="s">
        <v>7</v>
      </c>
      <c r="N727" s="83"/>
      <c r="O727" s="84"/>
      <c r="P727" s="76">
        <v>68.5</v>
      </c>
      <c r="Q727" s="76">
        <v>25000</v>
      </c>
      <c r="R727" s="76">
        <v>4</v>
      </c>
      <c r="S727" s="85" t="s">
        <v>865</v>
      </c>
      <c r="T727" s="76" t="s">
        <v>873</v>
      </c>
      <c r="U727" s="76">
        <v>25.7</v>
      </c>
      <c r="V727" s="90" t="s">
        <v>884</v>
      </c>
      <c r="W727" s="84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86"/>
      <c r="AP727" s="86"/>
      <c r="AQ727" s="86"/>
      <c r="AR727" s="86"/>
      <c r="AS727" s="86"/>
      <c r="AT727" s="86"/>
      <c r="AU727" s="86"/>
    </row>
    <row r="728" spans="1:47" ht="15" customHeight="1">
      <c r="A728" s="179">
        <v>94517497</v>
      </c>
      <c r="B728" s="77">
        <v>17</v>
      </c>
      <c r="C728" s="78">
        <v>44748</v>
      </c>
      <c r="D728" s="79">
        <v>44749</v>
      </c>
      <c r="E728" s="77" t="s">
        <v>862</v>
      </c>
      <c r="F728" s="87">
        <v>44755</v>
      </c>
      <c r="G728" s="81">
        <v>80</v>
      </c>
      <c r="H728" s="81" t="s">
        <v>1015</v>
      </c>
      <c r="I728" s="78">
        <v>44780</v>
      </c>
      <c r="J728" s="81"/>
      <c r="K728" s="97" t="s">
        <v>882</v>
      </c>
      <c r="L728" s="82" t="s">
        <v>1016</v>
      </c>
      <c r="M728" s="77" t="s">
        <v>7</v>
      </c>
      <c r="N728" s="83"/>
      <c r="O728" s="84"/>
      <c r="P728" s="76">
        <v>69</v>
      </c>
      <c r="Q728" s="81">
        <v>24500</v>
      </c>
      <c r="R728" s="76">
        <v>4</v>
      </c>
      <c r="S728" s="85" t="s">
        <v>865</v>
      </c>
      <c r="T728" s="101" t="s">
        <v>897</v>
      </c>
      <c r="U728" s="76">
        <v>25.38</v>
      </c>
      <c r="V728" s="90" t="s">
        <v>884</v>
      </c>
      <c r="W728" s="84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86"/>
      <c r="AP728" s="86"/>
      <c r="AQ728" s="86"/>
      <c r="AR728" s="86"/>
      <c r="AS728" s="86"/>
      <c r="AT728" s="86"/>
      <c r="AU728" s="86"/>
    </row>
    <row r="729" spans="1:47" ht="15" customHeight="1">
      <c r="A729" s="179">
        <v>54276233</v>
      </c>
      <c r="B729" s="77">
        <v>18</v>
      </c>
      <c r="C729" s="78">
        <v>44751</v>
      </c>
      <c r="D729" s="79">
        <v>44752</v>
      </c>
      <c r="E729" s="77" t="s">
        <v>862</v>
      </c>
      <c r="F729" s="87">
        <v>44755</v>
      </c>
      <c r="G729" s="81">
        <v>80</v>
      </c>
      <c r="H729" s="81" t="s">
        <v>1021</v>
      </c>
      <c r="I729" s="78">
        <v>44781</v>
      </c>
      <c r="J729" s="81"/>
      <c r="K729" s="97" t="s">
        <v>882</v>
      </c>
      <c r="L729" s="82" t="s">
        <v>1088</v>
      </c>
      <c r="M729" s="77" t="s">
        <v>7</v>
      </c>
      <c r="N729" s="83"/>
      <c r="O729" s="84"/>
      <c r="P729" s="76">
        <v>70</v>
      </c>
      <c r="Q729" s="76">
        <v>23600</v>
      </c>
      <c r="R729" s="81">
        <v>4</v>
      </c>
      <c r="S729" s="85" t="s">
        <v>865</v>
      </c>
      <c r="T729" s="76" t="s">
        <v>895</v>
      </c>
      <c r="U729" s="76">
        <v>25.69</v>
      </c>
      <c r="V729" s="90" t="s">
        <v>884</v>
      </c>
      <c r="W729" s="84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86"/>
      <c r="AP729" s="86"/>
      <c r="AQ729" s="86"/>
      <c r="AR729" s="86"/>
      <c r="AS729" s="86"/>
      <c r="AT729" s="86"/>
      <c r="AU729" s="86"/>
    </row>
    <row r="730" spans="1:47" ht="15" customHeight="1">
      <c r="A730" s="179">
        <v>59730333</v>
      </c>
      <c r="B730" s="77">
        <v>19</v>
      </c>
      <c r="C730" s="78">
        <v>44751</v>
      </c>
      <c r="D730" s="79">
        <v>44752</v>
      </c>
      <c r="E730" s="77" t="s">
        <v>862</v>
      </c>
      <c r="F730" s="87">
        <v>44755</v>
      </c>
      <c r="G730" s="81">
        <v>80</v>
      </c>
      <c r="H730" s="81" t="s">
        <v>1021</v>
      </c>
      <c r="I730" s="78">
        <v>44781</v>
      </c>
      <c r="J730" s="81"/>
      <c r="K730" s="97" t="s">
        <v>882</v>
      </c>
      <c r="L730" s="82" t="s">
        <v>1088</v>
      </c>
      <c r="M730" s="77" t="s">
        <v>7</v>
      </c>
      <c r="N730" s="83"/>
      <c r="O730" s="84"/>
      <c r="P730" s="76">
        <v>69</v>
      </c>
      <c r="Q730" s="81">
        <v>25000</v>
      </c>
      <c r="R730" s="81">
        <v>4</v>
      </c>
      <c r="S730" s="89" t="s">
        <v>877</v>
      </c>
      <c r="T730" s="100" t="s">
        <v>891</v>
      </c>
      <c r="U730" s="81">
        <v>25.22</v>
      </c>
      <c r="V730" s="90" t="s">
        <v>884</v>
      </c>
      <c r="W730" s="84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86"/>
      <c r="AP730" s="86"/>
      <c r="AQ730" s="86"/>
      <c r="AR730" s="86"/>
      <c r="AS730" s="86"/>
      <c r="AT730" s="86"/>
      <c r="AU730" s="86"/>
    </row>
    <row r="731" spans="1:47" ht="15" customHeight="1">
      <c r="A731" s="179">
        <v>91727966</v>
      </c>
      <c r="B731" s="77">
        <v>20</v>
      </c>
      <c r="C731" s="78">
        <v>44751</v>
      </c>
      <c r="D731" s="79">
        <v>44752</v>
      </c>
      <c r="E731" s="77" t="s">
        <v>862</v>
      </c>
      <c r="F731" s="87">
        <v>44755</v>
      </c>
      <c r="G731" s="81">
        <v>80</v>
      </c>
      <c r="H731" s="81" t="s">
        <v>1021</v>
      </c>
      <c r="I731" s="78">
        <v>44781</v>
      </c>
      <c r="J731" s="81"/>
      <c r="K731" s="97" t="s">
        <v>882</v>
      </c>
      <c r="L731" s="82" t="s">
        <v>1088</v>
      </c>
      <c r="M731" s="77" t="s">
        <v>7</v>
      </c>
      <c r="N731" s="83"/>
      <c r="O731" s="84"/>
      <c r="P731" s="76">
        <v>69.2</v>
      </c>
      <c r="Q731" s="76">
        <v>24400</v>
      </c>
      <c r="R731" s="76">
        <v>4</v>
      </c>
      <c r="S731" s="85" t="s">
        <v>865</v>
      </c>
      <c r="T731" s="76" t="s">
        <v>866</v>
      </c>
      <c r="U731" s="76">
        <v>25.46</v>
      </c>
      <c r="V731" s="90" t="s">
        <v>884</v>
      </c>
      <c r="W731" s="84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86"/>
      <c r="AP731" s="86"/>
      <c r="AQ731" s="86"/>
      <c r="AR731" s="86"/>
      <c r="AS731" s="86"/>
      <c r="AT731" s="86"/>
      <c r="AU731" s="86"/>
    </row>
    <row r="732" spans="1:47" ht="15" customHeight="1">
      <c r="A732" s="179">
        <v>91973313</v>
      </c>
      <c r="B732" s="77">
        <v>21</v>
      </c>
      <c r="C732" s="78">
        <v>44751</v>
      </c>
      <c r="D732" s="79">
        <v>44752</v>
      </c>
      <c r="E732" s="77" t="s">
        <v>862</v>
      </c>
      <c r="F732" s="87">
        <v>44755</v>
      </c>
      <c r="G732" s="81">
        <v>80</v>
      </c>
      <c r="H732" s="81" t="s">
        <v>1021</v>
      </c>
      <c r="I732" s="78">
        <v>44781</v>
      </c>
      <c r="J732" s="81"/>
      <c r="K732" s="97" t="s">
        <v>882</v>
      </c>
      <c r="L732" s="82" t="s">
        <v>1088</v>
      </c>
      <c r="M732" s="77" t="s">
        <v>7</v>
      </c>
      <c r="N732" s="83"/>
      <c r="O732" s="84"/>
      <c r="P732" s="76">
        <v>68.5</v>
      </c>
      <c r="Q732" s="76">
        <v>25400</v>
      </c>
      <c r="R732" s="76">
        <v>4</v>
      </c>
      <c r="S732" s="85" t="s">
        <v>865</v>
      </c>
      <c r="T732" s="76" t="s">
        <v>873</v>
      </c>
      <c r="U732" s="76">
        <v>25.7</v>
      </c>
      <c r="V732" s="90" t="s">
        <v>884</v>
      </c>
      <c r="W732" s="84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86"/>
      <c r="AP732" s="86"/>
      <c r="AQ732" s="86"/>
      <c r="AR732" s="86"/>
      <c r="AS732" s="86"/>
      <c r="AT732" s="86"/>
      <c r="AU732" s="86"/>
    </row>
    <row r="733" spans="1:47" ht="15" customHeight="1">
      <c r="A733" s="179">
        <v>91992164</v>
      </c>
      <c r="B733" s="77">
        <v>22</v>
      </c>
      <c r="C733" s="78">
        <v>44751</v>
      </c>
      <c r="D733" s="79">
        <v>44752</v>
      </c>
      <c r="E733" s="77" t="s">
        <v>862</v>
      </c>
      <c r="F733" s="87">
        <v>44755</v>
      </c>
      <c r="G733" s="81">
        <v>80</v>
      </c>
      <c r="H733" s="81" t="s">
        <v>1021</v>
      </c>
      <c r="I733" s="78">
        <v>44781</v>
      </c>
      <c r="J733" s="81"/>
      <c r="K733" s="97" t="s">
        <v>882</v>
      </c>
      <c r="L733" s="82" t="s">
        <v>1088</v>
      </c>
      <c r="M733" s="77" t="s">
        <v>7</v>
      </c>
      <c r="N733" s="83"/>
      <c r="O733" s="84"/>
      <c r="P733" s="76">
        <v>69</v>
      </c>
      <c r="Q733" s="81">
        <v>24800</v>
      </c>
      <c r="R733" s="76">
        <v>4</v>
      </c>
      <c r="S733" s="85" t="s">
        <v>865</v>
      </c>
      <c r="T733" s="101" t="s">
        <v>897</v>
      </c>
      <c r="U733" s="76">
        <v>25.38</v>
      </c>
      <c r="V733" s="90" t="s">
        <v>884</v>
      </c>
      <c r="W733" s="84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86"/>
      <c r="AP733" s="86"/>
      <c r="AQ733" s="86"/>
      <c r="AR733" s="86"/>
      <c r="AS733" s="86"/>
      <c r="AT733" s="86"/>
      <c r="AU733" s="86"/>
    </row>
    <row r="734" spans="1:47" ht="15" customHeight="1">
      <c r="A734" s="179">
        <v>95003596</v>
      </c>
      <c r="B734" s="77">
        <v>23</v>
      </c>
      <c r="C734" s="78">
        <v>44751</v>
      </c>
      <c r="D734" s="79">
        <v>44752</v>
      </c>
      <c r="E734" s="77" t="s">
        <v>862</v>
      </c>
      <c r="F734" s="87">
        <v>44755</v>
      </c>
      <c r="G734" s="81">
        <v>80</v>
      </c>
      <c r="H734" s="81" t="s">
        <v>1021</v>
      </c>
      <c r="I734" s="78">
        <v>44781</v>
      </c>
      <c r="J734" s="81"/>
      <c r="K734" s="97" t="s">
        <v>882</v>
      </c>
      <c r="L734" s="82" t="s">
        <v>1088</v>
      </c>
      <c r="M734" s="77" t="s">
        <v>7</v>
      </c>
      <c r="N734" s="83"/>
      <c r="O734" s="84"/>
      <c r="P734" s="76">
        <v>69</v>
      </c>
      <c r="Q734" s="81">
        <v>25000</v>
      </c>
      <c r="R734" s="81">
        <v>4</v>
      </c>
      <c r="S734" s="89" t="s">
        <v>877</v>
      </c>
      <c r="T734" s="100" t="s">
        <v>891</v>
      </c>
      <c r="U734" s="81">
        <v>25.22</v>
      </c>
      <c r="V734" s="90" t="s">
        <v>884</v>
      </c>
      <c r="W734" s="84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86"/>
      <c r="AP734" s="86"/>
      <c r="AQ734" s="86"/>
      <c r="AR734" s="86"/>
      <c r="AS734" s="86"/>
      <c r="AT734" s="86"/>
      <c r="AU734" s="86"/>
    </row>
    <row r="735" spans="1:47" ht="15" customHeight="1">
      <c r="A735" s="179">
        <v>95098190</v>
      </c>
      <c r="B735" s="77">
        <v>24</v>
      </c>
      <c r="C735" s="78">
        <v>44751</v>
      </c>
      <c r="D735" s="79">
        <v>44752</v>
      </c>
      <c r="E735" s="77" t="s">
        <v>862</v>
      </c>
      <c r="F735" s="87">
        <v>44755</v>
      </c>
      <c r="G735" s="81">
        <v>80</v>
      </c>
      <c r="H735" s="81" t="s">
        <v>1021</v>
      </c>
      <c r="I735" s="78">
        <v>44781</v>
      </c>
      <c r="J735" s="81"/>
      <c r="K735" s="97" t="s">
        <v>882</v>
      </c>
      <c r="L735" s="82" t="s">
        <v>1088</v>
      </c>
      <c r="M735" s="77" t="s">
        <v>7</v>
      </c>
      <c r="N735" s="83"/>
      <c r="O735" s="84"/>
      <c r="P735" s="76">
        <v>69</v>
      </c>
      <c r="Q735" s="81">
        <v>25000</v>
      </c>
      <c r="R735" s="81">
        <v>4</v>
      </c>
      <c r="S735" s="89" t="s">
        <v>877</v>
      </c>
      <c r="T735" s="100" t="s">
        <v>891</v>
      </c>
      <c r="U735" s="81">
        <v>25.22</v>
      </c>
      <c r="V735" s="90" t="s">
        <v>884</v>
      </c>
      <c r="W735" s="84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86"/>
      <c r="AP735" s="86"/>
      <c r="AQ735" s="86"/>
      <c r="AR735" s="86"/>
      <c r="AS735" s="86"/>
      <c r="AT735" s="86"/>
      <c r="AU735" s="86"/>
    </row>
    <row r="736" spans="1:47" ht="15" customHeight="1">
      <c r="A736" s="179">
        <v>98024193</v>
      </c>
      <c r="B736" s="77">
        <v>25</v>
      </c>
      <c r="C736" s="78">
        <v>44751</v>
      </c>
      <c r="D736" s="79">
        <v>44752</v>
      </c>
      <c r="E736" s="77" t="s">
        <v>862</v>
      </c>
      <c r="F736" s="87">
        <v>44755</v>
      </c>
      <c r="G736" s="81">
        <v>80</v>
      </c>
      <c r="H736" s="81" t="s">
        <v>1021</v>
      </c>
      <c r="I736" s="78">
        <v>44781</v>
      </c>
      <c r="J736" s="81"/>
      <c r="K736" s="97" t="s">
        <v>882</v>
      </c>
      <c r="L736" s="82" t="s">
        <v>1088</v>
      </c>
      <c r="M736" s="77" t="s">
        <v>7</v>
      </c>
      <c r="N736" s="83"/>
      <c r="O736" s="84"/>
      <c r="P736" s="76">
        <v>69</v>
      </c>
      <c r="Q736" s="76">
        <v>25000</v>
      </c>
      <c r="R736" s="76">
        <v>4</v>
      </c>
      <c r="S736" s="85" t="s">
        <v>875</v>
      </c>
      <c r="T736" s="88" t="s">
        <v>876</v>
      </c>
      <c r="U736" s="76">
        <v>25.22</v>
      </c>
      <c r="V736" s="90" t="s">
        <v>884</v>
      </c>
      <c r="W736" s="84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86"/>
      <c r="AP736" s="86"/>
      <c r="AQ736" s="86"/>
      <c r="AR736" s="86"/>
      <c r="AS736" s="86"/>
      <c r="AT736" s="86"/>
      <c r="AU736" s="86"/>
    </row>
    <row r="737" spans="1:47" ht="15" customHeight="1">
      <c r="A737" s="179">
        <v>98126790</v>
      </c>
      <c r="B737" s="77">
        <v>26</v>
      </c>
      <c r="C737" s="78">
        <v>44751</v>
      </c>
      <c r="D737" s="79">
        <v>44752</v>
      </c>
      <c r="E737" s="77" t="s">
        <v>862</v>
      </c>
      <c r="F737" s="87">
        <v>44755</v>
      </c>
      <c r="G737" s="81">
        <v>80</v>
      </c>
      <c r="H737" s="81" t="s">
        <v>1021</v>
      </c>
      <c r="I737" s="78">
        <v>44781</v>
      </c>
      <c r="J737" s="81"/>
      <c r="K737" s="97" t="s">
        <v>882</v>
      </c>
      <c r="L737" s="82" t="s">
        <v>1088</v>
      </c>
      <c r="M737" s="77" t="s">
        <v>7</v>
      </c>
      <c r="N737" s="83"/>
      <c r="O737" s="84"/>
      <c r="P737" s="76">
        <v>69.8</v>
      </c>
      <c r="Q737" s="76">
        <v>24100</v>
      </c>
      <c r="R737" s="76">
        <v>4</v>
      </c>
      <c r="S737" s="89" t="s">
        <v>877</v>
      </c>
      <c r="T737" s="76" t="s">
        <v>894</v>
      </c>
      <c r="U737" s="81">
        <v>25.22</v>
      </c>
      <c r="V737" s="90" t="s">
        <v>884</v>
      </c>
      <c r="W737" s="84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86"/>
      <c r="AP737" s="86"/>
      <c r="AQ737" s="86"/>
      <c r="AR737" s="86"/>
      <c r="AS737" s="86"/>
      <c r="AT737" s="86"/>
      <c r="AU737" s="86"/>
    </row>
    <row r="738" spans="1:47" ht="15" customHeight="1">
      <c r="A738" s="179">
        <v>98162696</v>
      </c>
      <c r="B738" s="77">
        <v>27</v>
      </c>
      <c r="C738" s="78">
        <v>44751</v>
      </c>
      <c r="D738" s="79">
        <v>44752</v>
      </c>
      <c r="E738" s="77" t="s">
        <v>862</v>
      </c>
      <c r="F738" s="87">
        <v>44755</v>
      </c>
      <c r="G738" s="81">
        <v>80</v>
      </c>
      <c r="H738" s="81" t="s">
        <v>1021</v>
      </c>
      <c r="I738" s="78">
        <v>44781</v>
      </c>
      <c r="J738" s="81"/>
      <c r="K738" s="97" t="s">
        <v>882</v>
      </c>
      <c r="L738" s="82" t="s">
        <v>1088</v>
      </c>
      <c r="M738" s="77" t="s">
        <v>7</v>
      </c>
      <c r="N738" s="83"/>
      <c r="O738" s="84"/>
      <c r="P738" s="76">
        <v>69.8</v>
      </c>
      <c r="Q738" s="76">
        <v>24000</v>
      </c>
      <c r="R738" s="76">
        <v>4</v>
      </c>
      <c r="S738" s="89" t="s">
        <v>877</v>
      </c>
      <c r="T738" s="76" t="s">
        <v>894</v>
      </c>
      <c r="U738" s="81">
        <v>25.22</v>
      </c>
      <c r="V738" s="90" t="s">
        <v>884</v>
      </c>
      <c r="W738" s="84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86"/>
      <c r="AP738" s="86"/>
      <c r="AQ738" s="86"/>
      <c r="AR738" s="86"/>
      <c r="AS738" s="86"/>
      <c r="AT738" s="86"/>
      <c r="AU738" s="86"/>
    </row>
    <row r="739" spans="1:47" ht="15" customHeight="1">
      <c r="A739" s="179">
        <v>98184641</v>
      </c>
      <c r="B739" s="77">
        <v>28</v>
      </c>
      <c r="C739" s="78">
        <v>44751</v>
      </c>
      <c r="D739" s="79">
        <v>44752</v>
      </c>
      <c r="E739" s="77" t="s">
        <v>862</v>
      </c>
      <c r="F739" s="87">
        <v>44755</v>
      </c>
      <c r="G739" s="81">
        <v>80</v>
      </c>
      <c r="H739" s="81" t="s">
        <v>1021</v>
      </c>
      <c r="I739" s="78">
        <v>44781</v>
      </c>
      <c r="J739" s="81"/>
      <c r="K739" s="97" t="s">
        <v>882</v>
      </c>
      <c r="L739" s="82" t="s">
        <v>1088</v>
      </c>
      <c r="M739" s="77" t="s">
        <v>7</v>
      </c>
      <c r="N739" s="83"/>
      <c r="O739" s="84"/>
      <c r="P739" s="76">
        <v>69.8</v>
      </c>
      <c r="Q739" s="76">
        <v>24100</v>
      </c>
      <c r="R739" s="76">
        <v>4</v>
      </c>
      <c r="S739" s="89" t="s">
        <v>877</v>
      </c>
      <c r="T739" s="76" t="s">
        <v>894</v>
      </c>
      <c r="U739" s="81">
        <v>25.22</v>
      </c>
      <c r="V739" s="90" t="s">
        <v>884</v>
      </c>
      <c r="W739" s="84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86"/>
      <c r="AP739" s="86"/>
      <c r="AQ739" s="86"/>
      <c r="AR739" s="86"/>
      <c r="AS739" s="86"/>
      <c r="AT739" s="86"/>
      <c r="AU739" s="86"/>
    </row>
    <row r="740" spans="1:47" ht="15" customHeight="1">
      <c r="A740" s="179">
        <v>98303290</v>
      </c>
      <c r="B740" s="77">
        <v>29</v>
      </c>
      <c r="C740" s="78">
        <v>44751</v>
      </c>
      <c r="D740" s="79">
        <v>44752</v>
      </c>
      <c r="E740" s="77" t="s">
        <v>862</v>
      </c>
      <c r="F740" s="87">
        <v>44755</v>
      </c>
      <c r="G740" s="81">
        <v>80</v>
      </c>
      <c r="H740" s="81" t="s">
        <v>1021</v>
      </c>
      <c r="I740" s="78">
        <v>44781</v>
      </c>
      <c r="J740" s="81"/>
      <c r="K740" s="97" t="s">
        <v>882</v>
      </c>
      <c r="L740" s="82" t="s">
        <v>1088</v>
      </c>
      <c r="M740" s="77" t="s">
        <v>7</v>
      </c>
      <c r="N740" s="83"/>
      <c r="O740" s="84"/>
      <c r="P740" s="76">
        <v>69.2</v>
      </c>
      <c r="Q740" s="76">
        <v>24400</v>
      </c>
      <c r="R740" s="76">
        <v>4</v>
      </c>
      <c r="S740" s="85" t="s">
        <v>865</v>
      </c>
      <c r="T740" s="76" t="s">
        <v>866</v>
      </c>
      <c r="U740" s="76">
        <v>25.46</v>
      </c>
      <c r="V740" s="90" t="s">
        <v>884</v>
      </c>
      <c r="W740" s="84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86"/>
      <c r="AP740" s="86"/>
      <c r="AQ740" s="86"/>
      <c r="AR740" s="86"/>
      <c r="AS740" s="86"/>
      <c r="AT740" s="86"/>
      <c r="AU740" s="86"/>
    </row>
    <row r="741" spans="1:47" ht="15" customHeight="1">
      <c r="A741" s="179">
        <v>95003190</v>
      </c>
      <c r="B741" s="77">
        <v>30</v>
      </c>
      <c r="C741" s="78">
        <v>44751</v>
      </c>
      <c r="D741" s="79">
        <v>44752</v>
      </c>
      <c r="E741" s="77" t="s">
        <v>862</v>
      </c>
      <c r="F741" s="87">
        <v>44755</v>
      </c>
      <c r="G741" s="81">
        <v>80</v>
      </c>
      <c r="H741" s="81" t="s">
        <v>1021</v>
      </c>
      <c r="I741" s="78">
        <v>44781</v>
      </c>
      <c r="J741" s="81"/>
      <c r="K741" s="97" t="s">
        <v>882</v>
      </c>
      <c r="L741" s="82" t="s">
        <v>1088</v>
      </c>
      <c r="M741" s="77" t="s">
        <v>7</v>
      </c>
      <c r="N741" s="83"/>
      <c r="O741" s="84"/>
      <c r="P741" s="76">
        <v>69</v>
      </c>
      <c r="Q741" s="81">
        <v>25000</v>
      </c>
      <c r="R741" s="81">
        <v>4</v>
      </c>
      <c r="S741" s="89" t="s">
        <v>877</v>
      </c>
      <c r="T741" s="100" t="s">
        <v>891</v>
      </c>
      <c r="U741" s="81">
        <v>25.22</v>
      </c>
      <c r="V741" s="90" t="s">
        <v>884</v>
      </c>
      <c r="W741" s="84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86"/>
      <c r="AP741" s="86"/>
      <c r="AQ741" s="86"/>
      <c r="AR741" s="86"/>
      <c r="AS741" s="86"/>
      <c r="AT741" s="86"/>
      <c r="AU741" s="86"/>
    </row>
    <row r="742" spans="1:47" ht="15" customHeight="1">
      <c r="A742" s="179">
        <v>54285390</v>
      </c>
      <c r="B742" s="77">
        <v>31</v>
      </c>
      <c r="C742" s="78">
        <v>44751</v>
      </c>
      <c r="D742" s="79">
        <v>44752</v>
      </c>
      <c r="E742" s="77" t="s">
        <v>862</v>
      </c>
      <c r="F742" s="87">
        <v>44755</v>
      </c>
      <c r="G742" s="81">
        <v>80</v>
      </c>
      <c r="H742" s="81" t="s">
        <v>1021</v>
      </c>
      <c r="I742" s="78">
        <v>44781</v>
      </c>
      <c r="J742" s="81"/>
      <c r="K742" s="97" t="s">
        <v>882</v>
      </c>
      <c r="L742" s="82" t="s">
        <v>1088</v>
      </c>
      <c r="M742" s="77" t="s">
        <v>7</v>
      </c>
      <c r="N742" s="83"/>
      <c r="O742" s="84"/>
      <c r="P742" s="76">
        <v>70</v>
      </c>
      <c r="Q742" s="76">
        <v>23600</v>
      </c>
      <c r="R742" s="81">
        <v>4</v>
      </c>
      <c r="S742" s="85" t="s">
        <v>865</v>
      </c>
      <c r="T742" s="76" t="s">
        <v>895</v>
      </c>
      <c r="U742" s="76">
        <v>25.69</v>
      </c>
      <c r="V742" s="90" t="s">
        <v>884</v>
      </c>
      <c r="W742" s="84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86"/>
      <c r="AP742" s="86"/>
      <c r="AQ742" s="86"/>
      <c r="AR742" s="86"/>
      <c r="AS742" s="86"/>
      <c r="AT742" s="86"/>
      <c r="AU742" s="86"/>
    </row>
    <row r="743" spans="1:47" ht="15" customHeight="1">
      <c r="A743" s="179">
        <v>54285580</v>
      </c>
      <c r="B743" s="77">
        <v>32</v>
      </c>
      <c r="C743" s="78">
        <v>44751</v>
      </c>
      <c r="D743" s="79">
        <v>44752</v>
      </c>
      <c r="E743" s="77" t="s">
        <v>862</v>
      </c>
      <c r="F743" s="87">
        <v>44755</v>
      </c>
      <c r="G743" s="81">
        <v>80</v>
      </c>
      <c r="H743" s="81" t="s">
        <v>1021</v>
      </c>
      <c r="I743" s="78">
        <v>44781</v>
      </c>
      <c r="J743" s="81"/>
      <c r="K743" s="97" t="s">
        <v>882</v>
      </c>
      <c r="L743" s="82" t="s">
        <v>1088</v>
      </c>
      <c r="M743" s="77" t="s">
        <v>7</v>
      </c>
      <c r="N743" s="83"/>
      <c r="O743" s="84"/>
      <c r="P743" s="76">
        <v>70</v>
      </c>
      <c r="Q743" s="76">
        <v>23600</v>
      </c>
      <c r="R743" s="81">
        <v>4</v>
      </c>
      <c r="S743" s="85" t="s">
        <v>865</v>
      </c>
      <c r="T743" s="76" t="s">
        <v>895</v>
      </c>
      <c r="U743" s="76">
        <v>25.69</v>
      </c>
      <c r="V743" s="90" t="s">
        <v>884</v>
      </c>
      <c r="W743" s="84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86"/>
      <c r="AP743" s="86"/>
      <c r="AQ743" s="86"/>
      <c r="AR743" s="86"/>
      <c r="AS743" s="86"/>
      <c r="AT743" s="86"/>
      <c r="AU743" s="86"/>
    </row>
    <row r="744" spans="1:47" ht="15" customHeight="1">
      <c r="A744" s="179">
        <v>54286331</v>
      </c>
      <c r="B744" s="77">
        <v>33</v>
      </c>
      <c r="C744" s="78">
        <v>44751</v>
      </c>
      <c r="D744" s="79">
        <v>44752</v>
      </c>
      <c r="E744" s="77" t="s">
        <v>862</v>
      </c>
      <c r="F744" s="87">
        <v>44755</v>
      </c>
      <c r="G744" s="81">
        <v>80</v>
      </c>
      <c r="H744" s="81" t="s">
        <v>1021</v>
      </c>
      <c r="I744" s="78">
        <v>44781</v>
      </c>
      <c r="J744" s="81"/>
      <c r="K744" s="97" t="s">
        <v>882</v>
      </c>
      <c r="L744" s="82" t="s">
        <v>1088</v>
      </c>
      <c r="M744" s="77" t="s">
        <v>7</v>
      </c>
      <c r="N744" s="83"/>
      <c r="O744" s="84"/>
      <c r="P744" s="76">
        <v>70</v>
      </c>
      <c r="Q744" s="76">
        <v>23600</v>
      </c>
      <c r="R744" s="81">
        <v>4</v>
      </c>
      <c r="S744" s="85" t="s">
        <v>865</v>
      </c>
      <c r="T744" s="76" t="s">
        <v>895</v>
      </c>
      <c r="U744" s="76">
        <v>25.69</v>
      </c>
      <c r="V744" s="90" t="s">
        <v>884</v>
      </c>
      <c r="W744" s="84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86"/>
      <c r="AP744" s="86"/>
      <c r="AQ744" s="86"/>
      <c r="AR744" s="86"/>
      <c r="AS744" s="86"/>
      <c r="AT744" s="86"/>
      <c r="AU744" s="86"/>
    </row>
    <row r="745" spans="1:47" ht="15" customHeight="1">
      <c r="A745" s="179">
        <v>94042595</v>
      </c>
      <c r="B745" s="77">
        <v>34</v>
      </c>
      <c r="C745" s="78">
        <v>44751</v>
      </c>
      <c r="D745" s="79">
        <v>44752</v>
      </c>
      <c r="E745" s="77" t="s">
        <v>862</v>
      </c>
      <c r="F745" s="87">
        <v>44755</v>
      </c>
      <c r="G745" s="81">
        <v>80</v>
      </c>
      <c r="H745" s="81" t="s">
        <v>1021</v>
      </c>
      <c r="I745" s="78">
        <v>44781</v>
      </c>
      <c r="J745" s="81"/>
      <c r="K745" s="97" t="s">
        <v>882</v>
      </c>
      <c r="L745" s="82" t="s">
        <v>1088</v>
      </c>
      <c r="M745" s="77" t="s">
        <v>7</v>
      </c>
      <c r="N745" s="83"/>
      <c r="O745" s="84"/>
      <c r="P745" s="76">
        <v>69</v>
      </c>
      <c r="Q745" s="81">
        <v>25000</v>
      </c>
      <c r="R745" s="81">
        <v>4</v>
      </c>
      <c r="S745" s="89" t="s">
        <v>877</v>
      </c>
      <c r="T745" s="100" t="s">
        <v>891</v>
      </c>
      <c r="U745" s="81">
        <v>25.22</v>
      </c>
      <c r="V745" s="90" t="s">
        <v>884</v>
      </c>
      <c r="W745" s="84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86"/>
      <c r="AP745" s="86"/>
      <c r="AQ745" s="86"/>
      <c r="AR745" s="86"/>
      <c r="AS745" s="86"/>
      <c r="AT745" s="86"/>
      <c r="AU745" s="86"/>
    </row>
    <row r="746" spans="1:47" ht="15" customHeight="1">
      <c r="A746" s="179">
        <v>94185725</v>
      </c>
      <c r="B746" s="77">
        <v>35</v>
      </c>
      <c r="C746" s="78">
        <v>44751</v>
      </c>
      <c r="D746" s="79">
        <v>44752</v>
      </c>
      <c r="E746" s="77" t="s">
        <v>862</v>
      </c>
      <c r="F746" s="87">
        <v>44755</v>
      </c>
      <c r="G746" s="81">
        <v>80</v>
      </c>
      <c r="H746" s="81" t="s">
        <v>1021</v>
      </c>
      <c r="I746" s="78">
        <v>44781</v>
      </c>
      <c r="J746" s="81"/>
      <c r="K746" s="97" t="s">
        <v>882</v>
      </c>
      <c r="L746" s="82" t="s">
        <v>1088</v>
      </c>
      <c r="M746" s="77" t="s">
        <v>7</v>
      </c>
      <c r="N746" s="83"/>
      <c r="O746" s="84"/>
      <c r="P746" s="76">
        <v>69</v>
      </c>
      <c r="Q746" s="81">
        <v>25000</v>
      </c>
      <c r="R746" s="81">
        <v>4</v>
      </c>
      <c r="S746" s="89" t="s">
        <v>877</v>
      </c>
      <c r="T746" s="100" t="s">
        <v>891</v>
      </c>
      <c r="U746" s="81">
        <v>25.22</v>
      </c>
      <c r="V746" s="90" t="s">
        <v>884</v>
      </c>
      <c r="W746" s="84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86"/>
      <c r="AP746" s="86"/>
      <c r="AQ746" s="86"/>
      <c r="AR746" s="86"/>
      <c r="AS746" s="86"/>
      <c r="AT746" s="86"/>
      <c r="AU746" s="86"/>
    </row>
    <row r="747" spans="1:47" ht="15" customHeight="1">
      <c r="A747" s="179">
        <v>94533791</v>
      </c>
      <c r="B747" s="77">
        <v>36</v>
      </c>
      <c r="C747" s="78">
        <v>44751</v>
      </c>
      <c r="D747" s="79">
        <v>44752</v>
      </c>
      <c r="E747" s="77" t="s">
        <v>862</v>
      </c>
      <c r="F747" s="87">
        <v>44755</v>
      </c>
      <c r="G747" s="81">
        <v>80</v>
      </c>
      <c r="H747" s="81" t="s">
        <v>1021</v>
      </c>
      <c r="I747" s="78">
        <v>44781</v>
      </c>
      <c r="J747" s="81"/>
      <c r="K747" s="97" t="s">
        <v>882</v>
      </c>
      <c r="L747" s="82" t="s">
        <v>1088</v>
      </c>
      <c r="M747" s="77" t="s">
        <v>7</v>
      </c>
      <c r="N747" s="83"/>
      <c r="O747" s="84"/>
      <c r="P747" s="76">
        <v>68.5</v>
      </c>
      <c r="Q747" s="76">
        <v>25000</v>
      </c>
      <c r="R747" s="76">
        <v>4</v>
      </c>
      <c r="S747" s="85" t="s">
        <v>865</v>
      </c>
      <c r="T747" s="76" t="s">
        <v>873</v>
      </c>
      <c r="U747" s="76">
        <v>25.7</v>
      </c>
      <c r="V747" s="90" t="s">
        <v>884</v>
      </c>
      <c r="W747" s="84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86"/>
      <c r="AP747" s="86"/>
      <c r="AQ747" s="86"/>
      <c r="AR747" s="86"/>
      <c r="AS747" s="86"/>
      <c r="AT747" s="86"/>
      <c r="AU747" s="86"/>
    </row>
    <row r="748" spans="1:47" ht="15" customHeight="1">
      <c r="A748" s="179">
        <v>97998496</v>
      </c>
      <c r="B748" s="77">
        <v>37</v>
      </c>
      <c r="C748" s="78">
        <v>44751</v>
      </c>
      <c r="D748" s="79">
        <v>44752</v>
      </c>
      <c r="E748" s="77" t="s">
        <v>862</v>
      </c>
      <c r="F748" s="87">
        <v>44755</v>
      </c>
      <c r="G748" s="81">
        <v>80</v>
      </c>
      <c r="H748" s="81" t="s">
        <v>1021</v>
      </c>
      <c r="I748" s="78">
        <v>44781</v>
      </c>
      <c r="J748" s="81"/>
      <c r="K748" s="97" t="s">
        <v>882</v>
      </c>
      <c r="L748" s="82" t="s">
        <v>1088</v>
      </c>
      <c r="M748" s="77" t="s">
        <v>7</v>
      </c>
      <c r="N748" s="83"/>
      <c r="O748" s="84"/>
      <c r="P748" s="76">
        <v>68.5</v>
      </c>
      <c r="Q748" s="76">
        <v>25000</v>
      </c>
      <c r="R748" s="76">
        <v>4</v>
      </c>
      <c r="S748" s="85" t="s">
        <v>865</v>
      </c>
      <c r="T748" s="76" t="s">
        <v>873</v>
      </c>
      <c r="U748" s="76">
        <v>25.7</v>
      </c>
      <c r="V748" s="90" t="s">
        <v>884</v>
      </c>
      <c r="W748" s="84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86"/>
      <c r="AP748" s="86"/>
      <c r="AQ748" s="86"/>
      <c r="AR748" s="86"/>
      <c r="AS748" s="86"/>
      <c r="AT748" s="86"/>
      <c r="AU748" s="86"/>
    </row>
    <row r="749" spans="1:47" ht="15" customHeight="1">
      <c r="A749" s="179">
        <v>98034879</v>
      </c>
      <c r="B749" s="77">
        <v>38</v>
      </c>
      <c r="C749" s="78">
        <v>44751</v>
      </c>
      <c r="D749" s="79">
        <v>44752</v>
      </c>
      <c r="E749" s="77" t="s">
        <v>862</v>
      </c>
      <c r="F749" s="87">
        <v>44755</v>
      </c>
      <c r="G749" s="81">
        <v>80</v>
      </c>
      <c r="H749" s="81" t="s">
        <v>1021</v>
      </c>
      <c r="I749" s="78">
        <v>44781</v>
      </c>
      <c r="J749" s="81"/>
      <c r="K749" s="97" t="s">
        <v>882</v>
      </c>
      <c r="L749" s="82" t="s">
        <v>1088</v>
      </c>
      <c r="M749" s="77" t="s">
        <v>7</v>
      </c>
      <c r="N749" s="83"/>
      <c r="O749" s="84"/>
      <c r="P749" s="76">
        <v>69</v>
      </c>
      <c r="Q749" s="76">
        <v>25000</v>
      </c>
      <c r="R749" s="76">
        <v>4</v>
      </c>
      <c r="S749" s="85" t="s">
        <v>875</v>
      </c>
      <c r="T749" s="88" t="s">
        <v>876</v>
      </c>
      <c r="U749" s="76">
        <v>25.22</v>
      </c>
      <c r="V749" s="90" t="s">
        <v>884</v>
      </c>
      <c r="W749" s="84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86"/>
      <c r="AP749" s="86"/>
      <c r="AQ749" s="86"/>
      <c r="AR749" s="86"/>
      <c r="AS749" s="86"/>
      <c r="AT749" s="86"/>
      <c r="AU749" s="86"/>
    </row>
    <row r="750" spans="1:47" ht="15" customHeight="1">
      <c r="A750" s="179">
        <v>98111891</v>
      </c>
      <c r="B750" s="77">
        <v>39</v>
      </c>
      <c r="C750" s="78">
        <v>44751</v>
      </c>
      <c r="D750" s="79">
        <v>44752</v>
      </c>
      <c r="E750" s="77" t="s">
        <v>862</v>
      </c>
      <c r="F750" s="87">
        <v>44755</v>
      </c>
      <c r="G750" s="81">
        <v>80</v>
      </c>
      <c r="H750" s="81" t="s">
        <v>1021</v>
      </c>
      <c r="I750" s="78">
        <v>44781</v>
      </c>
      <c r="J750" s="81"/>
      <c r="K750" s="97" t="s">
        <v>882</v>
      </c>
      <c r="L750" s="82" t="s">
        <v>1088</v>
      </c>
      <c r="M750" s="77" t="s">
        <v>7</v>
      </c>
      <c r="N750" s="83"/>
      <c r="O750" s="84"/>
      <c r="P750" s="76">
        <v>69.8</v>
      </c>
      <c r="Q750" s="76">
        <v>24100</v>
      </c>
      <c r="R750" s="76">
        <v>4</v>
      </c>
      <c r="S750" s="89" t="s">
        <v>877</v>
      </c>
      <c r="T750" s="76" t="s">
        <v>894</v>
      </c>
      <c r="U750" s="81">
        <v>25.22</v>
      </c>
      <c r="V750" s="90" t="s">
        <v>884</v>
      </c>
      <c r="W750" s="84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86"/>
      <c r="AP750" s="86"/>
      <c r="AQ750" s="86"/>
      <c r="AR750" s="86"/>
      <c r="AS750" s="86"/>
      <c r="AT750" s="86"/>
      <c r="AU750" s="86"/>
    </row>
    <row r="751" spans="1:47" ht="15" customHeight="1">
      <c r="A751" s="179">
        <v>98146426</v>
      </c>
      <c r="B751" s="77">
        <v>40</v>
      </c>
      <c r="C751" s="78">
        <v>44751</v>
      </c>
      <c r="D751" s="79">
        <v>44752</v>
      </c>
      <c r="E751" s="77" t="s">
        <v>862</v>
      </c>
      <c r="F751" s="87">
        <v>44755</v>
      </c>
      <c r="G751" s="81">
        <v>80</v>
      </c>
      <c r="H751" s="81" t="s">
        <v>1021</v>
      </c>
      <c r="I751" s="78">
        <v>44781</v>
      </c>
      <c r="J751" s="81"/>
      <c r="K751" s="97" t="s">
        <v>882</v>
      </c>
      <c r="L751" s="82" t="s">
        <v>1088</v>
      </c>
      <c r="M751" s="77" t="s">
        <v>7</v>
      </c>
      <c r="N751" s="83"/>
      <c r="O751" s="84"/>
      <c r="P751" s="76">
        <v>69.8</v>
      </c>
      <c r="Q751" s="76">
        <v>24100</v>
      </c>
      <c r="R751" s="76">
        <v>4</v>
      </c>
      <c r="S751" s="89" t="s">
        <v>877</v>
      </c>
      <c r="T751" s="76" t="s">
        <v>894</v>
      </c>
      <c r="U751" s="81">
        <v>25.22</v>
      </c>
      <c r="V751" s="90" t="s">
        <v>884</v>
      </c>
      <c r="W751" s="84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86"/>
      <c r="AP751" s="86"/>
      <c r="AQ751" s="86"/>
      <c r="AR751" s="86"/>
      <c r="AS751" s="86"/>
      <c r="AT751" s="86"/>
      <c r="AU751" s="86"/>
    </row>
    <row r="752" spans="1:47" ht="15" customHeight="1">
      <c r="A752" s="179">
        <v>98151418</v>
      </c>
      <c r="B752" s="77">
        <v>41</v>
      </c>
      <c r="C752" s="78">
        <v>44751</v>
      </c>
      <c r="D752" s="79">
        <v>44752</v>
      </c>
      <c r="E752" s="77" t="s">
        <v>862</v>
      </c>
      <c r="F752" s="87">
        <v>44755</v>
      </c>
      <c r="G752" s="81">
        <v>80</v>
      </c>
      <c r="H752" s="81" t="s">
        <v>1021</v>
      </c>
      <c r="I752" s="78">
        <v>44781</v>
      </c>
      <c r="J752" s="81"/>
      <c r="K752" s="97" t="s">
        <v>882</v>
      </c>
      <c r="L752" s="82" t="s">
        <v>1088</v>
      </c>
      <c r="M752" s="77" t="s">
        <v>7</v>
      </c>
      <c r="N752" s="83"/>
      <c r="O752" s="84"/>
      <c r="P752" s="76">
        <v>69.8</v>
      </c>
      <c r="Q752" s="76">
        <v>24000</v>
      </c>
      <c r="R752" s="76">
        <v>4</v>
      </c>
      <c r="S752" s="89" t="s">
        <v>877</v>
      </c>
      <c r="T752" s="76" t="s">
        <v>894</v>
      </c>
      <c r="U752" s="81">
        <v>25.22</v>
      </c>
      <c r="V752" s="90" t="s">
        <v>884</v>
      </c>
      <c r="W752" s="84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86"/>
      <c r="AP752" s="86"/>
      <c r="AQ752" s="86"/>
      <c r="AR752" s="86"/>
      <c r="AS752" s="86"/>
      <c r="AT752" s="86"/>
      <c r="AU752" s="86"/>
    </row>
    <row r="753" spans="1:47" ht="15" customHeight="1">
      <c r="A753" s="179">
        <v>98303126</v>
      </c>
      <c r="B753" s="77">
        <v>42</v>
      </c>
      <c r="C753" s="78">
        <v>44751</v>
      </c>
      <c r="D753" s="79">
        <v>44752</v>
      </c>
      <c r="E753" s="77" t="s">
        <v>862</v>
      </c>
      <c r="F753" s="87">
        <v>44755</v>
      </c>
      <c r="G753" s="81">
        <v>80</v>
      </c>
      <c r="H753" s="81" t="s">
        <v>1021</v>
      </c>
      <c r="I753" s="78">
        <v>44781</v>
      </c>
      <c r="J753" s="81"/>
      <c r="K753" s="97" t="s">
        <v>882</v>
      </c>
      <c r="L753" s="82" t="s">
        <v>1088</v>
      </c>
      <c r="M753" s="77" t="s">
        <v>7</v>
      </c>
      <c r="N753" s="83"/>
      <c r="O753" s="84"/>
      <c r="P753" s="76">
        <v>69.2</v>
      </c>
      <c r="Q753" s="76">
        <v>24500</v>
      </c>
      <c r="R753" s="76">
        <v>4</v>
      </c>
      <c r="S753" s="85" t="s">
        <v>865</v>
      </c>
      <c r="T753" s="76" t="s">
        <v>866</v>
      </c>
      <c r="U753" s="76">
        <v>25.46</v>
      </c>
      <c r="V753" s="90" t="s">
        <v>884</v>
      </c>
      <c r="W753" s="84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86"/>
      <c r="AP753" s="86"/>
      <c r="AQ753" s="86"/>
      <c r="AR753" s="86"/>
      <c r="AS753" s="86"/>
      <c r="AT753" s="86"/>
      <c r="AU753" s="86"/>
    </row>
    <row r="754" spans="1:47" ht="15.75" customHeight="1">
      <c r="A754" s="104"/>
      <c r="B754" s="165"/>
      <c r="C754" s="165"/>
      <c r="D754" s="165"/>
      <c r="E754" s="165"/>
      <c r="F754" s="161">
        <v>44755.708333333336</v>
      </c>
      <c r="G754" s="165"/>
      <c r="H754" s="180"/>
      <c r="I754" s="180"/>
      <c r="J754" s="180"/>
      <c r="K754" s="105"/>
      <c r="L754" s="104"/>
      <c r="M754" s="109"/>
      <c r="N754" s="109"/>
      <c r="O754" s="84"/>
      <c r="P754" s="108"/>
      <c r="Q754" s="108"/>
      <c r="R754" s="108"/>
      <c r="S754" s="167"/>
      <c r="T754" s="108"/>
      <c r="U754" s="168"/>
      <c r="V754" s="108"/>
      <c r="W754" s="169"/>
      <c r="X754" s="170"/>
      <c r="Y754" s="170"/>
      <c r="Z754" s="170"/>
      <c r="AA754" s="170"/>
      <c r="AB754" s="170"/>
      <c r="AC754" s="170"/>
      <c r="AD754" s="170"/>
      <c r="AE754" s="170"/>
      <c r="AF754" s="170"/>
      <c r="AG754" s="170"/>
      <c r="AH754" s="170"/>
      <c r="AI754" s="170"/>
      <c r="AJ754" s="170"/>
      <c r="AK754" s="170"/>
      <c r="AL754" s="170"/>
      <c r="AM754" s="170"/>
      <c r="AN754" s="170"/>
      <c r="AO754" s="170"/>
      <c r="AP754" s="170"/>
      <c r="AQ754" s="170"/>
      <c r="AR754" s="170"/>
      <c r="AS754" s="170"/>
      <c r="AT754" s="170"/>
      <c r="AU754" s="170"/>
    </row>
    <row r="755" spans="1:47" ht="15" customHeight="1">
      <c r="A755" s="81">
        <v>94807146</v>
      </c>
      <c r="B755" s="77">
        <v>1</v>
      </c>
      <c r="C755" s="78">
        <v>44745</v>
      </c>
      <c r="D755" s="79">
        <v>44746</v>
      </c>
      <c r="E755" s="77" t="s">
        <v>862</v>
      </c>
      <c r="F755" s="172" t="s">
        <v>1089</v>
      </c>
      <c r="G755" s="102">
        <v>60</v>
      </c>
      <c r="H755" s="81" t="s">
        <v>984</v>
      </c>
      <c r="I755" s="78">
        <v>44776</v>
      </c>
      <c r="J755" s="81"/>
      <c r="K755" s="97" t="s">
        <v>882</v>
      </c>
      <c r="L755" s="82" t="s">
        <v>985</v>
      </c>
      <c r="M755" s="77" t="s">
        <v>7</v>
      </c>
      <c r="N755" s="83">
        <v>44774</v>
      </c>
      <c r="O755" s="84"/>
      <c r="P755" s="76">
        <v>68</v>
      </c>
      <c r="Q755" s="76">
        <v>24000</v>
      </c>
      <c r="R755" s="76">
        <v>3</v>
      </c>
      <c r="S755" s="85" t="s">
        <v>899</v>
      </c>
      <c r="T755" s="76" t="s">
        <v>901</v>
      </c>
      <c r="U755" s="76">
        <v>19.62</v>
      </c>
      <c r="V755" s="90" t="s">
        <v>884</v>
      </c>
      <c r="W755" s="84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86"/>
      <c r="AP755" s="86"/>
      <c r="AQ755" s="86"/>
      <c r="AR755" s="86"/>
      <c r="AS755" s="86"/>
      <c r="AT755" s="86"/>
      <c r="AU755" s="86"/>
    </row>
    <row r="756" spans="1:47" ht="16.5" customHeight="1">
      <c r="A756" s="104"/>
      <c r="B756" s="145"/>
      <c r="C756" s="106"/>
      <c r="D756" s="105"/>
      <c r="E756" s="105"/>
      <c r="F756" s="105"/>
      <c r="G756" s="105"/>
      <c r="H756" s="446" t="s">
        <v>1090</v>
      </c>
      <c r="I756" s="440"/>
      <c r="J756" s="441"/>
      <c r="K756" s="148"/>
      <c r="L756" s="104"/>
      <c r="M756" s="104"/>
      <c r="N756" s="109"/>
      <c r="O756" s="108"/>
      <c r="P756" s="105"/>
      <c r="Q756" s="109"/>
      <c r="R756" s="109"/>
      <c r="S756" s="110"/>
      <c r="T756" s="109"/>
      <c r="U756" s="149"/>
      <c r="V756" s="108"/>
      <c r="W756" s="108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86"/>
      <c r="AP756" s="86"/>
      <c r="AQ756" s="86"/>
      <c r="AR756" s="86"/>
      <c r="AS756" s="86"/>
      <c r="AT756" s="86"/>
      <c r="AU756" s="86"/>
    </row>
    <row r="757" spans="1:47" ht="15" customHeight="1">
      <c r="A757" s="118">
        <v>95094090</v>
      </c>
      <c r="B757" s="81">
        <v>9</v>
      </c>
      <c r="C757" s="123" t="s">
        <v>1091</v>
      </c>
      <c r="D757" s="79">
        <v>44752</v>
      </c>
      <c r="E757" s="81" t="s">
        <v>943</v>
      </c>
      <c r="F757" s="80">
        <v>44756.125</v>
      </c>
      <c r="G757" s="81">
        <v>80</v>
      </c>
      <c r="H757" s="81" t="s">
        <v>1092</v>
      </c>
      <c r="I757" s="162">
        <v>44784</v>
      </c>
      <c r="J757" s="76"/>
      <c r="K757" s="117" t="s">
        <v>932</v>
      </c>
      <c r="L757" s="150"/>
      <c r="M757" s="77" t="s">
        <v>944</v>
      </c>
      <c r="N757" s="83"/>
      <c r="O757" s="84"/>
      <c r="P757" s="76">
        <v>69</v>
      </c>
      <c r="Q757" s="81">
        <v>25000</v>
      </c>
      <c r="R757" s="81">
        <v>4</v>
      </c>
      <c r="S757" s="89" t="s">
        <v>877</v>
      </c>
      <c r="T757" s="100" t="s">
        <v>891</v>
      </c>
      <c r="U757" s="81">
        <v>25.22</v>
      </c>
      <c r="V757" s="117" t="s">
        <v>934</v>
      </c>
      <c r="W757" s="84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86"/>
      <c r="AP757" s="86"/>
      <c r="AQ757" s="86"/>
      <c r="AR757" s="86"/>
      <c r="AS757" s="86"/>
      <c r="AT757" s="86"/>
      <c r="AU757" s="86"/>
    </row>
    <row r="758" spans="1:47" ht="15" customHeight="1">
      <c r="A758" s="115">
        <v>98014293</v>
      </c>
      <c r="B758" s="81">
        <v>6</v>
      </c>
      <c r="C758" s="78">
        <v>44745</v>
      </c>
      <c r="D758" s="79">
        <v>44745</v>
      </c>
      <c r="E758" s="77" t="s">
        <v>862</v>
      </c>
      <c r="F758" s="181">
        <v>44756</v>
      </c>
      <c r="G758" s="81">
        <v>80</v>
      </c>
      <c r="H758" s="81" t="s">
        <v>1092</v>
      </c>
      <c r="I758" s="162">
        <v>44784</v>
      </c>
      <c r="J758" s="81" t="s">
        <v>1093</v>
      </c>
      <c r="K758" s="117" t="s">
        <v>932</v>
      </c>
      <c r="L758" s="82" t="s">
        <v>1000</v>
      </c>
      <c r="M758" s="77" t="s">
        <v>6</v>
      </c>
      <c r="N758" s="83"/>
      <c r="O758" s="84"/>
      <c r="P758" s="76">
        <v>69</v>
      </c>
      <c r="Q758" s="76">
        <v>25000</v>
      </c>
      <c r="R758" s="76">
        <v>4</v>
      </c>
      <c r="S758" s="85" t="s">
        <v>875</v>
      </c>
      <c r="T758" s="88" t="s">
        <v>876</v>
      </c>
      <c r="U758" s="76">
        <v>25.22</v>
      </c>
      <c r="V758" s="117" t="s">
        <v>934</v>
      </c>
      <c r="W758" s="84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86"/>
      <c r="AP758" s="86"/>
      <c r="AQ758" s="86"/>
      <c r="AR758" s="86"/>
      <c r="AS758" s="86"/>
      <c r="AT758" s="86"/>
      <c r="AU758" s="86"/>
    </row>
    <row r="759" spans="1:47" ht="15" customHeight="1">
      <c r="A759" s="115">
        <v>95264990</v>
      </c>
      <c r="B759" s="81">
        <v>3</v>
      </c>
      <c r="C759" s="78">
        <v>44745</v>
      </c>
      <c r="D759" s="79">
        <v>44745</v>
      </c>
      <c r="E759" s="77" t="s">
        <v>862</v>
      </c>
      <c r="F759" s="181">
        <v>44756</v>
      </c>
      <c r="G759" s="81">
        <v>80</v>
      </c>
      <c r="H759" s="81" t="s">
        <v>1092</v>
      </c>
      <c r="I759" s="162">
        <v>44784</v>
      </c>
      <c r="J759" s="81" t="s">
        <v>1094</v>
      </c>
      <c r="K759" s="117" t="s">
        <v>932</v>
      </c>
      <c r="L759" s="82" t="s">
        <v>1000</v>
      </c>
      <c r="M759" s="77" t="s">
        <v>6</v>
      </c>
      <c r="N759" s="83"/>
      <c r="O759" s="84"/>
      <c r="P759" s="76">
        <v>69</v>
      </c>
      <c r="Q759" s="76">
        <v>25000</v>
      </c>
      <c r="R759" s="76">
        <v>4</v>
      </c>
      <c r="S759" s="85" t="s">
        <v>875</v>
      </c>
      <c r="T759" s="88" t="s">
        <v>876</v>
      </c>
      <c r="U759" s="76">
        <v>25.22</v>
      </c>
      <c r="V759" s="117" t="s">
        <v>934</v>
      </c>
      <c r="W759" s="84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86"/>
      <c r="AP759" s="86"/>
      <c r="AQ759" s="86"/>
      <c r="AR759" s="86"/>
      <c r="AS759" s="86"/>
      <c r="AT759" s="86"/>
      <c r="AU759" s="86"/>
    </row>
    <row r="760" spans="1:47" ht="15" customHeight="1">
      <c r="A760" s="115">
        <v>95114393</v>
      </c>
      <c r="B760" s="121">
        <v>4</v>
      </c>
      <c r="C760" s="78">
        <v>44745</v>
      </c>
      <c r="D760" s="79">
        <v>44745</v>
      </c>
      <c r="E760" s="77" t="s">
        <v>862</v>
      </c>
      <c r="F760" s="181">
        <v>44756</v>
      </c>
      <c r="G760" s="81">
        <v>80</v>
      </c>
      <c r="H760" s="81" t="s">
        <v>1092</v>
      </c>
      <c r="I760" s="162">
        <v>44784</v>
      </c>
      <c r="J760" s="81" t="s">
        <v>1094</v>
      </c>
      <c r="K760" s="117" t="s">
        <v>932</v>
      </c>
      <c r="L760" s="82" t="s">
        <v>1000</v>
      </c>
      <c r="M760" s="77" t="s">
        <v>6</v>
      </c>
      <c r="N760" s="83"/>
      <c r="O760" s="84"/>
      <c r="P760" s="76">
        <v>69</v>
      </c>
      <c r="Q760" s="81">
        <v>25000</v>
      </c>
      <c r="R760" s="81">
        <v>4</v>
      </c>
      <c r="S760" s="89" t="s">
        <v>877</v>
      </c>
      <c r="T760" s="100" t="s">
        <v>891</v>
      </c>
      <c r="U760" s="81">
        <v>25.22</v>
      </c>
      <c r="V760" s="117" t="s">
        <v>934</v>
      </c>
      <c r="W760" s="84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86"/>
      <c r="AP760" s="86"/>
      <c r="AQ760" s="86"/>
      <c r="AR760" s="86"/>
      <c r="AS760" s="86"/>
      <c r="AT760" s="86"/>
      <c r="AU760" s="86"/>
    </row>
    <row r="761" spans="1:47" ht="15" customHeight="1">
      <c r="A761" s="115">
        <v>91772822</v>
      </c>
      <c r="B761" s="81">
        <v>5</v>
      </c>
      <c r="C761" s="78">
        <v>44745</v>
      </c>
      <c r="D761" s="79">
        <v>44745</v>
      </c>
      <c r="E761" s="77" t="s">
        <v>862</v>
      </c>
      <c r="F761" s="181">
        <v>44756</v>
      </c>
      <c r="G761" s="81">
        <v>80</v>
      </c>
      <c r="H761" s="81" t="s">
        <v>1092</v>
      </c>
      <c r="I761" s="162">
        <v>44784</v>
      </c>
      <c r="J761" s="81" t="s">
        <v>1094</v>
      </c>
      <c r="K761" s="117" t="s">
        <v>932</v>
      </c>
      <c r="L761" s="82" t="s">
        <v>1000</v>
      </c>
      <c r="M761" s="77" t="s">
        <v>6</v>
      </c>
      <c r="N761" s="83"/>
      <c r="O761" s="84"/>
      <c r="P761" s="76">
        <v>68.5</v>
      </c>
      <c r="Q761" s="76">
        <v>25400</v>
      </c>
      <c r="R761" s="76">
        <v>4</v>
      </c>
      <c r="S761" s="85" t="s">
        <v>865</v>
      </c>
      <c r="T761" s="76" t="s">
        <v>873</v>
      </c>
      <c r="U761" s="76">
        <v>25.7</v>
      </c>
      <c r="V761" s="117" t="s">
        <v>934</v>
      </c>
      <c r="W761" s="84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86"/>
      <c r="AP761" s="86"/>
      <c r="AQ761" s="86"/>
      <c r="AR761" s="86"/>
      <c r="AS761" s="86"/>
      <c r="AT761" s="86"/>
      <c r="AU761" s="86"/>
    </row>
    <row r="762" spans="1:47" ht="15" customHeight="1">
      <c r="A762" s="115">
        <v>94654191</v>
      </c>
      <c r="B762" s="121">
        <v>1</v>
      </c>
      <c r="C762" s="78">
        <v>44748</v>
      </c>
      <c r="D762" s="79">
        <v>44749</v>
      </c>
      <c r="E762" s="77" t="s">
        <v>862</v>
      </c>
      <c r="F762" s="181">
        <v>44756</v>
      </c>
      <c r="G762" s="81">
        <v>80</v>
      </c>
      <c r="H762" s="81" t="s">
        <v>1092</v>
      </c>
      <c r="I762" s="162">
        <v>44784</v>
      </c>
      <c r="J762" s="81" t="s">
        <v>1095</v>
      </c>
      <c r="K762" s="117" t="s">
        <v>932</v>
      </c>
      <c r="L762" s="82" t="s">
        <v>1028</v>
      </c>
      <c r="M762" s="77" t="s">
        <v>6</v>
      </c>
      <c r="N762" s="83"/>
      <c r="O762" s="84"/>
      <c r="P762" s="76">
        <v>70</v>
      </c>
      <c r="Q762" s="76">
        <v>23700</v>
      </c>
      <c r="R762" s="76">
        <v>4</v>
      </c>
      <c r="S762" s="85" t="s">
        <v>865</v>
      </c>
      <c r="T762" s="76" t="s">
        <v>950</v>
      </c>
      <c r="U762" s="76">
        <v>25.69</v>
      </c>
      <c r="V762" s="117" t="s">
        <v>934</v>
      </c>
      <c r="W762" s="84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86"/>
      <c r="AP762" s="86"/>
      <c r="AQ762" s="86"/>
      <c r="AR762" s="86"/>
      <c r="AS762" s="86"/>
      <c r="AT762" s="86"/>
      <c r="AU762" s="86"/>
    </row>
    <row r="763" spans="1:47" ht="15" customHeight="1">
      <c r="A763" s="115">
        <v>98142177</v>
      </c>
      <c r="B763" s="121">
        <v>7</v>
      </c>
      <c r="C763" s="78">
        <v>44745</v>
      </c>
      <c r="D763" s="79">
        <v>44745</v>
      </c>
      <c r="E763" s="77" t="s">
        <v>862</v>
      </c>
      <c r="F763" s="181">
        <v>44756</v>
      </c>
      <c r="G763" s="81">
        <v>80</v>
      </c>
      <c r="H763" s="81" t="s">
        <v>1092</v>
      </c>
      <c r="I763" s="162">
        <v>44784</v>
      </c>
      <c r="J763" s="81" t="s">
        <v>1093</v>
      </c>
      <c r="K763" s="117" t="s">
        <v>932</v>
      </c>
      <c r="L763" s="82" t="s">
        <v>1000</v>
      </c>
      <c r="M763" s="77" t="s">
        <v>6</v>
      </c>
      <c r="N763" s="83"/>
      <c r="O763" s="84"/>
      <c r="P763" s="76">
        <v>69</v>
      </c>
      <c r="Q763" s="76">
        <v>25000</v>
      </c>
      <c r="R763" s="76">
        <v>4</v>
      </c>
      <c r="S763" s="85" t="s">
        <v>875</v>
      </c>
      <c r="T763" s="88" t="s">
        <v>876</v>
      </c>
      <c r="U763" s="76">
        <v>25.22</v>
      </c>
      <c r="V763" s="117" t="s">
        <v>934</v>
      </c>
      <c r="W763" s="84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86"/>
      <c r="AP763" s="86"/>
      <c r="AQ763" s="86"/>
      <c r="AR763" s="86"/>
      <c r="AS763" s="86"/>
      <c r="AT763" s="86"/>
      <c r="AU763" s="86"/>
    </row>
    <row r="764" spans="1:47" ht="15" customHeight="1">
      <c r="A764" s="115">
        <v>54959069</v>
      </c>
      <c r="B764" s="77">
        <v>22</v>
      </c>
      <c r="C764" s="78">
        <v>44748</v>
      </c>
      <c r="D764" s="79">
        <v>44749</v>
      </c>
      <c r="E764" s="77" t="s">
        <v>862</v>
      </c>
      <c r="F764" s="181">
        <v>44756</v>
      </c>
      <c r="G764" s="103">
        <v>40</v>
      </c>
      <c r="H764" s="81" t="s">
        <v>1092</v>
      </c>
      <c r="I764" s="162">
        <v>44784</v>
      </c>
      <c r="J764" s="81" t="s">
        <v>1095</v>
      </c>
      <c r="K764" s="117" t="s">
        <v>932</v>
      </c>
      <c r="L764" s="82" t="s">
        <v>1028</v>
      </c>
      <c r="M764" s="77" t="s">
        <v>6</v>
      </c>
      <c r="N764" s="83"/>
      <c r="O764" s="84"/>
      <c r="P764" s="76">
        <v>70</v>
      </c>
      <c r="Q764" s="127">
        <v>21500</v>
      </c>
      <c r="R764" s="127">
        <v>2</v>
      </c>
      <c r="S764" s="128" t="s">
        <v>953</v>
      </c>
      <c r="T764" s="129" t="s">
        <v>954</v>
      </c>
      <c r="U764" s="127">
        <v>14.62</v>
      </c>
      <c r="V764" s="117" t="s">
        <v>934</v>
      </c>
      <c r="W764" s="84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86"/>
      <c r="AP764" s="86"/>
      <c r="AQ764" s="86"/>
      <c r="AR764" s="86"/>
      <c r="AS764" s="86"/>
      <c r="AT764" s="86"/>
      <c r="AU764" s="86"/>
    </row>
    <row r="765" spans="1:47" ht="15" customHeight="1">
      <c r="A765" s="115">
        <v>94947884</v>
      </c>
      <c r="B765" s="81">
        <v>11</v>
      </c>
      <c r="C765" s="78">
        <v>44742</v>
      </c>
      <c r="D765" s="79">
        <v>44745</v>
      </c>
      <c r="E765" s="77" t="s">
        <v>862</v>
      </c>
      <c r="F765" s="181">
        <v>44756</v>
      </c>
      <c r="G765" s="81">
        <v>80</v>
      </c>
      <c r="H765" s="81" t="s">
        <v>1029</v>
      </c>
      <c r="I765" s="98">
        <v>44779</v>
      </c>
      <c r="J765" s="81"/>
      <c r="K765" s="117" t="s">
        <v>932</v>
      </c>
      <c r="L765" s="82" t="s">
        <v>968</v>
      </c>
      <c r="M765" s="77" t="s">
        <v>8</v>
      </c>
      <c r="N765" s="83"/>
      <c r="O765" s="84"/>
      <c r="P765" s="76">
        <v>69</v>
      </c>
      <c r="Q765" s="76">
        <v>25000</v>
      </c>
      <c r="R765" s="76">
        <v>4</v>
      </c>
      <c r="S765" s="85" t="s">
        <v>865</v>
      </c>
      <c r="T765" s="137" t="s">
        <v>969</v>
      </c>
      <c r="U765" s="76">
        <v>25.72</v>
      </c>
      <c r="V765" s="117" t="s">
        <v>934</v>
      </c>
      <c r="W765" s="84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86"/>
      <c r="AP765" s="86"/>
      <c r="AQ765" s="86"/>
      <c r="AR765" s="86"/>
      <c r="AS765" s="86"/>
      <c r="AT765" s="86"/>
      <c r="AU765" s="86"/>
    </row>
    <row r="766" spans="1:47" ht="15" customHeight="1">
      <c r="A766" s="115">
        <v>54972609</v>
      </c>
      <c r="B766" s="81">
        <v>8</v>
      </c>
      <c r="C766" s="78">
        <v>44745</v>
      </c>
      <c r="D766" s="79">
        <v>44745</v>
      </c>
      <c r="E766" s="77" t="s">
        <v>862</v>
      </c>
      <c r="F766" s="181">
        <v>44756</v>
      </c>
      <c r="G766" s="81">
        <v>80</v>
      </c>
      <c r="H766" s="81" t="s">
        <v>1029</v>
      </c>
      <c r="I766" s="98">
        <v>44779</v>
      </c>
      <c r="J766" s="81"/>
      <c r="K766" s="117" t="s">
        <v>932</v>
      </c>
      <c r="L766" s="82" t="s">
        <v>1000</v>
      </c>
      <c r="M766" s="77" t="s">
        <v>6</v>
      </c>
      <c r="N766" s="83"/>
      <c r="O766" s="84"/>
      <c r="P766" s="76">
        <v>69</v>
      </c>
      <c r="Q766" s="81">
        <v>25000</v>
      </c>
      <c r="R766" s="81">
        <v>4</v>
      </c>
      <c r="S766" s="89" t="s">
        <v>877</v>
      </c>
      <c r="T766" s="100" t="s">
        <v>891</v>
      </c>
      <c r="U766" s="81">
        <v>25.22</v>
      </c>
      <c r="V766" s="117" t="s">
        <v>934</v>
      </c>
      <c r="W766" s="84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86"/>
      <c r="AP766" s="86"/>
      <c r="AQ766" s="86"/>
      <c r="AR766" s="86"/>
      <c r="AS766" s="86"/>
      <c r="AT766" s="86"/>
      <c r="AU766" s="86"/>
    </row>
    <row r="767" spans="1:47" ht="15" customHeight="1">
      <c r="A767" s="115">
        <v>54914189</v>
      </c>
      <c r="B767" s="81">
        <v>12</v>
      </c>
      <c r="C767" s="78">
        <v>44748</v>
      </c>
      <c r="D767" s="79">
        <v>44749</v>
      </c>
      <c r="E767" s="77" t="s">
        <v>862</v>
      </c>
      <c r="F767" s="181">
        <v>44756</v>
      </c>
      <c r="G767" s="81">
        <v>80</v>
      </c>
      <c r="H767" s="81" t="s">
        <v>1015</v>
      </c>
      <c r="I767" s="78">
        <v>44780</v>
      </c>
      <c r="J767" s="81"/>
      <c r="K767" s="117" t="s">
        <v>932</v>
      </c>
      <c r="L767" s="82" t="s">
        <v>1030</v>
      </c>
      <c r="M767" s="77" t="s">
        <v>8</v>
      </c>
      <c r="N767" s="83"/>
      <c r="O767" s="84"/>
      <c r="P767" s="76">
        <v>68</v>
      </c>
      <c r="Q767" s="76">
        <v>25900</v>
      </c>
      <c r="R767" s="76">
        <v>4</v>
      </c>
      <c r="S767" s="85" t="s">
        <v>865</v>
      </c>
      <c r="T767" s="125" t="s">
        <v>948</v>
      </c>
      <c r="U767" s="76">
        <v>25.72</v>
      </c>
      <c r="V767" s="117" t="s">
        <v>934</v>
      </c>
      <c r="W767" s="84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86"/>
      <c r="AP767" s="86"/>
      <c r="AQ767" s="86"/>
      <c r="AR767" s="86"/>
      <c r="AS767" s="86"/>
      <c r="AT767" s="86"/>
      <c r="AU767" s="86"/>
    </row>
    <row r="768" spans="1:47" ht="15" customHeight="1">
      <c r="A768" s="115">
        <v>54912720</v>
      </c>
      <c r="B768" s="81">
        <v>2</v>
      </c>
      <c r="C768" s="78">
        <v>44748</v>
      </c>
      <c r="D768" s="79">
        <v>44749</v>
      </c>
      <c r="E768" s="77" t="s">
        <v>862</v>
      </c>
      <c r="F768" s="181">
        <v>44756</v>
      </c>
      <c r="G768" s="81">
        <v>80</v>
      </c>
      <c r="H768" s="81" t="s">
        <v>1092</v>
      </c>
      <c r="I768" s="162">
        <v>44784</v>
      </c>
      <c r="J768" s="81"/>
      <c r="K768" s="117" t="s">
        <v>932</v>
      </c>
      <c r="L768" s="82" t="s">
        <v>1028</v>
      </c>
      <c r="M768" s="77" t="s">
        <v>6</v>
      </c>
      <c r="N768" s="83"/>
      <c r="O768" s="84"/>
      <c r="P768" s="76">
        <v>68</v>
      </c>
      <c r="Q768" s="76">
        <v>25900</v>
      </c>
      <c r="R768" s="76">
        <v>4</v>
      </c>
      <c r="S768" s="85" t="s">
        <v>865</v>
      </c>
      <c r="T768" s="125" t="s">
        <v>948</v>
      </c>
      <c r="U768" s="76">
        <v>25.72</v>
      </c>
      <c r="V768" s="117" t="s">
        <v>934</v>
      </c>
      <c r="W768" s="84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86"/>
      <c r="AP768" s="86"/>
      <c r="AQ768" s="86"/>
      <c r="AR768" s="86"/>
      <c r="AS768" s="86"/>
      <c r="AT768" s="86"/>
      <c r="AU768" s="86"/>
    </row>
    <row r="769" spans="1:47" ht="15" customHeight="1">
      <c r="A769" s="115">
        <v>98014434</v>
      </c>
      <c r="B769" s="121">
        <v>13</v>
      </c>
      <c r="C769" s="78">
        <v>44741</v>
      </c>
      <c r="D769" s="79">
        <v>44742</v>
      </c>
      <c r="E769" s="114" t="s">
        <v>862</v>
      </c>
      <c r="F769" s="181">
        <v>44756</v>
      </c>
      <c r="G769" s="81">
        <v>80</v>
      </c>
      <c r="H769" s="81" t="s">
        <v>923</v>
      </c>
      <c r="I769" s="78">
        <v>44771</v>
      </c>
      <c r="J769" s="81"/>
      <c r="K769" s="117" t="s">
        <v>932</v>
      </c>
      <c r="L769" s="82" t="s">
        <v>935</v>
      </c>
      <c r="M769" s="77" t="s">
        <v>6</v>
      </c>
      <c r="N769" s="83"/>
      <c r="O769" s="84"/>
      <c r="P769" s="76">
        <v>69</v>
      </c>
      <c r="Q769" s="76">
        <v>25000</v>
      </c>
      <c r="R769" s="76">
        <v>4</v>
      </c>
      <c r="S769" s="85" t="s">
        <v>875</v>
      </c>
      <c r="T769" s="88" t="s">
        <v>876</v>
      </c>
      <c r="U769" s="76">
        <v>25.22</v>
      </c>
      <c r="V769" s="117" t="s">
        <v>934</v>
      </c>
      <c r="W769" s="84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86"/>
      <c r="AP769" s="86"/>
      <c r="AQ769" s="86"/>
      <c r="AR769" s="86"/>
      <c r="AS769" s="86"/>
      <c r="AT769" s="86"/>
      <c r="AU769" s="86"/>
    </row>
    <row r="770" spans="1:47" ht="15" customHeight="1">
      <c r="A770" s="118">
        <v>59992941</v>
      </c>
      <c r="B770" s="81">
        <v>17</v>
      </c>
      <c r="C770" s="123" t="s">
        <v>1096</v>
      </c>
      <c r="D770" s="79">
        <v>44752</v>
      </c>
      <c r="E770" s="81" t="s">
        <v>943</v>
      </c>
      <c r="F770" s="181">
        <v>44756</v>
      </c>
      <c r="G770" s="102">
        <v>60</v>
      </c>
      <c r="H770" s="81" t="s">
        <v>1092</v>
      </c>
      <c r="I770" s="162">
        <v>44784</v>
      </c>
      <c r="J770" s="81"/>
      <c r="K770" s="116" t="s">
        <v>932</v>
      </c>
      <c r="L770" s="124"/>
      <c r="M770" s="77" t="s">
        <v>41</v>
      </c>
      <c r="N770" s="83"/>
      <c r="O770" s="84"/>
      <c r="P770" s="76">
        <v>72</v>
      </c>
      <c r="Q770" s="76">
        <v>21000</v>
      </c>
      <c r="R770" s="76">
        <v>3</v>
      </c>
      <c r="S770" s="85" t="s">
        <v>899</v>
      </c>
      <c r="T770" s="76" t="s">
        <v>952</v>
      </c>
      <c r="U770" s="76">
        <v>19.62</v>
      </c>
      <c r="V770" s="117" t="s">
        <v>934</v>
      </c>
      <c r="W770" s="84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86"/>
      <c r="AP770" s="86"/>
      <c r="AQ770" s="86"/>
      <c r="AR770" s="86"/>
      <c r="AS770" s="86"/>
      <c r="AT770" s="86"/>
      <c r="AU770" s="86"/>
    </row>
    <row r="771" spans="1:47" ht="15" customHeight="1">
      <c r="A771" s="182">
        <v>59993311</v>
      </c>
      <c r="B771" s="81">
        <v>18</v>
      </c>
      <c r="C771" s="132">
        <v>44749</v>
      </c>
      <c r="D771" s="79">
        <v>44752</v>
      </c>
      <c r="E771" s="81" t="s">
        <v>862</v>
      </c>
      <c r="F771" s="181">
        <v>44756</v>
      </c>
      <c r="G771" s="102">
        <v>60</v>
      </c>
      <c r="H771" s="81" t="s">
        <v>1092</v>
      </c>
      <c r="I771" s="162">
        <v>44784</v>
      </c>
      <c r="J771" s="76"/>
      <c r="K771" s="117" t="s">
        <v>932</v>
      </c>
      <c r="L771" s="183" t="s">
        <v>1097</v>
      </c>
      <c r="M771" s="77" t="s">
        <v>31</v>
      </c>
      <c r="N771" s="83"/>
      <c r="O771" s="84"/>
      <c r="P771" s="76">
        <v>72</v>
      </c>
      <c r="Q771" s="76">
        <v>21500</v>
      </c>
      <c r="R771" s="76">
        <v>3</v>
      </c>
      <c r="S771" s="85" t="s">
        <v>899</v>
      </c>
      <c r="T771" s="76" t="s">
        <v>952</v>
      </c>
      <c r="U771" s="76">
        <v>19.62</v>
      </c>
      <c r="V771" s="117" t="s">
        <v>934</v>
      </c>
      <c r="W771" s="84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86"/>
      <c r="AP771" s="86"/>
      <c r="AQ771" s="86"/>
      <c r="AR771" s="86"/>
      <c r="AS771" s="86"/>
      <c r="AT771" s="86"/>
      <c r="AU771" s="86"/>
    </row>
    <row r="772" spans="1:47" ht="15" customHeight="1">
      <c r="A772" s="182">
        <v>59988428</v>
      </c>
      <c r="B772" s="121">
        <v>19</v>
      </c>
      <c r="C772" s="132">
        <v>44749</v>
      </c>
      <c r="D772" s="79">
        <v>44752</v>
      </c>
      <c r="E772" s="81" t="s">
        <v>862</v>
      </c>
      <c r="F772" s="181">
        <v>44756</v>
      </c>
      <c r="G772" s="102">
        <v>60</v>
      </c>
      <c r="H772" s="81" t="s">
        <v>1092</v>
      </c>
      <c r="I772" s="162">
        <v>44784</v>
      </c>
      <c r="J772" s="76"/>
      <c r="K772" s="117" t="s">
        <v>932</v>
      </c>
      <c r="L772" s="183" t="s">
        <v>1098</v>
      </c>
      <c r="M772" s="77" t="s">
        <v>31</v>
      </c>
      <c r="N772" s="83"/>
      <c r="O772" s="84"/>
      <c r="P772" s="76">
        <v>72</v>
      </c>
      <c r="Q772" s="76">
        <v>21000</v>
      </c>
      <c r="R772" s="76">
        <v>3</v>
      </c>
      <c r="S772" s="85" t="s">
        <v>899</v>
      </c>
      <c r="T772" s="76" t="s">
        <v>952</v>
      </c>
      <c r="U772" s="76">
        <v>19.62</v>
      </c>
      <c r="V772" s="117" t="s">
        <v>934</v>
      </c>
      <c r="W772" s="84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86"/>
      <c r="AP772" s="86"/>
      <c r="AQ772" s="86"/>
      <c r="AR772" s="86"/>
      <c r="AS772" s="86"/>
      <c r="AT772" s="86"/>
      <c r="AU772" s="86"/>
    </row>
    <row r="773" spans="1:47" ht="15" customHeight="1">
      <c r="A773" s="182">
        <v>59999268</v>
      </c>
      <c r="B773" s="81">
        <v>20</v>
      </c>
      <c r="C773" s="132">
        <v>44749</v>
      </c>
      <c r="D773" s="79">
        <v>44752</v>
      </c>
      <c r="E773" s="81" t="s">
        <v>862</v>
      </c>
      <c r="F773" s="181">
        <v>44756</v>
      </c>
      <c r="G773" s="102">
        <v>60</v>
      </c>
      <c r="H773" s="81" t="s">
        <v>1092</v>
      </c>
      <c r="I773" s="162">
        <v>44784</v>
      </c>
      <c r="J773" s="76"/>
      <c r="K773" s="117" t="s">
        <v>932</v>
      </c>
      <c r="L773" s="183" t="s">
        <v>1099</v>
      </c>
      <c r="M773" s="77" t="s">
        <v>31</v>
      </c>
      <c r="N773" s="83"/>
      <c r="O773" s="84"/>
      <c r="P773" s="76">
        <v>72</v>
      </c>
      <c r="Q773" s="76">
        <v>21700</v>
      </c>
      <c r="R773" s="76">
        <v>3</v>
      </c>
      <c r="S773" s="85" t="s">
        <v>899</v>
      </c>
      <c r="T773" s="76" t="s">
        <v>900</v>
      </c>
      <c r="U773" s="81">
        <v>19.62</v>
      </c>
      <c r="V773" s="117" t="s">
        <v>934</v>
      </c>
      <c r="W773" s="84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86"/>
      <c r="AP773" s="86"/>
      <c r="AQ773" s="86"/>
      <c r="AR773" s="86"/>
      <c r="AS773" s="86"/>
      <c r="AT773" s="86"/>
      <c r="AU773" s="86"/>
    </row>
    <row r="774" spans="1:47" ht="15" customHeight="1">
      <c r="A774" s="118">
        <v>58401050</v>
      </c>
      <c r="B774" s="81">
        <v>21</v>
      </c>
      <c r="C774" s="123" t="s">
        <v>1100</v>
      </c>
      <c r="D774" s="79">
        <v>44752</v>
      </c>
      <c r="E774" s="81" t="s">
        <v>943</v>
      </c>
      <c r="F774" s="181">
        <v>44756</v>
      </c>
      <c r="G774" s="102">
        <v>60</v>
      </c>
      <c r="H774" s="81" t="s">
        <v>1092</v>
      </c>
      <c r="I774" s="162">
        <v>44784</v>
      </c>
      <c r="J774" s="81"/>
      <c r="K774" s="116" t="s">
        <v>932</v>
      </c>
      <c r="L774" s="124"/>
      <c r="M774" s="77" t="s">
        <v>944</v>
      </c>
      <c r="N774" s="83"/>
      <c r="O774" s="84"/>
      <c r="P774" s="76">
        <v>72</v>
      </c>
      <c r="Q774" s="76">
        <v>21700</v>
      </c>
      <c r="R774" s="76">
        <v>3</v>
      </c>
      <c r="S774" s="85" t="s">
        <v>899</v>
      </c>
      <c r="T774" s="76" t="s">
        <v>900</v>
      </c>
      <c r="U774" s="81">
        <v>19.62</v>
      </c>
      <c r="V774" s="117" t="s">
        <v>934</v>
      </c>
      <c r="W774" s="84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86"/>
      <c r="AP774" s="86"/>
      <c r="AQ774" s="86"/>
      <c r="AR774" s="86"/>
      <c r="AS774" s="86"/>
      <c r="AT774" s="86"/>
      <c r="AU774" s="86"/>
    </row>
    <row r="775" spans="1:47" ht="15" customHeight="1">
      <c r="A775" s="118">
        <v>54957279</v>
      </c>
      <c r="B775" s="114">
        <v>23</v>
      </c>
      <c r="C775" s="123" t="s">
        <v>1101</v>
      </c>
      <c r="D775" s="79">
        <v>44752</v>
      </c>
      <c r="E775" s="81" t="s">
        <v>943</v>
      </c>
      <c r="F775" s="181">
        <v>44756</v>
      </c>
      <c r="G775" s="103">
        <v>40</v>
      </c>
      <c r="H775" s="81" t="s">
        <v>1092</v>
      </c>
      <c r="I775" s="162">
        <v>44784</v>
      </c>
      <c r="J775" s="114"/>
      <c r="K775" s="116" t="s">
        <v>932</v>
      </c>
      <c r="L775" s="164"/>
      <c r="M775" s="121" t="s">
        <v>282</v>
      </c>
      <c r="N775" s="122"/>
      <c r="O775" s="84"/>
      <c r="P775" s="76">
        <v>70</v>
      </c>
      <c r="Q775" s="127">
        <v>22000</v>
      </c>
      <c r="R775" s="127">
        <v>2</v>
      </c>
      <c r="S775" s="128" t="s">
        <v>953</v>
      </c>
      <c r="T775" s="129" t="s">
        <v>954</v>
      </c>
      <c r="U775" s="127">
        <v>14.62</v>
      </c>
      <c r="V775" s="117" t="s">
        <v>934</v>
      </c>
      <c r="W775" s="84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86"/>
      <c r="AP775" s="86"/>
      <c r="AQ775" s="86"/>
      <c r="AR775" s="86"/>
      <c r="AS775" s="86"/>
      <c r="AT775" s="86"/>
      <c r="AU775" s="86"/>
    </row>
    <row r="776" spans="1:47" ht="15" customHeight="1">
      <c r="A776" s="182">
        <v>54351762</v>
      </c>
      <c r="B776" s="81">
        <v>24</v>
      </c>
      <c r="C776" s="132">
        <v>44749</v>
      </c>
      <c r="D776" s="79">
        <v>44752</v>
      </c>
      <c r="E776" s="81" t="s">
        <v>862</v>
      </c>
      <c r="F776" s="181">
        <v>44756</v>
      </c>
      <c r="G776" s="103">
        <v>40</v>
      </c>
      <c r="H776" s="81" t="s">
        <v>1092</v>
      </c>
      <c r="I776" s="162">
        <v>44784</v>
      </c>
      <c r="J776" s="76"/>
      <c r="K776" s="117" t="s">
        <v>932</v>
      </c>
      <c r="L776" s="183" t="s">
        <v>1102</v>
      </c>
      <c r="M776" s="77" t="s">
        <v>31</v>
      </c>
      <c r="N776" s="83"/>
      <c r="O776" s="84"/>
      <c r="P776" s="76">
        <v>70</v>
      </c>
      <c r="Q776" s="127">
        <v>21000</v>
      </c>
      <c r="R776" s="127">
        <v>2</v>
      </c>
      <c r="S776" s="128" t="s">
        <v>953</v>
      </c>
      <c r="T776" s="129" t="s">
        <v>954</v>
      </c>
      <c r="U776" s="127">
        <v>14.62</v>
      </c>
      <c r="V776" s="117" t="s">
        <v>934</v>
      </c>
      <c r="W776" s="84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86"/>
      <c r="AP776" s="86"/>
      <c r="AQ776" s="86"/>
      <c r="AR776" s="86"/>
      <c r="AS776" s="86"/>
      <c r="AT776" s="86"/>
      <c r="AU776" s="86"/>
    </row>
    <row r="777" spans="1:47" ht="15" customHeight="1">
      <c r="A777" s="182">
        <v>54959754</v>
      </c>
      <c r="B777" s="77">
        <v>25</v>
      </c>
      <c r="C777" s="132">
        <v>44749</v>
      </c>
      <c r="D777" s="79">
        <v>44752</v>
      </c>
      <c r="E777" s="81" t="s">
        <v>862</v>
      </c>
      <c r="F777" s="181">
        <v>44756</v>
      </c>
      <c r="G777" s="103">
        <v>40</v>
      </c>
      <c r="H777" s="81" t="s">
        <v>1092</v>
      </c>
      <c r="I777" s="162">
        <v>44784</v>
      </c>
      <c r="J777" s="76"/>
      <c r="K777" s="117" t="s">
        <v>932</v>
      </c>
      <c r="L777" s="183" t="s">
        <v>1103</v>
      </c>
      <c r="M777" s="77" t="s">
        <v>31</v>
      </c>
      <c r="N777" s="83"/>
      <c r="O777" s="84"/>
      <c r="P777" s="76">
        <v>70</v>
      </c>
      <c r="Q777" s="127">
        <v>21500</v>
      </c>
      <c r="R777" s="127">
        <v>2</v>
      </c>
      <c r="S777" s="128" t="s">
        <v>953</v>
      </c>
      <c r="T777" s="129" t="s">
        <v>954</v>
      </c>
      <c r="U777" s="127">
        <v>14.62</v>
      </c>
      <c r="V777" s="117" t="s">
        <v>934</v>
      </c>
      <c r="W777" s="84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86"/>
      <c r="AP777" s="86"/>
      <c r="AQ777" s="86"/>
      <c r="AR777" s="86"/>
      <c r="AS777" s="86"/>
      <c r="AT777" s="86"/>
      <c r="AU777" s="86"/>
    </row>
    <row r="778" spans="1:47" ht="15" customHeight="1">
      <c r="A778" s="118">
        <v>54958418</v>
      </c>
      <c r="B778" s="114">
        <v>26</v>
      </c>
      <c r="C778" s="132">
        <v>44747</v>
      </c>
      <c r="D778" s="79">
        <v>44752</v>
      </c>
      <c r="E778" s="81" t="s">
        <v>862</v>
      </c>
      <c r="F778" s="181">
        <v>44756</v>
      </c>
      <c r="G778" s="103">
        <v>40</v>
      </c>
      <c r="H778" s="184" t="s">
        <v>1092</v>
      </c>
      <c r="I778" s="185">
        <v>44784</v>
      </c>
      <c r="J778" s="76"/>
      <c r="K778" s="117" t="s">
        <v>932</v>
      </c>
      <c r="L778" s="186" t="s">
        <v>1104</v>
      </c>
      <c r="M778" s="77" t="s">
        <v>31</v>
      </c>
      <c r="N778" s="83"/>
      <c r="O778" s="84"/>
      <c r="P778" s="76">
        <v>70</v>
      </c>
      <c r="Q778" s="127">
        <v>22000</v>
      </c>
      <c r="R778" s="127">
        <v>2</v>
      </c>
      <c r="S778" s="128" t="s">
        <v>953</v>
      </c>
      <c r="T778" s="129" t="s">
        <v>954</v>
      </c>
      <c r="U778" s="127">
        <v>14.62</v>
      </c>
      <c r="V778" s="117" t="s">
        <v>934</v>
      </c>
      <c r="W778" s="84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86"/>
      <c r="AP778" s="86"/>
      <c r="AQ778" s="86"/>
      <c r="AR778" s="86"/>
      <c r="AS778" s="86"/>
      <c r="AT778" s="86"/>
      <c r="AU778" s="86"/>
    </row>
    <row r="779" spans="1:47" ht="15" customHeight="1">
      <c r="A779" s="118">
        <v>54958731</v>
      </c>
      <c r="B779" s="81">
        <v>27</v>
      </c>
      <c r="C779" s="132">
        <v>44747</v>
      </c>
      <c r="D779" s="79">
        <v>44752</v>
      </c>
      <c r="E779" s="81" t="s">
        <v>862</v>
      </c>
      <c r="F779" s="181">
        <v>44756</v>
      </c>
      <c r="G779" s="103">
        <v>40</v>
      </c>
      <c r="H779" s="184" t="s">
        <v>1092</v>
      </c>
      <c r="I779" s="185">
        <v>44784</v>
      </c>
      <c r="J779" s="76"/>
      <c r="K779" s="117" t="s">
        <v>932</v>
      </c>
      <c r="L779" s="186" t="s">
        <v>1105</v>
      </c>
      <c r="M779" s="77" t="s">
        <v>31</v>
      </c>
      <c r="N779" s="83"/>
      <c r="O779" s="84"/>
      <c r="P779" s="76">
        <v>70</v>
      </c>
      <c r="Q779" s="127">
        <v>22000</v>
      </c>
      <c r="R779" s="127">
        <v>2</v>
      </c>
      <c r="S779" s="128" t="s">
        <v>953</v>
      </c>
      <c r="T779" s="129" t="s">
        <v>954</v>
      </c>
      <c r="U779" s="127">
        <v>14.62</v>
      </c>
      <c r="V779" s="117" t="s">
        <v>934</v>
      </c>
      <c r="W779" s="84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86"/>
      <c r="AP779" s="86"/>
      <c r="AQ779" s="86"/>
      <c r="AR779" s="86"/>
      <c r="AS779" s="86"/>
      <c r="AT779" s="86"/>
      <c r="AU779" s="86"/>
    </row>
    <row r="780" spans="1:47" ht="15" customHeight="1">
      <c r="A780" s="118">
        <v>54955133</v>
      </c>
      <c r="B780" s="77">
        <v>28</v>
      </c>
      <c r="C780" s="132">
        <v>44747</v>
      </c>
      <c r="D780" s="79">
        <v>44752</v>
      </c>
      <c r="E780" s="81" t="s">
        <v>862</v>
      </c>
      <c r="F780" s="181">
        <v>44756</v>
      </c>
      <c r="G780" s="103">
        <v>40</v>
      </c>
      <c r="H780" s="184" t="s">
        <v>1092</v>
      </c>
      <c r="I780" s="185">
        <v>44784</v>
      </c>
      <c r="J780" s="76"/>
      <c r="K780" s="117" t="s">
        <v>932</v>
      </c>
      <c r="L780" s="186" t="s">
        <v>1106</v>
      </c>
      <c r="M780" s="77" t="s">
        <v>31</v>
      </c>
      <c r="N780" s="83"/>
      <c r="O780" s="84"/>
      <c r="P780" s="76">
        <v>70</v>
      </c>
      <c r="Q780" s="127">
        <v>22000</v>
      </c>
      <c r="R780" s="127">
        <v>2</v>
      </c>
      <c r="S780" s="128" t="s">
        <v>953</v>
      </c>
      <c r="T780" s="129" t="s">
        <v>954</v>
      </c>
      <c r="U780" s="127">
        <v>14.62</v>
      </c>
      <c r="V780" s="117" t="s">
        <v>934</v>
      </c>
      <c r="W780" s="84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86"/>
      <c r="AP780" s="86"/>
      <c r="AQ780" s="86"/>
      <c r="AR780" s="86"/>
      <c r="AS780" s="86"/>
      <c r="AT780" s="86"/>
      <c r="AU780" s="86"/>
    </row>
    <row r="781" spans="1:47" ht="15" customHeight="1">
      <c r="A781" s="118">
        <v>54974381</v>
      </c>
      <c r="B781" s="121">
        <v>10</v>
      </c>
      <c r="C781" s="123" t="s">
        <v>1091</v>
      </c>
      <c r="D781" s="79">
        <v>44753</v>
      </c>
      <c r="E781" s="81" t="s">
        <v>943</v>
      </c>
      <c r="F781" s="181">
        <v>44756</v>
      </c>
      <c r="G781" s="81">
        <v>80</v>
      </c>
      <c r="H781" s="81" t="s">
        <v>1092</v>
      </c>
      <c r="I781" s="162">
        <v>44784</v>
      </c>
      <c r="J781" s="76"/>
      <c r="K781" s="117" t="s">
        <v>932</v>
      </c>
      <c r="L781" s="150"/>
      <c r="M781" s="77" t="s">
        <v>944</v>
      </c>
      <c r="N781" s="83"/>
      <c r="O781" s="84"/>
      <c r="P781" s="76">
        <v>69</v>
      </c>
      <c r="Q781" s="81">
        <v>25000</v>
      </c>
      <c r="R781" s="81">
        <v>4</v>
      </c>
      <c r="S781" s="89" t="s">
        <v>877</v>
      </c>
      <c r="T781" s="100" t="s">
        <v>891</v>
      </c>
      <c r="U781" s="81">
        <v>25.22</v>
      </c>
      <c r="V781" s="117" t="s">
        <v>934</v>
      </c>
      <c r="W781" s="84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86"/>
      <c r="AP781" s="86"/>
      <c r="AQ781" s="86"/>
      <c r="AR781" s="86"/>
      <c r="AS781" s="86"/>
      <c r="AT781" s="86"/>
      <c r="AU781" s="86"/>
    </row>
    <row r="782" spans="1:47" ht="15" customHeight="1">
      <c r="A782" s="118">
        <v>58411737</v>
      </c>
      <c r="B782" s="81">
        <v>14</v>
      </c>
      <c r="C782" s="132">
        <v>44751</v>
      </c>
      <c r="D782" s="79">
        <v>44753</v>
      </c>
      <c r="E782" s="81" t="s">
        <v>862</v>
      </c>
      <c r="F782" s="181">
        <v>44756</v>
      </c>
      <c r="G782" s="102">
        <v>60</v>
      </c>
      <c r="H782" s="81" t="s">
        <v>1092</v>
      </c>
      <c r="I782" s="162">
        <v>44784</v>
      </c>
      <c r="J782" s="76"/>
      <c r="K782" s="117" t="s">
        <v>932</v>
      </c>
      <c r="L782" s="186" t="s">
        <v>1107</v>
      </c>
      <c r="M782" s="77" t="s">
        <v>31</v>
      </c>
      <c r="N782" s="83"/>
      <c r="O782" s="84"/>
      <c r="P782" s="76">
        <v>72</v>
      </c>
      <c r="Q782" s="76">
        <v>21700</v>
      </c>
      <c r="R782" s="76">
        <v>3</v>
      </c>
      <c r="S782" s="85" t="s">
        <v>899</v>
      </c>
      <c r="T782" s="76" t="s">
        <v>900</v>
      </c>
      <c r="U782" s="81">
        <v>19.62</v>
      </c>
      <c r="V782" s="117" t="s">
        <v>934</v>
      </c>
      <c r="W782" s="84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86"/>
      <c r="AP782" s="86"/>
      <c r="AQ782" s="86"/>
      <c r="AR782" s="86"/>
      <c r="AS782" s="86"/>
      <c r="AT782" s="86"/>
      <c r="AU782" s="86"/>
    </row>
    <row r="783" spans="1:47" ht="15" customHeight="1">
      <c r="A783" s="118">
        <v>59997031</v>
      </c>
      <c r="B783" s="81">
        <v>15</v>
      </c>
      <c r="C783" s="132">
        <v>44751</v>
      </c>
      <c r="D783" s="79">
        <v>44753</v>
      </c>
      <c r="E783" s="81" t="s">
        <v>862</v>
      </c>
      <c r="F783" s="181">
        <v>44756</v>
      </c>
      <c r="G783" s="102">
        <v>60</v>
      </c>
      <c r="H783" s="81" t="s">
        <v>1092</v>
      </c>
      <c r="I783" s="162">
        <v>44784</v>
      </c>
      <c r="J783" s="76"/>
      <c r="K783" s="117" t="s">
        <v>932</v>
      </c>
      <c r="L783" s="186" t="s">
        <v>1108</v>
      </c>
      <c r="M783" s="77" t="s">
        <v>31</v>
      </c>
      <c r="N783" s="83"/>
      <c r="O783" s="84"/>
      <c r="P783" s="76">
        <v>72</v>
      </c>
      <c r="Q783" s="76">
        <v>21700</v>
      </c>
      <c r="R783" s="76">
        <v>3</v>
      </c>
      <c r="S783" s="85" t="s">
        <v>899</v>
      </c>
      <c r="T783" s="76" t="s">
        <v>900</v>
      </c>
      <c r="U783" s="81">
        <v>19.62</v>
      </c>
      <c r="V783" s="117" t="s">
        <v>934</v>
      </c>
      <c r="W783" s="84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86"/>
      <c r="AP783" s="86"/>
      <c r="AQ783" s="86"/>
      <c r="AR783" s="86"/>
      <c r="AS783" s="86"/>
      <c r="AT783" s="86"/>
      <c r="AU783" s="86"/>
    </row>
    <row r="784" spans="1:47" ht="15" customHeight="1">
      <c r="A784" s="118">
        <v>59987677</v>
      </c>
      <c r="B784" s="121">
        <v>16</v>
      </c>
      <c r="C784" s="123" t="s">
        <v>1109</v>
      </c>
      <c r="D784" s="79">
        <v>44753</v>
      </c>
      <c r="E784" s="81" t="s">
        <v>943</v>
      </c>
      <c r="F784" s="181">
        <v>44756</v>
      </c>
      <c r="G784" s="102">
        <v>60</v>
      </c>
      <c r="H784" s="81" t="s">
        <v>1092</v>
      </c>
      <c r="I784" s="162">
        <v>44784</v>
      </c>
      <c r="J784" s="76"/>
      <c r="K784" s="116" t="s">
        <v>932</v>
      </c>
      <c r="L784" s="77"/>
      <c r="M784" s="77" t="s">
        <v>1018</v>
      </c>
      <c r="N784" s="83"/>
      <c r="O784" s="84"/>
      <c r="P784" s="76">
        <v>72</v>
      </c>
      <c r="Q784" s="76">
        <v>21500</v>
      </c>
      <c r="R784" s="76">
        <v>3</v>
      </c>
      <c r="S784" s="85" t="s">
        <v>899</v>
      </c>
      <c r="T784" s="76" t="s">
        <v>952</v>
      </c>
      <c r="U784" s="76">
        <v>19.62</v>
      </c>
      <c r="V784" s="117" t="s">
        <v>934</v>
      </c>
      <c r="W784" s="84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86"/>
      <c r="AP784" s="86"/>
      <c r="AQ784" s="86"/>
      <c r="AR784" s="86"/>
      <c r="AS784" s="86"/>
      <c r="AT784" s="86"/>
      <c r="AU784" s="86"/>
    </row>
    <row r="785" spans="1:47" ht="15" customHeight="1">
      <c r="A785" s="118">
        <v>59910802</v>
      </c>
      <c r="B785" s="114">
        <v>29</v>
      </c>
      <c r="C785" s="132">
        <v>44751</v>
      </c>
      <c r="D785" s="79">
        <v>44753</v>
      </c>
      <c r="E785" s="81" t="s">
        <v>862</v>
      </c>
      <c r="F785" s="181">
        <v>44756</v>
      </c>
      <c r="G785" s="103">
        <v>40</v>
      </c>
      <c r="H785" s="81" t="s">
        <v>1092</v>
      </c>
      <c r="I785" s="162">
        <v>44784</v>
      </c>
      <c r="J785" s="76"/>
      <c r="K785" s="117" t="s">
        <v>932</v>
      </c>
      <c r="L785" s="186" t="s">
        <v>1110</v>
      </c>
      <c r="M785" s="77" t="s">
        <v>31</v>
      </c>
      <c r="N785" s="83"/>
      <c r="O785" s="84"/>
      <c r="P785" s="81">
        <v>71</v>
      </c>
      <c r="Q785" s="81">
        <v>20400</v>
      </c>
      <c r="R785" s="81">
        <v>2</v>
      </c>
      <c r="S785" s="89" t="s">
        <v>953</v>
      </c>
      <c r="T785" s="81" t="s">
        <v>955</v>
      </c>
      <c r="U785" s="81">
        <v>14.62</v>
      </c>
      <c r="V785" s="117" t="s">
        <v>934</v>
      </c>
      <c r="W785" s="84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86"/>
      <c r="AP785" s="86"/>
      <c r="AQ785" s="86"/>
      <c r="AR785" s="86"/>
      <c r="AS785" s="86"/>
      <c r="AT785" s="86"/>
      <c r="AU785" s="86"/>
    </row>
    <row r="786" spans="1:47" ht="15" customHeight="1">
      <c r="A786" s="118">
        <v>54301999</v>
      </c>
      <c r="B786" s="81">
        <v>30</v>
      </c>
      <c r="C786" s="132">
        <v>44751</v>
      </c>
      <c r="D786" s="79">
        <v>44753</v>
      </c>
      <c r="E786" s="81" t="s">
        <v>862</v>
      </c>
      <c r="F786" s="181">
        <v>44756</v>
      </c>
      <c r="G786" s="103">
        <v>40</v>
      </c>
      <c r="H786" s="81" t="s">
        <v>1092</v>
      </c>
      <c r="I786" s="162">
        <v>44784</v>
      </c>
      <c r="J786" s="76"/>
      <c r="K786" s="117" t="s">
        <v>932</v>
      </c>
      <c r="L786" s="186" t="s">
        <v>1111</v>
      </c>
      <c r="M786" s="77" t="s">
        <v>31</v>
      </c>
      <c r="N786" s="83"/>
      <c r="O786" s="84"/>
      <c r="P786" s="76">
        <v>72</v>
      </c>
      <c r="Q786" s="76">
        <v>19900</v>
      </c>
      <c r="R786" s="76">
        <v>2</v>
      </c>
      <c r="S786" s="85" t="s">
        <v>953</v>
      </c>
      <c r="T786" s="76" t="s">
        <v>1001</v>
      </c>
      <c r="U786" s="76">
        <v>14.62</v>
      </c>
      <c r="V786" s="117" t="s">
        <v>934</v>
      </c>
      <c r="W786" s="84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86"/>
      <c r="AP786" s="86"/>
      <c r="AQ786" s="86"/>
      <c r="AR786" s="86"/>
      <c r="AS786" s="86"/>
      <c r="AT786" s="86"/>
      <c r="AU786" s="86"/>
    </row>
    <row r="787" spans="1:47" ht="15" customHeight="1">
      <c r="A787" s="118">
        <v>54302740</v>
      </c>
      <c r="B787" s="77">
        <v>31</v>
      </c>
      <c r="C787" s="123" t="s">
        <v>1112</v>
      </c>
      <c r="D787" s="79">
        <v>44753</v>
      </c>
      <c r="E787" s="81" t="s">
        <v>943</v>
      </c>
      <c r="F787" s="181">
        <v>44756</v>
      </c>
      <c r="G787" s="103">
        <v>40</v>
      </c>
      <c r="H787" s="81" t="s">
        <v>1092</v>
      </c>
      <c r="I787" s="162">
        <v>44784</v>
      </c>
      <c r="J787" s="76"/>
      <c r="K787" s="116" t="s">
        <v>932</v>
      </c>
      <c r="L787" s="77"/>
      <c r="M787" s="77" t="s">
        <v>1018</v>
      </c>
      <c r="N787" s="83"/>
      <c r="O787" s="84"/>
      <c r="P787" s="76">
        <v>72</v>
      </c>
      <c r="Q787" s="76">
        <v>19900</v>
      </c>
      <c r="R787" s="76">
        <v>2</v>
      </c>
      <c r="S787" s="85" t="s">
        <v>953</v>
      </c>
      <c r="T787" s="76" t="s">
        <v>1001</v>
      </c>
      <c r="U787" s="76">
        <v>14.62</v>
      </c>
      <c r="V787" s="117" t="s">
        <v>934</v>
      </c>
      <c r="W787" s="84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86"/>
      <c r="AP787" s="86"/>
      <c r="AQ787" s="86"/>
      <c r="AR787" s="86"/>
      <c r="AS787" s="86"/>
      <c r="AT787" s="86"/>
      <c r="AU787" s="86"/>
    </row>
    <row r="788" spans="1:47" ht="15" customHeight="1">
      <c r="A788" s="118">
        <v>54959929</v>
      </c>
      <c r="B788" s="114">
        <v>32</v>
      </c>
      <c r="C788" s="123" t="s">
        <v>1113</v>
      </c>
      <c r="D788" s="79">
        <v>44753</v>
      </c>
      <c r="E788" s="81" t="s">
        <v>943</v>
      </c>
      <c r="F788" s="181">
        <v>44756</v>
      </c>
      <c r="G788" s="103">
        <v>40</v>
      </c>
      <c r="H788" s="81" t="s">
        <v>1092</v>
      </c>
      <c r="I788" s="162">
        <v>44784</v>
      </c>
      <c r="J788" s="76"/>
      <c r="K788" s="116" t="s">
        <v>932</v>
      </c>
      <c r="L788" s="77"/>
      <c r="M788" s="77" t="s">
        <v>1018</v>
      </c>
      <c r="N788" s="83"/>
      <c r="O788" s="84"/>
      <c r="P788" s="76">
        <v>70</v>
      </c>
      <c r="Q788" s="127">
        <v>21500</v>
      </c>
      <c r="R788" s="127">
        <v>2</v>
      </c>
      <c r="S788" s="128" t="s">
        <v>953</v>
      </c>
      <c r="T788" s="129" t="s">
        <v>954</v>
      </c>
      <c r="U788" s="127">
        <v>14.62</v>
      </c>
      <c r="V788" s="117" t="s">
        <v>934</v>
      </c>
      <c r="W788" s="84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86"/>
      <c r="AP788" s="86"/>
      <c r="AQ788" s="86"/>
      <c r="AR788" s="86"/>
      <c r="AS788" s="86"/>
      <c r="AT788" s="86"/>
      <c r="AU788" s="86"/>
    </row>
    <row r="789" spans="1:47" ht="15" customHeight="1">
      <c r="A789" s="118">
        <v>54303227</v>
      </c>
      <c r="B789" s="81">
        <v>33</v>
      </c>
      <c r="C789" s="123" t="s">
        <v>1101</v>
      </c>
      <c r="D789" s="79">
        <v>44753</v>
      </c>
      <c r="E789" s="81" t="s">
        <v>943</v>
      </c>
      <c r="F789" s="181">
        <v>44756</v>
      </c>
      <c r="G789" s="103">
        <v>40</v>
      </c>
      <c r="H789" s="81" t="s">
        <v>1092</v>
      </c>
      <c r="I789" s="162">
        <v>44784</v>
      </c>
      <c r="J789" s="114"/>
      <c r="K789" s="116" t="s">
        <v>932</v>
      </c>
      <c r="L789" s="164"/>
      <c r="M789" s="121" t="s">
        <v>41</v>
      </c>
      <c r="N789" s="122"/>
      <c r="O789" s="84"/>
      <c r="P789" s="76">
        <v>70</v>
      </c>
      <c r="Q789" s="127">
        <v>21000</v>
      </c>
      <c r="R789" s="127">
        <v>2</v>
      </c>
      <c r="S789" s="128" t="s">
        <v>953</v>
      </c>
      <c r="T789" s="129" t="s">
        <v>954</v>
      </c>
      <c r="U789" s="127">
        <v>14.62</v>
      </c>
      <c r="V789" s="117" t="s">
        <v>934</v>
      </c>
      <c r="W789" s="84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86"/>
      <c r="AP789" s="86"/>
      <c r="AQ789" s="86"/>
      <c r="AR789" s="86"/>
      <c r="AS789" s="86"/>
      <c r="AT789" s="86"/>
      <c r="AU789" s="86"/>
    </row>
    <row r="790" spans="1:47" ht="15" customHeight="1">
      <c r="A790" s="118">
        <v>54301932</v>
      </c>
      <c r="B790" s="77">
        <v>34</v>
      </c>
      <c r="C790" s="123" t="s">
        <v>1091</v>
      </c>
      <c r="D790" s="79">
        <v>44753</v>
      </c>
      <c r="E790" s="81" t="s">
        <v>943</v>
      </c>
      <c r="F790" s="181">
        <v>44756</v>
      </c>
      <c r="G790" s="103">
        <v>40</v>
      </c>
      <c r="H790" s="81" t="s">
        <v>1092</v>
      </c>
      <c r="I790" s="162">
        <v>44784</v>
      </c>
      <c r="J790" s="76"/>
      <c r="K790" s="117" t="s">
        <v>932</v>
      </c>
      <c r="L790" s="150"/>
      <c r="M790" s="77" t="s">
        <v>944</v>
      </c>
      <c r="N790" s="83"/>
      <c r="O790" s="84"/>
      <c r="P790" s="76">
        <v>72</v>
      </c>
      <c r="Q790" s="76">
        <v>19900</v>
      </c>
      <c r="R790" s="76">
        <v>2</v>
      </c>
      <c r="S790" s="85" t="s">
        <v>953</v>
      </c>
      <c r="T790" s="76" t="s">
        <v>1001</v>
      </c>
      <c r="U790" s="76">
        <v>14.62</v>
      </c>
      <c r="V790" s="117" t="s">
        <v>934</v>
      </c>
      <c r="W790" s="84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86"/>
      <c r="AP790" s="86"/>
      <c r="AQ790" s="86"/>
      <c r="AR790" s="86"/>
      <c r="AS790" s="86"/>
      <c r="AT790" s="86"/>
      <c r="AU790" s="86"/>
    </row>
    <row r="791" spans="1:47" ht="15" customHeight="1">
      <c r="A791" s="182">
        <v>54975024</v>
      </c>
      <c r="B791" s="114">
        <v>35</v>
      </c>
      <c r="C791" s="132">
        <v>44749</v>
      </c>
      <c r="D791" s="79">
        <v>44753</v>
      </c>
      <c r="E791" s="81" t="s">
        <v>862</v>
      </c>
      <c r="F791" s="181">
        <v>44756</v>
      </c>
      <c r="G791" s="103">
        <v>40</v>
      </c>
      <c r="H791" s="81" t="s">
        <v>1092</v>
      </c>
      <c r="I791" s="162">
        <v>44784</v>
      </c>
      <c r="J791" s="76"/>
      <c r="K791" s="117" t="s">
        <v>932</v>
      </c>
      <c r="L791" s="183" t="s">
        <v>1114</v>
      </c>
      <c r="M791" s="77" t="s">
        <v>31</v>
      </c>
      <c r="N791" s="83"/>
      <c r="O791" s="84"/>
      <c r="P791" s="76">
        <v>70</v>
      </c>
      <c r="Q791" s="127">
        <v>21500</v>
      </c>
      <c r="R791" s="127">
        <v>2</v>
      </c>
      <c r="S791" s="128" t="s">
        <v>953</v>
      </c>
      <c r="T791" s="129" t="s">
        <v>954</v>
      </c>
      <c r="U791" s="127">
        <v>14.62</v>
      </c>
      <c r="V791" s="117" t="s">
        <v>934</v>
      </c>
      <c r="W791" s="84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86"/>
      <c r="AP791" s="86"/>
      <c r="AQ791" s="86"/>
      <c r="AR791" s="86"/>
      <c r="AS791" s="86"/>
      <c r="AT791" s="86"/>
      <c r="AU791" s="86"/>
    </row>
    <row r="792" spans="1:47" ht="15" customHeight="1">
      <c r="A792" s="118">
        <v>54954086</v>
      </c>
      <c r="B792" s="81">
        <v>36</v>
      </c>
      <c r="C792" s="132">
        <v>44752</v>
      </c>
      <c r="D792" s="79">
        <v>44753</v>
      </c>
      <c r="E792" s="81" t="s">
        <v>862</v>
      </c>
      <c r="F792" s="181">
        <v>44756</v>
      </c>
      <c r="G792" s="103">
        <v>40</v>
      </c>
      <c r="H792" s="81" t="s">
        <v>1092</v>
      </c>
      <c r="I792" s="162">
        <v>44784</v>
      </c>
      <c r="J792" s="76"/>
      <c r="K792" s="117" t="s">
        <v>932</v>
      </c>
      <c r="L792" s="186" t="s">
        <v>1115</v>
      </c>
      <c r="M792" s="77" t="s">
        <v>31</v>
      </c>
      <c r="N792" s="83"/>
      <c r="O792" s="84"/>
      <c r="P792" s="76">
        <v>70</v>
      </c>
      <c r="Q792" s="127">
        <v>22000</v>
      </c>
      <c r="R792" s="127">
        <v>2</v>
      </c>
      <c r="S792" s="128" t="s">
        <v>953</v>
      </c>
      <c r="T792" s="129" t="s">
        <v>954</v>
      </c>
      <c r="U792" s="127">
        <v>14.62</v>
      </c>
      <c r="V792" s="117" t="s">
        <v>934</v>
      </c>
      <c r="W792" s="84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86"/>
      <c r="AP792" s="86"/>
      <c r="AQ792" s="86"/>
      <c r="AR792" s="86"/>
      <c r="AS792" s="86"/>
      <c r="AT792" s="86"/>
      <c r="AU792" s="86"/>
    </row>
    <row r="793" spans="1:47" ht="15" customHeight="1">
      <c r="A793" s="118">
        <v>54959101</v>
      </c>
      <c r="B793" s="77">
        <v>37</v>
      </c>
      <c r="C793" s="132">
        <v>44752</v>
      </c>
      <c r="D793" s="79">
        <v>44753</v>
      </c>
      <c r="E793" s="81" t="s">
        <v>862</v>
      </c>
      <c r="F793" s="181">
        <v>44756</v>
      </c>
      <c r="G793" s="103">
        <v>40</v>
      </c>
      <c r="H793" s="81" t="s">
        <v>1092</v>
      </c>
      <c r="I793" s="162">
        <v>44784</v>
      </c>
      <c r="J793" s="76"/>
      <c r="K793" s="117" t="s">
        <v>932</v>
      </c>
      <c r="L793" s="186" t="s">
        <v>1116</v>
      </c>
      <c r="M793" s="77" t="s">
        <v>31</v>
      </c>
      <c r="N793" s="83"/>
      <c r="O793" s="84"/>
      <c r="P793" s="76">
        <v>70</v>
      </c>
      <c r="Q793" s="127">
        <v>21500</v>
      </c>
      <c r="R793" s="127">
        <v>2</v>
      </c>
      <c r="S793" s="128" t="s">
        <v>953</v>
      </c>
      <c r="T793" s="129" t="s">
        <v>954</v>
      </c>
      <c r="U793" s="127">
        <v>14.62</v>
      </c>
      <c r="V793" s="117" t="s">
        <v>934</v>
      </c>
      <c r="W793" s="84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86"/>
      <c r="AP793" s="86"/>
      <c r="AQ793" s="86"/>
      <c r="AR793" s="86"/>
      <c r="AS793" s="86"/>
      <c r="AT793" s="86"/>
      <c r="AU793" s="86"/>
    </row>
    <row r="794" spans="1:47" ht="15" customHeight="1">
      <c r="A794" s="118">
        <v>54958293</v>
      </c>
      <c r="B794" s="114">
        <v>38</v>
      </c>
      <c r="C794" s="132">
        <v>44752</v>
      </c>
      <c r="D794" s="79">
        <v>44753</v>
      </c>
      <c r="E794" s="81" t="s">
        <v>862</v>
      </c>
      <c r="F794" s="181">
        <v>44756</v>
      </c>
      <c r="G794" s="103">
        <v>40</v>
      </c>
      <c r="H794" s="81" t="s">
        <v>1092</v>
      </c>
      <c r="I794" s="162">
        <v>44784</v>
      </c>
      <c r="J794" s="76"/>
      <c r="K794" s="117" t="s">
        <v>932</v>
      </c>
      <c r="L794" s="186" t="s">
        <v>1117</v>
      </c>
      <c r="M794" s="77" t="s">
        <v>31</v>
      </c>
      <c r="N794" s="83"/>
      <c r="O794" s="84"/>
      <c r="P794" s="76">
        <v>70</v>
      </c>
      <c r="Q794" s="127">
        <v>22000</v>
      </c>
      <c r="R794" s="127">
        <v>2</v>
      </c>
      <c r="S794" s="128" t="s">
        <v>953</v>
      </c>
      <c r="T794" s="129" t="s">
        <v>954</v>
      </c>
      <c r="U794" s="127">
        <v>14.62</v>
      </c>
      <c r="V794" s="117" t="s">
        <v>934</v>
      </c>
      <c r="W794" s="84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86"/>
      <c r="AP794" s="86"/>
      <c r="AQ794" s="86"/>
      <c r="AR794" s="86"/>
      <c r="AS794" s="86"/>
      <c r="AT794" s="86"/>
      <c r="AU794" s="86"/>
    </row>
    <row r="795" spans="1:47" ht="15" customHeight="1">
      <c r="A795" s="118">
        <v>54957675</v>
      </c>
      <c r="B795" s="81">
        <v>39</v>
      </c>
      <c r="C795" s="132">
        <v>44752</v>
      </c>
      <c r="D795" s="79">
        <v>44753</v>
      </c>
      <c r="E795" s="81" t="s">
        <v>862</v>
      </c>
      <c r="F795" s="181">
        <v>44756</v>
      </c>
      <c r="G795" s="103">
        <v>40</v>
      </c>
      <c r="H795" s="81" t="s">
        <v>1092</v>
      </c>
      <c r="I795" s="162">
        <v>44784</v>
      </c>
      <c r="J795" s="76"/>
      <c r="K795" s="117" t="s">
        <v>932</v>
      </c>
      <c r="L795" s="186" t="s">
        <v>1118</v>
      </c>
      <c r="M795" s="77" t="s">
        <v>31</v>
      </c>
      <c r="N795" s="83"/>
      <c r="O795" s="84"/>
      <c r="P795" s="76">
        <v>70</v>
      </c>
      <c r="Q795" s="127">
        <v>22000</v>
      </c>
      <c r="R795" s="127">
        <v>2</v>
      </c>
      <c r="S795" s="128" t="s">
        <v>953</v>
      </c>
      <c r="T795" s="129" t="s">
        <v>954</v>
      </c>
      <c r="U795" s="127">
        <v>14.62</v>
      </c>
      <c r="V795" s="117" t="s">
        <v>934</v>
      </c>
      <c r="W795" s="84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86"/>
      <c r="AP795" s="86"/>
      <c r="AQ795" s="86"/>
      <c r="AR795" s="86"/>
      <c r="AS795" s="86"/>
      <c r="AT795" s="86"/>
      <c r="AU795" s="86"/>
    </row>
    <row r="796" spans="1:47" ht="15" customHeight="1">
      <c r="A796" s="118">
        <v>54303383</v>
      </c>
      <c r="B796" s="77">
        <v>40</v>
      </c>
      <c r="C796" s="132">
        <v>44752</v>
      </c>
      <c r="D796" s="79">
        <v>44753</v>
      </c>
      <c r="E796" s="81" t="s">
        <v>862</v>
      </c>
      <c r="F796" s="181">
        <v>44756</v>
      </c>
      <c r="G796" s="103">
        <v>40</v>
      </c>
      <c r="H796" s="81" t="s">
        <v>1092</v>
      </c>
      <c r="I796" s="162">
        <v>44784</v>
      </c>
      <c r="J796" s="76"/>
      <c r="K796" s="117" t="s">
        <v>932</v>
      </c>
      <c r="L796" s="186" t="s">
        <v>1119</v>
      </c>
      <c r="M796" s="77" t="s">
        <v>31</v>
      </c>
      <c r="N796" s="83"/>
      <c r="O796" s="84"/>
      <c r="P796" s="76">
        <v>70</v>
      </c>
      <c r="Q796" s="127">
        <v>21000</v>
      </c>
      <c r="R796" s="127">
        <v>2</v>
      </c>
      <c r="S796" s="128" t="s">
        <v>953</v>
      </c>
      <c r="T796" s="129" t="s">
        <v>954</v>
      </c>
      <c r="U796" s="127">
        <v>14.62</v>
      </c>
      <c r="V796" s="117" t="s">
        <v>934</v>
      </c>
      <c r="W796" s="84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86"/>
      <c r="AP796" s="86"/>
      <c r="AQ796" s="86"/>
      <c r="AR796" s="86"/>
      <c r="AS796" s="86"/>
      <c r="AT796" s="86"/>
      <c r="AU796" s="86"/>
    </row>
    <row r="797" spans="1:47" ht="15" customHeight="1">
      <c r="A797" s="118">
        <v>54301981</v>
      </c>
      <c r="B797" s="114">
        <v>41</v>
      </c>
      <c r="C797" s="132">
        <v>44752</v>
      </c>
      <c r="D797" s="79">
        <v>44753</v>
      </c>
      <c r="E797" s="81" t="s">
        <v>862</v>
      </c>
      <c r="F797" s="181">
        <v>44756</v>
      </c>
      <c r="G797" s="103">
        <v>40</v>
      </c>
      <c r="H797" s="81" t="s">
        <v>1092</v>
      </c>
      <c r="I797" s="162">
        <v>44784</v>
      </c>
      <c r="J797" s="76"/>
      <c r="K797" s="117" t="s">
        <v>932</v>
      </c>
      <c r="L797" s="186" t="s">
        <v>1120</v>
      </c>
      <c r="M797" s="77" t="s">
        <v>31</v>
      </c>
      <c r="N797" s="83"/>
      <c r="O797" s="84"/>
      <c r="P797" s="76">
        <v>72</v>
      </c>
      <c r="Q797" s="76">
        <v>19900</v>
      </c>
      <c r="R797" s="76">
        <v>2</v>
      </c>
      <c r="S797" s="85" t="s">
        <v>953</v>
      </c>
      <c r="T797" s="76" t="s">
        <v>1001</v>
      </c>
      <c r="U797" s="76">
        <v>14.62</v>
      </c>
      <c r="V797" s="117" t="s">
        <v>934</v>
      </c>
      <c r="W797" s="84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86"/>
      <c r="AP797" s="86"/>
      <c r="AQ797" s="86"/>
      <c r="AR797" s="86"/>
      <c r="AS797" s="86"/>
      <c r="AT797" s="86"/>
      <c r="AU797" s="86"/>
    </row>
    <row r="798" spans="1:47" ht="15" customHeight="1">
      <c r="A798" s="187"/>
      <c r="B798" s="92"/>
      <c r="C798" s="188"/>
      <c r="D798" s="188"/>
      <c r="E798" s="92"/>
      <c r="F798" s="92"/>
      <c r="G798" s="189"/>
      <c r="H798" s="190"/>
      <c r="I798" s="190"/>
      <c r="J798" s="190"/>
      <c r="K798" s="187"/>
      <c r="L798" s="187"/>
      <c r="M798" s="92"/>
      <c r="N798" s="92"/>
      <c r="O798" s="94"/>
      <c r="P798" s="187"/>
      <c r="Q798" s="187"/>
      <c r="R798" s="187"/>
      <c r="S798" s="187"/>
      <c r="T798" s="187"/>
      <c r="U798" s="187"/>
      <c r="V798" s="187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</row>
    <row r="799" spans="1:47" ht="15" customHeight="1">
      <c r="A799" s="191">
        <v>94279767</v>
      </c>
      <c r="B799" s="77">
        <v>29</v>
      </c>
      <c r="C799" s="78">
        <v>44721</v>
      </c>
      <c r="D799" s="79"/>
      <c r="E799" s="77"/>
      <c r="F799" s="192" t="s">
        <v>1121</v>
      </c>
      <c r="G799" s="103">
        <v>40</v>
      </c>
      <c r="H799" s="89" t="s">
        <v>1122</v>
      </c>
      <c r="I799" s="77"/>
      <c r="J799" s="81"/>
      <c r="K799" s="97" t="s">
        <v>882</v>
      </c>
      <c r="L799" s="82" t="s">
        <v>1123</v>
      </c>
      <c r="M799" s="76" t="s">
        <v>961</v>
      </c>
      <c r="N799" s="83"/>
      <c r="O799" s="84"/>
      <c r="P799" s="76">
        <v>70</v>
      </c>
      <c r="Q799" s="127">
        <v>24000</v>
      </c>
      <c r="R799" s="127">
        <v>2</v>
      </c>
      <c r="S799" s="85" t="s">
        <v>902</v>
      </c>
      <c r="T799" s="114" t="s">
        <v>962</v>
      </c>
      <c r="U799" s="127">
        <v>14.62</v>
      </c>
      <c r="V799" s="90" t="s">
        <v>884</v>
      </c>
      <c r="W799" s="84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86"/>
      <c r="AP799" s="86"/>
      <c r="AQ799" s="86"/>
      <c r="AR799" s="86"/>
      <c r="AS799" s="86"/>
      <c r="AT799" s="86"/>
      <c r="AU799" s="86"/>
    </row>
    <row r="800" spans="1:47" ht="15" customHeight="1">
      <c r="A800" s="193">
        <v>53001251</v>
      </c>
      <c r="B800" s="114">
        <v>1</v>
      </c>
      <c r="C800" s="119">
        <v>44714</v>
      </c>
      <c r="D800" s="120"/>
      <c r="E800" s="114" t="s">
        <v>862</v>
      </c>
      <c r="F800" s="192" t="s">
        <v>1121</v>
      </c>
      <c r="G800" s="114">
        <v>80</v>
      </c>
      <c r="H800" s="89" t="s">
        <v>1122</v>
      </c>
      <c r="I800" s="194"/>
      <c r="J800" s="114" t="s">
        <v>1124</v>
      </c>
      <c r="K800" s="97" t="s">
        <v>882</v>
      </c>
      <c r="L800" s="82" t="s">
        <v>1125</v>
      </c>
      <c r="M800" s="121" t="s">
        <v>7</v>
      </c>
      <c r="N800" s="122">
        <v>44785</v>
      </c>
      <c r="O800" s="84"/>
      <c r="P800" s="76">
        <v>69</v>
      </c>
      <c r="Q800" s="81">
        <v>25000</v>
      </c>
      <c r="R800" s="81">
        <v>4</v>
      </c>
      <c r="S800" s="89" t="s">
        <v>877</v>
      </c>
      <c r="T800" s="100" t="s">
        <v>891</v>
      </c>
      <c r="U800" s="81">
        <v>25.22</v>
      </c>
      <c r="V800" s="90" t="s">
        <v>884</v>
      </c>
      <c r="W800" s="195"/>
      <c r="X800" s="196"/>
      <c r="Y800" s="196"/>
      <c r="Z800" s="196"/>
      <c r="AA800" s="196"/>
      <c r="AB800" s="196"/>
      <c r="AC800" s="196"/>
      <c r="AD800" s="196"/>
      <c r="AE800" s="196"/>
      <c r="AF800" s="196"/>
      <c r="AG800" s="196"/>
      <c r="AH800" s="196"/>
      <c r="AI800" s="196"/>
      <c r="AJ800" s="196"/>
      <c r="AK800" s="196"/>
      <c r="AL800" s="196"/>
      <c r="AM800" s="196"/>
      <c r="AN800" s="196"/>
      <c r="AO800" s="196"/>
      <c r="AP800" s="196"/>
      <c r="AQ800" s="196"/>
      <c r="AR800" s="196"/>
      <c r="AS800" s="196"/>
      <c r="AT800" s="196"/>
      <c r="AU800" s="196"/>
    </row>
    <row r="801" spans="1:47" ht="15" customHeight="1">
      <c r="A801" s="186">
        <v>98080385</v>
      </c>
      <c r="B801" s="77">
        <v>2</v>
      </c>
      <c r="C801" s="119">
        <v>44724</v>
      </c>
      <c r="D801" s="120"/>
      <c r="E801" s="77" t="s">
        <v>862</v>
      </c>
      <c r="F801" s="192" t="s">
        <v>1121</v>
      </c>
      <c r="G801" s="77">
        <v>80</v>
      </c>
      <c r="H801" s="89" t="s">
        <v>1122</v>
      </c>
      <c r="I801" s="194"/>
      <c r="J801" s="77" t="s">
        <v>1126</v>
      </c>
      <c r="K801" s="111" t="s">
        <v>117</v>
      </c>
      <c r="L801" s="82" t="s">
        <v>1127</v>
      </c>
      <c r="M801" s="121" t="s">
        <v>5</v>
      </c>
      <c r="N801" s="197">
        <v>44754</v>
      </c>
      <c r="O801" s="84"/>
      <c r="P801" s="76">
        <v>69</v>
      </c>
      <c r="Q801" s="76">
        <v>25000</v>
      </c>
      <c r="R801" s="76">
        <v>4</v>
      </c>
      <c r="S801" s="85" t="s">
        <v>875</v>
      </c>
      <c r="T801" s="88" t="s">
        <v>876</v>
      </c>
      <c r="U801" s="76">
        <v>25.22</v>
      </c>
      <c r="V801" s="111" t="s">
        <v>909</v>
      </c>
      <c r="W801" s="84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86"/>
      <c r="AP801" s="86"/>
      <c r="AQ801" s="86"/>
      <c r="AR801" s="86"/>
      <c r="AS801" s="86"/>
      <c r="AT801" s="86"/>
      <c r="AU801" s="86"/>
    </row>
    <row r="802" spans="1:47" ht="15" customHeight="1">
      <c r="A802" s="124">
        <v>54922505</v>
      </c>
      <c r="B802" s="114">
        <v>10</v>
      </c>
      <c r="C802" s="123" t="s">
        <v>1128</v>
      </c>
      <c r="D802" s="120"/>
      <c r="E802" s="114"/>
      <c r="F802" s="121" t="s">
        <v>1129</v>
      </c>
      <c r="G802" s="81">
        <v>80</v>
      </c>
      <c r="H802" s="81"/>
      <c r="I802" s="114"/>
      <c r="J802" s="114"/>
      <c r="K802" s="116" t="s">
        <v>932</v>
      </c>
      <c r="L802" s="131"/>
      <c r="M802" s="121" t="s">
        <v>11</v>
      </c>
      <c r="N802" s="122"/>
      <c r="O802" s="84"/>
      <c r="P802" s="76">
        <v>69</v>
      </c>
      <c r="Q802" s="76">
        <v>24500</v>
      </c>
      <c r="R802" s="76">
        <v>4</v>
      </c>
      <c r="S802" s="85" t="s">
        <v>865</v>
      </c>
      <c r="T802" s="126" t="s">
        <v>951</v>
      </c>
      <c r="U802" s="76">
        <v>25.69</v>
      </c>
      <c r="V802" s="117" t="s">
        <v>934</v>
      </c>
      <c r="W802" s="84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86"/>
      <c r="AP802" s="86"/>
      <c r="AQ802" s="86"/>
      <c r="AR802" s="86"/>
      <c r="AS802" s="86"/>
      <c r="AT802" s="86"/>
      <c r="AU802" s="86"/>
    </row>
    <row r="803" spans="1:47" ht="15" customHeight="1">
      <c r="A803" s="124">
        <v>94577434</v>
      </c>
      <c r="B803" s="114">
        <v>11</v>
      </c>
      <c r="C803" s="123" t="s">
        <v>1128</v>
      </c>
      <c r="D803" s="120"/>
      <c r="E803" s="114"/>
      <c r="F803" s="121" t="s">
        <v>1129</v>
      </c>
      <c r="G803" s="102">
        <v>60</v>
      </c>
      <c r="H803" s="81"/>
      <c r="I803" s="114"/>
      <c r="J803" s="114"/>
      <c r="K803" s="116" t="s">
        <v>932</v>
      </c>
      <c r="L803" s="131"/>
      <c r="M803" s="121" t="s">
        <v>11</v>
      </c>
      <c r="N803" s="122"/>
      <c r="O803" s="84"/>
      <c r="P803" s="76">
        <v>72</v>
      </c>
      <c r="Q803" s="76">
        <v>20200</v>
      </c>
      <c r="R803" s="76">
        <v>3</v>
      </c>
      <c r="S803" s="85" t="s">
        <v>899</v>
      </c>
      <c r="T803" s="76" t="s">
        <v>1130</v>
      </c>
      <c r="U803" s="76">
        <v>19.72</v>
      </c>
      <c r="V803" s="117" t="s">
        <v>934</v>
      </c>
      <c r="W803" s="84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86"/>
      <c r="AP803" s="86"/>
      <c r="AQ803" s="86"/>
      <c r="AR803" s="86"/>
      <c r="AS803" s="86"/>
      <c r="AT803" s="86"/>
      <c r="AU803" s="86"/>
    </row>
    <row r="804" spans="1:47" ht="15" customHeight="1">
      <c r="A804" s="124">
        <v>98139363</v>
      </c>
      <c r="B804" s="114">
        <v>12</v>
      </c>
      <c r="C804" s="123" t="s">
        <v>1128</v>
      </c>
      <c r="D804" s="120"/>
      <c r="E804" s="114"/>
      <c r="F804" s="121" t="s">
        <v>1129</v>
      </c>
      <c r="G804" s="81">
        <v>80</v>
      </c>
      <c r="H804" s="81"/>
      <c r="I804" s="114"/>
      <c r="J804" s="114"/>
      <c r="K804" s="116" t="s">
        <v>932</v>
      </c>
      <c r="L804" s="131"/>
      <c r="M804" s="121" t="s">
        <v>11</v>
      </c>
      <c r="N804" s="122"/>
      <c r="O804" s="84"/>
      <c r="P804" s="76">
        <v>69</v>
      </c>
      <c r="Q804" s="76">
        <v>25000</v>
      </c>
      <c r="R804" s="76">
        <v>4</v>
      </c>
      <c r="S804" s="85" t="s">
        <v>875</v>
      </c>
      <c r="T804" s="88" t="s">
        <v>876</v>
      </c>
      <c r="U804" s="76">
        <v>25.22</v>
      </c>
      <c r="V804" s="117" t="s">
        <v>934</v>
      </c>
      <c r="W804" s="84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86"/>
      <c r="AP804" s="86"/>
      <c r="AQ804" s="86"/>
      <c r="AR804" s="86"/>
      <c r="AS804" s="86"/>
      <c r="AT804" s="86"/>
      <c r="AU804" s="86"/>
    </row>
    <row r="805" spans="1:47" ht="15" customHeight="1">
      <c r="A805" s="124">
        <v>98191604</v>
      </c>
      <c r="B805" s="114">
        <v>13</v>
      </c>
      <c r="C805" s="123" t="s">
        <v>1128</v>
      </c>
      <c r="D805" s="120"/>
      <c r="E805" s="114"/>
      <c r="F805" s="121" t="s">
        <v>1129</v>
      </c>
      <c r="G805" s="81">
        <v>80</v>
      </c>
      <c r="H805" s="81"/>
      <c r="I805" s="114"/>
      <c r="J805" s="114"/>
      <c r="K805" s="116" t="s">
        <v>932</v>
      </c>
      <c r="L805" s="131"/>
      <c r="M805" s="121" t="s">
        <v>11</v>
      </c>
      <c r="N805" s="122"/>
      <c r="O805" s="84"/>
      <c r="P805" s="76">
        <v>69</v>
      </c>
      <c r="Q805" s="76">
        <v>25000</v>
      </c>
      <c r="R805" s="76">
        <v>4</v>
      </c>
      <c r="S805" s="85" t="s">
        <v>875</v>
      </c>
      <c r="T805" s="88" t="s">
        <v>876</v>
      </c>
      <c r="U805" s="76">
        <v>25.22</v>
      </c>
      <c r="V805" s="117" t="s">
        <v>934</v>
      </c>
      <c r="W805" s="84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86"/>
      <c r="AP805" s="86"/>
      <c r="AQ805" s="86"/>
      <c r="AR805" s="86"/>
      <c r="AS805" s="86"/>
      <c r="AT805" s="86"/>
      <c r="AU805" s="86"/>
    </row>
    <row r="806" spans="1:47" ht="15" customHeight="1">
      <c r="A806" s="124">
        <v>94871605</v>
      </c>
      <c r="B806" s="81"/>
      <c r="C806" s="119">
        <v>44719</v>
      </c>
      <c r="D806" s="79"/>
      <c r="E806" s="81"/>
      <c r="F806" s="142" t="s">
        <v>1131</v>
      </c>
      <c r="G806" s="102">
        <v>60</v>
      </c>
      <c r="H806" s="81"/>
      <c r="I806" s="81"/>
      <c r="J806" s="81"/>
      <c r="K806" s="97" t="s">
        <v>882</v>
      </c>
      <c r="L806" s="124" t="s">
        <v>1132</v>
      </c>
      <c r="M806" s="77" t="s">
        <v>1133</v>
      </c>
      <c r="N806" s="83"/>
      <c r="O806" s="84"/>
      <c r="P806" s="76">
        <v>68</v>
      </c>
      <c r="Q806" s="76">
        <v>24000</v>
      </c>
      <c r="R806" s="76">
        <v>3</v>
      </c>
      <c r="S806" s="85" t="s">
        <v>899</v>
      </c>
      <c r="T806" s="76" t="s">
        <v>901</v>
      </c>
      <c r="U806" s="76">
        <v>19.62</v>
      </c>
      <c r="V806" s="90" t="s">
        <v>884</v>
      </c>
      <c r="W806" s="84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86"/>
      <c r="AP806" s="86"/>
      <c r="AQ806" s="86"/>
      <c r="AR806" s="86"/>
      <c r="AS806" s="86"/>
      <c r="AT806" s="86"/>
      <c r="AU806" s="86"/>
    </row>
    <row r="807" spans="1:47" ht="15" customHeight="1">
      <c r="A807" s="124">
        <v>92650381</v>
      </c>
      <c r="B807" s="81"/>
      <c r="C807" s="132">
        <v>44742</v>
      </c>
      <c r="D807" s="79"/>
      <c r="E807" s="81"/>
      <c r="F807" s="142" t="s">
        <v>1134</v>
      </c>
      <c r="G807" s="103">
        <v>40</v>
      </c>
      <c r="H807" s="81"/>
      <c r="I807" s="81"/>
      <c r="J807" s="198" t="s">
        <v>1135</v>
      </c>
      <c r="K807" s="77" t="s">
        <v>1136</v>
      </c>
      <c r="L807" s="143" t="s">
        <v>1137</v>
      </c>
      <c r="M807" s="77" t="s">
        <v>1138</v>
      </c>
      <c r="N807" s="122"/>
      <c r="O807" s="84"/>
      <c r="P807" s="76">
        <v>68.5</v>
      </c>
      <c r="Q807" s="76">
        <v>24500</v>
      </c>
      <c r="R807" s="76">
        <v>2</v>
      </c>
      <c r="S807" s="85" t="s">
        <v>1139</v>
      </c>
      <c r="T807" s="76" t="s">
        <v>1140</v>
      </c>
      <c r="U807" s="76">
        <v>14.62</v>
      </c>
      <c r="V807" s="76" t="s">
        <v>1141</v>
      </c>
      <c r="W807" s="84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86"/>
      <c r="AP807" s="86"/>
      <c r="AQ807" s="86"/>
      <c r="AR807" s="86"/>
      <c r="AS807" s="86"/>
      <c r="AT807" s="86"/>
      <c r="AU807" s="86"/>
    </row>
    <row r="808" spans="1:47" ht="15" customHeight="1">
      <c r="A808" s="124">
        <v>98150675</v>
      </c>
      <c r="B808" s="81"/>
      <c r="C808" s="132">
        <v>44754</v>
      </c>
      <c r="D808" s="79"/>
      <c r="E808" s="81"/>
      <c r="F808" s="142" t="s">
        <v>1142</v>
      </c>
      <c r="G808" s="81">
        <v>80</v>
      </c>
      <c r="H808" s="81"/>
      <c r="I808" s="184"/>
      <c r="J808" s="199" t="s">
        <v>988</v>
      </c>
      <c r="K808" s="97" t="s">
        <v>882</v>
      </c>
      <c r="L808" s="143" t="s">
        <v>1143</v>
      </c>
      <c r="M808" s="77" t="s">
        <v>990</v>
      </c>
      <c r="N808" s="83"/>
      <c r="O808" s="84"/>
      <c r="P808" s="76">
        <v>69.8</v>
      </c>
      <c r="Q808" s="76">
        <v>24000</v>
      </c>
      <c r="R808" s="76">
        <v>4</v>
      </c>
      <c r="S808" s="89" t="s">
        <v>877</v>
      </c>
      <c r="T808" s="76" t="s">
        <v>894</v>
      </c>
      <c r="U808" s="81">
        <v>25.22</v>
      </c>
      <c r="V808" s="90" t="s">
        <v>884</v>
      </c>
      <c r="W808" s="84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86"/>
      <c r="AP808" s="86"/>
      <c r="AQ808" s="86"/>
      <c r="AR808" s="86"/>
      <c r="AS808" s="86"/>
      <c r="AT808" s="86"/>
      <c r="AU808" s="86"/>
    </row>
    <row r="809" spans="1:47" ht="15" customHeight="1">
      <c r="A809" s="143">
        <v>94962610</v>
      </c>
      <c r="B809" s="81"/>
      <c r="C809" s="132">
        <v>44754</v>
      </c>
      <c r="D809" s="79"/>
      <c r="E809" s="81"/>
      <c r="F809" s="142" t="s">
        <v>1142</v>
      </c>
      <c r="G809" s="81">
        <v>80</v>
      </c>
      <c r="H809" s="81"/>
      <c r="I809" s="184"/>
      <c r="J809" s="200" t="s">
        <v>988</v>
      </c>
      <c r="K809" s="97" t="s">
        <v>882</v>
      </c>
      <c r="L809" s="143" t="s">
        <v>1144</v>
      </c>
      <c r="M809" s="77" t="s">
        <v>990</v>
      </c>
      <c r="N809" s="83"/>
      <c r="O809" s="84"/>
      <c r="P809" s="76">
        <v>69</v>
      </c>
      <c r="Q809" s="81">
        <v>25000</v>
      </c>
      <c r="R809" s="76">
        <v>4</v>
      </c>
      <c r="S809" s="85" t="s">
        <v>865</v>
      </c>
      <c r="T809" s="101" t="s">
        <v>897</v>
      </c>
      <c r="U809" s="76">
        <v>25.38</v>
      </c>
      <c r="V809" s="90" t="s">
        <v>884</v>
      </c>
      <c r="W809" s="84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86"/>
      <c r="AP809" s="86"/>
      <c r="AQ809" s="86"/>
      <c r="AR809" s="86"/>
      <c r="AS809" s="86"/>
      <c r="AT809" s="86"/>
      <c r="AU809" s="86"/>
    </row>
    <row r="810" spans="1:47" ht="15" customHeight="1">
      <c r="A810" s="143">
        <v>94841160</v>
      </c>
      <c r="B810" s="90" t="s">
        <v>1004</v>
      </c>
      <c r="C810" s="132">
        <v>44754</v>
      </c>
      <c r="D810" s="79"/>
      <c r="E810" s="81"/>
      <c r="F810" s="142" t="s">
        <v>1142</v>
      </c>
      <c r="G810" s="102">
        <v>60</v>
      </c>
      <c r="H810" s="81"/>
      <c r="I810" s="184"/>
      <c r="J810" s="97" t="s">
        <v>988</v>
      </c>
      <c r="K810" s="97" t="s">
        <v>882</v>
      </c>
      <c r="L810" s="143" t="s">
        <v>1145</v>
      </c>
      <c r="M810" s="77" t="s">
        <v>990</v>
      </c>
      <c r="N810" s="83"/>
      <c r="O810" s="84"/>
      <c r="P810" s="76">
        <v>68</v>
      </c>
      <c r="Q810" s="76">
        <v>24000</v>
      </c>
      <c r="R810" s="76">
        <v>3</v>
      </c>
      <c r="S810" s="85" t="s">
        <v>899</v>
      </c>
      <c r="T810" s="76" t="s">
        <v>901</v>
      </c>
      <c r="U810" s="76">
        <v>19.62</v>
      </c>
      <c r="V810" s="90" t="s">
        <v>884</v>
      </c>
      <c r="W810" s="84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86"/>
      <c r="AP810" s="86"/>
      <c r="AQ810" s="86"/>
      <c r="AR810" s="86"/>
      <c r="AS810" s="86"/>
      <c r="AT810" s="86"/>
      <c r="AU810" s="86"/>
    </row>
    <row r="811" spans="1:47" ht="15" customHeight="1">
      <c r="A811" s="143">
        <v>91719104</v>
      </c>
      <c r="B811" s="81"/>
      <c r="C811" s="132">
        <v>44754</v>
      </c>
      <c r="D811" s="79"/>
      <c r="E811" s="81"/>
      <c r="F811" s="142" t="s">
        <v>1142</v>
      </c>
      <c r="G811" s="81">
        <v>80</v>
      </c>
      <c r="H811" s="81"/>
      <c r="I811" s="184"/>
      <c r="J811" s="201" t="s">
        <v>988</v>
      </c>
      <c r="K811" s="97" t="s">
        <v>882</v>
      </c>
      <c r="L811" s="143" t="s">
        <v>1146</v>
      </c>
      <c r="M811" s="77" t="s">
        <v>990</v>
      </c>
      <c r="N811" s="83"/>
      <c r="O811" s="84"/>
      <c r="P811" s="76">
        <v>69.2</v>
      </c>
      <c r="Q811" s="76">
        <v>24400</v>
      </c>
      <c r="R811" s="76">
        <v>4</v>
      </c>
      <c r="S811" s="85" t="s">
        <v>865</v>
      </c>
      <c r="T811" s="76" t="s">
        <v>866</v>
      </c>
      <c r="U811" s="76">
        <v>25.46</v>
      </c>
      <c r="V811" s="90" t="s">
        <v>884</v>
      </c>
      <c r="W811" s="84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86"/>
      <c r="AP811" s="86"/>
      <c r="AQ811" s="86"/>
      <c r="AR811" s="86"/>
      <c r="AS811" s="86"/>
      <c r="AT811" s="86"/>
      <c r="AU811" s="86"/>
    </row>
    <row r="812" spans="1:47" ht="15" customHeight="1">
      <c r="A812" s="143">
        <v>91748467</v>
      </c>
      <c r="B812" s="81"/>
      <c r="C812" s="132">
        <v>44754</v>
      </c>
      <c r="D812" s="79"/>
      <c r="E812" s="81"/>
      <c r="F812" s="142" t="s">
        <v>1142</v>
      </c>
      <c r="G812" s="81">
        <v>80</v>
      </c>
      <c r="H812" s="81"/>
      <c r="I812" s="184"/>
      <c r="J812" s="201" t="s">
        <v>988</v>
      </c>
      <c r="K812" s="97" t="s">
        <v>882</v>
      </c>
      <c r="L812" s="143" t="s">
        <v>1147</v>
      </c>
      <c r="M812" s="77" t="s">
        <v>990</v>
      </c>
      <c r="N812" s="83"/>
      <c r="O812" s="84"/>
      <c r="P812" s="76">
        <v>69.2</v>
      </c>
      <c r="Q812" s="76">
        <v>24400</v>
      </c>
      <c r="R812" s="76">
        <v>4</v>
      </c>
      <c r="S812" s="85" t="s">
        <v>865</v>
      </c>
      <c r="T812" s="76" t="s">
        <v>866</v>
      </c>
      <c r="U812" s="76">
        <v>25.46</v>
      </c>
      <c r="V812" s="90" t="s">
        <v>884</v>
      </c>
      <c r="W812" s="84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86"/>
      <c r="AP812" s="86"/>
      <c r="AQ812" s="86"/>
      <c r="AR812" s="86"/>
      <c r="AS812" s="86"/>
      <c r="AT812" s="86"/>
      <c r="AU812" s="86"/>
    </row>
    <row r="813" spans="1:47" ht="15" customHeight="1">
      <c r="A813" s="171">
        <v>54262936</v>
      </c>
      <c r="B813" s="81"/>
      <c r="C813" s="119">
        <v>44732</v>
      </c>
      <c r="D813" s="79"/>
      <c r="E813" s="81"/>
      <c r="F813" s="142" t="s">
        <v>1148</v>
      </c>
      <c r="G813" s="81">
        <v>80</v>
      </c>
      <c r="H813" s="81"/>
      <c r="I813" s="81"/>
      <c r="J813" s="198" t="s">
        <v>1149</v>
      </c>
      <c r="K813" s="97" t="s">
        <v>882</v>
      </c>
      <c r="L813" s="124" t="s">
        <v>1150</v>
      </c>
      <c r="M813" s="77" t="s">
        <v>1151</v>
      </c>
      <c r="N813" s="83"/>
      <c r="O813" s="84"/>
      <c r="P813" s="76">
        <v>71.2</v>
      </c>
      <c r="Q813" s="76">
        <v>22800</v>
      </c>
      <c r="R813" s="76">
        <v>4</v>
      </c>
      <c r="S813" s="85" t="s">
        <v>865</v>
      </c>
      <c r="T813" s="76" t="s">
        <v>898</v>
      </c>
      <c r="U813" s="76">
        <v>25.62</v>
      </c>
      <c r="V813" s="90" t="s">
        <v>884</v>
      </c>
      <c r="W813" s="84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86"/>
      <c r="AP813" s="86"/>
      <c r="AQ813" s="86"/>
      <c r="AR813" s="86"/>
      <c r="AS813" s="86"/>
      <c r="AT813" s="86"/>
      <c r="AU813" s="86"/>
    </row>
    <row r="814" spans="1:47" ht="15" customHeight="1">
      <c r="A814" s="91"/>
      <c r="B814" s="92"/>
      <c r="C814" s="93"/>
      <c r="D814" s="93"/>
      <c r="E814" s="92"/>
      <c r="F814" s="92"/>
      <c r="G814" s="92"/>
      <c r="H814" s="439" t="s">
        <v>1152</v>
      </c>
      <c r="I814" s="440"/>
      <c r="J814" s="441"/>
      <c r="K814" s="92"/>
      <c r="L814" s="92"/>
      <c r="M814" s="92"/>
      <c r="N814" s="92"/>
      <c r="O814" s="94"/>
      <c r="P814" s="92"/>
      <c r="Q814" s="92"/>
      <c r="R814" s="92"/>
      <c r="S814" s="92"/>
      <c r="T814" s="92"/>
      <c r="U814" s="92"/>
      <c r="V814" s="92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</row>
    <row r="815" spans="1:47" ht="15" customHeight="1">
      <c r="A815" s="202">
        <v>53076022</v>
      </c>
      <c r="B815" s="77">
        <v>1</v>
      </c>
      <c r="C815" s="78">
        <v>44754</v>
      </c>
      <c r="D815" s="79">
        <v>44755</v>
      </c>
      <c r="E815" s="77" t="s">
        <v>862</v>
      </c>
      <c r="F815" s="80">
        <v>44756.75</v>
      </c>
      <c r="G815" s="81">
        <v>80</v>
      </c>
      <c r="H815" s="81" t="s">
        <v>1153</v>
      </c>
      <c r="I815" s="78">
        <v>44785</v>
      </c>
      <c r="J815" s="81"/>
      <c r="K815" s="97" t="s">
        <v>882</v>
      </c>
      <c r="L815" s="82" t="s">
        <v>1154</v>
      </c>
      <c r="M815" s="77" t="s">
        <v>7</v>
      </c>
      <c r="N815" s="83"/>
      <c r="O815" s="84"/>
      <c r="P815" s="76">
        <v>69</v>
      </c>
      <c r="Q815" s="81">
        <v>25000</v>
      </c>
      <c r="R815" s="81">
        <v>4</v>
      </c>
      <c r="S815" s="89" t="s">
        <v>877</v>
      </c>
      <c r="T815" s="100" t="s">
        <v>891</v>
      </c>
      <c r="U815" s="81">
        <v>25.22</v>
      </c>
      <c r="V815" s="90" t="s">
        <v>884</v>
      </c>
      <c r="W815" s="84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86"/>
      <c r="AP815" s="86"/>
      <c r="AQ815" s="86"/>
      <c r="AR815" s="86"/>
      <c r="AS815" s="86"/>
      <c r="AT815" s="86"/>
      <c r="AU815" s="86"/>
    </row>
    <row r="816" spans="1:47" ht="15" customHeight="1">
      <c r="A816" s="202">
        <v>54118195</v>
      </c>
      <c r="B816" s="77">
        <v>2</v>
      </c>
      <c r="C816" s="78">
        <v>44754</v>
      </c>
      <c r="D816" s="79">
        <v>44755</v>
      </c>
      <c r="E816" s="77" t="s">
        <v>862</v>
      </c>
      <c r="F816" s="87">
        <v>44756</v>
      </c>
      <c r="G816" s="81">
        <v>80</v>
      </c>
      <c r="H816" s="81" t="s">
        <v>1153</v>
      </c>
      <c r="I816" s="78">
        <v>44785</v>
      </c>
      <c r="J816" s="81"/>
      <c r="K816" s="97" t="s">
        <v>882</v>
      </c>
      <c r="L816" s="82" t="s">
        <v>1154</v>
      </c>
      <c r="M816" s="77" t="s">
        <v>7</v>
      </c>
      <c r="N816" s="83"/>
      <c r="O816" s="84"/>
      <c r="P816" s="76">
        <v>69</v>
      </c>
      <c r="Q816" s="81">
        <v>25000</v>
      </c>
      <c r="R816" s="81">
        <v>4</v>
      </c>
      <c r="S816" s="89" t="s">
        <v>877</v>
      </c>
      <c r="T816" s="100" t="s">
        <v>891</v>
      </c>
      <c r="U816" s="81">
        <v>25.22</v>
      </c>
      <c r="V816" s="90" t="s">
        <v>884</v>
      </c>
      <c r="W816" s="84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86"/>
      <c r="AP816" s="86"/>
      <c r="AQ816" s="86"/>
      <c r="AR816" s="86"/>
      <c r="AS816" s="86"/>
      <c r="AT816" s="86"/>
      <c r="AU816" s="86"/>
    </row>
    <row r="817" spans="1:47" ht="15" customHeight="1">
      <c r="A817" s="202">
        <v>54263967</v>
      </c>
      <c r="B817" s="77">
        <v>3</v>
      </c>
      <c r="C817" s="78">
        <v>44754</v>
      </c>
      <c r="D817" s="79">
        <v>44755</v>
      </c>
      <c r="E817" s="77" t="s">
        <v>862</v>
      </c>
      <c r="F817" s="87">
        <v>44756</v>
      </c>
      <c r="G817" s="81">
        <v>80</v>
      </c>
      <c r="H817" s="81" t="s">
        <v>1153</v>
      </c>
      <c r="I817" s="78">
        <v>44785</v>
      </c>
      <c r="J817" s="81"/>
      <c r="K817" s="97" t="s">
        <v>882</v>
      </c>
      <c r="L817" s="82" t="s">
        <v>1154</v>
      </c>
      <c r="M817" s="77" t="s">
        <v>7</v>
      </c>
      <c r="N817" s="83"/>
      <c r="O817" s="84"/>
      <c r="P817" s="76">
        <v>71.2</v>
      </c>
      <c r="Q817" s="76">
        <v>22700</v>
      </c>
      <c r="R817" s="76">
        <v>4</v>
      </c>
      <c r="S817" s="85" t="s">
        <v>865</v>
      </c>
      <c r="T817" s="76" t="s">
        <v>898</v>
      </c>
      <c r="U817" s="76">
        <v>25.62</v>
      </c>
      <c r="V817" s="90" t="s">
        <v>884</v>
      </c>
      <c r="W817" s="84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86"/>
      <c r="AP817" s="86"/>
      <c r="AQ817" s="86"/>
      <c r="AR817" s="86"/>
      <c r="AS817" s="86"/>
      <c r="AT817" s="86"/>
      <c r="AU817" s="86"/>
    </row>
    <row r="818" spans="1:47" ht="15" customHeight="1">
      <c r="A818" s="202">
        <v>54267356</v>
      </c>
      <c r="B818" s="77">
        <v>4</v>
      </c>
      <c r="C818" s="78">
        <v>44754</v>
      </c>
      <c r="D818" s="79">
        <v>44755</v>
      </c>
      <c r="E818" s="77" t="s">
        <v>862</v>
      </c>
      <c r="F818" s="87">
        <v>44756</v>
      </c>
      <c r="G818" s="81">
        <v>80</v>
      </c>
      <c r="H818" s="81" t="s">
        <v>1153</v>
      </c>
      <c r="I818" s="78">
        <v>44785</v>
      </c>
      <c r="J818" s="81"/>
      <c r="K818" s="97" t="s">
        <v>882</v>
      </c>
      <c r="L818" s="82" t="s">
        <v>1154</v>
      </c>
      <c r="M818" s="77" t="s">
        <v>7</v>
      </c>
      <c r="N818" s="83"/>
      <c r="O818" s="84"/>
      <c r="P818" s="76">
        <v>69</v>
      </c>
      <c r="Q818" s="81">
        <v>25000</v>
      </c>
      <c r="R818" s="76">
        <v>4</v>
      </c>
      <c r="S818" s="85" t="s">
        <v>865</v>
      </c>
      <c r="T818" s="101" t="s">
        <v>897</v>
      </c>
      <c r="U818" s="76">
        <v>25.38</v>
      </c>
      <c r="V818" s="90" t="s">
        <v>884</v>
      </c>
      <c r="W818" s="84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86"/>
      <c r="AP818" s="86"/>
      <c r="AQ818" s="86"/>
      <c r="AR818" s="86"/>
      <c r="AS818" s="86"/>
      <c r="AT818" s="86"/>
      <c r="AU818" s="86"/>
    </row>
    <row r="819" spans="1:47" ht="15" customHeight="1">
      <c r="A819" s="202">
        <v>57417099</v>
      </c>
      <c r="B819" s="77">
        <v>5</v>
      </c>
      <c r="C819" s="78">
        <v>44754</v>
      </c>
      <c r="D819" s="79">
        <v>44755</v>
      </c>
      <c r="E819" s="77" t="s">
        <v>862</v>
      </c>
      <c r="F819" s="87">
        <v>44756</v>
      </c>
      <c r="G819" s="81">
        <v>80</v>
      </c>
      <c r="H819" s="81" t="s">
        <v>1153</v>
      </c>
      <c r="I819" s="78">
        <v>44785</v>
      </c>
      <c r="J819" s="81"/>
      <c r="K819" s="97" t="s">
        <v>882</v>
      </c>
      <c r="L819" s="82" t="s">
        <v>1154</v>
      </c>
      <c r="M819" s="77" t="s">
        <v>7</v>
      </c>
      <c r="N819" s="83"/>
      <c r="O819" s="84"/>
      <c r="P819" s="76">
        <v>69</v>
      </c>
      <c r="Q819" s="81">
        <v>25000</v>
      </c>
      <c r="R819" s="76">
        <v>4</v>
      </c>
      <c r="S819" s="85" t="s">
        <v>865</v>
      </c>
      <c r="T819" s="101" t="s">
        <v>897</v>
      </c>
      <c r="U819" s="76">
        <v>25.38</v>
      </c>
      <c r="V819" s="90" t="s">
        <v>884</v>
      </c>
      <c r="W819" s="84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86"/>
      <c r="AP819" s="86"/>
      <c r="AQ819" s="86"/>
      <c r="AR819" s="86"/>
      <c r="AS819" s="86"/>
      <c r="AT819" s="86"/>
      <c r="AU819" s="86"/>
    </row>
    <row r="820" spans="1:47" ht="15" customHeight="1">
      <c r="A820" s="202">
        <v>91748921</v>
      </c>
      <c r="B820" s="77">
        <v>6</v>
      </c>
      <c r="C820" s="78">
        <v>44754</v>
      </c>
      <c r="D820" s="79">
        <v>44755</v>
      </c>
      <c r="E820" s="77" t="s">
        <v>862</v>
      </c>
      <c r="F820" s="87">
        <v>44756</v>
      </c>
      <c r="G820" s="81">
        <v>80</v>
      </c>
      <c r="H820" s="81" t="s">
        <v>1153</v>
      </c>
      <c r="I820" s="78">
        <v>44785</v>
      </c>
      <c r="J820" s="81"/>
      <c r="K820" s="97" t="s">
        <v>882</v>
      </c>
      <c r="L820" s="82" t="s">
        <v>1154</v>
      </c>
      <c r="M820" s="77" t="s">
        <v>7</v>
      </c>
      <c r="N820" s="83"/>
      <c r="O820" s="84"/>
      <c r="P820" s="76">
        <v>68.5</v>
      </c>
      <c r="Q820" s="76">
        <v>25000</v>
      </c>
      <c r="R820" s="76">
        <v>4</v>
      </c>
      <c r="S820" s="85" t="s">
        <v>865</v>
      </c>
      <c r="T820" s="76" t="s">
        <v>873</v>
      </c>
      <c r="U820" s="76">
        <v>25.7</v>
      </c>
      <c r="V820" s="90" t="s">
        <v>884</v>
      </c>
      <c r="W820" s="84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86"/>
      <c r="AP820" s="86"/>
      <c r="AQ820" s="86"/>
      <c r="AR820" s="86"/>
      <c r="AS820" s="86"/>
      <c r="AT820" s="86"/>
      <c r="AU820" s="86"/>
    </row>
    <row r="821" spans="1:47" ht="15" customHeight="1">
      <c r="A821" s="202">
        <v>91775742</v>
      </c>
      <c r="B821" s="77">
        <v>7</v>
      </c>
      <c r="C821" s="78">
        <v>44754</v>
      </c>
      <c r="D821" s="79">
        <v>44755</v>
      </c>
      <c r="E821" s="77" t="s">
        <v>862</v>
      </c>
      <c r="F821" s="87">
        <v>44756</v>
      </c>
      <c r="G821" s="81">
        <v>80</v>
      </c>
      <c r="H821" s="81" t="s">
        <v>1153</v>
      </c>
      <c r="I821" s="78">
        <v>44785</v>
      </c>
      <c r="J821" s="81"/>
      <c r="K821" s="97" t="s">
        <v>882</v>
      </c>
      <c r="L821" s="82" t="s">
        <v>1154</v>
      </c>
      <c r="M821" s="77" t="s">
        <v>7</v>
      </c>
      <c r="N821" s="83"/>
      <c r="O821" s="84"/>
      <c r="P821" s="76">
        <v>69</v>
      </c>
      <c r="Q821" s="81">
        <v>24800</v>
      </c>
      <c r="R821" s="76">
        <v>4</v>
      </c>
      <c r="S821" s="85" t="s">
        <v>865</v>
      </c>
      <c r="T821" s="101" t="s">
        <v>897</v>
      </c>
      <c r="U821" s="76">
        <v>25.38</v>
      </c>
      <c r="V821" s="90" t="s">
        <v>884</v>
      </c>
      <c r="W821" s="84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86"/>
      <c r="AP821" s="86"/>
      <c r="AQ821" s="86"/>
      <c r="AR821" s="86"/>
      <c r="AS821" s="86"/>
      <c r="AT821" s="86"/>
      <c r="AU821" s="86"/>
    </row>
    <row r="822" spans="1:47" ht="15" customHeight="1">
      <c r="A822" s="202">
        <v>92507490</v>
      </c>
      <c r="B822" s="77">
        <v>8</v>
      </c>
      <c r="C822" s="78">
        <v>44754</v>
      </c>
      <c r="D822" s="79">
        <v>44755</v>
      </c>
      <c r="E822" s="77" t="s">
        <v>862</v>
      </c>
      <c r="F822" s="87">
        <v>44756</v>
      </c>
      <c r="G822" s="81">
        <v>80</v>
      </c>
      <c r="H822" s="81" t="s">
        <v>1153</v>
      </c>
      <c r="I822" s="78">
        <v>44785</v>
      </c>
      <c r="J822" s="81"/>
      <c r="K822" s="97" t="s">
        <v>882</v>
      </c>
      <c r="L822" s="82" t="s">
        <v>1154</v>
      </c>
      <c r="M822" s="77" t="s">
        <v>7</v>
      </c>
      <c r="N822" s="83"/>
      <c r="O822" s="84"/>
      <c r="P822" s="76">
        <v>68.5</v>
      </c>
      <c r="Q822" s="76">
        <v>25000</v>
      </c>
      <c r="R822" s="76">
        <v>4</v>
      </c>
      <c r="S822" s="85" t="s">
        <v>865</v>
      </c>
      <c r="T822" s="76" t="s">
        <v>873</v>
      </c>
      <c r="U822" s="76">
        <v>25.7</v>
      </c>
      <c r="V822" s="90" t="s">
        <v>884</v>
      </c>
      <c r="W822" s="84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86"/>
      <c r="AP822" s="86"/>
      <c r="AQ822" s="86"/>
      <c r="AR822" s="86"/>
      <c r="AS822" s="86"/>
      <c r="AT822" s="86"/>
      <c r="AU822" s="86"/>
    </row>
    <row r="823" spans="1:47" ht="15" customHeight="1">
      <c r="A823" s="202">
        <v>92547991</v>
      </c>
      <c r="B823" s="77">
        <v>9</v>
      </c>
      <c r="C823" s="78">
        <v>44754</v>
      </c>
      <c r="D823" s="79">
        <v>44755</v>
      </c>
      <c r="E823" s="77" t="s">
        <v>862</v>
      </c>
      <c r="F823" s="87">
        <v>44756</v>
      </c>
      <c r="G823" s="81">
        <v>80</v>
      </c>
      <c r="H823" s="81" t="s">
        <v>1153</v>
      </c>
      <c r="I823" s="78">
        <v>44785</v>
      </c>
      <c r="J823" s="81"/>
      <c r="K823" s="97" t="s">
        <v>882</v>
      </c>
      <c r="L823" s="82" t="s">
        <v>1154</v>
      </c>
      <c r="M823" s="77" t="s">
        <v>7</v>
      </c>
      <c r="N823" s="83"/>
      <c r="O823" s="84"/>
      <c r="P823" s="76">
        <v>68.5</v>
      </c>
      <c r="Q823" s="76">
        <v>25000</v>
      </c>
      <c r="R823" s="76">
        <v>4</v>
      </c>
      <c r="S823" s="85" t="s">
        <v>865</v>
      </c>
      <c r="T823" s="76" t="s">
        <v>873</v>
      </c>
      <c r="U823" s="76">
        <v>25.7</v>
      </c>
      <c r="V823" s="90" t="s">
        <v>884</v>
      </c>
      <c r="W823" s="84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86"/>
      <c r="AP823" s="86"/>
      <c r="AQ823" s="86"/>
      <c r="AR823" s="86"/>
      <c r="AS823" s="86"/>
      <c r="AT823" s="86"/>
      <c r="AU823" s="86"/>
    </row>
    <row r="824" spans="1:47" ht="15" customHeight="1">
      <c r="A824" s="202">
        <v>94945144</v>
      </c>
      <c r="B824" s="77">
        <v>10</v>
      </c>
      <c r="C824" s="78">
        <v>44754</v>
      </c>
      <c r="D824" s="79">
        <v>44755</v>
      </c>
      <c r="E824" s="77" t="s">
        <v>862</v>
      </c>
      <c r="F824" s="87">
        <v>44756</v>
      </c>
      <c r="G824" s="81">
        <v>80</v>
      </c>
      <c r="H824" s="81" t="s">
        <v>1153</v>
      </c>
      <c r="I824" s="78">
        <v>44785</v>
      </c>
      <c r="J824" s="81"/>
      <c r="K824" s="97" t="s">
        <v>882</v>
      </c>
      <c r="L824" s="82" t="s">
        <v>1154</v>
      </c>
      <c r="M824" s="77" t="s">
        <v>7</v>
      </c>
      <c r="N824" s="83"/>
      <c r="O824" s="84"/>
      <c r="P824" s="76">
        <v>69</v>
      </c>
      <c r="Q824" s="81">
        <v>24500</v>
      </c>
      <c r="R824" s="76">
        <v>4</v>
      </c>
      <c r="S824" s="85" t="s">
        <v>865</v>
      </c>
      <c r="T824" s="101" t="s">
        <v>897</v>
      </c>
      <c r="U824" s="76">
        <v>25.38</v>
      </c>
      <c r="V824" s="90" t="s">
        <v>884</v>
      </c>
      <c r="W824" s="84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86"/>
      <c r="AP824" s="86"/>
      <c r="AQ824" s="86"/>
      <c r="AR824" s="86"/>
      <c r="AS824" s="86"/>
      <c r="AT824" s="86"/>
      <c r="AU824" s="86"/>
    </row>
    <row r="825" spans="1:47" ht="15" customHeight="1">
      <c r="A825" s="202">
        <v>94949450</v>
      </c>
      <c r="B825" s="77">
        <v>11</v>
      </c>
      <c r="C825" s="78">
        <v>44754</v>
      </c>
      <c r="D825" s="79">
        <v>44755</v>
      </c>
      <c r="E825" s="77" t="s">
        <v>862</v>
      </c>
      <c r="F825" s="87">
        <v>44756</v>
      </c>
      <c r="G825" s="81">
        <v>80</v>
      </c>
      <c r="H825" s="81" t="s">
        <v>1153</v>
      </c>
      <c r="I825" s="78">
        <v>44785</v>
      </c>
      <c r="J825" s="81"/>
      <c r="K825" s="97" t="s">
        <v>882</v>
      </c>
      <c r="L825" s="82" t="s">
        <v>1154</v>
      </c>
      <c r="M825" s="77" t="s">
        <v>7</v>
      </c>
      <c r="N825" s="83"/>
      <c r="O825" s="84"/>
      <c r="P825" s="76">
        <v>68.5</v>
      </c>
      <c r="Q825" s="76">
        <v>25000</v>
      </c>
      <c r="R825" s="76">
        <v>4</v>
      </c>
      <c r="S825" s="85" t="s">
        <v>865</v>
      </c>
      <c r="T825" s="76" t="s">
        <v>873</v>
      </c>
      <c r="U825" s="76">
        <v>25.7</v>
      </c>
      <c r="V825" s="90" t="s">
        <v>884</v>
      </c>
      <c r="W825" s="84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86"/>
      <c r="AP825" s="86"/>
      <c r="AQ825" s="86"/>
      <c r="AR825" s="86"/>
      <c r="AS825" s="86"/>
      <c r="AT825" s="86"/>
      <c r="AU825" s="86"/>
    </row>
    <row r="826" spans="1:47" ht="15" customHeight="1">
      <c r="A826" s="202">
        <v>94957271</v>
      </c>
      <c r="B826" s="77">
        <v>12</v>
      </c>
      <c r="C826" s="78">
        <v>44754</v>
      </c>
      <c r="D826" s="79">
        <v>44755</v>
      </c>
      <c r="E826" s="77" t="s">
        <v>862</v>
      </c>
      <c r="F826" s="87">
        <v>44756</v>
      </c>
      <c r="G826" s="81">
        <v>80</v>
      </c>
      <c r="H826" s="81" t="s">
        <v>1153</v>
      </c>
      <c r="I826" s="78">
        <v>44785</v>
      </c>
      <c r="J826" s="81"/>
      <c r="K826" s="97" t="s">
        <v>882</v>
      </c>
      <c r="L826" s="82" t="s">
        <v>1154</v>
      </c>
      <c r="M826" s="77" t="s">
        <v>7</v>
      </c>
      <c r="N826" s="83"/>
      <c r="O826" s="84"/>
      <c r="P826" s="76">
        <v>68.5</v>
      </c>
      <c r="Q826" s="76">
        <v>25000</v>
      </c>
      <c r="R826" s="76">
        <v>4</v>
      </c>
      <c r="S826" s="85" t="s">
        <v>865</v>
      </c>
      <c r="T826" s="76" t="s">
        <v>873</v>
      </c>
      <c r="U826" s="76">
        <v>25.7</v>
      </c>
      <c r="V826" s="90" t="s">
        <v>884</v>
      </c>
      <c r="W826" s="84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86"/>
      <c r="AP826" s="86"/>
      <c r="AQ826" s="86"/>
      <c r="AR826" s="86"/>
      <c r="AS826" s="86"/>
      <c r="AT826" s="86"/>
      <c r="AU826" s="86"/>
    </row>
    <row r="827" spans="1:47" ht="15" customHeight="1">
      <c r="A827" s="202">
        <v>98300510</v>
      </c>
      <c r="B827" s="77">
        <v>13</v>
      </c>
      <c r="C827" s="78">
        <v>44754</v>
      </c>
      <c r="D827" s="79">
        <v>44755</v>
      </c>
      <c r="E827" s="77" t="s">
        <v>862</v>
      </c>
      <c r="F827" s="87">
        <v>44756</v>
      </c>
      <c r="G827" s="81">
        <v>80</v>
      </c>
      <c r="H827" s="81" t="s">
        <v>1153</v>
      </c>
      <c r="I827" s="78">
        <v>44785</v>
      </c>
      <c r="J827" s="81"/>
      <c r="K827" s="97" t="s">
        <v>882</v>
      </c>
      <c r="L827" s="82" t="s">
        <v>1154</v>
      </c>
      <c r="M827" s="77" t="s">
        <v>7</v>
      </c>
      <c r="N827" s="83"/>
      <c r="O827" s="84"/>
      <c r="P827" s="76">
        <v>69.2</v>
      </c>
      <c r="Q827" s="76">
        <v>24400</v>
      </c>
      <c r="R827" s="76">
        <v>4</v>
      </c>
      <c r="S827" s="85" t="s">
        <v>865</v>
      </c>
      <c r="T827" s="76" t="s">
        <v>866</v>
      </c>
      <c r="U827" s="76">
        <v>25.46</v>
      </c>
      <c r="V827" s="90" t="s">
        <v>884</v>
      </c>
      <c r="W827" s="84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86"/>
      <c r="AP827" s="86"/>
      <c r="AQ827" s="86"/>
      <c r="AR827" s="86"/>
      <c r="AS827" s="86"/>
      <c r="AT827" s="86"/>
      <c r="AU827" s="86"/>
    </row>
    <row r="828" spans="1:47" ht="15" customHeight="1">
      <c r="A828" s="202">
        <v>98153497</v>
      </c>
      <c r="B828" s="77">
        <v>14</v>
      </c>
      <c r="C828" s="78">
        <v>44754</v>
      </c>
      <c r="D828" s="79">
        <v>44755</v>
      </c>
      <c r="E828" s="77" t="s">
        <v>862</v>
      </c>
      <c r="F828" s="87">
        <v>44756</v>
      </c>
      <c r="G828" s="81">
        <v>80</v>
      </c>
      <c r="H828" s="81" t="s">
        <v>1153</v>
      </c>
      <c r="I828" s="78">
        <v>44785</v>
      </c>
      <c r="J828" s="81"/>
      <c r="K828" s="97" t="s">
        <v>882</v>
      </c>
      <c r="L828" s="82" t="s">
        <v>1154</v>
      </c>
      <c r="M828" s="77" t="s">
        <v>7</v>
      </c>
      <c r="N828" s="83"/>
      <c r="O828" s="84"/>
      <c r="P828" s="76">
        <v>69.8</v>
      </c>
      <c r="Q828" s="76">
        <v>24000</v>
      </c>
      <c r="R828" s="76">
        <v>4</v>
      </c>
      <c r="S828" s="89" t="s">
        <v>877</v>
      </c>
      <c r="T828" s="76" t="s">
        <v>894</v>
      </c>
      <c r="U828" s="81">
        <v>25.22</v>
      </c>
      <c r="V828" s="90" t="s">
        <v>884</v>
      </c>
      <c r="W828" s="84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86"/>
      <c r="AP828" s="86"/>
      <c r="AQ828" s="86"/>
      <c r="AR828" s="86"/>
      <c r="AS828" s="86"/>
      <c r="AT828" s="86"/>
      <c r="AU828" s="86"/>
    </row>
    <row r="829" spans="1:47" ht="15" customHeight="1">
      <c r="A829" s="202">
        <v>54920467</v>
      </c>
      <c r="B829" s="77">
        <v>15</v>
      </c>
      <c r="C829" s="78">
        <v>44754</v>
      </c>
      <c r="D829" s="79">
        <v>44755</v>
      </c>
      <c r="E829" s="77" t="s">
        <v>862</v>
      </c>
      <c r="F829" s="87">
        <v>44756</v>
      </c>
      <c r="G829" s="81">
        <v>80</v>
      </c>
      <c r="H829" s="81" t="s">
        <v>1153</v>
      </c>
      <c r="I829" s="78">
        <v>44785</v>
      </c>
      <c r="J829" s="81"/>
      <c r="K829" s="97" t="s">
        <v>882</v>
      </c>
      <c r="L829" s="82" t="s">
        <v>1154</v>
      </c>
      <c r="M829" s="77" t="s">
        <v>7</v>
      </c>
      <c r="N829" s="83"/>
      <c r="O829" s="84"/>
      <c r="P829" s="76">
        <v>69</v>
      </c>
      <c r="Q829" s="76">
        <v>24500</v>
      </c>
      <c r="R829" s="76">
        <v>4</v>
      </c>
      <c r="S829" s="85" t="s">
        <v>865</v>
      </c>
      <c r="T829" s="126" t="s">
        <v>951</v>
      </c>
      <c r="U829" s="76">
        <v>25.69</v>
      </c>
      <c r="V829" s="90" t="s">
        <v>884</v>
      </c>
      <c r="W829" s="84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86"/>
      <c r="AP829" s="86"/>
      <c r="AQ829" s="86"/>
      <c r="AR829" s="86"/>
      <c r="AS829" s="86"/>
      <c r="AT829" s="86"/>
      <c r="AU829" s="86"/>
    </row>
    <row r="830" spans="1:47" ht="15" customHeight="1">
      <c r="A830" s="202">
        <v>54927942</v>
      </c>
      <c r="B830" s="77">
        <v>16</v>
      </c>
      <c r="C830" s="78">
        <v>44754</v>
      </c>
      <c r="D830" s="79">
        <v>44755</v>
      </c>
      <c r="E830" s="77" t="s">
        <v>862</v>
      </c>
      <c r="F830" s="87">
        <v>44756</v>
      </c>
      <c r="G830" s="81">
        <v>80</v>
      </c>
      <c r="H830" s="81" t="s">
        <v>1153</v>
      </c>
      <c r="I830" s="78">
        <v>44785</v>
      </c>
      <c r="J830" s="81"/>
      <c r="K830" s="97" t="s">
        <v>882</v>
      </c>
      <c r="L830" s="82" t="s">
        <v>1154</v>
      </c>
      <c r="M830" s="77" t="s">
        <v>7</v>
      </c>
      <c r="N830" s="83"/>
      <c r="O830" s="84"/>
      <c r="P830" s="76">
        <v>71.2</v>
      </c>
      <c r="Q830" s="76">
        <v>22600</v>
      </c>
      <c r="R830" s="76">
        <v>4</v>
      </c>
      <c r="S830" s="85" t="s">
        <v>865</v>
      </c>
      <c r="T830" s="76" t="s">
        <v>898</v>
      </c>
      <c r="U830" s="76">
        <v>25.62</v>
      </c>
      <c r="V830" s="90" t="s">
        <v>884</v>
      </c>
      <c r="W830" s="84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86"/>
      <c r="AP830" s="86"/>
      <c r="AQ830" s="86"/>
      <c r="AR830" s="86"/>
      <c r="AS830" s="86"/>
      <c r="AT830" s="86"/>
      <c r="AU830" s="86"/>
    </row>
    <row r="831" spans="1:47" ht="15" customHeight="1">
      <c r="A831" s="202">
        <v>94083896</v>
      </c>
      <c r="B831" s="77">
        <v>17</v>
      </c>
      <c r="C831" s="78">
        <v>44754</v>
      </c>
      <c r="D831" s="79">
        <v>44755</v>
      </c>
      <c r="E831" s="77" t="s">
        <v>862</v>
      </c>
      <c r="F831" s="87">
        <v>44756</v>
      </c>
      <c r="G831" s="81">
        <v>80</v>
      </c>
      <c r="H831" s="81" t="s">
        <v>1153</v>
      </c>
      <c r="I831" s="78">
        <v>44785</v>
      </c>
      <c r="J831" s="81"/>
      <c r="K831" s="97" t="s">
        <v>882</v>
      </c>
      <c r="L831" s="82" t="s">
        <v>1154</v>
      </c>
      <c r="M831" s="77" t="s">
        <v>7</v>
      </c>
      <c r="N831" s="83"/>
      <c r="O831" s="84"/>
      <c r="P831" s="76">
        <v>69</v>
      </c>
      <c r="Q831" s="81">
        <v>25000</v>
      </c>
      <c r="R831" s="81">
        <v>4</v>
      </c>
      <c r="S831" s="89" t="s">
        <v>877</v>
      </c>
      <c r="T831" s="100" t="s">
        <v>891</v>
      </c>
      <c r="U831" s="81">
        <v>25.22</v>
      </c>
      <c r="V831" s="90" t="s">
        <v>884</v>
      </c>
      <c r="W831" s="84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86"/>
      <c r="AP831" s="86"/>
      <c r="AQ831" s="86"/>
      <c r="AR831" s="86"/>
      <c r="AS831" s="86"/>
      <c r="AT831" s="86"/>
      <c r="AU831" s="86"/>
    </row>
    <row r="832" spans="1:47" ht="16.5" customHeight="1">
      <c r="A832" s="104"/>
      <c r="B832" s="145"/>
      <c r="C832" s="106"/>
      <c r="D832" s="105"/>
      <c r="E832" s="105"/>
      <c r="F832" s="105"/>
      <c r="G832" s="105"/>
      <c r="H832" s="446" t="s">
        <v>1155</v>
      </c>
      <c r="I832" s="440"/>
      <c r="J832" s="441"/>
      <c r="K832" s="148"/>
      <c r="L832" s="104"/>
      <c r="M832" s="104"/>
      <c r="N832" s="109"/>
      <c r="O832" s="108"/>
      <c r="P832" s="105"/>
      <c r="Q832" s="109"/>
      <c r="R832" s="109"/>
      <c r="S832" s="110"/>
      <c r="T832" s="109"/>
      <c r="U832" s="149"/>
      <c r="V832" s="108"/>
      <c r="W832" s="108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86"/>
      <c r="AP832" s="86"/>
      <c r="AQ832" s="86"/>
      <c r="AR832" s="86"/>
      <c r="AS832" s="86"/>
      <c r="AT832" s="86"/>
      <c r="AU832" s="86"/>
    </row>
    <row r="833" spans="1:47" ht="15" customHeight="1">
      <c r="A833" s="203">
        <v>98122732</v>
      </c>
      <c r="B833" s="81">
        <v>1</v>
      </c>
      <c r="C833" s="78">
        <v>44748</v>
      </c>
      <c r="D833" s="79">
        <v>44749</v>
      </c>
      <c r="E833" s="77" t="s">
        <v>862</v>
      </c>
      <c r="F833" s="80">
        <v>44757.020833333336</v>
      </c>
      <c r="G833" s="81">
        <v>80</v>
      </c>
      <c r="H833" s="81" t="s">
        <v>1015</v>
      </c>
      <c r="I833" s="78">
        <v>44780</v>
      </c>
      <c r="J833" s="81"/>
      <c r="K833" s="117" t="s">
        <v>932</v>
      </c>
      <c r="L833" s="82" t="s">
        <v>1028</v>
      </c>
      <c r="M833" s="77" t="s">
        <v>6</v>
      </c>
      <c r="N833" s="83"/>
      <c r="O833" s="84"/>
      <c r="P833" s="76">
        <v>69</v>
      </c>
      <c r="Q833" s="76">
        <v>25000</v>
      </c>
      <c r="R833" s="76">
        <v>4</v>
      </c>
      <c r="S833" s="85" t="s">
        <v>875</v>
      </c>
      <c r="T833" s="88" t="s">
        <v>876</v>
      </c>
      <c r="U833" s="76">
        <v>25.22</v>
      </c>
      <c r="V833" s="117" t="s">
        <v>934</v>
      </c>
      <c r="W833" s="84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86"/>
      <c r="AP833" s="86"/>
      <c r="AQ833" s="86"/>
      <c r="AR833" s="86"/>
      <c r="AS833" s="86"/>
      <c r="AT833" s="86"/>
      <c r="AU833" s="86"/>
    </row>
    <row r="834" spans="1:47" ht="15" customHeight="1">
      <c r="A834" s="203">
        <v>98148000</v>
      </c>
      <c r="B834" s="81">
        <v>2</v>
      </c>
      <c r="C834" s="78">
        <v>44748</v>
      </c>
      <c r="D834" s="79">
        <v>44749</v>
      </c>
      <c r="E834" s="77" t="s">
        <v>862</v>
      </c>
      <c r="F834" s="87">
        <v>44757</v>
      </c>
      <c r="G834" s="81">
        <v>80</v>
      </c>
      <c r="H834" s="81" t="s">
        <v>1015</v>
      </c>
      <c r="I834" s="78">
        <v>44780</v>
      </c>
      <c r="J834" s="81"/>
      <c r="K834" s="117" t="s">
        <v>932</v>
      </c>
      <c r="L834" s="82" t="s">
        <v>1028</v>
      </c>
      <c r="M834" s="77" t="s">
        <v>6</v>
      </c>
      <c r="N834" s="83"/>
      <c r="O834" s="84"/>
      <c r="P834" s="76">
        <v>69</v>
      </c>
      <c r="Q834" s="76">
        <v>25000</v>
      </c>
      <c r="R834" s="76">
        <v>4</v>
      </c>
      <c r="S834" s="85" t="s">
        <v>875</v>
      </c>
      <c r="T834" s="88" t="s">
        <v>876</v>
      </c>
      <c r="U834" s="76">
        <v>25.22</v>
      </c>
      <c r="V834" s="117" t="s">
        <v>934</v>
      </c>
      <c r="W834" s="84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86"/>
      <c r="AP834" s="86"/>
      <c r="AQ834" s="86"/>
      <c r="AR834" s="86"/>
      <c r="AS834" s="86"/>
      <c r="AT834" s="86"/>
      <c r="AU834" s="86"/>
    </row>
    <row r="835" spans="1:47" ht="15" customHeight="1">
      <c r="A835" s="203">
        <v>98190903</v>
      </c>
      <c r="B835" s="81">
        <v>3</v>
      </c>
      <c r="C835" s="78">
        <v>44748</v>
      </c>
      <c r="D835" s="79">
        <v>44749</v>
      </c>
      <c r="E835" s="77" t="s">
        <v>862</v>
      </c>
      <c r="F835" s="87">
        <v>44757</v>
      </c>
      <c r="G835" s="81">
        <v>80</v>
      </c>
      <c r="H835" s="81" t="s">
        <v>1015</v>
      </c>
      <c r="I835" s="78">
        <v>44780</v>
      </c>
      <c r="J835" s="81"/>
      <c r="K835" s="117" t="s">
        <v>932</v>
      </c>
      <c r="L835" s="82" t="s">
        <v>1028</v>
      </c>
      <c r="M835" s="77" t="s">
        <v>6</v>
      </c>
      <c r="N835" s="83"/>
      <c r="O835" s="84"/>
      <c r="P835" s="76">
        <v>69</v>
      </c>
      <c r="Q835" s="76">
        <v>25000</v>
      </c>
      <c r="R835" s="76">
        <v>4</v>
      </c>
      <c r="S835" s="85" t="s">
        <v>875</v>
      </c>
      <c r="T835" s="88" t="s">
        <v>876</v>
      </c>
      <c r="U835" s="76">
        <v>25.22</v>
      </c>
      <c r="V835" s="117" t="s">
        <v>934</v>
      </c>
      <c r="W835" s="84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86"/>
      <c r="AP835" s="86"/>
      <c r="AQ835" s="86"/>
      <c r="AR835" s="86"/>
      <c r="AS835" s="86"/>
      <c r="AT835" s="86"/>
      <c r="AU835" s="86"/>
    </row>
    <row r="836" spans="1:47" ht="15" customHeight="1">
      <c r="A836" s="203">
        <v>91994632</v>
      </c>
      <c r="B836" s="81">
        <v>4</v>
      </c>
      <c r="C836" s="78">
        <v>44748</v>
      </c>
      <c r="D836" s="79">
        <v>44749</v>
      </c>
      <c r="E836" s="77" t="s">
        <v>862</v>
      </c>
      <c r="F836" s="87">
        <v>44757</v>
      </c>
      <c r="G836" s="81">
        <v>80</v>
      </c>
      <c r="H836" s="81" t="s">
        <v>1015</v>
      </c>
      <c r="I836" s="78">
        <v>44780</v>
      </c>
      <c r="J836" s="81"/>
      <c r="K836" s="117" t="s">
        <v>932</v>
      </c>
      <c r="L836" s="82" t="s">
        <v>1028</v>
      </c>
      <c r="M836" s="77" t="s">
        <v>6</v>
      </c>
      <c r="N836" s="83"/>
      <c r="O836" s="84"/>
      <c r="P836" s="76">
        <v>68.5</v>
      </c>
      <c r="Q836" s="76">
        <v>25400</v>
      </c>
      <c r="R836" s="76">
        <v>4</v>
      </c>
      <c r="S836" s="85" t="s">
        <v>865</v>
      </c>
      <c r="T836" s="76" t="s">
        <v>873</v>
      </c>
      <c r="U836" s="76">
        <v>25.7</v>
      </c>
      <c r="V836" s="117" t="s">
        <v>934</v>
      </c>
      <c r="W836" s="84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86"/>
      <c r="AP836" s="86"/>
      <c r="AQ836" s="86"/>
      <c r="AR836" s="86"/>
      <c r="AS836" s="86"/>
      <c r="AT836" s="86"/>
      <c r="AU836" s="86"/>
    </row>
    <row r="837" spans="1:47" ht="15" customHeight="1">
      <c r="A837" s="203">
        <v>98196348</v>
      </c>
      <c r="B837" s="81">
        <v>5</v>
      </c>
      <c r="C837" s="78">
        <v>44748</v>
      </c>
      <c r="D837" s="79">
        <v>44749</v>
      </c>
      <c r="E837" s="77" t="s">
        <v>862</v>
      </c>
      <c r="F837" s="87">
        <v>44757</v>
      </c>
      <c r="G837" s="81">
        <v>80</v>
      </c>
      <c r="H837" s="81" t="s">
        <v>1015</v>
      </c>
      <c r="I837" s="78">
        <v>44780</v>
      </c>
      <c r="J837" s="81"/>
      <c r="K837" s="117" t="s">
        <v>932</v>
      </c>
      <c r="L837" s="82" t="s">
        <v>1028</v>
      </c>
      <c r="M837" s="77" t="s">
        <v>6</v>
      </c>
      <c r="N837" s="83"/>
      <c r="O837" s="84"/>
      <c r="P837" s="76">
        <v>69</v>
      </c>
      <c r="Q837" s="76">
        <v>25000</v>
      </c>
      <c r="R837" s="76">
        <v>4</v>
      </c>
      <c r="S837" s="85" t="s">
        <v>875</v>
      </c>
      <c r="T837" s="88" t="s">
        <v>876</v>
      </c>
      <c r="U837" s="76">
        <v>25.22</v>
      </c>
      <c r="V837" s="117" t="s">
        <v>934</v>
      </c>
      <c r="W837" s="84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86"/>
      <c r="AP837" s="86"/>
      <c r="AQ837" s="86"/>
      <c r="AR837" s="86"/>
      <c r="AS837" s="86"/>
      <c r="AT837" s="86"/>
      <c r="AU837" s="86"/>
    </row>
    <row r="838" spans="1:47" ht="15" customHeight="1">
      <c r="A838" s="203">
        <v>98316235</v>
      </c>
      <c r="B838" s="81">
        <v>6</v>
      </c>
      <c r="C838" s="78">
        <v>44748</v>
      </c>
      <c r="D838" s="79">
        <v>44749</v>
      </c>
      <c r="E838" s="77" t="s">
        <v>862</v>
      </c>
      <c r="F838" s="87">
        <v>44757</v>
      </c>
      <c r="G838" s="81">
        <v>80</v>
      </c>
      <c r="H838" s="81" t="s">
        <v>1015</v>
      </c>
      <c r="I838" s="78">
        <v>44780</v>
      </c>
      <c r="J838" s="81"/>
      <c r="K838" s="117" t="s">
        <v>932</v>
      </c>
      <c r="L838" s="82" t="s">
        <v>1028</v>
      </c>
      <c r="M838" s="77" t="s">
        <v>6</v>
      </c>
      <c r="N838" s="83"/>
      <c r="O838" s="84"/>
      <c r="P838" s="76">
        <v>68.5</v>
      </c>
      <c r="Q838" s="76">
        <v>25500</v>
      </c>
      <c r="R838" s="76">
        <v>4</v>
      </c>
      <c r="S838" s="85" t="s">
        <v>865</v>
      </c>
      <c r="T838" s="76" t="s">
        <v>873</v>
      </c>
      <c r="U838" s="76">
        <v>25.7</v>
      </c>
      <c r="V838" s="117" t="s">
        <v>934</v>
      </c>
      <c r="W838" s="84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86"/>
      <c r="AP838" s="86"/>
      <c r="AQ838" s="86"/>
      <c r="AR838" s="86"/>
      <c r="AS838" s="86"/>
      <c r="AT838" s="86"/>
      <c r="AU838" s="86"/>
    </row>
    <row r="839" spans="1:47" ht="15" customHeight="1">
      <c r="A839" s="203">
        <v>98031420</v>
      </c>
      <c r="B839" s="81">
        <v>7</v>
      </c>
      <c r="C839" s="78">
        <v>44748</v>
      </c>
      <c r="D839" s="79">
        <v>44749</v>
      </c>
      <c r="E839" s="77" t="s">
        <v>862</v>
      </c>
      <c r="F839" s="87">
        <v>44757</v>
      </c>
      <c r="G839" s="81">
        <v>80</v>
      </c>
      <c r="H839" s="81" t="s">
        <v>1015</v>
      </c>
      <c r="I839" s="78">
        <v>44780</v>
      </c>
      <c r="J839" s="81"/>
      <c r="K839" s="117" t="s">
        <v>932</v>
      </c>
      <c r="L839" s="82" t="s">
        <v>1028</v>
      </c>
      <c r="M839" s="77" t="s">
        <v>6</v>
      </c>
      <c r="N839" s="83"/>
      <c r="O839" s="84"/>
      <c r="P839" s="76">
        <v>69</v>
      </c>
      <c r="Q839" s="76">
        <v>25000</v>
      </c>
      <c r="R839" s="76">
        <v>4</v>
      </c>
      <c r="S839" s="85" t="s">
        <v>875</v>
      </c>
      <c r="T839" s="88" t="s">
        <v>876</v>
      </c>
      <c r="U839" s="76">
        <v>25.22</v>
      </c>
      <c r="V839" s="117" t="s">
        <v>934</v>
      </c>
      <c r="W839" s="84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86"/>
      <c r="AP839" s="86"/>
      <c r="AQ839" s="86"/>
      <c r="AR839" s="86"/>
      <c r="AS839" s="86"/>
      <c r="AT839" s="86"/>
      <c r="AU839" s="86"/>
    </row>
    <row r="840" spans="1:47" ht="15" customHeight="1">
      <c r="A840" s="203">
        <v>54961115</v>
      </c>
      <c r="B840" s="81">
        <v>8</v>
      </c>
      <c r="C840" s="78">
        <v>44748</v>
      </c>
      <c r="D840" s="79">
        <v>44749</v>
      </c>
      <c r="E840" s="77" t="s">
        <v>862</v>
      </c>
      <c r="F840" s="87">
        <v>44757</v>
      </c>
      <c r="G840" s="81">
        <v>80</v>
      </c>
      <c r="H840" s="81" t="s">
        <v>1015</v>
      </c>
      <c r="I840" s="78">
        <v>44780</v>
      </c>
      <c r="J840" s="81"/>
      <c r="K840" s="117" t="s">
        <v>932</v>
      </c>
      <c r="L840" s="82" t="s">
        <v>1028</v>
      </c>
      <c r="M840" s="77" t="s">
        <v>6</v>
      </c>
      <c r="N840" s="83"/>
      <c r="O840" s="84"/>
      <c r="P840" s="76">
        <v>69</v>
      </c>
      <c r="Q840" s="81">
        <v>25000</v>
      </c>
      <c r="R840" s="81">
        <v>4</v>
      </c>
      <c r="S840" s="89" t="s">
        <v>877</v>
      </c>
      <c r="T840" s="100" t="s">
        <v>891</v>
      </c>
      <c r="U840" s="81">
        <v>25.22</v>
      </c>
      <c r="V840" s="117" t="s">
        <v>934</v>
      </c>
      <c r="W840" s="84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86"/>
      <c r="AP840" s="86"/>
      <c r="AQ840" s="86"/>
      <c r="AR840" s="86"/>
      <c r="AS840" s="86"/>
      <c r="AT840" s="86"/>
      <c r="AU840" s="86"/>
    </row>
    <row r="841" spans="1:47" ht="15" customHeight="1">
      <c r="A841" s="203">
        <v>54910443</v>
      </c>
      <c r="B841" s="81">
        <v>9</v>
      </c>
      <c r="C841" s="78">
        <v>44748</v>
      </c>
      <c r="D841" s="79">
        <v>44749</v>
      </c>
      <c r="E841" s="77" t="s">
        <v>862</v>
      </c>
      <c r="F841" s="87">
        <v>44757</v>
      </c>
      <c r="G841" s="81">
        <v>80</v>
      </c>
      <c r="H841" s="81" t="s">
        <v>1015</v>
      </c>
      <c r="I841" s="78">
        <v>44780</v>
      </c>
      <c r="J841" s="81"/>
      <c r="K841" s="117" t="s">
        <v>932</v>
      </c>
      <c r="L841" s="82" t="s">
        <v>1028</v>
      </c>
      <c r="M841" s="77" t="s">
        <v>6</v>
      </c>
      <c r="N841" s="83"/>
      <c r="O841" s="84"/>
      <c r="P841" s="76">
        <v>68</v>
      </c>
      <c r="Q841" s="76">
        <v>25900</v>
      </c>
      <c r="R841" s="76">
        <v>4</v>
      </c>
      <c r="S841" s="85" t="s">
        <v>865</v>
      </c>
      <c r="T841" s="125" t="s">
        <v>948</v>
      </c>
      <c r="U841" s="76">
        <v>25.72</v>
      </c>
      <c r="V841" s="117" t="s">
        <v>934</v>
      </c>
      <c r="W841" s="84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86"/>
      <c r="AP841" s="86"/>
      <c r="AQ841" s="86"/>
      <c r="AR841" s="86"/>
      <c r="AS841" s="86"/>
      <c r="AT841" s="86"/>
      <c r="AU841" s="86"/>
    </row>
    <row r="842" spans="1:47" ht="15" customHeight="1">
      <c r="A842" s="203">
        <v>54916283</v>
      </c>
      <c r="B842" s="81">
        <v>10</v>
      </c>
      <c r="C842" s="78">
        <v>44745</v>
      </c>
      <c r="D842" s="79">
        <v>44745</v>
      </c>
      <c r="E842" s="77" t="s">
        <v>862</v>
      </c>
      <c r="F842" s="87">
        <v>44757</v>
      </c>
      <c r="G842" s="81">
        <v>80</v>
      </c>
      <c r="H842" s="81" t="s">
        <v>1029</v>
      </c>
      <c r="I842" s="98">
        <v>44779</v>
      </c>
      <c r="J842" s="81"/>
      <c r="K842" s="117" t="s">
        <v>932</v>
      </c>
      <c r="L842" s="82" t="s">
        <v>1000</v>
      </c>
      <c r="M842" s="77" t="s">
        <v>6</v>
      </c>
      <c r="N842" s="83"/>
      <c r="O842" s="84"/>
      <c r="P842" s="76">
        <v>69</v>
      </c>
      <c r="Q842" s="76">
        <v>24700</v>
      </c>
      <c r="R842" s="76">
        <v>4</v>
      </c>
      <c r="S842" s="85" t="s">
        <v>865</v>
      </c>
      <c r="T842" s="126" t="s">
        <v>951</v>
      </c>
      <c r="U842" s="76">
        <v>25.69</v>
      </c>
      <c r="V842" s="117" t="s">
        <v>934</v>
      </c>
      <c r="W842" s="84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86"/>
      <c r="AP842" s="86"/>
      <c r="AQ842" s="86"/>
      <c r="AR842" s="86"/>
      <c r="AS842" s="86"/>
      <c r="AT842" s="86"/>
      <c r="AU842" s="86"/>
    </row>
    <row r="843" spans="1:47" ht="15" customHeight="1">
      <c r="A843" s="203">
        <v>54913041</v>
      </c>
      <c r="B843" s="81">
        <v>11</v>
      </c>
      <c r="C843" s="78">
        <v>44745</v>
      </c>
      <c r="D843" s="79">
        <v>44745</v>
      </c>
      <c r="E843" s="77" t="s">
        <v>862</v>
      </c>
      <c r="F843" s="87">
        <v>44757</v>
      </c>
      <c r="G843" s="81">
        <v>80</v>
      </c>
      <c r="H843" s="81" t="s">
        <v>1029</v>
      </c>
      <c r="I843" s="98">
        <v>44779</v>
      </c>
      <c r="J843" s="81"/>
      <c r="K843" s="117" t="s">
        <v>932</v>
      </c>
      <c r="L843" s="82" t="s">
        <v>1000</v>
      </c>
      <c r="M843" s="77" t="s">
        <v>6</v>
      </c>
      <c r="N843" s="83"/>
      <c r="O843" s="84"/>
      <c r="P843" s="76">
        <v>68</v>
      </c>
      <c r="Q843" s="76">
        <v>25900</v>
      </c>
      <c r="R843" s="76">
        <v>4</v>
      </c>
      <c r="S843" s="85" t="s">
        <v>865</v>
      </c>
      <c r="T843" s="125" t="s">
        <v>948</v>
      </c>
      <c r="U843" s="76">
        <v>25.72</v>
      </c>
      <c r="V843" s="117" t="s">
        <v>934</v>
      </c>
      <c r="W843" s="84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86"/>
      <c r="AP843" s="86"/>
      <c r="AQ843" s="86"/>
      <c r="AR843" s="86"/>
      <c r="AS843" s="86"/>
      <c r="AT843" s="86"/>
      <c r="AU843" s="86"/>
    </row>
    <row r="844" spans="1:47" ht="15" customHeight="1">
      <c r="A844" s="203">
        <v>98191950</v>
      </c>
      <c r="B844" s="81">
        <v>12</v>
      </c>
      <c r="C844" s="78">
        <v>44748</v>
      </c>
      <c r="D844" s="79">
        <v>44749</v>
      </c>
      <c r="E844" s="77" t="s">
        <v>862</v>
      </c>
      <c r="F844" s="87">
        <v>44757</v>
      </c>
      <c r="G844" s="81">
        <v>80</v>
      </c>
      <c r="H844" s="81" t="s">
        <v>1029</v>
      </c>
      <c r="I844" s="78">
        <v>44779</v>
      </c>
      <c r="J844" s="81"/>
      <c r="K844" s="117" t="s">
        <v>932</v>
      </c>
      <c r="L844" s="82" t="s">
        <v>1030</v>
      </c>
      <c r="M844" s="77" t="s">
        <v>8</v>
      </c>
      <c r="N844" s="83"/>
      <c r="O844" s="84"/>
      <c r="P844" s="76">
        <v>69</v>
      </c>
      <c r="Q844" s="76">
        <v>25000</v>
      </c>
      <c r="R844" s="76">
        <v>4</v>
      </c>
      <c r="S844" s="85" t="s">
        <v>875</v>
      </c>
      <c r="T844" s="88" t="s">
        <v>876</v>
      </c>
      <c r="U844" s="76">
        <v>25.22</v>
      </c>
      <c r="V844" s="117" t="s">
        <v>934</v>
      </c>
      <c r="W844" s="84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86"/>
      <c r="AP844" s="86"/>
      <c r="AQ844" s="86"/>
      <c r="AR844" s="86"/>
      <c r="AS844" s="86"/>
      <c r="AT844" s="86"/>
      <c r="AU844" s="86"/>
    </row>
    <row r="845" spans="1:47" ht="15" customHeight="1">
      <c r="A845" s="203">
        <v>98125644</v>
      </c>
      <c r="B845" s="81">
        <v>13</v>
      </c>
      <c r="C845" s="78">
        <v>44748</v>
      </c>
      <c r="D845" s="79">
        <v>44749</v>
      </c>
      <c r="E845" s="77" t="s">
        <v>862</v>
      </c>
      <c r="F845" s="87">
        <v>44757</v>
      </c>
      <c r="G845" s="81">
        <v>80</v>
      </c>
      <c r="H845" s="81" t="s">
        <v>1029</v>
      </c>
      <c r="I845" s="78">
        <v>44779</v>
      </c>
      <c r="J845" s="81"/>
      <c r="K845" s="117" t="s">
        <v>932</v>
      </c>
      <c r="L845" s="82" t="s">
        <v>1030</v>
      </c>
      <c r="M845" s="77" t="s">
        <v>8</v>
      </c>
      <c r="N845" s="83"/>
      <c r="O845" s="84"/>
      <c r="P845" s="76">
        <v>69</v>
      </c>
      <c r="Q845" s="76">
        <v>25000</v>
      </c>
      <c r="R845" s="76">
        <v>4</v>
      </c>
      <c r="S845" s="85" t="s">
        <v>875</v>
      </c>
      <c r="T845" s="88" t="s">
        <v>876</v>
      </c>
      <c r="U845" s="76">
        <v>25.22</v>
      </c>
      <c r="V845" s="117" t="s">
        <v>934</v>
      </c>
      <c r="W845" s="84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86"/>
      <c r="AP845" s="86"/>
      <c r="AQ845" s="86"/>
      <c r="AR845" s="86"/>
      <c r="AS845" s="86"/>
      <c r="AT845" s="86"/>
      <c r="AU845" s="86"/>
    </row>
    <row r="846" spans="1:47" ht="15" customHeight="1">
      <c r="A846" s="203">
        <v>98163132</v>
      </c>
      <c r="B846" s="81">
        <v>14</v>
      </c>
      <c r="C846" s="78">
        <v>44748</v>
      </c>
      <c r="D846" s="79">
        <v>44749</v>
      </c>
      <c r="E846" s="77" t="s">
        <v>862</v>
      </c>
      <c r="F846" s="87">
        <v>44757</v>
      </c>
      <c r="G846" s="81">
        <v>80</v>
      </c>
      <c r="H846" s="81" t="s">
        <v>1029</v>
      </c>
      <c r="I846" s="78">
        <v>44779</v>
      </c>
      <c r="J846" s="81"/>
      <c r="K846" s="117" t="s">
        <v>932</v>
      </c>
      <c r="L846" s="82" t="s">
        <v>1030</v>
      </c>
      <c r="M846" s="77" t="s">
        <v>8</v>
      </c>
      <c r="N846" s="83"/>
      <c r="O846" s="84"/>
      <c r="P846" s="76">
        <v>69</v>
      </c>
      <c r="Q846" s="76">
        <v>25000</v>
      </c>
      <c r="R846" s="76">
        <v>4</v>
      </c>
      <c r="S846" s="85" t="s">
        <v>875</v>
      </c>
      <c r="T846" s="88" t="s">
        <v>876</v>
      </c>
      <c r="U846" s="76">
        <v>25.22</v>
      </c>
      <c r="V846" s="117" t="s">
        <v>934</v>
      </c>
      <c r="W846" s="84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86"/>
      <c r="AP846" s="86"/>
      <c r="AQ846" s="86"/>
      <c r="AR846" s="86"/>
      <c r="AS846" s="86"/>
      <c r="AT846" s="86"/>
      <c r="AU846" s="86"/>
    </row>
    <row r="847" spans="1:47" ht="15" customHeight="1">
      <c r="A847" s="203">
        <v>98018567</v>
      </c>
      <c r="B847" s="81">
        <v>15</v>
      </c>
      <c r="C847" s="78">
        <v>44748</v>
      </c>
      <c r="D847" s="79">
        <v>44749</v>
      </c>
      <c r="E847" s="77" t="s">
        <v>862</v>
      </c>
      <c r="F847" s="87">
        <v>44757</v>
      </c>
      <c r="G847" s="81">
        <v>80</v>
      </c>
      <c r="H847" s="81" t="s">
        <v>1029</v>
      </c>
      <c r="I847" s="78">
        <v>44779</v>
      </c>
      <c r="J847" s="81"/>
      <c r="K847" s="117" t="s">
        <v>932</v>
      </c>
      <c r="L847" s="82" t="s">
        <v>1030</v>
      </c>
      <c r="M847" s="77" t="s">
        <v>8</v>
      </c>
      <c r="N847" s="83"/>
      <c r="O847" s="84"/>
      <c r="P847" s="76">
        <v>69</v>
      </c>
      <c r="Q847" s="76">
        <v>25000</v>
      </c>
      <c r="R847" s="76">
        <v>4</v>
      </c>
      <c r="S847" s="85" t="s">
        <v>875</v>
      </c>
      <c r="T847" s="88" t="s">
        <v>876</v>
      </c>
      <c r="U847" s="76">
        <v>25.22</v>
      </c>
      <c r="V847" s="117" t="s">
        <v>934</v>
      </c>
      <c r="W847" s="84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86"/>
      <c r="AP847" s="86"/>
      <c r="AQ847" s="86"/>
      <c r="AR847" s="86"/>
      <c r="AS847" s="86"/>
      <c r="AT847" s="86"/>
      <c r="AU847" s="86"/>
    </row>
    <row r="848" spans="1:47" ht="15" customHeight="1">
      <c r="A848" s="203">
        <v>98143407</v>
      </c>
      <c r="B848" s="81">
        <v>16</v>
      </c>
      <c r="C848" s="78">
        <v>44748</v>
      </c>
      <c r="D848" s="79">
        <v>44749</v>
      </c>
      <c r="E848" s="77" t="s">
        <v>862</v>
      </c>
      <c r="F848" s="87">
        <v>44757</v>
      </c>
      <c r="G848" s="81">
        <v>80</v>
      </c>
      <c r="H848" s="81" t="s">
        <v>1029</v>
      </c>
      <c r="I848" s="78">
        <v>44779</v>
      </c>
      <c r="J848" s="81"/>
      <c r="K848" s="117" t="s">
        <v>932</v>
      </c>
      <c r="L848" s="82" t="s">
        <v>1030</v>
      </c>
      <c r="M848" s="77" t="s">
        <v>8</v>
      </c>
      <c r="N848" s="83"/>
      <c r="O848" s="84"/>
      <c r="P848" s="76">
        <v>69</v>
      </c>
      <c r="Q848" s="76">
        <v>25000</v>
      </c>
      <c r="R848" s="76">
        <v>4</v>
      </c>
      <c r="S848" s="85" t="s">
        <v>875</v>
      </c>
      <c r="T848" s="88" t="s">
        <v>876</v>
      </c>
      <c r="U848" s="76">
        <v>25.22</v>
      </c>
      <c r="V848" s="117" t="s">
        <v>934</v>
      </c>
      <c r="W848" s="84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86"/>
      <c r="AP848" s="86"/>
      <c r="AQ848" s="86"/>
      <c r="AR848" s="86"/>
      <c r="AS848" s="86"/>
      <c r="AT848" s="86"/>
      <c r="AU848" s="86"/>
    </row>
    <row r="849" spans="1:47" ht="15" customHeight="1">
      <c r="A849" s="204">
        <v>54971254</v>
      </c>
      <c r="B849" s="81">
        <v>17</v>
      </c>
      <c r="C849" s="132">
        <v>44741</v>
      </c>
      <c r="D849" s="79">
        <v>44746</v>
      </c>
      <c r="E849" s="81" t="s">
        <v>862</v>
      </c>
      <c r="F849" s="87">
        <v>44757</v>
      </c>
      <c r="G849" s="81">
        <v>80</v>
      </c>
      <c r="H849" s="81" t="s">
        <v>1029</v>
      </c>
      <c r="I849" s="98">
        <v>44779</v>
      </c>
      <c r="J849" s="81"/>
      <c r="K849" s="116" t="s">
        <v>932</v>
      </c>
      <c r="L849" s="124" t="s">
        <v>1156</v>
      </c>
      <c r="M849" s="77" t="s">
        <v>946</v>
      </c>
      <c r="N849" s="83"/>
      <c r="O849" s="84"/>
      <c r="P849" s="76">
        <v>69</v>
      </c>
      <c r="Q849" s="81">
        <v>25000</v>
      </c>
      <c r="R849" s="81">
        <v>4</v>
      </c>
      <c r="S849" s="89" t="s">
        <v>877</v>
      </c>
      <c r="T849" s="100" t="s">
        <v>891</v>
      </c>
      <c r="U849" s="81">
        <v>25.22</v>
      </c>
      <c r="V849" s="117" t="s">
        <v>934</v>
      </c>
      <c r="W849" s="84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86"/>
      <c r="AP849" s="86"/>
      <c r="AQ849" s="86"/>
      <c r="AR849" s="86"/>
      <c r="AS849" s="86"/>
      <c r="AT849" s="86"/>
      <c r="AU849" s="86"/>
    </row>
    <row r="850" spans="1:47" ht="15" customHeight="1">
      <c r="A850" s="204">
        <v>54965728</v>
      </c>
      <c r="B850" s="81">
        <v>18</v>
      </c>
      <c r="C850" s="77" t="s">
        <v>1157</v>
      </c>
      <c r="D850" s="79">
        <v>44746</v>
      </c>
      <c r="E850" s="81" t="s">
        <v>862</v>
      </c>
      <c r="F850" s="87">
        <v>44757</v>
      </c>
      <c r="G850" s="81">
        <v>80</v>
      </c>
      <c r="H850" s="81" t="s">
        <v>1029</v>
      </c>
      <c r="I850" s="98">
        <v>44779</v>
      </c>
      <c r="J850" s="81"/>
      <c r="K850" s="117" t="s">
        <v>932</v>
      </c>
      <c r="L850" s="124"/>
      <c r="M850" s="77" t="s">
        <v>1018</v>
      </c>
      <c r="N850" s="122"/>
      <c r="O850" s="84"/>
      <c r="P850" s="76">
        <v>69</v>
      </c>
      <c r="Q850" s="81">
        <v>25000</v>
      </c>
      <c r="R850" s="81">
        <v>4</v>
      </c>
      <c r="S850" s="89" t="s">
        <v>877</v>
      </c>
      <c r="T850" s="100" t="s">
        <v>891</v>
      </c>
      <c r="U850" s="81">
        <v>25.22</v>
      </c>
      <c r="V850" s="117" t="s">
        <v>934</v>
      </c>
      <c r="W850" s="84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86"/>
      <c r="AP850" s="86"/>
      <c r="AQ850" s="86"/>
      <c r="AR850" s="86"/>
      <c r="AS850" s="86"/>
      <c r="AT850" s="86"/>
      <c r="AU850" s="86"/>
    </row>
    <row r="851" spans="1:47" ht="15" customHeight="1">
      <c r="A851" s="205">
        <v>54970090</v>
      </c>
      <c r="B851" s="81">
        <v>19</v>
      </c>
      <c r="C851" s="132">
        <v>44734</v>
      </c>
      <c r="D851" s="79">
        <v>44746</v>
      </c>
      <c r="E851" s="81" t="s">
        <v>862</v>
      </c>
      <c r="F851" s="87">
        <v>44757</v>
      </c>
      <c r="G851" s="81">
        <v>80</v>
      </c>
      <c r="H851" s="81" t="s">
        <v>1029</v>
      </c>
      <c r="I851" s="98">
        <v>44779</v>
      </c>
      <c r="J851" s="81"/>
      <c r="K851" s="116" t="s">
        <v>932</v>
      </c>
      <c r="L851" s="143" t="s">
        <v>1158</v>
      </c>
      <c r="M851" s="77" t="s">
        <v>946</v>
      </c>
      <c r="N851" s="83"/>
      <c r="O851" s="84"/>
      <c r="P851" s="76">
        <v>69</v>
      </c>
      <c r="Q851" s="81">
        <v>25000</v>
      </c>
      <c r="R851" s="81">
        <v>4</v>
      </c>
      <c r="S851" s="89" t="s">
        <v>877</v>
      </c>
      <c r="T851" s="100" t="s">
        <v>891</v>
      </c>
      <c r="U851" s="81">
        <v>25.22</v>
      </c>
      <c r="V851" s="117" t="s">
        <v>934</v>
      </c>
      <c r="W851" s="84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86"/>
      <c r="AP851" s="86"/>
      <c r="AQ851" s="86"/>
      <c r="AR851" s="86"/>
      <c r="AS851" s="86"/>
      <c r="AT851" s="86"/>
      <c r="AU851" s="86"/>
    </row>
    <row r="852" spans="1:47" ht="15" customHeight="1">
      <c r="A852" s="205">
        <v>54914890</v>
      </c>
      <c r="B852" s="81">
        <v>20</v>
      </c>
      <c r="C852" s="132">
        <v>44734</v>
      </c>
      <c r="D852" s="79">
        <v>44746</v>
      </c>
      <c r="E852" s="81" t="s">
        <v>862</v>
      </c>
      <c r="F852" s="87">
        <v>44757</v>
      </c>
      <c r="G852" s="81">
        <v>80</v>
      </c>
      <c r="H852" s="81" t="s">
        <v>1029</v>
      </c>
      <c r="I852" s="98">
        <v>44779</v>
      </c>
      <c r="J852" s="81"/>
      <c r="K852" s="116" t="s">
        <v>932</v>
      </c>
      <c r="L852" s="143" t="s">
        <v>1159</v>
      </c>
      <c r="M852" s="77" t="s">
        <v>946</v>
      </c>
      <c r="N852" s="83"/>
      <c r="O852" s="84"/>
      <c r="P852" s="76">
        <v>68</v>
      </c>
      <c r="Q852" s="76">
        <v>25900</v>
      </c>
      <c r="R852" s="76">
        <v>4</v>
      </c>
      <c r="S852" s="85" t="s">
        <v>865</v>
      </c>
      <c r="T852" s="125" t="s">
        <v>948</v>
      </c>
      <c r="U852" s="76">
        <v>25.72</v>
      </c>
      <c r="V852" s="117" t="s">
        <v>934</v>
      </c>
      <c r="W852" s="84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86"/>
      <c r="AP852" s="86"/>
      <c r="AQ852" s="86"/>
      <c r="AR852" s="86"/>
      <c r="AS852" s="86"/>
      <c r="AT852" s="86"/>
      <c r="AU852" s="86"/>
    </row>
    <row r="853" spans="1:47" ht="15" customHeight="1">
      <c r="A853" s="203">
        <v>98120025</v>
      </c>
      <c r="B853" s="81">
        <v>21</v>
      </c>
      <c r="C853" s="78">
        <v>44748</v>
      </c>
      <c r="D853" s="79">
        <v>44749</v>
      </c>
      <c r="E853" s="77" t="s">
        <v>862</v>
      </c>
      <c r="F853" s="87">
        <v>44757</v>
      </c>
      <c r="G853" s="81">
        <v>80</v>
      </c>
      <c r="H853" s="81" t="s">
        <v>1029</v>
      </c>
      <c r="I853" s="98">
        <v>6692192</v>
      </c>
      <c r="J853" s="81"/>
      <c r="K853" s="117" t="s">
        <v>932</v>
      </c>
      <c r="L853" s="82" t="s">
        <v>1030</v>
      </c>
      <c r="M853" s="77" t="s">
        <v>8</v>
      </c>
      <c r="N853" s="83"/>
      <c r="O853" s="84"/>
      <c r="P853" s="76">
        <v>69</v>
      </c>
      <c r="Q853" s="76">
        <v>25000</v>
      </c>
      <c r="R853" s="76">
        <v>4</v>
      </c>
      <c r="S853" s="85" t="s">
        <v>875</v>
      </c>
      <c r="T853" s="88" t="s">
        <v>876</v>
      </c>
      <c r="U853" s="76">
        <v>25.22</v>
      </c>
      <c r="V853" s="117" t="s">
        <v>934</v>
      </c>
      <c r="W853" s="84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86"/>
      <c r="AP853" s="86"/>
      <c r="AQ853" s="86"/>
      <c r="AR853" s="86"/>
      <c r="AS853" s="86"/>
      <c r="AT853" s="86"/>
      <c r="AU853" s="86"/>
    </row>
    <row r="854" spans="1:47" ht="15" customHeight="1">
      <c r="A854" s="203">
        <v>98135924</v>
      </c>
      <c r="B854" s="81">
        <v>22</v>
      </c>
      <c r="C854" s="78">
        <v>44748</v>
      </c>
      <c r="D854" s="79">
        <v>44749</v>
      </c>
      <c r="E854" s="77" t="s">
        <v>862</v>
      </c>
      <c r="F854" s="87">
        <v>44757</v>
      </c>
      <c r="G854" s="81">
        <v>80</v>
      </c>
      <c r="H854" s="81" t="s">
        <v>1029</v>
      </c>
      <c r="I854" s="98">
        <v>6692192</v>
      </c>
      <c r="J854" s="81"/>
      <c r="K854" s="117" t="s">
        <v>932</v>
      </c>
      <c r="L854" s="82" t="s">
        <v>1030</v>
      </c>
      <c r="M854" s="77" t="s">
        <v>8</v>
      </c>
      <c r="N854" s="83"/>
      <c r="O854" s="84"/>
      <c r="P854" s="76">
        <v>69</v>
      </c>
      <c r="Q854" s="76">
        <v>25000</v>
      </c>
      <c r="R854" s="76">
        <v>4</v>
      </c>
      <c r="S854" s="85" t="s">
        <v>875</v>
      </c>
      <c r="T854" s="88" t="s">
        <v>876</v>
      </c>
      <c r="U854" s="76">
        <v>25.22</v>
      </c>
      <c r="V854" s="117" t="s">
        <v>934</v>
      </c>
      <c r="W854" s="84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86"/>
      <c r="AP854" s="86"/>
      <c r="AQ854" s="86"/>
      <c r="AR854" s="86"/>
      <c r="AS854" s="86"/>
      <c r="AT854" s="86"/>
      <c r="AU854" s="86"/>
    </row>
    <row r="855" spans="1:47" ht="15" customHeight="1">
      <c r="A855" s="203">
        <v>98119381</v>
      </c>
      <c r="B855" s="81">
        <v>23</v>
      </c>
      <c r="C855" s="78">
        <v>44748</v>
      </c>
      <c r="D855" s="79">
        <v>44749</v>
      </c>
      <c r="E855" s="77" t="s">
        <v>862</v>
      </c>
      <c r="F855" s="87">
        <v>44757</v>
      </c>
      <c r="G855" s="81">
        <v>80</v>
      </c>
      <c r="H855" s="81" t="s">
        <v>1029</v>
      </c>
      <c r="I855" s="98">
        <v>6692192</v>
      </c>
      <c r="J855" s="81"/>
      <c r="K855" s="117" t="s">
        <v>932</v>
      </c>
      <c r="L855" s="82" t="s">
        <v>1030</v>
      </c>
      <c r="M855" s="77" t="s">
        <v>8</v>
      </c>
      <c r="N855" s="83"/>
      <c r="O855" s="84"/>
      <c r="P855" s="76">
        <v>69</v>
      </c>
      <c r="Q855" s="76">
        <v>25000</v>
      </c>
      <c r="R855" s="76">
        <v>4</v>
      </c>
      <c r="S855" s="85" t="s">
        <v>875</v>
      </c>
      <c r="T855" s="88" t="s">
        <v>876</v>
      </c>
      <c r="U855" s="76">
        <v>25.22</v>
      </c>
      <c r="V855" s="117" t="s">
        <v>934</v>
      </c>
      <c r="W855" s="84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86"/>
      <c r="AP855" s="86"/>
      <c r="AQ855" s="86"/>
      <c r="AR855" s="86"/>
      <c r="AS855" s="86"/>
      <c r="AT855" s="86"/>
      <c r="AU855" s="86"/>
    </row>
    <row r="856" spans="1:47" ht="15" customHeight="1">
      <c r="A856" s="203">
        <v>98555253</v>
      </c>
      <c r="B856" s="81">
        <v>24</v>
      </c>
      <c r="C856" s="78">
        <v>44748</v>
      </c>
      <c r="D856" s="79">
        <v>44749</v>
      </c>
      <c r="E856" s="77" t="s">
        <v>862</v>
      </c>
      <c r="F856" s="87">
        <v>44757</v>
      </c>
      <c r="G856" s="81">
        <v>80</v>
      </c>
      <c r="H856" s="81" t="s">
        <v>1029</v>
      </c>
      <c r="I856" s="98">
        <v>6692192</v>
      </c>
      <c r="J856" s="81"/>
      <c r="K856" s="117" t="s">
        <v>932</v>
      </c>
      <c r="L856" s="82" t="s">
        <v>1030</v>
      </c>
      <c r="M856" s="77" t="s">
        <v>8</v>
      </c>
      <c r="N856" s="83"/>
      <c r="O856" s="84"/>
      <c r="P856" s="76">
        <v>69</v>
      </c>
      <c r="Q856" s="76">
        <v>25000</v>
      </c>
      <c r="R856" s="76">
        <v>4</v>
      </c>
      <c r="S856" s="85" t="s">
        <v>875</v>
      </c>
      <c r="T856" s="88" t="s">
        <v>876</v>
      </c>
      <c r="U856" s="76">
        <v>25.22</v>
      </c>
      <c r="V856" s="117" t="s">
        <v>934</v>
      </c>
      <c r="W856" s="84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86"/>
      <c r="AP856" s="86"/>
      <c r="AQ856" s="86"/>
      <c r="AR856" s="86"/>
      <c r="AS856" s="86"/>
      <c r="AT856" s="86"/>
      <c r="AU856" s="86"/>
    </row>
    <row r="857" spans="1:47" ht="15" customHeight="1">
      <c r="A857" s="203">
        <v>59932814</v>
      </c>
      <c r="B857" s="81">
        <v>25</v>
      </c>
      <c r="C857" s="78">
        <v>44748</v>
      </c>
      <c r="D857" s="79">
        <v>44749</v>
      </c>
      <c r="E857" s="77" t="s">
        <v>862</v>
      </c>
      <c r="F857" s="87">
        <v>44757</v>
      </c>
      <c r="G857" s="81">
        <v>80</v>
      </c>
      <c r="H857" s="81" t="s">
        <v>1029</v>
      </c>
      <c r="I857" s="98">
        <v>6692192</v>
      </c>
      <c r="J857" s="81"/>
      <c r="K857" s="117" t="s">
        <v>932</v>
      </c>
      <c r="L857" s="82" t="s">
        <v>1030</v>
      </c>
      <c r="M857" s="77" t="s">
        <v>8</v>
      </c>
      <c r="N857" s="83"/>
      <c r="O857" s="84"/>
      <c r="P857" s="76">
        <v>69</v>
      </c>
      <c r="Q857" s="81">
        <v>25000</v>
      </c>
      <c r="R857" s="81">
        <v>4</v>
      </c>
      <c r="S857" s="89" t="s">
        <v>877</v>
      </c>
      <c r="T857" s="100" t="s">
        <v>891</v>
      </c>
      <c r="U857" s="81">
        <v>25.22</v>
      </c>
      <c r="V857" s="117" t="s">
        <v>934</v>
      </c>
      <c r="W857" s="84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86"/>
      <c r="AP857" s="86"/>
      <c r="AQ857" s="86"/>
      <c r="AR857" s="86"/>
      <c r="AS857" s="86"/>
      <c r="AT857" s="86"/>
      <c r="AU857" s="86"/>
    </row>
    <row r="858" spans="1:47" ht="15" customHeight="1">
      <c r="A858" s="203">
        <v>98196280</v>
      </c>
      <c r="B858" s="81">
        <v>26</v>
      </c>
      <c r="C858" s="78">
        <v>44748</v>
      </c>
      <c r="D858" s="79">
        <v>44749</v>
      </c>
      <c r="E858" s="77" t="s">
        <v>862</v>
      </c>
      <c r="F858" s="87">
        <v>44757</v>
      </c>
      <c r="G858" s="81">
        <v>80</v>
      </c>
      <c r="H858" s="81" t="s">
        <v>1029</v>
      </c>
      <c r="I858" s="98">
        <v>6692192</v>
      </c>
      <c r="J858" s="81"/>
      <c r="K858" s="117" t="s">
        <v>932</v>
      </c>
      <c r="L858" s="82" t="s">
        <v>1030</v>
      </c>
      <c r="M858" s="77" t="s">
        <v>8</v>
      </c>
      <c r="N858" s="83"/>
      <c r="O858" s="84"/>
      <c r="P858" s="76">
        <v>69</v>
      </c>
      <c r="Q858" s="76">
        <v>25000</v>
      </c>
      <c r="R858" s="76">
        <v>4</v>
      </c>
      <c r="S858" s="85" t="s">
        <v>875</v>
      </c>
      <c r="T858" s="88" t="s">
        <v>876</v>
      </c>
      <c r="U858" s="76">
        <v>25.22</v>
      </c>
      <c r="V858" s="117" t="s">
        <v>934</v>
      </c>
      <c r="W858" s="84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86"/>
      <c r="AP858" s="86"/>
      <c r="AQ858" s="86"/>
      <c r="AR858" s="86"/>
      <c r="AS858" s="86"/>
      <c r="AT858" s="86"/>
      <c r="AU858" s="86"/>
    </row>
    <row r="859" spans="1:47" ht="15" customHeight="1">
      <c r="A859" s="203">
        <v>54271804</v>
      </c>
      <c r="B859" s="81">
        <v>27</v>
      </c>
      <c r="C859" s="78">
        <v>44742</v>
      </c>
      <c r="D859" s="79">
        <v>44742</v>
      </c>
      <c r="E859" s="77" t="s">
        <v>862</v>
      </c>
      <c r="F859" s="87">
        <v>44757</v>
      </c>
      <c r="G859" s="81">
        <v>80</v>
      </c>
      <c r="H859" s="81" t="s">
        <v>967</v>
      </c>
      <c r="I859" s="78">
        <v>44772</v>
      </c>
      <c r="J859" s="81"/>
      <c r="K859" s="117" t="s">
        <v>932</v>
      </c>
      <c r="L859" s="82" t="s">
        <v>968</v>
      </c>
      <c r="M859" s="77" t="s">
        <v>8</v>
      </c>
      <c r="N859" s="83"/>
      <c r="O859" s="84"/>
      <c r="P859" s="76">
        <v>69</v>
      </c>
      <c r="Q859" s="76">
        <v>25000</v>
      </c>
      <c r="R859" s="76">
        <v>4</v>
      </c>
      <c r="S859" s="85" t="s">
        <v>865</v>
      </c>
      <c r="T859" s="137" t="s">
        <v>969</v>
      </c>
      <c r="U859" s="76">
        <v>25.72</v>
      </c>
      <c r="V859" s="117" t="s">
        <v>934</v>
      </c>
      <c r="W859" s="84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86"/>
      <c r="AP859" s="86"/>
      <c r="AQ859" s="86"/>
      <c r="AR859" s="86"/>
      <c r="AS859" s="86"/>
      <c r="AT859" s="86"/>
      <c r="AU859" s="86"/>
    </row>
    <row r="860" spans="1:47" ht="15" customHeight="1">
      <c r="A860" s="203">
        <v>54272638</v>
      </c>
      <c r="B860" s="81">
        <v>28</v>
      </c>
      <c r="C860" s="78">
        <v>44742</v>
      </c>
      <c r="D860" s="79">
        <v>44742</v>
      </c>
      <c r="E860" s="77" t="s">
        <v>862</v>
      </c>
      <c r="F860" s="87">
        <v>44757</v>
      </c>
      <c r="G860" s="81">
        <v>80</v>
      </c>
      <c r="H860" s="81" t="s">
        <v>967</v>
      </c>
      <c r="I860" s="78">
        <v>44772</v>
      </c>
      <c r="J860" s="81"/>
      <c r="K860" s="117" t="s">
        <v>932</v>
      </c>
      <c r="L860" s="82" t="s">
        <v>968</v>
      </c>
      <c r="M860" s="77" t="s">
        <v>8</v>
      </c>
      <c r="N860" s="83"/>
      <c r="O860" s="84"/>
      <c r="P860" s="76">
        <v>69</v>
      </c>
      <c r="Q860" s="76">
        <v>25000</v>
      </c>
      <c r="R860" s="76">
        <v>4</v>
      </c>
      <c r="S860" s="85" t="s">
        <v>865</v>
      </c>
      <c r="T860" s="137" t="s">
        <v>969</v>
      </c>
      <c r="U860" s="76">
        <v>25.72</v>
      </c>
      <c r="V860" s="117" t="s">
        <v>934</v>
      </c>
      <c r="W860" s="84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86"/>
      <c r="AP860" s="86"/>
      <c r="AQ860" s="86"/>
      <c r="AR860" s="86"/>
      <c r="AS860" s="86"/>
      <c r="AT860" s="86"/>
      <c r="AU860" s="86"/>
    </row>
    <row r="861" spans="1:47" ht="15" customHeight="1">
      <c r="A861" s="203">
        <v>54968953</v>
      </c>
      <c r="B861" s="81">
        <v>29</v>
      </c>
      <c r="C861" s="78">
        <v>44742</v>
      </c>
      <c r="D861" s="79">
        <v>44742</v>
      </c>
      <c r="E861" s="77" t="s">
        <v>862</v>
      </c>
      <c r="F861" s="87">
        <v>44757</v>
      </c>
      <c r="G861" s="81">
        <v>80</v>
      </c>
      <c r="H861" s="81" t="s">
        <v>967</v>
      </c>
      <c r="I861" s="78">
        <v>44772</v>
      </c>
      <c r="J861" s="81"/>
      <c r="K861" s="117" t="s">
        <v>932</v>
      </c>
      <c r="L861" s="82" t="s">
        <v>968</v>
      </c>
      <c r="M861" s="77" t="s">
        <v>8</v>
      </c>
      <c r="N861" s="83"/>
      <c r="O861" s="84"/>
      <c r="P861" s="76">
        <v>69</v>
      </c>
      <c r="Q861" s="81">
        <v>25000</v>
      </c>
      <c r="R861" s="81">
        <v>4</v>
      </c>
      <c r="S861" s="89" t="s">
        <v>877</v>
      </c>
      <c r="T861" s="100" t="s">
        <v>891</v>
      </c>
      <c r="U861" s="81">
        <v>25.22</v>
      </c>
      <c r="V861" s="117" t="s">
        <v>934</v>
      </c>
      <c r="W861" s="84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86"/>
      <c r="AP861" s="86"/>
      <c r="AQ861" s="86"/>
      <c r="AR861" s="86"/>
      <c r="AS861" s="86"/>
      <c r="AT861" s="86"/>
      <c r="AU861" s="86"/>
    </row>
    <row r="862" spans="1:47" ht="15" customHeight="1">
      <c r="A862" s="203">
        <v>95266391</v>
      </c>
      <c r="B862" s="81">
        <v>30</v>
      </c>
      <c r="C862" s="78">
        <v>44742</v>
      </c>
      <c r="D862" s="79">
        <v>44742</v>
      </c>
      <c r="E862" s="77" t="s">
        <v>862</v>
      </c>
      <c r="F862" s="87">
        <v>44757</v>
      </c>
      <c r="G862" s="81">
        <v>80</v>
      </c>
      <c r="H862" s="81" t="s">
        <v>967</v>
      </c>
      <c r="I862" s="78">
        <v>44772</v>
      </c>
      <c r="J862" s="81"/>
      <c r="K862" s="117" t="s">
        <v>932</v>
      </c>
      <c r="L862" s="82" t="s">
        <v>968</v>
      </c>
      <c r="M862" s="77" t="s">
        <v>8</v>
      </c>
      <c r="N862" s="83"/>
      <c r="O862" s="84"/>
      <c r="P862" s="76">
        <v>69</v>
      </c>
      <c r="Q862" s="76">
        <v>25000</v>
      </c>
      <c r="R862" s="76">
        <v>4</v>
      </c>
      <c r="S862" s="85" t="s">
        <v>875</v>
      </c>
      <c r="T862" s="88" t="s">
        <v>876</v>
      </c>
      <c r="U862" s="76">
        <v>25.22</v>
      </c>
      <c r="V862" s="117" t="s">
        <v>934</v>
      </c>
      <c r="W862" s="84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86"/>
      <c r="AP862" s="86"/>
      <c r="AQ862" s="86"/>
      <c r="AR862" s="86"/>
      <c r="AS862" s="86"/>
      <c r="AT862" s="86"/>
      <c r="AU862" s="86"/>
    </row>
    <row r="863" spans="1:47" ht="15" customHeight="1">
      <c r="A863" s="203">
        <v>98551005</v>
      </c>
      <c r="B863" s="81">
        <v>31</v>
      </c>
      <c r="C863" s="78">
        <v>44742</v>
      </c>
      <c r="D863" s="79">
        <v>44742</v>
      </c>
      <c r="E863" s="77" t="s">
        <v>862</v>
      </c>
      <c r="F863" s="87">
        <v>44757</v>
      </c>
      <c r="G863" s="81">
        <v>80</v>
      </c>
      <c r="H863" s="81" t="s">
        <v>967</v>
      </c>
      <c r="I863" s="78">
        <v>44772</v>
      </c>
      <c r="J863" s="81"/>
      <c r="K863" s="117" t="s">
        <v>932</v>
      </c>
      <c r="L863" s="82" t="s">
        <v>968</v>
      </c>
      <c r="M863" s="77" t="s">
        <v>8</v>
      </c>
      <c r="N863" s="83"/>
      <c r="O863" s="84"/>
      <c r="P863" s="76">
        <v>69</v>
      </c>
      <c r="Q863" s="76">
        <v>25000</v>
      </c>
      <c r="R863" s="76">
        <v>4</v>
      </c>
      <c r="S863" s="85" t="s">
        <v>875</v>
      </c>
      <c r="T863" s="88" t="s">
        <v>876</v>
      </c>
      <c r="U863" s="76">
        <v>25.22</v>
      </c>
      <c r="V863" s="117" t="s">
        <v>934</v>
      </c>
      <c r="W863" s="84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86"/>
      <c r="AP863" s="86"/>
      <c r="AQ863" s="86"/>
      <c r="AR863" s="86"/>
      <c r="AS863" s="86"/>
      <c r="AT863" s="86"/>
      <c r="AU863" s="86"/>
    </row>
    <row r="864" spans="1:47" ht="15" customHeight="1">
      <c r="A864" s="91"/>
      <c r="B864" s="92"/>
      <c r="C864" s="93"/>
      <c r="D864" s="93"/>
      <c r="E864" s="92"/>
      <c r="F864" s="92"/>
      <c r="G864" s="92"/>
      <c r="H864" s="439" t="s">
        <v>1160</v>
      </c>
      <c r="I864" s="440"/>
      <c r="J864" s="441"/>
      <c r="K864" s="92"/>
      <c r="L864" s="92"/>
      <c r="M864" s="92"/>
      <c r="N864" s="92"/>
      <c r="O864" s="94"/>
      <c r="P864" s="92"/>
      <c r="Q864" s="92"/>
      <c r="R864" s="92"/>
      <c r="S864" s="92"/>
      <c r="T864" s="92"/>
      <c r="U864" s="92"/>
      <c r="V864" s="92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86"/>
      <c r="AR864" s="86"/>
      <c r="AS864" s="86"/>
      <c r="AT864" s="86"/>
      <c r="AU864" s="86"/>
    </row>
    <row r="865" spans="1:47" ht="15" customHeight="1">
      <c r="A865" s="206">
        <v>94278249</v>
      </c>
      <c r="B865" s="77">
        <v>1</v>
      </c>
      <c r="C865" s="78">
        <v>44741</v>
      </c>
      <c r="D865" s="79">
        <v>44741</v>
      </c>
      <c r="E865" s="77" t="s">
        <v>862</v>
      </c>
      <c r="F865" s="80">
        <v>44757.958333333336</v>
      </c>
      <c r="G865" s="103">
        <v>40</v>
      </c>
      <c r="H865" s="81" t="s">
        <v>923</v>
      </c>
      <c r="I865" s="78">
        <v>44771</v>
      </c>
      <c r="J865" s="81"/>
      <c r="K865" s="97" t="s">
        <v>882</v>
      </c>
      <c r="L865" s="82" t="s">
        <v>960</v>
      </c>
      <c r="M865" s="76" t="s">
        <v>961</v>
      </c>
      <c r="N865" s="83"/>
      <c r="O865" s="84"/>
      <c r="P865" s="76">
        <v>70</v>
      </c>
      <c r="Q865" s="127">
        <v>24000</v>
      </c>
      <c r="R865" s="127">
        <v>2</v>
      </c>
      <c r="S865" s="85" t="s">
        <v>902</v>
      </c>
      <c r="T865" s="114" t="s">
        <v>962</v>
      </c>
      <c r="U865" s="127">
        <v>14.62</v>
      </c>
      <c r="V865" s="90" t="s">
        <v>884</v>
      </c>
      <c r="W865" s="84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86"/>
      <c r="AP865" s="86"/>
      <c r="AQ865" s="86"/>
      <c r="AR865" s="86"/>
      <c r="AS865" s="86"/>
      <c r="AT865" s="86"/>
      <c r="AU865" s="86"/>
    </row>
    <row r="866" spans="1:47" ht="15" customHeight="1">
      <c r="A866" s="207">
        <v>94426178</v>
      </c>
      <c r="B866" s="77">
        <v>2</v>
      </c>
      <c r="C866" s="78">
        <v>44745</v>
      </c>
      <c r="D866" s="79">
        <v>44746</v>
      </c>
      <c r="E866" s="77" t="s">
        <v>862</v>
      </c>
      <c r="F866" s="87">
        <v>44757</v>
      </c>
      <c r="G866" s="103">
        <v>40</v>
      </c>
      <c r="H866" s="81" t="s">
        <v>1015</v>
      </c>
      <c r="I866" s="78">
        <v>44780</v>
      </c>
      <c r="J866" s="81"/>
      <c r="K866" s="97" t="s">
        <v>882</v>
      </c>
      <c r="L866" s="82" t="s">
        <v>985</v>
      </c>
      <c r="M866" s="77" t="s">
        <v>7</v>
      </c>
      <c r="N866" s="83"/>
      <c r="O866" s="84"/>
      <c r="P866" s="76">
        <v>73</v>
      </c>
      <c r="Q866" s="76">
        <v>20800</v>
      </c>
      <c r="R866" s="76">
        <v>2</v>
      </c>
      <c r="S866" s="85" t="s">
        <v>902</v>
      </c>
      <c r="T866" s="76" t="s">
        <v>905</v>
      </c>
      <c r="U866" s="76">
        <v>14.62</v>
      </c>
      <c r="V866" s="90" t="s">
        <v>884</v>
      </c>
      <c r="W866" s="84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86"/>
      <c r="AP866" s="86"/>
      <c r="AQ866" s="86"/>
      <c r="AR866" s="86"/>
      <c r="AS866" s="86"/>
      <c r="AT866" s="86"/>
      <c r="AU866" s="86"/>
    </row>
    <row r="867" spans="1:47" ht="15" customHeight="1">
      <c r="A867" s="206">
        <v>54956701</v>
      </c>
      <c r="B867" s="77">
        <v>3</v>
      </c>
      <c r="C867" s="132">
        <v>44741</v>
      </c>
      <c r="D867" s="79">
        <v>44746</v>
      </c>
      <c r="E867" s="81" t="s">
        <v>862</v>
      </c>
      <c r="F867" s="87">
        <v>44757</v>
      </c>
      <c r="G867" s="103">
        <v>40</v>
      </c>
      <c r="H867" s="81" t="s">
        <v>1029</v>
      </c>
      <c r="I867" s="98">
        <v>6692192</v>
      </c>
      <c r="J867" s="81"/>
      <c r="K867" s="97" t="s">
        <v>882</v>
      </c>
      <c r="L867" s="124" t="s">
        <v>1161</v>
      </c>
      <c r="M867" s="77" t="s">
        <v>1133</v>
      </c>
      <c r="N867" s="122"/>
      <c r="O867" s="84"/>
      <c r="P867" s="76">
        <v>72</v>
      </c>
      <c r="Q867" s="76">
        <v>19900</v>
      </c>
      <c r="R867" s="76">
        <v>2</v>
      </c>
      <c r="S867" s="85" t="s">
        <v>953</v>
      </c>
      <c r="T867" s="76" t="s">
        <v>1001</v>
      </c>
      <c r="U867" s="76">
        <v>14.62</v>
      </c>
      <c r="V867" s="90" t="s">
        <v>884</v>
      </c>
      <c r="W867" s="84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86"/>
      <c r="AP867" s="86"/>
      <c r="AQ867" s="86"/>
      <c r="AR867" s="86"/>
      <c r="AS867" s="86"/>
      <c r="AT867" s="86"/>
      <c r="AU867" s="86"/>
    </row>
    <row r="868" spans="1:47" ht="15" customHeight="1">
      <c r="A868" s="207">
        <v>95563193</v>
      </c>
      <c r="B868" s="77">
        <v>4</v>
      </c>
      <c r="C868" s="78">
        <v>44739</v>
      </c>
      <c r="D868" s="79">
        <v>44740</v>
      </c>
      <c r="E868" s="77" t="s">
        <v>862</v>
      </c>
      <c r="F868" s="87">
        <v>44757</v>
      </c>
      <c r="G868" s="103">
        <v>40</v>
      </c>
      <c r="H868" s="81" t="s">
        <v>1015</v>
      </c>
      <c r="I868" s="78">
        <v>44780</v>
      </c>
      <c r="J868" s="81"/>
      <c r="K868" s="97" t="s">
        <v>882</v>
      </c>
      <c r="L868" s="82" t="s">
        <v>887</v>
      </c>
      <c r="M868" s="77" t="s">
        <v>7</v>
      </c>
      <c r="N868" s="83"/>
      <c r="O868" s="84"/>
      <c r="P868" s="76">
        <v>73</v>
      </c>
      <c r="Q868" s="76">
        <v>19500</v>
      </c>
      <c r="R868" s="76">
        <v>2</v>
      </c>
      <c r="S868" s="85" t="s">
        <v>902</v>
      </c>
      <c r="T868" s="76" t="s">
        <v>903</v>
      </c>
      <c r="U868" s="76">
        <v>14.62</v>
      </c>
      <c r="V868" s="90" t="s">
        <v>884</v>
      </c>
      <c r="W868" s="84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86"/>
      <c r="AP868" s="86"/>
      <c r="AQ868" s="86"/>
      <c r="AR868" s="86"/>
      <c r="AS868" s="86"/>
      <c r="AT868" s="86"/>
      <c r="AU868" s="86"/>
    </row>
    <row r="869" spans="1:47" ht="15" customHeight="1">
      <c r="A869" s="207">
        <v>94288149</v>
      </c>
      <c r="B869" s="77">
        <v>5</v>
      </c>
      <c r="C869" s="78">
        <v>44741</v>
      </c>
      <c r="D869" s="79">
        <v>44742</v>
      </c>
      <c r="E869" s="114" t="s">
        <v>862</v>
      </c>
      <c r="F869" s="87">
        <v>44757</v>
      </c>
      <c r="G869" s="103">
        <v>40</v>
      </c>
      <c r="H869" s="81" t="s">
        <v>923</v>
      </c>
      <c r="I869" s="78">
        <v>44771</v>
      </c>
      <c r="J869" s="81"/>
      <c r="K869" s="97" t="s">
        <v>882</v>
      </c>
      <c r="L869" s="82" t="s">
        <v>935</v>
      </c>
      <c r="M869" s="77" t="s">
        <v>6</v>
      </c>
      <c r="N869" s="83"/>
      <c r="O869" s="84"/>
      <c r="P869" s="76">
        <v>70</v>
      </c>
      <c r="Q869" s="127">
        <v>24000</v>
      </c>
      <c r="R869" s="127">
        <v>2</v>
      </c>
      <c r="S869" s="85" t="s">
        <v>902</v>
      </c>
      <c r="T869" s="114" t="s">
        <v>962</v>
      </c>
      <c r="U869" s="127">
        <v>14.62</v>
      </c>
      <c r="V869" s="90" t="s">
        <v>884</v>
      </c>
      <c r="W869" s="84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86"/>
      <c r="AP869" s="86"/>
      <c r="AQ869" s="86"/>
      <c r="AR869" s="86"/>
      <c r="AS869" s="86"/>
      <c r="AT869" s="86"/>
      <c r="AU869" s="86"/>
    </row>
    <row r="870" spans="1:47" ht="15" customHeight="1">
      <c r="A870" s="207">
        <v>94276508</v>
      </c>
      <c r="B870" s="77">
        <v>6</v>
      </c>
      <c r="C870" s="78">
        <v>44736</v>
      </c>
      <c r="D870" s="79">
        <v>44737</v>
      </c>
      <c r="E870" s="77" t="s">
        <v>862</v>
      </c>
      <c r="F870" s="87">
        <v>44757</v>
      </c>
      <c r="G870" s="103">
        <v>40</v>
      </c>
      <c r="H870" s="81" t="s">
        <v>1015</v>
      </c>
      <c r="I870" s="78">
        <v>44780</v>
      </c>
      <c r="J870" s="81"/>
      <c r="K870" s="97" t="s">
        <v>882</v>
      </c>
      <c r="L870" s="82" t="s">
        <v>890</v>
      </c>
      <c r="M870" s="77" t="s">
        <v>7</v>
      </c>
      <c r="N870" s="83"/>
      <c r="O870" s="84"/>
      <c r="P870" s="76">
        <v>70</v>
      </c>
      <c r="Q870" s="127">
        <v>24000</v>
      </c>
      <c r="R870" s="127">
        <v>2</v>
      </c>
      <c r="S870" s="85" t="s">
        <v>902</v>
      </c>
      <c r="T870" s="114" t="s">
        <v>962</v>
      </c>
      <c r="U870" s="127">
        <v>14.62</v>
      </c>
      <c r="V870" s="90" t="s">
        <v>884</v>
      </c>
      <c r="W870" s="84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86"/>
      <c r="AP870" s="86"/>
      <c r="AQ870" s="86"/>
      <c r="AR870" s="86"/>
      <c r="AS870" s="86"/>
      <c r="AT870" s="86"/>
      <c r="AU870" s="86"/>
    </row>
    <row r="871" spans="1:47" ht="15" customHeight="1">
      <c r="A871" s="207">
        <v>94353968</v>
      </c>
      <c r="B871" s="77">
        <v>7</v>
      </c>
      <c r="C871" s="78">
        <v>44741</v>
      </c>
      <c r="D871" s="79">
        <v>44742</v>
      </c>
      <c r="E871" s="114" t="s">
        <v>862</v>
      </c>
      <c r="F871" s="87">
        <v>44757</v>
      </c>
      <c r="G871" s="103">
        <v>40</v>
      </c>
      <c r="H871" s="81" t="s">
        <v>923</v>
      </c>
      <c r="I871" s="78">
        <v>44771</v>
      </c>
      <c r="J871" s="81"/>
      <c r="K871" s="97" t="s">
        <v>882</v>
      </c>
      <c r="L871" s="82" t="s">
        <v>935</v>
      </c>
      <c r="M871" s="77" t="s">
        <v>6</v>
      </c>
      <c r="N871" s="83"/>
      <c r="O871" s="84"/>
      <c r="P871" s="76">
        <v>73</v>
      </c>
      <c r="Q871" s="76">
        <v>20000</v>
      </c>
      <c r="R871" s="76">
        <v>2</v>
      </c>
      <c r="S871" s="85" t="s">
        <v>902</v>
      </c>
      <c r="T871" s="76" t="s">
        <v>903</v>
      </c>
      <c r="U871" s="76">
        <v>14.62</v>
      </c>
      <c r="V871" s="90" t="s">
        <v>884</v>
      </c>
      <c r="W871" s="84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86"/>
      <c r="AP871" s="86"/>
      <c r="AQ871" s="86"/>
      <c r="AR871" s="86"/>
      <c r="AS871" s="86"/>
      <c r="AT871" s="86"/>
      <c r="AU871" s="86"/>
    </row>
    <row r="872" spans="1:47" ht="15" customHeight="1">
      <c r="A872" s="207">
        <v>94292430</v>
      </c>
      <c r="B872" s="77">
        <v>8</v>
      </c>
      <c r="C872" s="78">
        <v>44741</v>
      </c>
      <c r="D872" s="79">
        <v>44742</v>
      </c>
      <c r="E872" s="114" t="s">
        <v>862</v>
      </c>
      <c r="F872" s="87">
        <v>44757</v>
      </c>
      <c r="G872" s="103">
        <v>40</v>
      </c>
      <c r="H872" s="81" t="s">
        <v>923</v>
      </c>
      <c r="I872" s="78">
        <v>44771</v>
      </c>
      <c r="J872" s="81"/>
      <c r="K872" s="97" t="s">
        <v>882</v>
      </c>
      <c r="L872" s="82" t="s">
        <v>935</v>
      </c>
      <c r="M872" s="77" t="s">
        <v>6</v>
      </c>
      <c r="N872" s="83"/>
      <c r="O872" s="84"/>
      <c r="P872" s="76">
        <v>70</v>
      </c>
      <c r="Q872" s="127">
        <v>24000</v>
      </c>
      <c r="R872" s="127">
        <v>2</v>
      </c>
      <c r="S872" s="85" t="s">
        <v>902</v>
      </c>
      <c r="T872" s="114" t="s">
        <v>962</v>
      </c>
      <c r="U872" s="127">
        <v>14.62</v>
      </c>
      <c r="V872" s="90" t="s">
        <v>884</v>
      </c>
      <c r="W872" s="84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86"/>
      <c r="AP872" s="86"/>
      <c r="AQ872" s="86"/>
      <c r="AR872" s="86"/>
      <c r="AS872" s="86"/>
      <c r="AT872" s="86"/>
      <c r="AU872" s="86"/>
    </row>
    <row r="873" spans="1:47" ht="15" customHeight="1">
      <c r="A873" s="207">
        <v>94264710</v>
      </c>
      <c r="B873" s="77">
        <v>9</v>
      </c>
      <c r="C873" s="78">
        <v>44741</v>
      </c>
      <c r="D873" s="79">
        <v>44742</v>
      </c>
      <c r="E873" s="114" t="s">
        <v>862</v>
      </c>
      <c r="F873" s="87">
        <v>44757</v>
      </c>
      <c r="G873" s="103">
        <v>40</v>
      </c>
      <c r="H873" s="81" t="s">
        <v>923</v>
      </c>
      <c r="I873" s="78">
        <v>44771</v>
      </c>
      <c r="J873" s="81"/>
      <c r="K873" s="97" t="s">
        <v>882</v>
      </c>
      <c r="L873" s="82" t="s">
        <v>935</v>
      </c>
      <c r="M873" s="77" t="s">
        <v>6</v>
      </c>
      <c r="N873" s="83"/>
      <c r="O873" s="84"/>
      <c r="P873" s="76">
        <v>70</v>
      </c>
      <c r="Q873" s="127">
        <v>24000</v>
      </c>
      <c r="R873" s="127">
        <v>2</v>
      </c>
      <c r="S873" s="85" t="s">
        <v>902</v>
      </c>
      <c r="T873" s="114" t="s">
        <v>962</v>
      </c>
      <c r="U873" s="127">
        <v>14.62</v>
      </c>
      <c r="V873" s="90" t="s">
        <v>884</v>
      </c>
      <c r="W873" s="84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86"/>
      <c r="AP873" s="86"/>
      <c r="AQ873" s="86"/>
      <c r="AR873" s="86"/>
      <c r="AS873" s="86"/>
      <c r="AT873" s="86"/>
      <c r="AU873" s="86"/>
    </row>
    <row r="874" spans="1:47" ht="15" customHeight="1">
      <c r="A874" s="207">
        <v>94430436</v>
      </c>
      <c r="B874" s="77">
        <v>10</v>
      </c>
      <c r="C874" s="78">
        <v>44741</v>
      </c>
      <c r="D874" s="79">
        <v>44742</v>
      </c>
      <c r="E874" s="114" t="s">
        <v>862</v>
      </c>
      <c r="F874" s="87">
        <v>44757</v>
      </c>
      <c r="G874" s="103">
        <v>40</v>
      </c>
      <c r="H874" s="81" t="s">
        <v>923</v>
      </c>
      <c r="I874" s="78">
        <v>44771</v>
      </c>
      <c r="J874" s="81"/>
      <c r="K874" s="97" t="s">
        <v>882</v>
      </c>
      <c r="L874" s="82" t="s">
        <v>935</v>
      </c>
      <c r="M874" s="77" t="s">
        <v>6</v>
      </c>
      <c r="N874" s="83"/>
      <c r="O874" s="84"/>
      <c r="P874" s="76">
        <v>73</v>
      </c>
      <c r="Q874" s="76">
        <v>20800</v>
      </c>
      <c r="R874" s="76">
        <v>2</v>
      </c>
      <c r="S874" s="85" t="s">
        <v>902</v>
      </c>
      <c r="T874" s="76" t="s">
        <v>905</v>
      </c>
      <c r="U874" s="76">
        <v>14.62</v>
      </c>
      <c r="V874" s="90" t="s">
        <v>884</v>
      </c>
      <c r="W874" s="84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86"/>
      <c r="AP874" s="86"/>
      <c r="AQ874" s="86"/>
      <c r="AR874" s="86"/>
      <c r="AS874" s="86"/>
      <c r="AT874" s="86"/>
      <c r="AU874" s="86"/>
    </row>
    <row r="875" spans="1:47" ht="15" customHeight="1">
      <c r="A875" s="207">
        <v>59279794</v>
      </c>
      <c r="B875" s="77">
        <v>11</v>
      </c>
      <c r="C875" s="78">
        <v>44739</v>
      </c>
      <c r="D875" s="79">
        <v>44740</v>
      </c>
      <c r="E875" s="77" t="s">
        <v>862</v>
      </c>
      <c r="F875" s="87">
        <v>44757</v>
      </c>
      <c r="G875" s="102">
        <v>60</v>
      </c>
      <c r="H875" s="81" t="s">
        <v>1015</v>
      </c>
      <c r="I875" s="78">
        <v>44780</v>
      </c>
      <c r="J875" s="81"/>
      <c r="K875" s="97" t="s">
        <v>882</v>
      </c>
      <c r="L875" s="82" t="s">
        <v>887</v>
      </c>
      <c r="M875" s="77" t="s">
        <v>7</v>
      </c>
      <c r="N875" s="83"/>
      <c r="O875" s="84"/>
      <c r="P875" s="76">
        <v>72</v>
      </c>
      <c r="Q875" s="76">
        <v>21700</v>
      </c>
      <c r="R875" s="76">
        <v>3</v>
      </c>
      <c r="S875" s="85" t="s">
        <v>899</v>
      </c>
      <c r="T875" s="76" t="s">
        <v>900</v>
      </c>
      <c r="U875" s="81">
        <v>19.62</v>
      </c>
      <c r="V875" s="90" t="s">
        <v>884</v>
      </c>
      <c r="W875" s="84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86"/>
      <c r="AP875" s="86"/>
      <c r="AQ875" s="86"/>
      <c r="AR875" s="86"/>
      <c r="AS875" s="86"/>
      <c r="AT875" s="86"/>
      <c r="AU875" s="86"/>
    </row>
    <row r="876" spans="1:47" ht="15" customHeight="1">
      <c r="A876" s="207">
        <v>94833035</v>
      </c>
      <c r="B876" s="77">
        <v>12</v>
      </c>
      <c r="C876" s="78">
        <v>44738</v>
      </c>
      <c r="D876" s="79">
        <v>44739</v>
      </c>
      <c r="E876" s="77" t="s">
        <v>862</v>
      </c>
      <c r="F876" s="87">
        <v>44757</v>
      </c>
      <c r="G876" s="102">
        <v>60</v>
      </c>
      <c r="H876" s="81" t="s">
        <v>1015</v>
      </c>
      <c r="I876" s="78">
        <v>44780</v>
      </c>
      <c r="J876" s="81"/>
      <c r="K876" s="97" t="s">
        <v>882</v>
      </c>
      <c r="L876" s="82" t="s">
        <v>883</v>
      </c>
      <c r="M876" s="77" t="s">
        <v>7</v>
      </c>
      <c r="N876" s="83"/>
      <c r="O876" s="84"/>
      <c r="P876" s="76">
        <v>68</v>
      </c>
      <c r="Q876" s="76">
        <v>24000</v>
      </c>
      <c r="R876" s="76">
        <v>3</v>
      </c>
      <c r="S876" s="85" t="s">
        <v>899</v>
      </c>
      <c r="T876" s="76" t="s">
        <v>901</v>
      </c>
      <c r="U876" s="76">
        <v>19.62</v>
      </c>
      <c r="V876" s="90" t="s">
        <v>884</v>
      </c>
      <c r="W876" s="84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86"/>
      <c r="AP876" s="86"/>
      <c r="AQ876" s="86"/>
      <c r="AR876" s="86"/>
      <c r="AS876" s="86"/>
      <c r="AT876" s="86"/>
      <c r="AU876" s="86"/>
    </row>
    <row r="877" spans="1:47" ht="15" customHeight="1">
      <c r="A877" s="207">
        <v>94820735</v>
      </c>
      <c r="B877" s="77">
        <v>13</v>
      </c>
      <c r="C877" s="78">
        <v>44748</v>
      </c>
      <c r="D877" s="79">
        <v>44749</v>
      </c>
      <c r="E877" s="77" t="s">
        <v>862</v>
      </c>
      <c r="F877" s="87">
        <v>44757</v>
      </c>
      <c r="G877" s="102">
        <v>60</v>
      </c>
      <c r="H877" s="81" t="s">
        <v>1015</v>
      </c>
      <c r="I877" s="78">
        <v>44780</v>
      </c>
      <c r="J877" s="81"/>
      <c r="K877" s="97" t="s">
        <v>882</v>
      </c>
      <c r="L877" s="82" t="s">
        <v>1016</v>
      </c>
      <c r="M877" s="77" t="s">
        <v>7</v>
      </c>
      <c r="N877" s="83">
        <v>44816</v>
      </c>
      <c r="O877" s="84"/>
      <c r="P877" s="76">
        <v>68</v>
      </c>
      <c r="Q877" s="76">
        <v>24000</v>
      </c>
      <c r="R877" s="76">
        <v>3</v>
      </c>
      <c r="S877" s="85" t="s">
        <v>899</v>
      </c>
      <c r="T877" s="76" t="s">
        <v>901</v>
      </c>
      <c r="U877" s="76">
        <v>19.62</v>
      </c>
      <c r="V877" s="90" t="s">
        <v>884</v>
      </c>
      <c r="W877" s="84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86"/>
      <c r="AP877" s="86"/>
      <c r="AQ877" s="86"/>
      <c r="AR877" s="86"/>
      <c r="AS877" s="86"/>
      <c r="AT877" s="86"/>
      <c r="AU877" s="86"/>
    </row>
    <row r="878" spans="1:47" ht="15" customHeight="1">
      <c r="A878" s="207">
        <v>94823119</v>
      </c>
      <c r="B878" s="77">
        <v>14</v>
      </c>
      <c r="C878" s="78">
        <v>44748</v>
      </c>
      <c r="D878" s="79">
        <v>44749</v>
      </c>
      <c r="E878" s="77" t="s">
        <v>862</v>
      </c>
      <c r="F878" s="87">
        <v>44757</v>
      </c>
      <c r="G878" s="102">
        <v>60</v>
      </c>
      <c r="H878" s="81" t="s">
        <v>1015</v>
      </c>
      <c r="I878" s="78">
        <v>44780</v>
      </c>
      <c r="J878" s="81"/>
      <c r="K878" s="97" t="s">
        <v>882</v>
      </c>
      <c r="L878" s="82" t="s">
        <v>1016</v>
      </c>
      <c r="M878" s="77" t="s">
        <v>7</v>
      </c>
      <c r="N878" s="83"/>
      <c r="O878" s="84"/>
      <c r="P878" s="76">
        <v>68</v>
      </c>
      <c r="Q878" s="76">
        <v>24000</v>
      </c>
      <c r="R878" s="76">
        <v>3</v>
      </c>
      <c r="S878" s="85" t="s">
        <v>899</v>
      </c>
      <c r="T878" s="76" t="s">
        <v>901</v>
      </c>
      <c r="U878" s="76">
        <v>19.62</v>
      </c>
      <c r="V878" s="90" t="s">
        <v>884</v>
      </c>
      <c r="W878" s="84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86"/>
      <c r="AP878" s="86"/>
      <c r="AQ878" s="86"/>
      <c r="AR878" s="86"/>
      <c r="AS878" s="86"/>
      <c r="AT878" s="86"/>
      <c r="AU878" s="86"/>
    </row>
    <row r="879" spans="1:47" ht="15" customHeight="1">
      <c r="A879" s="207">
        <v>58408501</v>
      </c>
      <c r="B879" s="77">
        <v>15</v>
      </c>
      <c r="C879" s="78">
        <v>44748</v>
      </c>
      <c r="D879" s="79">
        <v>44749</v>
      </c>
      <c r="E879" s="77" t="s">
        <v>862</v>
      </c>
      <c r="F879" s="87">
        <v>44757</v>
      </c>
      <c r="G879" s="102">
        <v>60</v>
      </c>
      <c r="H879" s="81" t="s">
        <v>1015</v>
      </c>
      <c r="I879" s="78">
        <v>44780</v>
      </c>
      <c r="J879" s="81"/>
      <c r="K879" s="97" t="s">
        <v>882</v>
      </c>
      <c r="L879" s="82" t="s">
        <v>1016</v>
      </c>
      <c r="M879" s="77" t="s">
        <v>7</v>
      </c>
      <c r="N879" s="83"/>
      <c r="O879" s="84"/>
      <c r="P879" s="76">
        <v>72</v>
      </c>
      <c r="Q879" s="76">
        <v>21700</v>
      </c>
      <c r="R879" s="76">
        <v>3</v>
      </c>
      <c r="S879" s="85" t="s">
        <v>899</v>
      </c>
      <c r="T879" s="76" t="s">
        <v>900</v>
      </c>
      <c r="U879" s="81">
        <v>19.62</v>
      </c>
      <c r="V879" s="90" t="s">
        <v>884</v>
      </c>
      <c r="W879" s="84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86"/>
      <c r="AP879" s="86"/>
      <c r="AQ879" s="86"/>
      <c r="AR879" s="86"/>
      <c r="AS879" s="86"/>
      <c r="AT879" s="86"/>
      <c r="AU879" s="86"/>
    </row>
    <row r="880" spans="1:47" ht="15" customHeight="1">
      <c r="A880" s="207">
        <v>58405010</v>
      </c>
      <c r="B880" s="77">
        <v>16</v>
      </c>
      <c r="C880" s="78">
        <v>44748</v>
      </c>
      <c r="D880" s="79">
        <v>44749</v>
      </c>
      <c r="E880" s="77" t="s">
        <v>862</v>
      </c>
      <c r="F880" s="87">
        <v>44757</v>
      </c>
      <c r="G880" s="102">
        <v>60</v>
      </c>
      <c r="H880" s="81" t="s">
        <v>1015</v>
      </c>
      <c r="I880" s="78">
        <v>44780</v>
      </c>
      <c r="J880" s="81"/>
      <c r="K880" s="97" t="s">
        <v>882</v>
      </c>
      <c r="L880" s="82" t="s">
        <v>1016</v>
      </c>
      <c r="M880" s="77" t="s">
        <v>7</v>
      </c>
      <c r="N880" s="83"/>
      <c r="O880" s="84"/>
      <c r="P880" s="76">
        <v>72</v>
      </c>
      <c r="Q880" s="76">
        <v>21700</v>
      </c>
      <c r="R880" s="76">
        <v>3</v>
      </c>
      <c r="S880" s="85" t="s">
        <v>899</v>
      </c>
      <c r="T880" s="76" t="s">
        <v>900</v>
      </c>
      <c r="U880" s="81">
        <v>19.62</v>
      </c>
      <c r="V880" s="90" t="s">
        <v>884</v>
      </c>
      <c r="W880" s="84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86"/>
      <c r="AP880" s="86"/>
      <c r="AQ880" s="86"/>
      <c r="AR880" s="86"/>
      <c r="AS880" s="86"/>
      <c r="AT880" s="86"/>
      <c r="AU880" s="86"/>
    </row>
    <row r="881" spans="1:47" ht="15" customHeight="1">
      <c r="A881" s="207">
        <v>98020167</v>
      </c>
      <c r="B881" s="77">
        <v>17</v>
      </c>
      <c r="C881" s="78">
        <v>44751</v>
      </c>
      <c r="D881" s="79">
        <v>44752</v>
      </c>
      <c r="E881" s="77" t="s">
        <v>862</v>
      </c>
      <c r="F881" s="87">
        <v>44757</v>
      </c>
      <c r="G881" s="81">
        <v>80</v>
      </c>
      <c r="H881" s="81" t="s">
        <v>1021</v>
      </c>
      <c r="I881" s="78">
        <v>44781</v>
      </c>
      <c r="J881" s="81"/>
      <c r="K881" s="97" t="s">
        <v>882</v>
      </c>
      <c r="L881" s="82" t="s">
        <v>1088</v>
      </c>
      <c r="M881" s="77" t="s">
        <v>7</v>
      </c>
      <c r="N881" s="83"/>
      <c r="O881" s="84"/>
      <c r="P881" s="76">
        <v>69</v>
      </c>
      <c r="Q881" s="76">
        <v>25000</v>
      </c>
      <c r="R881" s="76">
        <v>4</v>
      </c>
      <c r="S881" s="85" t="s">
        <v>875</v>
      </c>
      <c r="T881" s="88" t="s">
        <v>876</v>
      </c>
      <c r="U881" s="76">
        <v>25.22</v>
      </c>
      <c r="V881" s="90" t="s">
        <v>884</v>
      </c>
      <c r="W881" s="84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86"/>
      <c r="AP881" s="86"/>
      <c r="AQ881" s="86"/>
      <c r="AR881" s="86"/>
      <c r="AS881" s="86"/>
      <c r="AT881" s="86"/>
      <c r="AU881" s="86"/>
    </row>
    <row r="882" spans="1:47" ht="15" customHeight="1">
      <c r="A882" s="207">
        <v>91985093</v>
      </c>
      <c r="B882" s="77">
        <v>18</v>
      </c>
      <c r="C882" s="78">
        <v>44751</v>
      </c>
      <c r="D882" s="79">
        <v>44752</v>
      </c>
      <c r="E882" s="77" t="s">
        <v>862</v>
      </c>
      <c r="F882" s="87">
        <v>44757</v>
      </c>
      <c r="G882" s="81">
        <v>80</v>
      </c>
      <c r="H882" s="81" t="s">
        <v>1021</v>
      </c>
      <c r="I882" s="78">
        <v>44781</v>
      </c>
      <c r="J882" s="81"/>
      <c r="K882" s="97" t="s">
        <v>882</v>
      </c>
      <c r="L882" s="82" t="s">
        <v>1088</v>
      </c>
      <c r="M882" s="77" t="s">
        <v>7</v>
      </c>
      <c r="N882" s="83"/>
      <c r="O882" s="84"/>
      <c r="P882" s="76">
        <v>68.5</v>
      </c>
      <c r="Q882" s="76">
        <v>25400</v>
      </c>
      <c r="R882" s="76">
        <v>4</v>
      </c>
      <c r="S882" s="85" t="s">
        <v>865</v>
      </c>
      <c r="T882" s="76" t="s">
        <v>873</v>
      </c>
      <c r="U882" s="76">
        <v>25.7</v>
      </c>
      <c r="V882" s="90" t="s">
        <v>884</v>
      </c>
      <c r="W882" s="84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86"/>
      <c r="AP882" s="86"/>
      <c r="AQ882" s="86"/>
      <c r="AR882" s="86"/>
      <c r="AS882" s="86"/>
      <c r="AT882" s="86"/>
      <c r="AU882" s="86"/>
    </row>
    <row r="883" spans="1:47" ht="15" customHeight="1">
      <c r="A883" s="207">
        <v>92962992</v>
      </c>
      <c r="B883" s="77">
        <v>19</v>
      </c>
      <c r="C883" s="78">
        <v>44751</v>
      </c>
      <c r="D883" s="79">
        <v>44752</v>
      </c>
      <c r="E883" s="77" t="s">
        <v>862</v>
      </c>
      <c r="F883" s="87">
        <v>44757</v>
      </c>
      <c r="G883" s="81">
        <v>80</v>
      </c>
      <c r="H883" s="81" t="s">
        <v>1021</v>
      </c>
      <c r="I883" s="78">
        <v>44781</v>
      </c>
      <c r="J883" s="81"/>
      <c r="K883" s="97" t="s">
        <v>882</v>
      </c>
      <c r="L883" s="82" t="s">
        <v>1088</v>
      </c>
      <c r="M883" s="77" t="s">
        <v>7</v>
      </c>
      <c r="N883" s="83"/>
      <c r="O883" s="84"/>
      <c r="P883" s="76">
        <v>68.5</v>
      </c>
      <c r="Q883" s="76">
        <v>25000</v>
      </c>
      <c r="R883" s="76">
        <v>4</v>
      </c>
      <c r="S883" s="85" t="s">
        <v>865</v>
      </c>
      <c r="T883" s="76" t="s">
        <v>873</v>
      </c>
      <c r="U883" s="76">
        <v>25.7</v>
      </c>
      <c r="V883" s="90" t="s">
        <v>884</v>
      </c>
      <c r="W883" s="84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86"/>
      <c r="AP883" s="86"/>
      <c r="AQ883" s="86"/>
      <c r="AR883" s="86"/>
      <c r="AS883" s="86"/>
      <c r="AT883" s="86"/>
      <c r="AU883" s="86"/>
    </row>
    <row r="884" spans="1:47" ht="15" customHeight="1">
      <c r="A884" s="207">
        <v>94949286</v>
      </c>
      <c r="B884" s="77">
        <v>20</v>
      </c>
      <c r="C884" s="78">
        <v>44751</v>
      </c>
      <c r="D884" s="79">
        <v>44752</v>
      </c>
      <c r="E884" s="77" t="s">
        <v>862</v>
      </c>
      <c r="F884" s="87">
        <v>44757</v>
      </c>
      <c r="G884" s="81">
        <v>80</v>
      </c>
      <c r="H884" s="81" t="s">
        <v>1021</v>
      </c>
      <c r="I884" s="78">
        <v>44781</v>
      </c>
      <c r="J884" s="81"/>
      <c r="K884" s="97" t="s">
        <v>882</v>
      </c>
      <c r="L884" s="82" t="s">
        <v>1088</v>
      </c>
      <c r="M884" s="77" t="s">
        <v>7</v>
      </c>
      <c r="N884" s="83"/>
      <c r="O884" s="84"/>
      <c r="P884" s="76">
        <v>68.5</v>
      </c>
      <c r="Q884" s="76">
        <v>25000</v>
      </c>
      <c r="R884" s="76">
        <v>4</v>
      </c>
      <c r="S884" s="85" t="s">
        <v>865</v>
      </c>
      <c r="T884" s="76" t="s">
        <v>873</v>
      </c>
      <c r="U884" s="76">
        <v>25.7</v>
      </c>
      <c r="V884" s="90" t="s">
        <v>884</v>
      </c>
      <c r="W884" s="84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86"/>
      <c r="AP884" s="86"/>
      <c r="AQ884" s="86"/>
      <c r="AR884" s="86"/>
      <c r="AS884" s="86"/>
      <c r="AT884" s="86"/>
      <c r="AU884" s="86"/>
    </row>
    <row r="885" spans="1:47" ht="15" customHeight="1">
      <c r="A885" s="207">
        <v>94143195</v>
      </c>
      <c r="B885" s="77">
        <v>21</v>
      </c>
      <c r="C885" s="78">
        <v>44751</v>
      </c>
      <c r="D885" s="79">
        <v>44752</v>
      </c>
      <c r="E885" s="77" t="s">
        <v>862</v>
      </c>
      <c r="F885" s="87">
        <v>44757</v>
      </c>
      <c r="G885" s="81">
        <v>80</v>
      </c>
      <c r="H885" s="81" t="s">
        <v>1021</v>
      </c>
      <c r="I885" s="78">
        <v>44781</v>
      </c>
      <c r="J885" s="81"/>
      <c r="K885" s="97" t="s">
        <v>882</v>
      </c>
      <c r="L885" s="82" t="s">
        <v>1088</v>
      </c>
      <c r="M885" s="77" t="s">
        <v>7</v>
      </c>
      <c r="N885" s="83"/>
      <c r="O885" s="84"/>
      <c r="P885" s="76">
        <v>69</v>
      </c>
      <c r="Q885" s="81">
        <v>25000</v>
      </c>
      <c r="R885" s="81">
        <v>4</v>
      </c>
      <c r="S885" s="89" t="s">
        <v>877</v>
      </c>
      <c r="T885" s="100" t="s">
        <v>891</v>
      </c>
      <c r="U885" s="81">
        <v>25.22</v>
      </c>
      <c r="V885" s="90" t="s">
        <v>884</v>
      </c>
      <c r="W885" s="84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86"/>
      <c r="AP885" s="86"/>
      <c r="AQ885" s="86"/>
      <c r="AR885" s="86"/>
      <c r="AS885" s="86"/>
      <c r="AT885" s="86"/>
      <c r="AU885" s="86"/>
    </row>
    <row r="886" spans="1:47" ht="15" customHeight="1">
      <c r="A886" s="207">
        <v>91654293</v>
      </c>
      <c r="B886" s="77">
        <v>22</v>
      </c>
      <c r="C886" s="78">
        <v>44751</v>
      </c>
      <c r="D886" s="79">
        <v>44752</v>
      </c>
      <c r="E886" s="77" t="s">
        <v>862</v>
      </c>
      <c r="F886" s="87">
        <v>44757</v>
      </c>
      <c r="G886" s="81">
        <v>80</v>
      </c>
      <c r="H886" s="81" t="s">
        <v>1021</v>
      </c>
      <c r="I886" s="78">
        <v>44781</v>
      </c>
      <c r="J886" s="81"/>
      <c r="K886" s="97" t="s">
        <v>882</v>
      </c>
      <c r="L886" s="82" t="s">
        <v>1088</v>
      </c>
      <c r="M886" s="77" t="s">
        <v>7</v>
      </c>
      <c r="N886" s="83"/>
      <c r="O886" s="84"/>
      <c r="P886" s="76">
        <v>69.8</v>
      </c>
      <c r="Q886" s="76">
        <v>24000</v>
      </c>
      <c r="R886" s="76">
        <v>4</v>
      </c>
      <c r="S886" s="89" t="s">
        <v>877</v>
      </c>
      <c r="T886" s="76" t="s">
        <v>894</v>
      </c>
      <c r="U886" s="81">
        <v>25.22</v>
      </c>
      <c r="V886" s="90" t="s">
        <v>884</v>
      </c>
      <c r="W886" s="84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86"/>
      <c r="AP886" s="86"/>
      <c r="AQ886" s="86"/>
      <c r="AR886" s="86"/>
      <c r="AS886" s="86"/>
      <c r="AT886" s="86"/>
      <c r="AU886" s="86"/>
    </row>
    <row r="887" spans="1:47" ht="15" customHeight="1">
      <c r="A887" s="207">
        <v>98151236</v>
      </c>
      <c r="B887" s="77">
        <v>23</v>
      </c>
      <c r="C887" s="78">
        <v>44751</v>
      </c>
      <c r="D887" s="79">
        <v>44752</v>
      </c>
      <c r="E887" s="77" t="s">
        <v>862</v>
      </c>
      <c r="F887" s="87">
        <v>44757</v>
      </c>
      <c r="G887" s="81">
        <v>80</v>
      </c>
      <c r="H887" s="81" t="s">
        <v>1021</v>
      </c>
      <c r="I887" s="78">
        <v>44781</v>
      </c>
      <c r="J887" s="81"/>
      <c r="K887" s="97" t="s">
        <v>882</v>
      </c>
      <c r="L887" s="82" t="s">
        <v>1088</v>
      </c>
      <c r="M887" s="77" t="s">
        <v>7</v>
      </c>
      <c r="N887" s="83"/>
      <c r="O887" s="84"/>
      <c r="P887" s="76">
        <v>69.8</v>
      </c>
      <c r="Q887" s="76">
        <v>24000</v>
      </c>
      <c r="R887" s="76">
        <v>4</v>
      </c>
      <c r="S887" s="89" t="s">
        <v>877</v>
      </c>
      <c r="T887" s="76" t="s">
        <v>894</v>
      </c>
      <c r="U887" s="81">
        <v>25.22</v>
      </c>
      <c r="V887" s="90" t="s">
        <v>884</v>
      </c>
      <c r="W887" s="84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86"/>
      <c r="AP887" s="86"/>
      <c r="AQ887" s="86"/>
      <c r="AR887" s="86"/>
      <c r="AS887" s="86"/>
      <c r="AT887" s="86"/>
      <c r="AU887" s="86"/>
    </row>
    <row r="888" spans="1:47" ht="15" customHeight="1">
      <c r="A888" s="207">
        <v>91655597</v>
      </c>
      <c r="B888" s="77">
        <v>24</v>
      </c>
      <c r="C888" s="78">
        <v>44751</v>
      </c>
      <c r="D888" s="79">
        <v>44752</v>
      </c>
      <c r="E888" s="77" t="s">
        <v>862</v>
      </c>
      <c r="F888" s="87">
        <v>44757</v>
      </c>
      <c r="G888" s="81">
        <v>80</v>
      </c>
      <c r="H888" s="81" t="s">
        <v>1021</v>
      </c>
      <c r="I888" s="78">
        <v>44781</v>
      </c>
      <c r="J888" s="81"/>
      <c r="K888" s="97" t="s">
        <v>882</v>
      </c>
      <c r="L888" s="82" t="s">
        <v>1088</v>
      </c>
      <c r="M888" s="77" t="s">
        <v>7</v>
      </c>
      <c r="N888" s="83"/>
      <c r="O888" s="84"/>
      <c r="P888" s="76">
        <v>69.8</v>
      </c>
      <c r="Q888" s="76">
        <v>24100</v>
      </c>
      <c r="R888" s="76">
        <v>4</v>
      </c>
      <c r="S888" s="89" t="s">
        <v>877</v>
      </c>
      <c r="T888" s="76" t="s">
        <v>894</v>
      </c>
      <c r="U888" s="81">
        <v>25.22</v>
      </c>
      <c r="V888" s="90" t="s">
        <v>884</v>
      </c>
      <c r="W888" s="84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86"/>
      <c r="AP888" s="86"/>
      <c r="AQ888" s="86"/>
      <c r="AR888" s="86"/>
      <c r="AS888" s="86"/>
      <c r="AT888" s="86"/>
      <c r="AU888" s="86"/>
    </row>
    <row r="889" spans="1:47" ht="15" customHeight="1">
      <c r="A889" s="207">
        <v>98158975</v>
      </c>
      <c r="B889" s="77">
        <v>25</v>
      </c>
      <c r="C889" s="78">
        <v>44748</v>
      </c>
      <c r="D889" s="79">
        <v>44749</v>
      </c>
      <c r="E889" s="77" t="s">
        <v>862</v>
      </c>
      <c r="F889" s="87">
        <v>44757</v>
      </c>
      <c r="G889" s="81">
        <v>80</v>
      </c>
      <c r="H889" s="81" t="s">
        <v>1015</v>
      </c>
      <c r="I889" s="78">
        <v>44780</v>
      </c>
      <c r="J889" s="81"/>
      <c r="K889" s="97" t="s">
        <v>882</v>
      </c>
      <c r="L889" s="82" t="s">
        <v>1016</v>
      </c>
      <c r="M889" s="77" t="s">
        <v>7</v>
      </c>
      <c r="N889" s="83"/>
      <c r="O889" s="84"/>
      <c r="P889" s="76">
        <v>69.8</v>
      </c>
      <c r="Q889" s="76">
        <v>24000</v>
      </c>
      <c r="R889" s="76">
        <v>4</v>
      </c>
      <c r="S889" s="89" t="s">
        <v>877</v>
      </c>
      <c r="T889" s="76" t="s">
        <v>894</v>
      </c>
      <c r="U889" s="81">
        <v>25.22</v>
      </c>
      <c r="V889" s="90" t="s">
        <v>884</v>
      </c>
      <c r="W889" s="84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86"/>
      <c r="AP889" s="86"/>
      <c r="AQ889" s="86"/>
      <c r="AR889" s="86"/>
      <c r="AS889" s="86"/>
      <c r="AT889" s="86"/>
      <c r="AU889" s="86"/>
    </row>
    <row r="890" spans="1:47" ht="15" customHeight="1">
      <c r="A890" s="207">
        <v>54274543</v>
      </c>
      <c r="B890" s="77">
        <v>26</v>
      </c>
      <c r="C890" s="78">
        <v>44751</v>
      </c>
      <c r="D890" s="79">
        <v>44752</v>
      </c>
      <c r="E890" s="77" t="s">
        <v>862</v>
      </c>
      <c r="F890" s="87">
        <v>44757</v>
      </c>
      <c r="G890" s="81">
        <v>80</v>
      </c>
      <c r="H890" s="81" t="s">
        <v>1021</v>
      </c>
      <c r="I890" s="78">
        <v>44781</v>
      </c>
      <c r="J890" s="81"/>
      <c r="K890" s="97" t="s">
        <v>882</v>
      </c>
      <c r="L890" s="82" t="s">
        <v>1088</v>
      </c>
      <c r="M890" s="77" t="s">
        <v>7</v>
      </c>
      <c r="N890" s="83">
        <v>44798</v>
      </c>
      <c r="O890" s="84"/>
      <c r="P890" s="76">
        <v>70</v>
      </c>
      <c r="Q890" s="76">
        <v>23600</v>
      </c>
      <c r="R890" s="81">
        <v>4</v>
      </c>
      <c r="S890" s="85" t="s">
        <v>865</v>
      </c>
      <c r="T890" s="76" t="s">
        <v>895</v>
      </c>
      <c r="U890" s="76">
        <v>25.69</v>
      </c>
      <c r="V890" s="90" t="s">
        <v>884</v>
      </c>
      <c r="W890" s="84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86"/>
      <c r="AP890" s="86"/>
      <c r="AQ890" s="86"/>
      <c r="AR890" s="86"/>
      <c r="AS890" s="86"/>
      <c r="AT890" s="86"/>
      <c r="AU890" s="86"/>
    </row>
    <row r="891" spans="1:47" ht="15" customHeight="1">
      <c r="A891" s="207">
        <v>54274097</v>
      </c>
      <c r="B891" s="77">
        <v>27</v>
      </c>
      <c r="C891" s="78">
        <v>44748</v>
      </c>
      <c r="D891" s="79">
        <v>44749</v>
      </c>
      <c r="E891" s="77" t="s">
        <v>862</v>
      </c>
      <c r="F891" s="87">
        <v>44757</v>
      </c>
      <c r="G891" s="81">
        <v>80</v>
      </c>
      <c r="H891" s="81" t="s">
        <v>1015</v>
      </c>
      <c r="I891" s="78">
        <v>44780</v>
      </c>
      <c r="J891" s="81"/>
      <c r="K891" s="97" t="s">
        <v>882</v>
      </c>
      <c r="L891" s="82" t="s">
        <v>1016</v>
      </c>
      <c r="M891" s="77" t="s">
        <v>7</v>
      </c>
      <c r="N891" s="83">
        <v>44813</v>
      </c>
      <c r="O891" s="84"/>
      <c r="P891" s="76">
        <v>70</v>
      </c>
      <c r="Q891" s="76">
        <v>23600</v>
      </c>
      <c r="R891" s="81">
        <v>4</v>
      </c>
      <c r="S891" s="85" t="s">
        <v>865</v>
      </c>
      <c r="T891" s="76" t="s">
        <v>895</v>
      </c>
      <c r="U891" s="76">
        <v>25.69</v>
      </c>
      <c r="V891" s="90" t="s">
        <v>884</v>
      </c>
      <c r="W891" s="84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86"/>
      <c r="AP891" s="86"/>
      <c r="AQ891" s="86"/>
      <c r="AR891" s="86"/>
      <c r="AS891" s="86"/>
      <c r="AT891" s="86"/>
      <c r="AU891" s="86"/>
    </row>
    <row r="892" spans="1:47" ht="15" customHeight="1">
      <c r="A892" s="207">
        <v>54277017</v>
      </c>
      <c r="B892" s="77">
        <v>28</v>
      </c>
      <c r="C892" s="78">
        <v>44748</v>
      </c>
      <c r="D892" s="79">
        <v>44749</v>
      </c>
      <c r="E892" s="77" t="s">
        <v>862</v>
      </c>
      <c r="F892" s="87">
        <v>44757</v>
      </c>
      <c r="G892" s="81">
        <v>80</v>
      </c>
      <c r="H892" s="81" t="s">
        <v>1015</v>
      </c>
      <c r="I892" s="78">
        <v>44780</v>
      </c>
      <c r="J892" s="81"/>
      <c r="K892" s="97" t="s">
        <v>882</v>
      </c>
      <c r="L892" s="82" t="s">
        <v>1016</v>
      </c>
      <c r="M892" s="77" t="s">
        <v>7</v>
      </c>
      <c r="N892" s="83">
        <v>44816</v>
      </c>
      <c r="O892" s="84"/>
      <c r="P892" s="76">
        <v>70</v>
      </c>
      <c r="Q892" s="76">
        <v>23600</v>
      </c>
      <c r="R892" s="81">
        <v>4</v>
      </c>
      <c r="S892" s="85" t="s">
        <v>865</v>
      </c>
      <c r="T892" s="76" t="s">
        <v>895</v>
      </c>
      <c r="U892" s="76">
        <v>25.69</v>
      </c>
      <c r="V892" s="90" t="s">
        <v>884</v>
      </c>
      <c r="W892" s="84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86"/>
      <c r="AP892" s="86"/>
      <c r="AQ892" s="86"/>
      <c r="AR892" s="86"/>
      <c r="AS892" s="86"/>
      <c r="AT892" s="86"/>
      <c r="AU892" s="86"/>
    </row>
    <row r="893" spans="1:47" ht="15" customHeight="1">
      <c r="A893" s="207">
        <v>94950953</v>
      </c>
      <c r="B893" s="77">
        <v>29</v>
      </c>
      <c r="C893" s="78">
        <v>44751</v>
      </c>
      <c r="D893" s="79">
        <v>44752</v>
      </c>
      <c r="E893" s="77" t="s">
        <v>862</v>
      </c>
      <c r="F893" s="87">
        <v>44757</v>
      </c>
      <c r="G893" s="81">
        <v>80</v>
      </c>
      <c r="H893" s="81" t="s">
        <v>1021</v>
      </c>
      <c r="I893" s="78">
        <v>44781</v>
      </c>
      <c r="J893" s="81"/>
      <c r="K893" s="97" t="s">
        <v>882</v>
      </c>
      <c r="L893" s="82" t="s">
        <v>1088</v>
      </c>
      <c r="M893" s="77" t="s">
        <v>7</v>
      </c>
      <c r="N893" s="83"/>
      <c r="O893" s="84"/>
      <c r="P893" s="76">
        <v>69</v>
      </c>
      <c r="Q893" s="76">
        <v>25000</v>
      </c>
      <c r="R893" s="76">
        <v>4</v>
      </c>
      <c r="S893" s="85" t="s">
        <v>865</v>
      </c>
      <c r="T893" s="101" t="s">
        <v>897</v>
      </c>
      <c r="U893" s="76">
        <v>25.38</v>
      </c>
      <c r="V893" s="90" t="s">
        <v>884</v>
      </c>
      <c r="W893" s="84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86"/>
      <c r="AP893" s="86"/>
      <c r="AQ893" s="86"/>
      <c r="AR893" s="86"/>
      <c r="AS893" s="86"/>
      <c r="AT893" s="86"/>
      <c r="AU893" s="86"/>
    </row>
    <row r="894" spans="1:47" ht="15" customHeight="1">
      <c r="A894" s="90">
        <v>98145832</v>
      </c>
      <c r="B894" s="77">
        <v>30</v>
      </c>
      <c r="C894" s="78">
        <v>44754</v>
      </c>
      <c r="D894" s="79">
        <v>44755</v>
      </c>
      <c r="E894" s="77" t="s">
        <v>862</v>
      </c>
      <c r="F894" s="87">
        <v>44757</v>
      </c>
      <c r="G894" s="81">
        <v>80</v>
      </c>
      <c r="H894" s="81" t="s">
        <v>1153</v>
      </c>
      <c r="I894" s="78">
        <v>44785</v>
      </c>
      <c r="J894" s="81"/>
      <c r="K894" s="97" t="s">
        <v>882</v>
      </c>
      <c r="L894" s="82" t="s">
        <v>1154</v>
      </c>
      <c r="M894" s="77" t="s">
        <v>7</v>
      </c>
      <c r="N894" s="83"/>
      <c r="O894" s="84"/>
      <c r="P894" s="76">
        <v>69</v>
      </c>
      <c r="Q894" s="76">
        <v>25000</v>
      </c>
      <c r="R894" s="76">
        <v>4</v>
      </c>
      <c r="S894" s="85" t="s">
        <v>875</v>
      </c>
      <c r="T894" s="88" t="s">
        <v>876</v>
      </c>
      <c r="U894" s="76">
        <v>25.22</v>
      </c>
      <c r="V894" s="90" t="s">
        <v>884</v>
      </c>
      <c r="W894" s="84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86"/>
      <c r="AP894" s="86"/>
      <c r="AQ894" s="86"/>
      <c r="AR894" s="86"/>
      <c r="AS894" s="86"/>
      <c r="AT894" s="86"/>
      <c r="AU894" s="86"/>
    </row>
    <row r="895" spans="1:47" ht="15" customHeight="1">
      <c r="A895" s="90">
        <v>97872691</v>
      </c>
      <c r="B895" s="77">
        <v>31</v>
      </c>
      <c r="C895" s="78">
        <v>44754</v>
      </c>
      <c r="D895" s="79">
        <v>44755</v>
      </c>
      <c r="E895" s="77" t="s">
        <v>862</v>
      </c>
      <c r="F895" s="87">
        <v>44757</v>
      </c>
      <c r="G895" s="81">
        <v>80</v>
      </c>
      <c r="H895" s="81" t="s">
        <v>1153</v>
      </c>
      <c r="I895" s="78">
        <v>44785</v>
      </c>
      <c r="J895" s="81"/>
      <c r="K895" s="97" t="s">
        <v>882</v>
      </c>
      <c r="L895" s="82" t="s">
        <v>1154</v>
      </c>
      <c r="M895" s="77" t="s">
        <v>7</v>
      </c>
      <c r="N895" s="83"/>
      <c r="O895" s="84"/>
      <c r="P895" s="76">
        <v>68.5</v>
      </c>
      <c r="Q895" s="76">
        <v>25000</v>
      </c>
      <c r="R895" s="76">
        <v>4</v>
      </c>
      <c r="S895" s="85" t="s">
        <v>865</v>
      </c>
      <c r="T895" s="76" t="s">
        <v>873</v>
      </c>
      <c r="U895" s="76">
        <v>25.7</v>
      </c>
      <c r="V895" s="90" t="s">
        <v>884</v>
      </c>
      <c r="W895" s="84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86"/>
      <c r="AP895" s="86"/>
      <c r="AQ895" s="86"/>
      <c r="AR895" s="86"/>
      <c r="AS895" s="86"/>
      <c r="AT895" s="86"/>
      <c r="AU895" s="86"/>
    </row>
    <row r="896" spans="1:47" ht="15" customHeight="1">
      <c r="A896" s="90">
        <v>91983999</v>
      </c>
      <c r="B896" s="77">
        <v>32</v>
      </c>
      <c r="C896" s="78">
        <v>44754</v>
      </c>
      <c r="D896" s="79">
        <v>44755</v>
      </c>
      <c r="E896" s="77" t="s">
        <v>862</v>
      </c>
      <c r="F896" s="87">
        <v>44757</v>
      </c>
      <c r="G896" s="81">
        <v>80</v>
      </c>
      <c r="H896" s="81" t="s">
        <v>1153</v>
      </c>
      <c r="I896" s="78">
        <v>44785</v>
      </c>
      <c r="J896" s="81"/>
      <c r="K896" s="97" t="s">
        <v>882</v>
      </c>
      <c r="L896" s="82" t="s">
        <v>1154</v>
      </c>
      <c r="M896" s="77" t="s">
        <v>7</v>
      </c>
      <c r="N896" s="83"/>
      <c r="O896" s="84"/>
      <c r="P896" s="76">
        <v>68.5</v>
      </c>
      <c r="Q896" s="76">
        <v>25400</v>
      </c>
      <c r="R896" s="76">
        <v>4</v>
      </c>
      <c r="S896" s="85" t="s">
        <v>865</v>
      </c>
      <c r="T896" s="76" t="s">
        <v>873</v>
      </c>
      <c r="U896" s="76">
        <v>25.7</v>
      </c>
      <c r="V896" s="90" t="s">
        <v>884</v>
      </c>
      <c r="W896" s="84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86"/>
      <c r="AP896" s="86"/>
      <c r="AQ896" s="86"/>
      <c r="AR896" s="86"/>
      <c r="AS896" s="86"/>
      <c r="AT896" s="86"/>
      <c r="AU896" s="86"/>
    </row>
    <row r="897" spans="1:47" ht="15" customHeight="1">
      <c r="A897" s="90">
        <v>54188792</v>
      </c>
      <c r="B897" s="77">
        <v>33</v>
      </c>
      <c r="C897" s="78">
        <v>44754</v>
      </c>
      <c r="D897" s="79">
        <v>44755</v>
      </c>
      <c r="E897" s="77" t="s">
        <v>862</v>
      </c>
      <c r="F897" s="87">
        <v>44757</v>
      </c>
      <c r="G897" s="81">
        <v>80</v>
      </c>
      <c r="H897" s="81" t="s">
        <v>1153</v>
      </c>
      <c r="I897" s="78">
        <v>44785</v>
      </c>
      <c r="J897" s="81"/>
      <c r="K897" s="97" t="s">
        <v>882</v>
      </c>
      <c r="L897" s="82" t="s">
        <v>1154</v>
      </c>
      <c r="M897" s="77" t="s">
        <v>7</v>
      </c>
      <c r="N897" s="83"/>
      <c r="O897" s="84"/>
      <c r="P897" s="76">
        <v>69</v>
      </c>
      <c r="Q897" s="81">
        <v>25000</v>
      </c>
      <c r="R897" s="81">
        <v>4</v>
      </c>
      <c r="S897" s="89" t="s">
        <v>877</v>
      </c>
      <c r="T897" s="100" t="s">
        <v>891</v>
      </c>
      <c r="U897" s="81">
        <v>25.22</v>
      </c>
      <c r="V897" s="90" t="s">
        <v>884</v>
      </c>
      <c r="W897" s="84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86"/>
      <c r="AP897" s="86"/>
      <c r="AQ897" s="86"/>
      <c r="AR897" s="86"/>
      <c r="AS897" s="86"/>
      <c r="AT897" s="86"/>
      <c r="AU897" s="86"/>
    </row>
    <row r="898" spans="1:47" ht="15" customHeight="1">
      <c r="A898" s="90">
        <v>54973912</v>
      </c>
      <c r="B898" s="77">
        <v>34</v>
      </c>
      <c r="C898" s="78">
        <v>44754</v>
      </c>
      <c r="D898" s="79">
        <v>44755</v>
      </c>
      <c r="E898" s="77" t="s">
        <v>862</v>
      </c>
      <c r="F898" s="87">
        <v>44757</v>
      </c>
      <c r="G898" s="81">
        <v>80</v>
      </c>
      <c r="H898" s="81" t="s">
        <v>1153</v>
      </c>
      <c r="I898" s="78">
        <v>44785</v>
      </c>
      <c r="J898" s="81"/>
      <c r="K898" s="97" t="s">
        <v>882</v>
      </c>
      <c r="L898" s="82" t="s">
        <v>1154</v>
      </c>
      <c r="M898" s="77" t="s">
        <v>7</v>
      </c>
      <c r="N898" s="83"/>
      <c r="O898" s="84"/>
      <c r="P898" s="76">
        <v>69</v>
      </c>
      <c r="Q898" s="81">
        <v>25000</v>
      </c>
      <c r="R898" s="81">
        <v>4</v>
      </c>
      <c r="S898" s="89" t="s">
        <v>877</v>
      </c>
      <c r="T898" s="100" t="s">
        <v>891</v>
      </c>
      <c r="U898" s="81">
        <v>25.22</v>
      </c>
      <c r="V898" s="90" t="s">
        <v>884</v>
      </c>
      <c r="W898" s="84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86"/>
      <c r="AP898" s="86"/>
      <c r="AQ898" s="86"/>
      <c r="AR898" s="86"/>
      <c r="AS898" s="86"/>
      <c r="AT898" s="86"/>
      <c r="AU898" s="86"/>
    </row>
    <row r="899" spans="1:47" ht="15" customHeight="1">
      <c r="A899" s="90">
        <v>59184259</v>
      </c>
      <c r="B899" s="77">
        <v>35</v>
      </c>
      <c r="C899" s="78">
        <v>44754</v>
      </c>
      <c r="D899" s="79">
        <v>44755</v>
      </c>
      <c r="E899" s="77" t="s">
        <v>862</v>
      </c>
      <c r="F899" s="87">
        <v>44757</v>
      </c>
      <c r="G899" s="81">
        <v>80</v>
      </c>
      <c r="H899" s="81" t="s">
        <v>1153</v>
      </c>
      <c r="I899" s="78">
        <v>44785</v>
      </c>
      <c r="J899" s="81"/>
      <c r="K899" s="97" t="s">
        <v>882</v>
      </c>
      <c r="L899" s="82" t="s">
        <v>1154</v>
      </c>
      <c r="M899" s="77" t="s">
        <v>7</v>
      </c>
      <c r="N899" s="83"/>
      <c r="O899" s="84"/>
      <c r="P899" s="76">
        <v>69</v>
      </c>
      <c r="Q899" s="81">
        <v>25000</v>
      </c>
      <c r="R899" s="81">
        <v>4</v>
      </c>
      <c r="S899" s="89" t="s">
        <v>877</v>
      </c>
      <c r="T899" s="100" t="s">
        <v>891</v>
      </c>
      <c r="U899" s="81">
        <v>25.22</v>
      </c>
      <c r="V899" s="90" t="s">
        <v>884</v>
      </c>
      <c r="W899" s="84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86"/>
      <c r="AP899" s="86"/>
      <c r="AQ899" s="86"/>
      <c r="AR899" s="86"/>
      <c r="AS899" s="86"/>
      <c r="AT899" s="86"/>
      <c r="AU899" s="86"/>
    </row>
    <row r="900" spans="1:47" ht="15" customHeight="1">
      <c r="A900" s="90">
        <v>59189787</v>
      </c>
      <c r="B900" s="77">
        <v>36</v>
      </c>
      <c r="C900" s="78">
        <v>44754</v>
      </c>
      <c r="D900" s="79">
        <v>44755</v>
      </c>
      <c r="E900" s="77" t="s">
        <v>862</v>
      </c>
      <c r="F900" s="87">
        <v>44757</v>
      </c>
      <c r="G900" s="81">
        <v>80</v>
      </c>
      <c r="H900" s="81" t="s">
        <v>1153</v>
      </c>
      <c r="I900" s="78">
        <v>44785</v>
      </c>
      <c r="J900" s="81"/>
      <c r="K900" s="97" t="s">
        <v>882</v>
      </c>
      <c r="L900" s="82" t="s">
        <v>1154</v>
      </c>
      <c r="M900" s="77" t="s">
        <v>7</v>
      </c>
      <c r="N900" s="83"/>
      <c r="O900" s="84"/>
      <c r="P900" s="76">
        <v>69</v>
      </c>
      <c r="Q900" s="81">
        <v>25000</v>
      </c>
      <c r="R900" s="81">
        <v>4</v>
      </c>
      <c r="S900" s="89" t="s">
        <v>877</v>
      </c>
      <c r="T900" s="100" t="s">
        <v>891</v>
      </c>
      <c r="U900" s="81">
        <v>25.22</v>
      </c>
      <c r="V900" s="90" t="s">
        <v>884</v>
      </c>
      <c r="W900" s="84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86"/>
      <c r="AP900" s="86"/>
      <c r="AQ900" s="86"/>
      <c r="AR900" s="86"/>
      <c r="AS900" s="86"/>
      <c r="AT900" s="86"/>
      <c r="AU900" s="86"/>
    </row>
    <row r="901" spans="1:47" ht="15" customHeight="1">
      <c r="A901" s="90">
        <v>54277223</v>
      </c>
      <c r="B901" s="77">
        <v>37</v>
      </c>
      <c r="C901" s="78">
        <v>44754</v>
      </c>
      <c r="D901" s="79">
        <v>44755</v>
      </c>
      <c r="E901" s="77" t="s">
        <v>862</v>
      </c>
      <c r="F901" s="87">
        <v>44757</v>
      </c>
      <c r="G901" s="81">
        <v>80</v>
      </c>
      <c r="H901" s="81" t="s">
        <v>1153</v>
      </c>
      <c r="I901" s="78">
        <v>44785</v>
      </c>
      <c r="J901" s="81"/>
      <c r="K901" s="97" t="s">
        <v>882</v>
      </c>
      <c r="L901" s="82" t="s">
        <v>1154</v>
      </c>
      <c r="M901" s="77" t="s">
        <v>7</v>
      </c>
      <c r="N901" s="83"/>
      <c r="O901" s="84"/>
      <c r="P901" s="76">
        <v>70</v>
      </c>
      <c r="Q901" s="76">
        <v>23600</v>
      </c>
      <c r="R901" s="81">
        <v>4</v>
      </c>
      <c r="S901" s="85" t="s">
        <v>865</v>
      </c>
      <c r="T901" s="76" t="s">
        <v>895</v>
      </c>
      <c r="U901" s="76">
        <v>25.69</v>
      </c>
      <c r="V901" s="90" t="s">
        <v>884</v>
      </c>
      <c r="W901" s="84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86"/>
      <c r="AP901" s="86"/>
      <c r="AQ901" s="86"/>
      <c r="AR901" s="86"/>
      <c r="AS901" s="86"/>
      <c r="AT901" s="86"/>
      <c r="AU901" s="86"/>
    </row>
    <row r="902" spans="1:47" ht="15" customHeight="1">
      <c r="A902" s="90">
        <v>54281167</v>
      </c>
      <c r="B902" s="77">
        <v>38</v>
      </c>
      <c r="C902" s="78">
        <v>44754</v>
      </c>
      <c r="D902" s="79">
        <v>44755</v>
      </c>
      <c r="E902" s="77" t="s">
        <v>862</v>
      </c>
      <c r="F902" s="87">
        <v>44757</v>
      </c>
      <c r="G902" s="81">
        <v>80</v>
      </c>
      <c r="H902" s="81" t="s">
        <v>1153</v>
      </c>
      <c r="I902" s="78">
        <v>44785</v>
      </c>
      <c r="J902" s="81"/>
      <c r="K902" s="97" t="s">
        <v>882</v>
      </c>
      <c r="L902" s="82" t="s">
        <v>1154</v>
      </c>
      <c r="M902" s="77" t="s">
        <v>7</v>
      </c>
      <c r="N902" s="83"/>
      <c r="O902" s="84"/>
      <c r="P902" s="76">
        <v>70</v>
      </c>
      <c r="Q902" s="76">
        <v>23600</v>
      </c>
      <c r="R902" s="81">
        <v>4</v>
      </c>
      <c r="S902" s="85" t="s">
        <v>865</v>
      </c>
      <c r="T902" s="76" t="s">
        <v>895</v>
      </c>
      <c r="U902" s="76">
        <v>25.69</v>
      </c>
      <c r="V902" s="90" t="s">
        <v>884</v>
      </c>
      <c r="W902" s="84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86"/>
      <c r="AP902" s="86"/>
      <c r="AQ902" s="86"/>
      <c r="AR902" s="86"/>
      <c r="AS902" s="86"/>
      <c r="AT902" s="86"/>
      <c r="AU902" s="86"/>
    </row>
    <row r="903" spans="1:47" ht="15" customHeight="1">
      <c r="A903" s="90">
        <v>94554896</v>
      </c>
      <c r="B903" s="77">
        <v>39</v>
      </c>
      <c r="C903" s="78">
        <v>44754</v>
      </c>
      <c r="D903" s="79">
        <v>44755</v>
      </c>
      <c r="E903" s="77" t="s">
        <v>862</v>
      </c>
      <c r="F903" s="87">
        <v>44757</v>
      </c>
      <c r="G903" s="81">
        <v>80</v>
      </c>
      <c r="H903" s="81" t="s">
        <v>1153</v>
      </c>
      <c r="I903" s="78">
        <v>44785</v>
      </c>
      <c r="J903" s="81"/>
      <c r="K903" s="97" t="s">
        <v>882</v>
      </c>
      <c r="L903" s="82" t="s">
        <v>1154</v>
      </c>
      <c r="M903" s="77" t="s">
        <v>7</v>
      </c>
      <c r="N903" s="83"/>
      <c r="O903" s="84"/>
      <c r="P903" s="76">
        <v>69</v>
      </c>
      <c r="Q903" s="81">
        <v>24900</v>
      </c>
      <c r="R903" s="76">
        <v>4</v>
      </c>
      <c r="S903" s="85" t="s">
        <v>865</v>
      </c>
      <c r="T903" s="101" t="s">
        <v>897</v>
      </c>
      <c r="U903" s="76">
        <v>25.38</v>
      </c>
      <c r="V903" s="90" t="s">
        <v>884</v>
      </c>
      <c r="W903" s="84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86"/>
      <c r="AP903" s="86"/>
      <c r="AQ903" s="86"/>
      <c r="AR903" s="86"/>
      <c r="AS903" s="86"/>
      <c r="AT903" s="86"/>
      <c r="AU903" s="86"/>
    </row>
    <row r="904" spans="1:47" ht="14.25" customHeight="1">
      <c r="A904" s="104"/>
      <c r="B904" s="109"/>
      <c r="C904" s="106"/>
      <c r="D904" s="105"/>
      <c r="E904" s="105"/>
      <c r="F904" s="105"/>
      <c r="G904" s="105"/>
      <c r="H904" s="439" t="s">
        <v>1162</v>
      </c>
      <c r="I904" s="440"/>
      <c r="J904" s="441"/>
      <c r="K904" s="92"/>
      <c r="L904" s="104"/>
      <c r="M904" s="104"/>
      <c r="N904" s="105"/>
      <c r="O904" s="108"/>
      <c r="P904" s="105"/>
      <c r="Q904" s="109"/>
      <c r="R904" s="109"/>
      <c r="S904" s="110"/>
      <c r="T904" s="109"/>
      <c r="U904" s="109"/>
      <c r="V904" s="105"/>
      <c r="W904" s="108"/>
      <c r="X904" s="108"/>
      <c r="Y904" s="108"/>
      <c r="Z904" s="108"/>
      <c r="AA904" s="108"/>
      <c r="AB904" s="108"/>
      <c r="AC904" s="108"/>
      <c r="AD904" s="108"/>
      <c r="AE904" s="108"/>
      <c r="AF904" s="108"/>
      <c r="AG904" s="108"/>
      <c r="AH904" s="108"/>
      <c r="AI904" s="108"/>
      <c r="AJ904" s="108"/>
      <c r="AK904" s="108"/>
      <c r="AL904" s="108"/>
      <c r="AM904" s="108"/>
      <c r="AN904" s="108"/>
      <c r="AO904" s="108"/>
      <c r="AP904" s="108"/>
      <c r="AQ904" s="108"/>
      <c r="AR904" s="108"/>
      <c r="AS904" s="108"/>
      <c r="AT904" s="108"/>
      <c r="AU904" s="108"/>
    </row>
    <row r="905" spans="1:47" ht="15" customHeight="1">
      <c r="A905" s="115">
        <v>54965769</v>
      </c>
      <c r="B905" s="77">
        <v>1</v>
      </c>
      <c r="C905" s="78">
        <v>44741</v>
      </c>
      <c r="D905" s="79">
        <v>44742</v>
      </c>
      <c r="E905" s="114" t="s">
        <v>862</v>
      </c>
      <c r="F905" s="80">
        <v>44759.270833333336</v>
      </c>
      <c r="G905" s="81">
        <v>80</v>
      </c>
      <c r="H905" s="81" t="s">
        <v>923</v>
      </c>
      <c r="I905" s="78">
        <v>44771</v>
      </c>
      <c r="J905" s="81"/>
      <c r="K905" s="117" t="s">
        <v>932</v>
      </c>
      <c r="L905" s="82" t="s">
        <v>935</v>
      </c>
      <c r="M905" s="77" t="s">
        <v>6</v>
      </c>
      <c r="N905" s="83"/>
      <c r="O905" s="84"/>
      <c r="P905" s="76">
        <v>69</v>
      </c>
      <c r="Q905" s="81">
        <v>25000</v>
      </c>
      <c r="R905" s="81">
        <v>4</v>
      </c>
      <c r="S905" s="89" t="s">
        <v>877</v>
      </c>
      <c r="T905" s="100" t="s">
        <v>891</v>
      </c>
      <c r="U905" s="81">
        <v>25.22</v>
      </c>
      <c r="V905" s="117" t="s">
        <v>934</v>
      </c>
      <c r="W905" s="84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86"/>
      <c r="AP905" s="86"/>
      <c r="AQ905" s="86"/>
      <c r="AR905" s="86"/>
      <c r="AS905" s="86"/>
      <c r="AT905" s="86"/>
      <c r="AU905" s="86"/>
    </row>
    <row r="906" spans="1:47" ht="15" customHeight="1">
      <c r="A906" s="115">
        <v>98142037</v>
      </c>
      <c r="B906" s="77">
        <v>2</v>
      </c>
      <c r="C906" s="78">
        <v>44741</v>
      </c>
      <c r="D906" s="79">
        <v>44742</v>
      </c>
      <c r="E906" s="114" t="s">
        <v>862</v>
      </c>
      <c r="F906" s="87">
        <v>44759</v>
      </c>
      <c r="G906" s="81">
        <v>80</v>
      </c>
      <c r="H906" s="81" t="s">
        <v>923</v>
      </c>
      <c r="I906" s="78">
        <v>44771</v>
      </c>
      <c r="J906" s="81"/>
      <c r="K906" s="117" t="s">
        <v>932</v>
      </c>
      <c r="L906" s="82" t="s">
        <v>935</v>
      </c>
      <c r="M906" s="77" t="s">
        <v>6</v>
      </c>
      <c r="N906" s="83"/>
      <c r="O906" s="84"/>
      <c r="P906" s="76">
        <v>69</v>
      </c>
      <c r="Q906" s="76">
        <v>25000</v>
      </c>
      <c r="R906" s="76">
        <v>4</v>
      </c>
      <c r="S906" s="85" t="s">
        <v>875</v>
      </c>
      <c r="T906" s="88" t="s">
        <v>876</v>
      </c>
      <c r="U906" s="76">
        <v>25.22</v>
      </c>
      <c r="V906" s="117" t="s">
        <v>934</v>
      </c>
      <c r="W906" s="84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86"/>
      <c r="AP906" s="86"/>
      <c r="AQ906" s="86"/>
      <c r="AR906" s="86"/>
      <c r="AS906" s="86"/>
      <c r="AT906" s="86"/>
      <c r="AU906" s="86"/>
    </row>
    <row r="907" spans="1:47" ht="15" customHeight="1">
      <c r="A907" s="115">
        <v>94683299</v>
      </c>
      <c r="B907" s="77">
        <v>3</v>
      </c>
      <c r="C907" s="78">
        <v>44741</v>
      </c>
      <c r="D907" s="79">
        <v>44742</v>
      </c>
      <c r="E907" s="114" t="s">
        <v>862</v>
      </c>
      <c r="F907" s="87">
        <v>44759</v>
      </c>
      <c r="G907" s="81">
        <v>80</v>
      </c>
      <c r="H907" s="81" t="s">
        <v>1092</v>
      </c>
      <c r="I907" s="162">
        <v>44784</v>
      </c>
      <c r="J907" s="81" t="s">
        <v>1163</v>
      </c>
      <c r="K907" s="117" t="s">
        <v>932</v>
      </c>
      <c r="L907" s="82" t="s">
        <v>935</v>
      </c>
      <c r="M907" s="77" t="s">
        <v>6</v>
      </c>
      <c r="N907" s="83"/>
      <c r="O907" s="84"/>
      <c r="P907" s="76">
        <v>70</v>
      </c>
      <c r="Q907" s="76">
        <v>23700</v>
      </c>
      <c r="R907" s="76">
        <v>4</v>
      </c>
      <c r="S907" s="85" t="s">
        <v>865</v>
      </c>
      <c r="T907" s="76" t="s">
        <v>950</v>
      </c>
      <c r="U907" s="76">
        <v>25.69</v>
      </c>
      <c r="V907" s="117" t="s">
        <v>934</v>
      </c>
      <c r="W907" s="84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86"/>
      <c r="AP907" s="86"/>
      <c r="AQ907" s="86"/>
      <c r="AR907" s="86"/>
      <c r="AS907" s="86"/>
      <c r="AT907" s="86"/>
      <c r="AU907" s="86"/>
    </row>
    <row r="908" spans="1:47" ht="15" customHeight="1">
      <c r="A908" s="118">
        <v>95091393</v>
      </c>
      <c r="B908" s="77">
        <v>4</v>
      </c>
      <c r="C908" s="123" t="s">
        <v>956</v>
      </c>
      <c r="D908" s="79">
        <v>44748</v>
      </c>
      <c r="E908" s="114" t="s">
        <v>943</v>
      </c>
      <c r="F908" s="87">
        <v>44759</v>
      </c>
      <c r="G908" s="81">
        <v>80</v>
      </c>
      <c r="H908" s="81" t="s">
        <v>1029</v>
      </c>
      <c r="I908" s="98">
        <v>44779</v>
      </c>
      <c r="J908" s="114"/>
      <c r="K908" s="116" t="s">
        <v>932</v>
      </c>
      <c r="L908" s="131"/>
      <c r="M908" s="77" t="s">
        <v>944</v>
      </c>
      <c r="N908" s="122"/>
      <c r="O908" s="84"/>
      <c r="P908" s="76">
        <v>69</v>
      </c>
      <c r="Q908" s="81">
        <v>25000</v>
      </c>
      <c r="R908" s="81">
        <v>4</v>
      </c>
      <c r="S908" s="89" t="s">
        <v>877</v>
      </c>
      <c r="T908" s="100" t="s">
        <v>891</v>
      </c>
      <c r="U908" s="81">
        <v>25.22</v>
      </c>
      <c r="V908" s="117" t="s">
        <v>934</v>
      </c>
      <c r="W908" s="84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86"/>
      <c r="AP908" s="86"/>
      <c r="AQ908" s="86"/>
      <c r="AR908" s="86"/>
      <c r="AS908" s="86"/>
      <c r="AT908" s="86"/>
      <c r="AU908" s="86"/>
    </row>
    <row r="909" spans="1:47" ht="15" customHeight="1">
      <c r="A909" s="118">
        <v>54271655</v>
      </c>
      <c r="B909" s="77">
        <v>5</v>
      </c>
      <c r="C909" s="123" t="s">
        <v>956</v>
      </c>
      <c r="D909" s="79">
        <v>44748</v>
      </c>
      <c r="E909" s="114" t="s">
        <v>943</v>
      </c>
      <c r="F909" s="87">
        <v>44759</v>
      </c>
      <c r="G909" s="81">
        <v>80</v>
      </c>
      <c r="H909" s="81" t="s">
        <v>1029</v>
      </c>
      <c r="I909" s="98">
        <v>44779</v>
      </c>
      <c r="J909" s="81"/>
      <c r="K909" s="116" t="s">
        <v>932</v>
      </c>
      <c r="L909" s="124"/>
      <c r="M909" s="77" t="s">
        <v>944</v>
      </c>
      <c r="N909" s="122"/>
      <c r="O909" s="84"/>
      <c r="P909" s="76">
        <v>69</v>
      </c>
      <c r="Q909" s="76">
        <v>25000</v>
      </c>
      <c r="R909" s="76">
        <v>4</v>
      </c>
      <c r="S909" s="85" t="s">
        <v>865</v>
      </c>
      <c r="T909" s="137" t="s">
        <v>969</v>
      </c>
      <c r="U909" s="76">
        <v>25.72</v>
      </c>
      <c r="V909" s="117" t="s">
        <v>934</v>
      </c>
      <c r="W909" s="84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86"/>
      <c r="AP909" s="86"/>
      <c r="AQ909" s="86"/>
      <c r="AR909" s="86"/>
      <c r="AS909" s="86"/>
      <c r="AT909" s="86"/>
      <c r="AU909" s="86"/>
    </row>
    <row r="910" spans="1:47" ht="15" customHeight="1">
      <c r="A910" s="115">
        <v>54272471</v>
      </c>
      <c r="B910" s="77">
        <v>6</v>
      </c>
      <c r="C910" s="78">
        <v>44754</v>
      </c>
      <c r="D910" s="79">
        <v>44754</v>
      </c>
      <c r="E910" s="77" t="s">
        <v>862</v>
      </c>
      <c r="F910" s="87">
        <v>44759</v>
      </c>
      <c r="G910" s="81">
        <v>80</v>
      </c>
      <c r="H910" s="81" t="s">
        <v>1153</v>
      </c>
      <c r="I910" s="78">
        <v>44785</v>
      </c>
      <c r="J910" s="81"/>
      <c r="K910" s="117" t="s">
        <v>932</v>
      </c>
      <c r="L910" s="82" t="s">
        <v>1164</v>
      </c>
      <c r="M910" s="77" t="s">
        <v>6</v>
      </c>
      <c r="N910" s="83"/>
      <c r="O910" s="84"/>
      <c r="P910" s="76">
        <v>69</v>
      </c>
      <c r="Q910" s="76">
        <v>25000</v>
      </c>
      <c r="R910" s="76">
        <v>4</v>
      </c>
      <c r="S910" s="85" t="s">
        <v>865</v>
      </c>
      <c r="T910" s="137" t="s">
        <v>969</v>
      </c>
      <c r="U910" s="76">
        <v>25.72</v>
      </c>
      <c r="V910" s="117" t="s">
        <v>934</v>
      </c>
      <c r="W910" s="84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86"/>
      <c r="AP910" s="86"/>
      <c r="AQ910" s="86"/>
      <c r="AR910" s="86"/>
      <c r="AS910" s="86"/>
      <c r="AT910" s="86"/>
      <c r="AU910" s="86"/>
    </row>
    <row r="911" spans="1:47" ht="15" customHeight="1">
      <c r="A911" s="115">
        <v>54912514</v>
      </c>
      <c r="B911" s="77">
        <v>7</v>
      </c>
      <c r="C911" s="78">
        <v>44754</v>
      </c>
      <c r="D911" s="79">
        <v>44754</v>
      </c>
      <c r="E911" s="77" t="s">
        <v>862</v>
      </c>
      <c r="F911" s="87">
        <v>44759</v>
      </c>
      <c r="G911" s="81">
        <v>80</v>
      </c>
      <c r="H911" s="81" t="s">
        <v>1153</v>
      </c>
      <c r="I911" s="78">
        <v>44785</v>
      </c>
      <c r="J911" s="81"/>
      <c r="K911" s="117" t="s">
        <v>932</v>
      </c>
      <c r="L911" s="82" t="s">
        <v>1164</v>
      </c>
      <c r="M911" s="77" t="s">
        <v>6</v>
      </c>
      <c r="N911" s="83"/>
      <c r="O911" s="84"/>
      <c r="P911" s="76">
        <v>68</v>
      </c>
      <c r="Q911" s="76">
        <v>25900</v>
      </c>
      <c r="R911" s="76">
        <v>4</v>
      </c>
      <c r="S911" s="85" t="s">
        <v>865</v>
      </c>
      <c r="T911" s="125" t="s">
        <v>948</v>
      </c>
      <c r="U911" s="76">
        <v>25.72</v>
      </c>
      <c r="V911" s="117" t="s">
        <v>934</v>
      </c>
      <c r="W911" s="84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86"/>
      <c r="AP911" s="86"/>
      <c r="AQ911" s="86"/>
      <c r="AR911" s="86"/>
      <c r="AS911" s="86"/>
      <c r="AT911" s="86"/>
      <c r="AU911" s="86"/>
    </row>
    <row r="912" spans="1:47" ht="15" customHeight="1">
      <c r="A912" s="115">
        <v>54965710</v>
      </c>
      <c r="B912" s="77">
        <v>8</v>
      </c>
      <c r="C912" s="78">
        <v>44754</v>
      </c>
      <c r="D912" s="79">
        <v>44754</v>
      </c>
      <c r="E912" s="77" t="s">
        <v>862</v>
      </c>
      <c r="F912" s="87">
        <v>44759</v>
      </c>
      <c r="G912" s="81">
        <v>80</v>
      </c>
      <c r="H912" s="81" t="s">
        <v>1153</v>
      </c>
      <c r="I912" s="78">
        <v>44785</v>
      </c>
      <c r="J912" s="81"/>
      <c r="K912" s="117" t="s">
        <v>932</v>
      </c>
      <c r="L912" s="82" t="s">
        <v>1164</v>
      </c>
      <c r="M912" s="77" t="s">
        <v>6</v>
      </c>
      <c r="N912" s="83"/>
      <c r="O912" s="84"/>
      <c r="P912" s="76">
        <v>69</v>
      </c>
      <c r="Q912" s="81">
        <v>25000</v>
      </c>
      <c r="R912" s="81">
        <v>4</v>
      </c>
      <c r="S912" s="89" t="s">
        <v>877</v>
      </c>
      <c r="T912" s="100" t="s">
        <v>891</v>
      </c>
      <c r="U912" s="81">
        <v>25.22</v>
      </c>
      <c r="V912" s="117" t="s">
        <v>934</v>
      </c>
      <c r="W912" s="84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86"/>
      <c r="AP912" s="86"/>
      <c r="AQ912" s="86"/>
      <c r="AR912" s="86"/>
      <c r="AS912" s="86"/>
      <c r="AT912" s="86"/>
      <c r="AU912" s="86"/>
    </row>
    <row r="913" spans="1:47" ht="15" customHeight="1">
      <c r="A913" s="115">
        <v>54970777</v>
      </c>
      <c r="B913" s="77">
        <v>9</v>
      </c>
      <c r="C913" s="78">
        <v>44754</v>
      </c>
      <c r="D913" s="79">
        <v>44754</v>
      </c>
      <c r="E913" s="77" t="s">
        <v>862</v>
      </c>
      <c r="F913" s="87">
        <v>44759</v>
      </c>
      <c r="G913" s="81">
        <v>80</v>
      </c>
      <c r="H913" s="81" t="s">
        <v>1153</v>
      </c>
      <c r="I913" s="78">
        <v>44785</v>
      </c>
      <c r="J913" s="81"/>
      <c r="K913" s="117" t="s">
        <v>932</v>
      </c>
      <c r="L913" s="82" t="s">
        <v>1164</v>
      </c>
      <c r="M913" s="77" t="s">
        <v>6</v>
      </c>
      <c r="N913" s="83"/>
      <c r="O913" s="84"/>
      <c r="P913" s="76">
        <v>69</v>
      </c>
      <c r="Q913" s="81">
        <v>25000</v>
      </c>
      <c r="R913" s="81">
        <v>4</v>
      </c>
      <c r="S913" s="89" t="s">
        <v>877</v>
      </c>
      <c r="T913" s="100" t="s">
        <v>891</v>
      </c>
      <c r="U913" s="81">
        <v>25.22</v>
      </c>
      <c r="V913" s="117" t="s">
        <v>934</v>
      </c>
      <c r="W913" s="84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86"/>
      <c r="AP913" s="86"/>
      <c r="AQ913" s="86"/>
      <c r="AR913" s="86"/>
      <c r="AS913" s="86"/>
      <c r="AT913" s="86"/>
      <c r="AU913" s="86"/>
    </row>
    <row r="914" spans="1:47" ht="15" customHeight="1">
      <c r="A914" s="115">
        <v>54971098</v>
      </c>
      <c r="B914" s="77">
        <v>10</v>
      </c>
      <c r="C914" s="78">
        <v>44754</v>
      </c>
      <c r="D914" s="79">
        <v>44754</v>
      </c>
      <c r="E914" s="77" t="s">
        <v>862</v>
      </c>
      <c r="F914" s="87">
        <v>44759</v>
      </c>
      <c r="G914" s="81">
        <v>80</v>
      </c>
      <c r="H914" s="81" t="s">
        <v>1153</v>
      </c>
      <c r="I914" s="78">
        <v>44785</v>
      </c>
      <c r="J914" s="81"/>
      <c r="K914" s="117" t="s">
        <v>932</v>
      </c>
      <c r="L914" s="82" t="s">
        <v>1164</v>
      </c>
      <c r="M914" s="77" t="s">
        <v>6</v>
      </c>
      <c r="N914" s="83"/>
      <c r="O914" s="84"/>
      <c r="P914" s="76">
        <v>69</v>
      </c>
      <c r="Q914" s="81">
        <v>25000</v>
      </c>
      <c r="R914" s="81">
        <v>4</v>
      </c>
      <c r="S914" s="89" t="s">
        <v>877</v>
      </c>
      <c r="T914" s="100" t="s">
        <v>891</v>
      </c>
      <c r="U914" s="81">
        <v>25.22</v>
      </c>
      <c r="V914" s="117" t="s">
        <v>934</v>
      </c>
      <c r="W914" s="84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86"/>
      <c r="AP914" s="86"/>
      <c r="AQ914" s="86"/>
      <c r="AR914" s="86"/>
      <c r="AS914" s="86"/>
      <c r="AT914" s="86"/>
      <c r="AU914" s="86"/>
    </row>
    <row r="915" spans="1:47" ht="15" customHeight="1">
      <c r="A915" s="115">
        <v>54971775</v>
      </c>
      <c r="B915" s="77">
        <v>11</v>
      </c>
      <c r="C915" s="78">
        <v>44754</v>
      </c>
      <c r="D915" s="79">
        <v>44754</v>
      </c>
      <c r="E915" s="77" t="s">
        <v>862</v>
      </c>
      <c r="F915" s="87">
        <v>44759</v>
      </c>
      <c r="G915" s="81">
        <v>80</v>
      </c>
      <c r="H915" s="81" t="s">
        <v>1153</v>
      </c>
      <c r="I915" s="78">
        <v>44785</v>
      </c>
      <c r="J915" s="81"/>
      <c r="K915" s="117" t="s">
        <v>932</v>
      </c>
      <c r="L915" s="82" t="s">
        <v>1164</v>
      </c>
      <c r="M915" s="77" t="s">
        <v>6</v>
      </c>
      <c r="N915" s="83"/>
      <c r="O915" s="84"/>
      <c r="P915" s="76">
        <v>69</v>
      </c>
      <c r="Q915" s="81">
        <v>25000</v>
      </c>
      <c r="R915" s="81">
        <v>4</v>
      </c>
      <c r="S915" s="89" t="s">
        <v>877</v>
      </c>
      <c r="T915" s="100" t="s">
        <v>891</v>
      </c>
      <c r="U915" s="81">
        <v>25.22</v>
      </c>
      <c r="V915" s="117" t="s">
        <v>934</v>
      </c>
      <c r="W915" s="84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86"/>
      <c r="AP915" s="86"/>
      <c r="AQ915" s="86"/>
      <c r="AR915" s="86"/>
      <c r="AS915" s="86"/>
      <c r="AT915" s="86"/>
      <c r="AU915" s="86"/>
    </row>
    <row r="916" spans="1:47" ht="15" customHeight="1">
      <c r="A916" s="115">
        <v>91772657</v>
      </c>
      <c r="B916" s="77">
        <v>12</v>
      </c>
      <c r="C916" s="78">
        <v>44754</v>
      </c>
      <c r="D916" s="79">
        <v>44754</v>
      </c>
      <c r="E916" s="77" t="s">
        <v>862</v>
      </c>
      <c r="F916" s="87">
        <v>44759</v>
      </c>
      <c r="G916" s="81">
        <v>80</v>
      </c>
      <c r="H916" s="81" t="s">
        <v>1153</v>
      </c>
      <c r="I916" s="78">
        <v>44785</v>
      </c>
      <c r="J916" s="81"/>
      <c r="K916" s="117" t="s">
        <v>932</v>
      </c>
      <c r="L916" s="82" t="s">
        <v>1164</v>
      </c>
      <c r="M916" s="77" t="s">
        <v>6</v>
      </c>
      <c r="N916" s="83"/>
      <c r="O916" s="84"/>
      <c r="P916" s="76">
        <v>68.5</v>
      </c>
      <c r="Q916" s="76">
        <v>25400</v>
      </c>
      <c r="R916" s="76">
        <v>4</v>
      </c>
      <c r="S916" s="85" t="s">
        <v>865</v>
      </c>
      <c r="T916" s="76" t="s">
        <v>873</v>
      </c>
      <c r="U916" s="76">
        <v>25.7</v>
      </c>
      <c r="V916" s="117" t="s">
        <v>934</v>
      </c>
      <c r="W916" s="84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86"/>
      <c r="AP916" s="86"/>
      <c r="AQ916" s="86"/>
      <c r="AR916" s="86"/>
      <c r="AS916" s="86"/>
      <c r="AT916" s="86"/>
      <c r="AU916" s="86"/>
    </row>
    <row r="917" spans="1:47" ht="15" customHeight="1">
      <c r="A917" s="115">
        <v>91994335</v>
      </c>
      <c r="B917" s="77">
        <v>13</v>
      </c>
      <c r="C917" s="78">
        <v>44754</v>
      </c>
      <c r="D917" s="79">
        <v>44754</v>
      </c>
      <c r="E917" s="77" t="s">
        <v>862</v>
      </c>
      <c r="F917" s="87">
        <v>44759</v>
      </c>
      <c r="G917" s="81">
        <v>80</v>
      </c>
      <c r="H917" s="81" t="s">
        <v>1153</v>
      </c>
      <c r="I917" s="78">
        <v>44785</v>
      </c>
      <c r="J917" s="81"/>
      <c r="K917" s="117" t="s">
        <v>932</v>
      </c>
      <c r="L917" s="82" t="s">
        <v>1164</v>
      </c>
      <c r="M917" s="77" t="s">
        <v>6</v>
      </c>
      <c r="N917" s="83"/>
      <c r="O917" s="84"/>
      <c r="P917" s="76">
        <v>68.5</v>
      </c>
      <c r="Q917" s="76">
        <v>25300</v>
      </c>
      <c r="R917" s="76">
        <v>4</v>
      </c>
      <c r="S917" s="85" t="s">
        <v>865</v>
      </c>
      <c r="T917" s="76" t="s">
        <v>873</v>
      </c>
      <c r="U917" s="76">
        <v>25.7</v>
      </c>
      <c r="V917" s="117" t="s">
        <v>934</v>
      </c>
      <c r="W917" s="84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86"/>
      <c r="AP917" s="86"/>
      <c r="AQ917" s="86"/>
      <c r="AR917" s="86"/>
      <c r="AS917" s="86"/>
      <c r="AT917" s="86"/>
      <c r="AU917" s="86"/>
    </row>
    <row r="918" spans="1:47" ht="15" customHeight="1">
      <c r="A918" s="115">
        <v>98031438</v>
      </c>
      <c r="B918" s="77">
        <v>14</v>
      </c>
      <c r="C918" s="78">
        <v>44754</v>
      </c>
      <c r="D918" s="79">
        <v>44754</v>
      </c>
      <c r="E918" s="77" t="s">
        <v>862</v>
      </c>
      <c r="F918" s="87">
        <v>44759</v>
      </c>
      <c r="G918" s="81">
        <v>80</v>
      </c>
      <c r="H918" s="81" t="s">
        <v>1153</v>
      </c>
      <c r="I918" s="78">
        <v>44785</v>
      </c>
      <c r="J918" s="81"/>
      <c r="K918" s="117" t="s">
        <v>932</v>
      </c>
      <c r="L918" s="82" t="s">
        <v>1164</v>
      </c>
      <c r="M918" s="77" t="s">
        <v>6</v>
      </c>
      <c r="N918" s="83"/>
      <c r="O918" s="84"/>
      <c r="P918" s="76">
        <v>69</v>
      </c>
      <c r="Q918" s="76">
        <v>25000</v>
      </c>
      <c r="R918" s="76">
        <v>4</v>
      </c>
      <c r="S918" s="85" t="s">
        <v>875</v>
      </c>
      <c r="T918" s="88" t="s">
        <v>876</v>
      </c>
      <c r="U918" s="76">
        <v>25.22</v>
      </c>
      <c r="V918" s="117" t="s">
        <v>934</v>
      </c>
      <c r="W918" s="84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86"/>
      <c r="AP918" s="86"/>
      <c r="AQ918" s="86"/>
      <c r="AR918" s="86"/>
      <c r="AS918" s="86"/>
      <c r="AT918" s="86"/>
      <c r="AU918" s="86"/>
    </row>
    <row r="919" spans="1:47" ht="15" customHeight="1">
      <c r="A919" s="115">
        <v>98107758</v>
      </c>
      <c r="B919" s="77">
        <v>15</v>
      </c>
      <c r="C919" s="78">
        <v>44754</v>
      </c>
      <c r="D919" s="79">
        <v>44754</v>
      </c>
      <c r="E919" s="77" t="s">
        <v>862</v>
      </c>
      <c r="F919" s="87">
        <v>44759</v>
      </c>
      <c r="G919" s="81">
        <v>80</v>
      </c>
      <c r="H919" s="81" t="s">
        <v>1153</v>
      </c>
      <c r="I919" s="78">
        <v>44785</v>
      </c>
      <c r="J919" s="81"/>
      <c r="K919" s="117" t="s">
        <v>932</v>
      </c>
      <c r="L919" s="82" t="s">
        <v>1164</v>
      </c>
      <c r="M919" s="77" t="s">
        <v>6</v>
      </c>
      <c r="N919" s="83"/>
      <c r="O919" s="84"/>
      <c r="P919" s="76">
        <v>69</v>
      </c>
      <c r="Q919" s="76">
        <v>25000</v>
      </c>
      <c r="R919" s="76">
        <v>4</v>
      </c>
      <c r="S919" s="85" t="s">
        <v>875</v>
      </c>
      <c r="T919" s="88" t="s">
        <v>876</v>
      </c>
      <c r="U919" s="76">
        <v>25.22</v>
      </c>
      <c r="V919" s="117" t="s">
        <v>934</v>
      </c>
      <c r="W919" s="84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86"/>
      <c r="AP919" s="86"/>
      <c r="AQ919" s="86"/>
      <c r="AR919" s="86"/>
      <c r="AS919" s="86"/>
      <c r="AT919" s="86"/>
      <c r="AU919" s="86"/>
    </row>
    <row r="920" spans="1:47" ht="15" customHeight="1">
      <c r="A920" s="115">
        <v>98107956</v>
      </c>
      <c r="B920" s="77">
        <v>16</v>
      </c>
      <c r="C920" s="78">
        <v>44754</v>
      </c>
      <c r="D920" s="79">
        <v>44754</v>
      </c>
      <c r="E920" s="77" t="s">
        <v>862</v>
      </c>
      <c r="F920" s="87">
        <v>44759</v>
      </c>
      <c r="G920" s="81">
        <v>80</v>
      </c>
      <c r="H920" s="81" t="s">
        <v>1153</v>
      </c>
      <c r="I920" s="78">
        <v>44785</v>
      </c>
      <c r="J920" s="81"/>
      <c r="K920" s="117" t="s">
        <v>932</v>
      </c>
      <c r="L920" s="82" t="s">
        <v>1164</v>
      </c>
      <c r="M920" s="77" t="s">
        <v>6</v>
      </c>
      <c r="N920" s="83"/>
      <c r="O920" s="84"/>
      <c r="P920" s="76">
        <v>69</v>
      </c>
      <c r="Q920" s="76">
        <v>25000</v>
      </c>
      <c r="R920" s="76">
        <v>4</v>
      </c>
      <c r="S920" s="85" t="s">
        <v>875</v>
      </c>
      <c r="T920" s="88" t="s">
        <v>876</v>
      </c>
      <c r="U920" s="76">
        <v>25.22</v>
      </c>
      <c r="V920" s="117" t="s">
        <v>934</v>
      </c>
      <c r="W920" s="84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86"/>
      <c r="AP920" s="86"/>
      <c r="AQ920" s="86"/>
      <c r="AR920" s="86"/>
      <c r="AS920" s="86"/>
      <c r="AT920" s="86"/>
      <c r="AU920" s="86"/>
    </row>
    <row r="921" spans="1:47" ht="15" customHeight="1">
      <c r="A921" s="115">
        <v>98107972</v>
      </c>
      <c r="B921" s="77">
        <v>17</v>
      </c>
      <c r="C921" s="78">
        <v>44754</v>
      </c>
      <c r="D921" s="79">
        <v>44754</v>
      </c>
      <c r="E921" s="77" t="s">
        <v>862</v>
      </c>
      <c r="F921" s="87">
        <v>44759</v>
      </c>
      <c r="G921" s="81">
        <v>80</v>
      </c>
      <c r="H921" s="81" t="s">
        <v>1153</v>
      </c>
      <c r="I921" s="78">
        <v>44785</v>
      </c>
      <c r="J921" s="81"/>
      <c r="K921" s="117" t="s">
        <v>932</v>
      </c>
      <c r="L921" s="82" t="s">
        <v>1164</v>
      </c>
      <c r="M921" s="77" t="s">
        <v>6</v>
      </c>
      <c r="N921" s="83"/>
      <c r="O921" s="84"/>
      <c r="P921" s="76">
        <v>69</v>
      </c>
      <c r="Q921" s="76">
        <v>25000</v>
      </c>
      <c r="R921" s="76">
        <v>4</v>
      </c>
      <c r="S921" s="85" t="s">
        <v>875</v>
      </c>
      <c r="T921" s="88" t="s">
        <v>876</v>
      </c>
      <c r="U921" s="76">
        <v>25.22</v>
      </c>
      <c r="V921" s="117" t="s">
        <v>934</v>
      </c>
      <c r="W921" s="84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86"/>
      <c r="AP921" s="86"/>
      <c r="AQ921" s="86"/>
      <c r="AR921" s="86"/>
      <c r="AS921" s="86"/>
      <c r="AT921" s="86"/>
      <c r="AU921" s="86"/>
    </row>
    <row r="922" spans="1:47" ht="15" customHeight="1">
      <c r="A922" s="115">
        <v>98139413</v>
      </c>
      <c r="B922" s="77">
        <v>18</v>
      </c>
      <c r="C922" s="78">
        <v>44754</v>
      </c>
      <c r="D922" s="79">
        <v>44754</v>
      </c>
      <c r="E922" s="77" t="s">
        <v>862</v>
      </c>
      <c r="F922" s="87">
        <v>44759</v>
      </c>
      <c r="G922" s="81">
        <v>80</v>
      </c>
      <c r="H922" s="81" t="s">
        <v>1153</v>
      </c>
      <c r="I922" s="78">
        <v>44785</v>
      </c>
      <c r="J922" s="81"/>
      <c r="K922" s="117" t="s">
        <v>932</v>
      </c>
      <c r="L922" s="82" t="s">
        <v>1164</v>
      </c>
      <c r="M922" s="77" t="s">
        <v>6</v>
      </c>
      <c r="N922" s="83"/>
      <c r="O922" s="84"/>
      <c r="P922" s="76">
        <v>69</v>
      </c>
      <c r="Q922" s="76">
        <v>25000</v>
      </c>
      <c r="R922" s="76">
        <v>4</v>
      </c>
      <c r="S922" s="85" t="s">
        <v>875</v>
      </c>
      <c r="T922" s="88" t="s">
        <v>876</v>
      </c>
      <c r="U922" s="76">
        <v>25.22</v>
      </c>
      <c r="V922" s="117" t="s">
        <v>934</v>
      </c>
      <c r="W922" s="84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86"/>
      <c r="AP922" s="86"/>
      <c r="AQ922" s="86"/>
      <c r="AR922" s="86"/>
      <c r="AS922" s="86"/>
      <c r="AT922" s="86"/>
      <c r="AU922" s="86"/>
    </row>
    <row r="923" spans="1:47" ht="15" customHeight="1">
      <c r="A923" s="115">
        <v>98141401</v>
      </c>
      <c r="B923" s="77">
        <v>19</v>
      </c>
      <c r="C923" s="78">
        <v>44754</v>
      </c>
      <c r="D923" s="79">
        <v>44754</v>
      </c>
      <c r="E923" s="77" t="s">
        <v>862</v>
      </c>
      <c r="F923" s="87">
        <v>44759</v>
      </c>
      <c r="G923" s="81">
        <v>80</v>
      </c>
      <c r="H923" s="98">
        <v>44755</v>
      </c>
      <c r="I923" s="139" t="s">
        <v>1165</v>
      </c>
      <c r="J923" s="81"/>
      <c r="K923" s="117" t="s">
        <v>932</v>
      </c>
      <c r="L923" s="82" t="s">
        <v>1164</v>
      </c>
      <c r="M923" s="77" t="s">
        <v>6</v>
      </c>
      <c r="N923" s="83"/>
      <c r="O923" s="84"/>
      <c r="P923" s="76">
        <v>69</v>
      </c>
      <c r="Q923" s="76">
        <v>25000</v>
      </c>
      <c r="R923" s="76">
        <v>4</v>
      </c>
      <c r="S923" s="85" t="s">
        <v>875</v>
      </c>
      <c r="T923" s="88" t="s">
        <v>876</v>
      </c>
      <c r="U923" s="76">
        <v>25.22</v>
      </c>
      <c r="V923" s="117" t="s">
        <v>934</v>
      </c>
      <c r="W923" s="84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86"/>
      <c r="AP923" s="86"/>
      <c r="AQ923" s="86"/>
      <c r="AR923" s="86"/>
      <c r="AS923" s="86"/>
      <c r="AT923" s="86"/>
      <c r="AU923" s="86"/>
    </row>
    <row r="924" spans="1:47" ht="15" customHeight="1">
      <c r="A924" s="115">
        <v>98148018</v>
      </c>
      <c r="B924" s="77">
        <v>20</v>
      </c>
      <c r="C924" s="78">
        <v>44754</v>
      </c>
      <c r="D924" s="79">
        <v>44754</v>
      </c>
      <c r="E924" s="77" t="s">
        <v>862</v>
      </c>
      <c r="F924" s="87">
        <v>44759</v>
      </c>
      <c r="G924" s="81">
        <v>80</v>
      </c>
      <c r="H924" s="81" t="s">
        <v>1153</v>
      </c>
      <c r="I924" s="78">
        <v>44785</v>
      </c>
      <c r="J924" s="81"/>
      <c r="K924" s="117" t="s">
        <v>932</v>
      </c>
      <c r="L924" s="82" t="s">
        <v>1164</v>
      </c>
      <c r="M924" s="77" t="s">
        <v>6</v>
      </c>
      <c r="N924" s="83"/>
      <c r="O924" s="84"/>
      <c r="P924" s="76">
        <v>69</v>
      </c>
      <c r="Q924" s="76">
        <v>25000</v>
      </c>
      <c r="R924" s="76">
        <v>4</v>
      </c>
      <c r="S924" s="85" t="s">
        <v>875</v>
      </c>
      <c r="T924" s="88" t="s">
        <v>876</v>
      </c>
      <c r="U924" s="76">
        <v>25.22</v>
      </c>
      <c r="V924" s="117" t="s">
        <v>934</v>
      </c>
      <c r="W924" s="84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86"/>
      <c r="AP924" s="86"/>
      <c r="AQ924" s="86"/>
      <c r="AR924" s="86"/>
      <c r="AS924" s="86"/>
      <c r="AT924" s="86"/>
      <c r="AU924" s="86"/>
    </row>
    <row r="925" spans="1:47" ht="15" customHeight="1">
      <c r="A925" s="115">
        <v>98148034</v>
      </c>
      <c r="B925" s="77">
        <v>21</v>
      </c>
      <c r="C925" s="78">
        <v>44754</v>
      </c>
      <c r="D925" s="79">
        <v>44754</v>
      </c>
      <c r="E925" s="77" t="s">
        <v>862</v>
      </c>
      <c r="F925" s="87">
        <v>44759</v>
      </c>
      <c r="G925" s="81">
        <v>80</v>
      </c>
      <c r="H925" s="81" t="s">
        <v>1153</v>
      </c>
      <c r="I925" s="78">
        <v>44785</v>
      </c>
      <c r="J925" s="81"/>
      <c r="K925" s="117" t="s">
        <v>932</v>
      </c>
      <c r="L925" s="82" t="s">
        <v>1164</v>
      </c>
      <c r="M925" s="77" t="s">
        <v>6</v>
      </c>
      <c r="N925" s="83"/>
      <c r="O925" s="84"/>
      <c r="P925" s="76">
        <v>69</v>
      </c>
      <c r="Q925" s="76">
        <v>25000</v>
      </c>
      <c r="R925" s="76">
        <v>4</v>
      </c>
      <c r="S925" s="85" t="s">
        <v>875</v>
      </c>
      <c r="T925" s="88" t="s">
        <v>876</v>
      </c>
      <c r="U925" s="76">
        <v>25.22</v>
      </c>
      <c r="V925" s="117" t="s">
        <v>934</v>
      </c>
      <c r="W925" s="84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86"/>
      <c r="AP925" s="86"/>
      <c r="AQ925" s="86"/>
      <c r="AR925" s="86"/>
      <c r="AS925" s="86"/>
      <c r="AT925" s="86"/>
      <c r="AU925" s="86"/>
    </row>
    <row r="926" spans="1:47" ht="15" customHeight="1">
      <c r="A926" s="115">
        <v>98148075</v>
      </c>
      <c r="B926" s="77">
        <v>22</v>
      </c>
      <c r="C926" s="78">
        <v>44754</v>
      </c>
      <c r="D926" s="79">
        <v>44754</v>
      </c>
      <c r="E926" s="77" t="s">
        <v>862</v>
      </c>
      <c r="F926" s="87">
        <v>44759</v>
      </c>
      <c r="G926" s="81">
        <v>80</v>
      </c>
      <c r="H926" s="81" t="s">
        <v>1153</v>
      </c>
      <c r="I926" s="78">
        <v>44785</v>
      </c>
      <c r="J926" s="81"/>
      <c r="K926" s="117" t="s">
        <v>932</v>
      </c>
      <c r="L926" s="82" t="s">
        <v>1164</v>
      </c>
      <c r="M926" s="77" t="s">
        <v>6</v>
      </c>
      <c r="N926" s="83"/>
      <c r="O926" s="84"/>
      <c r="P926" s="76">
        <v>69</v>
      </c>
      <c r="Q926" s="76">
        <v>25000</v>
      </c>
      <c r="R926" s="76">
        <v>4</v>
      </c>
      <c r="S926" s="85" t="s">
        <v>875</v>
      </c>
      <c r="T926" s="88" t="s">
        <v>876</v>
      </c>
      <c r="U926" s="76">
        <v>25.22</v>
      </c>
      <c r="V926" s="117" t="s">
        <v>934</v>
      </c>
      <c r="W926" s="84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86"/>
      <c r="AP926" s="86"/>
      <c r="AQ926" s="86"/>
      <c r="AR926" s="86"/>
      <c r="AS926" s="86"/>
      <c r="AT926" s="86"/>
      <c r="AU926" s="86"/>
    </row>
    <row r="927" spans="1:47" ht="15" customHeight="1">
      <c r="A927" s="115">
        <v>98316623</v>
      </c>
      <c r="B927" s="77">
        <v>23</v>
      </c>
      <c r="C927" s="78">
        <v>44754</v>
      </c>
      <c r="D927" s="79">
        <v>44754</v>
      </c>
      <c r="E927" s="77" t="s">
        <v>862</v>
      </c>
      <c r="F927" s="87">
        <v>44759</v>
      </c>
      <c r="G927" s="81">
        <v>80</v>
      </c>
      <c r="H927" s="81" t="s">
        <v>1153</v>
      </c>
      <c r="I927" s="78">
        <v>44785</v>
      </c>
      <c r="J927" s="81"/>
      <c r="K927" s="117" t="s">
        <v>932</v>
      </c>
      <c r="L927" s="82" t="s">
        <v>1164</v>
      </c>
      <c r="M927" s="77" t="s">
        <v>6</v>
      </c>
      <c r="N927" s="83"/>
      <c r="O927" s="84"/>
      <c r="P927" s="76">
        <v>68.5</v>
      </c>
      <c r="Q927" s="76">
        <v>25500</v>
      </c>
      <c r="R927" s="76">
        <v>4</v>
      </c>
      <c r="S927" s="85" t="s">
        <v>865</v>
      </c>
      <c r="T927" s="76" t="s">
        <v>873</v>
      </c>
      <c r="U927" s="76">
        <v>25.7</v>
      </c>
      <c r="V927" s="117" t="s">
        <v>934</v>
      </c>
      <c r="W927" s="84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86"/>
      <c r="AP927" s="86"/>
      <c r="AQ927" s="86"/>
      <c r="AR927" s="86"/>
      <c r="AS927" s="86"/>
      <c r="AT927" s="86"/>
      <c r="AU927" s="86"/>
    </row>
    <row r="928" spans="1:47" ht="15" customHeight="1">
      <c r="A928" s="115">
        <v>54026893</v>
      </c>
      <c r="B928" s="77">
        <v>24</v>
      </c>
      <c r="C928" s="78">
        <v>44754</v>
      </c>
      <c r="D928" s="79">
        <v>44754</v>
      </c>
      <c r="E928" s="77" t="s">
        <v>862</v>
      </c>
      <c r="F928" s="87">
        <v>44759</v>
      </c>
      <c r="G928" s="81">
        <v>80</v>
      </c>
      <c r="H928" s="81" t="s">
        <v>1153</v>
      </c>
      <c r="I928" s="78">
        <v>44785</v>
      </c>
      <c r="J928" s="81"/>
      <c r="K928" s="117" t="s">
        <v>932</v>
      </c>
      <c r="L928" s="82" t="s">
        <v>1164</v>
      </c>
      <c r="M928" s="77" t="s">
        <v>6</v>
      </c>
      <c r="N928" s="83"/>
      <c r="O928" s="84"/>
      <c r="P928" s="76">
        <v>69</v>
      </c>
      <c r="Q928" s="81">
        <v>25000</v>
      </c>
      <c r="R928" s="81">
        <v>4</v>
      </c>
      <c r="S928" s="89" t="s">
        <v>877</v>
      </c>
      <c r="T928" s="100" t="s">
        <v>891</v>
      </c>
      <c r="U928" s="81">
        <v>25.22</v>
      </c>
      <c r="V928" s="117" t="s">
        <v>934</v>
      </c>
      <c r="W928" s="84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86"/>
      <c r="AP928" s="86"/>
      <c r="AQ928" s="86"/>
      <c r="AR928" s="86"/>
      <c r="AS928" s="86"/>
      <c r="AT928" s="86"/>
      <c r="AU928" s="86"/>
    </row>
    <row r="929" spans="1:47" ht="15" customHeight="1">
      <c r="A929" s="115">
        <v>54261433</v>
      </c>
      <c r="B929" s="77">
        <v>25</v>
      </c>
      <c r="C929" s="78">
        <v>44754</v>
      </c>
      <c r="D929" s="79">
        <v>44754</v>
      </c>
      <c r="E929" s="77" t="s">
        <v>862</v>
      </c>
      <c r="F929" s="87">
        <v>44759</v>
      </c>
      <c r="G929" s="81">
        <v>80</v>
      </c>
      <c r="H929" s="81" t="s">
        <v>1153</v>
      </c>
      <c r="I929" s="78">
        <v>44785</v>
      </c>
      <c r="J929" s="81"/>
      <c r="K929" s="117" t="s">
        <v>932</v>
      </c>
      <c r="L929" s="82" t="s">
        <v>1164</v>
      </c>
      <c r="M929" s="77" t="s">
        <v>6</v>
      </c>
      <c r="N929" s="83"/>
      <c r="O929" s="84"/>
      <c r="P929" s="76">
        <v>69</v>
      </c>
      <c r="Q929" s="76">
        <v>24500</v>
      </c>
      <c r="R929" s="76">
        <v>4</v>
      </c>
      <c r="S929" s="85" t="s">
        <v>865</v>
      </c>
      <c r="T929" s="126" t="s">
        <v>951</v>
      </c>
      <c r="U929" s="76">
        <v>25.69</v>
      </c>
      <c r="V929" s="117" t="s">
        <v>934</v>
      </c>
      <c r="W929" s="84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86"/>
      <c r="AP929" s="86"/>
      <c r="AQ929" s="86"/>
      <c r="AR929" s="86"/>
      <c r="AS929" s="86"/>
      <c r="AT929" s="86"/>
      <c r="AU929" s="86"/>
    </row>
    <row r="930" spans="1:47" ht="15" customHeight="1">
      <c r="A930" s="115">
        <v>58400912</v>
      </c>
      <c r="B930" s="77">
        <v>26</v>
      </c>
      <c r="C930" s="78">
        <v>44754</v>
      </c>
      <c r="D930" s="79">
        <v>44754</v>
      </c>
      <c r="E930" s="77" t="s">
        <v>862</v>
      </c>
      <c r="F930" s="87">
        <v>44759</v>
      </c>
      <c r="G930" s="102">
        <v>60</v>
      </c>
      <c r="H930" s="81" t="s">
        <v>1153</v>
      </c>
      <c r="I930" s="78">
        <v>44785</v>
      </c>
      <c r="J930" s="81"/>
      <c r="K930" s="117" t="s">
        <v>932</v>
      </c>
      <c r="L930" s="82" t="s">
        <v>1164</v>
      </c>
      <c r="M930" s="77" t="s">
        <v>6</v>
      </c>
      <c r="N930" s="83"/>
      <c r="O930" s="84"/>
      <c r="P930" s="76">
        <v>72</v>
      </c>
      <c r="Q930" s="76">
        <v>21700</v>
      </c>
      <c r="R930" s="76">
        <v>3</v>
      </c>
      <c r="S930" s="85" t="s">
        <v>899</v>
      </c>
      <c r="T930" s="76" t="s">
        <v>900</v>
      </c>
      <c r="U930" s="81">
        <v>19.62</v>
      </c>
      <c r="V930" s="117" t="s">
        <v>934</v>
      </c>
      <c r="W930" s="84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86"/>
      <c r="AP930" s="86"/>
      <c r="AQ930" s="86"/>
      <c r="AR930" s="86"/>
      <c r="AS930" s="86"/>
      <c r="AT930" s="86"/>
      <c r="AU930" s="86"/>
    </row>
    <row r="931" spans="1:47" ht="15" customHeight="1">
      <c r="A931" s="115">
        <v>58413626</v>
      </c>
      <c r="B931" s="77">
        <v>27</v>
      </c>
      <c r="C931" s="78">
        <v>44754</v>
      </c>
      <c r="D931" s="79">
        <v>44754</v>
      </c>
      <c r="E931" s="77" t="s">
        <v>862</v>
      </c>
      <c r="F931" s="87">
        <v>44759</v>
      </c>
      <c r="G931" s="102">
        <v>60</v>
      </c>
      <c r="H931" s="81" t="s">
        <v>1153</v>
      </c>
      <c r="I931" s="78">
        <v>44785</v>
      </c>
      <c r="J931" s="81"/>
      <c r="K931" s="117" t="s">
        <v>932</v>
      </c>
      <c r="L931" s="82" t="s">
        <v>1164</v>
      </c>
      <c r="M931" s="77" t="s">
        <v>6</v>
      </c>
      <c r="N931" s="83">
        <v>44822</v>
      </c>
      <c r="O931" s="84"/>
      <c r="P931" s="76">
        <v>72</v>
      </c>
      <c r="Q931" s="76">
        <v>21700</v>
      </c>
      <c r="R931" s="76">
        <v>3</v>
      </c>
      <c r="S931" s="85" t="s">
        <v>899</v>
      </c>
      <c r="T931" s="76" t="s">
        <v>900</v>
      </c>
      <c r="U931" s="81">
        <v>19.62</v>
      </c>
      <c r="V931" s="117" t="s">
        <v>934</v>
      </c>
      <c r="W931" s="84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86"/>
      <c r="AP931" s="86"/>
      <c r="AQ931" s="86"/>
      <c r="AR931" s="86"/>
      <c r="AS931" s="86"/>
      <c r="AT931" s="86"/>
      <c r="AU931" s="86"/>
    </row>
    <row r="932" spans="1:47" ht="15" customHeight="1">
      <c r="A932" s="115">
        <v>59998120</v>
      </c>
      <c r="B932" s="77">
        <v>28</v>
      </c>
      <c r="C932" s="78">
        <v>44754</v>
      </c>
      <c r="D932" s="79">
        <v>44754</v>
      </c>
      <c r="E932" s="77" t="s">
        <v>862</v>
      </c>
      <c r="F932" s="87">
        <v>44759</v>
      </c>
      <c r="G932" s="102">
        <v>60</v>
      </c>
      <c r="H932" s="81" t="s">
        <v>1153</v>
      </c>
      <c r="I932" s="78">
        <v>44785</v>
      </c>
      <c r="J932" s="81"/>
      <c r="K932" s="117" t="s">
        <v>932</v>
      </c>
      <c r="L932" s="82" t="s">
        <v>1164</v>
      </c>
      <c r="M932" s="77" t="s">
        <v>6</v>
      </c>
      <c r="N932" s="83"/>
      <c r="O932" s="84"/>
      <c r="P932" s="76">
        <v>72</v>
      </c>
      <c r="Q932" s="76">
        <v>21700</v>
      </c>
      <c r="R932" s="76">
        <v>3</v>
      </c>
      <c r="S932" s="85" t="s">
        <v>899</v>
      </c>
      <c r="T932" s="76" t="s">
        <v>900</v>
      </c>
      <c r="U932" s="81">
        <v>19.62</v>
      </c>
      <c r="V932" s="117" t="s">
        <v>934</v>
      </c>
      <c r="W932" s="84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86"/>
      <c r="AP932" s="86"/>
      <c r="AQ932" s="86"/>
      <c r="AR932" s="86"/>
      <c r="AS932" s="86"/>
      <c r="AT932" s="86"/>
      <c r="AU932" s="86"/>
    </row>
    <row r="933" spans="1:47" ht="15" customHeight="1">
      <c r="A933" s="115">
        <v>94536042</v>
      </c>
      <c r="B933" s="77">
        <v>29</v>
      </c>
      <c r="C933" s="78">
        <v>44754</v>
      </c>
      <c r="D933" s="79">
        <v>44754</v>
      </c>
      <c r="E933" s="77" t="s">
        <v>862</v>
      </c>
      <c r="F933" s="87">
        <v>44759</v>
      </c>
      <c r="G933" s="102">
        <v>60</v>
      </c>
      <c r="H933" s="81" t="s">
        <v>1153</v>
      </c>
      <c r="I933" s="78">
        <v>44785</v>
      </c>
      <c r="J933" s="81"/>
      <c r="K933" s="117" t="s">
        <v>932</v>
      </c>
      <c r="L933" s="82" t="s">
        <v>1164</v>
      </c>
      <c r="M933" s="77" t="s">
        <v>6</v>
      </c>
      <c r="N933" s="83"/>
      <c r="O933" s="84"/>
      <c r="P933" s="76">
        <v>72</v>
      </c>
      <c r="Q933" s="76">
        <v>20200</v>
      </c>
      <c r="R933" s="76">
        <v>3</v>
      </c>
      <c r="S933" s="85" t="s">
        <v>899</v>
      </c>
      <c r="T933" s="76" t="s">
        <v>1130</v>
      </c>
      <c r="U933" s="76">
        <v>19.72</v>
      </c>
      <c r="V933" s="117" t="s">
        <v>934</v>
      </c>
      <c r="W933" s="84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86"/>
      <c r="AP933" s="86"/>
      <c r="AQ933" s="86"/>
      <c r="AR933" s="86"/>
      <c r="AS933" s="86"/>
      <c r="AT933" s="86"/>
      <c r="AU933" s="86"/>
    </row>
    <row r="934" spans="1:47" ht="15" customHeight="1">
      <c r="A934" s="115">
        <v>54303466</v>
      </c>
      <c r="B934" s="77">
        <v>30</v>
      </c>
      <c r="C934" s="78">
        <v>44754</v>
      </c>
      <c r="D934" s="79">
        <v>44754</v>
      </c>
      <c r="E934" s="77" t="s">
        <v>862</v>
      </c>
      <c r="F934" s="87">
        <v>44759</v>
      </c>
      <c r="G934" s="103">
        <v>40</v>
      </c>
      <c r="H934" s="81" t="s">
        <v>1153</v>
      </c>
      <c r="I934" s="78">
        <v>44785</v>
      </c>
      <c r="J934" s="81"/>
      <c r="K934" s="117" t="s">
        <v>932</v>
      </c>
      <c r="L934" s="82" t="s">
        <v>1164</v>
      </c>
      <c r="M934" s="77" t="s">
        <v>6</v>
      </c>
      <c r="N934" s="83"/>
      <c r="O934" s="84"/>
      <c r="P934" s="76">
        <v>70</v>
      </c>
      <c r="Q934" s="127">
        <v>21000</v>
      </c>
      <c r="R934" s="127">
        <v>2</v>
      </c>
      <c r="S934" s="128" t="s">
        <v>953</v>
      </c>
      <c r="T934" s="129" t="s">
        <v>954</v>
      </c>
      <c r="U934" s="127">
        <v>14.62</v>
      </c>
      <c r="V934" s="117" t="s">
        <v>934</v>
      </c>
      <c r="W934" s="84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86"/>
      <c r="AP934" s="86"/>
      <c r="AQ934" s="86"/>
      <c r="AR934" s="86"/>
      <c r="AS934" s="86"/>
      <c r="AT934" s="86"/>
      <c r="AU934" s="86"/>
    </row>
    <row r="935" spans="1:47" ht="15" customHeight="1">
      <c r="A935" s="115">
        <v>54315510</v>
      </c>
      <c r="B935" s="77">
        <v>31</v>
      </c>
      <c r="C935" s="78">
        <v>44754</v>
      </c>
      <c r="D935" s="79">
        <v>44754</v>
      </c>
      <c r="E935" s="77" t="s">
        <v>862</v>
      </c>
      <c r="F935" s="87">
        <v>44759</v>
      </c>
      <c r="G935" s="103">
        <v>40</v>
      </c>
      <c r="H935" s="81" t="s">
        <v>1153</v>
      </c>
      <c r="I935" s="78">
        <v>44785</v>
      </c>
      <c r="J935" s="81"/>
      <c r="K935" s="117" t="s">
        <v>932</v>
      </c>
      <c r="L935" s="82" t="s">
        <v>1164</v>
      </c>
      <c r="M935" s="77" t="s">
        <v>6</v>
      </c>
      <c r="N935" s="83"/>
      <c r="O935" s="84"/>
      <c r="P935" s="76">
        <v>70</v>
      </c>
      <c r="Q935" s="127">
        <v>21000</v>
      </c>
      <c r="R935" s="127">
        <v>2</v>
      </c>
      <c r="S935" s="128" t="s">
        <v>953</v>
      </c>
      <c r="T935" s="129" t="s">
        <v>954</v>
      </c>
      <c r="U935" s="127">
        <v>14.62</v>
      </c>
      <c r="V935" s="117" t="s">
        <v>934</v>
      </c>
      <c r="W935" s="84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86"/>
      <c r="AP935" s="86"/>
      <c r="AQ935" s="86"/>
      <c r="AR935" s="86"/>
      <c r="AS935" s="86"/>
      <c r="AT935" s="86"/>
      <c r="AU935" s="86"/>
    </row>
    <row r="936" spans="1:47" ht="15" customHeight="1">
      <c r="A936" s="115">
        <v>54959010</v>
      </c>
      <c r="B936" s="77">
        <v>32</v>
      </c>
      <c r="C936" s="78">
        <v>44754</v>
      </c>
      <c r="D936" s="79">
        <v>44754</v>
      </c>
      <c r="E936" s="77" t="s">
        <v>862</v>
      </c>
      <c r="F936" s="87">
        <v>44759</v>
      </c>
      <c r="G936" s="103">
        <v>40</v>
      </c>
      <c r="H936" s="81" t="s">
        <v>1153</v>
      </c>
      <c r="I936" s="78">
        <v>44785</v>
      </c>
      <c r="J936" s="81"/>
      <c r="K936" s="117" t="s">
        <v>932</v>
      </c>
      <c r="L936" s="82" t="s">
        <v>1164</v>
      </c>
      <c r="M936" s="77" t="s">
        <v>6</v>
      </c>
      <c r="N936" s="83"/>
      <c r="O936" s="84"/>
      <c r="P936" s="76">
        <v>70</v>
      </c>
      <c r="Q936" s="127">
        <v>21500</v>
      </c>
      <c r="R936" s="127">
        <v>2</v>
      </c>
      <c r="S936" s="128" t="s">
        <v>953</v>
      </c>
      <c r="T936" s="129" t="s">
        <v>954</v>
      </c>
      <c r="U936" s="127">
        <v>14.62</v>
      </c>
      <c r="V936" s="117" t="s">
        <v>934</v>
      </c>
      <c r="W936" s="84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86"/>
      <c r="AP936" s="86"/>
      <c r="AQ936" s="86"/>
      <c r="AR936" s="86"/>
      <c r="AS936" s="86"/>
      <c r="AT936" s="86"/>
      <c r="AU936" s="86"/>
    </row>
    <row r="937" spans="1:47" ht="15" customHeight="1">
      <c r="A937" s="115">
        <v>54975370</v>
      </c>
      <c r="B937" s="77">
        <v>33</v>
      </c>
      <c r="C937" s="78">
        <v>44754</v>
      </c>
      <c r="D937" s="79">
        <v>44754</v>
      </c>
      <c r="E937" s="77" t="s">
        <v>862</v>
      </c>
      <c r="F937" s="87">
        <v>44759</v>
      </c>
      <c r="G937" s="103">
        <v>40</v>
      </c>
      <c r="H937" s="81" t="s">
        <v>1153</v>
      </c>
      <c r="I937" s="78">
        <v>44785</v>
      </c>
      <c r="J937" s="81"/>
      <c r="K937" s="117" t="s">
        <v>932</v>
      </c>
      <c r="L937" s="82" t="s">
        <v>1164</v>
      </c>
      <c r="M937" s="77" t="s">
        <v>6</v>
      </c>
      <c r="N937" s="83"/>
      <c r="O937" s="84"/>
      <c r="P937" s="76">
        <v>70</v>
      </c>
      <c r="Q937" s="127">
        <v>21500</v>
      </c>
      <c r="R937" s="127">
        <v>2</v>
      </c>
      <c r="S937" s="128" t="s">
        <v>953</v>
      </c>
      <c r="T937" s="129" t="s">
        <v>954</v>
      </c>
      <c r="U937" s="127">
        <v>14.62</v>
      </c>
      <c r="V937" s="117" t="s">
        <v>934</v>
      </c>
      <c r="W937" s="84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86"/>
      <c r="AP937" s="86"/>
      <c r="AQ937" s="86"/>
      <c r="AR937" s="86"/>
      <c r="AS937" s="86"/>
      <c r="AT937" s="86"/>
      <c r="AU937" s="86"/>
    </row>
    <row r="938" spans="1:47" ht="15" customHeight="1">
      <c r="A938" s="115">
        <v>59914689</v>
      </c>
      <c r="B938" s="77">
        <v>34</v>
      </c>
      <c r="C938" s="78">
        <v>44754</v>
      </c>
      <c r="D938" s="79">
        <v>44754</v>
      </c>
      <c r="E938" s="77" t="s">
        <v>862</v>
      </c>
      <c r="F938" s="87">
        <v>44759</v>
      </c>
      <c r="G938" s="103">
        <v>40</v>
      </c>
      <c r="H938" s="81" t="s">
        <v>1153</v>
      </c>
      <c r="I938" s="78">
        <v>44785</v>
      </c>
      <c r="J938" s="81"/>
      <c r="K938" s="117" t="s">
        <v>932</v>
      </c>
      <c r="L938" s="82" t="s">
        <v>1164</v>
      </c>
      <c r="M938" s="77" t="s">
        <v>6</v>
      </c>
      <c r="N938" s="83"/>
      <c r="O938" s="84"/>
      <c r="P938" s="81">
        <v>71</v>
      </c>
      <c r="Q938" s="81">
        <v>20400</v>
      </c>
      <c r="R938" s="81">
        <v>2</v>
      </c>
      <c r="S938" s="89" t="s">
        <v>953</v>
      </c>
      <c r="T938" s="81" t="s">
        <v>955</v>
      </c>
      <c r="U938" s="81">
        <v>14.62</v>
      </c>
      <c r="V938" s="117" t="s">
        <v>934</v>
      </c>
      <c r="W938" s="84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86"/>
      <c r="AP938" s="86"/>
      <c r="AQ938" s="86"/>
      <c r="AR938" s="86"/>
      <c r="AS938" s="86"/>
      <c r="AT938" s="86"/>
      <c r="AU938" s="86"/>
    </row>
    <row r="939" spans="1:47" ht="14.25" customHeight="1">
      <c r="A939" s="104"/>
      <c r="B939" s="105"/>
      <c r="C939" s="106"/>
      <c r="D939" s="105"/>
      <c r="E939" s="105"/>
      <c r="F939" s="105"/>
      <c r="G939" s="105"/>
      <c r="H939" s="447" t="s">
        <v>1166</v>
      </c>
      <c r="I939" s="440"/>
      <c r="J939" s="441"/>
      <c r="K939" s="92"/>
      <c r="L939" s="104"/>
      <c r="M939" s="104"/>
      <c r="N939" s="105"/>
      <c r="O939" s="108"/>
      <c r="P939" s="105"/>
      <c r="Q939" s="109"/>
      <c r="R939" s="109"/>
      <c r="S939" s="110"/>
      <c r="T939" s="109"/>
      <c r="U939" s="109"/>
      <c r="V939" s="105"/>
      <c r="W939" s="108"/>
      <c r="X939" s="108"/>
      <c r="Y939" s="108"/>
      <c r="Z939" s="108"/>
      <c r="AA939" s="108"/>
      <c r="AB939" s="108"/>
      <c r="AC939" s="108"/>
      <c r="AD939" s="108"/>
      <c r="AE939" s="108"/>
      <c r="AF939" s="108"/>
      <c r="AG939" s="108"/>
      <c r="AH939" s="108"/>
      <c r="AI939" s="108"/>
      <c r="AJ939" s="108"/>
      <c r="AK939" s="108"/>
      <c r="AL939" s="108"/>
      <c r="AM939" s="108"/>
      <c r="AN939" s="108"/>
      <c r="AO939" s="108"/>
      <c r="AP939" s="108"/>
      <c r="AQ939" s="108"/>
      <c r="AR939" s="108"/>
      <c r="AS939" s="108"/>
      <c r="AT939" s="108"/>
      <c r="AU939" s="108"/>
    </row>
    <row r="940" spans="1:47" ht="15" customHeight="1">
      <c r="A940" s="81">
        <v>91599191</v>
      </c>
      <c r="B940" s="77">
        <v>6</v>
      </c>
      <c r="C940" s="78">
        <v>44757</v>
      </c>
      <c r="D940" s="79">
        <v>44757</v>
      </c>
      <c r="E940" s="77" t="s">
        <v>862</v>
      </c>
      <c r="F940" s="80">
        <v>44759.541666666664</v>
      </c>
      <c r="G940" s="81">
        <v>80</v>
      </c>
      <c r="H940" s="81"/>
      <c r="I940" s="77"/>
      <c r="J940" s="81"/>
      <c r="K940" s="77" t="s">
        <v>992</v>
      </c>
      <c r="L940" s="82" t="s">
        <v>1167</v>
      </c>
      <c r="M940" s="104" t="s">
        <v>5</v>
      </c>
      <c r="N940" s="83"/>
      <c r="O940" s="208"/>
      <c r="P940" s="76">
        <v>69</v>
      </c>
      <c r="Q940" s="76">
        <v>25000</v>
      </c>
      <c r="R940" s="76">
        <v>4</v>
      </c>
      <c r="S940" s="85" t="s">
        <v>875</v>
      </c>
      <c r="T940" s="88" t="s">
        <v>876</v>
      </c>
      <c r="U940" s="76">
        <v>25.22</v>
      </c>
      <c r="V940" s="77" t="s">
        <v>994</v>
      </c>
      <c r="W940" s="84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86"/>
      <c r="AP940" s="86"/>
      <c r="AQ940" s="86"/>
      <c r="AR940" s="86"/>
      <c r="AS940" s="86"/>
      <c r="AT940" s="86"/>
      <c r="AU940" s="86"/>
    </row>
    <row r="941" spans="1:47" ht="15" customHeight="1">
      <c r="A941" s="81">
        <v>91620591</v>
      </c>
      <c r="B941" s="77">
        <v>7</v>
      </c>
      <c r="C941" s="78">
        <v>44757</v>
      </c>
      <c r="D941" s="79">
        <v>44757</v>
      </c>
      <c r="E941" s="77" t="s">
        <v>862</v>
      </c>
      <c r="F941" s="87">
        <v>44759</v>
      </c>
      <c r="G941" s="81">
        <v>80</v>
      </c>
      <c r="H941" s="81"/>
      <c r="I941" s="77"/>
      <c r="J941" s="81"/>
      <c r="K941" s="77" t="s">
        <v>992</v>
      </c>
      <c r="L941" s="82" t="s">
        <v>1167</v>
      </c>
      <c r="M941" s="104" t="s">
        <v>5</v>
      </c>
      <c r="N941" s="83"/>
      <c r="O941" s="208"/>
      <c r="P941" s="76">
        <v>69</v>
      </c>
      <c r="Q941" s="76">
        <v>25000</v>
      </c>
      <c r="R941" s="76">
        <v>4</v>
      </c>
      <c r="S941" s="85" t="s">
        <v>875</v>
      </c>
      <c r="T941" s="88" t="s">
        <v>876</v>
      </c>
      <c r="U941" s="76">
        <v>25.22</v>
      </c>
      <c r="V941" s="77" t="s">
        <v>994</v>
      </c>
      <c r="W941" s="84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86"/>
      <c r="AP941" s="86"/>
      <c r="AQ941" s="86"/>
      <c r="AR941" s="86"/>
      <c r="AS941" s="86"/>
      <c r="AT941" s="86"/>
      <c r="AU941" s="86"/>
    </row>
    <row r="942" spans="1:47" ht="15" customHeight="1">
      <c r="A942" s="81">
        <v>91720565</v>
      </c>
      <c r="B942" s="77">
        <v>8</v>
      </c>
      <c r="C942" s="78">
        <v>44757</v>
      </c>
      <c r="D942" s="79">
        <v>44757</v>
      </c>
      <c r="E942" s="77" t="s">
        <v>862</v>
      </c>
      <c r="F942" s="87">
        <v>44759</v>
      </c>
      <c r="G942" s="81">
        <v>80</v>
      </c>
      <c r="H942" s="81"/>
      <c r="I942" s="77"/>
      <c r="J942" s="81"/>
      <c r="K942" s="77" t="s">
        <v>992</v>
      </c>
      <c r="L942" s="82" t="s">
        <v>1167</v>
      </c>
      <c r="M942" s="104" t="s">
        <v>5</v>
      </c>
      <c r="N942" s="83"/>
      <c r="O942" s="208"/>
      <c r="P942" s="76">
        <v>74.5</v>
      </c>
      <c r="Q942" s="76">
        <v>25100</v>
      </c>
      <c r="R942" s="76">
        <v>4</v>
      </c>
      <c r="S942" s="85" t="s">
        <v>865</v>
      </c>
      <c r="T942" s="90" t="s">
        <v>879</v>
      </c>
      <c r="U942" s="76">
        <v>25.62</v>
      </c>
      <c r="V942" s="77" t="s">
        <v>994</v>
      </c>
      <c r="W942" s="84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86"/>
      <c r="AP942" s="86"/>
      <c r="AQ942" s="86"/>
      <c r="AR942" s="86"/>
      <c r="AS942" s="86"/>
      <c r="AT942" s="86"/>
      <c r="AU942" s="86"/>
    </row>
    <row r="943" spans="1:47" ht="15" customHeight="1">
      <c r="A943" s="81">
        <v>91751701</v>
      </c>
      <c r="B943" s="77">
        <v>9</v>
      </c>
      <c r="C943" s="78">
        <v>44757</v>
      </c>
      <c r="D943" s="79">
        <v>44757</v>
      </c>
      <c r="E943" s="77" t="s">
        <v>862</v>
      </c>
      <c r="F943" s="87">
        <v>44759</v>
      </c>
      <c r="G943" s="81">
        <v>80</v>
      </c>
      <c r="H943" s="81"/>
      <c r="I943" s="77"/>
      <c r="J943" s="81"/>
      <c r="K943" s="77" t="s">
        <v>992</v>
      </c>
      <c r="L943" s="82" t="s">
        <v>1167</v>
      </c>
      <c r="M943" s="104" t="s">
        <v>5</v>
      </c>
      <c r="N943" s="83"/>
      <c r="O943" s="208"/>
      <c r="P943" s="76">
        <v>68.5</v>
      </c>
      <c r="Q943" s="81">
        <v>25500</v>
      </c>
      <c r="R943" s="76">
        <v>4</v>
      </c>
      <c r="S943" s="85" t="s">
        <v>865</v>
      </c>
      <c r="T943" s="76" t="s">
        <v>873</v>
      </c>
      <c r="U943" s="76">
        <v>25.7</v>
      </c>
      <c r="V943" s="77" t="s">
        <v>994</v>
      </c>
      <c r="W943" s="84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86"/>
      <c r="AP943" s="86"/>
      <c r="AQ943" s="86"/>
      <c r="AR943" s="86"/>
      <c r="AS943" s="86"/>
      <c r="AT943" s="86"/>
      <c r="AU943" s="86"/>
    </row>
    <row r="944" spans="1:47" ht="15" customHeight="1">
      <c r="A944" s="81">
        <v>91751818</v>
      </c>
      <c r="B944" s="77">
        <v>10</v>
      </c>
      <c r="C944" s="78">
        <v>44757</v>
      </c>
      <c r="D944" s="79">
        <v>44757</v>
      </c>
      <c r="E944" s="77" t="s">
        <v>862</v>
      </c>
      <c r="F944" s="87">
        <v>44759</v>
      </c>
      <c r="G944" s="81">
        <v>80</v>
      </c>
      <c r="H944" s="81"/>
      <c r="I944" s="77"/>
      <c r="J944" s="81"/>
      <c r="K944" s="77" t="s">
        <v>992</v>
      </c>
      <c r="L944" s="82" t="s">
        <v>1167</v>
      </c>
      <c r="M944" s="104" t="s">
        <v>5</v>
      </c>
      <c r="N944" s="83"/>
      <c r="O944" s="208"/>
      <c r="P944" s="76">
        <v>68.5</v>
      </c>
      <c r="Q944" s="81">
        <v>25200</v>
      </c>
      <c r="R944" s="76">
        <v>4</v>
      </c>
      <c r="S944" s="85" t="s">
        <v>865</v>
      </c>
      <c r="T944" s="76" t="s">
        <v>873</v>
      </c>
      <c r="U944" s="76">
        <v>25.7</v>
      </c>
      <c r="V944" s="77" t="s">
        <v>994</v>
      </c>
      <c r="W944" s="84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86"/>
      <c r="AP944" s="86"/>
      <c r="AQ944" s="86"/>
      <c r="AR944" s="86"/>
      <c r="AS944" s="86"/>
      <c r="AT944" s="86"/>
      <c r="AU944" s="86"/>
    </row>
    <row r="945" spans="1:47" ht="15" customHeight="1">
      <c r="A945" s="81">
        <v>91751859</v>
      </c>
      <c r="B945" s="77">
        <v>11</v>
      </c>
      <c r="C945" s="78">
        <v>44757</v>
      </c>
      <c r="D945" s="79">
        <v>44757</v>
      </c>
      <c r="E945" s="77" t="s">
        <v>862</v>
      </c>
      <c r="F945" s="87">
        <v>44759</v>
      </c>
      <c r="G945" s="81">
        <v>80</v>
      </c>
      <c r="H945" s="81"/>
      <c r="I945" s="77"/>
      <c r="J945" s="81"/>
      <c r="K945" s="77" t="s">
        <v>992</v>
      </c>
      <c r="L945" s="82" t="s">
        <v>1167</v>
      </c>
      <c r="M945" s="77" t="s">
        <v>5</v>
      </c>
      <c r="N945" s="83"/>
      <c r="O945" s="208"/>
      <c r="P945" s="76">
        <v>68.5</v>
      </c>
      <c r="Q945" s="81">
        <v>25300</v>
      </c>
      <c r="R945" s="76">
        <v>4</v>
      </c>
      <c r="S945" s="85" t="s">
        <v>865</v>
      </c>
      <c r="T945" s="76" t="s">
        <v>873</v>
      </c>
      <c r="U945" s="76">
        <v>25.7</v>
      </c>
      <c r="V945" s="77" t="s">
        <v>994</v>
      </c>
      <c r="W945" s="84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86"/>
      <c r="AP945" s="86"/>
      <c r="AQ945" s="86"/>
      <c r="AR945" s="86"/>
      <c r="AS945" s="86"/>
      <c r="AT945" s="86"/>
      <c r="AU945" s="86"/>
    </row>
    <row r="946" spans="1:47" ht="15" customHeight="1">
      <c r="A946" s="81">
        <v>91754028</v>
      </c>
      <c r="B946" s="77">
        <v>12</v>
      </c>
      <c r="C946" s="78">
        <v>44757</v>
      </c>
      <c r="D946" s="79">
        <v>44757</v>
      </c>
      <c r="E946" s="77" t="s">
        <v>862</v>
      </c>
      <c r="F946" s="87">
        <v>44759</v>
      </c>
      <c r="G946" s="81">
        <v>80</v>
      </c>
      <c r="H946" s="81"/>
      <c r="I946" s="77"/>
      <c r="J946" s="81"/>
      <c r="K946" s="77" t="s">
        <v>992</v>
      </c>
      <c r="L946" s="82" t="s">
        <v>1167</v>
      </c>
      <c r="M946" s="77" t="s">
        <v>5</v>
      </c>
      <c r="N946" s="83"/>
      <c r="O946" s="208"/>
      <c r="P946" s="76">
        <v>69</v>
      </c>
      <c r="Q946" s="81">
        <v>24700</v>
      </c>
      <c r="R946" s="76">
        <v>4</v>
      </c>
      <c r="S946" s="85" t="s">
        <v>865</v>
      </c>
      <c r="T946" s="101" t="s">
        <v>897</v>
      </c>
      <c r="U946" s="76">
        <v>25.38</v>
      </c>
      <c r="V946" s="77" t="s">
        <v>994</v>
      </c>
      <c r="W946" s="84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86"/>
      <c r="AP946" s="86"/>
      <c r="AQ946" s="86"/>
      <c r="AR946" s="86"/>
      <c r="AS946" s="86"/>
      <c r="AT946" s="86"/>
      <c r="AU946" s="86"/>
    </row>
    <row r="947" spans="1:47" ht="15" customHeight="1">
      <c r="A947" s="81">
        <v>91755454</v>
      </c>
      <c r="B947" s="77">
        <v>13</v>
      </c>
      <c r="C947" s="78">
        <v>44757</v>
      </c>
      <c r="D947" s="79">
        <v>44757</v>
      </c>
      <c r="E947" s="77" t="s">
        <v>862</v>
      </c>
      <c r="F947" s="87">
        <v>44759</v>
      </c>
      <c r="G947" s="81">
        <v>80</v>
      </c>
      <c r="H947" s="81"/>
      <c r="I947" s="77"/>
      <c r="J947" s="81"/>
      <c r="K947" s="77" t="s">
        <v>992</v>
      </c>
      <c r="L947" s="82" t="s">
        <v>1167</v>
      </c>
      <c r="M947" s="77" t="s">
        <v>5</v>
      </c>
      <c r="N947" s="83"/>
      <c r="O947" s="208"/>
      <c r="P947" s="76">
        <v>68.5</v>
      </c>
      <c r="Q947" s="81">
        <v>25300</v>
      </c>
      <c r="R947" s="76">
        <v>4</v>
      </c>
      <c r="S947" s="85" t="s">
        <v>865</v>
      </c>
      <c r="T947" s="76" t="s">
        <v>873</v>
      </c>
      <c r="U947" s="76">
        <v>25.7</v>
      </c>
      <c r="V947" s="77" t="s">
        <v>994</v>
      </c>
      <c r="W947" s="84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86"/>
      <c r="AP947" s="86"/>
      <c r="AQ947" s="86"/>
      <c r="AR947" s="86"/>
      <c r="AS947" s="86"/>
      <c r="AT947" s="86"/>
      <c r="AU947" s="86"/>
    </row>
    <row r="948" spans="1:47" ht="15" customHeight="1">
      <c r="A948" s="81">
        <v>91759332</v>
      </c>
      <c r="B948" s="77">
        <v>14</v>
      </c>
      <c r="C948" s="78">
        <v>44757</v>
      </c>
      <c r="D948" s="79">
        <v>44757</v>
      </c>
      <c r="E948" s="77" t="s">
        <v>862</v>
      </c>
      <c r="F948" s="87">
        <v>44759</v>
      </c>
      <c r="G948" s="81">
        <v>80</v>
      </c>
      <c r="H948" s="81"/>
      <c r="I948" s="77"/>
      <c r="J948" s="81"/>
      <c r="K948" s="77" t="s">
        <v>992</v>
      </c>
      <c r="L948" s="82" t="s">
        <v>1167</v>
      </c>
      <c r="M948" s="77" t="s">
        <v>5</v>
      </c>
      <c r="N948" s="83"/>
      <c r="O948" s="208"/>
      <c r="P948" s="76">
        <v>69</v>
      </c>
      <c r="Q948" s="81">
        <v>24800</v>
      </c>
      <c r="R948" s="76">
        <v>4</v>
      </c>
      <c r="S948" s="85" t="s">
        <v>865</v>
      </c>
      <c r="T948" s="101" t="s">
        <v>897</v>
      </c>
      <c r="U948" s="76">
        <v>25.38</v>
      </c>
      <c r="V948" s="77" t="s">
        <v>994</v>
      </c>
      <c r="W948" s="84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86"/>
      <c r="AP948" s="86"/>
      <c r="AQ948" s="86"/>
      <c r="AR948" s="86"/>
      <c r="AS948" s="86"/>
      <c r="AT948" s="86"/>
      <c r="AU948" s="86"/>
    </row>
    <row r="949" spans="1:47" ht="15" customHeight="1">
      <c r="A949" s="81">
        <v>91770644</v>
      </c>
      <c r="B949" s="77">
        <v>15</v>
      </c>
      <c r="C949" s="78">
        <v>44757</v>
      </c>
      <c r="D949" s="79">
        <v>44757</v>
      </c>
      <c r="E949" s="77" t="s">
        <v>862</v>
      </c>
      <c r="F949" s="87">
        <v>44759</v>
      </c>
      <c r="G949" s="81">
        <v>80</v>
      </c>
      <c r="H949" s="81"/>
      <c r="I949" s="77"/>
      <c r="J949" s="81"/>
      <c r="K949" s="77" t="s">
        <v>992</v>
      </c>
      <c r="L949" s="82" t="s">
        <v>1167</v>
      </c>
      <c r="M949" s="77" t="s">
        <v>5</v>
      </c>
      <c r="N949" s="83"/>
      <c r="O949" s="208"/>
      <c r="P949" s="76">
        <v>68.5</v>
      </c>
      <c r="Q949" s="81">
        <v>25400</v>
      </c>
      <c r="R949" s="76">
        <v>4</v>
      </c>
      <c r="S949" s="85" t="s">
        <v>865</v>
      </c>
      <c r="T949" s="76" t="s">
        <v>873</v>
      </c>
      <c r="U949" s="76">
        <v>25.7</v>
      </c>
      <c r="V949" s="77" t="s">
        <v>994</v>
      </c>
      <c r="W949" s="84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86"/>
      <c r="AP949" s="86"/>
      <c r="AQ949" s="86"/>
      <c r="AR949" s="86"/>
      <c r="AS949" s="86"/>
      <c r="AT949" s="86"/>
      <c r="AU949" s="86"/>
    </row>
    <row r="950" spans="1:47" ht="15" customHeight="1">
      <c r="A950" s="81">
        <v>91772368</v>
      </c>
      <c r="B950" s="77">
        <v>16</v>
      </c>
      <c r="C950" s="78">
        <v>44757</v>
      </c>
      <c r="D950" s="79">
        <v>44757</v>
      </c>
      <c r="E950" s="77" t="s">
        <v>862</v>
      </c>
      <c r="F950" s="87">
        <v>44759</v>
      </c>
      <c r="G950" s="81">
        <v>80</v>
      </c>
      <c r="H950" s="81"/>
      <c r="I950" s="77"/>
      <c r="J950" s="81"/>
      <c r="K950" s="77" t="s">
        <v>992</v>
      </c>
      <c r="L950" s="82" t="s">
        <v>1167</v>
      </c>
      <c r="M950" s="77" t="s">
        <v>5</v>
      </c>
      <c r="N950" s="83"/>
      <c r="O950" s="208"/>
      <c r="P950" s="76">
        <v>74.5</v>
      </c>
      <c r="Q950" s="76">
        <v>25100</v>
      </c>
      <c r="R950" s="76">
        <v>4</v>
      </c>
      <c r="S950" s="85" t="s">
        <v>865</v>
      </c>
      <c r="T950" s="90" t="s">
        <v>879</v>
      </c>
      <c r="U950" s="76">
        <v>25.62</v>
      </c>
      <c r="V950" s="77" t="s">
        <v>994</v>
      </c>
      <c r="W950" s="84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86"/>
      <c r="AP950" s="86"/>
      <c r="AQ950" s="86"/>
      <c r="AR950" s="86"/>
      <c r="AS950" s="86"/>
      <c r="AT950" s="86"/>
      <c r="AU950" s="86"/>
    </row>
    <row r="951" spans="1:47" ht="15" customHeight="1">
      <c r="A951" s="81">
        <v>91775072</v>
      </c>
      <c r="B951" s="77">
        <v>17</v>
      </c>
      <c r="C951" s="78">
        <v>44757</v>
      </c>
      <c r="D951" s="79">
        <v>44757</v>
      </c>
      <c r="E951" s="77" t="s">
        <v>862</v>
      </c>
      <c r="F951" s="87">
        <v>44759</v>
      </c>
      <c r="G951" s="81">
        <v>80</v>
      </c>
      <c r="H951" s="81"/>
      <c r="I951" s="77"/>
      <c r="J951" s="81"/>
      <c r="K951" s="77" t="s">
        <v>992</v>
      </c>
      <c r="L951" s="82" t="s">
        <v>1167</v>
      </c>
      <c r="M951" s="77" t="s">
        <v>5</v>
      </c>
      <c r="N951" s="83"/>
      <c r="O951" s="208"/>
      <c r="P951" s="76">
        <v>68.5</v>
      </c>
      <c r="Q951" s="81">
        <v>25400</v>
      </c>
      <c r="R951" s="76">
        <v>4</v>
      </c>
      <c r="S951" s="85" t="s">
        <v>865</v>
      </c>
      <c r="T951" s="76" t="s">
        <v>873</v>
      </c>
      <c r="U951" s="76">
        <v>25.7</v>
      </c>
      <c r="V951" s="77" t="s">
        <v>994</v>
      </c>
      <c r="W951" s="84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86"/>
      <c r="AP951" s="86"/>
      <c r="AQ951" s="86"/>
      <c r="AR951" s="86"/>
      <c r="AS951" s="86"/>
      <c r="AT951" s="86"/>
      <c r="AU951" s="86"/>
    </row>
    <row r="952" spans="1:47" ht="15" customHeight="1">
      <c r="A952" s="81">
        <v>91778274</v>
      </c>
      <c r="B952" s="77">
        <v>18</v>
      </c>
      <c r="C952" s="78">
        <v>44757</v>
      </c>
      <c r="D952" s="79">
        <v>44757</v>
      </c>
      <c r="E952" s="77" t="s">
        <v>862</v>
      </c>
      <c r="F952" s="87">
        <v>44759</v>
      </c>
      <c r="G952" s="81">
        <v>80</v>
      </c>
      <c r="H952" s="81"/>
      <c r="I952" s="77"/>
      <c r="J952" s="81"/>
      <c r="K952" s="77" t="s">
        <v>992</v>
      </c>
      <c r="L952" s="82" t="s">
        <v>1167</v>
      </c>
      <c r="M952" s="77" t="s">
        <v>5</v>
      </c>
      <c r="N952" s="83"/>
      <c r="O952" s="208"/>
      <c r="P952" s="76">
        <v>74.5</v>
      </c>
      <c r="Q952" s="76">
        <v>25100</v>
      </c>
      <c r="R952" s="76">
        <v>4</v>
      </c>
      <c r="S952" s="85" t="s">
        <v>865</v>
      </c>
      <c r="T952" s="90" t="s">
        <v>879</v>
      </c>
      <c r="U952" s="76">
        <v>25.62</v>
      </c>
      <c r="V952" s="77" t="s">
        <v>994</v>
      </c>
      <c r="W952" s="84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86"/>
      <c r="AP952" s="86"/>
      <c r="AQ952" s="86"/>
      <c r="AR952" s="86"/>
      <c r="AS952" s="86"/>
      <c r="AT952" s="86"/>
      <c r="AU952" s="86"/>
    </row>
    <row r="953" spans="1:47" ht="15" customHeight="1">
      <c r="A953" s="81">
        <v>91785170</v>
      </c>
      <c r="B953" s="77">
        <v>19</v>
      </c>
      <c r="C953" s="78">
        <v>44757</v>
      </c>
      <c r="D953" s="79">
        <v>44757</v>
      </c>
      <c r="E953" s="77" t="s">
        <v>862</v>
      </c>
      <c r="F953" s="87">
        <v>44759</v>
      </c>
      <c r="G953" s="81">
        <v>80</v>
      </c>
      <c r="H953" s="81"/>
      <c r="I953" s="77"/>
      <c r="J953" s="81"/>
      <c r="K953" s="77" t="s">
        <v>992</v>
      </c>
      <c r="L953" s="82" t="s">
        <v>1167</v>
      </c>
      <c r="M953" s="77" t="s">
        <v>5</v>
      </c>
      <c r="N953" s="83"/>
      <c r="O953" s="208"/>
      <c r="P953" s="76">
        <v>74.5</v>
      </c>
      <c r="Q953" s="76">
        <v>25100</v>
      </c>
      <c r="R953" s="76">
        <v>4</v>
      </c>
      <c r="S953" s="85" t="s">
        <v>865</v>
      </c>
      <c r="T953" s="90" t="s">
        <v>879</v>
      </c>
      <c r="U953" s="76">
        <v>25.62</v>
      </c>
      <c r="V953" s="77" t="s">
        <v>994</v>
      </c>
      <c r="W953" s="84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86"/>
      <c r="AP953" s="86"/>
      <c r="AQ953" s="86"/>
      <c r="AR953" s="86"/>
      <c r="AS953" s="86"/>
      <c r="AT953" s="86"/>
      <c r="AU953" s="86"/>
    </row>
    <row r="954" spans="1:47" ht="15" customHeight="1">
      <c r="A954" s="81">
        <v>91956680</v>
      </c>
      <c r="B954" s="77">
        <v>20</v>
      </c>
      <c r="C954" s="78">
        <v>44757</v>
      </c>
      <c r="D954" s="79">
        <v>44757</v>
      </c>
      <c r="E954" s="77" t="s">
        <v>862</v>
      </c>
      <c r="F954" s="87">
        <v>44759</v>
      </c>
      <c r="G954" s="81">
        <v>80</v>
      </c>
      <c r="H954" s="81"/>
      <c r="I954" s="77"/>
      <c r="J954" s="81"/>
      <c r="K954" s="77" t="s">
        <v>992</v>
      </c>
      <c r="L954" s="82" t="s">
        <v>1167</v>
      </c>
      <c r="M954" s="77" t="s">
        <v>5</v>
      </c>
      <c r="N954" s="83"/>
      <c r="O954" s="208"/>
      <c r="P954" s="76">
        <v>74.5</v>
      </c>
      <c r="Q954" s="76">
        <v>25100</v>
      </c>
      <c r="R954" s="76">
        <v>4</v>
      </c>
      <c r="S954" s="85" t="s">
        <v>865</v>
      </c>
      <c r="T954" s="90" t="s">
        <v>879</v>
      </c>
      <c r="U954" s="76">
        <v>25.62</v>
      </c>
      <c r="V954" s="77" t="s">
        <v>994</v>
      </c>
      <c r="W954" s="84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86"/>
      <c r="AP954" s="86"/>
      <c r="AQ954" s="86"/>
      <c r="AR954" s="86"/>
      <c r="AS954" s="86"/>
      <c r="AT954" s="86"/>
      <c r="AU954" s="86"/>
    </row>
    <row r="955" spans="1:47" ht="15" customHeight="1">
      <c r="A955" s="81">
        <v>91962019</v>
      </c>
      <c r="B955" s="77">
        <v>21</v>
      </c>
      <c r="C955" s="78">
        <v>44757</v>
      </c>
      <c r="D955" s="79">
        <v>44757</v>
      </c>
      <c r="E955" s="77" t="s">
        <v>862</v>
      </c>
      <c r="F955" s="87">
        <v>44759</v>
      </c>
      <c r="G955" s="81">
        <v>80</v>
      </c>
      <c r="H955" s="81"/>
      <c r="I955" s="77"/>
      <c r="J955" s="81"/>
      <c r="K955" s="77" t="s">
        <v>992</v>
      </c>
      <c r="L955" s="82" t="s">
        <v>1167</v>
      </c>
      <c r="M955" s="77" t="s">
        <v>5</v>
      </c>
      <c r="N955" s="83"/>
      <c r="O955" s="208"/>
      <c r="P955" s="76">
        <v>74.5</v>
      </c>
      <c r="Q955" s="76">
        <v>25100</v>
      </c>
      <c r="R955" s="76">
        <v>4</v>
      </c>
      <c r="S955" s="85" t="s">
        <v>865</v>
      </c>
      <c r="T955" s="90" t="s">
        <v>879</v>
      </c>
      <c r="U955" s="76">
        <v>25.62</v>
      </c>
      <c r="V955" s="77" t="s">
        <v>994</v>
      </c>
      <c r="W955" s="84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86"/>
      <c r="AP955" s="86"/>
      <c r="AQ955" s="86"/>
      <c r="AR955" s="86"/>
      <c r="AS955" s="86"/>
      <c r="AT955" s="86"/>
      <c r="AU955" s="86"/>
    </row>
    <row r="956" spans="1:47" ht="15" customHeight="1">
      <c r="A956" s="81">
        <v>91962126</v>
      </c>
      <c r="B956" s="77">
        <v>22</v>
      </c>
      <c r="C956" s="78">
        <v>44757</v>
      </c>
      <c r="D956" s="79">
        <v>44757</v>
      </c>
      <c r="E956" s="77" t="s">
        <v>862</v>
      </c>
      <c r="F956" s="87">
        <v>44759</v>
      </c>
      <c r="G956" s="81">
        <v>80</v>
      </c>
      <c r="H956" s="81"/>
      <c r="I956" s="77"/>
      <c r="J956" s="81"/>
      <c r="K956" s="77" t="s">
        <v>992</v>
      </c>
      <c r="L956" s="82" t="s">
        <v>1167</v>
      </c>
      <c r="M956" s="77" t="s">
        <v>5</v>
      </c>
      <c r="N956" s="83"/>
      <c r="O956" s="208"/>
      <c r="P956" s="76">
        <v>74.5</v>
      </c>
      <c r="Q956" s="76">
        <v>25100</v>
      </c>
      <c r="R956" s="76">
        <v>4</v>
      </c>
      <c r="S956" s="85" t="s">
        <v>865</v>
      </c>
      <c r="T956" s="90" t="s">
        <v>879</v>
      </c>
      <c r="U956" s="76">
        <v>25.62</v>
      </c>
      <c r="V956" s="77" t="s">
        <v>994</v>
      </c>
      <c r="W956" s="84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86"/>
      <c r="AP956" s="86"/>
      <c r="AQ956" s="86"/>
      <c r="AR956" s="86"/>
      <c r="AS956" s="86"/>
      <c r="AT956" s="86"/>
      <c r="AU956" s="86"/>
    </row>
    <row r="957" spans="1:47" ht="15" customHeight="1">
      <c r="A957" s="81">
        <v>91962183</v>
      </c>
      <c r="B957" s="77">
        <v>23</v>
      </c>
      <c r="C957" s="78">
        <v>44757</v>
      </c>
      <c r="D957" s="79">
        <v>44757</v>
      </c>
      <c r="E957" s="77" t="s">
        <v>862</v>
      </c>
      <c r="F957" s="87">
        <v>44759</v>
      </c>
      <c r="G957" s="81">
        <v>80</v>
      </c>
      <c r="H957" s="81"/>
      <c r="I957" s="77"/>
      <c r="J957" s="81"/>
      <c r="K957" s="77" t="s">
        <v>992</v>
      </c>
      <c r="L957" s="82" t="s">
        <v>1167</v>
      </c>
      <c r="M957" s="77" t="s">
        <v>5</v>
      </c>
      <c r="N957" s="83"/>
      <c r="O957" s="208"/>
      <c r="P957" s="76">
        <v>74.5</v>
      </c>
      <c r="Q957" s="76">
        <v>25100</v>
      </c>
      <c r="R957" s="76">
        <v>4</v>
      </c>
      <c r="S957" s="85" t="s">
        <v>865</v>
      </c>
      <c r="T957" s="90" t="s">
        <v>879</v>
      </c>
      <c r="U957" s="76">
        <v>25.62</v>
      </c>
      <c r="V957" s="77" t="s">
        <v>994</v>
      </c>
      <c r="W957" s="84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86"/>
      <c r="AP957" s="86"/>
      <c r="AQ957" s="86"/>
      <c r="AR957" s="86"/>
      <c r="AS957" s="86"/>
      <c r="AT957" s="86"/>
      <c r="AU957" s="86"/>
    </row>
    <row r="958" spans="1:47" ht="15" customHeight="1">
      <c r="A958" s="81">
        <v>95954491</v>
      </c>
      <c r="B958" s="77">
        <v>24</v>
      </c>
      <c r="C958" s="78">
        <v>44757</v>
      </c>
      <c r="D958" s="79">
        <v>44757</v>
      </c>
      <c r="E958" s="77" t="s">
        <v>862</v>
      </c>
      <c r="F958" s="87">
        <v>44759</v>
      </c>
      <c r="G958" s="81">
        <v>80</v>
      </c>
      <c r="H958" s="81"/>
      <c r="I958" s="77"/>
      <c r="J958" s="81"/>
      <c r="K958" s="77" t="s">
        <v>992</v>
      </c>
      <c r="L958" s="82" t="s">
        <v>1167</v>
      </c>
      <c r="M958" s="77" t="s">
        <v>5</v>
      </c>
      <c r="N958" s="83"/>
      <c r="O958" s="208"/>
      <c r="P958" s="76">
        <v>74.5</v>
      </c>
      <c r="Q958" s="76">
        <v>25100</v>
      </c>
      <c r="R958" s="76">
        <v>4</v>
      </c>
      <c r="S958" s="85" t="s">
        <v>865</v>
      </c>
      <c r="T958" s="90" t="s">
        <v>879</v>
      </c>
      <c r="U958" s="76">
        <v>25.62</v>
      </c>
      <c r="V958" s="77" t="s">
        <v>994</v>
      </c>
      <c r="W958" s="84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86"/>
      <c r="AP958" s="86"/>
      <c r="AQ958" s="86"/>
      <c r="AR958" s="86"/>
      <c r="AS958" s="86"/>
      <c r="AT958" s="86"/>
      <c r="AU958" s="86"/>
    </row>
    <row r="959" spans="1:47" ht="15" customHeight="1">
      <c r="A959" s="81">
        <v>95992897</v>
      </c>
      <c r="B959" s="77">
        <v>25</v>
      </c>
      <c r="C959" s="78">
        <v>44757</v>
      </c>
      <c r="D959" s="79">
        <v>44757</v>
      </c>
      <c r="E959" s="77" t="s">
        <v>862</v>
      </c>
      <c r="F959" s="87">
        <v>44759</v>
      </c>
      <c r="G959" s="81">
        <v>80</v>
      </c>
      <c r="H959" s="81"/>
      <c r="I959" s="77"/>
      <c r="J959" s="81"/>
      <c r="K959" s="77" t="s">
        <v>992</v>
      </c>
      <c r="L959" s="82" t="s">
        <v>1167</v>
      </c>
      <c r="M959" s="77" t="s">
        <v>5</v>
      </c>
      <c r="N959" s="83"/>
      <c r="O959" s="208"/>
      <c r="P959" s="76">
        <v>74.5</v>
      </c>
      <c r="Q959" s="76">
        <v>25100</v>
      </c>
      <c r="R959" s="76">
        <v>4</v>
      </c>
      <c r="S959" s="85" t="s">
        <v>865</v>
      </c>
      <c r="T959" s="90" t="s">
        <v>879</v>
      </c>
      <c r="U959" s="76">
        <v>25.62</v>
      </c>
      <c r="V959" s="77" t="s">
        <v>994</v>
      </c>
      <c r="W959" s="84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86"/>
      <c r="AP959" s="86"/>
      <c r="AQ959" s="86"/>
      <c r="AR959" s="86"/>
      <c r="AS959" s="86"/>
      <c r="AT959" s="86"/>
      <c r="AU959" s="86"/>
    </row>
    <row r="960" spans="1:47" ht="15" customHeight="1">
      <c r="A960" s="81">
        <v>98176126</v>
      </c>
      <c r="B960" s="77">
        <v>26</v>
      </c>
      <c r="C960" s="78">
        <v>44757</v>
      </c>
      <c r="D960" s="79">
        <v>44757</v>
      </c>
      <c r="E960" s="77" t="s">
        <v>862</v>
      </c>
      <c r="F960" s="87">
        <v>44759</v>
      </c>
      <c r="G960" s="81">
        <v>80</v>
      </c>
      <c r="H960" s="81"/>
      <c r="I960" s="77"/>
      <c r="J960" s="81"/>
      <c r="K960" s="77" t="s">
        <v>992</v>
      </c>
      <c r="L960" s="82" t="s">
        <v>1167</v>
      </c>
      <c r="M960" s="77" t="s">
        <v>5</v>
      </c>
      <c r="N960" s="83"/>
      <c r="O960" s="208"/>
      <c r="P960" s="76">
        <v>69</v>
      </c>
      <c r="Q960" s="76">
        <v>25000</v>
      </c>
      <c r="R960" s="76">
        <v>4</v>
      </c>
      <c r="S960" s="85" t="s">
        <v>875</v>
      </c>
      <c r="T960" s="88" t="s">
        <v>876</v>
      </c>
      <c r="U960" s="76">
        <v>25.22</v>
      </c>
      <c r="V960" s="77" t="s">
        <v>994</v>
      </c>
      <c r="W960" s="84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86"/>
      <c r="AP960" s="86"/>
      <c r="AQ960" s="86"/>
      <c r="AR960" s="86"/>
      <c r="AS960" s="86"/>
      <c r="AT960" s="86"/>
      <c r="AU960" s="86"/>
    </row>
    <row r="961" spans="1:47" ht="15" customHeight="1">
      <c r="A961" s="81">
        <v>98176704</v>
      </c>
      <c r="B961" s="77">
        <v>27</v>
      </c>
      <c r="C961" s="78">
        <v>44757</v>
      </c>
      <c r="D961" s="79">
        <v>44757</v>
      </c>
      <c r="E961" s="77" t="s">
        <v>862</v>
      </c>
      <c r="F961" s="87">
        <v>44759</v>
      </c>
      <c r="G961" s="81">
        <v>80</v>
      </c>
      <c r="H961" s="81"/>
      <c r="I961" s="77"/>
      <c r="J961" s="81"/>
      <c r="K961" s="77" t="s">
        <v>992</v>
      </c>
      <c r="L961" s="82" t="s">
        <v>1167</v>
      </c>
      <c r="M961" s="77" t="s">
        <v>5</v>
      </c>
      <c r="N961" s="83"/>
      <c r="O961" s="208"/>
      <c r="P961" s="76">
        <v>69</v>
      </c>
      <c r="Q961" s="76">
        <v>25000</v>
      </c>
      <c r="R961" s="76">
        <v>4</v>
      </c>
      <c r="S961" s="85" t="s">
        <v>875</v>
      </c>
      <c r="T961" s="88" t="s">
        <v>876</v>
      </c>
      <c r="U961" s="76">
        <v>25.22</v>
      </c>
      <c r="V961" s="77" t="s">
        <v>994</v>
      </c>
      <c r="W961" s="84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86"/>
      <c r="AP961" s="86"/>
      <c r="AQ961" s="86"/>
      <c r="AR961" s="86"/>
      <c r="AS961" s="86"/>
      <c r="AT961" s="86"/>
      <c r="AU961" s="86"/>
    </row>
    <row r="962" spans="1:47" ht="15" customHeight="1">
      <c r="A962" s="81">
        <v>98179047</v>
      </c>
      <c r="B962" s="77">
        <v>28</v>
      </c>
      <c r="C962" s="78">
        <v>44757</v>
      </c>
      <c r="D962" s="79">
        <v>44757</v>
      </c>
      <c r="E962" s="77" t="s">
        <v>862</v>
      </c>
      <c r="F962" s="87">
        <v>44759</v>
      </c>
      <c r="G962" s="81">
        <v>80</v>
      </c>
      <c r="H962" s="81"/>
      <c r="I962" s="77"/>
      <c r="J962" s="81"/>
      <c r="K962" s="77" t="s">
        <v>992</v>
      </c>
      <c r="L962" s="82" t="s">
        <v>1167</v>
      </c>
      <c r="M962" s="77" t="s">
        <v>5</v>
      </c>
      <c r="N962" s="83"/>
      <c r="O962" s="208"/>
      <c r="P962" s="76">
        <v>69</v>
      </c>
      <c r="Q962" s="81">
        <v>24500</v>
      </c>
      <c r="R962" s="81">
        <v>4</v>
      </c>
      <c r="S962" s="89" t="s">
        <v>877</v>
      </c>
      <c r="T962" s="76" t="s">
        <v>878</v>
      </c>
      <c r="U962" s="76">
        <v>25.186</v>
      </c>
      <c r="V962" s="77" t="s">
        <v>994</v>
      </c>
      <c r="W962" s="84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86"/>
      <c r="AP962" s="86"/>
      <c r="AQ962" s="86"/>
      <c r="AR962" s="86"/>
      <c r="AS962" s="86"/>
      <c r="AT962" s="86"/>
      <c r="AU962" s="86"/>
    </row>
    <row r="963" spans="1:47" ht="15" customHeight="1">
      <c r="A963" s="81">
        <v>98180409</v>
      </c>
      <c r="B963" s="77">
        <v>29</v>
      </c>
      <c r="C963" s="78">
        <v>44757</v>
      </c>
      <c r="D963" s="79">
        <v>44757</v>
      </c>
      <c r="E963" s="77" t="s">
        <v>862</v>
      </c>
      <c r="F963" s="87">
        <v>44759</v>
      </c>
      <c r="G963" s="81">
        <v>80</v>
      </c>
      <c r="H963" s="81"/>
      <c r="I963" s="77"/>
      <c r="J963" s="81"/>
      <c r="K963" s="77" t="s">
        <v>992</v>
      </c>
      <c r="L963" s="82" t="s">
        <v>1167</v>
      </c>
      <c r="M963" s="77" t="s">
        <v>5</v>
      </c>
      <c r="N963" s="83"/>
      <c r="O963" s="208"/>
      <c r="P963" s="76">
        <v>69</v>
      </c>
      <c r="Q963" s="76">
        <v>25000</v>
      </c>
      <c r="R963" s="81">
        <v>4</v>
      </c>
      <c r="S963" s="89" t="s">
        <v>877</v>
      </c>
      <c r="T963" s="76" t="s">
        <v>878</v>
      </c>
      <c r="U963" s="76">
        <v>25.186</v>
      </c>
      <c r="V963" s="77" t="s">
        <v>994</v>
      </c>
      <c r="W963" s="84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86"/>
      <c r="AP963" s="86"/>
      <c r="AQ963" s="86"/>
      <c r="AR963" s="86"/>
      <c r="AS963" s="86"/>
      <c r="AT963" s="86"/>
      <c r="AU963" s="86"/>
    </row>
    <row r="964" spans="1:47" ht="15" customHeight="1">
      <c r="A964" s="81">
        <v>98182801</v>
      </c>
      <c r="B964" s="77">
        <v>30</v>
      </c>
      <c r="C964" s="78">
        <v>44757</v>
      </c>
      <c r="D964" s="79">
        <v>44757</v>
      </c>
      <c r="E964" s="77" t="s">
        <v>862</v>
      </c>
      <c r="F964" s="87">
        <v>44759</v>
      </c>
      <c r="G964" s="81">
        <v>80</v>
      </c>
      <c r="H964" s="81"/>
      <c r="I964" s="77"/>
      <c r="J964" s="81"/>
      <c r="K964" s="77" t="s">
        <v>992</v>
      </c>
      <c r="L964" s="82" t="s">
        <v>1167</v>
      </c>
      <c r="M964" s="77" t="s">
        <v>5</v>
      </c>
      <c r="N964" s="83"/>
      <c r="O964" s="208"/>
      <c r="P964" s="76">
        <v>69</v>
      </c>
      <c r="Q964" s="81">
        <v>24500</v>
      </c>
      <c r="R964" s="81">
        <v>4</v>
      </c>
      <c r="S964" s="89" t="s">
        <v>877</v>
      </c>
      <c r="T964" s="76" t="s">
        <v>878</v>
      </c>
      <c r="U964" s="76">
        <v>25.186</v>
      </c>
      <c r="V964" s="77" t="s">
        <v>994</v>
      </c>
      <c r="W964" s="84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86"/>
      <c r="AP964" s="86"/>
      <c r="AQ964" s="86"/>
      <c r="AR964" s="86"/>
      <c r="AS964" s="86"/>
      <c r="AT964" s="86"/>
      <c r="AU964" s="86"/>
    </row>
    <row r="965" spans="1:47" ht="15" customHeight="1">
      <c r="A965" s="81">
        <v>98184401</v>
      </c>
      <c r="B965" s="77">
        <v>31</v>
      </c>
      <c r="C965" s="78">
        <v>44757</v>
      </c>
      <c r="D965" s="79">
        <v>44757</v>
      </c>
      <c r="E965" s="77" t="s">
        <v>862</v>
      </c>
      <c r="F965" s="87">
        <v>44759</v>
      </c>
      <c r="G965" s="81">
        <v>80</v>
      </c>
      <c r="H965" s="81"/>
      <c r="I965" s="77"/>
      <c r="J965" s="81"/>
      <c r="K965" s="77" t="s">
        <v>992</v>
      </c>
      <c r="L965" s="82" t="s">
        <v>1167</v>
      </c>
      <c r="M965" s="77" t="s">
        <v>5</v>
      </c>
      <c r="N965" s="83"/>
      <c r="O965" s="208"/>
      <c r="P965" s="76">
        <v>69</v>
      </c>
      <c r="Q965" s="81">
        <v>24500</v>
      </c>
      <c r="R965" s="81">
        <v>4</v>
      </c>
      <c r="S965" s="89" t="s">
        <v>877</v>
      </c>
      <c r="T965" s="76" t="s">
        <v>878</v>
      </c>
      <c r="U965" s="76">
        <v>25.186</v>
      </c>
      <c r="V965" s="77" t="s">
        <v>994</v>
      </c>
      <c r="W965" s="84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86"/>
      <c r="AP965" s="86"/>
      <c r="AQ965" s="86"/>
      <c r="AR965" s="86"/>
      <c r="AS965" s="86"/>
      <c r="AT965" s="86"/>
      <c r="AU965" s="86"/>
    </row>
    <row r="966" spans="1:47" ht="15" customHeight="1">
      <c r="A966" s="81">
        <v>98184856</v>
      </c>
      <c r="B966" s="77">
        <v>32</v>
      </c>
      <c r="C966" s="78">
        <v>44757</v>
      </c>
      <c r="D966" s="79">
        <v>44757</v>
      </c>
      <c r="E966" s="77" t="s">
        <v>862</v>
      </c>
      <c r="F966" s="87">
        <v>44759</v>
      </c>
      <c r="G966" s="81">
        <v>80</v>
      </c>
      <c r="H966" s="81"/>
      <c r="I966" s="77"/>
      <c r="J966" s="81"/>
      <c r="K966" s="77" t="s">
        <v>992</v>
      </c>
      <c r="L966" s="82" t="s">
        <v>1167</v>
      </c>
      <c r="M966" s="77" t="s">
        <v>5</v>
      </c>
      <c r="N966" s="83"/>
      <c r="O966" s="208"/>
      <c r="P966" s="76">
        <v>69</v>
      </c>
      <c r="Q966" s="81">
        <v>24500</v>
      </c>
      <c r="R966" s="81">
        <v>4</v>
      </c>
      <c r="S966" s="89" t="s">
        <v>877</v>
      </c>
      <c r="T966" s="76" t="s">
        <v>878</v>
      </c>
      <c r="U966" s="76">
        <v>25.186</v>
      </c>
      <c r="V966" s="77" t="s">
        <v>994</v>
      </c>
      <c r="W966" s="84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86"/>
      <c r="AP966" s="86"/>
      <c r="AQ966" s="86"/>
      <c r="AR966" s="86"/>
      <c r="AS966" s="86"/>
      <c r="AT966" s="86"/>
      <c r="AU966" s="86"/>
    </row>
    <row r="967" spans="1:47" ht="15" customHeight="1">
      <c r="A967" s="81">
        <v>98185242</v>
      </c>
      <c r="B967" s="77">
        <v>33</v>
      </c>
      <c r="C967" s="78">
        <v>44757</v>
      </c>
      <c r="D967" s="79">
        <v>44757</v>
      </c>
      <c r="E967" s="77" t="s">
        <v>862</v>
      </c>
      <c r="F967" s="87">
        <v>44759</v>
      </c>
      <c r="G967" s="81">
        <v>80</v>
      </c>
      <c r="H967" s="81"/>
      <c r="I967" s="77"/>
      <c r="J967" s="81"/>
      <c r="K967" s="77" t="s">
        <v>992</v>
      </c>
      <c r="L967" s="82" t="s">
        <v>1167</v>
      </c>
      <c r="M967" s="77" t="s">
        <v>5</v>
      </c>
      <c r="N967" s="83"/>
      <c r="O967" s="208"/>
      <c r="P967" s="76">
        <v>69</v>
      </c>
      <c r="Q967" s="76">
        <v>25000</v>
      </c>
      <c r="R967" s="76">
        <v>4</v>
      </c>
      <c r="S967" s="85" t="s">
        <v>875</v>
      </c>
      <c r="T967" s="88" t="s">
        <v>876</v>
      </c>
      <c r="U967" s="76">
        <v>25.22</v>
      </c>
      <c r="V967" s="77" t="s">
        <v>994</v>
      </c>
      <c r="W967" s="84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86"/>
      <c r="AP967" s="86"/>
      <c r="AQ967" s="86"/>
      <c r="AR967" s="86"/>
      <c r="AS967" s="86"/>
      <c r="AT967" s="86"/>
      <c r="AU967" s="86"/>
    </row>
    <row r="968" spans="1:47" ht="15" customHeight="1">
      <c r="A968" s="81">
        <v>98300072</v>
      </c>
      <c r="B968" s="77">
        <v>34</v>
      </c>
      <c r="C968" s="78">
        <v>44757</v>
      </c>
      <c r="D968" s="79">
        <v>44757</v>
      </c>
      <c r="E968" s="77" t="s">
        <v>862</v>
      </c>
      <c r="F968" s="87">
        <v>44759</v>
      </c>
      <c r="G968" s="81">
        <v>80</v>
      </c>
      <c r="H968" s="81"/>
      <c r="I968" s="77"/>
      <c r="J968" s="81"/>
      <c r="K968" s="77" t="s">
        <v>992</v>
      </c>
      <c r="L968" s="82" t="s">
        <v>1167</v>
      </c>
      <c r="M968" s="77" t="s">
        <v>5</v>
      </c>
      <c r="N968" s="83"/>
      <c r="O968" s="208"/>
      <c r="P968" s="76">
        <v>74.5</v>
      </c>
      <c r="Q968" s="76">
        <v>25100</v>
      </c>
      <c r="R968" s="76">
        <v>4</v>
      </c>
      <c r="S968" s="85" t="s">
        <v>865</v>
      </c>
      <c r="T968" s="90" t="s">
        <v>879</v>
      </c>
      <c r="U968" s="76">
        <v>25.62</v>
      </c>
      <c r="V968" s="77" t="s">
        <v>994</v>
      </c>
      <c r="W968" s="84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86"/>
      <c r="AP968" s="86"/>
      <c r="AQ968" s="86"/>
      <c r="AR968" s="86"/>
      <c r="AS968" s="86"/>
      <c r="AT968" s="86"/>
      <c r="AU968" s="86"/>
    </row>
    <row r="969" spans="1:47" ht="15" customHeight="1">
      <c r="A969" s="81">
        <v>98300080</v>
      </c>
      <c r="B969" s="77">
        <v>35</v>
      </c>
      <c r="C969" s="78">
        <v>44757</v>
      </c>
      <c r="D969" s="79">
        <v>44757</v>
      </c>
      <c r="E969" s="77" t="s">
        <v>862</v>
      </c>
      <c r="F969" s="87">
        <v>44759</v>
      </c>
      <c r="G969" s="81">
        <v>80</v>
      </c>
      <c r="H969" s="81"/>
      <c r="I969" s="77"/>
      <c r="J969" s="81"/>
      <c r="K969" s="77" t="s">
        <v>992</v>
      </c>
      <c r="L969" s="82" t="s">
        <v>1167</v>
      </c>
      <c r="M969" s="77" t="s">
        <v>5</v>
      </c>
      <c r="N969" s="83"/>
      <c r="O969" s="208"/>
      <c r="P969" s="76">
        <v>74.5</v>
      </c>
      <c r="Q969" s="76">
        <v>25100</v>
      </c>
      <c r="R969" s="76">
        <v>4</v>
      </c>
      <c r="S969" s="85" t="s">
        <v>865</v>
      </c>
      <c r="T969" s="90" t="s">
        <v>879</v>
      </c>
      <c r="U969" s="76">
        <v>25.62</v>
      </c>
      <c r="V969" s="77" t="s">
        <v>994</v>
      </c>
      <c r="W969" s="84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86"/>
      <c r="AP969" s="86"/>
      <c r="AQ969" s="86"/>
      <c r="AR969" s="86"/>
      <c r="AS969" s="86"/>
      <c r="AT969" s="86"/>
      <c r="AU969" s="86"/>
    </row>
    <row r="970" spans="1:47" ht="15" customHeight="1">
      <c r="A970" s="81">
        <v>98311954</v>
      </c>
      <c r="B970" s="77">
        <v>36</v>
      </c>
      <c r="C970" s="78">
        <v>44757</v>
      </c>
      <c r="D970" s="79">
        <v>44757</v>
      </c>
      <c r="E970" s="77" t="s">
        <v>862</v>
      </c>
      <c r="F970" s="87">
        <v>44759</v>
      </c>
      <c r="G970" s="81">
        <v>80</v>
      </c>
      <c r="H970" s="81"/>
      <c r="I970" s="77"/>
      <c r="J970" s="81"/>
      <c r="K970" s="77" t="s">
        <v>992</v>
      </c>
      <c r="L970" s="82" t="s">
        <v>1167</v>
      </c>
      <c r="M970" s="77" t="s">
        <v>5</v>
      </c>
      <c r="N970" s="83"/>
      <c r="O970" s="208"/>
      <c r="P970" s="76">
        <v>74.5</v>
      </c>
      <c r="Q970" s="76">
        <v>25100</v>
      </c>
      <c r="R970" s="76">
        <v>4</v>
      </c>
      <c r="S970" s="85" t="s">
        <v>865</v>
      </c>
      <c r="T970" s="90" t="s">
        <v>879</v>
      </c>
      <c r="U970" s="76">
        <v>25.62</v>
      </c>
      <c r="V970" s="77" t="s">
        <v>994</v>
      </c>
      <c r="W970" s="84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86"/>
      <c r="AP970" s="86"/>
      <c r="AQ970" s="86"/>
      <c r="AR970" s="86"/>
      <c r="AS970" s="86"/>
      <c r="AT970" s="86"/>
      <c r="AU970" s="86"/>
    </row>
    <row r="971" spans="1:47" ht="14.25" customHeight="1">
      <c r="A971" s="209"/>
      <c r="B971" s="210"/>
      <c r="C971" s="211"/>
      <c r="D971" s="212"/>
      <c r="E971" s="210"/>
      <c r="F971" s="161">
        <v>44760.0625</v>
      </c>
      <c r="G971" s="213"/>
      <c r="H971" s="214"/>
      <c r="I971" s="147"/>
      <c r="J971" s="214"/>
      <c r="K971" s="213"/>
      <c r="L971" s="210"/>
      <c r="M971" s="215"/>
      <c r="N971" s="216"/>
      <c r="O971" s="84"/>
      <c r="P971" s="216"/>
      <c r="Q971" s="216"/>
      <c r="R971" s="216"/>
      <c r="S971" s="217"/>
      <c r="T971" s="216"/>
      <c r="U971" s="218"/>
      <c r="V971" s="217"/>
      <c r="W971" s="169"/>
      <c r="X971" s="170"/>
      <c r="Y971" s="170"/>
      <c r="Z971" s="170"/>
      <c r="AA971" s="170"/>
      <c r="AB971" s="170"/>
      <c r="AC971" s="170"/>
      <c r="AD971" s="170"/>
      <c r="AE971" s="170"/>
      <c r="AF971" s="170"/>
      <c r="AG971" s="170"/>
      <c r="AH971" s="170"/>
      <c r="AI971" s="170"/>
      <c r="AJ971" s="170"/>
      <c r="AK971" s="170"/>
      <c r="AL971" s="170"/>
      <c r="AM971" s="170"/>
      <c r="AN971" s="170"/>
      <c r="AO971" s="170"/>
      <c r="AP971" s="170"/>
      <c r="AQ971" s="170"/>
      <c r="AR971" s="170"/>
      <c r="AS971" s="170"/>
      <c r="AT971" s="170"/>
      <c r="AU971" s="170"/>
    </row>
    <row r="972" spans="1:47" ht="15" customHeight="1">
      <c r="A972" s="77">
        <v>94483021</v>
      </c>
      <c r="B972" s="81">
        <v>1</v>
      </c>
      <c r="C972" s="123" t="s">
        <v>1168</v>
      </c>
      <c r="D972" s="79">
        <v>44713</v>
      </c>
      <c r="E972" s="81" t="s">
        <v>943</v>
      </c>
      <c r="F972" s="219" t="s">
        <v>1169</v>
      </c>
      <c r="G972" s="103">
        <v>40</v>
      </c>
      <c r="H972" s="81"/>
      <c r="I972" s="114"/>
      <c r="J972" s="77"/>
      <c r="K972" s="116" t="s">
        <v>1170</v>
      </c>
      <c r="L972" s="131"/>
      <c r="M972" s="121"/>
      <c r="N972" s="122">
        <v>44764</v>
      </c>
      <c r="O972" s="84"/>
      <c r="P972" s="76">
        <v>73</v>
      </c>
      <c r="Q972" s="76">
        <v>19500</v>
      </c>
      <c r="R972" s="76">
        <v>2</v>
      </c>
      <c r="S972" s="85" t="s">
        <v>902</v>
      </c>
      <c r="T972" s="76" t="s">
        <v>903</v>
      </c>
      <c r="U972" s="76">
        <v>14.62</v>
      </c>
      <c r="V972" s="117" t="s">
        <v>1171</v>
      </c>
      <c r="W972" s="84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86"/>
      <c r="AP972" s="86"/>
      <c r="AQ972" s="86"/>
      <c r="AR972" s="86"/>
      <c r="AS972" s="86"/>
      <c r="AT972" s="86"/>
      <c r="AU972" s="86"/>
    </row>
    <row r="973" spans="1:47" ht="15.75" customHeight="1">
      <c r="A973" s="104"/>
      <c r="B973" s="165"/>
      <c r="C973" s="165"/>
      <c r="D973" s="165"/>
      <c r="E973" s="165"/>
      <c r="F973" s="161">
        <v>44760.0625</v>
      </c>
      <c r="G973" s="165"/>
      <c r="H973" s="444" t="s">
        <v>1047</v>
      </c>
      <c r="I973" s="440"/>
      <c r="J973" s="441"/>
      <c r="K973" s="105"/>
      <c r="L973" s="104"/>
      <c r="M973" s="109"/>
      <c r="N973" s="109"/>
      <c r="O973" s="84"/>
      <c r="P973" s="108"/>
      <c r="Q973" s="108"/>
      <c r="R973" s="108"/>
      <c r="S973" s="167"/>
      <c r="T973" s="108"/>
      <c r="U973" s="168"/>
      <c r="V973" s="108"/>
      <c r="W973" s="169"/>
      <c r="X973" s="170"/>
      <c r="Y973" s="170"/>
      <c r="Z973" s="170"/>
      <c r="AA973" s="170"/>
      <c r="AB973" s="170"/>
      <c r="AC973" s="170"/>
      <c r="AD973" s="170"/>
      <c r="AE973" s="170"/>
      <c r="AF973" s="170"/>
      <c r="AG973" s="170"/>
      <c r="AH973" s="170"/>
      <c r="AI973" s="170"/>
      <c r="AJ973" s="170"/>
      <c r="AK973" s="170"/>
      <c r="AL973" s="170"/>
      <c r="AM973" s="170"/>
      <c r="AN973" s="170"/>
      <c r="AO973" s="170"/>
      <c r="AP973" s="170"/>
      <c r="AQ973" s="170"/>
      <c r="AR973" s="170"/>
      <c r="AS973" s="170"/>
      <c r="AT973" s="170"/>
      <c r="AU973" s="170"/>
    </row>
    <row r="974" spans="1:47" ht="15" customHeight="1">
      <c r="A974" s="77">
        <v>94967072</v>
      </c>
      <c r="B974" s="77">
        <v>1</v>
      </c>
      <c r="C974" s="78">
        <v>44741</v>
      </c>
      <c r="D974" s="79">
        <v>44741</v>
      </c>
      <c r="E974" s="77" t="s">
        <v>862</v>
      </c>
      <c r="F974" s="172" t="s">
        <v>1172</v>
      </c>
      <c r="G974" s="81">
        <v>80</v>
      </c>
      <c r="H974" s="81" t="s">
        <v>923</v>
      </c>
      <c r="I974" s="78">
        <v>44771</v>
      </c>
      <c r="J974" s="81"/>
      <c r="K974" s="97" t="s">
        <v>882</v>
      </c>
      <c r="L974" s="82" t="s">
        <v>960</v>
      </c>
      <c r="M974" s="76" t="s">
        <v>961</v>
      </c>
      <c r="N974" s="83">
        <v>44776</v>
      </c>
      <c r="O974" s="84"/>
      <c r="P974" s="76">
        <v>68.5</v>
      </c>
      <c r="Q974" s="76">
        <v>25000</v>
      </c>
      <c r="R974" s="76">
        <v>4</v>
      </c>
      <c r="S974" s="85" t="s">
        <v>865</v>
      </c>
      <c r="T974" s="76" t="s">
        <v>873</v>
      </c>
      <c r="U974" s="76">
        <v>25.7</v>
      </c>
      <c r="V974" s="90" t="s">
        <v>884</v>
      </c>
      <c r="W974" s="84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86"/>
      <c r="AP974" s="86"/>
      <c r="AQ974" s="86"/>
      <c r="AR974" s="86"/>
      <c r="AS974" s="86"/>
      <c r="AT974" s="86"/>
      <c r="AU974" s="86"/>
    </row>
    <row r="975" spans="1:47" ht="15" customHeight="1">
      <c r="A975" s="81">
        <v>94956356</v>
      </c>
      <c r="B975" s="77">
        <v>2</v>
      </c>
      <c r="C975" s="78">
        <v>44738</v>
      </c>
      <c r="D975" s="79">
        <v>44739</v>
      </c>
      <c r="E975" s="77" t="s">
        <v>862</v>
      </c>
      <c r="F975" s="172" t="s">
        <v>1172</v>
      </c>
      <c r="G975" s="81">
        <v>80</v>
      </c>
      <c r="H975" s="81" t="s">
        <v>920</v>
      </c>
      <c r="I975" s="78">
        <v>44770</v>
      </c>
      <c r="J975" s="81"/>
      <c r="K975" s="97" t="s">
        <v>882</v>
      </c>
      <c r="L975" s="82" t="s">
        <v>883</v>
      </c>
      <c r="M975" s="77" t="s">
        <v>7</v>
      </c>
      <c r="N975" s="83">
        <v>44781</v>
      </c>
      <c r="O975" s="84"/>
      <c r="P975" s="76">
        <v>68.5</v>
      </c>
      <c r="Q975" s="76">
        <v>25000</v>
      </c>
      <c r="R975" s="76">
        <v>4</v>
      </c>
      <c r="S975" s="85" t="s">
        <v>865</v>
      </c>
      <c r="T975" s="76" t="s">
        <v>873</v>
      </c>
      <c r="U975" s="76">
        <v>25.7</v>
      </c>
      <c r="V975" s="90" t="s">
        <v>884</v>
      </c>
      <c r="W975" s="84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86"/>
      <c r="AP975" s="86"/>
      <c r="AQ975" s="86"/>
      <c r="AR975" s="86"/>
      <c r="AS975" s="86"/>
      <c r="AT975" s="86"/>
      <c r="AU975" s="86"/>
    </row>
    <row r="976" spans="1:47" ht="15" customHeight="1">
      <c r="A976" s="81">
        <v>53000535</v>
      </c>
      <c r="B976" s="77">
        <v>3</v>
      </c>
      <c r="C976" s="113">
        <v>44740</v>
      </c>
      <c r="D976" s="79">
        <v>44740</v>
      </c>
      <c r="E976" s="77" t="s">
        <v>862</v>
      </c>
      <c r="F976" s="172" t="s">
        <v>1172</v>
      </c>
      <c r="G976" s="81">
        <v>80</v>
      </c>
      <c r="H976" s="114" t="s">
        <v>920</v>
      </c>
      <c r="I976" s="98">
        <v>44770</v>
      </c>
      <c r="J976" s="81"/>
      <c r="K976" s="97" t="s">
        <v>882</v>
      </c>
      <c r="L976" s="82" t="s">
        <v>921</v>
      </c>
      <c r="M976" s="77" t="s">
        <v>7</v>
      </c>
      <c r="N976" s="83">
        <v>44769</v>
      </c>
      <c r="O976" s="84"/>
      <c r="P976" s="76">
        <v>69</v>
      </c>
      <c r="Q976" s="81">
        <v>25000</v>
      </c>
      <c r="R976" s="81">
        <v>4</v>
      </c>
      <c r="S976" s="89" t="s">
        <v>877</v>
      </c>
      <c r="T976" s="100" t="s">
        <v>891</v>
      </c>
      <c r="U976" s="81">
        <v>25.22</v>
      </c>
      <c r="V976" s="90" t="s">
        <v>884</v>
      </c>
      <c r="W976" s="84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86"/>
      <c r="AP976" s="86"/>
      <c r="AQ976" s="86"/>
      <c r="AR976" s="86"/>
      <c r="AS976" s="86"/>
      <c r="AT976" s="86"/>
      <c r="AU976" s="86"/>
    </row>
    <row r="977" spans="1:47" ht="15" customHeight="1">
      <c r="A977" s="172">
        <v>94490380</v>
      </c>
      <c r="B977" s="77">
        <v>4</v>
      </c>
      <c r="C977" s="78">
        <v>44741</v>
      </c>
      <c r="D977" s="79">
        <v>44741</v>
      </c>
      <c r="E977" s="77" t="s">
        <v>862</v>
      </c>
      <c r="F977" s="172" t="s">
        <v>1173</v>
      </c>
      <c r="G977" s="103">
        <v>40</v>
      </c>
      <c r="H977" s="81" t="s">
        <v>923</v>
      </c>
      <c r="I977" s="78">
        <v>44771</v>
      </c>
      <c r="J977" s="81"/>
      <c r="K977" s="97" t="s">
        <v>882</v>
      </c>
      <c r="L977" s="82" t="s">
        <v>960</v>
      </c>
      <c r="M977" s="76" t="s">
        <v>961</v>
      </c>
      <c r="N977" s="83">
        <v>44775</v>
      </c>
      <c r="O977" s="84"/>
      <c r="P977" s="76">
        <v>72</v>
      </c>
      <c r="Q977" s="76">
        <v>21000</v>
      </c>
      <c r="R977" s="76">
        <v>2</v>
      </c>
      <c r="S977" s="85" t="s">
        <v>902</v>
      </c>
      <c r="T977" s="76" t="s">
        <v>1007</v>
      </c>
      <c r="U977" s="76">
        <v>14.62</v>
      </c>
      <c r="V977" s="90" t="s">
        <v>884</v>
      </c>
      <c r="W977" s="84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86"/>
      <c r="AP977" s="86"/>
      <c r="AQ977" s="86"/>
      <c r="AR977" s="86"/>
      <c r="AS977" s="86"/>
      <c r="AT977" s="86"/>
      <c r="AU977" s="86"/>
    </row>
    <row r="978" spans="1:47" ht="15.75" customHeight="1">
      <c r="A978" s="104"/>
      <c r="B978" s="165"/>
      <c r="C978" s="165"/>
      <c r="D978" s="165"/>
      <c r="E978" s="165"/>
      <c r="F978" s="161">
        <v>44760.0625</v>
      </c>
      <c r="G978" s="165"/>
      <c r="H978" s="444" t="s">
        <v>1062</v>
      </c>
      <c r="I978" s="440"/>
      <c r="J978" s="441"/>
      <c r="K978" s="105"/>
      <c r="L978" s="104"/>
      <c r="M978" s="109"/>
      <c r="N978" s="109"/>
      <c r="O978" s="84"/>
      <c r="P978" s="108"/>
      <c r="Q978" s="108"/>
      <c r="R978" s="108"/>
      <c r="S978" s="167"/>
      <c r="T978" s="108"/>
      <c r="U978" s="168"/>
      <c r="V978" s="108"/>
      <c r="W978" s="169"/>
      <c r="X978" s="170"/>
      <c r="Y978" s="170"/>
      <c r="Z978" s="170"/>
      <c r="AA978" s="170"/>
      <c r="AB978" s="170"/>
      <c r="AC978" s="170"/>
      <c r="AD978" s="170"/>
      <c r="AE978" s="170"/>
      <c r="AF978" s="170"/>
      <c r="AG978" s="170"/>
      <c r="AH978" s="170"/>
      <c r="AI978" s="170"/>
      <c r="AJ978" s="170"/>
      <c r="AK978" s="170"/>
      <c r="AL978" s="170"/>
      <c r="AM978" s="170"/>
      <c r="AN978" s="170"/>
      <c r="AO978" s="170"/>
      <c r="AP978" s="170"/>
      <c r="AQ978" s="170"/>
      <c r="AR978" s="170"/>
      <c r="AS978" s="170"/>
      <c r="AT978" s="170"/>
      <c r="AU978" s="170"/>
    </row>
    <row r="979" spans="1:47" ht="15" customHeight="1">
      <c r="A979" s="81">
        <v>91747329</v>
      </c>
      <c r="B979" s="77">
        <v>1</v>
      </c>
      <c r="C979" s="78">
        <v>44745</v>
      </c>
      <c r="D979" s="79">
        <v>44746</v>
      </c>
      <c r="E979" s="77" t="s">
        <v>862</v>
      </c>
      <c r="F979" s="172" t="s">
        <v>1174</v>
      </c>
      <c r="G979" s="81">
        <v>80</v>
      </c>
      <c r="H979" s="98">
        <v>44746</v>
      </c>
      <c r="I979" s="139" t="s">
        <v>1175</v>
      </c>
      <c r="J979" s="81"/>
      <c r="K979" s="97" t="s">
        <v>882</v>
      </c>
      <c r="L979" s="82" t="s">
        <v>985</v>
      </c>
      <c r="M979" s="77" t="s">
        <v>7</v>
      </c>
      <c r="N979" s="83"/>
      <c r="O979" s="84"/>
      <c r="P979" s="76">
        <v>69</v>
      </c>
      <c r="Q979" s="81">
        <v>24800</v>
      </c>
      <c r="R979" s="76">
        <v>4</v>
      </c>
      <c r="S979" s="85" t="s">
        <v>865</v>
      </c>
      <c r="T979" s="101" t="s">
        <v>897</v>
      </c>
      <c r="U979" s="76">
        <v>25.38</v>
      </c>
      <c r="V979" s="90" t="s">
        <v>884</v>
      </c>
      <c r="W979" s="84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86"/>
      <c r="AP979" s="86"/>
      <c r="AQ979" s="86"/>
      <c r="AR979" s="86"/>
      <c r="AS979" s="86"/>
      <c r="AT979" s="86"/>
      <c r="AU979" s="86"/>
    </row>
    <row r="980" spans="1:47" ht="14.25" customHeight="1">
      <c r="A980" s="209"/>
      <c r="B980" s="210"/>
      <c r="C980" s="211"/>
      <c r="D980" s="212"/>
      <c r="E980" s="210"/>
      <c r="F980" s="161">
        <v>44760.0625</v>
      </c>
      <c r="G980" s="213"/>
      <c r="H980" s="445" t="s">
        <v>1176</v>
      </c>
      <c r="I980" s="440"/>
      <c r="J980" s="441"/>
      <c r="K980" s="213"/>
      <c r="L980" s="210"/>
      <c r="M980" s="215"/>
      <c r="N980" s="215"/>
      <c r="O980" s="84"/>
      <c r="P980" s="215"/>
      <c r="Q980" s="215"/>
      <c r="R980" s="215"/>
      <c r="S980" s="220"/>
      <c r="T980" s="215"/>
      <c r="U980" s="147"/>
      <c r="V980" s="220"/>
      <c r="W980" s="169"/>
      <c r="X980" s="170"/>
      <c r="Y980" s="170"/>
      <c r="Z980" s="170"/>
      <c r="AA980" s="170"/>
      <c r="AB980" s="170"/>
      <c r="AC980" s="170"/>
      <c r="AD980" s="170"/>
      <c r="AE980" s="170"/>
      <c r="AF980" s="170"/>
      <c r="AG980" s="170"/>
      <c r="AH980" s="170"/>
      <c r="AI980" s="170"/>
      <c r="AJ980" s="170"/>
      <c r="AK980" s="170"/>
      <c r="AL980" s="170"/>
      <c r="AM980" s="170"/>
      <c r="AN980" s="170"/>
      <c r="AO980" s="170"/>
      <c r="AP980" s="170"/>
      <c r="AQ980" s="170"/>
      <c r="AR980" s="170"/>
      <c r="AS980" s="170"/>
      <c r="AT980" s="170"/>
      <c r="AU980" s="170"/>
    </row>
    <row r="981" spans="1:47" ht="15" customHeight="1">
      <c r="A981" s="76">
        <v>59990184</v>
      </c>
      <c r="B981" s="114">
        <v>1</v>
      </c>
      <c r="C981" s="78">
        <v>44748</v>
      </c>
      <c r="D981" s="79">
        <v>44749</v>
      </c>
      <c r="E981" s="77" t="s">
        <v>862</v>
      </c>
      <c r="F981" s="172" t="s">
        <v>1177</v>
      </c>
      <c r="G981" s="102">
        <v>60</v>
      </c>
      <c r="H981" s="81" t="s">
        <v>1029</v>
      </c>
      <c r="I981" s="78">
        <v>44779</v>
      </c>
      <c r="J981" s="81"/>
      <c r="K981" s="117" t="s">
        <v>932</v>
      </c>
      <c r="L981" s="82" t="s">
        <v>1028</v>
      </c>
      <c r="M981" s="77" t="s">
        <v>6</v>
      </c>
      <c r="N981" s="83"/>
      <c r="O981" s="84"/>
      <c r="P981" s="76">
        <v>72</v>
      </c>
      <c r="Q981" s="76">
        <v>21000</v>
      </c>
      <c r="R981" s="76">
        <v>3</v>
      </c>
      <c r="S981" s="85" t="s">
        <v>899</v>
      </c>
      <c r="T981" s="76" t="s">
        <v>952</v>
      </c>
      <c r="U981" s="76">
        <v>19.62</v>
      </c>
      <c r="V981" s="117" t="s">
        <v>934</v>
      </c>
      <c r="W981" s="84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86"/>
      <c r="AP981" s="86"/>
      <c r="AQ981" s="86"/>
      <c r="AR981" s="86"/>
      <c r="AS981" s="86"/>
      <c r="AT981" s="86"/>
      <c r="AU981" s="86"/>
    </row>
    <row r="982" spans="1:47" ht="15" customHeight="1">
      <c r="A982" s="76">
        <v>59996488</v>
      </c>
      <c r="B982" s="81">
        <v>2</v>
      </c>
      <c r="C982" s="78">
        <v>44748</v>
      </c>
      <c r="D982" s="79">
        <v>44749</v>
      </c>
      <c r="E982" s="77" t="s">
        <v>862</v>
      </c>
      <c r="F982" s="172" t="s">
        <v>1177</v>
      </c>
      <c r="G982" s="102">
        <v>60</v>
      </c>
      <c r="H982" s="81" t="s">
        <v>1029</v>
      </c>
      <c r="I982" s="78">
        <v>44779</v>
      </c>
      <c r="J982" s="81"/>
      <c r="K982" s="117" t="s">
        <v>932</v>
      </c>
      <c r="L982" s="82" t="s">
        <v>1028</v>
      </c>
      <c r="M982" s="77" t="s">
        <v>6</v>
      </c>
      <c r="N982" s="83"/>
      <c r="O982" s="84"/>
      <c r="P982" s="76">
        <v>72</v>
      </c>
      <c r="Q982" s="76">
        <v>21500</v>
      </c>
      <c r="R982" s="76">
        <v>3</v>
      </c>
      <c r="S982" s="85" t="s">
        <v>899</v>
      </c>
      <c r="T982" s="76" t="s">
        <v>952</v>
      </c>
      <c r="U982" s="76">
        <v>19.62</v>
      </c>
      <c r="V982" s="117" t="s">
        <v>934</v>
      </c>
      <c r="W982" s="84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86"/>
      <c r="AP982" s="86"/>
      <c r="AQ982" s="86"/>
      <c r="AR982" s="86"/>
      <c r="AS982" s="86"/>
      <c r="AT982" s="86"/>
      <c r="AU982" s="86"/>
    </row>
    <row r="983" spans="1:47" ht="15" customHeight="1">
      <c r="A983" s="81">
        <v>59273995</v>
      </c>
      <c r="B983" s="114">
        <v>3</v>
      </c>
      <c r="C983" s="78">
        <v>44742</v>
      </c>
      <c r="D983" s="79">
        <v>44745</v>
      </c>
      <c r="E983" s="77" t="s">
        <v>862</v>
      </c>
      <c r="F983" s="172" t="s">
        <v>1177</v>
      </c>
      <c r="G983" s="102">
        <v>60</v>
      </c>
      <c r="H983" s="81" t="s">
        <v>984</v>
      </c>
      <c r="I983" s="78">
        <v>44776</v>
      </c>
      <c r="J983" s="81"/>
      <c r="K983" s="117" t="s">
        <v>932</v>
      </c>
      <c r="L983" s="82" t="s">
        <v>968</v>
      </c>
      <c r="M983" s="77" t="s">
        <v>8</v>
      </c>
      <c r="N983" s="83"/>
      <c r="O983" s="84"/>
      <c r="P983" s="76">
        <v>72</v>
      </c>
      <c r="Q983" s="76">
        <v>21700</v>
      </c>
      <c r="R983" s="76">
        <v>3</v>
      </c>
      <c r="S983" s="85" t="s">
        <v>899</v>
      </c>
      <c r="T983" s="76" t="s">
        <v>900</v>
      </c>
      <c r="U983" s="81">
        <v>19.62</v>
      </c>
      <c r="V983" s="117" t="s">
        <v>934</v>
      </c>
      <c r="W983" s="84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86"/>
      <c r="AP983" s="86"/>
      <c r="AQ983" s="86"/>
      <c r="AR983" s="86"/>
      <c r="AS983" s="86"/>
      <c r="AT983" s="86"/>
      <c r="AU983" s="86"/>
    </row>
    <row r="984" spans="1:47" ht="15" customHeight="1">
      <c r="A984" s="81">
        <v>58403676</v>
      </c>
      <c r="B984" s="81">
        <v>4</v>
      </c>
      <c r="C984" s="78">
        <v>44742</v>
      </c>
      <c r="D984" s="79">
        <v>44742</v>
      </c>
      <c r="E984" s="77" t="s">
        <v>862</v>
      </c>
      <c r="F984" s="172" t="s">
        <v>1177</v>
      </c>
      <c r="G984" s="102">
        <v>60</v>
      </c>
      <c r="H984" s="81" t="s">
        <v>967</v>
      </c>
      <c r="I984" s="78">
        <v>44772</v>
      </c>
      <c r="J984" s="81"/>
      <c r="K984" s="117" t="s">
        <v>932</v>
      </c>
      <c r="L984" s="82" t="s">
        <v>968</v>
      </c>
      <c r="M984" s="77" t="s">
        <v>8</v>
      </c>
      <c r="N984" s="83"/>
      <c r="O984" s="84"/>
      <c r="P984" s="76">
        <v>72</v>
      </c>
      <c r="Q984" s="76">
        <v>21700</v>
      </c>
      <c r="R984" s="76">
        <v>3</v>
      </c>
      <c r="S984" s="85" t="s">
        <v>899</v>
      </c>
      <c r="T984" s="76" t="s">
        <v>900</v>
      </c>
      <c r="U984" s="81">
        <v>19.62</v>
      </c>
      <c r="V984" s="117" t="s">
        <v>934</v>
      </c>
      <c r="W984" s="84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86"/>
      <c r="AP984" s="86"/>
      <c r="AQ984" s="86"/>
      <c r="AR984" s="86"/>
      <c r="AS984" s="86"/>
      <c r="AT984" s="86"/>
      <c r="AU984" s="86"/>
    </row>
    <row r="985" spans="1:47" ht="15" customHeight="1">
      <c r="A985" s="81">
        <v>58403866</v>
      </c>
      <c r="B985" s="114">
        <v>5</v>
      </c>
      <c r="C985" s="78">
        <v>44742</v>
      </c>
      <c r="D985" s="79">
        <v>44742</v>
      </c>
      <c r="E985" s="77" t="s">
        <v>862</v>
      </c>
      <c r="F985" s="172" t="s">
        <v>1177</v>
      </c>
      <c r="G985" s="102">
        <v>60</v>
      </c>
      <c r="H985" s="81" t="s">
        <v>967</v>
      </c>
      <c r="I985" s="78">
        <v>44772</v>
      </c>
      <c r="J985" s="81"/>
      <c r="K985" s="117" t="s">
        <v>932</v>
      </c>
      <c r="L985" s="82" t="s">
        <v>968</v>
      </c>
      <c r="M985" s="77" t="s">
        <v>8</v>
      </c>
      <c r="N985" s="83"/>
      <c r="O985" s="84"/>
      <c r="P985" s="76">
        <v>72</v>
      </c>
      <c r="Q985" s="76">
        <v>21700</v>
      </c>
      <c r="R985" s="76">
        <v>3</v>
      </c>
      <c r="S985" s="85" t="s">
        <v>899</v>
      </c>
      <c r="T985" s="76" t="s">
        <v>900</v>
      </c>
      <c r="U985" s="81">
        <v>19.62</v>
      </c>
      <c r="V985" s="117" t="s">
        <v>934</v>
      </c>
      <c r="W985" s="84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86"/>
      <c r="AP985" s="86"/>
      <c r="AQ985" s="86"/>
      <c r="AR985" s="86"/>
      <c r="AS985" s="86"/>
      <c r="AT985" s="86"/>
      <c r="AU985" s="86"/>
    </row>
    <row r="986" spans="1:47" ht="15" customHeight="1">
      <c r="A986" s="81">
        <v>59997106</v>
      </c>
      <c r="B986" s="81">
        <v>6</v>
      </c>
      <c r="C986" s="78">
        <v>44742</v>
      </c>
      <c r="D986" s="79">
        <v>44742</v>
      </c>
      <c r="E986" s="77" t="s">
        <v>862</v>
      </c>
      <c r="F986" s="172" t="s">
        <v>1177</v>
      </c>
      <c r="G986" s="102">
        <v>60</v>
      </c>
      <c r="H986" s="81" t="s">
        <v>967</v>
      </c>
      <c r="I986" s="78">
        <v>44772</v>
      </c>
      <c r="J986" s="81"/>
      <c r="K986" s="117" t="s">
        <v>932</v>
      </c>
      <c r="L986" s="82" t="s">
        <v>968</v>
      </c>
      <c r="M986" s="77" t="s">
        <v>8</v>
      </c>
      <c r="N986" s="83"/>
      <c r="O986" s="84"/>
      <c r="P986" s="76">
        <v>72</v>
      </c>
      <c r="Q986" s="76">
        <v>21700</v>
      </c>
      <c r="R986" s="76">
        <v>3</v>
      </c>
      <c r="S986" s="85" t="s">
        <v>899</v>
      </c>
      <c r="T986" s="76" t="s">
        <v>900</v>
      </c>
      <c r="U986" s="81">
        <v>19.62</v>
      </c>
      <c r="V986" s="117" t="s">
        <v>934</v>
      </c>
      <c r="W986" s="84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86"/>
      <c r="AP986" s="86"/>
      <c r="AQ986" s="86"/>
      <c r="AR986" s="86"/>
      <c r="AS986" s="86"/>
      <c r="AT986" s="86"/>
      <c r="AU986" s="86"/>
    </row>
    <row r="987" spans="1:47" ht="15.75" customHeight="1">
      <c r="A987" s="104"/>
      <c r="B987" s="165"/>
      <c r="C987" s="165"/>
      <c r="D987" s="165"/>
      <c r="E987" s="165"/>
      <c r="F987" s="161">
        <v>44760.0625</v>
      </c>
      <c r="G987" s="165"/>
      <c r="H987" s="444" t="s">
        <v>1178</v>
      </c>
      <c r="I987" s="440"/>
      <c r="J987" s="441"/>
      <c r="K987" s="105"/>
      <c r="L987" s="104"/>
      <c r="M987" s="109"/>
      <c r="N987" s="109"/>
      <c r="O987" s="84"/>
      <c r="P987" s="108"/>
      <c r="Q987" s="108"/>
      <c r="R987" s="108"/>
      <c r="S987" s="167"/>
      <c r="T987" s="108"/>
      <c r="U987" s="168"/>
      <c r="V987" s="108"/>
      <c r="W987" s="169"/>
      <c r="X987" s="170"/>
      <c r="Y987" s="170"/>
      <c r="Z987" s="170"/>
      <c r="AA987" s="170"/>
      <c r="AB987" s="170"/>
      <c r="AC987" s="170"/>
      <c r="AD987" s="170"/>
      <c r="AE987" s="170"/>
      <c r="AF987" s="170"/>
      <c r="AG987" s="170"/>
      <c r="AH987" s="170"/>
      <c r="AI987" s="170"/>
      <c r="AJ987" s="170"/>
      <c r="AK987" s="170"/>
      <c r="AL987" s="170"/>
      <c r="AM987" s="170"/>
      <c r="AN987" s="170"/>
      <c r="AO987" s="170"/>
      <c r="AP987" s="170"/>
      <c r="AQ987" s="170"/>
      <c r="AR987" s="170"/>
      <c r="AS987" s="170"/>
      <c r="AT987" s="170"/>
      <c r="AU987" s="170"/>
    </row>
    <row r="988" spans="1:47" ht="15" customHeight="1">
      <c r="A988" s="124">
        <v>28035921</v>
      </c>
      <c r="B988" s="81">
        <v>1</v>
      </c>
      <c r="C988" s="132">
        <v>44746</v>
      </c>
      <c r="D988" s="79">
        <v>44748</v>
      </c>
      <c r="E988" s="102" t="s">
        <v>1043</v>
      </c>
      <c r="F988" s="172" t="s">
        <v>1179</v>
      </c>
      <c r="G988" s="81"/>
      <c r="H988" s="81"/>
      <c r="I988" s="81"/>
      <c r="J988" s="221" t="s">
        <v>1180</v>
      </c>
      <c r="K988" s="77" t="s">
        <v>393</v>
      </c>
      <c r="L988" s="77" t="s">
        <v>1045</v>
      </c>
      <c r="M988" s="77" t="s">
        <v>1181</v>
      </c>
      <c r="N988" s="122"/>
      <c r="O988" s="84"/>
      <c r="P988" s="76"/>
      <c r="Q988" s="127"/>
      <c r="R988" s="127"/>
      <c r="S988" s="128"/>
      <c r="T988" s="129"/>
      <c r="U988" s="81">
        <v>25.22</v>
      </c>
      <c r="V988" s="117"/>
      <c r="W988" s="84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86"/>
      <c r="AP988" s="86"/>
      <c r="AQ988" s="86"/>
      <c r="AR988" s="86"/>
      <c r="AS988" s="86"/>
      <c r="AT988" s="86"/>
      <c r="AU988" s="86"/>
    </row>
    <row r="989" spans="1:47" ht="15.75" customHeight="1">
      <c r="A989" s="104"/>
      <c r="B989" s="165"/>
      <c r="C989" s="165"/>
      <c r="D989" s="165"/>
      <c r="E989" s="165"/>
      <c r="F989" s="161">
        <v>44760.0625</v>
      </c>
      <c r="G989" s="165"/>
      <c r="H989" s="444" t="s">
        <v>1182</v>
      </c>
      <c r="I989" s="440"/>
      <c r="J989" s="441"/>
      <c r="K989" s="105"/>
      <c r="L989" s="104"/>
      <c r="M989" s="109"/>
      <c r="N989" s="109"/>
      <c r="O989" s="84"/>
      <c r="P989" s="108"/>
      <c r="Q989" s="108"/>
      <c r="R989" s="108"/>
      <c r="S989" s="167"/>
      <c r="T989" s="108"/>
      <c r="U989" s="168"/>
      <c r="V989" s="108"/>
      <c r="W989" s="169"/>
      <c r="X989" s="170"/>
      <c r="Y989" s="170"/>
      <c r="Z989" s="170"/>
      <c r="AA989" s="170"/>
      <c r="AB989" s="170"/>
      <c r="AC989" s="170"/>
      <c r="AD989" s="170"/>
      <c r="AE989" s="170"/>
      <c r="AF989" s="170"/>
      <c r="AG989" s="170"/>
      <c r="AH989" s="170"/>
      <c r="AI989" s="170"/>
      <c r="AJ989" s="170"/>
      <c r="AK989" s="170"/>
      <c r="AL989" s="170"/>
      <c r="AM989" s="170"/>
      <c r="AN989" s="170"/>
      <c r="AO989" s="170"/>
      <c r="AP989" s="170"/>
      <c r="AQ989" s="170"/>
      <c r="AR989" s="170"/>
      <c r="AS989" s="170"/>
      <c r="AT989" s="170"/>
      <c r="AU989" s="170"/>
    </row>
    <row r="990" spans="1:47" ht="15" customHeight="1">
      <c r="A990" s="124">
        <v>52609948</v>
      </c>
      <c r="B990" s="76">
        <v>1</v>
      </c>
      <c r="C990" s="132">
        <v>44752</v>
      </c>
      <c r="D990" s="79">
        <v>44753</v>
      </c>
      <c r="E990" s="102" t="s">
        <v>1043</v>
      </c>
      <c r="F990" s="172" t="s">
        <v>1183</v>
      </c>
      <c r="G990" s="76"/>
      <c r="H990" s="81"/>
      <c r="I990" s="114"/>
      <c r="J990" s="221" t="s">
        <v>1184</v>
      </c>
      <c r="K990" s="77" t="s">
        <v>393</v>
      </c>
      <c r="L990" s="124" t="s">
        <v>1185</v>
      </c>
      <c r="M990" s="77" t="s">
        <v>1186</v>
      </c>
      <c r="N990" s="122"/>
      <c r="O990" s="84"/>
      <c r="P990" s="127"/>
      <c r="Q990" s="127"/>
      <c r="R990" s="127"/>
      <c r="S990" s="128"/>
      <c r="T990" s="129"/>
      <c r="U990" s="81">
        <v>25.22</v>
      </c>
      <c r="V990" s="222"/>
      <c r="W990" s="84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86"/>
      <c r="AP990" s="86"/>
      <c r="AQ990" s="86"/>
      <c r="AR990" s="86"/>
      <c r="AS990" s="86"/>
      <c r="AT990" s="86"/>
      <c r="AU990" s="86"/>
    </row>
    <row r="991" spans="1:47" ht="15" customHeight="1">
      <c r="A991" s="124">
        <v>90847260</v>
      </c>
      <c r="B991" s="81">
        <v>2</v>
      </c>
      <c r="C991" s="132">
        <v>44744</v>
      </c>
      <c r="D991" s="79">
        <v>44746</v>
      </c>
      <c r="E991" s="173" t="s">
        <v>1036</v>
      </c>
      <c r="F991" s="172" t="s">
        <v>1187</v>
      </c>
      <c r="G991" s="81"/>
      <c r="H991" s="81"/>
      <c r="I991" s="81"/>
      <c r="J991" s="221" t="s">
        <v>1180</v>
      </c>
      <c r="K991" s="77" t="s">
        <v>1038</v>
      </c>
      <c r="L991" s="124" t="s">
        <v>1039</v>
      </c>
      <c r="M991" s="124" t="s">
        <v>1040</v>
      </c>
      <c r="N991" s="122"/>
      <c r="O991" s="84"/>
      <c r="P991" s="127"/>
      <c r="Q991" s="127"/>
      <c r="R991" s="127"/>
      <c r="S991" s="128"/>
      <c r="T991" s="129"/>
      <c r="U991" s="81">
        <v>25.22</v>
      </c>
      <c r="V991" s="222"/>
      <c r="W991" s="84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86"/>
      <c r="AP991" s="86"/>
      <c r="AQ991" s="86"/>
      <c r="AR991" s="86"/>
      <c r="AS991" s="86"/>
      <c r="AT991" s="86"/>
      <c r="AU991" s="86"/>
    </row>
    <row r="992" spans="1:47" ht="15.75" customHeight="1">
      <c r="A992" s="104"/>
      <c r="B992" s="165"/>
      <c r="C992" s="165"/>
      <c r="D992" s="165"/>
      <c r="E992" s="165"/>
      <c r="F992" s="161">
        <v>44760.0625</v>
      </c>
      <c r="G992" s="165"/>
      <c r="H992" s="444" t="s">
        <v>1188</v>
      </c>
      <c r="I992" s="440"/>
      <c r="J992" s="441"/>
      <c r="K992" s="105"/>
      <c r="L992" s="104"/>
      <c r="M992" s="109"/>
      <c r="N992" s="109"/>
      <c r="O992" s="84"/>
      <c r="P992" s="108"/>
      <c r="Q992" s="108"/>
      <c r="R992" s="108"/>
      <c r="S992" s="167"/>
      <c r="T992" s="108"/>
      <c r="U992" s="168"/>
      <c r="V992" s="108"/>
      <c r="W992" s="169"/>
      <c r="X992" s="170"/>
      <c r="Y992" s="170"/>
      <c r="Z992" s="170"/>
      <c r="AA992" s="170"/>
      <c r="AB992" s="170"/>
      <c r="AC992" s="170"/>
      <c r="AD992" s="170"/>
      <c r="AE992" s="170"/>
      <c r="AF992" s="170"/>
      <c r="AG992" s="170"/>
      <c r="AH992" s="170"/>
      <c r="AI992" s="170"/>
      <c r="AJ992" s="170"/>
      <c r="AK992" s="170"/>
      <c r="AL992" s="170"/>
      <c r="AM992" s="170"/>
      <c r="AN992" s="170"/>
      <c r="AO992" s="170"/>
      <c r="AP992" s="170"/>
      <c r="AQ992" s="170"/>
      <c r="AR992" s="170"/>
      <c r="AS992" s="170"/>
      <c r="AT992" s="170"/>
      <c r="AU992" s="170"/>
    </row>
    <row r="993" spans="1:47" ht="15" customHeight="1">
      <c r="A993" s="223">
        <v>98023245</v>
      </c>
      <c r="B993" s="81">
        <v>8</v>
      </c>
      <c r="C993" s="78">
        <v>44748</v>
      </c>
      <c r="D993" s="79">
        <v>44749</v>
      </c>
      <c r="E993" s="77" t="s">
        <v>862</v>
      </c>
      <c r="F993" s="172" t="s">
        <v>1189</v>
      </c>
      <c r="G993" s="81">
        <v>80</v>
      </c>
      <c r="H993" s="81" t="s">
        <v>1015</v>
      </c>
      <c r="I993" s="78">
        <v>44780</v>
      </c>
      <c r="J993" s="81"/>
      <c r="K993" s="117" t="s">
        <v>932</v>
      </c>
      <c r="L993" s="82" t="s">
        <v>1028</v>
      </c>
      <c r="M993" s="77" t="s">
        <v>6</v>
      </c>
      <c r="N993" s="83"/>
      <c r="O993" s="84"/>
      <c r="P993" s="76">
        <v>69</v>
      </c>
      <c r="Q993" s="76">
        <v>25000</v>
      </c>
      <c r="R993" s="76">
        <v>4</v>
      </c>
      <c r="S993" s="85" t="s">
        <v>875</v>
      </c>
      <c r="T993" s="88" t="s">
        <v>876</v>
      </c>
      <c r="U993" s="76">
        <v>25.22</v>
      </c>
      <c r="V993" s="117" t="s">
        <v>934</v>
      </c>
      <c r="W993" s="84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86"/>
      <c r="AP993" s="86"/>
      <c r="AQ993" s="86"/>
      <c r="AR993" s="86"/>
      <c r="AS993" s="86"/>
      <c r="AT993" s="86"/>
      <c r="AU993" s="86"/>
    </row>
    <row r="994" spans="1:47" ht="15" customHeight="1">
      <c r="A994" s="223">
        <v>54924089</v>
      </c>
      <c r="B994" s="77">
        <v>9</v>
      </c>
      <c r="C994" s="78">
        <v>44748</v>
      </c>
      <c r="D994" s="79">
        <v>44749</v>
      </c>
      <c r="E994" s="77" t="s">
        <v>862</v>
      </c>
      <c r="F994" s="172" t="s">
        <v>1189</v>
      </c>
      <c r="G994" s="81">
        <v>80</v>
      </c>
      <c r="H994" s="81" t="s">
        <v>1015</v>
      </c>
      <c r="I994" s="78">
        <v>44780</v>
      </c>
      <c r="J994" s="81"/>
      <c r="K994" s="117" t="s">
        <v>932</v>
      </c>
      <c r="L994" s="82" t="s">
        <v>1028</v>
      </c>
      <c r="M994" s="77" t="s">
        <v>6</v>
      </c>
      <c r="N994" s="83"/>
      <c r="O994" s="84"/>
      <c r="P994" s="76">
        <v>68</v>
      </c>
      <c r="Q994" s="76">
        <v>25900</v>
      </c>
      <c r="R994" s="76">
        <v>4</v>
      </c>
      <c r="S994" s="85" t="s">
        <v>865</v>
      </c>
      <c r="T994" s="125" t="s">
        <v>948</v>
      </c>
      <c r="U994" s="76">
        <v>25.72</v>
      </c>
      <c r="V994" s="117" t="s">
        <v>934</v>
      </c>
      <c r="W994" s="84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86"/>
      <c r="AP994" s="86"/>
      <c r="AQ994" s="86"/>
      <c r="AR994" s="86"/>
      <c r="AS994" s="86"/>
      <c r="AT994" s="86"/>
      <c r="AU994" s="86"/>
    </row>
    <row r="995" spans="1:47" ht="15" customHeight="1">
      <c r="A995" s="90">
        <v>92777994</v>
      </c>
      <c r="B995" s="77">
        <v>1</v>
      </c>
      <c r="C995" s="78">
        <v>44736</v>
      </c>
      <c r="D995" s="79">
        <v>44737</v>
      </c>
      <c r="E995" s="77" t="s">
        <v>862</v>
      </c>
      <c r="F995" s="172" t="s">
        <v>1190</v>
      </c>
      <c r="G995" s="81">
        <v>80</v>
      </c>
      <c r="H995" s="81" t="s">
        <v>889</v>
      </c>
      <c r="I995" s="78">
        <v>44766</v>
      </c>
      <c r="J995" s="81"/>
      <c r="K995" s="97" t="s">
        <v>882</v>
      </c>
      <c r="L995" s="82" t="s">
        <v>890</v>
      </c>
      <c r="M995" s="77" t="s">
        <v>7</v>
      </c>
      <c r="N995" s="83">
        <v>44778</v>
      </c>
      <c r="O995" s="84"/>
      <c r="P995" s="76">
        <v>69</v>
      </c>
      <c r="Q995" s="81">
        <v>24800</v>
      </c>
      <c r="R995" s="76">
        <v>4</v>
      </c>
      <c r="S995" s="85" t="s">
        <v>865</v>
      </c>
      <c r="T995" s="101" t="s">
        <v>897</v>
      </c>
      <c r="U995" s="76">
        <v>25.38</v>
      </c>
      <c r="V995" s="90" t="s">
        <v>884</v>
      </c>
      <c r="W995" s="84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86"/>
      <c r="AP995" s="86"/>
      <c r="AQ995" s="86"/>
      <c r="AR995" s="86"/>
      <c r="AS995" s="86"/>
      <c r="AT995" s="86"/>
      <c r="AU995" s="86"/>
    </row>
    <row r="996" spans="1:47" ht="15.75" customHeight="1">
      <c r="A996" s="104"/>
      <c r="B996" s="165"/>
      <c r="C996" s="165"/>
      <c r="D996" s="165"/>
      <c r="E996" s="165"/>
      <c r="F996" s="161">
        <v>44760.0625</v>
      </c>
      <c r="G996" s="165"/>
      <c r="H996" s="444" t="s">
        <v>1191</v>
      </c>
      <c r="I996" s="440"/>
      <c r="J996" s="441"/>
      <c r="K996" s="105"/>
      <c r="L996" s="104"/>
      <c r="M996" s="109"/>
      <c r="N996" s="109"/>
      <c r="O996" s="84"/>
      <c r="P996" s="108"/>
      <c r="Q996" s="108"/>
      <c r="R996" s="108"/>
      <c r="S996" s="167"/>
      <c r="T996" s="108"/>
      <c r="U996" s="168"/>
      <c r="V996" s="108"/>
      <c r="W996" s="169"/>
      <c r="X996" s="170"/>
      <c r="Y996" s="170"/>
      <c r="Z996" s="170"/>
      <c r="AA996" s="170"/>
      <c r="AB996" s="170"/>
      <c r="AC996" s="170"/>
      <c r="AD996" s="170"/>
      <c r="AE996" s="170"/>
      <c r="AF996" s="170"/>
      <c r="AG996" s="170"/>
      <c r="AH996" s="170"/>
      <c r="AI996" s="170"/>
      <c r="AJ996" s="170"/>
      <c r="AK996" s="170"/>
      <c r="AL996" s="170"/>
      <c r="AM996" s="170"/>
      <c r="AN996" s="170"/>
      <c r="AO996" s="170"/>
      <c r="AP996" s="170"/>
      <c r="AQ996" s="170"/>
      <c r="AR996" s="170"/>
      <c r="AS996" s="170"/>
      <c r="AT996" s="170"/>
      <c r="AU996" s="170"/>
    </row>
    <row r="997" spans="1:47" ht="15" customHeight="1">
      <c r="A997" s="171">
        <v>90973116</v>
      </c>
      <c r="B997" s="77">
        <v>4</v>
      </c>
      <c r="C997" s="132">
        <v>44738</v>
      </c>
      <c r="D997" s="79">
        <v>44748</v>
      </c>
      <c r="E997" s="81" t="s">
        <v>862</v>
      </c>
      <c r="F997" s="172" t="s">
        <v>1192</v>
      </c>
      <c r="G997" s="103">
        <v>40</v>
      </c>
      <c r="H997" s="81" t="s">
        <v>1029</v>
      </c>
      <c r="I997" s="98">
        <v>44779</v>
      </c>
      <c r="J997" s="81"/>
      <c r="K997" s="77" t="s">
        <v>1193</v>
      </c>
      <c r="L997" s="124" t="s">
        <v>1194</v>
      </c>
      <c r="M997" s="171" t="s">
        <v>1066</v>
      </c>
      <c r="N997" s="122"/>
      <c r="O997" s="84"/>
      <c r="P997" s="76">
        <v>73</v>
      </c>
      <c r="Q997" s="76">
        <v>20900</v>
      </c>
      <c r="R997" s="76">
        <v>2</v>
      </c>
      <c r="S997" s="85" t="s">
        <v>902</v>
      </c>
      <c r="T997" s="76" t="s">
        <v>905</v>
      </c>
      <c r="U997" s="76">
        <v>14.62</v>
      </c>
      <c r="V997" s="81" t="s">
        <v>1195</v>
      </c>
      <c r="W997" s="84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86"/>
      <c r="AP997" s="86"/>
      <c r="AQ997" s="86"/>
      <c r="AR997" s="86"/>
      <c r="AS997" s="86"/>
      <c r="AT997" s="86"/>
      <c r="AU997" s="86"/>
    </row>
    <row r="998" spans="1:47" ht="15" customHeight="1">
      <c r="A998" s="124">
        <v>42147561</v>
      </c>
      <c r="B998" s="81">
        <v>5</v>
      </c>
      <c r="C998" s="123" t="s">
        <v>956</v>
      </c>
      <c r="D998" s="79">
        <v>44748</v>
      </c>
      <c r="E998" s="114" t="s">
        <v>943</v>
      </c>
      <c r="F998" s="172" t="s">
        <v>1192</v>
      </c>
      <c r="G998" s="103">
        <v>40</v>
      </c>
      <c r="H998" s="81" t="s">
        <v>1029</v>
      </c>
      <c r="I998" s="98">
        <v>44779</v>
      </c>
      <c r="J998" s="114"/>
      <c r="K998" s="224" t="s">
        <v>1170</v>
      </c>
      <c r="L998" s="131"/>
      <c r="M998" s="121" t="s">
        <v>1196</v>
      </c>
      <c r="N998" s="122"/>
      <c r="O998" s="84"/>
      <c r="P998" s="76">
        <v>72</v>
      </c>
      <c r="Q998" s="76">
        <v>20800</v>
      </c>
      <c r="R998" s="76">
        <v>2</v>
      </c>
      <c r="S998" s="85" t="s">
        <v>1197</v>
      </c>
      <c r="T998" s="76" t="s">
        <v>1198</v>
      </c>
      <c r="U998" s="76">
        <v>14.62</v>
      </c>
      <c r="V998" s="117" t="s">
        <v>1171</v>
      </c>
      <c r="W998" s="84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86"/>
      <c r="AP998" s="86"/>
      <c r="AQ998" s="86"/>
      <c r="AR998" s="86"/>
      <c r="AS998" s="86"/>
      <c r="AT998" s="86"/>
      <c r="AU998" s="86"/>
    </row>
    <row r="999" spans="1:47" ht="15" customHeight="1">
      <c r="A999" s="171">
        <v>94457801</v>
      </c>
      <c r="B999" s="77">
        <v>6</v>
      </c>
      <c r="C999" s="132">
        <v>44738</v>
      </c>
      <c r="D999" s="79">
        <v>44748</v>
      </c>
      <c r="E999" s="81" t="s">
        <v>862</v>
      </c>
      <c r="F999" s="172" t="s">
        <v>1192</v>
      </c>
      <c r="G999" s="103">
        <v>40</v>
      </c>
      <c r="H999" s="81" t="s">
        <v>1029</v>
      </c>
      <c r="I999" s="98">
        <v>44779</v>
      </c>
      <c r="J999" s="81" t="s">
        <v>1199</v>
      </c>
      <c r="K999" s="77" t="s">
        <v>1200</v>
      </c>
      <c r="L999" s="124" t="s">
        <v>1201</v>
      </c>
      <c r="M999" s="171" t="s">
        <v>1066</v>
      </c>
      <c r="N999" s="83"/>
      <c r="O999" s="84"/>
      <c r="P999" s="76">
        <v>80</v>
      </c>
      <c r="Q999" s="76">
        <v>19500</v>
      </c>
      <c r="R999" s="76">
        <v>2</v>
      </c>
      <c r="S999" s="85" t="s">
        <v>902</v>
      </c>
      <c r="T999" s="76" t="s">
        <v>1202</v>
      </c>
      <c r="U999" s="76">
        <v>14.62</v>
      </c>
      <c r="V999" s="150" t="s">
        <v>1203</v>
      </c>
      <c r="W999" s="84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86"/>
      <c r="AP999" s="86"/>
      <c r="AQ999" s="86"/>
      <c r="AR999" s="86"/>
      <c r="AS999" s="86"/>
      <c r="AT999" s="86"/>
      <c r="AU999" s="86"/>
    </row>
    <row r="1000" spans="1:47" ht="15" customHeight="1">
      <c r="A1000" s="77">
        <v>42366831</v>
      </c>
      <c r="B1000" s="77">
        <v>7</v>
      </c>
      <c r="C1000" s="119">
        <v>44727</v>
      </c>
      <c r="D1000" s="79">
        <v>44741</v>
      </c>
      <c r="E1000" s="114" t="s">
        <v>862</v>
      </c>
      <c r="F1000" s="172" t="s">
        <v>1192</v>
      </c>
      <c r="G1000" s="103">
        <v>40</v>
      </c>
      <c r="H1000" s="114" t="s">
        <v>920</v>
      </c>
      <c r="I1000" s="98">
        <v>44770</v>
      </c>
      <c r="J1000" s="77"/>
      <c r="K1000" s="77" t="s">
        <v>1204</v>
      </c>
      <c r="L1000" s="124" t="s">
        <v>1205</v>
      </c>
      <c r="M1000" s="171" t="s">
        <v>1066</v>
      </c>
      <c r="N1000" s="83"/>
      <c r="O1000" s="84"/>
      <c r="P1000" s="76">
        <v>72</v>
      </c>
      <c r="Q1000" s="76">
        <v>20900</v>
      </c>
      <c r="R1000" s="76">
        <v>2</v>
      </c>
      <c r="S1000" s="85" t="s">
        <v>1197</v>
      </c>
      <c r="T1000" s="76" t="s">
        <v>1198</v>
      </c>
      <c r="U1000" s="76">
        <v>14.62</v>
      </c>
      <c r="V1000" s="225" t="s">
        <v>1206</v>
      </c>
      <c r="W1000" s="84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86"/>
      <c r="AP1000" s="86"/>
      <c r="AQ1000" s="86"/>
      <c r="AR1000" s="86"/>
      <c r="AS1000" s="86"/>
      <c r="AT1000" s="86"/>
      <c r="AU1000" s="86"/>
    </row>
    <row r="1001" spans="1:47" ht="14.25" customHeight="1">
      <c r="A1001" s="209"/>
      <c r="B1001" s="210"/>
      <c r="C1001" s="211"/>
      <c r="D1001" s="212"/>
      <c r="E1001" s="210"/>
      <c r="F1001" s="161">
        <v>44760.0625</v>
      </c>
      <c r="G1001" s="213"/>
      <c r="H1001" s="445" t="s">
        <v>1207</v>
      </c>
      <c r="I1001" s="440"/>
      <c r="J1001" s="441"/>
      <c r="K1001" s="213"/>
      <c r="L1001" s="210"/>
      <c r="M1001" s="215"/>
      <c r="N1001" s="216"/>
      <c r="O1001" s="84"/>
      <c r="P1001" s="216"/>
      <c r="Q1001" s="216"/>
      <c r="R1001" s="216"/>
      <c r="S1001" s="217"/>
      <c r="T1001" s="216"/>
      <c r="U1001" s="218"/>
      <c r="V1001" s="217"/>
      <c r="W1001" s="169"/>
      <c r="X1001" s="170"/>
      <c r="Y1001" s="170"/>
      <c r="Z1001" s="170"/>
      <c r="AA1001" s="170"/>
      <c r="AB1001" s="170"/>
      <c r="AC1001" s="170"/>
      <c r="AD1001" s="170"/>
      <c r="AE1001" s="170"/>
      <c r="AF1001" s="170"/>
      <c r="AG1001" s="170"/>
      <c r="AH1001" s="170"/>
      <c r="AI1001" s="170"/>
      <c r="AJ1001" s="170"/>
      <c r="AK1001" s="170"/>
      <c r="AL1001" s="170"/>
      <c r="AM1001" s="170"/>
      <c r="AN1001" s="170"/>
      <c r="AO1001" s="170"/>
      <c r="AP1001" s="170"/>
      <c r="AQ1001" s="170"/>
      <c r="AR1001" s="170"/>
      <c r="AS1001" s="170"/>
      <c r="AT1001" s="170"/>
      <c r="AU1001" s="170"/>
    </row>
    <row r="1002" spans="1:47" ht="15" customHeight="1">
      <c r="A1002" s="77">
        <v>90830936</v>
      </c>
      <c r="B1002" s="81">
        <v>1</v>
      </c>
      <c r="C1002" s="119">
        <v>44714</v>
      </c>
      <c r="D1002" s="120">
        <v>44719</v>
      </c>
      <c r="E1002" s="173" t="s">
        <v>1036</v>
      </c>
      <c r="F1002" s="172" t="s">
        <v>1208</v>
      </c>
      <c r="G1002" s="81"/>
      <c r="H1002" s="81"/>
      <c r="I1002" s="81"/>
      <c r="J1002" s="77"/>
      <c r="K1002" s="77" t="s">
        <v>1038</v>
      </c>
      <c r="L1002" s="124" t="s">
        <v>1039</v>
      </c>
      <c r="M1002" s="77" t="s">
        <v>1075</v>
      </c>
      <c r="N1002" s="226"/>
      <c r="O1002" s="84"/>
      <c r="P1002" s="76"/>
      <c r="Q1002" s="76"/>
      <c r="R1002" s="76"/>
      <c r="S1002" s="85"/>
      <c r="T1002" s="76"/>
      <c r="U1002" s="227">
        <v>22.08</v>
      </c>
      <c r="V1002" s="86"/>
      <c r="W1002" s="84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86"/>
      <c r="AP1002" s="86"/>
      <c r="AQ1002" s="86"/>
      <c r="AR1002" s="86"/>
      <c r="AS1002" s="86"/>
      <c r="AT1002" s="86"/>
      <c r="AU1002" s="86"/>
    </row>
    <row r="1003" spans="1:47" ht="15.75" customHeight="1">
      <c r="A1003" s="104"/>
      <c r="B1003" s="165"/>
      <c r="C1003" s="165"/>
      <c r="D1003" s="165"/>
      <c r="E1003" s="165"/>
      <c r="F1003" s="161">
        <v>44760.0625</v>
      </c>
      <c r="G1003" s="165"/>
      <c r="H1003" s="444" t="s">
        <v>1209</v>
      </c>
      <c r="I1003" s="440"/>
      <c r="J1003" s="441"/>
      <c r="K1003" s="105"/>
      <c r="L1003" s="104"/>
      <c r="M1003" s="109"/>
      <c r="N1003" s="109"/>
      <c r="O1003" s="84"/>
      <c r="P1003" s="108"/>
      <c r="Q1003" s="108"/>
      <c r="R1003" s="108"/>
      <c r="S1003" s="167"/>
      <c r="T1003" s="108"/>
      <c r="U1003" s="168"/>
      <c r="V1003" s="108"/>
      <c r="W1003" s="169"/>
      <c r="X1003" s="170"/>
      <c r="Y1003" s="170"/>
      <c r="Z1003" s="170"/>
      <c r="AA1003" s="170"/>
      <c r="AB1003" s="170"/>
      <c r="AC1003" s="170"/>
      <c r="AD1003" s="170"/>
      <c r="AE1003" s="170"/>
      <c r="AF1003" s="170"/>
      <c r="AG1003" s="170"/>
      <c r="AH1003" s="170"/>
      <c r="AI1003" s="170"/>
      <c r="AJ1003" s="170"/>
      <c r="AK1003" s="170"/>
      <c r="AL1003" s="170"/>
      <c r="AM1003" s="170"/>
      <c r="AN1003" s="170"/>
      <c r="AO1003" s="170"/>
      <c r="AP1003" s="170"/>
      <c r="AQ1003" s="170"/>
      <c r="AR1003" s="170"/>
      <c r="AS1003" s="170"/>
      <c r="AT1003" s="170"/>
      <c r="AU1003" s="170"/>
    </row>
    <row r="1004" spans="1:47" ht="15" customHeight="1">
      <c r="A1004" s="81">
        <v>98083017</v>
      </c>
      <c r="B1004" s="81">
        <v>1</v>
      </c>
      <c r="C1004" s="78">
        <v>44727</v>
      </c>
      <c r="D1004" s="79">
        <v>44727</v>
      </c>
      <c r="E1004" s="77" t="s">
        <v>862</v>
      </c>
      <c r="F1004" s="172" t="s">
        <v>1173</v>
      </c>
      <c r="G1004" s="81">
        <v>80</v>
      </c>
      <c r="H1004" s="81"/>
      <c r="I1004" s="77"/>
      <c r="J1004" s="81"/>
      <c r="K1004" s="111" t="s">
        <v>117</v>
      </c>
      <c r="L1004" s="82" t="s">
        <v>1210</v>
      </c>
      <c r="M1004" s="77" t="s">
        <v>5</v>
      </c>
      <c r="N1004" s="83">
        <v>44771</v>
      </c>
      <c r="O1004" s="84"/>
      <c r="P1004" s="76">
        <v>69</v>
      </c>
      <c r="Q1004" s="76">
        <v>25000</v>
      </c>
      <c r="R1004" s="76">
        <v>4</v>
      </c>
      <c r="S1004" s="85" t="s">
        <v>875</v>
      </c>
      <c r="T1004" s="88" t="s">
        <v>876</v>
      </c>
      <c r="U1004" s="76">
        <v>25.22</v>
      </c>
      <c r="V1004" s="111" t="s">
        <v>909</v>
      </c>
      <c r="W1004" s="84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86"/>
      <c r="AP1004" s="86"/>
      <c r="AQ1004" s="86"/>
      <c r="AR1004" s="86"/>
      <c r="AS1004" s="86"/>
      <c r="AT1004" s="86"/>
      <c r="AU1004" s="86"/>
    </row>
    <row r="1005" spans="1:47" ht="15.75" customHeight="1">
      <c r="A1005" s="228"/>
      <c r="B1005" s="229"/>
      <c r="C1005" s="229"/>
      <c r="D1005" s="229"/>
      <c r="E1005" s="229"/>
      <c r="F1005" s="161">
        <v>44760.0625</v>
      </c>
      <c r="G1005" s="229"/>
      <c r="H1005" s="444" t="s">
        <v>1211</v>
      </c>
      <c r="I1005" s="440"/>
      <c r="J1005" s="441"/>
      <c r="K1005" s="105"/>
      <c r="L1005" s="228"/>
      <c r="M1005" s="230"/>
      <c r="N1005" s="108"/>
      <c r="O1005" s="84"/>
      <c r="P1005" s="108"/>
      <c r="Q1005" s="108"/>
      <c r="R1005" s="108"/>
      <c r="S1005" s="167"/>
      <c r="T1005" s="108"/>
      <c r="U1005" s="168"/>
      <c r="V1005" s="108"/>
      <c r="W1005" s="169"/>
      <c r="X1005" s="170"/>
      <c r="Y1005" s="170"/>
      <c r="Z1005" s="170"/>
      <c r="AA1005" s="170"/>
      <c r="AB1005" s="170"/>
      <c r="AC1005" s="170"/>
      <c r="AD1005" s="170"/>
      <c r="AE1005" s="170"/>
      <c r="AF1005" s="170"/>
      <c r="AG1005" s="170"/>
      <c r="AH1005" s="170"/>
      <c r="AI1005" s="170"/>
      <c r="AJ1005" s="170"/>
      <c r="AK1005" s="170"/>
      <c r="AL1005" s="170"/>
      <c r="AM1005" s="170"/>
      <c r="AN1005" s="170"/>
      <c r="AO1005" s="170"/>
      <c r="AP1005" s="170"/>
      <c r="AQ1005" s="170"/>
      <c r="AR1005" s="170"/>
      <c r="AS1005" s="170"/>
      <c r="AT1005" s="170"/>
      <c r="AU1005" s="170"/>
    </row>
    <row r="1006" spans="1:47" ht="15" customHeight="1">
      <c r="A1006" s="124">
        <v>52398120</v>
      </c>
      <c r="B1006" s="81">
        <v>1</v>
      </c>
      <c r="C1006" s="119">
        <v>44726</v>
      </c>
      <c r="D1006" s="79">
        <v>44730</v>
      </c>
      <c r="E1006" s="173" t="s">
        <v>1043</v>
      </c>
      <c r="F1006" s="172" t="s">
        <v>1212</v>
      </c>
      <c r="G1006" s="81"/>
      <c r="H1006" s="81"/>
      <c r="I1006" s="81"/>
      <c r="J1006" s="81"/>
      <c r="K1006" s="77" t="s">
        <v>1213</v>
      </c>
      <c r="L1006" s="124" t="s">
        <v>1045</v>
      </c>
      <c r="M1006" s="77" t="s">
        <v>1214</v>
      </c>
      <c r="N1006" s="122"/>
      <c r="O1006" s="84"/>
      <c r="P1006" s="127"/>
      <c r="Q1006" s="127"/>
      <c r="R1006" s="127"/>
      <c r="S1006" s="128"/>
      <c r="T1006" s="127"/>
      <c r="U1006" s="176">
        <v>18.22</v>
      </c>
      <c r="V1006" s="222"/>
      <c r="W1006" s="84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86"/>
      <c r="AP1006" s="86"/>
      <c r="AQ1006" s="86"/>
      <c r="AR1006" s="86"/>
      <c r="AS1006" s="86"/>
      <c r="AT1006" s="86"/>
      <c r="AU1006" s="86"/>
    </row>
    <row r="1007" spans="1:47" ht="15" customHeight="1">
      <c r="A1007" s="91"/>
      <c r="B1007" s="92"/>
      <c r="C1007" s="93"/>
      <c r="D1007" s="93"/>
      <c r="E1007" s="92"/>
      <c r="F1007" s="92"/>
      <c r="G1007" s="92"/>
      <c r="H1007" s="439" t="s">
        <v>1215</v>
      </c>
      <c r="I1007" s="440"/>
      <c r="J1007" s="441"/>
      <c r="K1007" s="92"/>
      <c r="L1007" s="92"/>
      <c r="M1007" s="92"/>
      <c r="N1007" s="92"/>
      <c r="O1007" s="94"/>
      <c r="P1007" s="92"/>
      <c r="Q1007" s="92"/>
      <c r="R1007" s="92"/>
      <c r="S1007" s="92"/>
      <c r="T1007" s="92"/>
      <c r="U1007" s="92"/>
      <c r="V1007" s="92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</row>
    <row r="1008" spans="1:47" ht="15" customHeight="1">
      <c r="A1008" s="134">
        <v>98175730</v>
      </c>
      <c r="B1008" s="77">
        <v>1</v>
      </c>
      <c r="C1008" s="78">
        <v>44745</v>
      </c>
      <c r="D1008" s="79">
        <v>44746</v>
      </c>
      <c r="E1008" s="77" t="s">
        <v>862</v>
      </c>
      <c r="F1008" s="80">
        <v>44760.208333333336</v>
      </c>
      <c r="G1008" s="81">
        <v>80</v>
      </c>
      <c r="H1008" s="81" t="s">
        <v>1015</v>
      </c>
      <c r="I1008" s="78">
        <v>44780</v>
      </c>
      <c r="J1008" s="81"/>
      <c r="K1008" s="97" t="s">
        <v>882</v>
      </c>
      <c r="L1008" s="82" t="s">
        <v>985</v>
      </c>
      <c r="M1008" s="77" t="s">
        <v>7</v>
      </c>
      <c r="N1008" s="83"/>
      <c r="O1008" s="84"/>
      <c r="P1008" s="76">
        <v>69.8</v>
      </c>
      <c r="Q1008" s="76">
        <v>24100</v>
      </c>
      <c r="R1008" s="76">
        <v>4</v>
      </c>
      <c r="S1008" s="89" t="s">
        <v>877</v>
      </c>
      <c r="T1008" s="76" t="s">
        <v>894</v>
      </c>
      <c r="U1008" s="81">
        <v>25.22</v>
      </c>
      <c r="V1008" s="90" t="s">
        <v>884</v>
      </c>
      <c r="W1008" s="84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86"/>
      <c r="AP1008" s="86"/>
      <c r="AQ1008" s="86"/>
      <c r="AR1008" s="86"/>
      <c r="AS1008" s="86"/>
      <c r="AT1008" s="86"/>
      <c r="AU1008" s="86"/>
    </row>
    <row r="1009" spans="1:47" ht="15" customHeight="1">
      <c r="A1009" s="134">
        <v>91719807</v>
      </c>
      <c r="B1009" s="77">
        <v>2</v>
      </c>
      <c r="C1009" s="78">
        <v>44751</v>
      </c>
      <c r="D1009" s="79">
        <v>44752</v>
      </c>
      <c r="E1009" s="77" t="s">
        <v>862</v>
      </c>
      <c r="F1009" s="87">
        <v>44760</v>
      </c>
      <c r="G1009" s="81">
        <v>80</v>
      </c>
      <c r="H1009" s="81" t="s">
        <v>1021</v>
      </c>
      <c r="I1009" s="78">
        <v>44781</v>
      </c>
      <c r="J1009" s="81"/>
      <c r="K1009" s="97" t="s">
        <v>882</v>
      </c>
      <c r="L1009" s="82" t="s">
        <v>1088</v>
      </c>
      <c r="M1009" s="77" t="s">
        <v>7</v>
      </c>
      <c r="N1009" s="83"/>
      <c r="O1009" s="84"/>
      <c r="P1009" s="76">
        <v>69.2</v>
      </c>
      <c r="Q1009" s="76">
        <v>24300</v>
      </c>
      <c r="R1009" s="76">
        <v>4</v>
      </c>
      <c r="S1009" s="85" t="s">
        <v>865</v>
      </c>
      <c r="T1009" s="76" t="s">
        <v>866</v>
      </c>
      <c r="U1009" s="76">
        <v>25.46</v>
      </c>
      <c r="V1009" s="90" t="s">
        <v>884</v>
      </c>
      <c r="W1009" s="84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86"/>
      <c r="AP1009" s="86"/>
      <c r="AQ1009" s="86"/>
      <c r="AR1009" s="86"/>
      <c r="AS1009" s="86"/>
      <c r="AT1009" s="86"/>
      <c r="AU1009" s="86"/>
    </row>
    <row r="1010" spans="1:47" ht="15" customHeight="1">
      <c r="A1010" s="134">
        <v>98146418</v>
      </c>
      <c r="B1010" s="77">
        <v>23</v>
      </c>
      <c r="C1010" s="78">
        <v>44757</v>
      </c>
      <c r="D1010" s="79">
        <v>44757</v>
      </c>
      <c r="E1010" s="77" t="s">
        <v>862</v>
      </c>
      <c r="F1010" s="87">
        <v>44760</v>
      </c>
      <c r="G1010" s="81">
        <v>80</v>
      </c>
      <c r="H1010" s="114" t="s">
        <v>1216</v>
      </c>
      <c r="I1010" s="162">
        <v>44787</v>
      </c>
      <c r="J1010" s="81"/>
      <c r="K1010" s="97" t="s">
        <v>882</v>
      </c>
      <c r="L1010" s="82" t="s">
        <v>1217</v>
      </c>
      <c r="M1010" s="77" t="s">
        <v>7</v>
      </c>
      <c r="N1010" s="226"/>
      <c r="O1010" s="84"/>
      <c r="P1010" s="76">
        <v>69.8</v>
      </c>
      <c r="Q1010" s="76">
        <v>24100</v>
      </c>
      <c r="R1010" s="76">
        <v>4</v>
      </c>
      <c r="S1010" s="89" t="s">
        <v>877</v>
      </c>
      <c r="T1010" s="76" t="s">
        <v>894</v>
      </c>
      <c r="U1010" s="81">
        <v>25.22</v>
      </c>
      <c r="V1010" s="90" t="s">
        <v>884</v>
      </c>
      <c r="W1010" s="84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86"/>
      <c r="AP1010" s="86"/>
      <c r="AQ1010" s="86"/>
      <c r="AR1010" s="86"/>
      <c r="AS1010" s="86"/>
      <c r="AT1010" s="86"/>
      <c r="AU1010" s="86"/>
    </row>
    <row r="1011" spans="1:47" ht="15" customHeight="1">
      <c r="A1011" s="134">
        <v>98160484</v>
      </c>
      <c r="B1011" s="77">
        <v>25</v>
      </c>
      <c r="C1011" s="78">
        <v>44757</v>
      </c>
      <c r="D1011" s="79">
        <v>44757</v>
      </c>
      <c r="E1011" s="77" t="s">
        <v>862</v>
      </c>
      <c r="F1011" s="87">
        <v>44760</v>
      </c>
      <c r="G1011" s="81">
        <v>80</v>
      </c>
      <c r="H1011" s="114" t="s">
        <v>1216</v>
      </c>
      <c r="I1011" s="162">
        <v>44787</v>
      </c>
      <c r="J1011" s="81"/>
      <c r="K1011" s="97" t="s">
        <v>882</v>
      </c>
      <c r="L1011" s="82" t="s">
        <v>1217</v>
      </c>
      <c r="M1011" s="77" t="s">
        <v>7</v>
      </c>
      <c r="N1011" s="226"/>
      <c r="O1011" s="84"/>
      <c r="P1011" s="76">
        <v>69.8</v>
      </c>
      <c r="Q1011" s="76">
        <v>24000</v>
      </c>
      <c r="R1011" s="76">
        <v>4</v>
      </c>
      <c r="S1011" s="89" t="s">
        <v>877</v>
      </c>
      <c r="T1011" s="76" t="s">
        <v>894</v>
      </c>
      <c r="U1011" s="81">
        <v>25.22</v>
      </c>
      <c r="V1011" s="90" t="s">
        <v>884</v>
      </c>
      <c r="W1011" s="84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86"/>
      <c r="AP1011" s="86"/>
      <c r="AQ1011" s="86"/>
      <c r="AR1011" s="86"/>
      <c r="AS1011" s="86"/>
      <c r="AT1011" s="86"/>
      <c r="AU1011" s="86"/>
    </row>
    <row r="1012" spans="1:47" ht="15" customHeight="1">
      <c r="A1012" s="134">
        <v>54288592</v>
      </c>
      <c r="B1012" s="77">
        <v>6</v>
      </c>
      <c r="C1012" s="78">
        <v>44757</v>
      </c>
      <c r="D1012" s="79">
        <v>44757</v>
      </c>
      <c r="E1012" s="77" t="s">
        <v>862</v>
      </c>
      <c r="F1012" s="87">
        <v>44760</v>
      </c>
      <c r="G1012" s="81">
        <v>80</v>
      </c>
      <c r="H1012" s="114" t="s">
        <v>1216</v>
      </c>
      <c r="I1012" s="162">
        <v>44787</v>
      </c>
      <c r="J1012" s="81"/>
      <c r="K1012" s="97" t="s">
        <v>882</v>
      </c>
      <c r="L1012" s="82" t="s">
        <v>1217</v>
      </c>
      <c r="M1012" s="77" t="s">
        <v>7</v>
      </c>
      <c r="N1012" s="226"/>
      <c r="O1012" s="84"/>
      <c r="P1012" s="76">
        <v>69</v>
      </c>
      <c r="Q1012" s="81">
        <v>25000</v>
      </c>
      <c r="R1012" s="76">
        <v>4</v>
      </c>
      <c r="S1012" s="85" t="s">
        <v>865</v>
      </c>
      <c r="T1012" s="101" t="s">
        <v>897</v>
      </c>
      <c r="U1012" s="76">
        <v>25.38</v>
      </c>
      <c r="V1012" s="90" t="s">
        <v>884</v>
      </c>
      <c r="W1012" s="84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86"/>
      <c r="AP1012" s="86"/>
      <c r="AQ1012" s="86"/>
      <c r="AR1012" s="86"/>
      <c r="AS1012" s="86"/>
      <c r="AT1012" s="86"/>
      <c r="AU1012" s="86"/>
    </row>
    <row r="1013" spans="1:47" ht="15" customHeight="1">
      <c r="A1013" s="134">
        <v>54294855</v>
      </c>
      <c r="B1013" s="77">
        <v>7</v>
      </c>
      <c r="C1013" s="78">
        <v>44757</v>
      </c>
      <c r="D1013" s="79">
        <v>44757</v>
      </c>
      <c r="E1013" s="77" t="s">
        <v>862</v>
      </c>
      <c r="F1013" s="87">
        <v>44760</v>
      </c>
      <c r="G1013" s="81">
        <v>80</v>
      </c>
      <c r="H1013" s="114" t="s">
        <v>1216</v>
      </c>
      <c r="I1013" s="162">
        <v>44787</v>
      </c>
      <c r="J1013" s="81"/>
      <c r="K1013" s="97" t="s">
        <v>882</v>
      </c>
      <c r="L1013" s="82" t="s">
        <v>1217</v>
      </c>
      <c r="M1013" s="77" t="s">
        <v>7</v>
      </c>
      <c r="N1013" s="226"/>
      <c r="O1013" s="84"/>
      <c r="P1013" s="76">
        <v>69</v>
      </c>
      <c r="Q1013" s="81">
        <v>25000</v>
      </c>
      <c r="R1013" s="76">
        <v>4</v>
      </c>
      <c r="S1013" s="85" t="s">
        <v>865</v>
      </c>
      <c r="T1013" s="101" t="s">
        <v>897</v>
      </c>
      <c r="U1013" s="76">
        <v>25.38</v>
      </c>
      <c r="V1013" s="90" t="s">
        <v>884</v>
      </c>
      <c r="W1013" s="84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86"/>
      <c r="AP1013" s="86"/>
      <c r="AQ1013" s="86"/>
      <c r="AR1013" s="86"/>
      <c r="AS1013" s="86"/>
      <c r="AT1013" s="86"/>
      <c r="AU1013" s="86"/>
    </row>
    <row r="1014" spans="1:47" ht="15" customHeight="1">
      <c r="A1014" s="134">
        <v>91744219</v>
      </c>
      <c r="B1014" s="77">
        <v>12</v>
      </c>
      <c r="C1014" s="78">
        <v>44757</v>
      </c>
      <c r="D1014" s="79">
        <v>44757</v>
      </c>
      <c r="E1014" s="77" t="s">
        <v>862</v>
      </c>
      <c r="F1014" s="87">
        <v>44760</v>
      </c>
      <c r="G1014" s="81">
        <v>80</v>
      </c>
      <c r="H1014" s="114" t="s">
        <v>1216</v>
      </c>
      <c r="I1014" s="162">
        <v>44787</v>
      </c>
      <c r="J1014" s="81"/>
      <c r="K1014" s="97" t="s">
        <v>882</v>
      </c>
      <c r="L1014" s="82" t="s">
        <v>1217</v>
      </c>
      <c r="M1014" s="77" t="s">
        <v>7</v>
      </c>
      <c r="N1014" s="226"/>
      <c r="O1014" s="84"/>
      <c r="P1014" s="76">
        <v>69</v>
      </c>
      <c r="Q1014" s="81">
        <v>24700</v>
      </c>
      <c r="R1014" s="76">
        <v>4</v>
      </c>
      <c r="S1014" s="85" t="s">
        <v>865</v>
      </c>
      <c r="T1014" s="101" t="s">
        <v>897</v>
      </c>
      <c r="U1014" s="76">
        <v>25.38</v>
      </c>
      <c r="V1014" s="90" t="s">
        <v>884</v>
      </c>
      <c r="W1014" s="84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86"/>
      <c r="AP1014" s="86"/>
      <c r="AQ1014" s="86"/>
      <c r="AR1014" s="86"/>
      <c r="AS1014" s="86"/>
      <c r="AT1014" s="86"/>
      <c r="AU1014" s="86"/>
    </row>
    <row r="1015" spans="1:47" ht="15" customHeight="1">
      <c r="A1015" s="134">
        <v>94561297</v>
      </c>
      <c r="B1015" s="77">
        <v>15</v>
      </c>
      <c r="C1015" s="78">
        <v>44757</v>
      </c>
      <c r="D1015" s="79">
        <v>44757</v>
      </c>
      <c r="E1015" s="77" t="s">
        <v>862</v>
      </c>
      <c r="F1015" s="87">
        <v>44760</v>
      </c>
      <c r="G1015" s="81">
        <v>80</v>
      </c>
      <c r="H1015" s="114" t="s">
        <v>1216</v>
      </c>
      <c r="I1015" s="162">
        <v>44787</v>
      </c>
      <c r="J1015" s="81"/>
      <c r="K1015" s="97" t="s">
        <v>882</v>
      </c>
      <c r="L1015" s="82" t="s">
        <v>1217</v>
      </c>
      <c r="M1015" s="77" t="s">
        <v>7</v>
      </c>
      <c r="N1015" s="226"/>
      <c r="O1015" s="84"/>
      <c r="P1015" s="76">
        <v>69</v>
      </c>
      <c r="Q1015" s="81">
        <v>24900</v>
      </c>
      <c r="R1015" s="76">
        <v>4</v>
      </c>
      <c r="S1015" s="85" t="s">
        <v>865</v>
      </c>
      <c r="T1015" s="101" t="s">
        <v>897</v>
      </c>
      <c r="U1015" s="76">
        <v>25.38</v>
      </c>
      <c r="V1015" s="90" t="s">
        <v>884</v>
      </c>
      <c r="W1015" s="84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86"/>
      <c r="AP1015" s="86"/>
      <c r="AQ1015" s="86"/>
      <c r="AR1015" s="86"/>
      <c r="AS1015" s="86"/>
      <c r="AT1015" s="86"/>
      <c r="AU1015" s="86"/>
    </row>
    <row r="1016" spans="1:47" ht="15" customHeight="1">
      <c r="A1016" s="134">
        <v>91726620</v>
      </c>
      <c r="B1016" s="77">
        <v>10</v>
      </c>
      <c r="C1016" s="78">
        <v>44757</v>
      </c>
      <c r="D1016" s="79">
        <v>44757</v>
      </c>
      <c r="E1016" s="77" t="s">
        <v>862</v>
      </c>
      <c r="F1016" s="87">
        <v>44760</v>
      </c>
      <c r="G1016" s="81">
        <v>80</v>
      </c>
      <c r="H1016" s="114" t="s">
        <v>1216</v>
      </c>
      <c r="I1016" s="162">
        <v>44787</v>
      </c>
      <c r="J1016" s="81"/>
      <c r="K1016" s="97" t="s">
        <v>882</v>
      </c>
      <c r="L1016" s="82" t="s">
        <v>1217</v>
      </c>
      <c r="M1016" s="77" t="s">
        <v>7</v>
      </c>
      <c r="N1016" s="226"/>
      <c r="O1016" s="84"/>
      <c r="P1016" s="76">
        <v>68.5</v>
      </c>
      <c r="Q1016" s="76">
        <v>25000</v>
      </c>
      <c r="R1016" s="76">
        <v>4</v>
      </c>
      <c r="S1016" s="85" t="s">
        <v>865</v>
      </c>
      <c r="T1016" s="76" t="s">
        <v>873</v>
      </c>
      <c r="U1016" s="76">
        <v>25.7</v>
      </c>
      <c r="V1016" s="90" t="s">
        <v>884</v>
      </c>
      <c r="W1016" s="84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86"/>
      <c r="AP1016" s="86"/>
      <c r="AQ1016" s="86"/>
      <c r="AR1016" s="86"/>
      <c r="AS1016" s="86"/>
      <c r="AT1016" s="86"/>
      <c r="AU1016" s="86"/>
    </row>
    <row r="1017" spans="1:47" ht="15" customHeight="1">
      <c r="A1017" s="134">
        <v>91728352</v>
      </c>
      <c r="B1017" s="77">
        <v>11</v>
      </c>
      <c r="C1017" s="78">
        <v>44757</v>
      </c>
      <c r="D1017" s="79">
        <v>44757</v>
      </c>
      <c r="E1017" s="77" t="s">
        <v>862</v>
      </c>
      <c r="F1017" s="87">
        <v>44760</v>
      </c>
      <c r="G1017" s="81">
        <v>80</v>
      </c>
      <c r="H1017" s="114" t="s">
        <v>1216</v>
      </c>
      <c r="I1017" s="162">
        <v>44787</v>
      </c>
      <c r="J1017" s="81"/>
      <c r="K1017" s="97" t="s">
        <v>882</v>
      </c>
      <c r="L1017" s="82" t="s">
        <v>1217</v>
      </c>
      <c r="M1017" s="77" t="s">
        <v>7</v>
      </c>
      <c r="N1017" s="226"/>
      <c r="O1017" s="84"/>
      <c r="P1017" s="76">
        <v>68.5</v>
      </c>
      <c r="Q1017" s="76">
        <v>25000</v>
      </c>
      <c r="R1017" s="76">
        <v>4</v>
      </c>
      <c r="S1017" s="85" t="s">
        <v>865</v>
      </c>
      <c r="T1017" s="76" t="s">
        <v>873</v>
      </c>
      <c r="U1017" s="76">
        <v>25.7</v>
      </c>
      <c r="V1017" s="90" t="s">
        <v>884</v>
      </c>
      <c r="W1017" s="84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86"/>
      <c r="AP1017" s="86"/>
      <c r="AQ1017" s="86"/>
      <c r="AR1017" s="86"/>
      <c r="AS1017" s="86"/>
      <c r="AT1017" s="86"/>
      <c r="AU1017" s="86"/>
    </row>
    <row r="1018" spans="1:47" ht="15" customHeight="1">
      <c r="A1018" s="134">
        <v>91974204</v>
      </c>
      <c r="B1018" s="77">
        <v>13</v>
      </c>
      <c r="C1018" s="78">
        <v>44757</v>
      </c>
      <c r="D1018" s="79">
        <v>44757</v>
      </c>
      <c r="E1018" s="77" t="s">
        <v>862</v>
      </c>
      <c r="F1018" s="87">
        <v>44760</v>
      </c>
      <c r="G1018" s="81">
        <v>80</v>
      </c>
      <c r="H1018" s="114" t="s">
        <v>1216</v>
      </c>
      <c r="I1018" s="162">
        <v>44787</v>
      </c>
      <c r="J1018" s="81"/>
      <c r="K1018" s="97" t="s">
        <v>882</v>
      </c>
      <c r="L1018" s="82" t="s">
        <v>1217</v>
      </c>
      <c r="M1018" s="77" t="s">
        <v>7</v>
      </c>
      <c r="N1018" s="226"/>
      <c r="O1018" s="84"/>
      <c r="P1018" s="76">
        <v>68.5</v>
      </c>
      <c r="Q1018" s="76">
        <v>25400</v>
      </c>
      <c r="R1018" s="76">
        <v>4</v>
      </c>
      <c r="S1018" s="85" t="s">
        <v>865</v>
      </c>
      <c r="T1018" s="76" t="s">
        <v>873</v>
      </c>
      <c r="U1018" s="76">
        <v>25.7</v>
      </c>
      <c r="V1018" s="90" t="s">
        <v>884</v>
      </c>
      <c r="W1018" s="84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86"/>
      <c r="AP1018" s="86"/>
      <c r="AQ1018" s="86"/>
      <c r="AR1018" s="86"/>
      <c r="AS1018" s="86"/>
      <c r="AT1018" s="86"/>
      <c r="AU1018" s="86"/>
    </row>
    <row r="1019" spans="1:47" ht="15" customHeight="1">
      <c r="A1019" s="134">
        <v>98309198</v>
      </c>
      <c r="B1019" s="77">
        <v>26</v>
      </c>
      <c r="C1019" s="78">
        <v>44757</v>
      </c>
      <c r="D1019" s="79">
        <v>44757</v>
      </c>
      <c r="E1019" s="77" t="s">
        <v>862</v>
      </c>
      <c r="F1019" s="87">
        <v>44760</v>
      </c>
      <c r="G1019" s="81">
        <v>80</v>
      </c>
      <c r="H1019" s="114" t="s">
        <v>1216</v>
      </c>
      <c r="I1019" s="162">
        <v>44787</v>
      </c>
      <c r="J1019" s="81"/>
      <c r="K1019" s="97" t="s">
        <v>882</v>
      </c>
      <c r="L1019" s="82" t="s">
        <v>1217</v>
      </c>
      <c r="M1019" s="77" t="s">
        <v>7</v>
      </c>
      <c r="N1019" s="226"/>
      <c r="O1019" s="84"/>
      <c r="P1019" s="76">
        <v>68.5</v>
      </c>
      <c r="Q1019" s="76">
        <v>25400</v>
      </c>
      <c r="R1019" s="76">
        <v>4</v>
      </c>
      <c r="S1019" s="85" t="s">
        <v>865</v>
      </c>
      <c r="T1019" s="76" t="s">
        <v>873</v>
      </c>
      <c r="U1019" s="76">
        <v>25.7</v>
      </c>
      <c r="V1019" s="90" t="s">
        <v>884</v>
      </c>
      <c r="W1019" s="84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86"/>
      <c r="AP1019" s="86"/>
      <c r="AQ1019" s="86"/>
      <c r="AR1019" s="86"/>
      <c r="AS1019" s="86"/>
      <c r="AT1019" s="86"/>
      <c r="AU1019" s="86"/>
    </row>
    <row r="1020" spans="1:47" ht="15" customHeight="1">
      <c r="A1020" s="134">
        <v>98324957</v>
      </c>
      <c r="B1020" s="77">
        <v>27</v>
      </c>
      <c r="C1020" s="78">
        <v>44757</v>
      </c>
      <c r="D1020" s="79">
        <v>44757</v>
      </c>
      <c r="E1020" s="77" t="s">
        <v>862</v>
      </c>
      <c r="F1020" s="87">
        <v>44760</v>
      </c>
      <c r="G1020" s="81">
        <v>80</v>
      </c>
      <c r="H1020" s="114" t="s">
        <v>1216</v>
      </c>
      <c r="I1020" s="162">
        <v>44787</v>
      </c>
      <c r="J1020" s="81"/>
      <c r="K1020" s="97" t="s">
        <v>882</v>
      </c>
      <c r="L1020" s="82" t="s">
        <v>1217</v>
      </c>
      <c r="M1020" s="77" t="s">
        <v>7</v>
      </c>
      <c r="N1020" s="226"/>
      <c r="O1020" s="84"/>
      <c r="P1020" s="76">
        <v>68.5</v>
      </c>
      <c r="Q1020" s="76">
        <v>25400</v>
      </c>
      <c r="R1020" s="76">
        <v>4</v>
      </c>
      <c r="S1020" s="85" t="s">
        <v>865</v>
      </c>
      <c r="T1020" s="76" t="s">
        <v>873</v>
      </c>
      <c r="U1020" s="76">
        <v>25.7</v>
      </c>
      <c r="V1020" s="90" t="s">
        <v>884</v>
      </c>
      <c r="W1020" s="84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86"/>
      <c r="AP1020" s="86"/>
      <c r="AQ1020" s="86"/>
      <c r="AR1020" s="86"/>
      <c r="AS1020" s="86"/>
      <c r="AT1020" s="86"/>
      <c r="AU1020" s="86"/>
    </row>
    <row r="1021" spans="1:47" ht="15" customHeight="1">
      <c r="A1021" s="134">
        <v>98328255</v>
      </c>
      <c r="B1021" s="77">
        <v>28</v>
      </c>
      <c r="C1021" s="78">
        <v>44757</v>
      </c>
      <c r="D1021" s="79">
        <v>44757</v>
      </c>
      <c r="E1021" s="77" t="s">
        <v>862</v>
      </c>
      <c r="F1021" s="87">
        <v>44760</v>
      </c>
      <c r="G1021" s="81">
        <v>80</v>
      </c>
      <c r="H1021" s="114" t="s">
        <v>1216</v>
      </c>
      <c r="I1021" s="162">
        <v>44787</v>
      </c>
      <c r="J1021" s="81"/>
      <c r="K1021" s="97" t="s">
        <v>882</v>
      </c>
      <c r="L1021" s="82" t="s">
        <v>1217</v>
      </c>
      <c r="M1021" s="77" t="s">
        <v>7</v>
      </c>
      <c r="N1021" s="226"/>
      <c r="O1021" s="84"/>
      <c r="P1021" s="76">
        <v>68.5</v>
      </c>
      <c r="Q1021" s="76">
        <v>25400</v>
      </c>
      <c r="R1021" s="76">
        <v>4</v>
      </c>
      <c r="S1021" s="85" t="s">
        <v>865</v>
      </c>
      <c r="T1021" s="76" t="s">
        <v>873</v>
      </c>
      <c r="U1021" s="76">
        <v>25.7</v>
      </c>
      <c r="V1021" s="90" t="s">
        <v>884</v>
      </c>
      <c r="W1021" s="84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86"/>
      <c r="AP1021" s="86"/>
      <c r="AQ1021" s="86"/>
      <c r="AR1021" s="86"/>
      <c r="AS1021" s="86"/>
      <c r="AT1021" s="86"/>
      <c r="AU1021" s="86"/>
    </row>
    <row r="1022" spans="1:47" ht="15" customHeight="1">
      <c r="A1022" s="134">
        <v>98329246</v>
      </c>
      <c r="B1022" s="77">
        <v>29</v>
      </c>
      <c r="C1022" s="78">
        <v>44757</v>
      </c>
      <c r="D1022" s="79">
        <v>44757</v>
      </c>
      <c r="E1022" s="77" t="s">
        <v>862</v>
      </c>
      <c r="F1022" s="87">
        <v>44760</v>
      </c>
      <c r="G1022" s="81">
        <v>80</v>
      </c>
      <c r="H1022" s="114" t="s">
        <v>1216</v>
      </c>
      <c r="I1022" s="162">
        <v>44787</v>
      </c>
      <c r="J1022" s="81"/>
      <c r="K1022" s="97" t="s">
        <v>882</v>
      </c>
      <c r="L1022" s="82" t="s">
        <v>1217</v>
      </c>
      <c r="M1022" s="77" t="s">
        <v>7</v>
      </c>
      <c r="N1022" s="226"/>
      <c r="O1022" s="84"/>
      <c r="P1022" s="76">
        <v>68.5</v>
      </c>
      <c r="Q1022" s="76">
        <v>25400</v>
      </c>
      <c r="R1022" s="76">
        <v>4</v>
      </c>
      <c r="S1022" s="85" t="s">
        <v>865</v>
      </c>
      <c r="T1022" s="76" t="s">
        <v>873</v>
      </c>
      <c r="U1022" s="76">
        <v>25.7</v>
      </c>
      <c r="V1022" s="90" t="s">
        <v>884</v>
      </c>
      <c r="W1022" s="84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86"/>
      <c r="AP1022" s="86"/>
      <c r="AQ1022" s="86"/>
      <c r="AR1022" s="86"/>
      <c r="AS1022" s="86"/>
      <c r="AT1022" s="86"/>
      <c r="AU1022" s="86"/>
    </row>
    <row r="1023" spans="1:47" ht="15" customHeight="1">
      <c r="A1023" s="134">
        <v>98340490</v>
      </c>
      <c r="B1023" s="77">
        <v>30</v>
      </c>
      <c r="C1023" s="78">
        <v>44757</v>
      </c>
      <c r="D1023" s="79">
        <v>44757</v>
      </c>
      <c r="E1023" s="77" t="s">
        <v>862</v>
      </c>
      <c r="F1023" s="87">
        <v>44760</v>
      </c>
      <c r="G1023" s="81">
        <v>80</v>
      </c>
      <c r="H1023" s="114" t="s">
        <v>1216</v>
      </c>
      <c r="I1023" s="162">
        <v>44787</v>
      </c>
      <c r="J1023" s="81"/>
      <c r="K1023" s="97" t="s">
        <v>882</v>
      </c>
      <c r="L1023" s="82" t="s">
        <v>1217</v>
      </c>
      <c r="M1023" s="77" t="s">
        <v>7</v>
      </c>
      <c r="N1023" s="226"/>
      <c r="O1023" s="84"/>
      <c r="P1023" s="76">
        <v>68.5</v>
      </c>
      <c r="Q1023" s="76">
        <v>25400</v>
      </c>
      <c r="R1023" s="76">
        <v>4</v>
      </c>
      <c r="S1023" s="85" t="s">
        <v>865</v>
      </c>
      <c r="T1023" s="76" t="s">
        <v>873</v>
      </c>
      <c r="U1023" s="76">
        <v>25.7</v>
      </c>
      <c r="V1023" s="90" t="s">
        <v>884</v>
      </c>
      <c r="W1023" s="84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86"/>
      <c r="AP1023" s="86"/>
      <c r="AQ1023" s="86"/>
      <c r="AR1023" s="86"/>
      <c r="AS1023" s="86"/>
      <c r="AT1023" s="86"/>
      <c r="AU1023" s="86"/>
    </row>
    <row r="1024" spans="1:47" ht="15" customHeight="1">
      <c r="A1024" s="134">
        <v>98345978</v>
      </c>
      <c r="B1024" s="77">
        <v>31</v>
      </c>
      <c r="C1024" s="78">
        <v>44757</v>
      </c>
      <c r="D1024" s="79">
        <v>44757</v>
      </c>
      <c r="E1024" s="77" t="s">
        <v>862</v>
      </c>
      <c r="F1024" s="87">
        <v>44760</v>
      </c>
      <c r="G1024" s="81">
        <v>80</v>
      </c>
      <c r="H1024" s="114" t="s">
        <v>1216</v>
      </c>
      <c r="I1024" s="162">
        <v>44787</v>
      </c>
      <c r="J1024" s="81"/>
      <c r="K1024" s="97" t="s">
        <v>882</v>
      </c>
      <c r="L1024" s="82" t="s">
        <v>1217</v>
      </c>
      <c r="M1024" s="77" t="s">
        <v>7</v>
      </c>
      <c r="N1024" s="226"/>
      <c r="O1024" s="84"/>
      <c r="P1024" s="76">
        <v>68.5</v>
      </c>
      <c r="Q1024" s="76">
        <v>25500</v>
      </c>
      <c r="R1024" s="76">
        <v>4</v>
      </c>
      <c r="S1024" s="85" t="s">
        <v>865</v>
      </c>
      <c r="T1024" s="76" t="s">
        <v>873</v>
      </c>
      <c r="U1024" s="76">
        <v>25.7</v>
      </c>
      <c r="V1024" s="90" t="s">
        <v>884</v>
      </c>
      <c r="W1024" s="84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86"/>
      <c r="AP1024" s="86"/>
      <c r="AQ1024" s="86"/>
      <c r="AR1024" s="86"/>
      <c r="AS1024" s="86"/>
      <c r="AT1024" s="86"/>
      <c r="AU1024" s="86"/>
    </row>
    <row r="1025" spans="1:47" ht="15" customHeight="1">
      <c r="A1025" s="134">
        <v>94568599</v>
      </c>
      <c r="B1025" s="77">
        <v>3</v>
      </c>
      <c r="C1025" s="78">
        <v>44754</v>
      </c>
      <c r="D1025" s="79">
        <v>44755</v>
      </c>
      <c r="E1025" s="77" t="s">
        <v>862</v>
      </c>
      <c r="F1025" s="87">
        <v>44760</v>
      </c>
      <c r="G1025" s="81">
        <v>80</v>
      </c>
      <c r="H1025" s="81" t="s">
        <v>1153</v>
      </c>
      <c r="I1025" s="78">
        <v>44785</v>
      </c>
      <c r="J1025" s="81"/>
      <c r="K1025" s="97" t="s">
        <v>882</v>
      </c>
      <c r="L1025" s="82" t="s">
        <v>1154</v>
      </c>
      <c r="M1025" s="77" t="s">
        <v>7</v>
      </c>
      <c r="N1025" s="83"/>
      <c r="O1025" s="84"/>
      <c r="P1025" s="76">
        <v>68.5</v>
      </c>
      <c r="Q1025" s="76">
        <v>25000</v>
      </c>
      <c r="R1025" s="76">
        <v>4</v>
      </c>
      <c r="S1025" s="85" t="s">
        <v>865</v>
      </c>
      <c r="T1025" s="76" t="s">
        <v>873</v>
      </c>
      <c r="U1025" s="76">
        <v>25.7</v>
      </c>
      <c r="V1025" s="90" t="s">
        <v>884</v>
      </c>
      <c r="W1025" s="84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86"/>
      <c r="AP1025" s="86"/>
      <c r="AQ1025" s="86"/>
      <c r="AR1025" s="86"/>
      <c r="AS1025" s="86"/>
      <c r="AT1025" s="86"/>
      <c r="AU1025" s="86"/>
    </row>
    <row r="1026" spans="1:47" ht="15" customHeight="1">
      <c r="A1026" s="134">
        <v>59187245</v>
      </c>
      <c r="B1026" s="77">
        <v>8</v>
      </c>
      <c r="C1026" s="78">
        <v>44757</v>
      </c>
      <c r="D1026" s="79">
        <v>44757</v>
      </c>
      <c r="E1026" s="77" t="s">
        <v>862</v>
      </c>
      <c r="F1026" s="87">
        <v>44760</v>
      </c>
      <c r="G1026" s="81">
        <v>80</v>
      </c>
      <c r="H1026" s="114" t="s">
        <v>1216</v>
      </c>
      <c r="I1026" s="162">
        <v>44787</v>
      </c>
      <c r="J1026" s="81"/>
      <c r="K1026" s="97" t="s">
        <v>882</v>
      </c>
      <c r="L1026" s="82" t="s">
        <v>1217</v>
      </c>
      <c r="M1026" s="77" t="s">
        <v>7</v>
      </c>
      <c r="N1026" s="226"/>
      <c r="O1026" s="84"/>
      <c r="P1026" s="76">
        <v>69</v>
      </c>
      <c r="Q1026" s="81">
        <v>25000</v>
      </c>
      <c r="R1026" s="81">
        <v>4</v>
      </c>
      <c r="S1026" s="89" t="s">
        <v>877</v>
      </c>
      <c r="T1026" s="100" t="s">
        <v>891</v>
      </c>
      <c r="U1026" s="81">
        <v>25.22</v>
      </c>
      <c r="V1026" s="90" t="s">
        <v>884</v>
      </c>
      <c r="W1026" s="84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86"/>
      <c r="AP1026" s="86"/>
      <c r="AQ1026" s="86"/>
      <c r="AR1026" s="86"/>
      <c r="AS1026" s="86"/>
      <c r="AT1026" s="86"/>
      <c r="AU1026" s="86"/>
    </row>
    <row r="1027" spans="1:47" ht="15" customHeight="1">
      <c r="A1027" s="134">
        <v>59515890</v>
      </c>
      <c r="B1027" s="77">
        <v>9</v>
      </c>
      <c r="C1027" s="78">
        <v>44757</v>
      </c>
      <c r="D1027" s="79">
        <v>44757</v>
      </c>
      <c r="E1027" s="77" t="s">
        <v>862</v>
      </c>
      <c r="F1027" s="87">
        <v>44760</v>
      </c>
      <c r="G1027" s="81">
        <v>80</v>
      </c>
      <c r="H1027" s="114" t="s">
        <v>1216</v>
      </c>
      <c r="I1027" s="162">
        <v>44787</v>
      </c>
      <c r="J1027" s="81"/>
      <c r="K1027" s="97" t="s">
        <v>882</v>
      </c>
      <c r="L1027" s="82" t="s">
        <v>1217</v>
      </c>
      <c r="M1027" s="77" t="s">
        <v>7</v>
      </c>
      <c r="N1027" s="226"/>
      <c r="O1027" s="84"/>
      <c r="P1027" s="76">
        <v>69</v>
      </c>
      <c r="Q1027" s="81">
        <v>25000</v>
      </c>
      <c r="R1027" s="81">
        <v>4</v>
      </c>
      <c r="S1027" s="89" t="s">
        <v>877</v>
      </c>
      <c r="T1027" s="100" t="s">
        <v>891</v>
      </c>
      <c r="U1027" s="81">
        <v>25.22</v>
      </c>
      <c r="V1027" s="90" t="s">
        <v>884</v>
      </c>
      <c r="W1027" s="84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86"/>
      <c r="AP1027" s="86"/>
      <c r="AQ1027" s="86"/>
      <c r="AR1027" s="86"/>
      <c r="AS1027" s="86"/>
      <c r="AT1027" s="86"/>
      <c r="AU1027" s="86"/>
    </row>
    <row r="1028" spans="1:47" ht="15" customHeight="1">
      <c r="A1028" s="134">
        <v>94053196</v>
      </c>
      <c r="B1028" s="77">
        <v>14</v>
      </c>
      <c r="C1028" s="78">
        <v>44757</v>
      </c>
      <c r="D1028" s="79">
        <v>44757</v>
      </c>
      <c r="E1028" s="77" t="s">
        <v>862</v>
      </c>
      <c r="F1028" s="87">
        <v>44760</v>
      </c>
      <c r="G1028" s="81">
        <v>80</v>
      </c>
      <c r="H1028" s="114" t="s">
        <v>1216</v>
      </c>
      <c r="I1028" s="162">
        <v>44787</v>
      </c>
      <c r="J1028" s="81"/>
      <c r="K1028" s="97" t="s">
        <v>882</v>
      </c>
      <c r="L1028" s="82" t="s">
        <v>1217</v>
      </c>
      <c r="M1028" s="77" t="s">
        <v>7</v>
      </c>
      <c r="N1028" s="226"/>
      <c r="O1028" s="84"/>
      <c r="P1028" s="76">
        <v>69</v>
      </c>
      <c r="Q1028" s="81">
        <v>25000</v>
      </c>
      <c r="R1028" s="81">
        <v>4</v>
      </c>
      <c r="S1028" s="89" t="s">
        <v>877</v>
      </c>
      <c r="T1028" s="100" t="s">
        <v>891</v>
      </c>
      <c r="U1028" s="81">
        <v>25.22</v>
      </c>
      <c r="V1028" s="90" t="s">
        <v>884</v>
      </c>
      <c r="W1028" s="84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86"/>
      <c r="AP1028" s="86"/>
      <c r="AQ1028" s="86"/>
      <c r="AR1028" s="86"/>
      <c r="AS1028" s="86"/>
      <c r="AT1028" s="86"/>
      <c r="AU1028" s="86"/>
    </row>
    <row r="1029" spans="1:47" ht="15" customHeight="1">
      <c r="A1029" s="134">
        <v>95040994</v>
      </c>
      <c r="B1029" s="77">
        <v>16</v>
      </c>
      <c r="C1029" s="78">
        <v>44757</v>
      </c>
      <c r="D1029" s="79">
        <v>44757</v>
      </c>
      <c r="E1029" s="77" t="s">
        <v>862</v>
      </c>
      <c r="F1029" s="87">
        <v>44760</v>
      </c>
      <c r="G1029" s="81">
        <v>80</v>
      </c>
      <c r="H1029" s="114" t="s">
        <v>1216</v>
      </c>
      <c r="I1029" s="162">
        <v>44787</v>
      </c>
      <c r="J1029" s="81"/>
      <c r="K1029" s="97" t="s">
        <v>882</v>
      </c>
      <c r="L1029" s="82" t="s">
        <v>1217</v>
      </c>
      <c r="M1029" s="77" t="s">
        <v>7</v>
      </c>
      <c r="N1029" s="226"/>
      <c r="O1029" s="84"/>
      <c r="P1029" s="76">
        <v>69</v>
      </c>
      <c r="Q1029" s="81">
        <v>25000</v>
      </c>
      <c r="R1029" s="81">
        <v>4</v>
      </c>
      <c r="S1029" s="89" t="s">
        <v>877</v>
      </c>
      <c r="T1029" s="100" t="s">
        <v>891</v>
      </c>
      <c r="U1029" s="81">
        <v>25.22</v>
      </c>
      <c r="V1029" s="90" t="s">
        <v>884</v>
      </c>
      <c r="W1029" s="84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86"/>
      <c r="AP1029" s="86"/>
      <c r="AQ1029" s="86"/>
      <c r="AR1029" s="86"/>
      <c r="AS1029" s="86"/>
      <c r="AT1029" s="86"/>
      <c r="AU1029" s="86"/>
    </row>
    <row r="1030" spans="1:47" ht="15" customHeight="1">
      <c r="A1030" s="134">
        <v>54274519</v>
      </c>
      <c r="B1030" s="77">
        <v>4</v>
      </c>
      <c r="C1030" s="78">
        <v>44757</v>
      </c>
      <c r="D1030" s="79">
        <v>44757</v>
      </c>
      <c r="E1030" s="77" t="s">
        <v>862</v>
      </c>
      <c r="F1030" s="87">
        <v>44760</v>
      </c>
      <c r="G1030" s="81">
        <v>80</v>
      </c>
      <c r="H1030" s="114" t="s">
        <v>1216</v>
      </c>
      <c r="I1030" s="162">
        <v>44787</v>
      </c>
      <c r="J1030" s="81"/>
      <c r="K1030" s="97" t="s">
        <v>882</v>
      </c>
      <c r="L1030" s="82" t="s">
        <v>1217</v>
      </c>
      <c r="M1030" s="77" t="s">
        <v>7</v>
      </c>
      <c r="N1030" s="226"/>
      <c r="O1030" s="84"/>
      <c r="P1030" s="76">
        <v>70</v>
      </c>
      <c r="Q1030" s="76">
        <v>23600</v>
      </c>
      <c r="R1030" s="81">
        <v>4</v>
      </c>
      <c r="S1030" s="85" t="s">
        <v>865</v>
      </c>
      <c r="T1030" s="76" t="s">
        <v>895</v>
      </c>
      <c r="U1030" s="76">
        <v>25.69</v>
      </c>
      <c r="V1030" s="90" t="s">
        <v>884</v>
      </c>
      <c r="W1030" s="84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86"/>
      <c r="AP1030" s="86"/>
      <c r="AQ1030" s="86"/>
      <c r="AR1030" s="86"/>
      <c r="AS1030" s="86"/>
      <c r="AT1030" s="86"/>
      <c r="AU1030" s="86"/>
    </row>
    <row r="1031" spans="1:47" ht="15" customHeight="1">
      <c r="A1031" s="134">
        <v>54276589</v>
      </c>
      <c r="B1031" s="77">
        <v>5</v>
      </c>
      <c r="C1031" s="78">
        <v>44757</v>
      </c>
      <c r="D1031" s="79">
        <v>44757</v>
      </c>
      <c r="E1031" s="77" t="s">
        <v>862</v>
      </c>
      <c r="F1031" s="87">
        <v>44760</v>
      </c>
      <c r="G1031" s="81">
        <v>80</v>
      </c>
      <c r="H1031" s="114" t="s">
        <v>1216</v>
      </c>
      <c r="I1031" s="162">
        <v>44787</v>
      </c>
      <c r="J1031" s="81"/>
      <c r="K1031" s="97" t="s">
        <v>882</v>
      </c>
      <c r="L1031" s="82" t="s">
        <v>1217</v>
      </c>
      <c r="M1031" s="77" t="s">
        <v>7</v>
      </c>
      <c r="N1031" s="226"/>
      <c r="O1031" s="84"/>
      <c r="P1031" s="76">
        <v>70</v>
      </c>
      <c r="Q1031" s="76">
        <v>23600</v>
      </c>
      <c r="R1031" s="81">
        <v>4</v>
      </c>
      <c r="S1031" s="85" t="s">
        <v>865</v>
      </c>
      <c r="T1031" s="76" t="s">
        <v>895</v>
      </c>
      <c r="U1031" s="76">
        <v>25.69</v>
      </c>
      <c r="V1031" s="90" t="s">
        <v>884</v>
      </c>
      <c r="W1031" s="84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86"/>
      <c r="AP1031" s="86"/>
      <c r="AQ1031" s="86"/>
      <c r="AR1031" s="86"/>
      <c r="AS1031" s="86"/>
      <c r="AT1031" s="86"/>
      <c r="AU1031" s="86"/>
    </row>
    <row r="1032" spans="1:47" ht="15" customHeight="1">
      <c r="A1032" s="134">
        <v>95969192</v>
      </c>
      <c r="B1032" s="77">
        <v>17</v>
      </c>
      <c r="C1032" s="78">
        <v>44757</v>
      </c>
      <c r="D1032" s="79">
        <v>44757</v>
      </c>
      <c r="E1032" s="77" t="s">
        <v>862</v>
      </c>
      <c r="F1032" s="87">
        <v>44760</v>
      </c>
      <c r="G1032" s="81">
        <v>80</v>
      </c>
      <c r="H1032" s="114" t="s">
        <v>1216</v>
      </c>
      <c r="I1032" s="162">
        <v>44787</v>
      </c>
      <c r="J1032" s="81" t="s">
        <v>1199</v>
      </c>
      <c r="K1032" s="97" t="s">
        <v>882</v>
      </c>
      <c r="L1032" s="82" t="s">
        <v>1217</v>
      </c>
      <c r="M1032" s="77" t="s">
        <v>7</v>
      </c>
      <c r="N1032" s="226"/>
      <c r="O1032" s="84"/>
      <c r="P1032" s="76">
        <v>74.5</v>
      </c>
      <c r="Q1032" s="76">
        <v>25100</v>
      </c>
      <c r="R1032" s="76">
        <v>4</v>
      </c>
      <c r="S1032" s="85" t="s">
        <v>865</v>
      </c>
      <c r="T1032" s="90" t="s">
        <v>879</v>
      </c>
      <c r="U1032" s="76">
        <v>25.62</v>
      </c>
      <c r="V1032" s="90" t="s">
        <v>884</v>
      </c>
      <c r="W1032" s="84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86"/>
      <c r="AP1032" s="86"/>
      <c r="AQ1032" s="86"/>
      <c r="AR1032" s="86"/>
      <c r="AS1032" s="86"/>
      <c r="AT1032" s="86"/>
      <c r="AU1032" s="86"/>
    </row>
    <row r="1033" spans="1:47" ht="15" customHeight="1">
      <c r="A1033" s="134">
        <v>97956692</v>
      </c>
      <c r="B1033" s="77">
        <v>18</v>
      </c>
      <c r="C1033" s="78">
        <v>44757</v>
      </c>
      <c r="D1033" s="79">
        <v>44757</v>
      </c>
      <c r="E1033" s="77" t="s">
        <v>862</v>
      </c>
      <c r="F1033" s="87">
        <v>44760</v>
      </c>
      <c r="G1033" s="81">
        <v>80</v>
      </c>
      <c r="H1033" s="114" t="s">
        <v>1216</v>
      </c>
      <c r="I1033" s="162">
        <v>44787</v>
      </c>
      <c r="J1033" s="81" t="s">
        <v>1199</v>
      </c>
      <c r="K1033" s="97" t="s">
        <v>882</v>
      </c>
      <c r="L1033" s="82" t="s">
        <v>1217</v>
      </c>
      <c r="M1033" s="77" t="s">
        <v>7</v>
      </c>
      <c r="N1033" s="226"/>
      <c r="O1033" s="84"/>
      <c r="P1033" s="76">
        <v>74.5</v>
      </c>
      <c r="Q1033" s="76">
        <v>25100</v>
      </c>
      <c r="R1033" s="76">
        <v>4</v>
      </c>
      <c r="S1033" s="85" t="s">
        <v>865</v>
      </c>
      <c r="T1033" s="90" t="s">
        <v>879</v>
      </c>
      <c r="U1033" s="76">
        <v>25.62</v>
      </c>
      <c r="V1033" s="90" t="s">
        <v>884</v>
      </c>
      <c r="W1033" s="84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86"/>
      <c r="AP1033" s="86"/>
      <c r="AQ1033" s="86"/>
      <c r="AR1033" s="86"/>
      <c r="AS1033" s="86"/>
      <c r="AT1033" s="86"/>
      <c r="AU1033" s="86"/>
    </row>
    <row r="1034" spans="1:47" ht="15" customHeight="1">
      <c r="A1034" s="134">
        <v>98031826</v>
      </c>
      <c r="B1034" s="77">
        <v>19</v>
      </c>
      <c r="C1034" s="78">
        <v>44757</v>
      </c>
      <c r="D1034" s="79">
        <v>44757</v>
      </c>
      <c r="E1034" s="77" t="s">
        <v>862</v>
      </c>
      <c r="F1034" s="87">
        <v>44760</v>
      </c>
      <c r="G1034" s="81">
        <v>80</v>
      </c>
      <c r="H1034" s="114" t="s">
        <v>1216</v>
      </c>
      <c r="I1034" s="162">
        <v>44787</v>
      </c>
      <c r="J1034" s="81"/>
      <c r="K1034" s="97" t="s">
        <v>882</v>
      </c>
      <c r="L1034" s="82" t="s">
        <v>1217</v>
      </c>
      <c r="M1034" s="77" t="s">
        <v>7</v>
      </c>
      <c r="N1034" s="226"/>
      <c r="O1034" s="84"/>
      <c r="P1034" s="76">
        <v>69</v>
      </c>
      <c r="Q1034" s="76">
        <v>25000</v>
      </c>
      <c r="R1034" s="76">
        <v>4</v>
      </c>
      <c r="S1034" s="85" t="s">
        <v>875</v>
      </c>
      <c r="T1034" s="88" t="s">
        <v>876</v>
      </c>
      <c r="U1034" s="76">
        <v>25.22</v>
      </c>
      <c r="V1034" s="90" t="s">
        <v>884</v>
      </c>
      <c r="W1034" s="84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86"/>
      <c r="AP1034" s="86"/>
      <c r="AQ1034" s="86"/>
      <c r="AR1034" s="86"/>
      <c r="AS1034" s="86"/>
      <c r="AT1034" s="86"/>
      <c r="AU1034" s="86"/>
    </row>
    <row r="1035" spans="1:47" ht="15" customHeight="1">
      <c r="A1035" s="134">
        <v>98033152</v>
      </c>
      <c r="B1035" s="77">
        <v>20</v>
      </c>
      <c r="C1035" s="78">
        <v>44757</v>
      </c>
      <c r="D1035" s="79">
        <v>44757</v>
      </c>
      <c r="E1035" s="77" t="s">
        <v>862</v>
      </c>
      <c r="F1035" s="87">
        <v>44760</v>
      </c>
      <c r="G1035" s="81">
        <v>80</v>
      </c>
      <c r="H1035" s="114" t="s">
        <v>1216</v>
      </c>
      <c r="I1035" s="162">
        <v>44787</v>
      </c>
      <c r="J1035" s="81"/>
      <c r="K1035" s="97" t="s">
        <v>882</v>
      </c>
      <c r="L1035" s="82" t="s">
        <v>1217</v>
      </c>
      <c r="M1035" s="77" t="s">
        <v>7</v>
      </c>
      <c r="N1035" s="226"/>
      <c r="O1035" s="84"/>
      <c r="P1035" s="76">
        <v>69</v>
      </c>
      <c r="Q1035" s="76">
        <v>25000</v>
      </c>
      <c r="R1035" s="76">
        <v>4</v>
      </c>
      <c r="S1035" s="85" t="s">
        <v>875</v>
      </c>
      <c r="T1035" s="88" t="s">
        <v>876</v>
      </c>
      <c r="U1035" s="76">
        <v>25.22</v>
      </c>
      <c r="V1035" s="90" t="s">
        <v>884</v>
      </c>
      <c r="W1035" s="84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86"/>
      <c r="AP1035" s="86"/>
      <c r="AQ1035" s="86"/>
      <c r="AR1035" s="86"/>
      <c r="AS1035" s="86"/>
      <c r="AT1035" s="86"/>
      <c r="AU1035" s="86"/>
    </row>
    <row r="1036" spans="1:47" ht="15" customHeight="1">
      <c r="A1036" s="134">
        <v>98145550</v>
      </c>
      <c r="B1036" s="77">
        <v>21</v>
      </c>
      <c r="C1036" s="78">
        <v>44757</v>
      </c>
      <c r="D1036" s="79">
        <v>44757</v>
      </c>
      <c r="E1036" s="77" t="s">
        <v>862</v>
      </c>
      <c r="F1036" s="87">
        <v>44760</v>
      </c>
      <c r="G1036" s="81">
        <v>80</v>
      </c>
      <c r="H1036" s="114" t="s">
        <v>1216</v>
      </c>
      <c r="I1036" s="162">
        <v>44787</v>
      </c>
      <c r="J1036" s="81"/>
      <c r="K1036" s="97" t="s">
        <v>882</v>
      </c>
      <c r="L1036" s="82" t="s">
        <v>1217</v>
      </c>
      <c r="M1036" s="77" t="s">
        <v>7</v>
      </c>
      <c r="N1036" s="226"/>
      <c r="O1036" s="84"/>
      <c r="P1036" s="76">
        <v>69</v>
      </c>
      <c r="Q1036" s="76">
        <v>25000</v>
      </c>
      <c r="R1036" s="76">
        <v>4</v>
      </c>
      <c r="S1036" s="85" t="s">
        <v>875</v>
      </c>
      <c r="T1036" s="88" t="s">
        <v>876</v>
      </c>
      <c r="U1036" s="76">
        <v>25.22</v>
      </c>
      <c r="V1036" s="90" t="s">
        <v>884</v>
      </c>
      <c r="W1036" s="84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86"/>
      <c r="AP1036" s="86"/>
      <c r="AQ1036" s="86"/>
      <c r="AR1036" s="86"/>
      <c r="AS1036" s="86"/>
      <c r="AT1036" s="86"/>
      <c r="AU1036" s="86"/>
    </row>
    <row r="1037" spans="1:47" ht="15" customHeight="1">
      <c r="A1037" s="134">
        <v>98145642</v>
      </c>
      <c r="B1037" s="77">
        <v>22</v>
      </c>
      <c r="C1037" s="78">
        <v>44757</v>
      </c>
      <c r="D1037" s="79">
        <v>44757</v>
      </c>
      <c r="E1037" s="77" t="s">
        <v>862</v>
      </c>
      <c r="F1037" s="87">
        <v>44760</v>
      </c>
      <c r="G1037" s="81">
        <v>80</v>
      </c>
      <c r="H1037" s="114" t="s">
        <v>1216</v>
      </c>
      <c r="I1037" s="162">
        <v>44787</v>
      </c>
      <c r="J1037" s="81"/>
      <c r="K1037" s="97" t="s">
        <v>882</v>
      </c>
      <c r="L1037" s="82" t="s">
        <v>1217</v>
      </c>
      <c r="M1037" s="77" t="s">
        <v>7</v>
      </c>
      <c r="N1037" s="226"/>
      <c r="O1037" s="84"/>
      <c r="P1037" s="76">
        <v>69</v>
      </c>
      <c r="Q1037" s="76">
        <v>25000</v>
      </c>
      <c r="R1037" s="76">
        <v>4</v>
      </c>
      <c r="S1037" s="85" t="s">
        <v>875</v>
      </c>
      <c r="T1037" s="88" t="s">
        <v>876</v>
      </c>
      <c r="U1037" s="76">
        <v>25.22</v>
      </c>
      <c r="V1037" s="90" t="s">
        <v>884</v>
      </c>
      <c r="W1037" s="84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86"/>
      <c r="AP1037" s="86"/>
      <c r="AQ1037" s="86"/>
      <c r="AR1037" s="86"/>
      <c r="AS1037" s="86"/>
      <c r="AT1037" s="86"/>
      <c r="AU1037" s="86"/>
    </row>
    <row r="1038" spans="1:47" ht="15" customHeight="1">
      <c r="A1038" s="134">
        <v>98154495</v>
      </c>
      <c r="B1038" s="77">
        <v>24</v>
      </c>
      <c r="C1038" s="78">
        <v>44757</v>
      </c>
      <c r="D1038" s="79">
        <v>44757</v>
      </c>
      <c r="E1038" s="77" t="s">
        <v>862</v>
      </c>
      <c r="F1038" s="87">
        <v>44760</v>
      </c>
      <c r="G1038" s="81">
        <v>80</v>
      </c>
      <c r="H1038" s="114" t="s">
        <v>1216</v>
      </c>
      <c r="I1038" s="162">
        <v>44787</v>
      </c>
      <c r="J1038" s="81"/>
      <c r="K1038" s="97" t="s">
        <v>882</v>
      </c>
      <c r="L1038" s="82" t="s">
        <v>1217</v>
      </c>
      <c r="M1038" s="77" t="s">
        <v>7</v>
      </c>
      <c r="N1038" s="226"/>
      <c r="O1038" s="84"/>
      <c r="P1038" s="76">
        <v>69</v>
      </c>
      <c r="Q1038" s="76">
        <v>25000</v>
      </c>
      <c r="R1038" s="76">
        <v>4</v>
      </c>
      <c r="S1038" s="85" t="s">
        <v>875</v>
      </c>
      <c r="T1038" s="88" t="s">
        <v>876</v>
      </c>
      <c r="U1038" s="76">
        <v>25.22</v>
      </c>
      <c r="V1038" s="90" t="s">
        <v>884</v>
      </c>
      <c r="W1038" s="84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86"/>
      <c r="AP1038" s="86"/>
      <c r="AQ1038" s="86"/>
      <c r="AR1038" s="86"/>
      <c r="AS1038" s="86"/>
      <c r="AT1038" s="86"/>
      <c r="AU1038" s="86"/>
    </row>
    <row r="1039" spans="1:47" ht="15" customHeight="1">
      <c r="A1039" s="91"/>
      <c r="B1039" s="92"/>
      <c r="C1039" s="93"/>
      <c r="D1039" s="93"/>
      <c r="E1039" s="92"/>
      <c r="F1039" s="92"/>
      <c r="G1039" s="92"/>
      <c r="H1039" s="439" t="s">
        <v>1218</v>
      </c>
      <c r="I1039" s="440"/>
      <c r="J1039" s="441"/>
      <c r="K1039" s="92"/>
      <c r="L1039" s="92"/>
      <c r="M1039" s="92"/>
      <c r="N1039" s="83"/>
      <c r="O1039" s="84"/>
      <c r="P1039" s="92"/>
      <c r="Q1039" s="92"/>
      <c r="R1039" s="92"/>
      <c r="S1039" s="92"/>
      <c r="T1039" s="92"/>
      <c r="U1039" s="92"/>
      <c r="V1039" s="92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</row>
    <row r="1040" spans="1:47" ht="15" customHeight="1">
      <c r="A1040" s="81">
        <v>54272729</v>
      </c>
      <c r="B1040" s="77">
        <v>1</v>
      </c>
      <c r="C1040" s="78">
        <v>44757</v>
      </c>
      <c r="D1040" s="79">
        <v>44757</v>
      </c>
      <c r="E1040" s="77" t="s">
        <v>862</v>
      </c>
      <c r="F1040" s="80">
        <v>44761.0625</v>
      </c>
      <c r="G1040" s="81">
        <v>80</v>
      </c>
      <c r="H1040" s="81"/>
      <c r="I1040" s="77"/>
      <c r="J1040" s="81"/>
      <c r="K1040" s="117" t="s">
        <v>932</v>
      </c>
      <c r="L1040" s="82" t="s">
        <v>1219</v>
      </c>
      <c r="M1040" s="77" t="s">
        <v>8</v>
      </c>
      <c r="N1040" s="83"/>
      <c r="O1040" s="84"/>
      <c r="P1040" s="76">
        <v>69</v>
      </c>
      <c r="Q1040" s="76">
        <v>25000</v>
      </c>
      <c r="R1040" s="76">
        <v>4</v>
      </c>
      <c r="S1040" s="85" t="s">
        <v>865</v>
      </c>
      <c r="T1040" s="137" t="s">
        <v>969</v>
      </c>
      <c r="U1040" s="76">
        <v>25.72</v>
      </c>
      <c r="V1040" s="117" t="s">
        <v>934</v>
      </c>
      <c r="W1040" s="84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86"/>
      <c r="AP1040" s="86"/>
      <c r="AQ1040" s="86"/>
      <c r="AR1040" s="86"/>
      <c r="AS1040" s="86"/>
      <c r="AT1040" s="86"/>
      <c r="AU1040" s="86"/>
    </row>
    <row r="1041" spans="1:47" ht="15" customHeight="1">
      <c r="A1041" s="81">
        <v>54910609</v>
      </c>
      <c r="B1041" s="77">
        <v>2</v>
      </c>
      <c r="C1041" s="78">
        <v>44757</v>
      </c>
      <c r="D1041" s="79">
        <v>44757</v>
      </c>
      <c r="E1041" s="77" t="s">
        <v>862</v>
      </c>
      <c r="F1041" s="87">
        <v>44761</v>
      </c>
      <c r="G1041" s="81">
        <v>80</v>
      </c>
      <c r="H1041" s="81"/>
      <c r="I1041" s="77"/>
      <c r="J1041" s="81"/>
      <c r="K1041" s="117" t="s">
        <v>932</v>
      </c>
      <c r="L1041" s="82" t="s">
        <v>1219</v>
      </c>
      <c r="M1041" s="77" t="s">
        <v>8</v>
      </c>
      <c r="N1041" s="83"/>
      <c r="O1041" s="84"/>
      <c r="P1041" s="76">
        <v>68</v>
      </c>
      <c r="Q1041" s="76">
        <v>25900</v>
      </c>
      <c r="R1041" s="76">
        <v>4</v>
      </c>
      <c r="S1041" s="85" t="s">
        <v>865</v>
      </c>
      <c r="T1041" s="125" t="s">
        <v>948</v>
      </c>
      <c r="U1041" s="76">
        <v>25.72</v>
      </c>
      <c r="V1041" s="117" t="s">
        <v>934</v>
      </c>
      <c r="W1041" s="84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86"/>
      <c r="AP1041" s="86"/>
      <c r="AQ1041" s="86"/>
      <c r="AR1041" s="86"/>
      <c r="AS1041" s="86"/>
      <c r="AT1041" s="86"/>
      <c r="AU1041" s="86"/>
    </row>
    <row r="1042" spans="1:47" ht="15" customHeight="1">
      <c r="A1042" s="81">
        <v>54912217</v>
      </c>
      <c r="B1042" s="77">
        <v>3</v>
      </c>
      <c r="C1042" s="78">
        <v>44757</v>
      </c>
      <c r="D1042" s="79">
        <v>44757</v>
      </c>
      <c r="E1042" s="77" t="s">
        <v>862</v>
      </c>
      <c r="F1042" s="87">
        <v>44761</v>
      </c>
      <c r="G1042" s="81">
        <v>80</v>
      </c>
      <c r="H1042" s="81"/>
      <c r="I1042" s="77"/>
      <c r="J1042" s="81"/>
      <c r="K1042" s="117" t="s">
        <v>932</v>
      </c>
      <c r="L1042" s="82" t="s">
        <v>1219</v>
      </c>
      <c r="M1042" s="77" t="s">
        <v>8</v>
      </c>
      <c r="N1042" s="83"/>
      <c r="O1042" s="84"/>
      <c r="P1042" s="76">
        <v>68</v>
      </c>
      <c r="Q1042" s="76">
        <v>25900</v>
      </c>
      <c r="R1042" s="76">
        <v>4</v>
      </c>
      <c r="S1042" s="85" t="s">
        <v>865</v>
      </c>
      <c r="T1042" s="125" t="s">
        <v>948</v>
      </c>
      <c r="U1042" s="76">
        <v>25.72</v>
      </c>
      <c r="V1042" s="117" t="s">
        <v>934</v>
      </c>
      <c r="W1042" s="84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86"/>
      <c r="AP1042" s="86"/>
      <c r="AQ1042" s="86"/>
      <c r="AR1042" s="86"/>
      <c r="AS1042" s="86"/>
      <c r="AT1042" s="86"/>
      <c r="AU1042" s="86"/>
    </row>
    <row r="1043" spans="1:47" ht="15" customHeight="1">
      <c r="A1043" s="81">
        <v>54914619</v>
      </c>
      <c r="B1043" s="77">
        <v>4</v>
      </c>
      <c r="C1043" s="78">
        <v>44757</v>
      </c>
      <c r="D1043" s="79">
        <v>44757</v>
      </c>
      <c r="E1043" s="77" t="s">
        <v>862</v>
      </c>
      <c r="F1043" s="87">
        <v>44761</v>
      </c>
      <c r="G1043" s="81">
        <v>80</v>
      </c>
      <c r="H1043" s="81"/>
      <c r="I1043" s="77"/>
      <c r="J1043" s="81"/>
      <c r="K1043" s="117" t="s">
        <v>932</v>
      </c>
      <c r="L1043" s="82" t="s">
        <v>1219</v>
      </c>
      <c r="M1043" s="77" t="s">
        <v>8</v>
      </c>
      <c r="N1043" s="83"/>
      <c r="O1043" s="84"/>
      <c r="P1043" s="76">
        <v>68</v>
      </c>
      <c r="Q1043" s="76">
        <v>25900</v>
      </c>
      <c r="R1043" s="76">
        <v>4</v>
      </c>
      <c r="S1043" s="85" t="s">
        <v>865</v>
      </c>
      <c r="T1043" s="125" t="s">
        <v>948</v>
      </c>
      <c r="U1043" s="76">
        <v>25.72</v>
      </c>
      <c r="V1043" s="117" t="s">
        <v>934</v>
      </c>
      <c r="W1043" s="84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86"/>
      <c r="AP1043" s="86"/>
      <c r="AQ1043" s="86"/>
      <c r="AR1043" s="86"/>
      <c r="AS1043" s="86"/>
      <c r="AT1043" s="86"/>
      <c r="AU1043" s="86"/>
    </row>
    <row r="1044" spans="1:47" ht="15" customHeight="1">
      <c r="A1044" s="81">
        <v>54961230</v>
      </c>
      <c r="B1044" s="77">
        <v>5</v>
      </c>
      <c r="C1044" s="78">
        <v>44757</v>
      </c>
      <c r="D1044" s="79">
        <v>44757</v>
      </c>
      <c r="E1044" s="77" t="s">
        <v>862</v>
      </c>
      <c r="F1044" s="87">
        <v>44761</v>
      </c>
      <c r="G1044" s="81">
        <v>80</v>
      </c>
      <c r="H1044" s="81"/>
      <c r="I1044" s="77"/>
      <c r="J1044" s="81"/>
      <c r="K1044" s="117" t="s">
        <v>932</v>
      </c>
      <c r="L1044" s="82" t="s">
        <v>1219</v>
      </c>
      <c r="M1044" s="77" t="s">
        <v>8</v>
      </c>
      <c r="N1044" s="83"/>
      <c r="O1044" s="84"/>
      <c r="P1044" s="76">
        <v>69</v>
      </c>
      <c r="Q1044" s="81">
        <v>25000</v>
      </c>
      <c r="R1044" s="81">
        <v>4</v>
      </c>
      <c r="S1044" s="89" t="s">
        <v>877</v>
      </c>
      <c r="T1044" s="100" t="s">
        <v>891</v>
      </c>
      <c r="U1044" s="81">
        <v>25.22</v>
      </c>
      <c r="V1044" s="117" t="s">
        <v>934</v>
      </c>
      <c r="W1044" s="84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86"/>
      <c r="AP1044" s="86"/>
      <c r="AQ1044" s="86"/>
      <c r="AR1044" s="86"/>
      <c r="AS1044" s="86"/>
      <c r="AT1044" s="86"/>
      <c r="AU1044" s="86"/>
    </row>
    <row r="1045" spans="1:47" ht="15" customHeight="1">
      <c r="A1045" s="81">
        <v>54972450</v>
      </c>
      <c r="B1045" s="77">
        <v>6</v>
      </c>
      <c r="C1045" s="78">
        <v>44757</v>
      </c>
      <c r="D1045" s="79">
        <v>44757</v>
      </c>
      <c r="E1045" s="77" t="s">
        <v>862</v>
      </c>
      <c r="F1045" s="87">
        <v>44761</v>
      </c>
      <c r="G1045" s="81">
        <v>80</v>
      </c>
      <c r="H1045" s="81"/>
      <c r="I1045" s="77"/>
      <c r="J1045" s="81"/>
      <c r="K1045" s="117" t="s">
        <v>932</v>
      </c>
      <c r="L1045" s="82" t="s">
        <v>1219</v>
      </c>
      <c r="M1045" s="77" t="s">
        <v>8</v>
      </c>
      <c r="N1045" s="83"/>
      <c r="O1045" s="84"/>
      <c r="P1045" s="76">
        <v>69</v>
      </c>
      <c r="Q1045" s="81">
        <v>25000</v>
      </c>
      <c r="R1045" s="81">
        <v>4</v>
      </c>
      <c r="S1045" s="89" t="s">
        <v>877</v>
      </c>
      <c r="T1045" s="100" t="s">
        <v>891</v>
      </c>
      <c r="U1045" s="81">
        <v>25.22</v>
      </c>
      <c r="V1045" s="117" t="s">
        <v>934</v>
      </c>
      <c r="W1045" s="84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86"/>
      <c r="AP1045" s="86"/>
      <c r="AQ1045" s="86"/>
      <c r="AR1045" s="86"/>
      <c r="AS1045" s="86"/>
      <c r="AT1045" s="86"/>
      <c r="AU1045" s="86"/>
    </row>
    <row r="1046" spans="1:47" ht="15" customHeight="1">
      <c r="A1046" s="81">
        <v>54972518</v>
      </c>
      <c r="B1046" s="77">
        <v>7</v>
      </c>
      <c r="C1046" s="78">
        <v>44757</v>
      </c>
      <c r="D1046" s="79">
        <v>44757</v>
      </c>
      <c r="E1046" s="77" t="s">
        <v>862</v>
      </c>
      <c r="F1046" s="87">
        <v>44761</v>
      </c>
      <c r="G1046" s="81">
        <v>80</v>
      </c>
      <c r="H1046" s="81"/>
      <c r="I1046" s="77"/>
      <c r="J1046" s="81"/>
      <c r="K1046" s="117" t="s">
        <v>932</v>
      </c>
      <c r="L1046" s="82" t="s">
        <v>1219</v>
      </c>
      <c r="M1046" s="77" t="s">
        <v>8</v>
      </c>
      <c r="N1046" s="83"/>
      <c r="O1046" s="84"/>
      <c r="P1046" s="76">
        <v>69</v>
      </c>
      <c r="Q1046" s="81">
        <v>25000</v>
      </c>
      <c r="R1046" s="81">
        <v>4</v>
      </c>
      <c r="S1046" s="89" t="s">
        <v>877</v>
      </c>
      <c r="T1046" s="100" t="s">
        <v>891</v>
      </c>
      <c r="U1046" s="81">
        <v>25.22</v>
      </c>
      <c r="V1046" s="117" t="s">
        <v>934</v>
      </c>
      <c r="W1046" s="84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86"/>
      <c r="AP1046" s="86"/>
      <c r="AQ1046" s="86"/>
      <c r="AR1046" s="86"/>
      <c r="AS1046" s="86"/>
      <c r="AT1046" s="86"/>
      <c r="AU1046" s="86"/>
    </row>
    <row r="1047" spans="1:47" ht="15" customHeight="1">
      <c r="A1047" s="81">
        <v>54974159</v>
      </c>
      <c r="B1047" s="77">
        <v>8</v>
      </c>
      <c r="C1047" s="78">
        <v>44757</v>
      </c>
      <c r="D1047" s="79">
        <v>44757</v>
      </c>
      <c r="E1047" s="77" t="s">
        <v>862</v>
      </c>
      <c r="F1047" s="87">
        <v>44761</v>
      </c>
      <c r="G1047" s="81">
        <v>80</v>
      </c>
      <c r="H1047" s="81"/>
      <c r="I1047" s="77"/>
      <c r="J1047" s="81"/>
      <c r="K1047" s="117" t="s">
        <v>932</v>
      </c>
      <c r="L1047" s="82" t="s">
        <v>1219</v>
      </c>
      <c r="M1047" s="77" t="s">
        <v>8</v>
      </c>
      <c r="N1047" s="83"/>
      <c r="O1047" s="84"/>
      <c r="P1047" s="76">
        <v>69</v>
      </c>
      <c r="Q1047" s="81">
        <v>25000</v>
      </c>
      <c r="R1047" s="81">
        <v>4</v>
      </c>
      <c r="S1047" s="89" t="s">
        <v>877</v>
      </c>
      <c r="T1047" s="100" t="s">
        <v>891</v>
      </c>
      <c r="U1047" s="81">
        <v>25.22</v>
      </c>
      <c r="V1047" s="117" t="s">
        <v>934</v>
      </c>
      <c r="W1047" s="84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86"/>
      <c r="AP1047" s="86"/>
      <c r="AQ1047" s="86"/>
      <c r="AR1047" s="86"/>
      <c r="AS1047" s="86"/>
      <c r="AT1047" s="86"/>
      <c r="AU1047" s="86"/>
    </row>
    <row r="1048" spans="1:47" ht="15" customHeight="1">
      <c r="A1048" s="81">
        <v>94110798</v>
      </c>
      <c r="B1048" s="77">
        <v>9</v>
      </c>
      <c r="C1048" s="78">
        <v>44757</v>
      </c>
      <c r="D1048" s="79">
        <v>44757</v>
      </c>
      <c r="E1048" s="77" t="s">
        <v>862</v>
      </c>
      <c r="F1048" s="87">
        <v>44761</v>
      </c>
      <c r="G1048" s="81">
        <v>80</v>
      </c>
      <c r="H1048" s="81"/>
      <c r="I1048" s="77"/>
      <c r="J1048" s="81"/>
      <c r="K1048" s="117" t="s">
        <v>932</v>
      </c>
      <c r="L1048" s="82" t="s">
        <v>1219</v>
      </c>
      <c r="M1048" s="77" t="s">
        <v>8</v>
      </c>
      <c r="N1048" s="83"/>
      <c r="O1048" s="84"/>
      <c r="P1048" s="76">
        <v>69</v>
      </c>
      <c r="Q1048" s="81">
        <v>25000</v>
      </c>
      <c r="R1048" s="81">
        <v>4</v>
      </c>
      <c r="S1048" s="89" t="s">
        <v>877</v>
      </c>
      <c r="T1048" s="100" t="s">
        <v>891</v>
      </c>
      <c r="U1048" s="81">
        <v>25.22</v>
      </c>
      <c r="V1048" s="117" t="s">
        <v>934</v>
      </c>
      <c r="W1048" s="84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86"/>
      <c r="AP1048" s="86"/>
      <c r="AQ1048" s="86"/>
      <c r="AR1048" s="86"/>
      <c r="AS1048" s="86"/>
      <c r="AT1048" s="86"/>
      <c r="AU1048" s="86"/>
    </row>
    <row r="1049" spans="1:47" ht="15" customHeight="1">
      <c r="A1049" s="81">
        <v>94945714</v>
      </c>
      <c r="B1049" s="77">
        <v>10</v>
      </c>
      <c r="C1049" s="78">
        <v>44757</v>
      </c>
      <c r="D1049" s="79">
        <v>44757</v>
      </c>
      <c r="E1049" s="77" t="s">
        <v>862</v>
      </c>
      <c r="F1049" s="87">
        <v>44761</v>
      </c>
      <c r="G1049" s="81">
        <v>80</v>
      </c>
      <c r="H1049" s="81"/>
      <c r="I1049" s="77"/>
      <c r="J1049" s="81"/>
      <c r="K1049" s="117" t="s">
        <v>932</v>
      </c>
      <c r="L1049" s="82" t="s">
        <v>1219</v>
      </c>
      <c r="M1049" s="77" t="s">
        <v>8</v>
      </c>
      <c r="N1049" s="83"/>
      <c r="O1049" s="84"/>
      <c r="P1049" s="76">
        <v>69</v>
      </c>
      <c r="Q1049" s="81">
        <v>25000</v>
      </c>
      <c r="R1049" s="76">
        <v>4</v>
      </c>
      <c r="S1049" s="85" t="s">
        <v>865</v>
      </c>
      <c r="T1049" s="101" t="s">
        <v>897</v>
      </c>
      <c r="U1049" s="76">
        <v>25.38</v>
      </c>
      <c r="V1049" s="117" t="s">
        <v>934</v>
      </c>
      <c r="W1049" s="84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86"/>
      <c r="AP1049" s="86"/>
      <c r="AQ1049" s="86"/>
      <c r="AR1049" s="86"/>
      <c r="AS1049" s="86"/>
      <c r="AT1049" s="86"/>
      <c r="AU1049" s="86"/>
    </row>
    <row r="1050" spans="1:47" ht="15" customHeight="1">
      <c r="A1050" s="81">
        <v>95066494</v>
      </c>
      <c r="B1050" s="77">
        <v>11</v>
      </c>
      <c r="C1050" s="78">
        <v>44757</v>
      </c>
      <c r="D1050" s="79">
        <v>44757</v>
      </c>
      <c r="E1050" s="77" t="s">
        <v>862</v>
      </c>
      <c r="F1050" s="87">
        <v>44761</v>
      </c>
      <c r="G1050" s="81">
        <v>80</v>
      </c>
      <c r="H1050" s="81"/>
      <c r="I1050" s="77"/>
      <c r="J1050" s="81"/>
      <c r="K1050" s="117" t="s">
        <v>932</v>
      </c>
      <c r="L1050" s="82" t="s">
        <v>1219</v>
      </c>
      <c r="M1050" s="77" t="s">
        <v>8</v>
      </c>
      <c r="N1050" s="83"/>
      <c r="O1050" s="84"/>
      <c r="P1050" s="76">
        <v>69</v>
      </c>
      <c r="Q1050" s="81">
        <v>25000</v>
      </c>
      <c r="R1050" s="81">
        <v>4</v>
      </c>
      <c r="S1050" s="89" t="s">
        <v>877</v>
      </c>
      <c r="T1050" s="100" t="s">
        <v>891</v>
      </c>
      <c r="U1050" s="81">
        <v>25.22</v>
      </c>
      <c r="V1050" s="117" t="s">
        <v>934</v>
      </c>
      <c r="W1050" s="84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86"/>
      <c r="AP1050" s="86"/>
      <c r="AQ1050" s="86"/>
      <c r="AR1050" s="86"/>
      <c r="AS1050" s="86"/>
      <c r="AT1050" s="86"/>
      <c r="AU1050" s="86"/>
    </row>
    <row r="1051" spans="1:47" ht="15" customHeight="1">
      <c r="A1051" s="81">
        <v>95066692</v>
      </c>
      <c r="B1051" s="77">
        <v>12</v>
      </c>
      <c r="C1051" s="78">
        <v>44757</v>
      </c>
      <c r="D1051" s="79">
        <v>44757</v>
      </c>
      <c r="E1051" s="77" t="s">
        <v>862</v>
      </c>
      <c r="F1051" s="87">
        <v>44761</v>
      </c>
      <c r="G1051" s="81">
        <v>80</v>
      </c>
      <c r="H1051" s="81"/>
      <c r="I1051" s="77"/>
      <c r="J1051" s="81"/>
      <c r="K1051" s="117" t="s">
        <v>932</v>
      </c>
      <c r="L1051" s="82" t="s">
        <v>1219</v>
      </c>
      <c r="M1051" s="77" t="s">
        <v>8</v>
      </c>
      <c r="N1051" s="83"/>
      <c r="O1051" s="84"/>
      <c r="P1051" s="76">
        <v>69</v>
      </c>
      <c r="Q1051" s="81">
        <v>25000</v>
      </c>
      <c r="R1051" s="81">
        <v>4</v>
      </c>
      <c r="S1051" s="89" t="s">
        <v>877</v>
      </c>
      <c r="T1051" s="100" t="s">
        <v>891</v>
      </c>
      <c r="U1051" s="81">
        <v>25.22</v>
      </c>
      <c r="V1051" s="117" t="s">
        <v>934</v>
      </c>
      <c r="W1051" s="84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86"/>
      <c r="AP1051" s="86"/>
      <c r="AQ1051" s="86"/>
      <c r="AR1051" s="86"/>
      <c r="AS1051" s="86"/>
      <c r="AT1051" s="86"/>
      <c r="AU1051" s="86"/>
    </row>
    <row r="1052" spans="1:47" ht="15" customHeight="1">
      <c r="A1052" s="81">
        <v>95079992</v>
      </c>
      <c r="B1052" s="77">
        <v>13</v>
      </c>
      <c r="C1052" s="78">
        <v>44757</v>
      </c>
      <c r="D1052" s="79">
        <v>44757</v>
      </c>
      <c r="E1052" s="77" t="s">
        <v>862</v>
      </c>
      <c r="F1052" s="87">
        <v>44761</v>
      </c>
      <c r="G1052" s="81">
        <v>80</v>
      </c>
      <c r="H1052" s="81"/>
      <c r="I1052" s="77"/>
      <c r="J1052" s="81"/>
      <c r="K1052" s="117" t="s">
        <v>932</v>
      </c>
      <c r="L1052" s="82" t="s">
        <v>1219</v>
      </c>
      <c r="M1052" s="77" t="s">
        <v>8</v>
      </c>
      <c r="N1052" s="83"/>
      <c r="O1052" s="84"/>
      <c r="P1052" s="76">
        <v>69</v>
      </c>
      <c r="Q1052" s="81">
        <v>25000</v>
      </c>
      <c r="R1052" s="81">
        <v>4</v>
      </c>
      <c r="S1052" s="89" t="s">
        <v>877</v>
      </c>
      <c r="T1052" s="100" t="s">
        <v>891</v>
      </c>
      <c r="U1052" s="81">
        <v>25.22</v>
      </c>
      <c r="V1052" s="117" t="s">
        <v>934</v>
      </c>
      <c r="W1052" s="84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86"/>
      <c r="AP1052" s="86"/>
      <c r="AQ1052" s="86"/>
      <c r="AR1052" s="86"/>
      <c r="AS1052" s="86"/>
      <c r="AT1052" s="86"/>
      <c r="AU1052" s="86"/>
    </row>
    <row r="1053" spans="1:47" ht="15" customHeight="1">
      <c r="A1053" s="81">
        <v>98103609</v>
      </c>
      <c r="B1053" s="77">
        <v>14</v>
      </c>
      <c r="C1053" s="78">
        <v>44757</v>
      </c>
      <c r="D1053" s="79">
        <v>44757</v>
      </c>
      <c r="E1053" s="77" t="s">
        <v>862</v>
      </c>
      <c r="F1053" s="87">
        <v>44761</v>
      </c>
      <c r="G1053" s="81">
        <v>80</v>
      </c>
      <c r="H1053" s="81"/>
      <c r="I1053" s="77"/>
      <c r="J1053" s="81"/>
      <c r="K1053" s="117" t="s">
        <v>932</v>
      </c>
      <c r="L1053" s="82" t="s">
        <v>1219</v>
      </c>
      <c r="M1053" s="77" t="s">
        <v>8</v>
      </c>
      <c r="N1053" s="83"/>
      <c r="O1053" s="84"/>
      <c r="P1053" s="76">
        <v>69</v>
      </c>
      <c r="Q1053" s="76">
        <v>25000</v>
      </c>
      <c r="R1053" s="76">
        <v>4</v>
      </c>
      <c r="S1053" s="85" t="s">
        <v>875</v>
      </c>
      <c r="T1053" s="88" t="s">
        <v>876</v>
      </c>
      <c r="U1053" s="76">
        <v>25.22</v>
      </c>
      <c r="V1053" s="117" t="s">
        <v>934</v>
      </c>
      <c r="W1053" s="84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86"/>
      <c r="AP1053" s="86"/>
      <c r="AQ1053" s="86"/>
      <c r="AR1053" s="86"/>
      <c r="AS1053" s="86"/>
      <c r="AT1053" s="86"/>
      <c r="AU1053" s="86"/>
    </row>
    <row r="1054" spans="1:47" ht="15" customHeight="1">
      <c r="A1054" s="81">
        <v>98112121</v>
      </c>
      <c r="B1054" s="77">
        <v>15</v>
      </c>
      <c r="C1054" s="78">
        <v>44757</v>
      </c>
      <c r="D1054" s="79">
        <v>44757</v>
      </c>
      <c r="E1054" s="77" t="s">
        <v>862</v>
      </c>
      <c r="F1054" s="87">
        <v>44761</v>
      </c>
      <c r="G1054" s="81">
        <v>80</v>
      </c>
      <c r="H1054" s="81"/>
      <c r="I1054" s="77"/>
      <c r="J1054" s="81"/>
      <c r="K1054" s="117" t="s">
        <v>932</v>
      </c>
      <c r="L1054" s="82" t="s">
        <v>1219</v>
      </c>
      <c r="M1054" s="77" t="s">
        <v>8</v>
      </c>
      <c r="N1054" s="83"/>
      <c r="O1054" s="84"/>
      <c r="P1054" s="76">
        <v>69</v>
      </c>
      <c r="Q1054" s="76">
        <v>25000</v>
      </c>
      <c r="R1054" s="76">
        <v>4</v>
      </c>
      <c r="S1054" s="85" t="s">
        <v>875</v>
      </c>
      <c r="T1054" s="88" t="s">
        <v>876</v>
      </c>
      <c r="U1054" s="76">
        <v>25.22</v>
      </c>
      <c r="V1054" s="117" t="s">
        <v>934</v>
      </c>
      <c r="W1054" s="84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86"/>
      <c r="AP1054" s="86"/>
      <c r="AQ1054" s="86"/>
      <c r="AR1054" s="86"/>
      <c r="AS1054" s="86"/>
      <c r="AT1054" s="86"/>
      <c r="AU1054" s="86"/>
    </row>
    <row r="1055" spans="1:47" ht="15" customHeight="1">
      <c r="A1055" s="81">
        <v>98114424</v>
      </c>
      <c r="B1055" s="77">
        <v>16</v>
      </c>
      <c r="C1055" s="78">
        <v>44757</v>
      </c>
      <c r="D1055" s="79">
        <v>44757</v>
      </c>
      <c r="E1055" s="77" t="s">
        <v>862</v>
      </c>
      <c r="F1055" s="87">
        <v>44761</v>
      </c>
      <c r="G1055" s="81">
        <v>80</v>
      </c>
      <c r="H1055" s="81"/>
      <c r="I1055" s="77"/>
      <c r="J1055" s="81"/>
      <c r="K1055" s="117" t="s">
        <v>932</v>
      </c>
      <c r="L1055" s="82" t="s">
        <v>1219</v>
      </c>
      <c r="M1055" s="77" t="s">
        <v>8</v>
      </c>
      <c r="N1055" s="83"/>
      <c r="O1055" s="84"/>
      <c r="P1055" s="76">
        <v>69</v>
      </c>
      <c r="Q1055" s="76">
        <v>25000</v>
      </c>
      <c r="R1055" s="76">
        <v>4</v>
      </c>
      <c r="S1055" s="85" t="s">
        <v>875</v>
      </c>
      <c r="T1055" s="88" t="s">
        <v>876</v>
      </c>
      <c r="U1055" s="76">
        <v>25.22</v>
      </c>
      <c r="V1055" s="117" t="s">
        <v>934</v>
      </c>
      <c r="W1055" s="84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86"/>
      <c r="AP1055" s="86"/>
      <c r="AQ1055" s="86"/>
      <c r="AR1055" s="86"/>
      <c r="AS1055" s="86"/>
      <c r="AT1055" s="86"/>
      <c r="AU1055" s="86"/>
    </row>
    <row r="1056" spans="1:47" ht="15" customHeight="1">
      <c r="A1056" s="81">
        <v>98161698</v>
      </c>
      <c r="B1056" s="77">
        <v>17</v>
      </c>
      <c r="C1056" s="78">
        <v>44757</v>
      </c>
      <c r="D1056" s="79">
        <v>44757</v>
      </c>
      <c r="E1056" s="77" t="s">
        <v>862</v>
      </c>
      <c r="F1056" s="87">
        <v>44761</v>
      </c>
      <c r="G1056" s="81">
        <v>80</v>
      </c>
      <c r="H1056" s="81"/>
      <c r="I1056" s="77"/>
      <c r="J1056" s="81"/>
      <c r="K1056" s="117" t="s">
        <v>932</v>
      </c>
      <c r="L1056" s="82" t="s">
        <v>1219</v>
      </c>
      <c r="M1056" s="77" t="s">
        <v>8</v>
      </c>
      <c r="N1056" s="83"/>
      <c r="O1056" s="84"/>
      <c r="P1056" s="76">
        <v>69</v>
      </c>
      <c r="Q1056" s="76">
        <v>25000</v>
      </c>
      <c r="R1056" s="76">
        <v>4</v>
      </c>
      <c r="S1056" s="85" t="s">
        <v>875</v>
      </c>
      <c r="T1056" s="88" t="s">
        <v>876</v>
      </c>
      <c r="U1056" s="76">
        <v>25.22</v>
      </c>
      <c r="V1056" s="117" t="s">
        <v>934</v>
      </c>
      <c r="W1056" s="84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86"/>
      <c r="AP1056" s="86"/>
      <c r="AQ1056" s="86"/>
      <c r="AR1056" s="86"/>
      <c r="AS1056" s="86"/>
      <c r="AT1056" s="86"/>
      <c r="AU1056" s="86"/>
    </row>
    <row r="1057" spans="1:47" ht="15" customHeight="1">
      <c r="A1057" s="81">
        <v>98162951</v>
      </c>
      <c r="B1057" s="77">
        <v>18</v>
      </c>
      <c r="C1057" s="78">
        <v>44757</v>
      </c>
      <c r="D1057" s="79">
        <v>44757</v>
      </c>
      <c r="E1057" s="77" t="s">
        <v>862</v>
      </c>
      <c r="F1057" s="87">
        <v>44761</v>
      </c>
      <c r="G1057" s="81">
        <v>80</v>
      </c>
      <c r="H1057" s="81"/>
      <c r="I1057" s="77"/>
      <c r="J1057" s="81"/>
      <c r="K1057" s="117" t="s">
        <v>932</v>
      </c>
      <c r="L1057" s="82" t="s">
        <v>1219</v>
      </c>
      <c r="M1057" s="77" t="s">
        <v>8</v>
      </c>
      <c r="N1057" s="83"/>
      <c r="O1057" s="84"/>
      <c r="P1057" s="76">
        <v>69</v>
      </c>
      <c r="Q1057" s="76">
        <v>25000</v>
      </c>
      <c r="R1057" s="76">
        <v>4</v>
      </c>
      <c r="S1057" s="85" t="s">
        <v>875</v>
      </c>
      <c r="T1057" s="88" t="s">
        <v>876</v>
      </c>
      <c r="U1057" s="76">
        <v>25.22</v>
      </c>
      <c r="V1057" s="117" t="s">
        <v>934</v>
      </c>
      <c r="W1057" s="84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86"/>
      <c r="AP1057" s="86"/>
      <c r="AQ1057" s="86"/>
      <c r="AR1057" s="86"/>
      <c r="AS1057" s="86"/>
      <c r="AT1057" s="86"/>
      <c r="AU1057" s="86"/>
    </row>
    <row r="1058" spans="1:47" ht="15" customHeight="1">
      <c r="A1058" s="81">
        <v>98164973</v>
      </c>
      <c r="B1058" s="77">
        <v>19</v>
      </c>
      <c r="C1058" s="78">
        <v>44757</v>
      </c>
      <c r="D1058" s="79">
        <v>44757</v>
      </c>
      <c r="E1058" s="77" t="s">
        <v>862</v>
      </c>
      <c r="F1058" s="87">
        <v>44761</v>
      </c>
      <c r="G1058" s="81">
        <v>80</v>
      </c>
      <c r="H1058" s="81"/>
      <c r="I1058" s="77"/>
      <c r="J1058" s="81"/>
      <c r="K1058" s="117" t="s">
        <v>932</v>
      </c>
      <c r="L1058" s="82" t="s">
        <v>1219</v>
      </c>
      <c r="M1058" s="77" t="s">
        <v>8</v>
      </c>
      <c r="N1058" s="83"/>
      <c r="O1058" s="84"/>
      <c r="P1058" s="76">
        <v>69</v>
      </c>
      <c r="Q1058" s="76">
        <v>25000</v>
      </c>
      <c r="R1058" s="76">
        <v>4</v>
      </c>
      <c r="S1058" s="85" t="s">
        <v>875</v>
      </c>
      <c r="T1058" s="88" t="s">
        <v>876</v>
      </c>
      <c r="U1058" s="76">
        <v>25.22</v>
      </c>
      <c r="V1058" s="117" t="s">
        <v>934</v>
      </c>
      <c r="W1058" s="84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86"/>
      <c r="AP1058" s="86"/>
      <c r="AQ1058" s="86"/>
      <c r="AR1058" s="86"/>
      <c r="AS1058" s="86"/>
      <c r="AT1058" s="86"/>
      <c r="AU1058" s="86"/>
    </row>
    <row r="1059" spans="1:47" ht="15" customHeight="1">
      <c r="A1059" s="81">
        <v>98191893</v>
      </c>
      <c r="B1059" s="77">
        <v>20</v>
      </c>
      <c r="C1059" s="78">
        <v>44757</v>
      </c>
      <c r="D1059" s="79">
        <v>44757</v>
      </c>
      <c r="E1059" s="77" t="s">
        <v>862</v>
      </c>
      <c r="F1059" s="87">
        <v>44761</v>
      </c>
      <c r="G1059" s="81">
        <v>80</v>
      </c>
      <c r="H1059" s="81"/>
      <c r="I1059" s="77"/>
      <c r="J1059" s="81"/>
      <c r="K1059" s="117" t="s">
        <v>932</v>
      </c>
      <c r="L1059" s="82" t="s">
        <v>1219</v>
      </c>
      <c r="M1059" s="77" t="s">
        <v>8</v>
      </c>
      <c r="N1059" s="83"/>
      <c r="O1059" s="84"/>
      <c r="P1059" s="76">
        <v>69</v>
      </c>
      <c r="Q1059" s="76">
        <v>25000</v>
      </c>
      <c r="R1059" s="76">
        <v>4</v>
      </c>
      <c r="S1059" s="85" t="s">
        <v>875</v>
      </c>
      <c r="T1059" s="88" t="s">
        <v>876</v>
      </c>
      <c r="U1059" s="76">
        <v>25.22</v>
      </c>
      <c r="V1059" s="117" t="s">
        <v>934</v>
      </c>
      <c r="W1059" s="84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86"/>
      <c r="AP1059" s="86"/>
      <c r="AQ1059" s="86"/>
      <c r="AR1059" s="86"/>
      <c r="AS1059" s="86"/>
      <c r="AT1059" s="86"/>
      <c r="AU1059" s="86"/>
    </row>
    <row r="1060" spans="1:47" ht="15" customHeight="1">
      <c r="A1060" s="81">
        <v>98191901</v>
      </c>
      <c r="B1060" s="77">
        <v>21</v>
      </c>
      <c r="C1060" s="78">
        <v>44757</v>
      </c>
      <c r="D1060" s="79">
        <v>44757</v>
      </c>
      <c r="E1060" s="77" t="s">
        <v>862</v>
      </c>
      <c r="F1060" s="87">
        <v>44761</v>
      </c>
      <c r="G1060" s="81">
        <v>80</v>
      </c>
      <c r="H1060" s="81"/>
      <c r="I1060" s="77"/>
      <c r="J1060" s="81"/>
      <c r="K1060" s="117" t="s">
        <v>932</v>
      </c>
      <c r="L1060" s="82" t="s">
        <v>1219</v>
      </c>
      <c r="M1060" s="77" t="s">
        <v>8</v>
      </c>
      <c r="N1060" s="83"/>
      <c r="O1060" s="84"/>
      <c r="P1060" s="76">
        <v>69</v>
      </c>
      <c r="Q1060" s="76">
        <v>25000</v>
      </c>
      <c r="R1060" s="76">
        <v>4</v>
      </c>
      <c r="S1060" s="85" t="s">
        <v>875</v>
      </c>
      <c r="T1060" s="88" t="s">
        <v>876</v>
      </c>
      <c r="U1060" s="76">
        <v>25.22</v>
      </c>
      <c r="V1060" s="117" t="s">
        <v>934</v>
      </c>
      <c r="W1060" s="84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86"/>
      <c r="AP1060" s="86"/>
      <c r="AQ1060" s="86"/>
      <c r="AR1060" s="86"/>
      <c r="AS1060" s="86"/>
      <c r="AT1060" s="86"/>
      <c r="AU1060" s="86"/>
    </row>
    <row r="1061" spans="1:47" ht="15" customHeight="1">
      <c r="A1061" s="81">
        <v>98196439</v>
      </c>
      <c r="B1061" s="77">
        <v>22</v>
      </c>
      <c r="C1061" s="78">
        <v>44757</v>
      </c>
      <c r="D1061" s="79">
        <v>44757</v>
      </c>
      <c r="E1061" s="77" t="s">
        <v>862</v>
      </c>
      <c r="F1061" s="87">
        <v>44761</v>
      </c>
      <c r="G1061" s="81">
        <v>80</v>
      </c>
      <c r="H1061" s="81"/>
      <c r="I1061" s="77"/>
      <c r="J1061" s="81"/>
      <c r="K1061" s="117" t="s">
        <v>932</v>
      </c>
      <c r="L1061" s="82" t="s">
        <v>1219</v>
      </c>
      <c r="M1061" s="77" t="s">
        <v>8</v>
      </c>
      <c r="N1061" s="83"/>
      <c r="O1061" s="84"/>
      <c r="P1061" s="76">
        <v>69</v>
      </c>
      <c r="Q1061" s="76">
        <v>25000</v>
      </c>
      <c r="R1061" s="76">
        <v>4</v>
      </c>
      <c r="S1061" s="85" t="s">
        <v>875</v>
      </c>
      <c r="T1061" s="88" t="s">
        <v>876</v>
      </c>
      <c r="U1061" s="76">
        <v>25.22</v>
      </c>
      <c r="V1061" s="117" t="s">
        <v>934</v>
      </c>
      <c r="W1061" s="84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86"/>
      <c r="AP1061" s="86"/>
      <c r="AQ1061" s="86"/>
      <c r="AR1061" s="86"/>
      <c r="AS1061" s="86"/>
      <c r="AT1061" s="86"/>
      <c r="AU1061" s="86"/>
    </row>
    <row r="1062" spans="1:47" ht="15" customHeight="1">
      <c r="A1062" s="81">
        <v>98199359</v>
      </c>
      <c r="B1062" s="77">
        <v>23</v>
      </c>
      <c r="C1062" s="78">
        <v>44757</v>
      </c>
      <c r="D1062" s="79">
        <v>44757</v>
      </c>
      <c r="E1062" s="77" t="s">
        <v>862</v>
      </c>
      <c r="F1062" s="87">
        <v>44761</v>
      </c>
      <c r="G1062" s="81">
        <v>80</v>
      </c>
      <c r="H1062" s="81"/>
      <c r="I1062" s="77"/>
      <c r="J1062" s="81"/>
      <c r="K1062" s="117" t="s">
        <v>932</v>
      </c>
      <c r="L1062" s="82" t="s">
        <v>1219</v>
      </c>
      <c r="M1062" s="77" t="s">
        <v>8</v>
      </c>
      <c r="N1062" s="83"/>
      <c r="O1062" s="84"/>
      <c r="P1062" s="76">
        <v>69</v>
      </c>
      <c r="Q1062" s="76">
        <v>25000</v>
      </c>
      <c r="R1062" s="76">
        <v>4</v>
      </c>
      <c r="S1062" s="85" t="s">
        <v>875</v>
      </c>
      <c r="T1062" s="88" t="s">
        <v>876</v>
      </c>
      <c r="U1062" s="76">
        <v>25.22</v>
      </c>
      <c r="V1062" s="117" t="s">
        <v>934</v>
      </c>
      <c r="W1062" s="84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86"/>
      <c r="AP1062" s="86"/>
      <c r="AQ1062" s="86"/>
      <c r="AR1062" s="86"/>
      <c r="AS1062" s="86"/>
      <c r="AT1062" s="86"/>
      <c r="AU1062" s="86"/>
    </row>
    <row r="1063" spans="1:47" ht="15" customHeight="1">
      <c r="A1063" s="76">
        <v>54042395</v>
      </c>
      <c r="B1063" s="77">
        <v>24</v>
      </c>
      <c r="C1063" s="78">
        <v>44757</v>
      </c>
      <c r="D1063" s="79">
        <v>44758</v>
      </c>
      <c r="E1063" s="77" t="s">
        <v>862</v>
      </c>
      <c r="F1063" s="87">
        <v>44761</v>
      </c>
      <c r="G1063" s="81">
        <v>80</v>
      </c>
      <c r="H1063" s="81"/>
      <c r="I1063" s="77"/>
      <c r="J1063" s="81"/>
      <c r="K1063" s="117" t="s">
        <v>932</v>
      </c>
      <c r="L1063" s="82" t="s">
        <v>1220</v>
      </c>
      <c r="M1063" s="77" t="s">
        <v>6</v>
      </c>
      <c r="N1063" s="83"/>
      <c r="O1063" s="84"/>
      <c r="P1063" s="76">
        <v>69</v>
      </c>
      <c r="Q1063" s="81">
        <v>25000</v>
      </c>
      <c r="R1063" s="81">
        <v>4</v>
      </c>
      <c r="S1063" s="89" t="s">
        <v>877</v>
      </c>
      <c r="T1063" s="100" t="s">
        <v>891</v>
      </c>
      <c r="U1063" s="81">
        <v>25.22</v>
      </c>
      <c r="V1063" s="117" t="s">
        <v>934</v>
      </c>
      <c r="W1063" s="84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86"/>
      <c r="AP1063" s="86"/>
      <c r="AQ1063" s="86"/>
      <c r="AR1063" s="86"/>
      <c r="AS1063" s="86"/>
      <c r="AT1063" s="86"/>
      <c r="AU1063" s="86"/>
    </row>
    <row r="1064" spans="1:47" ht="15" customHeight="1">
      <c r="A1064" s="76">
        <v>54916341</v>
      </c>
      <c r="B1064" s="77">
        <v>25</v>
      </c>
      <c r="C1064" s="78">
        <v>44757</v>
      </c>
      <c r="D1064" s="79">
        <v>44758</v>
      </c>
      <c r="E1064" s="77" t="s">
        <v>862</v>
      </c>
      <c r="F1064" s="87">
        <v>44761</v>
      </c>
      <c r="G1064" s="81">
        <v>80</v>
      </c>
      <c r="H1064" s="81"/>
      <c r="I1064" s="77"/>
      <c r="J1064" s="81"/>
      <c r="K1064" s="117" t="s">
        <v>932</v>
      </c>
      <c r="L1064" s="82" t="s">
        <v>1220</v>
      </c>
      <c r="M1064" s="77" t="s">
        <v>6</v>
      </c>
      <c r="N1064" s="83"/>
      <c r="O1064" s="84"/>
      <c r="P1064" s="76">
        <v>69</v>
      </c>
      <c r="Q1064" s="76">
        <v>24700</v>
      </c>
      <c r="R1064" s="76">
        <v>4</v>
      </c>
      <c r="S1064" s="85" t="s">
        <v>865</v>
      </c>
      <c r="T1064" s="126" t="s">
        <v>951</v>
      </c>
      <c r="U1064" s="76">
        <v>25.69</v>
      </c>
      <c r="V1064" s="117" t="s">
        <v>934</v>
      </c>
      <c r="W1064" s="84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86"/>
      <c r="AP1064" s="86"/>
      <c r="AQ1064" s="86"/>
      <c r="AR1064" s="86"/>
      <c r="AS1064" s="86"/>
      <c r="AT1064" s="86"/>
      <c r="AU1064" s="86"/>
    </row>
    <row r="1065" spans="1:47" ht="15" customHeight="1">
      <c r="A1065" s="76">
        <v>54970728</v>
      </c>
      <c r="B1065" s="77">
        <v>26</v>
      </c>
      <c r="C1065" s="78">
        <v>44757</v>
      </c>
      <c r="D1065" s="79">
        <v>44758</v>
      </c>
      <c r="E1065" s="77" t="s">
        <v>862</v>
      </c>
      <c r="F1065" s="87">
        <v>44761</v>
      </c>
      <c r="G1065" s="81">
        <v>80</v>
      </c>
      <c r="H1065" s="81"/>
      <c r="I1065" s="77"/>
      <c r="J1065" s="81"/>
      <c r="K1065" s="117" t="s">
        <v>932</v>
      </c>
      <c r="L1065" s="82" t="s">
        <v>1220</v>
      </c>
      <c r="M1065" s="77" t="s">
        <v>6</v>
      </c>
      <c r="N1065" s="83"/>
      <c r="O1065" s="84"/>
      <c r="P1065" s="76">
        <v>69</v>
      </c>
      <c r="Q1065" s="81">
        <v>25000</v>
      </c>
      <c r="R1065" s="81">
        <v>4</v>
      </c>
      <c r="S1065" s="89" t="s">
        <v>877</v>
      </c>
      <c r="T1065" s="100" t="s">
        <v>891</v>
      </c>
      <c r="U1065" s="81">
        <v>25.22</v>
      </c>
      <c r="V1065" s="117" t="s">
        <v>934</v>
      </c>
      <c r="W1065" s="84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86"/>
      <c r="AP1065" s="86"/>
      <c r="AQ1065" s="86"/>
      <c r="AR1065" s="86"/>
      <c r="AS1065" s="86"/>
      <c r="AT1065" s="86"/>
      <c r="AU1065" s="86"/>
    </row>
    <row r="1066" spans="1:47" ht="15" customHeight="1">
      <c r="A1066" s="76">
        <v>95256699</v>
      </c>
      <c r="B1066" s="77">
        <v>27</v>
      </c>
      <c r="C1066" s="78">
        <v>44757</v>
      </c>
      <c r="D1066" s="79">
        <v>44758</v>
      </c>
      <c r="E1066" s="77" t="s">
        <v>862</v>
      </c>
      <c r="F1066" s="87">
        <v>44761</v>
      </c>
      <c r="G1066" s="81">
        <v>80</v>
      </c>
      <c r="H1066" s="81"/>
      <c r="I1066" s="77"/>
      <c r="J1066" s="81"/>
      <c r="K1066" s="117" t="s">
        <v>932</v>
      </c>
      <c r="L1066" s="82" t="s">
        <v>1220</v>
      </c>
      <c r="M1066" s="77" t="s">
        <v>6</v>
      </c>
      <c r="N1066" s="83"/>
      <c r="O1066" s="84"/>
      <c r="P1066" s="76">
        <v>69</v>
      </c>
      <c r="Q1066" s="76">
        <v>25000</v>
      </c>
      <c r="R1066" s="76">
        <v>4</v>
      </c>
      <c r="S1066" s="85" t="s">
        <v>875</v>
      </c>
      <c r="T1066" s="88" t="s">
        <v>876</v>
      </c>
      <c r="U1066" s="76">
        <v>25.22</v>
      </c>
      <c r="V1066" s="117" t="s">
        <v>934</v>
      </c>
      <c r="W1066" s="84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86"/>
      <c r="AP1066" s="86"/>
      <c r="AQ1066" s="86"/>
      <c r="AR1066" s="86"/>
      <c r="AS1066" s="86"/>
      <c r="AT1066" s="86"/>
      <c r="AU1066" s="86"/>
    </row>
    <row r="1067" spans="1:47" ht="15" customHeight="1">
      <c r="A1067" s="81">
        <v>98010127</v>
      </c>
      <c r="B1067" s="77">
        <v>28</v>
      </c>
      <c r="C1067" s="78">
        <v>44757</v>
      </c>
      <c r="D1067" s="79">
        <v>44758</v>
      </c>
      <c r="E1067" s="77" t="s">
        <v>862</v>
      </c>
      <c r="F1067" s="87">
        <v>44761</v>
      </c>
      <c r="G1067" s="81">
        <v>80</v>
      </c>
      <c r="H1067" s="81"/>
      <c r="I1067" s="77"/>
      <c r="J1067" s="81"/>
      <c r="K1067" s="117" t="s">
        <v>932</v>
      </c>
      <c r="L1067" s="82" t="s">
        <v>1220</v>
      </c>
      <c r="M1067" s="77" t="s">
        <v>6</v>
      </c>
      <c r="N1067" s="83"/>
      <c r="O1067" s="84"/>
      <c r="P1067" s="76">
        <v>69</v>
      </c>
      <c r="Q1067" s="76">
        <v>25000</v>
      </c>
      <c r="R1067" s="76">
        <v>4</v>
      </c>
      <c r="S1067" s="85" t="s">
        <v>875</v>
      </c>
      <c r="T1067" s="88" t="s">
        <v>876</v>
      </c>
      <c r="U1067" s="76">
        <v>25.22</v>
      </c>
      <c r="V1067" s="117" t="s">
        <v>934</v>
      </c>
      <c r="W1067" s="84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86"/>
      <c r="AP1067" s="86"/>
      <c r="AQ1067" s="86"/>
      <c r="AR1067" s="86"/>
      <c r="AS1067" s="86"/>
      <c r="AT1067" s="86"/>
      <c r="AU1067" s="86"/>
    </row>
    <row r="1068" spans="1:47" ht="15" customHeight="1">
      <c r="A1068" s="76">
        <v>98103773</v>
      </c>
      <c r="B1068" s="77">
        <v>29</v>
      </c>
      <c r="C1068" s="78">
        <v>44757</v>
      </c>
      <c r="D1068" s="79">
        <v>44758</v>
      </c>
      <c r="E1068" s="77" t="s">
        <v>862</v>
      </c>
      <c r="F1068" s="87">
        <v>44761</v>
      </c>
      <c r="G1068" s="81">
        <v>80</v>
      </c>
      <c r="H1068" s="81"/>
      <c r="I1068" s="77"/>
      <c r="J1068" s="81"/>
      <c r="K1068" s="117" t="s">
        <v>932</v>
      </c>
      <c r="L1068" s="82" t="s">
        <v>1220</v>
      </c>
      <c r="M1068" s="77" t="s">
        <v>6</v>
      </c>
      <c r="N1068" s="83"/>
      <c r="O1068" s="84"/>
      <c r="P1068" s="76">
        <v>69</v>
      </c>
      <c r="Q1068" s="76">
        <v>25000</v>
      </c>
      <c r="R1068" s="76">
        <v>4</v>
      </c>
      <c r="S1068" s="85" t="s">
        <v>875</v>
      </c>
      <c r="T1068" s="88" t="s">
        <v>876</v>
      </c>
      <c r="U1068" s="76">
        <v>25.22</v>
      </c>
      <c r="V1068" s="117" t="s">
        <v>934</v>
      </c>
      <c r="W1068" s="84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86"/>
      <c r="AP1068" s="86"/>
      <c r="AQ1068" s="86"/>
      <c r="AR1068" s="86"/>
      <c r="AS1068" s="86"/>
      <c r="AT1068" s="86"/>
      <c r="AU1068" s="86"/>
    </row>
    <row r="1069" spans="1:47" ht="15" customHeight="1">
      <c r="A1069" s="76">
        <v>98136088</v>
      </c>
      <c r="B1069" s="77">
        <v>30</v>
      </c>
      <c r="C1069" s="78">
        <v>44757</v>
      </c>
      <c r="D1069" s="79">
        <v>44758</v>
      </c>
      <c r="E1069" s="77" t="s">
        <v>862</v>
      </c>
      <c r="F1069" s="87">
        <v>44761</v>
      </c>
      <c r="G1069" s="81">
        <v>80</v>
      </c>
      <c r="H1069" s="81"/>
      <c r="I1069" s="77"/>
      <c r="J1069" s="81"/>
      <c r="K1069" s="117" t="s">
        <v>932</v>
      </c>
      <c r="L1069" s="82" t="s">
        <v>1220</v>
      </c>
      <c r="M1069" s="77" t="s">
        <v>6</v>
      </c>
      <c r="N1069" s="83"/>
      <c r="O1069" s="84"/>
      <c r="P1069" s="76">
        <v>69</v>
      </c>
      <c r="Q1069" s="76">
        <v>25000</v>
      </c>
      <c r="R1069" s="76">
        <v>4</v>
      </c>
      <c r="S1069" s="85" t="s">
        <v>875</v>
      </c>
      <c r="T1069" s="88" t="s">
        <v>876</v>
      </c>
      <c r="U1069" s="76">
        <v>25.22</v>
      </c>
      <c r="V1069" s="117" t="s">
        <v>934</v>
      </c>
      <c r="W1069" s="84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86"/>
      <c r="AP1069" s="86"/>
      <c r="AQ1069" s="86"/>
      <c r="AR1069" s="86"/>
      <c r="AS1069" s="86"/>
      <c r="AT1069" s="86"/>
      <c r="AU1069" s="86"/>
    </row>
    <row r="1070" spans="1:47" ht="15" customHeight="1">
      <c r="A1070" s="76">
        <v>98164940</v>
      </c>
      <c r="B1070" s="77">
        <v>31</v>
      </c>
      <c r="C1070" s="78">
        <v>44757</v>
      </c>
      <c r="D1070" s="79">
        <v>44758</v>
      </c>
      <c r="E1070" s="77" t="s">
        <v>862</v>
      </c>
      <c r="F1070" s="87">
        <v>44761</v>
      </c>
      <c r="G1070" s="81">
        <v>80</v>
      </c>
      <c r="H1070" s="81"/>
      <c r="I1070" s="77"/>
      <c r="J1070" s="81"/>
      <c r="K1070" s="117" t="s">
        <v>932</v>
      </c>
      <c r="L1070" s="82" t="s">
        <v>1220</v>
      </c>
      <c r="M1070" s="77" t="s">
        <v>6</v>
      </c>
      <c r="N1070" s="83"/>
      <c r="O1070" s="84"/>
      <c r="P1070" s="76">
        <v>69</v>
      </c>
      <c r="Q1070" s="76">
        <v>25000</v>
      </c>
      <c r="R1070" s="76">
        <v>4</v>
      </c>
      <c r="S1070" s="85" t="s">
        <v>875</v>
      </c>
      <c r="T1070" s="88" t="s">
        <v>876</v>
      </c>
      <c r="U1070" s="76">
        <v>25.22</v>
      </c>
      <c r="V1070" s="117" t="s">
        <v>934</v>
      </c>
      <c r="W1070" s="84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86"/>
      <c r="AP1070" s="86"/>
      <c r="AQ1070" s="86"/>
      <c r="AR1070" s="86"/>
      <c r="AS1070" s="86"/>
      <c r="AT1070" s="86"/>
      <c r="AU1070" s="86"/>
    </row>
    <row r="1071" spans="1:47" ht="15" customHeight="1">
      <c r="A1071" s="91"/>
      <c r="B1071" s="92"/>
      <c r="C1071" s="93"/>
      <c r="D1071" s="93"/>
      <c r="E1071" s="92"/>
      <c r="F1071" s="92"/>
      <c r="G1071" s="92"/>
      <c r="H1071" s="439" t="s">
        <v>1221</v>
      </c>
      <c r="I1071" s="440"/>
      <c r="J1071" s="442"/>
      <c r="K1071" s="441"/>
      <c r="L1071" s="92"/>
      <c r="M1071" s="92"/>
      <c r="N1071" s="92"/>
      <c r="O1071" s="135"/>
      <c r="P1071" s="92"/>
      <c r="Q1071" s="92"/>
      <c r="R1071" s="92"/>
      <c r="S1071" s="92"/>
      <c r="T1071" s="92"/>
      <c r="U1071" s="92"/>
      <c r="V1071" s="92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</row>
    <row r="1072" spans="1:47" ht="15" customHeight="1">
      <c r="A1072" s="231">
        <v>91755801</v>
      </c>
      <c r="B1072" s="77">
        <v>1</v>
      </c>
      <c r="C1072" s="78">
        <v>44750</v>
      </c>
      <c r="D1072" s="79">
        <v>44751</v>
      </c>
      <c r="E1072" s="77" t="s">
        <v>862</v>
      </c>
      <c r="F1072" s="80">
        <v>44761.25</v>
      </c>
      <c r="G1072" s="81">
        <v>80</v>
      </c>
      <c r="H1072" s="81" t="s">
        <v>1021</v>
      </c>
      <c r="I1072" s="78">
        <v>44781</v>
      </c>
      <c r="J1072" s="81"/>
      <c r="K1072" s="77" t="s">
        <v>863</v>
      </c>
      <c r="L1072" s="82" t="s">
        <v>1222</v>
      </c>
      <c r="M1072" s="77" t="s">
        <v>3</v>
      </c>
      <c r="N1072" s="83"/>
      <c r="O1072" s="84"/>
      <c r="P1072" s="76">
        <v>69.2</v>
      </c>
      <c r="Q1072" s="76">
        <v>24300</v>
      </c>
      <c r="R1072" s="76">
        <v>4</v>
      </c>
      <c r="S1072" s="85" t="s">
        <v>865</v>
      </c>
      <c r="T1072" s="76" t="s">
        <v>866</v>
      </c>
      <c r="U1072" s="76">
        <v>25.46</v>
      </c>
      <c r="V1072" s="81" t="s">
        <v>867</v>
      </c>
      <c r="W1072" s="84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86"/>
      <c r="AP1072" s="86"/>
      <c r="AQ1072" s="86"/>
      <c r="AR1072" s="86"/>
      <c r="AS1072" s="86"/>
      <c r="AT1072" s="86"/>
      <c r="AU1072" s="86"/>
    </row>
    <row r="1073" spans="1:47" ht="15" customHeight="1">
      <c r="A1073" s="231">
        <v>98323892</v>
      </c>
      <c r="B1073" s="77">
        <v>2</v>
      </c>
      <c r="C1073" s="78">
        <v>44750</v>
      </c>
      <c r="D1073" s="79">
        <v>44751</v>
      </c>
      <c r="E1073" s="77" t="s">
        <v>862</v>
      </c>
      <c r="F1073" s="87">
        <v>44761</v>
      </c>
      <c r="G1073" s="81">
        <v>80</v>
      </c>
      <c r="H1073" s="81" t="s">
        <v>1021</v>
      </c>
      <c r="I1073" s="78">
        <v>44781</v>
      </c>
      <c r="J1073" s="81"/>
      <c r="K1073" s="77" t="s">
        <v>863</v>
      </c>
      <c r="L1073" s="82" t="s">
        <v>1222</v>
      </c>
      <c r="M1073" s="77" t="s">
        <v>3</v>
      </c>
      <c r="N1073" s="83"/>
      <c r="O1073" s="84"/>
      <c r="P1073" s="76">
        <v>69.2</v>
      </c>
      <c r="Q1073" s="76">
        <v>24300</v>
      </c>
      <c r="R1073" s="76">
        <v>4</v>
      </c>
      <c r="S1073" s="85" t="s">
        <v>865</v>
      </c>
      <c r="T1073" s="76" t="s">
        <v>866</v>
      </c>
      <c r="U1073" s="76">
        <v>25.46</v>
      </c>
      <c r="V1073" s="81" t="s">
        <v>867</v>
      </c>
      <c r="W1073" s="84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86"/>
      <c r="AP1073" s="86"/>
      <c r="AQ1073" s="86"/>
      <c r="AR1073" s="86"/>
      <c r="AS1073" s="86"/>
      <c r="AT1073" s="86"/>
      <c r="AU1073" s="86"/>
    </row>
    <row r="1074" spans="1:47" ht="15" customHeight="1">
      <c r="A1074" s="231">
        <v>98325756</v>
      </c>
      <c r="B1074" s="77">
        <v>3</v>
      </c>
      <c r="C1074" s="78">
        <v>44750</v>
      </c>
      <c r="D1074" s="79">
        <v>44751</v>
      </c>
      <c r="E1074" s="77" t="s">
        <v>862</v>
      </c>
      <c r="F1074" s="87">
        <v>44761</v>
      </c>
      <c r="G1074" s="81">
        <v>80</v>
      </c>
      <c r="H1074" s="81" t="s">
        <v>1021</v>
      </c>
      <c r="I1074" s="78">
        <v>44781</v>
      </c>
      <c r="J1074" s="81"/>
      <c r="K1074" s="77" t="s">
        <v>863</v>
      </c>
      <c r="L1074" s="82" t="s">
        <v>1222</v>
      </c>
      <c r="M1074" s="77" t="s">
        <v>3</v>
      </c>
      <c r="N1074" s="83"/>
      <c r="O1074" s="84"/>
      <c r="P1074" s="76">
        <v>69.2</v>
      </c>
      <c r="Q1074" s="76">
        <v>24400</v>
      </c>
      <c r="R1074" s="76">
        <v>4</v>
      </c>
      <c r="S1074" s="85" t="s">
        <v>865</v>
      </c>
      <c r="T1074" s="76" t="s">
        <v>866</v>
      </c>
      <c r="U1074" s="76">
        <v>25.46</v>
      </c>
      <c r="V1074" s="81" t="s">
        <v>867</v>
      </c>
      <c r="W1074" s="84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86"/>
      <c r="AP1074" s="86"/>
      <c r="AQ1074" s="86"/>
      <c r="AR1074" s="86"/>
      <c r="AS1074" s="86"/>
      <c r="AT1074" s="86"/>
      <c r="AU1074" s="86"/>
    </row>
    <row r="1075" spans="1:47" ht="15" customHeight="1">
      <c r="A1075" s="231">
        <v>91964890</v>
      </c>
      <c r="B1075" s="77">
        <v>5</v>
      </c>
      <c r="C1075" s="78">
        <v>44750</v>
      </c>
      <c r="D1075" s="79">
        <v>44751</v>
      </c>
      <c r="E1075" s="77" t="s">
        <v>862</v>
      </c>
      <c r="F1075" s="87">
        <v>44761</v>
      </c>
      <c r="G1075" s="81">
        <v>80</v>
      </c>
      <c r="H1075" s="81" t="s">
        <v>1021</v>
      </c>
      <c r="I1075" s="78">
        <v>44781</v>
      </c>
      <c r="J1075" s="81"/>
      <c r="K1075" s="77" t="s">
        <v>872</v>
      </c>
      <c r="L1075" s="82" t="s">
        <v>1222</v>
      </c>
      <c r="M1075" s="77" t="s">
        <v>3</v>
      </c>
      <c r="N1075" s="83"/>
      <c r="O1075" s="84"/>
      <c r="P1075" s="76">
        <v>68.5</v>
      </c>
      <c r="Q1075" s="76">
        <v>25400</v>
      </c>
      <c r="R1075" s="76">
        <v>4</v>
      </c>
      <c r="S1075" s="85" t="s">
        <v>865</v>
      </c>
      <c r="T1075" s="76" t="s">
        <v>873</v>
      </c>
      <c r="U1075" s="76">
        <v>25.7</v>
      </c>
      <c r="V1075" s="81" t="s">
        <v>874</v>
      </c>
      <c r="W1075" s="84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86"/>
      <c r="AP1075" s="86"/>
      <c r="AQ1075" s="86"/>
      <c r="AR1075" s="86"/>
      <c r="AS1075" s="86"/>
      <c r="AT1075" s="86"/>
      <c r="AU1075" s="86"/>
    </row>
    <row r="1076" spans="1:47" ht="15" customHeight="1">
      <c r="A1076" s="231">
        <v>91980490</v>
      </c>
      <c r="B1076" s="77">
        <v>6</v>
      </c>
      <c r="C1076" s="78">
        <v>44750</v>
      </c>
      <c r="D1076" s="79">
        <v>44751</v>
      </c>
      <c r="E1076" s="77" t="s">
        <v>862</v>
      </c>
      <c r="F1076" s="87">
        <v>44761</v>
      </c>
      <c r="G1076" s="81">
        <v>80</v>
      </c>
      <c r="H1076" s="81" t="s">
        <v>1021</v>
      </c>
      <c r="I1076" s="78">
        <v>44781</v>
      </c>
      <c r="J1076" s="81"/>
      <c r="K1076" s="77" t="s">
        <v>872</v>
      </c>
      <c r="L1076" s="82" t="s">
        <v>1222</v>
      </c>
      <c r="M1076" s="77" t="s">
        <v>3</v>
      </c>
      <c r="N1076" s="83"/>
      <c r="O1076" s="84"/>
      <c r="P1076" s="76">
        <v>68.5</v>
      </c>
      <c r="Q1076" s="76">
        <v>25300</v>
      </c>
      <c r="R1076" s="76">
        <v>4</v>
      </c>
      <c r="S1076" s="85" t="s">
        <v>865</v>
      </c>
      <c r="T1076" s="76" t="s">
        <v>873</v>
      </c>
      <c r="U1076" s="76">
        <v>25.7</v>
      </c>
      <c r="V1076" s="81" t="s">
        <v>874</v>
      </c>
      <c r="W1076" s="84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86"/>
      <c r="AP1076" s="86"/>
      <c r="AQ1076" s="86"/>
      <c r="AR1076" s="86"/>
      <c r="AS1076" s="86"/>
      <c r="AT1076" s="86"/>
      <c r="AU1076" s="86"/>
    </row>
    <row r="1077" spans="1:47" ht="15" customHeight="1">
      <c r="A1077" s="231">
        <v>91970285</v>
      </c>
      <c r="B1077" s="77">
        <v>9</v>
      </c>
      <c r="C1077" s="78">
        <v>44743</v>
      </c>
      <c r="D1077" s="79">
        <v>44744</v>
      </c>
      <c r="E1077" s="77" t="s">
        <v>862</v>
      </c>
      <c r="F1077" s="87">
        <v>44761</v>
      </c>
      <c r="G1077" s="81">
        <v>80</v>
      </c>
      <c r="H1077" s="81" t="s">
        <v>1015</v>
      </c>
      <c r="I1077" s="78">
        <v>44780</v>
      </c>
      <c r="J1077" s="81"/>
      <c r="K1077" s="77" t="s">
        <v>872</v>
      </c>
      <c r="L1077" s="82" t="s">
        <v>1019</v>
      </c>
      <c r="M1077" s="77" t="s">
        <v>3</v>
      </c>
      <c r="N1077" s="83"/>
      <c r="O1077" s="84"/>
      <c r="P1077" s="76">
        <v>74.5</v>
      </c>
      <c r="Q1077" s="76">
        <v>25100</v>
      </c>
      <c r="R1077" s="76">
        <v>4</v>
      </c>
      <c r="S1077" s="85" t="s">
        <v>865</v>
      </c>
      <c r="T1077" s="90" t="s">
        <v>879</v>
      </c>
      <c r="U1077" s="76">
        <v>25.62</v>
      </c>
      <c r="V1077" s="81" t="s">
        <v>874</v>
      </c>
      <c r="W1077" s="84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86"/>
      <c r="AP1077" s="86"/>
      <c r="AQ1077" s="86"/>
      <c r="AR1077" s="86"/>
      <c r="AS1077" s="86"/>
      <c r="AT1077" s="86"/>
      <c r="AU1077" s="86"/>
    </row>
    <row r="1078" spans="1:47" ht="15" customHeight="1">
      <c r="A1078" s="231">
        <v>91989590</v>
      </c>
      <c r="B1078" s="77">
        <v>7</v>
      </c>
      <c r="C1078" s="78">
        <v>44750</v>
      </c>
      <c r="D1078" s="79">
        <v>44751</v>
      </c>
      <c r="E1078" s="77" t="s">
        <v>862</v>
      </c>
      <c r="F1078" s="87">
        <v>44761</v>
      </c>
      <c r="G1078" s="81">
        <v>80</v>
      </c>
      <c r="H1078" s="81" t="s">
        <v>1021</v>
      </c>
      <c r="I1078" s="78">
        <v>44781</v>
      </c>
      <c r="J1078" s="81"/>
      <c r="K1078" s="77" t="s">
        <v>872</v>
      </c>
      <c r="L1078" s="82" t="s">
        <v>1222</v>
      </c>
      <c r="M1078" s="77" t="s">
        <v>3</v>
      </c>
      <c r="N1078" s="83"/>
      <c r="O1078" s="84"/>
      <c r="P1078" s="76">
        <v>68.5</v>
      </c>
      <c r="Q1078" s="76">
        <v>25400</v>
      </c>
      <c r="R1078" s="76">
        <v>4</v>
      </c>
      <c r="S1078" s="85" t="s">
        <v>865</v>
      </c>
      <c r="T1078" s="76" t="s">
        <v>873</v>
      </c>
      <c r="U1078" s="76">
        <v>25.7</v>
      </c>
      <c r="V1078" s="81" t="s">
        <v>874</v>
      </c>
      <c r="W1078" s="84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86"/>
      <c r="AP1078" s="86"/>
      <c r="AQ1078" s="86"/>
      <c r="AR1078" s="86"/>
      <c r="AS1078" s="86"/>
      <c r="AT1078" s="86"/>
      <c r="AU1078" s="86"/>
    </row>
    <row r="1079" spans="1:47" ht="15" customHeight="1">
      <c r="A1079" s="231">
        <v>91989632</v>
      </c>
      <c r="B1079" s="77">
        <v>8</v>
      </c>
      <c r="C1079" s="78">
        <v>44750</v>
      </c>
      <c r="D1079" s="79">
        <v>44751</v>
      </c>
      <c r="E1079" s="77" t="s">
        <v>862</v>
      </c>
      <c r="F1079" s="87">
        <v>44761</v>
      </c>
      <c r="G1079" s="81">
        <v>80</v>
      </c>
      <c r="H1079" s="81" t="s">
        <v>1021</v>
      </c>
      <c r="I1079" s="78">
        <v>44781</v>
      </c>
      <c r="J1079" s="81"/>
      <c r="K1079" s="77" t="s">
        <v>872</v>
      </c>
      <c r="L1079" s="82" t="s">
        <v>1222</v>
      </c>
      <c r="M1079" s="77" t="s">
        <v>3</v>
      </c>
      <c r="N1079" s="83"/>
      <c r="O1079" s="84"/>
      <c r="P1079" s="76">
        <v>68.5</v>
      </c>
      <c r="Q1079" s="76">
        <v>25400</v>
      </c>
      <c r="R1079" s="76">
        <v>4</v>
      </c>
      <c r="S1079" s="85" t="s">
        <v>865</v>
      </c>
      <c r="T1079" s="76" t="s">
        <v>873</v>
      </c>
      <c r="U1079" s="76">
        <v>25.7</v>
      </c>
      <c r="V1079" s="81" t="s">
        <v>874</v>
      </c>
      <c r="W1079" s="84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86"/>
      <c r="AP1079" s="86"/>
      <c r="AQ1079" s="86"/>
      <c r="AR1079" s="86"/>
      <c r="AS1079" s="86"/>
      <c r="AT1079" s="86"/>
      <c r="AU1079" s="86"/>
    </row>
    <row r="1080" spans="1:47" ht="15" customHeight="1">
      <c r="A1080" s="231">
        <v>91989640</v>
      </c>
      <c r="B1080" s="77">
        <v>9</v>
      </c>
      <c r="C1080" s="78">
        <v>44750</v>
      </c>
      <c r="D1080" s="79">
        <v>44751</v>
      </c>
      <c r="E1080" s="77" t="s">
        <v>862</v>
      </c>
      <c r="F1080" s="87">
        <v>44761</v>
      </c>
      <c r="G1080" s="81">
        <v>80</v>
      </c>
      <c r="H1080" s="81" t="s">
        <v>1021</v>
      </c>
      <c r="I1080" s="78">
        <v>44781</v>
      </c>
      <c r="J1080" s="81"/>
      <c r="K1080" s="77" t="s">
        <v>872</v>
      </c>
      <c r="L1080" s="82" t="s">
        <v>1222</v>
      </c>
      <c r="M1080" s="77" t="s">
        <v>3</v>
      </c>
      <c r="N1080" s="83"/>
      <c r="O1080" s="84"/>
      <c r="P1080" s="76">
        <v>68.5</v>
      </c>
      <c r="Q1080" s="76">
        <v>25500</v>
      </c>
      <c r="R1080" s="76">
        <v>4</v>
      </c>
      <c r="S1080" s="85" t="s">
        <v>865</v>
      </c>
      <c r="T1080" s="76" t="s">
        <v>873</v>
      </c>
      <c r="U1080" s="76">
        <v>25.7</v>
      </c>
      <c r="V1080" s="81" t="s">
        <v>874</v>
      </c>
      <c r="W1080" s="84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86"/>
      <c r="AP1080" s="86"/>
      <c r="AQ1080" s="86"/>
      <c r="AR1080" s="86"/>
      <c r="AS1080" s="86"/>
      <c r="AT1080" s="86"/>
      <c r="AU1080" s="86"/>
    </row>
    <row r="1081" spans="1:47" ht="15" customHeight="1">
      <c r="A1081" s="231">
        <v>91989657</v>
      </c>
      <c r="B1081" s="77">
        <v>10</v>
      </c>
      <c r="C1081" s="78">
        <v>44750</v>
      </c>
      <c r="D1081" s="79">
        <v>44751</v>
      </c>
      <c r="E1081" s="77" t="s">
        <v>862</v>
      </c>
      <c r="F1081" s="87">
        <v>44761</v>
      </c>
      <c r="G1081" s="81">
        <v>80</v>
      </c>
      <c r="H1081" s="81" t="s">
        <v>1021</v>
      </c>
      <c r="I1081" s="78">
        <v>44781</v>
      </c>
      <c r="J1081" s="81"/>
      <c r="K1081" s="77" t="s">
        <v>872</v>
      </c>
      <c r="L1081" s="82" t="s">
        <v>1222</v>
      </c>
      <c r="M1081" s="77" t="s">
        <v>3</v>
      </c>
      <c r="N1081" s="83"/>
      <c r="O1081" s="84"/>
      <c r="P1081" s="76">
        <v>68.5</v>
      </c>
      <c r="Q1081" s="76">
        <v>25500</v>
      </c>
      <c r="R1081" s="76">
        <v>4</v>
      </c>
      <c r="S1081" s="85" t="s">
        <v>865</v>
      </c>
      <c r="T1081" s="76" t="s">
        <v>873</v>
      </c>
      <c r="U1081" s="76">
        <v>25.7</v>
      </c>
      <c r="V1081" s="81" t="s">
        <v>874</v>
      </c>
      <c r="W1081" s="84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86"/>
      <c r="AP1081" s="86"/>
      <c r="AQ1081" s="86"/>
      <c r="AR1081" s="86"/>
      <c r="AS1081" s="86"/>
      <c r="AT1081" s="86"/>
      <c r="AU1081" s="86"/>
    </row>
    <row r="1082" spans="1:47" ht="15" customHeight="1">
      <c r="A1082" s="231">
        <v>91989699</v>
      </c>
      <c r="B1082" s="77">
        <v>11</v>
      </c>
      <c r="C1082" s="78">
        <v>44750</v>
      </c>
      <c r="D1082" s="79">
        <v>44751</v>
      </c>
      <c r="E1082" s="77" t="s">
        <v>862</v>
      </c>
      <c r="F1082" s="87">
        <v>44761</v>
      </c>
      <c r="G1082" s="81">
        <v>80</v>
      </c>
      <c r="H1082" s="81" t="s">
        <v>1021</v>
      </c>
      <c r="I1082" s="78">
        <v>44781</v>
      </c>
      <c r="J1082" s="81"/>
      <c r="K1082" s="77" t="s">
        <v>872</v>
      </c>
      <c r="L1082" s="82" t="s">
        <v>1222</v>
      </c>
      <c r="M1082" s="77" t="s">
        <v>3</v>
      </c>
      <c r="N1082" s="83"/>
      <c r="O1082" s="84"/>
      <c r="P1082" s="76">
        <v>68.5</v>
      </c>
      <c r="Q1082" s="76">
        <v>25400</v>
      </c>
      <c r="R1082" s="76">
        <v>4</v>
      </c>
      <c r="S1082" s="85" t="s">
        <v>865</v>
      </c>
      <c r="T1082" s="76" t="s">
        <v>873</v>
      </c>
      <c r="U1082" s="76">
        <v>25.7</v>
      </c>
      <c r="V1082" s="81" t="s">
        <v>874</v>
      </c>
      <c r="W1082" s="84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86"/>
      <c r="AP1082" s="86"/>
      <c r="AQ1082" s="86"/>
      <c r="AR1082" s="86"/>
      <c r="AS1082" s="86"/>
      <c r="AT1082" s="86"/>
      <c r="AU1082" s="86"/>
    </row>
    <row r="1083" spans="1:47" ht="15" customHeight="1">
      <c r="A1083" s="231">
        <v>91989707</v>
      </c>
      <c r="B1083" s="77">
        <v>12</v>
      </c>
      <c r="C1083" s="78">
        <v>44750</v>
      </c>
      <c r="D1083" s="79">
        <v>44751</v>
      </c>
      <c r="E1083" s="77" t="s">
        <v>862</v>
      </c>
      <c r="F1083" s="87">
        <v>44761</v>
      </c>
      <c r="G1083" s="81">
        <v>80</v>
      </c>
      <c r="H1083" s="81" t="s">
        <v>1021</v>
      </c>
      <c r="I1083" s="78">
        <v>44781</v>
      </c>
      <c r="J1083" s="81"/>
      <c r="K1083" s="77" t="s">
        <v>872</v>
      </c>
      <c r="L1083" s="82" t="s">
        <v>1222</v>
      </c>
      <c r="M1083" s="77" t="s">
        <v>3</v>
      </c>
      <c r="N1083" s="83"/>
      <c r="O1083" s="84"/>
      <c r="P1083" s="76">
        <v>68.5</v>
      </c>
      <c r="Q1083" s="76">
        <v>25400</v>
      </c>
      <c r="R1083" s="76">
        <v>4</v>
      </c>
      <c r="S1083" s="85" t="s">
        <v>865</v>
      </c>
      <c r="T1083" s="76" t="s">
        <v>873</v>
      </c>
      <c r="U1083" s="76">
        <v>25.7</v>
      </c>
      <c r="V1083" s="81" t="s">
        <v>874</v>
      </c>
      <c r="W1083" s="84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86"/>
      <c r="AP1083" s="86"/>
      <c r="AQ1083" s="86"/>
      <c r="AR1083" s="86"/>
      <c r="AS1083" s="86"/>
      <c r="AT1083" s="86"/>
      <c r="AU1083" s="86"/>
    </row>
    <row r="1084" spans="1:47" ht="15" customHeight="1">
      <c r="A1084" s="231">
        <v>91989749</v>
      </c>
      <c r="B1084" s="77">
        <v>13</v>
      </c>
      <c r="C1084" s="78">
        <v>44750</v>
      </c>
      <c r="D1084" s="79">
        <v>44751</v>
      </c>
      <c r="E1084" s="77" t="s">
        <v>862</v>
      </c>
      <c r="F1084" s="87">
        <v>44761</v>
      </c>
      <c r="G1084" s="81">
        <v>80</v>
      </c>
      <c r="H1084" s="81" t="s">
        <v>1021</v>
      </c>
      <c r="I1084" s="78">
        <v>44781</v>
      </c>
      <c r="J1084" s="81"/>
      <c r="K1084" s="77" t="s">
        <v>872</v>
      </c>
      <c r="L1084" s="82" t="s">
        <v>1222</v>
      </c>
      <c r="M1084" s="77" t="s">
        <v>3</v>
      </c>
      <c r="N1084" s="83"/>
      <c r="O1084" s="84"/>
      <c r="P1084" s="76">
        <v>68.5</v>
      </c>
      <c r="Q1084" s="76">
        <v>25400</v>
      </c>
      <c r="R1084" s="76">
        <v>4</v>
      </c>
      <c r="S1084" s="85" t="s">
        <v>865</v>
      </c>
      <c r="T1084" s="76" t="s">
        <v>873</v>
      </c>
      <c r="U1084" s="76">
        <v>25.7</v>
      </c>
      <c r="V1084" s="81" t="s">
        <v>874</v>
      </c>
      <c r="W1084" s="84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86"/>
      <c r="AP1084" s="86"/>
      <c r="AQ1084" s="86"/>
      <c r="AR1084" s="86"/>
      <c r="AS1084" s="86"/>
      <c r="AT1084" s="86"/>
      <c r="AU1084" s="86"/>
    </row>
    <row r="1085" spans="1:47" ht="15" customHeight="1">
      <c r="A1085" s="231">
        <v>91989764</v>
      </c>
      <c r="B1085" s="77">
        <v>14</v>
      </c>
      <c r="C1085" s="78">
        <v>44750</v>
      </c>
      <c r="D1085" s="79">
        <v>44751</v>
      </c>
      <c r="E1085" s="77" t="s">
        <v>862</v>
      </c>
      <c r="F1085" s="87">
        <v>44761</v>
      </c>
      <c r="G1085" s="81">
        <v>80</v>
      </c>
      <c r="H1085" s="81" t="s">
        <v>1021</v>
      </c>
      <c r="I1085" s="78">
        <v>44781</v>
      </c>
      <c r="J1085" s="81"/>
      <c r="K1085" s="77" t="s">
        <v>872</v>
      </c>
      <c r="L1085" s="82" t="s">
        <v>1222</v>
      </c>
      <c r="M1085" s="77" t="s">
        <v>3</v>
      </c>
      <c r="N1085" s="83"/>
      <c r="O1085" s="84"/>
      <c r="P1085" s="76">
        <v>68.5</v>
      </c>
      <c r="Q1085" s="76">
        <v>25400</v>
      </c>
      <c r="R1085" s="76">
        <v>4</v>
      </c>
      <c r="S1085" s="85" t="s">
        <v>865</v>
      </c>
      <c r="T1085" s="76" t="s">
        <v>873</v>
      </c>
      <c r="U1085" s="76">
        <v>25.7</v>
      </c>
      <c r="V1085" s="81" t="s">
        <v>874</v>
      </c>
      <c r="W1085" s="84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86"/>
      <c r="AP1085" s="86"/>
      <c r="AQ1085" s="86"/>
      <c r="AR1085" s="86"/>
      <c r="AS1085" s="86"/>
      <c r="AT1085" s="86"/>
      <c r="AU1085" s="86"/>
    </row>
    <row r="1086" spans="1:47" ht="15" customHeight="1">
      <c r="A1086" s="231">
        <v>91989780</v>
      </c>
      <c r="B1086" s="77">
        <v>15</v>
      </c>
      <c r="C1086" s="78">
        <v>44750</v>
      </c>
      <c r="D1086" s="79">
        <v>44751</v>
      </c>
      <c r="E1086" s="77" t="s">
        <v>862</v>
      </c>
      <c r="F1086" s="87">
        <v>44761</v>
      </c>
      <c r="G1086" s="81">
        <v>80</v>
      </c>
      <c r="H1086" s="81" t="s">
        <v>1021</v>
      </c>
      <c r="I1086" s="78">
        <v>44781</v>
      </c>
      <c r="J1086" s="81"/>
      <c r="K1086" s="77" t="s">
        <v>872</v>
      </c>
      <c r="L1086" s="82" t="s">
        <v>1222</v>
      </c>
      <c r="M1086" s="77" t="s">
        <v>3</v>
      </c>
      <c r="N1086" s="83"/>
      <c r="O1086" s="84"/>
      <c r="P1086" s="76">
        <v>68.5</v>
      </c>
      <c r="Q1086" s="76">
        <v>25400</v>
      </c>
      <c r="R1086" s="76">
        <v>4</v>
      </c>
      <c r="S1086" s="85" t="s">
        <v>865</v>
      </c>
      <c r="T1086" s="76" t="s">
        <v>873</v>
      </c>
      <c r="U1086" s="76">
        <v>25.7</v>
      </c>
      <c r="V1086" s="81" t="s">
        <v>874</v>
      </c>
      <c r="W1086" s="84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86"/>
      <c r="AP1086" s="86"/>
      <c r="AQ1086" s="86"/>
      <c r="AR1086" s="86"/>
      <c r="AS1086" s="86"/>
      <c r="AT1086" s="86"/>
      <c r="AU1086" s="86"/>
    </row>
    <row r="1087" spans="1:47" ht="15" customHeight="1">
      <c r="A1087" s="231">
        <v>91990812</v>
      </c>
      <c r="B1087" s="77">
        <v>16</v>
      </c>
      <c r="C1087" s="78">
        <v>44750</v>
      </c>
      <c r="D1087" s="79">
        <v>44751</v>
      </c>
      <c r="E1087" s="77" t="s">
        <v>862</v>
      </c>
      <c r="F1087" s="87">
        <v>44761</v>
      </c>
      <c r="G1087" s="81">
        <v>80</v>
      </c>
      <c r="H1087" s="81" t="s">
        <v>1021</v>
      </c>
      <c r="I1087" s="78">
        <v>44781</v>
      </c>
      <c r="J1087" s="81"/>
      <c r="K1087" s="77" t="s">
        <v>872</v>
      </c>
      <c r="L1087" s="82" t="s">
        <v>1222</v>
      </c>
      <c r="M1087" s="77" t="s">
        <v>3</v>
      </c>
      <c r="N1087" s="83"/>
      <c r="O1087" s="84"/>
      <c r="P1087" s="76">
        <v>68.5</v>
      </c>
      <c r="Q1087" s="76">
        <v>25400</v>
      </c>
      <c r="R1087" s="76">
        <v>4</v>
      </c>
      <c r="S1087" s="85" t="s">
        <v>865</v>
      </c>
      <c r="T1087" s="76" t="s">
        <v>873</v>
      </c>
      <c r="U1087" s="76">
        <v>25.7</v>
      </c>
      <c r="V1087" s="81" t="s">
        <v>874</v>
      </c>
      <c r="W1087" s="84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86"/>
      <c r="AP1087" s="86"/>
      <c r="AQ1087" s="86"/>
      <c r="AR1087" s="86"/>
      <c r="AS1087" s="86"/>
      <c r="AT1087" s="86"/>
      <c r="AU1087" s="86"/>
    </row>
    <row r="1088" spans="1:47" ht="15" customHeight="1">
      <c r="A1088" s="231">
        <v>91990820</v>
      </c>
      <c r="B1088" s="77">
        <v>17</v>
      </c>
      <c r="C1088" s="78">
        <v>44750</v>
      </c>
      <c r="D1088" s="79">
        <v>44751</v>
      </c>
      <c r="E1088" s="77" t="s">
        <v>862</v>
      </c>
      <c r="F1088" s="87">
        <v>44761</v>
      </c>
      <c r="G1088" s="81">
        <v>80</v>
      </c>
      <c r="H1088" s="81" t="s">
        <v>1021</v>
      </c>
      <c r="I1088" s="78">
        <v>44781</v>
      </c>
      <c r="J1088" s="81"/>
      <c r="K1088" s="77" t="s">
        <v>872</v>
      </c>
      <c r="L1088" s="82" t="s">
        <v>1222</v>
      </c>
      <c r="M1088" s="77" t="s">
        <v>3</v>
      </c>
      <c r="N1088" s="83"/>
      <c r="O1088" s="84"/>
      <c r="P1088" s="76">
        <v>68.5</v>
      </c>
      <c r="Q1088" s="76">
        <v>25400</v>
      </c>
      <c r="R1088" s="76">
        <v>4</v>
      </c>
      <c r="S1088" s="85" t="s">
        <v>865</v>
      </c>
      <c r="T1088" s="76" t="s">
        <v>873</v>
      </c>
      <c r="U1088" s="76">
        <v>25.7</v>
      </c>
      <c r="V1088" s="81" t="s">
        <v>874</v>
      </c>
      <c r="W1088" s="84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86"/>
      <c r="AP1088" s="86"/>
      <c r="AQ1088" s="86"/>
      <c r="AR1088" s="86"/>
      <c r="AS1088" s="86"/>
      <c r="AT1088" s="86"/>
      <c r="AU1088" s="86"/>
    </row>
    <row r="1089" spans="1:47" ht="15" customHeight="1">
      <c r="A1089" s="231">
        <v>91990838</v>
      </c>
      <c r="B1089" s="77">
        <v>18</v>
      </c>
      <c r="C1089" s="78">
        <v>44750</v>
      </c>
      <c r="D1089" s="79">
        <v>44751</v>
      </c>
      <c r="E1089" s="77" t="s">
        <v>862</v>
      </c>
      <c r="F1089" s="87">
        <v>44761</v>
      </c>
      <c r="G1089" s="81">
        <v>80</v>
      </c>
      <c r="H1089" s="81" t="s">
        <v>1021</v>
      </c>
      <c r="I1089" s="78">
        <v>44781</v>
      </c>
      <c r="J1089" s="81"/>
      <c r="K1089" s="77" t="s">
        <v>872</v>
      </c>
      <c r="L1089" s="82" t="s">
        <v>1222</v>
      </c>
      <c r="M1089" s="77" t="s">
        <v>3</v>
      </c>
      <c r="N1089" s="83"/>
      <c r="O1089" s="84"/>
      <c r="P1089" s="76">
        <v>68.5</v>
      </c>
      <c r="Q1089" s="76">
        <v>25400</v>
      </c>
      <c r="R1089" s="76">
        <v>4</v>
      </c>
      <c r="S1089" s="85" t="s">
        <v>865</v>
      </c>
      <c r="T1089" s="76" t="s">
        <v>873</v>
      </c>
      <c r="U1089" s="76">
        <v>25.7</v>
      </c>
      <c r="V1089" s="81" t="s">
        <v>874</v>
      </c>
      <c r="W1089" s="84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86"/>
      <c r="AP1089" s="86"/>
      <c r="AQ1089" s="86"/>
      <c r="AR1089" s="86"/>
      <c r="AS1089" s="86"/>
      <c r="AT1089" s="86"/>
      <c r="AU1089" s="86"/>
    </row>
    <row r="1090" spans="1:47" ht="15" customHeight="1">
      <c r="A1090" s="231">
        <v>91990879</v>
      </c>
      <c r="B1090" s="77">
        <v>19</v>
      </c>
      <c r="C1090" s="78">
        <v>44750</v>
      </c>
      <c r="D1090" s="79">
        <v>44751</v>
      </c>
      <c r="E1090" s="77" t="s">
        <v>862</v>
      </c>
      <c r="F1090" s="87">
        <v>44761</v>
      </c>
      <c r="G1090" s="81">
        <v>80</v>
      </c>
      <c r="H1090" s="81" t="s">
        <v>1021</v>
      </c>
      <c r="I1090" s="78">
        <v>44781</v>
      </c>
      <c r="J1090" s="81"/>
      <c r="K1090" s="77" t="s">
        <v>872</v>
      </c>
      <c r="L1090" s="82" t="s">
        <v>1222</v>
      </c>
      <c r="M1090" s="77" t="s">
        <v>3</v>
      </c>
      <c r="N1090" s="83"/>
      <c r="O1090" s="84"/>
      <c r="P1090" s="76">
        <v>68.5</v>
      </c>
      <c r="Q1090" s="76">
        <v>25400</v>
      </c>
      <c r="R1090" s="76">
        <v>4</v>
      </c>
      <c r="S1090" s="85" t="s">
        <v>865</v>
      </c>
      <c r="T1090" s="76" t="s">
        <v>873</v>
      </c>
      <c r="U1090" s="76">
        <v>25.7</v>
      </c>
      <c r="V1090" s="81" t="s">
        <v>874</v>
      </c>
      <c r="W1090" s="84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86"/>
      <c r="AP1090" s="86"/>
      <c r="AQ1090" s="86"/>
      <c r="AR1090" s="86"/>
      <c r="AS1090" s="86"/>
      <c r="AT1090" s="86"/>
      <c r="AU1090" s="86"/>
    </row>
    <row r="1091" spans="1:47" ht="15" customHeight="1">
      <c r="A1091" s="231">
        <v>91990895</v>
      </c>
      <c r="B1091" s="77">
        <v>20</v>
      </c>
      <c r="C1091" s="78">
        <v>44750</v>
      </c>
      <c r="D1091" s="79">
        <v>44751</v>
      </c>
      <c r="E1091" s="77" t="s">
        <v>862</v>
      </c>
      <c r="F1091" s="87">
        <v>44761</v>
      </c>
      <c r="G1091" s="81">
        <v>80</v>
      </c>
      <c r="H1091" s="81" t="s">
        <v>1021</v>
      </c>
      <c r="I1091" s="78">
        <v>44781</v>
      </c>
      <c r="J1091" s="81"/>
      <c r="K1091" s="77" t="s">
        <v>872</v>
      </c>
      <c r="L1091" s="82" t="s">
        <v>1222</v>
      </c>
      <c r="M1091" s="77" t="s">
        <v>3</v>
      </c>
      <c r="N1091" s="83"/>
      <c r="O1091" s="84"/>
      <c r="P1091" s="76">
        <v>68.5</v>
      </c>
      <c r="Q1091" s="76">
        <v>25400</v>
      </c>
      <c r="R1091" s="76">
        <v>4</v>
      </c>
      <c r="S1091" s="85" t="s">
        <v>865</v>
      </c>
      <c r="T1091" s="76" t="s">
        <v>873</v>
      </c>
      <c r="U1091" s="76">
        <v>25.7</v>
      </c>
      <c r="V1091" s="81" t="s">
        <v>874</v>
      </c>
      <c r="W1091" s="84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86"/>
      <c r="AP1091" s="86"/>
      <c r="AQ1091" s="86"/>
      <c r="AR1091" s="86"/>
      <c r="AS1091" s="86"/>
      <c r="AT1091" s="86"/>
      <c r="AU1091" s="86"/>
    </row>
    <row r="1092" spans="1:47" ht="15" customHeight="1">
      <c r="A1092" s="231">
        <v>91990911</v>
      </c>
      <c r="B1092" s="77">
        <v>21</v>
      </c>
      <c r="C1092" s="78">
        <v>44750</v>
      </c>
      <c r="D1092" s="79">
        <v>44751</v>
      </c>
      <c r="E1092" s="77" t="s">
        <v>862</v>
      </c>
      <c r="F1092" s="87">
        <v>44761</v>
      </c>
      <c r="G1092" s="81">
        <v>80</v>
      </c>
      <c r="H1092" s="81" t="s">
        <v>1021</v>
      </c>
      <c r="I1092" s="78">
        <v>44781</v>
      </c>
      <c r="J1092" s="81"/>
      <c r="K1092" s="77" t="s">
        <v>872</v>
      </c>
      <c r="L1092" s="82" t="s">
        <v>1222</v>
      </c>
      <c r="M1092" s="77" t="s">
        <v>3</v>
      </c>
      <c r="N1092" s="83"/>
      <c r="O1092" s="84"/>
      <c r="P1092" s="76">
        <v>68.5</v>
      </c>
      <c r="Q1092" s="76">
        <v>25300</v>
      </c>
      <c r="R1092" s="76">
        <v>4</v>
      </c>
      <c r="S1092" s="85" t="s">
        <v>865</v>
      </c>
      <c r="T1092" s="76" t="s">
        <v>873</v>
      </c>
      <c r="U1092" s="76">
        <v>25.7</v>
      </c>
      <c r="V1092" s="81" t="s">
        <v>874</v>
      </c>
      <c r="W1092" s="84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86"/>
      <c r="AP1092" s="86"/>
      <c r="AQ1092" s="86"/>
      <c r="AR1092" s="86"/>
      <c r="AS1092" s="86"/>
      <c r="AT1092" s="86"/>
      <c r="AU1092" s="86"/>
    </row>
    <row r="1093" spans="1:47" ht="15" customHeight="1">
      <c r="A1093" s="231">
        <v>91990937</v>
      </c>
      <c r="B1093" s="77">
        <v>22</v>
      </c>
      <c r="C1093" s="78">
        <v>44750</v>
      </c>
      <c r="D1093" s="79">
        <v>44751</v>
      </c>
      <c r="E1093" s="77" t="s">
        <v>862</v>
      </c>
      <c r="F1093" s="87">
        <v>44761</v>
      </c>
      <c r="G1093" s="81">
        <v>80</v>
      </c>
      <c r="H1093" s="81" t="s">
        <v>1021</v>
      </c>
      <c r="I1093" s="78">
        <v>44781</v>
      </c>
      <c r="J1093" s="81"/>
      <c r="K1093" s="77" t="s">
        <v>872</v>
      </c>
      <c r="L1093" s="82" t="s">
        <v>1222</v>
      </c>
      <c r="M1093" s="77" t="s">
        <v>3</v>
      </c>
      <c r="N1093" s="83"/>
      <c r="O1093" s="84"/>
      <c r="P1093" s="76">
        <v>68.5</v>
      </c>
      <c r="Q1093" s="76">
        <v>25400</v>
      </c>
      <c r="R1093" s="76">
        <v>4</v>
      </c>
      <c r="S1093" s="85" t="s">
        <v>865</v>
      </c>
      <c r="T1093" s="76" t="s">
        <v>873</v>
      </c>
      <c r="U1093" s="76">
        <v>25.7</v>
      </c>
      <c r="V1093" s="81" t="s">
        <v>874</v>
      </c>
      <c r="W1093" s="84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86"/>
      <c r="AP1093" s="86"/>
      <c r="AQ1093" s="86"/>
      <c r="AR1093" s="86"/>
      <c r="AS1093" s="86"/>
      <c r="AT1093" s="86"/>
      <c r="AU1093" s="86"/>
    </row>
    <row r="1094" spans="1:47" ht="15" customHeight="1">
      <c r="A1094" s="231">
        <v>91990945</v>
      </c>
      <c r="B1094" s="77">
        <v>23</v>
      </c>
      <c r="C1094" s="78">
        <v>44750</v>
      </c>
      <c r="D1094" s="79">
        <v>44751</v>
      </c>
      <c r="E1094" s="77" t="s">
        <v>862</v>
      </c>
      <c r="F1094" s="87">
        <v>44761</v>
      </c>
      <c r="G1094" s="81">
        <v>80</v>
      </c>
      <c r="H1094" s="81" t="s">
        <v>1021</v>
      </c>
      <c r="I1094" s="78">
        <v>44781</v>
      </c>
      <c r="J1094" s="81"/>
      <c r="K1094" s="77" t="s">
        <v>872</v>
      </c>
      <c r="L1094" s="82" t="s">
        <v>1222</v>
      </c>
      <c r="M1094" s="77" t="s">
        <v>3</v>
      </c>
      <c r="N1094" s="83"/>
      <c r="O1094" s="84"/>
      <c r="P1094" s="76">
        <v>68.5</v>
      </c>
      <c r="Q1094" s="76">
        <v>25400</v>
      </c>
      <c r="R1094" s="76">
        <v>4</v>
      </c>
      <c r="S1094" s="85" t="s">
        <v>865</v>
      </c>
      <c r="T1094" s="76" t="s">
        <v>873</v>
      </c>
      <c r="U1094" s="76">
        <v>25.7</v>
      </c>
      <c r="V1094" s="81" t="s">
        <v>874</v>
      </c>
      <c r="W1094" s="84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86"/>
      <c r="AP1094" s="86"/>
      <c r="AQ1094" s="86"/>
      <c r="AR1094" s="86"/>
      <c r="AS1094" s="86"/>
      <c r="AT1094" s="86"/>
      <c r="AU1094" s="86"/>
    </row>
    <row r="1095" spans="1:47" ht="15" customHeight="1">
      <c r="A1095" s="231">
        <v>91990960</v>
      </c>
      <c r="B1095" s="77">
        <v>24</v>
      </c>
      <c r="C1095" s="78">
        <v>44750</v>
      </c>
      <c r="D1095" s="79">
        <v>44751</v>
      </c>
      <c r="E1095" s="77" t="s">
        <v>862</v>
      </c>
      <c r="F1095" s="87">
        <v>44761</v>
      </c>
      <c r="G1095" s="81">
        <v>80</v>
      </c>
      <c r="H1095" s="81" t="s">
        <v>1021</v>
      </c>
      <c r="I1095" s="78">
        <v>44781</v>
      </c>
      <c r="J1095" s="81"/>
      <c r="K1095" s="77" t="s">
        <v>872</v>
      </c>
      <c r="L1095" s="82" t="s">
        <v>1222</v>
      </c>
      <c r="M1095" s="77" t="s">
        <v>3</v>
      </c>
      <c r="N1095" s="83"/>
      <c r="O1095" s="84"/>
      <c r="P1095" s="76">
        <v>68.5</v>
      </c>
      <c r="Q1095" s="76">
        <v>25400</v>
      </c>
      <c r="R1095" s="76">
        <v>4</v>
      </c>
      <c r="S1095" s="85" t="s">
        <v>865</v>
      </c>
      <c r="T1095" s="76" t="s">
        <v>873</v>
      </c>
      <c r="U1095" s="76">
        <v>25.7</v>
      </c>
      <c r="V1095" s="81" t="s">
        <v>874</v>
      </c>
      <c r="W1095" s="84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86"/>
      <c r="AP1095" s="86"/>
      <c r="AQ1095" s="86"/>
      <c r="AR1095" s="86"/>
      <c r="AS1095" s="86"/>
      <c r="AT1095" s="86"/>
      <c r="AU1095" s="86"/>
    </row>
    <row r="1096" spans="1:47" ht="15" customHeight="1">
      <c r="A1096" s="231">
        <v>92850692</v>
      </c>
      <c r="B1096" s="77">
        <v>25</v>
      </c>
      <c r="C1096" s="78">
        <v>44750</v>
      </c>
      <c r="D1096" s="79">
        <v>44751</v>
      </c>
      <c r="E1096" s="77" t="s">
        <v>862</v>
      </c>
      <c r="F1096" s="87">
        <v>44761</v>
      </c>
      <c r="G1096" s="81">
        <v>80</v>
      </c>
      <c r="H1096" s="81" t="s">
        <v>1021</v>
      </c>
      <c r="I1096" s="78">
        <v>44781</v>
      </c>
      <c r="J1096" s="81"/>
      <c r="K1096" s="77" t="s">
        <v>872</v>
      </c>
      <c r="L1096" s="82" t="s">
        <v>1222</v>
      </c>
      <c r="M1096" s="77" t="s">
        <v>3</v>
      </c>
      <c r="N1096" s="83"/>
      <c r="O1096" s="84"/>
      <c r="P1096" s="76">
        <v>69</v>
      </c>
      <c r="Q1096" s="76">
        <v>24700</v>
      </c>
      <c r="R1096" s="76">
        <v>4</v>
      </c>
      <c r="S1096" s="85" t="s">
        <v>865</v>
      </c>
      <c r="T1096" s="101" t="s">
        <v>897</v>
      </c>
      <c r="U1096" s="76">
        <v>25.38</v>
      </c>
      <c r="V1096" s="81" t="s">
        <v>874</v>
      </c>
      <c r="W1096" s="84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86"/>
      <c r="AP1096" s="86"/>
      <c r="AQ1096" s="86"/>
      <c r="AR1096" s="86"/>
      <c r="AS1096" s="86"/>
      <c r="AT1096" s="86"/>
      <c r="AU1096" s="86"/>
    </row>
    <row r="1097" spans="1:47" ht="15" customHeight="1">
      <c r="A1097" s="231">
        <v>98034564</v>
      </c>
      <c r="B1097" s="77">
        <v>26</v>
      </c>
      <c r="C1097" s="78">
        <v>44750</v>
      </c>
      <c r="D1097" s="79">
        <v>44751</v>
      </c>
      <c r="E1097" s="77" t="s">
        <v>862</v>
      </c>
      <c r="F1097" s="87">
        <v>44761</v>
      </c>
      <c r="G1097" s="81">
        <v>80</v>
      </c>
      <c r="H1097" s="81" t="s">
        <v>1021</v>
      </c>
      <c r="I1097" s="78">
        <v>44781</v>
      </c>
      <c r="J1097" s="81"/>
      <c r="K1097" s="77" t="s">
        <v>872</v>
      </c>
      <c r="L1097" s="82" t="s">
        <v>1222</v>
      </c>
      <c r="M1097" s="77" t="s">
        <v>3</v>
      </c>
      <c r="N1097" s="83"/>
      <c r="O1097" s="84"/>
      <c r="P1097" s="76">
        <v>69</v>
      </c>
      <c r="Q1097" s="76">
        <v>25000</v>
      </c>
      <c r="R1097" s="76">
        <v>4</v>
      </c>
      <c r="S1097" s="85" t="s">
        <v>875</v>
      </c>
      <c r="T1097" s="88" t="s">
        <v>876</v>
      </c>
      <c r="U1097" s="76">
        <v>25.22</v>
      </c>
      <c r="V1097" s="81" t="s">
        <v>874</v>
      </c>
      <c r="W1097" s="84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86"/>
      <c r="AP1097" s="86"/>
      <c r="AQ1097" s="86"/>
      <c r="AR1097" s="86"/>
      <c r="AS1097" s="86"/>
      <c r="AT1097" s="86"/>
      <c r="AU1097" s="86"/>
    </row>
    <row r="1098" spans="1:47" ht="15" customHeight="1">
      <c r="A1098" s="231">
        <v>98315963</v>
      </c>
      <c r="B1098" s="77">
        <v>27</v>
      </c>
      <c r="C1098" s="78">
        <v>44750</v>
      </c>
      <c r="D1098" s="79">
        <v>44751</v>
      </c>
      <c r="E1098" s="77" t="s">
        <v>862</v>
      </c>
      <c r="F1098" s="87">
        <v>44761</v>
      </c>
      <c r="G1098" s="81">
        <v>80</v>
      </c>
      <c r="H1098" s="81" t="s">
        <v>1021</v>
      </c>
      <c r="I1098" s="78">
        <v>44781</v>
      </c>
      <c r="J1098" s="81"/>
      <c r="K1098" s="77" t="s">
        <v>872</v>
      </c>
      <c r="L1098" s="82" t="s">
        <v>1222</v>
      </c>
      <c r="M1098" s="77" t="s">
        <v>3</v>
      </c>
      <c r="N1098" s="83"/>
      <c r="O1098" s="84"/>
      <c r="P1098" s="76">
        <v>69.2</v>
      </c>
      <c r="Q1098" s="76">
        <v>24300</v>
      </c>
      <c r="R1098" s="76">
        <v>4</v>
      </c>
      <c r="S1098" s="85" t="s">
        <v>865</v>
      </c>
      <c r="T1098" s="76" t="s">
        <v>866</v>
      </c>
      <c r="U1098" s="76">
        <v>25.46</v>
      </c>
      <c r="V1098" s="81" t="s">
        <v>874</v>
      </c>
      <c r="W1098" s="84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86"/>
      <c r="AP1098" s="86"/>
      <c r="AQ1098" s="86"/>
      <c r="AR1098" s="86"/>
      <c r="AS1098" s="86"/>
      <c r="AT1098" s="86"/>
      <c r="AU1098" s="86"/>
    </row>
    <row r="1099" spans="1:47" ht="15" customHeight="1">
      <c r="A1099" s="231">
        <v>98509656</v>
      </c>
      <c r="B1099" s="77">
        <v>28</v>
      </c>
      <c r="C1099" s="78">
        <v>44750</v>
      </c>
      <c r="D1099" s="79">
        <v>44751</v>
      </c>
      <c r="E1099" s="77" t="s">
        <v>862</v>
      </c>
      <c r="F1099" s="87">
        <v>44761</v>
      </c>
      <c r="G1099" s="81">
        <v>80</v>
      </c>
      <c r="H1099" s="81" t="s">
        <v>1021</v>
      </c>
      <c r="I1099" s="78">
        <v>44781</v>
      </c>
      <c r="J1099" s="81"/>
      <c r="K1099" s="77" t="s">
        <v>872</v>
      </c>
      <c r="L1099" s="82" t="s">
        <v>1222</v>
      </c>
      <c r="M1099" s="77" t="s">
        <v>3</v>
      </c>
      <c r="N1099" s="83"/>
      <c r="O1099" s="84"/>
      <c r="P1099" s="76">
        <v>68.5</v>
      </c>
      <c r="Q1099" s="76">
        <v>25400</v>
      </c>
      <c r="R1099" s="76">
        <v>4</v>
      </c>
      <c r="S1099" s="85" t="s">
        <v>865</v>
      </c>
      <c r="T1099" s="76" t="s">
        <v>873</v>
      </c>
      <c r="U1099" s="76">
        <v>25.7</v>
      </c>
      <c r="V1099" s="81" t="s">
        <v>874</v>
      </c>
      <c r="W1099" s="84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86"/>
      <c r="AP1099" s="86"/>
      <c r="AQ1099" s="86"/>
      <c r="AR1099" s="86"/>
      <c r="AS1099" s="86"/>
      <c r="AT1099" s="86"/>
      <c r="AU1099" s="86"/>
    </row>
    <row r="1100" spans="1:47" ht="15" customHeight="1">
      <c r="A1100" s="231">
        <v>98509672</v>
      </c>
      <c r="B1100" s="77">
        <v>29</v>
      </c>
      <c r="C1100" s="78">
        <v>44750</v>
      </c>
      <c r="D1100" s="79">
        <v>44751</v>
      </c>
      <c r="E1100" s="77" t="s">
        <v>862</v>
      </c>
      <c r="F1100" s="87">
        <v>44761</v>
      </c>
      <c r="G1100" s="81">
        <v>80</v>
      </c>
      <c r="H1100" s="81" t="s">
        <v>1021</v>
      </c>
      <c r="I1100" s="78">
        <v>44781</v>
      </c>
      <c r="J1100" s="81"/>
      <c r="K1100" s="77" t="s">
        <v>872</v>
      </c>
      <c r="L1100" s="82" t="s">
        <v>1222</v>
      </c>
      <c r="M1100" s="77" t="s">
        <v>3</v>
      </c>
      <c r="N1100" s="83"/>
      <c r="O1100" s="84"/>
      <c r="P1100" s="76">
        <v>68.5</v>
      </c>
      <c r="Q1100" s="76">
        <v>25500</v>
      </c>
      <c r="R1100" s="76">
        <v>4</v>
      </c>
      <c r="S1100" s="85" t="s">
        <v>865</v>
      </c>
      <c r="T1100" s="76" t="s">
        <v>873</v>
      </c>
      <c r="U1100" s="76">
        <v>25.7</v>
      </c>
      <c r="V1100" s="81" t="s">
        <v>874</v>
      </c>
      <c r="W1100" s="84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86"/>
      <c r="AP1100" s="86"/>
      <c r="AQ1100" s="86"/>
      <c r="AR1100" s="86"/>
      <c r="AS1100" s="86"/>
      <c r="AT1100" s="86"/>
      <c r="AU1100" s="86"/>
    </row>
    <row r="1101" spans="1:47" ht="15" customHeight="1">
      <c r="A1101" s="231">
        <v>98510332</v>
      </c>
      <c r="B1101" s="77">
        <v>30</v>
      </c>
      <c r="C1101" s="78">
        <v>44750</v>
      </c>
      <c r="D1101" s="79">
        <v>44751</v>
      </c>
      <c r="E1101" s="77" t="s">
        <v>862</v>
      </c>
      <c r="F1101" s="87">
        <v>44761</v>
      </c>
      <c r="G1101" s="81">
        <v>80</v>
      </c>
      <c r="H1101" s="81" t="s">
        <v>1021</v>
      </c>
      <c r="I1101" s="78">
        <v>44781</v>
      </c>
      <c r="J1101" s="81"/>
      <c r="K1101" s="77" t="s">
        <v>872</v>
      </c>
      <c r="L1101" s="82" t="s">
        <v>1222</v>
      </c>
      <c r="M1101" s="77" t="s">
        <v>3</v>
      </c>
      <c r="N1101" s="83"/>
      <c r="O1101" s="84"/>
      <c r="P1101" s="76">
        <v>68.5</v>
      </c>
      <c r="Q1101" s="76">
        <v>25400</v>
      </c>
      <c r="R1101" s="76">
        <v>4</v>
      </c>
      <c r="S1101" s="85" t="s">
        <v>865</v>
      </c>
      <c r="T1101" s="76" t="s">
        <v>873</v>
      </c>
      <c r="U1101" s="76">
        <v>25.7</v>
      </c>
      <c r="V1101" s="81" t="s">
        <v>874</v>
      </c>
      <c r="W1101" s="84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86"/>
      <c r="AP1101" s="86"/>
      <c r="AQ1101" s="86"/>
      <c r="AR1101" s="86"/>
      <c r="AS1101" s="86"/>
      <c r="AT1101" s="86"/>
      <c r="AU1101" s="86"/>
    </row>
    <row r="1102" spans="1:47" ht="15" customHeight="1">
      <c r="A1102" s="231">
        <v>98524069</v>
      </c>
      <c r="B1102" s="77">
        <v>31</v>
      </c>
      <c r="C1102" s="78">
        <v>44750</v>
      </c>
      <c r="D1102" s="79">
        <v>44751</v>
      </c>
      <c r="E1102" s="77" t="s">
        <v>862</v>
      </c>
      <c r="F1102" s="87">
        <v>44761</v>
      </c>
      <c r="G1102" s="81">
        <v>80</v>
      </c>
      <c r="H1102" s="81" t="s">
        <v>1021</v>
      </c>
      <c r="I1102" s="78">
        <v>44781</v>
      </c>
      <c r="J1102" s="81"/>
      <c r="K1102" s="77" t="s">
        <v>872</v>
      </c>
      <c r="L1102" s="82" t="s">
        <v>1222</v>
      </c>
      <c r="M1102" s="77" t="s">
        <v>3</v>
      </c>
      <c r="N1102" s="83"/>
      <c r="O1102" s="84"/>
      <c r="P1102" s="76">
        <v>69.2</v>
      </c>
      <c r="Q1102" s="76">
        <v>24400</v>
      </c>
      <c r="R1102" s="76">
        <v>4</v>
      </c>
      <c r="S1102" s="85" t="s">
        <v>865</v>
      </c>
      <c r="T1102" s="76" t="s">
        <v>866</v>
      </c>
      <c r="U1102" s="76">
        <v>25.46</v>
      </c>
      <c r="V1102" s="81" t="s">
        <v>874</v>
      </c>
      <c r="W1102" s="84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86"/>
      <c r="AP1102" s="86"/>
      <c r="AQ1102" s="86"/>
      <c r="AR1102" s="86"/>
      <c r="AS1102" s="86"/>
      <c r="AT1102" s="86"/>
      <c r="AU1102" s="86"/>
    </row>
    <row r="1103" spans="1:47" ht="15" customHeight="1">
      <c r="A1103" s="124">
        <v>54056296</v>
      </c>
      <c r="B1103" s="81"/>
      <c r="C1103" s="119">
        <v>44724</v>
      </c>
      <c r="D1103" s="79"/>
      <c r="E1103" s="81"/>
      <c r="F1103" s="77"/>
      <c r="G1103" s="81">
        <v>80</v>
      </c>
      <c r="H1103" s="81"/>
      <c r="I1103" s="81"/>
      <c r="J1103" s="77" t="s">
        <v>1223</v>
      </c>
      <c r="K1103" s="116" t="s">
        <v>932</v>
      </c>
      <c r="L1103" s="232" t="s">
        <v>1224</v>
      </c>
      <c r="M1103" s="77" t="s">
        <v>1225</v>
      </c>
      <c r="N1103" s="83"/>
      <c r="O1103" s="84"/>
      <c r="P1103" s="76">
        <v>69</v>
      </c>
      <c r="Q1103" s="81">
        <v>25000</v>
      </c>
      <c r="R1103" s="81">
        <v>4</v>
      </c>
      <c r="S1103" s="89" t="s">
        <v>877</v>
      </c>
      <c r="T1103" s="100" t="s">
        <v>891</v>
      </c>
      <c r="U1103" s="81">
        <v>25.22</v>
      </c>
      <c r="V1103" s="117" t="s">
        <v>934</v>
      </c>
      <c r="W1103" s="84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86"/>
      <c r="AP1103" s="86"/>
      <c r="AQ1103" s="86"/>
      <c r="AR1103" s="86"/>
      <c r="AS1103" s="86"/>
      <c r="AT1103" s="86"/>
      <c r="AU1103" s="86"/>
    </row>
    <row r="1104" spans="1:47" ht="15" customHeight="1">
      <c r="A1104" s="91"/>
      <c r="B1104" s="92"/>
      <c r="C1104" s="93"/>
      <c r="D1104" s="93"/>
      <c r="E1104" s="92"/>
      <c r="F1104" s="92"/>
      <c r="G1104" s="92"/>
      <c r="H1104" s="190"/>
      <c r="I1104" s="190"/>
      <c r="J1104" s="190"/>
      <c r="K1104" s="190"/>
      <c r="L1104" s="92"/>
      <c r="M1104" s="92"/>
      <c r="N1104" s="92"/>
      <c r="O1104" s="94"/>
      <c r="P1104" s="92"/>
      <c r="Q1104" s="92"/>
      <c r="R1104" s="92"/>
      <c r="S1104" s="92"/>
      <c r="T1104" s="92"/>
      <c r="U1104" s="92"/>
      <c r="V1104" s="92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</row>
    <row r="1105" spans="1:47" ht="15" customHeight="1">
      <c r="A1105" s="233"/>
      <c r="B1105" s="234"/>
      <c r="C1105" s="235"/>
      <c r="D1105" s="235"/>
      <c r="E1105" s="236"/>
      <c r="F1105" s="236"/>
      <c r="G1105" s="234"/>
      <c r="H1105" s="443" t="s">
        <v>1226</v>
      </c>
      <c r="I1105" s="440"/>
      <c r="J1105" s="441"/>
      <c r="K1105" s="236"/>
      <c r="L1105" s="234"/>
      <c r="M1105" s="234"/>
      <c r="N1105" s="236"/>
      <c r="O1105" s="237"/>
      <c r="P1105" s="236"/>
      <c r="Q1105" s="236"/>
      <c r="R1105" s="236"/>
      <c r="S1105" s="236"/>
      <c r="T1105" s="236"/>
      <c r="U1105" s="238"/>
      <c r="V1105" s="236"/>
      <c r="W1105" s="237"/>
      <c r="X1105" s="239"/>
      <c r="Y1105" s="239"/>
      <c r="Z1105" s="239"/>
      <c r="AA1105" s="239"/>
      <c r="AB1105" s="239"/>
      <c r="AC1105" s="239"/>
      <c r="AD1105" s="239"/>
      <c r="AE1105" s="239"/>
      <c r="AF1105" s="239"/>
      <c r="AG1105" s="239"/>
      <c r="AH1105" s="239"/>
      <c r="AI1105" s="239"/>
      <c r="AJ1105" s="239"/>
      <c r="AK1105" s="239"/>
      <c r="AL1105" s="239"/>
      <c r="AM1105" s="239"/>
      <c r="AN1105" s="239"/>
      <c r="AO1105" s="239"/>
      <c r="AP1105" s="239"/>
      <c r="AQ1105" s="239"/>
      <c r="AR1105" s="239"/>
      <c r="AS1105" s="239"/>
      <c r="AT1105" s="239"/>
      <c r="AU1105" s="239"/>
    </row>
    <row r="1106" spans="1:47" ht="15" customHeight="1">
      <c r="A1106" s="240">
        <v>97924997</v>
      </c>
      <c r="B1106" s="97">
        <v>1</v>
      </c>
      <c r="C1106" s="78">
        <v>44723</v>
      </c>
      <c r="D1106" s="79">
        <v>44724</v>
      </c>
      <c r="E1106" s="77" t="s">
        <v>862</v>
      </c>
      <c r="F1106" s="80">
        <v>44762.097222222219</v>
      </c>
      <c r="G1106" s="77">
        <v>80</v>
      </c>
      <c r="H1106" s="81" t="s">
        <v>1227</v>
      </c>
      <c r="I1106" s="78">
        <v>44754</v>
      </c>
      <c r="J1106" s="81"/>
      <c r="K1106" s="111" t="s">
        <v>117</v>
      </c>
      <c r="L1106" s="82" t="s">
        <v>1228</v>
      </c>
      <c r="M1106" s="77" t="s">
        <v>5</v>
      </c>
      <c r="N1106" s="83"/>
      <c r="O1106" s="84"/>
      <c r="P1106" s="76">
        <v>74.5</v>
      </c>
      <c r="Q1106" s="76">
        <v>25100</v>
      </c>
      <c r="R1106" s="76">
        <v>4</v>
      </c>
      <c r="S1106" s="85" t="s">
        <v>865</v>
      </c>
      <c r="T1106" s="90" t="s">
        <v>879</v>
      </c>
      <c r="U1106" s="76">
        <v>25.62</v>
      </c>
      <c r="V1106" s="111" t="s">
        <v>909</v>
      </c>
      <c r="W1106" s="84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86"/>
      <c r="AP1106" s="86"/>
      <c r="AQ1106" s="86"/>
      <c r="AR1106" s="86"/>
      <c r="AS1106" s="86"/>
      <c r="AT1106" s="86"/>
      <c r="AU1106" s="86"/>
    </row>
    <row r="1107" spans="1:47" ht="15" customHeight="1">
      <c r="A1107" s="240">
        <v>91679894</v>
      </c>
      <c r="B1107" s="241">
        <v>2</v>
      </c>
      <c r="C1107" s="78">
        <v>44723</v>
      </c>
      <c r="D1107" s="79">
        <v>44724</v>
      </c>
      <c r="E1107" s="77" t="s">
        <v>862</v>
      </c>
      <c r="F1107" s="87">
        <v>44762</v>
      </c>
      <c r="G1107" s="77">
        <v>80</v>
      </c>
      <c r="H1107" s="81" t="s">
        <v>1227</v>
      </c>
      <c r="I1107" s="78">
        <v>44754</v>
      </c>
      <c r="J1107" s="81"/>
      <c r="K1107" s="111" t="s">
        <v>117</v>
      </c>
      <c r="L1107" s="82" t="s">
        <v>1228</v>
      </c>
      <c r="M1107" s="77" t="s">
        <v>5</v>
      </c>
      <c r="N1107" s="83"/>
      <c r="O1107" s="84"/>
      <c r="P1107" s="76">
        <v>69</v>
      </c>
      <c r="Q1107" s="76">
        <v>25000</v>
      </c>
      <c r="R1107" s="76">
        <v>4</v>
      </c>
      <c r="S1107" s="85" t="s">
        <v>875</v>
      </c>
      <c r="T1107" s="88" t="s">
        <v>876</v>
      </c>
      <c r="U1107" s="76">
        <v>25.22</v>
      </c>
      <c r="V1107" s="111" t="s">
        <v>909</v>
      </c>
      <c r="W1107" s="84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86"/>
      <c r="AP1107" s="86"/>
      <c r="AQ1107" s="86"/>
      <c r="AR1107" s="86"/>
      <c r="AS1107" s="86"/>
      <c r="AT1107" s="86"/>
      <c r="AU1107" s="86"/>
    </row>
    <row r="1108" spans="1:47" ht="15" customHeight="1">
      <c r="A1108" s="240">
        <v>98098882</v>
      </c>
      <c r="B1108" s="97">
        <v>3</v>
      </c>
      <c r="C1108" s="78">
        <v>44723</v>
      </c>
      <c r="D1108" s="79">
        <v>44724</v>
      </c>
      <c r="E1108" s="77" t="s">
        <v>862</v>
      </c>
      <c r="F1108" s="87">
        <v>44762</v>
      </c>
      <c r="G1108" s="77">
        <v>80</v>
      </c>
      <c r="H1108" s="81" t="s">
        <v>1227</v>
      </c>
      <c r="I1108" s="78">
        <v>44754</v>
      </c>
      <c r="J1108" s="81"/>
      <c r="K1108" s="111" t="s">
        <v>117</v>
      </c>
      <c r="L1108" s="82" t="s">
        <v>1228</v>
      </c>
      <c r="M1108" s="77" t="s">
        <v>5</v>
      </c>
      <c r="N1108" s="83"/>
      <c r="O1108" s="84"/>
      <c r="P1108" s="76">
        <v>69</v>
      </c>
      <c r="Q1108" s="76">
        <v>25000</v>
      </c>
      <c r="R1108" s="76">
        <v>4</v>
      </c>
      <c r="S1108" s="85" t="s">
        <v>875</v>
      </c>
      <c r="T1108" s="88" t="s">
        <v>876</v>
      </c>
      <c r="U1108" s="76">
        <v>25.22</v>
      </c>
      <c r="V1108" s="111" t="s">
        <v>909</v>
      </c>
      <c r="W1108" s="84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86"/>
      <c r="AP1108" s="86"/>
      <c r="AQ1108" s="86"/>
      <c r="AR1108" s="86"/>
      <c r="AS1108" s="86"/>
      <c r="AT1108" s="86"/>
      <c r="AU1108" s="86"/>
    </row>
    <row r="1109" spans="1:47" ht="15" customHeight="1">
      <c r="A1109" s="240">
        <v>98169006</v>
      </c>
      <c r="B1109" s="241">
        <v>4</v>
      </c>
      <c r="C1109" s="78">
        <v>44723</v>
      </c>
      <c r="D1109" s="79">
        <v>44724</v>
      </c>
      <c r="E1109" s="77" t="s">
        <v>862</v>
      </c>
      <c r="F1109" s="87">
        <v>44762</v>
      </c>
      <c r="G1109" s="77">
        <v>80</v>
      </c>
      <c r="H1109" s="81" t="s">
        <v>1227</v>
      </c>
      <c r="I1109" s="78">
        <v>44754</v>
      </c>
      <c r="J1109" s="81"/>
      <c r="K1109" s="111" t="s">
        <v>117</v>
      </c>
      <c r="L1109" s="82" t="s">
        <v>1228</v>
      </c>
      <c r="M1109" s="77" t="s">
        <v>5</v>
      </c>
      <c r="N1109" s="83"/>
      <c r="O1109" s="84"/>
      <c r="P1109" s="76">
        <v>69</v>
      </c>
      <c r="Q1109" s="81">
        <v>25000</v>
      </c>
      <c r="R1109" s="81">
        <v>4</v>
      </c>
      <c r="S1109" s="89" t="s">
        <v>877</v>
      </c>
      <c r="T1109" s="76" t="s">
        <v>878</v>
      </c>
      <c r="U1109" s="76">
        <v>25.186</v>
      </c>
      <c r="V1109" s="111" t="s">
        <v>909</v>
      </c>
      <c r="W1109" s="84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86"/>
      <c r="AP1109" s="86"/>
      <c r="AQ1109" s="86"/>
      <c r="AR1109" s="86"/>
      <c r="AS1109" s="86"/>
      <c r="AT1109" s="86"/>
      <c r="AU1109" s="86"/>
    </row>
    <row r="1110" spans="1:47" ht="15" customHeight="1">
      <c r="A1110" s="240">
        <v>98197783</v>
      </c>
      <c r="B1110" s="97">
        <v>5</v>
      </c>
      <c r="C1110" s="78">
        <v>44723</v>
      </c>
      <c r="D1110" s="79">
        <v>44724</v>
      </c>
      <c r="E1110" s="77" t="s">
        <v>862</v>
      </c>
      <c r="F1110" s="87">
        <v>44762</v>
      </c>
      <c r="G1110" s="77">
        <v>80</v>
      </c>
      <c r="H1110" s="81" t="s">
        <v>1227</v>
      </c>
      <c r="I1110" s="78">
        <v>44754</v>
      </c>
      <c r="J1110" s="81"/>
      <c r="K1110" s="111" t="s">
        <v>117</v>
      </c>
      <c r="L1110" s="82" t="s">
        <v>1228</v>
      </c>
      <c r="M1110" s="77" t="s">
        <v>5</v>
      </c>
      <c r="N1110" s="83"/>
      <c r="O1110" s="84"/>
      <c r="P1110" s="76">
        <v>69</v>
      </c>
      <c r="Q1110" s="76">
        <v>25000</v>
      </c>
      <c r="R1110" s="76">
        <v>4</v>
      </c>
      <c r="S1110" s="85" t="s">
        <v>875</v>
      </c>
      <c r="T1110" s="88" t="s">
        <v>876</v>
      </c>
      <c r="U1110" s="76">
        <v>25.22</v>
      </c>
      <c r="V1110" s="111" t="s">
        <v>909</v>
      </c>
      <c r="W1110" s="84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86"/>
      <c r="AP1110" s="86"/>
      <c r="AQ1110" s="86"/>
      <c r="AR1110" s="86"/>
      <c r="AS1110" s="86"/>
      <c r="AT1110" s="86"/>
      <c r="AU1110" s="86"/>
    </row>
    <row r="1111" spans="1:47" ht="15" customHeight="1">
      <c r="A1111" s="240">
        <v>98520968</v>
      </c>
      <c r="B1111" s="241">
        <v>6</v>
      </c>
      <c r="C1111" s="78">
        <v>44723</v>
      </c>
      <c r="D1111" s="79">
        <v>44724</v>
      </c>
      <c r="E1111" s="77" t="s">
        <v>862</v>
      </c>
      <c r="F1111" s="87">
        <v>44762</v>
      </c>
      <c r="G1111" s="77">
        <v>80</v>
      </c>
      <c r="H1111" s="81" t="s">
        <v>1227</v>
      </c>
      <c r="I1111" s="78">
        <v>44754</v>
      </c>
      <c r="J1111" s="81"/>
      <c r="K1111" s="111" t="s">
        <v>117</v>
      </c>
      <c r="L1111" s="82" t="s">
        <v>1228</v>
      </c>
      <c r="M1111" s="77" t="s">
        <v>5</v>
      </c>
      <c r="N1111" s="83"/>
      <c r="O1111" s="84"/>
      <c r="P1111" s="76">
        <v>74.5</v>
      </c>
      <c r="Q1111" s="76">
        <v>25100</v>
      </c>
      <c r="R1111" s="76">
        <v>4</v>
      </c>
      <c r="S1111" s="85" t="s">
        <v>865</v>
      </c>
      <c r="T1111" s="90" t="s">
        <v>879</v>
      </c>
      <c r="U1111" s="76">
        <v>25.62</v>
      </c>
      <c r="V1111" s="111" t="s">
        <v>909</v>
      </c>
      <c r="W1111" s="84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86"/>
      <c r="AP1111" s="86"/>
      <c r="AQ1111" s="86"/>
      <c r="AR1111" s="86"/>
      <c r="AS1111" s="86"/>
      <c r="AT1111" s="86"/>
      <c r="AU1111" s="86"/>
    </row>
    <row r="1112" spans="1:47" ht="15" customHeight="1">
      <c r="A1112" s="240">
        <v>98514359</v>
      </c>
      <c r="B1112" s="97">
        <v>7</v>
      </c>
      <c r="C1112" s="78">
        <v>44723</v>
      </c>
      <c r="D1112" s="79">
        <v>44724</v>
      </c>
      <c r="E1112" s="77" t="s">
        <v>862</v>
      </c>
      <c r="F1112" s="87">
        <v>44762</v>
      </c>
      <c r="G1112" s="77">
        <v>80</v>
      </c>
      <c r="H1112" s="81" t="s">
        <v>1227</v>
      </c>
      <c r="I1112" s="78">
        <v>44754</v>
      </c>
      <c r="J1112" s="81"/>
      <c r="K1112" s="111" t="s">
        <v>117</v>
      </c>
      <c r="L1112" s="82" t="s">
        <v>1228</v>
      </c>
      <c r="M1112" s="77" t="s">
        <v>5</v>
      </c>
      <c r="N1112" s="83"/>
      <c r="O1112" s="84"/>
      <c r="P1112" s="76">
        <v>74.5</v>
      </c>
      <c r="Q1112" s="76">
        <v>25100</v>
      </c>
      <c r="R1112" s="76">
        <v>4</v>
      </c>
      <c r="S1112" s="85" t="s">
        <v>865</v>
      </c>
      <c r="T1112" s="90" t="s">
        <v>879</v>
      </c>
      <c r="U1112" s="76">
        <v>25.62</v>
      </c>
      <c r="V1112" s="111" t="s">
        <v>909</v>
      </c>
      <c r="W1112" s="84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86"/>
      <c r="AP1112" s="86"/>
      <c r="AQ1112" s="86"/>
      <c r="AR1112" s="86"/>
      <c r="AS1112" s="86"/>
      <c r="AT1112" s="86"/>
      <c r="AU1112" s="86"/>
    </row>
    <row r="1113" spans="1:47" ht="15" customHeight="1">
      <c r="A1113" s="240">
        <v>98520984</v>
      </c>
      <c r="B1113" s="241">
        <v>8</v>
      </c>
      <c r="C1113" s="78">
        <v>44723</v>
      </c>
      <c r="D1113" s="79">
        <v>44724</v>
      </c>
      <c r="E1113" s="77" t="s">
        <v>862</v>
      </c>
      <c r="F1113" s="87">
        <v>44762</v>
      </c>
      <c r="G1113" s="77">
        <v>80</v>
      </c>
      <c r="H1113" s="81" t="s">
        <v>1227</v>
      </c>
      <c r="I1113" s="78">
        <v>44754</v>
      </c>
      <c r="J1113" s="81"/>
      <c r="K1113" s="111" t="s">
        <v>117</v>
      </c>
      <c r="L1113" s="82" t="s">
        <v>1228</v>
      </c>
      <c r="M1113" s="77" t="s">
        <v>5</v>
      </c>
      <c r="N1113" s="83"/>
      <c r="O1113" s="84"/>
      <c r="P1113" s="76">
        <v>74.5</v>
      </c>
      <c r="Q1113" s="76">
        <v>25100</v>
      </c>
      <c r="R1113" s="76">
        <v>4</v>
      </c>
      <c r="S1113" s="85" t="s">
        <v>865</v>
      </c>
      <c r="T1113" s="90" t="s">
        <v>879</v>
      </c>
      <c r="U1113" s="76">
        <v>25.62</v>
      </c>
      <c r="V1113" s="111" t="s">
        <v>909</v>
      </c>
      <c r="W1113" s="84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86"/>
      <c r="AP1113" s="86"/>
      <c r="AQ1113" s="86"/>
      <c r="AR1113" s="86"/>
      <c r="AS1113" s="86"/>
      <c r="AT1113" s="86"/>
      <c r="AU1113" s="86"/>
    </row>
    <row r="1114" spans="1:47" ht="15" customHeight="1">
      <c r="A1114" s="240">
        <v>98520992</v>
      </c>
      <c r="B1114" s="97">
        <v>9</v>
      </c>
      <c r="C1114" s="78">
        <v>44723</v>
      </c>
      <c r="D1114" s="79">
        <v>44724</v>
      </c>
      <c r="E1114" s="77" t="s">
        <v>862</v>
      </c>
      <c r="F1114" s="87">
        <v>44762</v>
      </c>
      <c r="G1114" s="77">
        <v>80</v>
      </c>
      <c r="H1114" s="81" t="s">
        <v>1227</v>
      </c>
      <c r="I1114" s="78">
        <v>44754</v>
      </c>
      <c r="J1114" s="81"/>
      <c r="K1114" s="111" t="s">
        <v>117</v>
      </c>
      <c r="L1114" s="82" t="s">
        <v>1228</v>
      </c>
      <c r="M1114" s="77" t="s">
        <v>5</v>
      </c>
      <c r="N1114" s="83"/>
      <c r="O1114" s="84"/>
      <c r="P1114" s="76">
        <v>74.5</v>
      </c>
      <c r="Q1114" s="76">
        <v>25100</v>
      </c>
      <c r="R1114" s="76">
        <v>4</v>
      </c>
      <c r="S1114" s="85" t="s">
        <v>865</v>
      </c>
      <c r="T1114" s="90" t="s">
        <v>879</v>
      </c>
      <c r="U1114" s="76">
        <v>25.62</v>
      </c>
      <c r="V1114" s="111" t="s">
        <v>909</v>
      </c>
      <c r="W1114" s="84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86"/>
      <c r="AP1114" s="86"/>
      <c r="AQ1114" s="86"/>
      <c r="AR1114" s="86"/>
      <c r="AS1114" s="86"/>
      <c r="AT1114" s="86"/>
      <c r="AU1114" s="86"/>
    </row>
    <row r="1115" spans="1:47" ht="15" customHeight="1">
      <c r="A1115" s="240">
        <v>98521214</v>
      </c>
      <c r="B1115" s="241">
        <v>10</v>
      </c>
      <c r="C1115" s="78">
        <v>44723</v>
      </c>
      <c r="D1115" s="79">
        <v>44724</v>
      </c>
      <c r="E1115" s="77" t="s">
        <v>862</v>
      </c>
      <c r="F1115" s="87">
        <v>44762</v>
      </c>
      <c r="G1115" s="77">
        <v>80</v>
      </c>
      <c r="H1115" s="81" t="s">
        <v>1227</v>
      </c>
      <c r="I1115" s="78">
        <v>44754</v>
      </c>
      <c r="J1115" s="81"/>
      <c r="K1115" s="111" t="s">
        <v>117</v>
      </c>
      <c r="L1115" s="82" t="s">
        <v>1228</v>
      </c>
      <c r="M1115" s="77" t="s">
        <v>5</v>
      </c>
      <c r="N1115" s="83"/>
      <c r="O1115" s="84"/>
      <c r="P1115" s="76">
        <v>74.5</v>
      </c>
      <c r="Q1115" s="76">
        <v>25100</v>
      </c>
      <c r="R1115" s="76">
        <v>4</v>
      </c>
      <c r="S1115" s="85" t="s">
        <v>865</v>
      </c>
      <c r="T1115" s="90" t="s">
        <v>879</v>
      </c>
      <c r="U1115" s="76">
        <v>25.62</v>
      </c>
      <c r="V1115" s="111" t="s">
        <v>909</v>
      </c>
      <c r="W1115" s="84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86"/>
      <c r="AP1115" s="86"/>
      <c r="AQ1115" s="86"/>
      <c r="AR1115" s="86"/>
      <c r="AS1115" s="86"/>
      <c r="AT1115" s="86"/>
      <c r="AU1115" s="86"/>
    </row>
    <row r="1116" spans="1:47" ht="15" customHeight="1">
      <c r="A1116" s="242">
        <v>54963350</v>
      </c>
      <c r="B1116" s="77">
        <v>11</v>
      </c>
      <c r="C1116" s="119">
        <v>44699</v>
      </c>
      <c r="D1116" s="120">
        <v>44699</v>
      </c>
      <c r="E1116" s="114" t="s">
        <v>862</v>
      </c>
      <c r="F1116" s="87">
        <v>44762</v>
      </c>
      <c r="G1116" s="114">
        <v>80</v>
      </c>
      <c r="H1116" s="114" t="s">
        <v>1229</v>
      </c>
      <c r="I1116" s="243">
        <v>44739</v>
      </c>
      <c r="J1116" s="121" t="s">
        <v>1230</v>
      </c>
      <c r="K1116" s="111" t="s">
        <v>117</v>
      </c>
      <c r="L1116" s="82" t="s">
        <v>1231</v>
      </c>
      <c r="M1116" s="121" t="s">
        <v>5</v>
      </c>
      <c r="N1116" s="122"/>
      <c r="O1116" s="84"/>
      <c r="P1116" s="76">
        <v>68</v>
      </c>
      <c r="Q1116" s="81">
        <v>26000</v>
      </c>
      <c r="R1116" s="81">
        <v>4</v>
      </c>
      <c r="S1116" s="89" t="s">
        <v>877</v>
      </c>
      <c r="T1116" s="100" t="s">
        <v>891</v>
      </c>
      <c r="U1116" s="81">
        <v>25.22</v>
      </c>
      <c r="V1116" s="111" t="s">
        <v>909</v>
      </c>
      <c r="W1116" s="84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86"/>
      <c r="AP1116" s="86"/>
      <c r="AQ1116" s="86"/>
      <c r="AR1116" s="86"/>
      <c r="AS1116" s="86"/>
      <c r="AT1116" s="86"/>
      <c r="AU1116" s="86"/>
    </row>
    <row r="1117" spans="1:47" ht="15" customHeight="1">
      <c r="A1117" s="242">
        <v>92833797</v>
      </c>
      <c r="B1117" s="114">
        <v>12</v>
      </c>
      <c r="C1117" s="119">
        <v>44695</v>
      </c>
      <c r="D1117" s="120">
        <v>44695</v>
      </c>
      <c r="E1117" s="114" t="s">
        <v>862</v>
      </c>
      <c r="F1117" s="87">
        <v>44762</v>
      </c>
      <c r="G1117" s="114">
        <v>80</v>
      </c>
      <c r="H1117" s="114" t="s">
        <v>1232</v>
      </c>
      <c r="I1117" s="78">
        <v>44758</v>
      </c>
      <c r="J1117" s="121"/>
      <c r="K1117" s="111" t="s">
        <v>117</v>
      </c>
      <c r="L1117" s="82" t="s">
        <v>1233</v>
      </c>
      <c r="M1117" s="121" t="s">
        <v>5</v>
      </c>
      <c r="N1117" s="122"/>
      <c r="O1117" s="84"/>
      <c r="P1117" s="76">
        <v>74.5</v>
      </c>
      <c r="Q1117" s="76">
        <v>25100</v>
      </c>
      <c r="R1117" s="76">
        <v>4</v>
      </c>
      <c r="S1117" s="85" t="s">
        <v>865</v>
      </c>
      <c r="T1117" s="90" t="s">
        <v>879</v>
      </c>
      <c r="U1117" s="76">
        <v>25.62</v>
      </c>
      <c r="V1117" s="111" t="s">
        <v>909</v>
      </c>
      <c r="W1117" s="195"/>
      <c r="X1117" s="196"/>
      <c r="Y1117" s="196"/>
      <c r="Z1117" s="196"/>
      <c r="AA1117" s="196"/>
      <c r="AB1117" s="196"/>
      <c r="AC1117" s="196"/>
      <c r="AD1117" s="196"/>
      <c r="AE1117" s="196"/>
      <c r="AF1117" s="196"/>
      <c r="AG1117" s="196"/>
      <c r="AH1117" s="196"/>
      <c r="AI1117" s="196"/>
      <c r="AJ1117" s="196"/>
      <c r="AK1117" s="196"/>
      <c r="AL1117" s="196"/>
      <c r="AM1117" s="196"/>
      <c r="AN1117" s="196"/>
      <c r="AO1117" s="196"/>
      <c r="AP1117" s="196"/>
      <c r="AQ1117" s="196"/>
      <c r="AR1117" s="196"/>
      <c r="AS1117" s="196"/>
      <c r="AT1117" s="196"/>
      <c r="AU1117" s="196"/>
    </row>
    <row r="1118" spans="1:47" ht="15" customHeight="1">
      <c r="A1118" s="240">
        <v>98521032</v>
      </c>
      <c r="B1118" s="77">
        <v>13</v>
      </c>
      <c r="C1118" s="78">
        <v>44723</v>
      </c>
      <c r="D1118" s="79">
        <v>44724</v>
      </c>
      <c r="E1118" s="77" t="s">
        <v>862</v>
      </c>
      <c r="F1118" s="87">
        <v>44762</v>
      </c>
      <c r="G1118" s="77">
        <v>80</v>
      </c>
      <c r="H1118" s="81" t="s">
        <v>1227</v>
      </c>
      <c r="I1118" s="78">
        <v>44754</v>
      </c>
      <c r="J1118" s="81"/>
      <c r="K1118" s="111" t="s">
        <v>117</v>
      </c>
      <c r="L1118" s="82" t="s">
        <v>1228</v>
      </c>
      <c r="M1118" s="77" t="s">
        <v>5</v>
      </c>
      <c r="N1118" s="83"/>
      <c r="O1118" s="84"/>
      <c r="P1118" s="76">
        <v>74.5</v>
      </c>
      <c r="Q1118" s="76">
        <v>25100</v>
      </c>
      <c r="R1118" s="76">
        <v>4</v>
      </c>
      <c r="S1118" s="85" t="s">
        <v>865</v>
      </c>
      <c r="T1118" s="90" t="s">
        <v>879</v>
      </c>
      <c r="U1118" s="76">
        <v>25.62</v>
      </c>
      <c r="V1118" s="111" t="s">
        <v>909</v>
      </c>
      <c r="W1118" s="84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86"/>
      <c r="AP1118" s="86"/>
      <c r="AQ1118" s="86"/>
      <c r="AR1118" s="86"/>
      <c r="AS1118" s="86"/>
      <c r="AT1118" s="86"/>
      <c r="AU1118" s="86"/>
    </row>
    <row r="1119" spans="1:47" ht="15" customHeight="1">
      <c r="A1119" s="240">
        <v>98521040</v>
      </c>
      <c r="B1119" s="114">
        <v>14</v>
      </c>
      <c r="C1119" s="78">
        <v>44723</v>
      </c>
      <c r="D1119" s="79">
        <v>44724</v>
      </c>
      <c r="E1119" s="77" t="s">
        <v>862</v>
      </c>
      <c r="F1119" s="87">
        <v>44762</v>
      </c>
      <c r="G1119" s="77">
        <v>80</v>
      </c>
      <c r="H1119" s="81" t="s">
        <v>1227</v>
      </c>
      <c r="I1119" s="78">
        <v>44754</v>
      </c>
      <c r="J1119" s="81"/>
      <c r="K1119" s="111" t="s">
        <v>117</v>
      </c>
      <c r="L1119" s="82" t="s">
        <v>1228</v>
      </c>
      <c r="M1119" s="77" t="s">
        <v>5</v>
      </c>
      <c r="N1119" s="83"/>
      <c r="O1119" s="84"/>
      <c r="P1119" s="76">
        <v>74.5</v>
      </c>
      <c r="Q1119" s="76">
        <v>25100</v>
      </c>
      <c r="R1119" s="76">
        <v>4</v>
      </c>
      <c r="S1119" s="85" t="s">
        <v>865</v>
      </c>
      <c r="T1119" s="90" t="s">
        <v>879</v>
      </c>
      <c r="U1119" s="76">
        <v>25.62</v>
      </c>
      <c r="V1119" s="111" t="s">
        <v>909</v>
      </c>
      <c r="W1119" s="84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86"/>
      <c r="AP1119" s="86"/>
      <c r="AQ1119" s="86"/>
      <c r="AR1119" s="86"/>
      <c r="AS1119" s="86"/>
      <c r="AT1119" s="86"/>
      <c r="AU1119" s="86"/>
    </row>
    <row r="1120" spans="1:47" ht="15" customHeight="1">
      <c r="A1120" s="240">
        <v>98521206</v>
      </c>
      <c r="B1120" s="77">
        <v>15</v>
      </c>
      <c r="C1120" s="78">
        <v>44723</v>
      </c>
      <c r="D1120" s="79">
        <v>44724</v>
      </c>
      <c r="E1120" s="77" t="s">
        <v>862</v>
      </c>
      <c r="F1120" s="87">
        <v>44762</v>
      </c>
      <c r="G1120" s="77">
        <v>80</v>
      </c>
      <c r="H1120" s="81" t="s">
        <v>1227</v>
      </c>
      <c r="I1120" s="78">
        <v>44754</v>
      </c>
      <c r="J1120" s="81"/>
      <c r="K1120" s="111" t="s">
        <v>117</v>
      </c>
      <c r="L1120" s="82" t="s">
        <v>1228</v>
      </c>
      <c r="M1120" s="77" t="s">
        <v>5</v>
      </c>
      <c r="N1120" s="83"/>
      <c r="O1120" s="84"/>
      <c r="P1120" s="76">
        <v>74.5</v>
      </c>
      <c r="Q1120" s="76">
        <v>25100</v>
      </c>
      <c r="R1120" s="76">
        <v>4</v>
      </c>
      <c r="S1120" s="85" t="s">
        <v>865</v>
      </c>
      <c r="T1120" s="90" t="s">
        <v>879</v>
      </c>
      <c r="U1120" s="76">
        <v>25.62</v>
      </c>
      <c r="V1120" s="111" t="s">
        <v>909</v>
      </c>
      <c r="W1120" s="84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86"/>
      <c r="AP1120" s="86"/>
      <c r="AQ1120" s="86"/>
      <c r="AR1120" s="86"/>
      <c r="AS1120" s="86"/>
      <c r="AT1120" s="86"/>
      <c r="AU1120" s="86"/>
    </row>
    <row r="1121" spans="1:47" ht="15" customHeight="1">
      <c r="A1121" s="240">
        <v>92560192</v>
      </c>
      <c r="B1121" s="114">
        <v>16</v>
      </c>
      <c r="C1121" s="78">
        <v>44723</v>
      </c>
      <c r="D1121" s="79">
        <v>44724</v>
      </c>
      <c r="E1121" s="77" t="s">
        <v>862</v>
      </c>
      <c r="F1121" s="87">
        <v>44762</v>
      </c>
      <c r="G1121" s="77">
        <v>80</v>
      </c>
      <c r="H1121" s="81" t="s">
        <v>1234</v>
      </c>
      <c r="I1121" s="78">
        <v>44756</v>
      </c>
      <c r="J1121" s="81"/>
      <c r="K1121" s="111" t="s">
        <v>117</v>
      </c>
      <c r="L1121" s="82" t="s">
        <v>1228</v>
      </c>
      <c r="M1121" s="77" t="s">
        <v>5</v>
      </c>
      <c r="N1121" s="83"/>
      <c r="O1121" s="84"/>
      <c r="P1121" s="76">
        <v>69.5</v>
      </c>
      <c r="Q1121" s="76">
        <v>23900</v>
      </c>
      <c r="R1121" s="76">
        <v>4</v>
      </c>
      <c r="S1121" s="85" t="s">
        <v>865</v>
      </c>
      <c r="T1121" s="76" t="s">
        <v>896</v>
      </c>
      <c r="U1121" s="76">
        <v>25.69</v>
      </c>
      <c r="V1121" s="111" t="s">
        <v>909</v>
      </c>
      <c r="W1121" s="84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86"/>
      <c r="AP1121" s="86"/>
      <c r="AQ1121" s="86"/>
      <c r="AR1121" s="86"/>
      <c r="AS1121" s="86"/>
      <c r="AT1121" s="86"/>
      <c r="AU1121" s="86"/>
    </row>
    <row r="1122" spans="1:47" ht="15" customHeight="1">
      <c r="A1122" s="240">
        <v>92562594</v>
      </c>
      <c r="B1122" s="77">
        <v>17</v>
      </c>
      <c r="C1122" s="78">
        <v>44723</v>
      </c>
      <c r="D1122" s="79">
        <v>44724</v>
      </c>
      <c r="E1122" s="77" t="s">
        <v>862</v>
      </c>
      <c r="F1122" s="87">
        <v>44762</v>
      </c>
      <c r="G1122" s="77">
        <v>80</v>
      </c>
      <c r="H1122" s="81" t="s">
        <v>1234</v>
      </c>
      <c r="I1122" s="78">
        <v>44756</v>
      </c>
      <c r="J1122" s="81"/>
      <c r="K1122" s="111" t="s">
        <v>117</v>
      </c>
      <c r="L1122" s="82" t="s">
        <v>1228</v>
      </c>
      <c r="M1122" s="77" t="s">
        <v>5</v>
      </c>
      <c r="N1122" s="83"/>
      <c r="O1122" s="84"/>
      <c r="P1122" s="76">
        <v>69.5</v>
      </c>
      <c r="Q1122" s="76">
        <v>24000</v>
      </c>
      <c r="R1122" s="76">
        <v>4</v>
      </c>
      <c r="S1122" s="85" t="s">
        <v>865</v>
      </c>
      <c r="T1122" s="76" t="s">
        <v>896</v>
      </c>
      <c r="U1122" s="76">
        <v>25.69</v>
      </c>
      <c r="V1122" s="111" t="s">
        <v>909</v>
      </c>
      <c r="W1122" s="84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86"/>
      <c r="AP1122" s="86"/>
      <c r="AQ1122" s="86"/>
      <c r="AR1122" s="86"/>
      <c r="AS1122" s="86"/>
      <c r="AT1122" s="86"/>
      <c r="AU1122" s="86"/>
    </row>
    <row r="1123" spans="1:47" ht="15" customHeight="1">
      <c r="A1123" s="240">
        <v>92580299</v>
      </c>
      <c r="B1123" s="114">
        <v>18</v>
      </c>
      <c r="C1123" s="78">
        <v>44723</v>
      </c>
      <c r="D1123" s="79">
        <v>44724</v>
      </c>
      <c r="E1123" s="77" t="s">
        <v>862</v>
      </c>
      <c r="F1123" s="87">
        <v>44762</v>
      </c>
      <c r="G1123" s="77">
        <v>80</v>
      </c>
      <c r="H1123" s="81" t="s">
        <v>1234</v>
      </c>
      <c r="I1123" s="78">
        <v>44756</v>
      </c>
      <c r="J1123" s="81"/>
      <c r="K1123" s="111" t="s">
        <v>117</v>
      </c>
      <c r="L1123" s="82" t="s">
        <v>1228</v>
      </c>
      <c r="M1123" s="77" t="s">
        <v>5</v>
      </c>
      <c r="N1123" s="83"/>
      <c r="O1123" s="84"/>
      <c r="P1123" s="76">
        <v>69.5</v>
      </c>
      <c r="Q1123" s="76">
        <v>23900</v>
      </c>
      <c r="R1123" s="76">
        <v>4</v>
      </c>
      <c r="S1123" s="85" t="s">
        <v>865</v>
      </c>
      <c r="T1123" s="76" t="s">
        <v>896</v>
      </c>
      <c r="U1123" s="76">
        <v>25.69</v>
      </c>
      <c r="V1123" s="111" t="s">
        <v>909</v>
      </c>
      <c r="W1123" s="84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86"/>
      <c r="AP1123" s="86"/>
      <c r="AQ1123" s="86"/>
      <c r="AR1123" s="86"/>
      <c r="AS1123" s="86"/>
      <c r="AT1123" s="86"/>
      <c r="AU1123" s="86"/>
    </row>
    <row r="1124" spans="1:47" ht="15" customHeight="1">
      <c r="A1124" s="240">
        <v>92692599</v>
      </c>
      <c r="B1124" s="77">
        <v>19</v>
      </c>
      <c r="C1124" s="78">
        <v>44723</v>
      </c>
      <c r="D1124" s="79">
        <v>44724</v>
      </c>
      <c r="E1124" s="77" t="s">
        <v>862</v>
      </c>
      <c r="F1124" s="87">
        <v>44762</v>
      </c>
      <c r="G1124" s="77">
        <v>80</v>
      </c>
      <c r="H1124" s="81" t="s">
        <v>1234</v>
      </c>
      <c r="I1124" s="78">
        <v>44756</v>
      </c>
      <c r="J1124" s="81"/>
      <c r="K1124" s="111" t="s">
        <v>117</v>
      </c>
      <c r="L1124" s="82" t="s">
        <v>1228</v>
      </c>
      <c r="M1124" s="77" t="s">
        <v>5</v>
      </c>
      <c r="N1124" s="83"/>
      <c r="O1124" s="84"/>
      <c r="P1124" s="76">
        <v>69</v>
      </c>
      <c r="Q1124" s="81">
        <v>24700</v>
      </c>
      <c r="R1124" s="76">
        <v>4</v>
      </c>
      <c r="S1124" s="85" t="s">
        <v>865</v>
      </c>
      <c r="T1124" s="101" t="s">
        <v>897</v>
      </c>
      <c r="U1124" s="76">
        <v>25.38</v>
      </c>
      <c r="V1124" s="111" t="s">
        <v>909</v>
      </c>
      <c r="W1124" s="84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86"/>
      <c r="AP1124" s="86"/>
      <c r="AQ1124" s="86"/>
      <c r="AR1124" s="86"/>
      <c r="AS1124" s="86"/>
      <c r="AT1124" s="86"/>
      <c r="AU1124" s="86"/>
    </row>
    <row r="1125" spans="1:47" ht="15" customHeight="1">
      <c r="A1125" s="240">
        <v>98514276</v>
      </c>
      <c r="B1125" s="114">
        <v>20</v>
      </c>
      <c r="C1125" s="78">
        <v>44723</v>
      </c>
      <c r="D1125" s="79">
        <v>44724</v>
      </c>
      <c r="E1125" s="77" t="s">
        <v>862</v>
      </c>
      <c r="F1125" s="87">
        <v>44762</v>
      </c>
      <c r="G1125" s="77">
        <v>80</v>
      </c>
      <c r="H1125" s="81" t="s">
        <v>1234</v>
      </c>
      <c r="I1125" s="78">
        <v>44756</v>
      </c>
      <c r="J1125" s="81"/>
      <c r="K1125" s="111" t="s">
        <v>117</v>
      </c>
      <c r="L1125" s="82" t="s">
        <v>1228</v>
      </c>
      <c r="M1125" s="77" t="s">
        <v>5</v>
      </c>
      <c r="N1125" s="83"/>
      <c r="O1125" s="84"/>
      <c r="P1125" s="76">
        <v>74.5</v>
      </c>
      <c r="Q1125" s="76">
        <v>25100</v>
      </c>
      <c r="R1125" s="76">
        <v>4</v>
      </c>
      <c r="S1125" s="85" t="s">
        <v>865</v>
      </c>
      <c r="T1125" s="90" t="s">
        <v>879</v>
      </c>
      <c r="U1125" s="76">
        <v>25.62</v>
      </c>
      <c r="V1125" s="111" t="s">
        <v>909</v>
      </c>
      <c r="W1125" s="84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86"/>
      <c r="AP1125" s="86"/>
      <c r="AQ1125" s="86"/>
      <c r="AR1125" s="86"/>
      <c r="AS1125" s="86"/>
      <c r="AT1125" s="86"/>
      <c r="AU1125" s="86"/>
    </row>
    <row r="1126" spans="1:47" ht="15" customHeight="1">
      <c r="A1126" s="240">
        <v>98520448</v>
      </c>
      <c r="B1126" s="77">
        <v>21</v>
      </c>
      <c r="C1126" s="78">
        <v>44723</v>
      </c>
      <c r="D1126" s="79">
        <v>44724</v>
      </c>
      <c r="E1126" s="77" t="s">
        <v>862</v>
      </c>
      <c r="F1126" s="87">
        <v>44762</v>
      </c>
      <c r="G1126" s="77">
        <v>80</v>
      </c>
      <c r="H1126" s="81" t="s">
        <v>1234</v>
      </c>
      <c r="I1126" s="78">
        <v>44756</v>
      </c>
      <c r="J1126" s="81"/>
      <c r="K1126" s="111" t="s">
        <v>117</v>
      </c>
      <c r="L1126" s="82" t="s">
        <v>1228</v>
      </c>
      <c r="M1126" s="77" t="s">
        <v>5</v>
      </c>
      <c r="N1126" s="83"/>
      <c r="O1126" s="84"/>
      <c r="P1126" s="76">
        <v>74.5</v>
      </c>
      <c r="Q1126" s="76">
        <v>25100</v>
      </c>
      <c r="R1126" s="76">
        <v>4</v>
      </c>
      <c r="S1126" s="85" t="s">
        <v>865</v>
      </c>
      <c r="T1126" s="90" t="s">
        <v>879</v>
      </c>
      <c r="U1126" s="76">
        <v>25.62</v>
      </c>
      <c r="V1126" s="111" t="s">
        <v>909</v>
      </c>
      <c r="W1126" s="84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86"/>
      <c r="AP1126" s="86"/>
      <c r="AQ1126" s="86"/>
      <c r="AR1126" s="86"/>
      <c r="AS1126" s="86"/>
      <c r="AT1126" s="86"/>
      <c r="AU1126" s="86"/>
    </row>
    <row r="1127" spans="1:47" ht="15" customHeight="1">
      <c r="A1127" s="240">
        <v>98520943</v>
      </c>
      <c r="B1127" s="114">
        <v>22</v>
      </c>
      <c r="C1127" s="78">
        <v>44723</v>
      </c>
      <c r="D1127" s="79">
        <v>44724</v>
      </c>
      <c r="E1127" s="77" t="s">
        <v>862</v>
      </c>
      <c r="F1127" s="87">
        <v>44762</v>
      </c>
      <c r="G1127" s="77">
        <v>80</v>
      </c>
      <c r="H1127" s="81" t="s">
        <v>1234</v>
      </c>
      <c r="I1127" s="78">
        <v>44756</v>
      </c>
      <c r="J1127" s="81"/>
      <c r="K1127" s="111" t="s">
        <v>117</v>
      </c>
      <c r="L1127" s="82" t="s">
        <v>1228</v>
      </c>
      <c r="M1127" s="77" t="s">
        <v>5</v>
      </c>
      <c r="N1127" s="83"/>
      <c r="O1127" s="84"/>
      <c r="P1127" s="76">
        <v>74.5</v>
      </c>
      <c r="Q1127" s="76">
        <v>25100</v>
      </c>
      <c r="R1127" s="76">
        <v>4</v>
      </c>
      <c r="S1127" s="85" t="s">
        <v>865</v>
      </c>
      <c r="T1127" s="90" t="s">
        <v>879</v>
      </c>
      <c r="U1127" s="76">
        <v>25.62</v>
      </c>
      <c r="V1127" s="111" t="s">
        <v>909</v>
      </c>
      <c r="W1127" s="84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86"/>
      <c r="AP1127" s="86"/>
      <c r="AQ1127" s="86"/>
      <c r="AR1127" s="86"/>
      <c r="AS1127" s="86"/>
      <c r="AT1127" s="86"/>
      <c r="AU1127" s="86"/>
    </row>
    <row r="1128" spans="1:47" ht="15" customHeight="1">
      <c r="A1128" s="240">
        <v>98521008</v>
      </c>
      <c r="B1128" s="77">
        <v>23</v>
      </c>
      <c r="C1128" s="78">
        <v>44723</v>
      </c>
      <c r="D1128" s="79">
        <v>44724</v>
      </c>
      <c r="E1128" s="77" t="s">
        <v>862</v>
      </c>
      <c r="F1128" s="87">
        <v>44762</v>
      </c>
      <c r="G1128" s="77">
        <v>80</v>
      </c>
      <c r="H1128" s="81" t="s">
        <v>1234</v>
      </c>
      <c r="I1128" s="78">
        <v>44756</v>
      </c>
      <c r="J1128" s="81"/>
      <c r="K1128" s="111" t="s">
        <v>117</v>
      </c>
      <c r="L1128" s="82" t="s">
        <v>1228</v>
      </c>
      <c r="M1128" s="77" t="s">
        <v>5</v>
      </c>
      <c r="N1128" s="83"/>
      <c r="O1128" s="84"/>
      <c r="P1128" s="76">
        <v>74.5</v>
      </c>
      <c r="Q1128" s="76">
        <v>25100</v>
      </c>
      <c r="R1128" s="76">
        <v>4</v>
      </c>
      <c r="S1128" s="85" t="s">
        <v>865</v>
      </c>
      <c r="T1128" s="90" t="s">
        <v>879</v>
      </c>
      <c r="U1128" s="76">
        <v>25.62</v>
      </c>
      <c r="V1128" s="111" t="s">
        <v>909</v>
      </c>
      <c r="W1128" s="84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86"/>
      <c r="AP1128" s="86"/>
      <c r="AQ1128" s="86"/>
      <c r="AR1128" s="86"/>
      <c r="AS1128" s="86"/>
      <c r="AT1128" s="86"/>
      <c r="AU1128" s="86"/>
    </row>
    <row r="1129" spans="1:47" ht="15" customHeight="1">
      <c r="A1129" s="240">
        <v>98521016</v>
      </c>
      <c r="B1129" s="114">
        <v>24</v>
      </c>
      <c r="C1129" s="78">
        <v>44723</v>
      </c>
      <c r="D1129" s="79">
        <v>44724</v>
      </c>
      <c r="E1129" s="77" t="s">
        <v>862</v>
      </c>
      <c r="F1129" s="87">
        <v>44762</v>
      </c>
      <c r="G1129" s="77">
        <v>80</v>
      </c>
      <c r="H1129" s="81" t="s">
        <v>1234</v>
      </c>
      <c r="I1129" s="78">
        <v>44756</v>
      </c>
      <c r="J1129" s="81"/>
      <c r="K1129" s="111" t="s">
        <v>117</v>
      </c>
      <c r="L1129" s="82" t="s">
        <v>1228</v>
      </c>
      <c r="M1129" s="77" t="s">
        <v>5</v>
      </c>
      <c r="N1129" s="83"/>
      <c r="O1129" s="84"/>
      <c r="P1129" s="76">
        <v>74.5</v>
      </c>
      <c r="Q1129" s="76">
        <v>25100</v>
      </c>
      <c r="R1129" s="76">
        <v>4</v>
      </c>
      <c r="S1129" s="85" t="s">
        <v>865</v>
      </c>
      <c r="T1129" s="90" t="s">
        <v>879</v>
      </c>
      <c r="U1129" s="76">
        <v>25.62</v>
      </c>
      <c r="V1129" s="111" t="s">
        <v>909</v>
      </c>
      <c r="W1129" s="84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86"/>
      <c r="AP1129" s="86"/>
      <c r="AQ1129" s="86"/>
      <c r="AR1129" s="86"/>
      <c r="AS1129" s="86"/>
      <c r="AT1129" s="86"/>
      <c r="AU1129" s="86"/>
    </row>
    <row r="1130" spans="1:47" ht="15" customHeight="1">
      <c r="A1130" s="240">
        <v>98521024</v>
      </c>
      <c r="B1130" s="77">
        <v>25</v>
      </c>
      <c r="C1130" s="78">
        <v>44723</v>
      </c>
      <c r="D1130" s="79">
        <v>44724</v>
      </c>
      <c r="E1130" s="77" t="s">
        <v>862</v>
      </c>
      <c r="F1130" s="87">
        <v>44762</v>
      </c>
      <c r="G1130" s="77">
        <v>80</v>
      </c>
      <c r="H1130" s="81" t="s">
        <v>1234</v>
      </c>
      <c r="I1130" s="78">
        <v>44756</v>
      </c>
      <c r="J1130" s="81"/>
      <c r="K1130" s="111" t="s">
        <v>117</v>
      </c>
      <c r="L1130" s="82" t="s">
        <v>1228</v>
      </c>
      <c r="M1130" s="77" t="s">
        <v>5</v>
      </c>
      <c r="N1130" s="83"/>
      <c r="O1130" s="84"/>
      <c r="P1130" s="76">
        <v>74.5</v>
      </c>
      <c r="Q1130" s="76">
        <v>25100</v>
      </c>
      <c r="R1130" s="76">
        <v>4</v>
      </c>
      <c r="S1130" s="85" t="s">
        <v>865</v>
      </c>
      <c r="T1130" s="90" t="s">
        <v>879</v>
      </c>
      <c r="U1130" s="76">
        <v>25.62</v>
      </c>
      <c r="V1130" s="111" t="s">
        <v>909</v>
      </c>
      <c r="W1130" s="84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86"/>
      <c r="AP1130" s="86"/>
      <c r="AQ1130" s="86"/>
      <c r="AR1130" s="86"/>
      <c r="AS1130" s="86"/>
      <c r="AT1130" s="86"/>
      <c r="AU1130" s="86"/>
    </row>
    <row r="1131" spans="1:47" ht="15" customHeight="1">
      <c r="A1131" s="240">
        <v>98521222</v>
      </c>
      <c r="B1131" s="114">
        <v>26</v>
      </c>
      <c r="C1131" s="78">
        <v>44723</v>
      </c>
      <c r="D1131" s="79">
        <v>44724</v>
      </c>
      <c r="E1131" s="77" t="s">
        <v>862</v>
      </c>
      <c r="F1131" s="87">
        <v>44762</v>
      </c>
      <c r="G1131" s="77">
        <v>80</v>
      </c>
      <c r="H1131" s="81" t="s">
        <v>1234</v>
      </c>
      <c r="I1131" s="78">
        <v>44756</v>
      </c>
      <c r="J1131" s="81"/>
      <c r="K1131" s="111" t="s">
        <v>117</v>
      </c>
      <c r="L1131" s="82" t="s">
        <v>1228</v>
      </c>
      <c r="M1131" s="77" t="s">
        <v>5</v>
      </c>
      <c r="N1131" s="83"/>
      <c r="O1131" s="84"/>
      <c r="P1131" s="76">
        <v>74.5</v>
      </c>
      <c r="Q1131" s="76">
        <v>25100</v>
      </c>
      <c r="R1131" s="76">
        <v>4</v>
      </c>
      <c r="S1131" s="85" t="s">
        <v>865</v>
      </c>
      <c r="T1131" s="90" t="s">
        <v>879</v>
      </c>
      <c r="U1131" s="76">
        <v>25.62</v>
      </c>
      <c r="V1131" s="111" t="s">
        <v>909</v>
      </c>
      <c r="W1131" s="84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86"/>
      <c r="AP1131" s="86"/>
      <c r="AQ1131" s="86"/>
      <c r="AR1131" s="86"/>
      <c r="AS1131" s="86"/>
      <c r="AT1131" s="86"/>
      <c r="AU1131" s="86"/>
    </row>
    <row r="1132" spans="1:47" ht="15" customHeight="1">
      <c r="A1132" s="240">
        <v>98521248</v>
      </c>
      <c r="B1132" s="77">
        <v>27</v>
      </c>
      <c r="C1132" s="78">
        <v>44723</v>
      </c>
      <c r="D1132" s="79">
        <v>44724</v>
      </c>
      <c r="E1132" s="77" t="s">
        <v>862</v>
      </c>
      <c r="F1132" s="87">
        <v>44762</v>
      </c>
      <c r="G1132" s="77">
        <v>80</v>
      </c>
      <c r="H1132" s="81" t="s">
        <v>1234</v>
      </c>
      <c r="I1132" s="78">
        <v>44756</v>
      </c>
      <c r="J1132" s="81"/>
      <c r="K1132" s="111" t="s">
        <v>117</v>
      </c>
      <c r="L1132" s="82" t="s">
        <v>1228</v>
      </c>
      <c r="M1132" s="77" t="s">
        <v>5</v>
      </c>
      <c r="N1132" s="83"/>
      <c r="O1132" s="84"/>
      <c r="P1132" s="76">
        <v>74.5</v>
      </c>
      <c r="Q1132" s="76">
        <v>25100</v>
      </c>
      <c r="R1132" s="76">
        <v>4</v>
      </c>
      <c r="S1132" s="85" t="s">
        <v>865</v>
      </c>
      <c r="T1132" s="90" t="s">
        <v>879</v>
      </c>
      <c r="U1132" s="76">
        <v>25.62</v>
      </c>
      <c r="V1132" s="111" t="s">
        <v>909</v>
      </c>
      <c r="W1132" s="84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86"/>
      <c r="AP1132" s="86"/>
      <c r="AQ1132" s="86"/>
      <c r="AR1132" s="86"/>
      <c r="AS1132" s="86"/>
      <c r="AT1132" s="86"/>
      <c r="AU1132" s="86"/>
    </row>
    <row r="1133" spans="1:47" ht="15" customHeight="1">
      <c r="A1133" s="240">
        <v>98521230</v>
      </c>
      <c r="B1133" s="114">
        <v>28</v>
      </c>
      <c r="C1133" s="78">
        <v>44723</v>
      </c>
      <c r="D1133" s="79">
        <v>44724</v>
      </c>
      <c r="E1133" s="77" t="s">
        <v>862</v>
      </c>
      <c r="F1133" s="87">
        <v>44762</v>
      </c>
      <c r="G1133" s="77">
        <v>80</v>
      </c>
      <c r="H1133" s="81" t="s">
        <v>1234</v>
      </c>
      <c r="I1133" s="78">
        <v>44756</v>
      </c>
      <c r="J1133" s="81"/>
      <c r="K1133" s="111" t="s">
        <v>117</v>
      </c>
      <c r="L1133" s="82" t="s">
        <v>1228</v>
      </c>
      <c r="M1133" s="77" t="s">
        <v>5</v>
      </c>
      <c r="N1133" s="83"/>
      <c r="O1133" s="84"/>
      <c r="P1133" s="76">
        <v>74.5</v>
      </c>
      <c r="Q1133" s="76">
        <v>25100</v>
      </c>
      <c r="R1133" s="76">
        <v>4</v>
      </c>
      <c r="S1133" s="85" t="s">
        <v>865</v>
      </c>
      <c r="T1133" s="90" t="s">
        <v>879</v>
      </c>
      <c r="U1133" s="76">
        <v>25.62</v>
      </c>
      <c r="V1133" s="111" t="s">
        <v>909</v>
      </c>
      <c r="W1133" s="84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86"/>
      <c r="AP1133" s="86"/>
      <c r="AQ1133" s="86"/>
      <c r="AR1133" s="86"/>
      <c r="AS1133" s="86"/>
      <c r="AT1133" s="86"/>
      <c r="AU1133" s="86"/>
    </row>
    <row r="1134" spans="1:47" ht="15" customHeight="1">
      <c r="A1134" s="240">
        <v>92871193</v>
      </c>
      <c r="B1134" s="114">
        <v>29</v>
      </c>
      <c r="C1134" s="78">
        <v>44720</v>
      </c>
      <c r="D1134" s="79">
        <v>44720</v>
      </c>
      <c r="E1134" s="77" t="s">
        <v>862</v>
      </c>
      <c r="F1134" s="87">
        <v>44762</v>
      </c>
      <c r="G1134" s="77">
        <v>80</v>
      </c>
      <c r="H1134" s="81" t="s">
        <v>1235</v>
      </c>
      <c r="I1134" s="78">
        <v>44760</v>
      </c>
      <c r="J1134" s="121" t="s">
        <v>1236</v>
      </c>
      <c r="K1134" s="111" t="s">
        <v>117</v>
      </c>
      <c r="L1134" s="82" t="s">
        <v>1237</v>
      </c>
      <c r="M1134" s="77" t="s">
        <v>5</v>
      </c>
      <c r="N1134" s="83"/>
      <c r="O1134" s="84"/>
      <c r="P1134" s="76">
        <v>69.5</v>
      </c>
      <c r="Q1134" s="76">
        <v>23800</v>
      </c>
      <c r="R1134" s="76">
        <v>4</v>
      </c>
      <c r="S1134" s="85" t="s">
        <v>865</v>
      </c>
      <c r="T1134" s="76" t="s">
        <v>896</v>
      </c>
      <c r="U1134" s="76">
        <v>25.69</v>
      </c>
      <c r="V1134" s="111" t="s">
        <v>909</v>
      </c>
      <c r="W1134" s="84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86"/>
      <c r="AP1134" s="86"/>
      <c r="AQ1134" s="86"/>
      <c r="AR1134" s="86"/>
      <c r="AS1134" s="86"/>
      <c r="AT1134" s="86"/>
      <c r="AU1134" s="86"/>
    </row>
    <row r="1135" spans="1:47" ht="15" customHeight="1">
      <c r="A1135" s="240">
        <v>98084718</v>
      </c>
      <c r="B1135" s="77">
        <v>30</v>
      </c>
      <c r="C1135" s="78">
        <v>44720</v>
      </c>
      <c r="D1135" s="79">
        <v>44720</v>
      </c>
      <c r="E1135" s="77" t="s">
        <v>862</v>
      </c>
      <c r="F1135" s="87">
        <v>44762</v>
      </c>
      <c r="G1135" s="77">
        <v>80</v>
      </c>
      <c r="H1135" s="81" t="s">
        <v>1235</v>
      </c>
      <c r="I1135" s="78">
        <v>44760</v>
      </c>
      <c r="J1135" s="121" t="s">
        <v>1236</v>
      </c>
      <c r="K1135" s="111" t="s">
        <v>117</v>
      </c>
      <c r="L1135" s="82" t="s">
        <v>1237</v>
      </c>
      <c r="M1135" s="77" t="s">
        <v>5</v>
      </c>
      <c r="N1135" s="83">
        <v>44782</v>
      </c>
      <c r="O1135" s="84"/>
      <c r="P1135" s="76">
        <v>69</v>
      </c>
      <c r="Q1135" s="76">
        <v>25000</v>
      </c>
      <c r="R1135" s="76">
        <v>4</v>
      </c>
      <c r="S1135" s="85" t="s">
        <v>875</v>
      </c>
      <c r="T1135" s="88" t="s">
        <v>876</v>
      </c>
      <c r="U1135" s="76">
        <v>25.22</v>
      </c>
      <c r="V1135" s="111" t="s">
        <v>909</v>
      </c>
      <c r="W1135" s="84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86"/>
      <c r="AP1135" s="86"/>
      <c r="AQ1135" s="86"/>
      <c r="AR1135" s="86"/>
      <c r="AS1135" s="86"/>
      <c r="AT1135" s="86"/>
      <c r="AU1135" s="86"/>
    </row>
    <row r="1136" spans="1:47" ht="15" customHeight="1">
      <c r="A1136" s="240">
        <v>92642099</v>
      </c>
      <c r="B1136" s="114">
        <v>31</v>
      </c>
      <c r="C1136" s="78">
        <v>44710</v>
      </c>
      <c r="D1136" s="79">
        <v>44712</v>
      </c>
      <c r="E1136" s="77" t="s">
        <v>862</v>
      </c>
      <c r="F1136" s="87">
        <v>44762</v>
      </c>
      <c r="G1136" s="77">
        <v>80</v>
      </c>
      <c r="H1136" s="81" t="s">
        <v>1235</v>
      </c>
      <c r="I1136" s="78">
        <v>44760</v>
      </c>
      <c r="J1136" s="121" t="s">
        <v>1238</v>
      </c>
      <c r="K1136" s="111" t="s">
        <v>117</v>
      </c>
      <c r="L1136" s="82" t="s">
        <v>1239</v>
      </c>
      <c r="M1136" s="77" t="s">
        <v>5</v>
      </c>
      <c r="N1136" s="83"/>
      <c r="O1136" s="84"/>
      <c r="P1136" s="76">
        <v>69.5</v>
      </c>
      <c r="Q1136" s="76">
        <v>23900</v>
      </c>
      <c r="R1136" s="76">
        <v>4</v>
      </c>
      <c r="S1136" s="85" t="s">
        <v>865</v>
      </c>
      <c r="T1136" s="76" t="s">
        <v>896</v>
      </c>
      <c r="U1136" s="76">
        <v>25.69</v>
      </c>
      <c r="V1136" s="111" t="s">
        <v>909</v>
      </c>
      <c r="W1136" s="84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86"/>
      <c r="AP1136" s="86"/>
      <c r="AQ1136" s="86"/>
      <c r="AR1136" s="86"/>
      <c r="AS1136" s="86"/>
      <c r="AT1136" s="86"/>
      <c r="AU1136" s="86"/>
    </row>
    <row r="1137" spans="1:47" ht="15" customHeight="1">
      <c r="A1137" s="91"/>
      <c r="B1137" s="92"/>
      <c r="C1137" s="93"/>
      <c r="D1137" s="93"/>
      <c r="E1137" s="92"/>
      <c r="F1137" s="92"/>
      <c r="G1137" s="92"/>
      <c r="H1137" s="439" t="s">
        <v>1240</v>
      </c>
      <c r="I1137" s="440"/>
      <c r="J1137" s="441"/>
      <c r="K1137" s="92"/>
      <c r="L1137" s="92"/>
      <c r="M1137" s="92"/>
      <c r="N1137" s="92"/>
      <c r="O1137" s="94"/>
      <c r="P1137" s="92"/>
      <c r="Q1137" s="92"/>
      <c r="R1137" s="92"/>
      <c r="S1137" s="92"/>
      <c r="T1137" s="92"/>
      <c r="U1137" s="92"/>
      <c r="V1137" s="92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</row>
    <row r="1138" spans="1:47" ht="15" customHeight="1">
      <c r="A1138" s="244">
        <v>94096898</v>
      </c>
      <c r="B1138" s="77">
        <v>1</v>
      </c>
      <c r="C1138" s="78">
        <v>44759</v>
      </c>
      <c r="D1138" s="79">
        <v>44759</v>
      </c>
      <c r="E1138" s="77" t="s">
        <v>862</v>
      </c>
      <c r="F1138" s="245">
        <v>44762.479166666664</v>
      </c>
      <c r="G1138" s="81">
        <v>80</v>
      </c>
      <c r="H1138" s="81" t="s">
        <v>1241</v>
      </c>
      <c r="I1138" s="78">
        <v>44790</v>
      </c>
      <c r="J1138" s="97" t="s">
        <v>882</v>
      </c>
      <c r="K1138" s="246" t="s">
        <v>469</v>
      </c>
      <c r="L1138" s="82" t="s">
        <v>1242</v>
      </c>
      <c r="M1138" s="77" t="s">
        <v>7</v>
      </c>
      <c r="N1138" s="83"/>
      <c r="O1138" s="84"/>
      <c r="P1138" s="76">
        <v>69</v>
      </c>
      <c r="Q1138" s="81">
        <v>25000</v>
      </c>
      <c r="R1138" s="81">
        <v>4</v>
      </c>
      <c r="S1138" s="89" t="s">
        <v>877</v>
      </c>
      <c r="T1138" s="100" t="s">
        <v>891</v>
      </c>
      <c r="U1138" s="81">
        <v>25.22</v>
      </c>
      <c r="V1138" s="101" t="s">
        <v>1243</v>
      </c>
      <c r="W1138" s="84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86"/>
      <c r="AP1138" s="86"/>
      <c r="AQ1138" s="86"/>
      <c r="AR1138" s="86"/>
      <c r="AS1138" s="86"/>
      <c r="AT1138" s="86"/>
      <c r="AU1138" s="86"/>
    </row>
    <row r="1139" spans="1:47" ht="15" customHeight="1">
      <c r="A1139" s="244">
        <v>94122793</v>
      </c>
      <c r="B1139" s="77">
        <v>2</v>
      </c>
      <c r="C1139" s="78">
        <v>44759</v>
      </c>
      <c r="D1139" s="79">
        <v>44759</v>
      </c>
      <c r="E1139" s="77" t="s">
        <v>862</v>
      </c>
      <c r="F1139" s="87">
        <v>44762</v>
      </c>
      <c r="G1139" s="81">
        <v>80</v>
      </c>
      <c r="H1139" s="81" t="s">
        <v>1241</v>
      </c>
      <c r="I1139" s="78">
        <v>44790</v>
      </c>
      <c r="J1139" s="97" t="s">
        <v>882</v>
      </c>
      <c r="K1139" s="246" t="s">
        <v>469</v>
      </c>
      <c r="L1139" s="82" t="s">
        <v>1242</v>
      </c>
      <c r="M1139" s="77" t="s">
        <v>7</v>
      </c>
      <c r="N1139" s="83"/>
      <c r="O1139" s="84"/>
      <c r="P1139" s="76">
        <v>69</v>
      </c>
      <c r="Q1139" s="81">
        <v>25000</v>
      </c>
      <c r="R1139" s="81">
        <v>4</v>
      </c>
      <c r="S1139" s="89" t="s">
        <v>877</v>
      </c>
      <c r="T1139" s="100" t="s">
        <v>891</v>
      </c>
      <c r="U1139" s="81">
        <v>25.22</v>
      </c>
      <c r="V1139" s="101" t="s">
        <v>1243</v>
      </c>
      <c r="W1139" s="84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86"/>
      <c r="AP1139" s="86"/>
      <c r="AQ1139" s="86"/>
      <c r="AR1139" s="86"/>
      <c r="AS1139" s="86"/>
      <c r="AT1139" s="86"/>
      <c r="AU1139" s="86"/>
    </row>
    <row r="1140" spans="1:47" ht="15" customHeight="1">
      <c r="A1140" s="244">
        <v>98018872</v>
      </c>
      <c r="B1140" s="77">
        <v>3</v>
      </c>
      <c r="C1140" s="78">
        <v>44759</v>
      </c>
      <c r="D1140" s="79">
        <v>44759</v>
      </c>
      <c r="E1140" s="77" t="s">
        <v>862</v>
      </c>
      <c r="F1140" s="87">
        <v>44762</v>
      </c>
      <c r="G1140" s="81">
        <v>80</v>
      </c>
      <c r="H1140" s="81" t="s">
        <v>1241</v>
      </c>
      <c r="I1140" s="78">
        <v>44790</v>
      </c>
      <c r="J1140" s="97" t="s">
        <v>882</v>
      </c>
      <c r="K1140" s="246" t="s">
        <v>469</v>
      </c>
      <c r="L1140" s="82" t="s">
        <v>1242</v>
      </c>
      <c r="M1140" s="77" t="s">
        <v>7</v>
      </c>
      <c r="N1140" s="83"/>
      <c r="O1140" s="84"/>
      <c r="P1140" s="76">
        <v>69</v>
      </c>
      <c r="Q1140" s="76">
        <v>25000</v>
      </c>
      <c r="R1140" s="76">
        <v>4</v>
      </c>
      <c r="S1140" s="85" t="s">
        <v>875</v>
      </c>
      <c r="T1140" s="88" t="s">
        <v>876</v>
      </c>
      <c r="U1140" s="76">
        <v>25.22</v>
      </c>
      <c r="V1140" s="101" t="s">
        <v>1243</v>
      </c>
      <c r="W1140" s="84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86"/>
      <c r="AP1140" s="86"/>
      <c r="AQ1140" s="86"/>
      <c r="AR1140" s="86"/>
      <c r="AS1140" s="86"/>
      <c r="AT1140" s="86"/>
      <c r="AU1140" s="86"/>
    </row>
    <row r="1141" spans="1:47" ht="15" customHeight="1">
      <c r="A1141" s="244">
        <v>91956284</v>
      </c>
      <c r="B1141" s="77">
        <v>4</v>
      </c>
      <c r="C1141" s="78">
        <v>44758</v>
      </c>
      <c r="D1141" s="79">
        <v>44759</v>
      </c>
      <c r="E1141" s="77" t="s">
        <v>862</v>
      </c>
      <c r="F1141" s="87">
        <v>44762</v>
      </c>
      <c r="G1141" s="81">
        <v>80</v>
      </c>
      <c r="H1141" s="81" t="s">
        <v>1241</v>
      </c>
      <c r="I1141" s="78">
        <v>44790</v>
      </c>
      <c r="J1141" s="97" t="s">
        <v>882</v>
      </c>
      <c r="K1141" s="156" t="s">
        <v>129</v>
      </c>
      <c r="L1141" s="82" t="s">
        <v>1244</v>
      </c>
      <c r="M1141" s="77" t="s">
        <v>7</v>
      </c>
      <c r="N1141" s="83"/>
      <c r="O1141" s="84"/>
      <c r="P1141" s="76">
        <v>69</v>
      </c>
      <c r="Q1141" s="81">
        <v>24800</v>
      </c>
      <c r="R1141" s="76">
        <v>4</v>
      </c>
      <c r="S1141" s="85" t="s">
        <v>865</v>
      </c>
      <c r="T1141" s="101" t="s">
        <v>897</v>
      </c>
      <c r="U1141" s="76">
        <v>25.38</v>
      </c>
      <c r="V1141" s="157" t="s">
        <v>1011</v>
      </c>
      <c r="W1141" s="84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86"/>
      <c r="AP1141" s="86"/>
      <c r="AQ1141" s="86"/>
      <c r="AR1141" s="86"/>
      <c r="AS1141" s="86"/>
      <c r="AT1141" s="86"/>
      <c r="AU1141" s="86"/>
    </row>
    <row r="1142" spans="1:47" ht="15" customHeight="1">
      <c r="A1142" s="244">
        <v>98320245</v>
      </c>
      <c r="B1142" s="77">
        <v>5</v>
      </c>
      <c r="C1142" s="78">
        <v>44758</v>
      </c>
      <c r="D1142" s="79">
        <v>44759</v>
      </c>
      <c r="E1142" s="77" t="s">
        <v>862</v>
      </c>
      <c r="F1142" s="87">
        <v>44762</v>
      </c>
      <c r="G1142" s="81">
        <v>80</v>
      </c>
      <c r="H1142" s="81" t="s">
        <v>1241</v>
      </c>
      <c r="I1142" s="78">
        <v>44790</v>
      </c>
      <c r="J1142" s="97" t="s">
        <v>882</v>
      </c>
      <c r="K1142" s="156" t="s">
        <v>129</v>
      </c>
      <c r="L1142" s="82" t="s">
        <v>1244</v>
      </c>
      <c r="M1142" s="77" t="s">
        <v>7</v>
      </c>
      <c r="N1142" s="83"/>
      <c r="O1142" s="84"/>
      <c r="P1142" s="76">
        <v>69.2</v>
      </c>
      <c r="Q1142" s="76">
        <v>24400</v>
      </c>
      <c r="R1142" s="76">
        <v>4</v>
      </c>
      <c r="S1142" s="85" t="s">
        <v>865</v>
      </c>
      <c r="T1142" s="76" t="s">
        <v>866</v>
      </c>
      <c r="U1142" s="76">
        <v>25.46</v>
      </c>
      <c r="V1142" s="157" t="s">
        <v>1011</v>
      </c>
      <c r="W1142" s="84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86"/>
      <c r="AP1142" s="86"/>
      <c r="AQ1142" s="86"/>
      <c r="AR1142" s="86"/>
      <c r="AS1142" s="86"/>
      <c r="AT1142" s="86"/>
      <c r="AU1142" s="86"/>
    </row>
    <row r="1143" spans="1:47" ht="15" customHeight="1">
      <c r="A1143" s="244">
        <v>54115597</v>
      </c>
      <c r="B1143" s="77">
        <v>6</v>
      </c>
      <c r="C1143" s="78">
        <v>44758</v>
      </c>
      <c r="D1143" s="79">
        <v>44759</v>
      </c>
      <c r="E1143" s="77" t="s">
        <v>862</v>
      </c>
      <c r="F1143" s="87">
        <v>44762</v>
      </c>
      <c r="G1143" s="81">
        <v>80</v>
      </c>
      <c r="H1143" s="81" t="s">
        <v>1241</v>
      </c>
      <c r="I1143" s="78">
        <v>44790</v>
      </c>
      <c r="J1143" s="81"/>
      <c r="K1143" s="97" t="s">
        <v>882</v>
      </c>
      <c r="L1143" s="82" t="s">
        <v>1244</v>
      </c>
      <c r="M1143" s="77" t="s">
        <v>7</v>
      </c>
      <c r="N1143" s="83"/>
      <c r="O1143" s="84"/>
      <c r="P1143" s="76">
        <v>69</v>
      </c>
      <c r="Q1143" s="81">
        <v>25000</v>
      </c>
      <c r="R1143" s="81">
        <v>4</v>
      </c>
      <c r="S1143" s="89" t="s">
        <v>877</v>
      </c>
      <c r="T1143" s="100" t="s">
        <v>891</v>
      </c>
      <c r="U1143" s="81">
        <v>25.22</v>
      </c>
      <c r="V1143" s="90" t="s">
        <v>884</v>
      </c>
      <c r="W1143" s="84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86"/>
      <c r="AP1143" s="86"/>
      <c r="AQ1143" s="86"/>
      <c r="AR1143" s="86"/>
      <c r="AS1143" s="86"/>
      <c r="AT1143" s="86"/>
      <c r="AU1143" s="86"/>
    </row>
    <row r="1144" spans="1:47" ht="15" customHeight="1">
      <c r="A1144" s="244">
        <v>54277314</v>
      </c>
      <c r="B1144" s="77">
        <v>7</v>
      </c>
      <c r="C1144" s="78">
        <v>44758</v>
      </c>
      <c r="D1144" s="79">
        <v>44759</v>
      </c>
      <c r="E1144" s="77" t="s">
        <v>862</v>
      </c>
      <c r="F1144" s="87">
        <v>44762</v>
      </c>
      <c r="G1144" s="81">
        <v>80</v>
      </c>
      <c r="H1144" s="81" t="s">
        <v>1241</v>
      </c>
      <c r="I1144" s="78">
        <v>44790</v>
      </c>
      <c r="J1144" s="81"/>
      <c r="K1144" s="97" t="s">
        <v>882</v>
      </c>
      <c r="L1144" s="82" t="s">
        <v>1244</v>
      </c>
      <c r="M1144" s="77" t="s">
        <v>7</v>
      </c>
      <c r="N1144" s="83"/>
      <c r="O1144" s="84"/>
      <c r="P1144" s="76">
        <v>70</v>
      </c>
      <c r="Q1144" s="76">
        <v>23600</v>
      </c>
      <c r="R1144" s="81">
        <v>4</v>
      </c>
      <c r="S1144" s="85" t="s">
        <v>865</v>
      </c>
      <c r="T1144" s="76" t="s">
        <v>895</v>
      </c>
      <c r="U1144" s="76">
        <v>25.69</v>
      </c>
      <c r="V1144" s="90" t="s">
        <v>884</v>
      </c>
      <c r="W1144" s="84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86"/>
      <c r="AP1144" s="86"/>
      <c r="AQ1144" s="86"/>
      <c r="AR1144" s="86"/>
      <c r="AS1144" s="86"/>
      <c r="AT1144" s="86"/>
      <c r="AU1144" s="86"/>
    </row>
    <row r="1145" spans="1:47" ht="15" customHeight="1">
      <c r="A1145" s="244">
        <v>54288881</v>
      </c>
      <c r="B1145" s="77">
        <v>8</v>
      </c>
      <c r="C1145" s="78">
        <v>44758</v>
      </c>
      <c r="D1145" s="79">
        <v>44759</v>
      </c>
      <c r="E1145" s="77" t="s">
        <v>862</v>
      </c>
      <c r="F1145" s="87">
        <v>44762</v>
      </c>
      <c r="G1145" s="81">
        <v>80</v>
      </c>
      <c r="H1145" s="81" t="s">
        <v>1241</v>
      </c>
      <c r="I1145" s="78">
        <v>44790</v>
      </c>
      <c r="J1145" s="81"/>
      <c r="K1145" s="97" t="s">
        <v>882</v>
      </c>
      <c r="L1145" s="82" t="s">
        <v>1244</v>
      </c>
      <c r="M1145" s="77" t="s">
        <v>7</v>
      </c>
      <c r="N1145" s="83"/>
      <c r="O1145" s="84"/>
      <c r="P1145" s="76">
        <v>69</v>
      </c>
      <c r="Q1145" s="81">
        <v>25000</v>
      </c>
      <c r="R1145" s="76">
        <v>4</v>
      </c>
      <c r="S1145" s="85" t="s">
        <v>865</v>
      </c>
      <c r="T1145" s="101" t="s">
        <v>897</v>
      </c>
      <c r="U1145" s="76">
        <v>25.38</v>
      </c>
      <c r="V1145" s="90" t="s">
        <v>884</v>
      </c>
      <c r="W1145" s="84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86"/>
      <c r="AP1145" s="86"/>
      <c r="AQ1145" s="86"/>
      <c r="AR1145" s="86"/>
      <c r="AS1145" s="86"/>
      <c r="AT1145" s="86"/>
      <c r="AU1145" s="86"/>
    </row>
    <row r="1146" spans="1:47" ht="15" customHeight="1">
      <c r="A1146" s="244">
        <v>54650734</v>
      </c>
      <c r="B1146" s="77">
        <v>9</v>
      </c>
      <c r="C1146" s="78">
        <v>44758</v>
      </c>
      <c r="D1146" s="79">
        <v>44759</v>
      </c>
      <c r="E1146" s="77" t="s">
        <v>862</v>
      </c>
      <c r="F1146" s="87">
        <v>44762</v>
      </c>
      <c r="G1146" s="81">
        <v>80</v>
      </c>
      <c r="H1146" s="81" t="s">
        <v>1241</v>
      </c>
      <c r="I1146" s="78">
        <v>44790</v>
      </c>
      <c r="J1146" s="81"/>
      <c r="K1146" s="97" t="s">
        <v>882</v>
      </c>
      <c r="L1146" s="82" t="s">
        <v>1244</v>
      </c>
      <c r="M1146" s="77" t="s">
        <v>7</v>
      </c>
      <c r="N1146" s="83"/>
      <c r="O1146" s="84"/>
      <c r="P1146" s="76">
        <v>69</v>
      </c>
      <c r="Q1146" s="81">
        <v>25000</v>
      </c>
      <c r="R1146" s="81">
        <v>4</v>
      </c>
      <c r="S1146" s="89" t="s">
        <v>877</v>
      </c>
      <c r="T1146" s="100" t="s">
        <v>891</v>
      </c>
      <c r="U1146" s="81">
        <v>25.22</v>
      </c>
      <c r="V1146" s="90" t="s">
        <v>884</v>
      </c>
      <c r="W1146" s="84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86"/>
      <c r="AP1146" s="86"/>
      <c r="AQ1146" s="86"/>
      <c r="AR1146" s="86"/>
      <c r="AS1146" s="86"/>
      <c r="AT1146" s="86"/>
      <c r="AU1146" s="86"/>
    </row>
    <row r="1147" spans="1:47" ht="15" customHeight="1">
      <c r="A1147" s="244">
        <v>54973714</v>
      </c>
      <c r="B1147" s="77">
        <v>10</v>
      </c>
      <c r="C1147" s="78">
        <v>44758</v>
      </c>
      <c r="D1147" s="79">
        <v>44759</v>
      </c>
      <c r="E1147" s="77" t="s">
        <v>862</v>
      </c>
      <c r="F1147" s="87">
        <v>44762</v>
      </c>
      <c r="G1147" s="81">
        <v>80</v>
      </c>
      <c r="H1147" s="81" t="s">
        <v>1241</v>
      </c>
      <c r="I1147" s="78">
        <v>44790</v>
      </c>
      <c r="J1147" s="81"/>
      <c r="K1147" s="97" t="s">
        <v>882</v>
      </c>
      <c r="L1147" s="82" t="s">
        <v>1244</v>
      </c>
      <c r="M1147" s="77" t="s">
        <v>7</v>
      </c>
      <c r="N1147" s="83"/>
      <c r="O1147" s="84"/>
      <c r="P1147" s="76">
        <v>69</v>
      </c>
      <c r="Q1147" s="81">
        <v>25000</v>
      </c>
      <c r="R1147" s="81">
        <v>4</v>
      </c>
      <c r="S1147" s="89" t="s">
        <v>877</v>
      </c>
      <c r="T1147" s="100" t="s">
        <v>891</v>
      </c>
      <c r="U1147" s="81">
        <v>25.22</v>
      </c>
      <c r="V1147" s="90" t="s">
        <v>884</v>
      </c>
      <c r="W1147" s="84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86"/>
      <c r="AP1147" s="86"/>
      <c r="AQ1147" s="86"/>
      <c r="AR1147" s="86"/>
      <c r="AS1147" s="86"/>
      <c r="AT1147" s="86"/>
      <c r="AU1147" s="86"/>
    </row>
    <row r="1148" spans="1:47" ht="15" customHeight="1">
      <c r="A1148" s="244">
        <v>91963017</v>
      </c>
      <c r="B1148" s="77">
        <v>11</v>
      </c>
      <c r="C1148" s="78">
        <v>44758</v>
      </c>
      <c r="D1148" s="79">
        <v>44759</v>
      </c>
      <c r="E1148" s="77" t="s">
        <v>862</v>
      </c>
      <c r="F1148" s="87">
        <v>44762</v>
      </c>
      <c r="G1148" s="81">
        <v>80</v>
      </c>
      <c r="H1148" s="81" t="s">
        <v>1241</v>
      </c>
      <c r="I1148" s="78">
        <v>44790</v>
      </c>
      <c r="J1148" s="81"/>
      <c r="K1148" s="97" t="s">
        <v>882</v>
      </c>
      <c r="L1148" s="82" t="s">
        <v>1244</v>
      </c>
      <c r="M1148" s="77" t="s">
        <v>7</v>
      </c>
      <c r="N1148" s="83"/>
      <c r="O1148" s="84"/>
      <c r="P1148" s="76">
        <v>68.5</v>
      </c>
      <c r="Q1148" s="81">
        <v>25400</v>
      </c>
      <c r="R1148" s="76">
        <v>4</v>
      </c>
      <c r="S1148" s="85" t="s">
        <v>865</v>
      </c>
      <c r="T1148" s="76" t="s">
        <v>873</v>
      </c>
      <c r="U1148" s="76">
        <v>25.7</v>
      </c>
      <c r="V1148" s="90" t="s">
        <v>884</v>
      </c>
      <c r="W1148" s="84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86"/>
      <c r="AP1148" s="86"/>
      <c r="AQ1148" s="86"/>
      <c r="AR1148" s="86"/>
      <c r="AS1148" s="86"/>
      <c r="AT1148" s="86"/>
      <c r="AU1148" s="86"/>
    </row>
    <row r="1149" spans="1:47" ht="15" customHeight="1">
      <c r="A1149" s="244">
        <v>94573599</v>
      </c>
      <c r="B1149" s="77">
        <v>12</v>
      </c>
      <c r="C1149" s="78">
        <v>44758</v>
      </c>
      <c r="D1149" s="79">
        <v>44759</v>
      </c>
      <c r="E1149" s="77" t="s">
        <v>862</v>
      </c>
      <c r="F1149" s="87">
        <v>44762</v>
      </c>
      <c r="G1149" s="81">
        <v>80</v>
      </c>
      <c r="H1149" s="81" t="s">
        <v>1241</v>
      </c>
      <c r="I1149" s="78">
        <v>44790</v>
      </c>
      <c r="J1149" s="81"/>
      <c r="K1149" s="97" t="s">
        <v>882</v>
      </c>
      <c r="L1149" s="82" t="s">
        <v>1244</v>
      </c>
      <c r="M1149" s="77" t="s">
        <v>7</v>
      </c>
      <c r="N1149" s="83"/>
      <c r="O1149" s="84"/>
      <c r="P1149" s="76">
        <v>68.5</v>
      </c>
      <c r="Q1149" s="81">
        <v>25000</v>
      </c>
      <c r="R1149" s="76">
        <v>4</v>
      </c>
      <c r="S1149" s="85" t="s">
        <v>865</v>
      </c>
      <c r="T1149" s="76" t="s">
        <v>873</v>
      </c>
      <c r="U1149" s="76">
        <v>25.7</v>
      </c>
      <c r="V1149" s="90" t="s">
        <v>884</v>
      </c>
      <c r="W1149" s="84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86"/>
      <c r="AP1149" s="86"/>
      <c r="AQ1149" s="86"/>
      <c r="AR1149" s="86"/>
      <c r="AS1149" s="86"/>
      <c r="AT1149" s="86"/>
      <c r="AU1149" s="86"/>
    </row>
    <row r="1150" spans="1:47" ht="15" customHeight="1">
      <c r="A1150" s="244">
        <v>94943008</v>
      </c>
      <c r="B1150" s="77">
        <v>13</v>
      </c>
      <c r="C1150" s="78">
        <v>44758</v>
      </c>
      <c r="D1150" s="79">
        <v>44759</v>
      </c>
      <c r="E1150" s="77" t="s">
        <v>862</v>
      </c>
      <c r="F1150" s="87">
        <v>44762</v>
      </c>
      <c r="G1150" s="81">
        <v>80</v>
      </c>
      <c r="H1150" s="81" t="s">
        <v>1241</v>
      </c>
      <c r="I1150" s="78">
        <v>44790</v>
      </c>
      <c r="J1150" s="81"/>
      <c r="K1150" s="97" t="s">
        <v>882</v>
      </c>
      <c r="L1150" s="82" t="s">
        <v>1244</v>
      </c>
      <c r="M1150" s="77" t="s">
        <v>7</v>
      </c>
      <c r="N1150" s="83"/>
      <c r="O1150" s="84"/>
      <c r="P1150" s="76">
        <v>69</v>
      </c>
      <c r="Q1150" s="81">
        <v>24600</v>
      </c>
      <c r="R1150" s="76">
        <v>4</v>
      </c>
      <c r="S1150" s="85" t="s">
        <v>865</v>
      </c>
      <c r="T1150" s="101" t="s">
        <v>897</v>
      </c>
      <c r="U1150" s="76">
        <v>25.38</v>
      </c>
      <c r="V1150" s="90" t="s">
        <v>884</v>
      </c>
      <c r="W1150" s="84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86"/>
      <c r="AP1150" s="86"/>
      <c r="AQ1150" s="86"/>
      <c r="AR1150" s="86"/>
      <c r="AS1150" s="86"/>
      <c r="AT1150" s="86"/>
      <c r="AU1150" s="86"/>
    </row>
    <row r="1151" spans="1:47" ht="15" customHeight="1">
      <c r="A1151" s="244">
        <v>94951712</v>
      </c>
      <c r="B1151" s="77">
        <v>14</v>
      </c>
      <c r="C1151" s="78">
        <v>44758</v>
      </c>
      <c r="D1151" s="79">
        <v>44759</v>
      </c>
      <c r="E1151" s="77" t="s">
        <v>862</v>
      </c>
      <c r="F1151" s="87">
        <v>44762</v>
      </c>
      <c r="G1151" s="81">
        <v>80</v>
      </c>
      <c r="H1151" s="81" t="s">
        <v>1241</v>
      </c>
      <c r="I1151" s="78">
        <v>44790</v>
      </c>
      <c r="J1151" s="81"/>
      <c r="K1151" s="97" t="s">
        <v>882</v>
      </c>
      <c r="L1151" s="82" t="s">
        <v>1244</v>
      </c>
      <c r="M1151" s="77" t="s">
        <v>7</v>
      </c>
      <c r="N1151" s="83"/>
      <c r="O1151" s="84"/>
      <c r="P1151" s="76">
        <v>69</v>
      </c>
      <c r="Q1151" s="81">
        <v>25000</v>
      </c>
      <c r="R1151" s="76">
        <v>4</v>
      </c>
      <c r="S1151" s="85" t="s">
        <v>865</v>
      </c>
      <c r="T1151" s="101" t="s">
        <v>897</v>
      </c>
      <c r="U1151" s="76">
        <v>25.38</v>
      </c>
      <c r="V1151" s="90" t="s">
        <v>884</v>
      </c>
      <c r="W1151" s="84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86"/>
      <c r="AP1151" s="86"/>
      <c r="AQ1151" s="86"/>
      <c r="AR1151" s="86"/>
      <c r="AS1151" s="86"/>
      <c r="AT1151" s="86"/>
      <c r="AU1151" s="86"/>
    </row>
    <row r="1152" spans="1:47" ht="15" customHeight="1">
      <c r="A1152" s="244">
        <v>94956430</v>
      </c>
      <c r="B1152" s="77">
        <v>15</v>
      </c>
      <c r="C1152" s="78">
        <v>44758</v>
      </c>
      <c r="D1152" s="79">
        <v>44759</v>
      </c>
      <c r="E1152" s="77" t="s">
        <v>862</v>
      </c>
      <c r="F1152" s="87">
        <v>44762</v>
      </c>
      <c r="G1152" s="81">
        <v>80</v>
      </c>
      <c r="H1152" s="81" t="s">
        <v>1241</v>
      </c>
      <c r="I1152" s="78">
        <v>44790</v>
      </c>
      <c r="J1152" s="81"/>
      <c r="K1152" s="97" t="s">
        <v>882</v>
      </c>
      <c r="L1152" s="82" t="s">
        <v>1244</v>
      </c>
      <c r="M1152" s="77" t="s">
        <v>7</v>
      </c>
      <c r="N1152" s="83">
        <v>44804</v>
      </c>
      <c r="O1152" s="84"/>
      <c r="P1152" s="76">
        <v>68.5</v>
      </c>
      <c r="Q1152" s="81">
        <v>25000</v>
      </c>
      <c r="R1152" s="76">
        <v>4</v>
      </c>
      <c r="S1152" s="85" t="s">
        <v>865</v>
      </c>
      <c r="T1152" s="76" t="s">
        <v>873</v>
      </c>
      <c r="U1152" s="76">
        <v>25.7</v>
      </c>
      <c r="V1152" s="90" t="s">
        <v>884</v>
      </c>
      <c r="W1152" s="84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86"/>
      <c r="AP1152" s="86"/>
      <c r="AQ1152" s="86"/>
      <c r="AR1152" s="86"/>
      <c r="AS1152" s="86"/>
      <c r="AT1152" s="86"/>
      <c r="AU1152" s="86"/>
    </row>
    <row r="1153" spans="1:47" ht="15" customHeight="1">
      <c r="A1153" s="244">
        <v>94969938</v>
      </c>
      <c r="B1153" s="77">
        <v>16</v>
      </c>
      <c r="C1153" s="78">
        <v>44758</v>
      </c>
      <c r="D1153" s="79">
        <v>44759</v>
      </c>
      <c r="E1153" s="77" t="s">
        <v>862</v>
      </c>
      <c r="F1153" s="87">
        <v>44762</v>
      </c>
      <c r="G1153" s="81">
        <v>80</v>
      </c>
      <c r="H1153" s="81" t="s">
        <v>1241</v>
      </c>
      <c r="I1153" s="78">
        <v>44790</v>
      </c>
      <c r="J1153" s="81"/>
      <c r="K1153" s="97" t="s">
        <v>882</v>
      </c>
      <c r="L1153" s="82" t="s">
        <v>1244</v>
      </c>
      <c r="M1153" s="77" t="s">
        <v>7</v>
      </c>
      <c r="N1153" s="83"/>
      <c r="O1153" s="84"/>
      <c r="P1153" s="76">
        <v>69</v>
      </c>
      <c r="Q1153" s="81">
        <v>24800</v>
      </c>
      <c r="R1153" s="76">
        <v>4</v>
      </c>
      <c r="S1153" s="85" t="s">
        <v>865</v>
      </c>
      <c r="T1153" s="101" t="s">
        <v>897</v>
      </c>
      <c r="U1153" s="76">
        <v>25.38</v>
      </c>
      <c r="V1153" s="90" t="s">
        <v>884</v>
      </c>
      <c r="W1153" s="84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86"/>
      <c r="AP1153" s="86"/>
      <c r="AQ1153" s="86"/>
      <c r="AR1153" s="86"/>
      <c r="AS1153" s="86"/>
      <c r="AT1153" s="86"/>
      <c r="AU1153" s="86"/>
    </row>
    <row r="1154" spans="1:47" ht="15" customHeight="1">
      <c r="A1154" s="244">
        <v>97994693</v>
      </c>
      <c r="B1154" s="77">
        <v>17</v>
      </c>
      <c r="C1154" s="78">
        <v>44758</v>
      </c>
      <c r="D1154" s="79">
        <v>44759</v>
      </c>
      <c r="E1154" s="77" t="s">
        <v>862</v>
      </c>
      <c r="F1154" s="87">
        <v>44762</v>
      </c>
      <c r="G1154" s="81">
        <v>80</v>
      </c>
      <c r="H1154" s="81" t="s">
        <v>1241</v>
      </c>
      <c r="I1154" s="78">
        <v>44790</v>
      </c>
      <c r="J1154" s="81"/>
      <c r="K1154" s="97" t="s">
        <v>882</v>
      </c>
      <c r="L1154" s="82" t="s">
        <v>1244</v>
      </c>
      <c r="M1154" s="77" t="s">
        <v>7</v>
      </c>
      <c r="N1154" s="83"/>
      <c r="O1154" s="84"/>
      <c r="P1154" s="76">
        <v>68.5</v>
      </c>
      <c r="Q1154" s="81">
        <v>25000</v>
      </c>
      <c r="R1154" s="76">
        <v>4</v>
      </c>
      <c r="S1154" s="85" t="s">
        <v>865</v>
      </c>
      <c r="T1154" s="76" t="s">
        <v>873</v>
      </c>
      <c r="U1154" s="76">
        <v>25.7</v>
      </c>
      <c r="V1154" s="90" t="s">
        <v>884</v>
      </c>
      <c r="W1154" s="84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86"/>
      <c r="AP1154" s="86"/>
      <c r="AQ1154" s="86"/>
      <c r="AR1154" s="86"/>
      <c r="AS1154" s="86"/>
      <c r="AT1154" s="86"/>
      <c r="AU1154" s="86"/>
    </row>
    <row r="1155" spans="1:47" ht="15" customHeight="1">
      <c r="A1155" s="244">
        <v>98309081</v>
      </c>
      <c r="B1155" s="77">
        <v>18</v>
      </c>
      <c r="C1155" s="78">
        <v>44758</v>
      </c>
      <c r="D1155" s="79">
        <v>44759</v>
      </c>
      <c r="E1155" s="77" t="s">
        <v>862</v>
      </c>
      <c r="F1155" s="87">
        <v>44762</v>
      </c>
      <c r="G1155" s="81">
        <v>80</v>
      </c>
      <c r="H1155" s="81" t="s">
        <v>1241</v>
      </c>
      <c r="I1155" s="78">
        <v>44790</v>
      </c>
      <c r="J1155" s="81"/>
      <c r="K1155" s="97" t="s">
        <v>882</v>
      </c>
      <c r="L1155" s="82" t="s">
        <v>1244</v>
      </c>
      <c r="M1155" s="77" t="s">
        <v>7</v>
      </c>
      <c r="N1155" s="83"/>
      <c r="O1155" s="84"/>
      <c r="P1155" s="76">
        <v>68.5</v>
      </c>
      <c r="Q1155" s="81">
        <v>25400</v>
      </c>
      <c r="R1155" s="76">
        <v>4</v>
      </c>
      <c r="S1155" s="85" t="s">
        <v>865</v>
      </c>
      <c r="T1155" s="76" t="s">
        <v>873</v>
      </c>
      <c r="U1155" s="76">
        <v>25.7</v>
      </c>
      <c r="V1155" s="90" t="s">
        <v>884</v>
      </c>
      <c r="W1155" s="84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86"/>
      <c r="AP1155" s="86"/>
      <c r="AQ1155" s="86"/>
      <c r="AR1155" s="86"/>
      <c r="AS1155" s="86"/>
      <c r="AT1155" s="86"/>
      <c r="AU1155" s="86"/>
    </row>
    <row r="1156" spans="1:47" ht="15" customHeight="1">
      <c r="A1156" s="244">
        <v>98346133</v>
      </c>
      <c r="B1156" s="77">
        <v>19</v>
      </c>
      <c r="C1156" s="78">
        <v>44758</v>
      </c>
      <c r="D1156" s="79">
        <v>44759</v>
      </c>
      <c r="E1156" s="77" t="s">
        <v>862</v>
      </c>
      <c r="F1156" s="87">
        <v>44762</v>
      </c>
      <c r="G1156" s="81">
        <v>80</v>
      </c>
      <c r="H1156" s="81" t="s">
        <v>1241</v>
      </c>
      <c r="I1156" s="78">
        <v>44790</v>
      </c>
      <c r="J1156" s="81"/>
      <c r="K1156" s="97" t="s">
        <v>882</v>
      </c>
      <c r="L1156" s="82" t="s">
        <v>1244</v>
      </c>
      <c r="M1156" s="77" t="s">
        <v>7</v>
      </c>
      <c r="N1156" s="83"/>
      <c r="O1156" s="84"/>
      <c r="P1156" s="76">
        <v>68.5</v>
      </c>
      <c r="Q1156" s="81">
        <v>25300</v>
      </c>
      <c r="R1156" s="76">
        <v>4</v>
      </c>
      <c r="S1156" s="85" t="s">
        <v>865</v>
      </c>
      <c r="T1156" s="76" t="s">
        <v>873</v>
      </c>
      <c r="U1156" s="76">
        <v>25.7</v>
      </c>
      <c r="V1156" s="90" t="s">
        <v>884</v>
      </c>
      <c r="W1156" s="84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86"/>
      <c r="AP1156" s="86"/>
      <c r="AQ1156" s="86"/>
      <c r="AR1156" s="86"/>
      <c r="AS1156" s="86"/>
      <c r="AT1156" s="86"/>
      <c r="AU1156" s="86"/>
    </row>
    <row r="1157" spans="1:47" ht="15" customHeight="1">
      <c r="A1157" s="244">
        <v>98346950</v>
      </c>
      <c r="B1157" s="77">
        <v>20</v>
      </c>
      <c r="C1157" s="78">
        <v>44759</v>
      </c>
      <c r="D1157" s="79">
        <v>44759</v>
      </c>
      <c r="E1157" s="77" t="s">
        <v>862</v>
      </c>
      <c r="F1157" s="87">
        <v>44762</v>
      </c>
      <c r="G1157" s="81">
        <v>80</v>
      </c>
      <c r="H1157" s="81" t="s">
        <v>1241</v>
      </c>
      <c r="I1157" s="78">
        <v>44790</v>
      </c>
      <c r="J1157" s="81"/>
      <c r="K1157" s="97" t="s">
        <v>882</v>
      </c>
      <c r="L1157" s="82" t="s">
        <v>1242</v>
      </c>
      <c r="M1157" s="77" t="s">
        <v>7</v>
      </c>
      <c r="N1157" s="83"/>
      <c r="O1157" s="84"/>
      <c r="P1157" s="76">
        <v>68.5</v>
      </c>
      <c r="Q1157" s="76">
        <v>25400</v>
      </c>
      <c r="R1157" s="76">
        <v>4</v>
      </c>
      <c r="S1157" s="85" t="s">
        <v>865</v>
      </c>
      <c r="T1157" s="76" t="s">
        <v>873</v>
      </c>
      <c r="U1157" s="76">
        <v>25.7</v>
      </c>
      <c r="V1157" s="90" t="s">
        <v>884</v>
      </c>
      <c r="W1157" s="84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86"/>
      <c r="AP1157" s="86"/>
      <c r="AQ1157" s="86"/>
      <c r="AR1157" s="86"/>
      <c r="AS1157" s="86"/>
      <c r="AT1157" s="86"/>
      <c r="AU1157" s="86"/>
    </row>
    <row r="1158" spans="1:47" ht="15" customHeight="1">
      <c r="A1158" s="244">
        <v>97941595</v>
      </c>
      <c r="B1158" s="77">
        <v>21</v>
      </c>
      <c r="C1158" s="78">
        <v>44759</v>
      </c>
      <c r="D1158" s="79">
        <v>44759</v>
      </c>
      <c r="E1158" s="77" t="s">
        <v>862</v>
      </c>
      <c r="F1158" s="87">
        <v>44762</v>
      </c>
      <c r="G1158" s="81">
        <v>80</v>
      </c>
      <c r="H1158" s="81" t="s">
        <v>1241</v>
      </c>
      <c r="I1158" s="78">
        <v>44790</v>
      </c>
      <c r="J1158" s="81"/>
      <c r="K1158" s="97" t="s">
        <v>882</v>
      </c>
      <c r="L1158" s="82" t="s">
        <v>1242</v>
      </c>
      <c r="M1158" s="77" t="s">
        <v>7</v>
      </c>
      <c r="N1158" s="83"/>
      <c r="O1158" s="84"/>
      <c r="P1158" s="76">
        <v>68.5</v>
      </c>
      <c r="Q1158" s="76">
        <v>25000</v>
      </c>
      <c r="R1158" s="76">
        <v>4</v>
      </c>
      <c r="S1158" s="85" t="s">
        <v>865</v>
      </c>
      <c r="T1158" s="76" t="s">
        <v>873</v>
      </c>
      <c r="U1158" s="76">
        <v>25.7</v>
      </c>
      <c r="V1158" s="90" t="s">
        <v>884</v>
      </c>
      <c r="W1158" s="84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86"/>
      <c r="AP1158" s="86"/>
      <c r="AQ1158" s="86"/>
      <c r="AR1158" s="86"/>
      <c r="AS1158" s="86"/>
      <c r="AT1158" s="86"/>
      <c r="AU1158" s="86"/>
    </row>
    <row r="1159" spans="1:47" ht="15" customHeight="1">
      <c r="A1159" s="244">
        <v>54277405</v>
      </c>
      <c r="B1159" s="77">
        <v>22</v>
      </c>
      <c r="C1159" s="78">
        <v>44758</v>
      </c>
      <c r="D1159" s="79">
        <v>44759</v>
      </c>
      <c r="E1159" s="77" t="s">
        <v>862</v>
      </c>
      <c r="F1159" s="87">
        <v>44762</v>
      </c>
      <c r="G1159" s="81">
        <v>80</v>
      </c>
      <c r="H1159" s="81" t="s">
        <v>1241</v>
      </c>
      <c r="I1159" s="78">
        <v>44790</v>
      </c>
      <c r="J1159" s="97" t="s">
        <v>882</v>
      </c>
      <c r="K1159" s="77" t="s">
        <v>1245</v>
      </c>
      <c r="L1159" s="82" t="s">
        <v>1244</v>
      </c>
      <c r="M1159" s="77" t="s">
        <v>7</v>
      </c>
      <c r="N1159" s="83"/>
      <c r="O1159" s="84"/>
      <c r="P1159" s="76">
        <v>70</v>
      </c>
      <c r="Q1159" s="76">
        <v>23600</v>
      </c>
      <c r="R1159" s="81">
        <v>4</v>
      </c>
      <c r="S1159" s="85" t="s">
        <v>865</v>
      </c>
      <c r="T1159" s="76" t="s">
        <v>895</v>
      </c>
      <c r="U1159" s="76">
        <v>25.69</v>
      </c>
      <c r="V1159" s="76" t="s">
        <v>1246</v>
      </c>
      <c r="W1159" s="84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86"/>
      <c r="AP1159" s="86"/>
      <c r="AQ1159" s="86"/>
      <c r="AR1159" s="86"/>
      <c r="AS1159" s="86"/>
      <c r="AT1159" s="86"/>
      <c r="AU1159" s="86"/>
    </row>
    <row r="1160" spans="1:47" ht="15" customHeight="1">
      <c r="A1160" s="244">
        <v>54290622</v>
      </c>
      <c r="B1160" s="77">
        <v>23</v>
      </c>
      <c r="C1160" s="78">
        <v>44758</v>
      </c>
      <c r="D1160" s="79">
        <v>44759</v>
      </c>
      <c r="E1160" s="77" t="s">
        <v>862</v>
      </c>
      <c r="F1160" s="87">
        <v>44762</v>
      </c>
      <c r="G1160" s="81">
        <v>80</v>
      </c>
      <c r="H1160" s="81" t="s">
        <v>1241</v>
      </c>
      <c r="I1160" s="78">
        <v>44790</v>
      </c>
      <c r="J1160" s="81"/>
      <c r="K1160" s="97" t="s">
        <v>882</v>
      </c>
      <c r="L1160" s="82" t="s">
        <v>1244</v>
      </c>
      <c r="M1160" s="77" t="s">
        <v>7</v>
      </c>
      <c r="N1160" s="83"/>
      <c r="O1160" s="84"/>
      <c r="P1160" s="76">
        <v>69</v>
      </c>
      <c r="Q1160" s="81">
        <v>25000</v>
      </c>
      <c r="R1160" s="76">
        <v>4</v>
      </c>
      <c r="S1160" s="85" t="s">
        <v>865</v>
      </c>
      <c r="T1160" s="101" t="s">
        <v>897</v>
      </c>
      <c r="U1160" s="76">
        <v>25.38</v>
      </c>
      <c r="V1160" s="90" t="s">
        <v>884</v>
      </c>
      <c r="W1160" s="84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86"/>
      <c r="AP1160" s="86"/>
      <c r="AQ1160" s="86"/>
      <c r="AR1160" s="86"/>
      <c r="AS1160" s="86"/>
      <c r="AT1160" s="86"/>
      <c r="AU1160" s="86"/>
    </row>
    <row r="1161" spans="1:47" ht="15" customHeight="1">
      <c r="A1161" s="244">
        <v>94952686</v>
      </c>
      <c r="B1161" s="77">
        <v>24</v>
      </c>
      <c r="C1161" s="78">
        <v>44758</v>
      </c>
      <c r="D1161" s="79">
        <v>44759</v>
      </c>
      <c r="E1161" s="77" t="s">
        <v>862</v>
      </c>
      <c r="F1161" s="87">
        <v>44762</v>
      </c>
      <c r="G1161" s="81">
        <v>80</v>
      </c>
      <c r="H1161" s="81" t="s">
        <v>1241</v>
      </c>
      <c r="I1161" s="78">
        <v>44790</v>
      </c>
      <c r="J1161" s="81"/>
      <c r="K1161" s="97" t="s">
        <v>882</v>
      </c>
      <c r="L1161" s="82" t="s">
        <v>1244</v>
      </c>
      <c r="M1161" s="77" t="s">
        <v>7</v>
      </c>
      <c r="N1161" s="83"/>
      <c r="O1161" s="84"/>
      <c r="P1161" s="76">
        <v>69</v>
      </c>
      <c r="Q1161" s="81">
        <v>25000</v>
      </c>
      <c r="R1161" s="76">
        <v>4</v>
      </c>
      <c r="S1161" s="85" t="s">
        <v>865</v>
      </c>
      <c r="T1161" s="101" t="s">
        <v>897</v>
      </c>
      <c r="U1161" s="76">
        <v>25.38</v>
      </c>
      <c r="V1161" s="90" t="s">
        <v>884</v>
      </c>
      <c r="W1161" s="84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86"/>
      <c r="AP1161" s="86"/>
      <c r="AQ1161" s="86"/>
      <c r="AR1161" s="86"/>
      <c r="AS1161" s="86"/>
      <c r="AT1161" s="86"/>
      <c r="AU1161" s="86"/>
    </row>
    <row r="1162" spans="1:47" ht="15" customHeight="1">
      <c r="A1162" s="244">
        <v>94490398</v>
      </c>
      <c r="B1162" s="77">
        <v>25</v>
      </c>
      <c r="C1162" s="78">
        <v>44758</v>
      </c>
      <c r="D1162" s="79">
        <v>44759</v>
      </c>
      <c r="E1162" s="77" t="s">
        <v>862</v>
      </c>
      <c r="F1162" s="87">
        <v>44762</v>
      </c>
      <c r="G1162" s="81">
        <v>80</v>
      </c>
      <c r="H1162" s="81" t="s">
        <v>1247</v>
      </c>
      <c r="I1162" s="78">
        <v>44791</v>
      </c>
      <c r="J1162" s="81"/>
      <c r="K1162" s="97" t="s">
        <v>882</v>
      </c>
      <c r="L1162" s="82" t="s">
        <v>1244</v>
      </c>
      <c r="M1162" s="77" t="s">
        <v>7</v>
      </c>
      <c r="N1162" s="83"/>
      <c r="O1162" s="84"/>
      <c r="P1162" s="76">
        <v>69</v>
      </c>
      <c r="Q1162" s="81">
        <v>25000</v>
      </c>
      <c r="R1162" s="81">
        <v>4</v>
      </c>
      <c r="S1162" s="89" t="s">
        <v>877</v>
      </c>
      <c r="T1162" s="100" t="s">
        <v>891</v>
      </c>
      <c r="U1162" s="81">
        <v>25.22</v>
      </c>
      <c r="V1162" s="90" t="s">
        <v>884</v>
      </c>
      <c r="W1162" s="84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86"/>
      <c r="AP1162" s="86"/>
      <c r="AQ1162" s="86"/>
      <c r="AR1162" s="86"/>
      <c r="AS1162" s="86"/>
      <c r="AT1162" s="86"/>
      <c r="AU1162" s="86"/>
    </row>
    <row r="1163" spans="1:47" ht="15" customHeight="1">
      <c r="A1163" s="244">
        <v>98341423</v>
      </c>
      <c r="B1163" s="77">
        <v>26</v>
      </c>
      <c r="C1163" s="78">
        <v>44758</v>
      </c>
      <c r="D1163" s="79">
        <v>44759</v>
      </c>
      <c r="E1163" s="77" t="s">
        <v>862</v>
      </c>
      <c r="F1163" s="87">
        <v>44762</v>
      </c>
      <c r="G1163" s="81">
        <v>80</v>
      </c>
      <c r="H1163" s="81" t="s">
        <v>1247</v>
      </c>
      <c r="I1163" s="78">
        <v>44791</v>
      </c>
      <c r="J1163" s="81"/>
      <c r="K1163" s="97" t="s">
        <v>882</v>
      </c>
      <c r="L1163" s="82" t="s">
        <v>1244</v>
      </c>
      <c r="M1163" s="77" t="s">
        <v>7</v>
      </c>
      <c r="N1163" s="83"/>
      <c r="O1163" s="84"/>
      <c r="P1163" s="76">
        <v>69</v>
      </c>
      <c r="Q1163" s="81">
        <v>24800</v>
      </c>
      <c r="R1163" s="76">
        <v>4</v>
      </c>
      <c r="S1163" s="85" t="s">
        <v>865</v>
      </c>
      <c r="T1163" s="101" t="s">
        <v>897</v>
      </c>
      <c r="U1163" s="76">
        <v>25.38</v>
      </c>
      <c r="V1163" s="90" t="s">
        <v>884</v>
      </c>
      <c r="W1163" s="84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86"/>
      <c r="AP1163" s="86"/>
      <c r="AQ1163" s="86"/>
      <c r="AR1163" s="86"/>
      <c r="AS1163" s="86"/>
      <c r="AT1163" s="86"/>
      <c r="AU1163" s="86"/>
    </row>
    <row r="1164" spans="1:47" ht="15" customHeight="1">
      <c r="A1164" s="244">
        <v>54968284</v>
      </c>
      <c r="B1164" s="77">
        <v>27</v>
      </c>
      <c r="C1164" s="78">
        <v>44758</v>
      </c>
      <c r="D1164" s="79">
        <v>44759</v>
      </c>
      <c r="E1164" s="77" t="s">
        <v>862</v>
      </c>
      <c r="F1164" s="87">
        <v>44762</v>
      </c>
      <c r="G1164" s="81">
        <v>80</v>
      </c>
      <c r="H1164" s="81" t="s">
        <v>1247</v>
      </c>
      <c r="I1164" s="78">
        <v>44791</v>
      </c>
      <c r="J1164" s="81"/>
      <c r="K1164" s="97" t="s">
        <v>882</v>
      </c>
      <c r="L1164" s="82" t="s">
        <v>1244</v>
      </c>
      <c r="M1164" s="77" t="s">
        <v>7</v>
      </c>
      <c r="N1164" s="83"/>
      <c r="O1164" s="84"/>
      <c r="P1164" s="76">
        <v>69</v>
      </c>
      <c r="Q1164" s="81">
        <v>25000</v>
      </c>
      <c r="R1164" s="81">
        <v>4</v>
      </c>
      <c r="S1164" s="89" t="s">
        <v>877</v>
      </c>
      <c r="T1164" s="100" t="s">
        <v>891</v>
      </c>
      <c r="U1164" s="81">
        <v>25.22</v>
      </c>
      <c r="V1164" s="90" t="s">
        <v>884</v>
      </c>
      <c r="W1164" s="84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86"/>
      <c r="AP1164" s="86"/>
      <c r="AQ1164" s="86"/>
      <c r="AR1164" s="86"/>
      <c r="AS1164" s="86"/>
      <c r="AT1164" s="86"/>
      <c r="AU1164" s="86"/>
    </row>
    <row r="1165" spans="1:47" ht="15" customHeight="1">
      <c r="A1165" s="244">
        <v>59185348</v>
      </c>
      <c r="B1165" s="77">
        <v>28</v>
      </c>
      <c r="C1165" s="78">
        <v>44758</v>
      </c>
      <c r="D1165" s="79">
        <v>44759</v>
      </c>
      <c r="E1165" s="77" t="s">
        <v>862</v>
      </c>
      <c r="F1165" s="87">
        <v>44762</v>
      </c>
      <c r="G1165" s="81">
        <v>80</v>
      </c>
      <c r="H1165" s="81" t="s">
        <v>1247</v>
      </c>
      <c r="I1165" s="78">
        <v>44791</v>
      </c>
      <c r="J1165" s="81"/>
      <c r="K1165" s="97" t="s">
        <v>882</v>
      </c>
      <c r="L1165" s="82" t="s">
        <v>1244</v>
      </c>
      <c r="M1165" s="77" t="s">
        <v>7</v>
      </c>
      <c r="N1165" s="83"/>
      <c r="O1165" s="84"/>
      <c r="P1165" s="76">
        <v>69</v>
      </c>
      <c r="Q1165" s="81">
        <v>25000</v>
      </c>
      <c r="R1165" s="81">
        <v>4</v>
      </c>
      <c r="S1165" s="89" t="s">
        <v>877</v>
      </c>
      <c r="T1165" s="100" t="s">
        <v>891</v>
      </c>
      <c r="U1165" s="81">
        <v>25.22</v>
      </c>
      <c r="V1165" s="90" t="s">
        <v>884</v>
      </c>
      <c r="W1165" s="84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86"/>
      <c r="AP1165" s="86"/>
      <c r="AQ1165" s="86"/>
      <c r="AR1165" s="86"/>
      <c r="AS1165" s="86"/>
      <c r="AT1165" s="86"/>
      <c r="AU1165" s="86"/>
    </row>
    <row r="1166" spans="1:47" ht="15" customHeight="1">
      <c r="A1166" s="244">
        <v>98327224</v>
      </c>
      <c r="B1166" s="77">
        <v>29</v>
      </c>
      <c r="C1166" s="78">
        <v>44758</v>
      </c>
      <c r="D1166" s="79">
        <v>44759</v>
      </c>
      <c r="E1166" s="77" t="s">
        <v>862</v>
      </c>
      <c r="F1166" s="87">
        <v>44762</v>
      </c>
      <c r="G1166" s="81">
        <v>80</v>
      </c>
      <c r="H1166" s="81" t="s">
        <v>1247</v>
      </c>
      <c r="I1166" s="78">
        <v>44791</v>
      </c>
      <c r="J1166" s="81"/>
      <c r="K1166" s="97" t="s">
        <v>882</v>
      </c>
      <c r="L1166" s="82" t="s">
        <v>1244</v>
      </c>
      <c r="M1166" s="77" t="s">
        <v>7</v>
      </c>
      <c r="N1166" s="83"/>
      <c r="O1166" s="84"/>
      <c r="P1166" s="76">
        <v>68.5</v>
      </c>
      <c r="Q1166" s="81">
        <v>25400</v>
      </c>
      <c r="R1166" s="76">
        <v>4</v>
      </c>
      <c r="S1166" s="85" t="s">
        <v>865</v>
      </c>
      <c r="T1166" s="76" t="s">
        <v>873</v>
      </c>
      <c r="U1166" s="76">
        <v>25.7</v>
      </c>
      <c r="V1166" s="90" t="s">
        <v>884</v>
      </c>
      <c r="W1166" s="84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86"/>
      <c r="AP1166" s="86"/>
      <c r="AQ1166" s="86"/>
      <c r="AR1166" s="86"/>
      <c r="AS1166" s="86"/>
      <c r="AT1166" s="86"/>
      <c r="AU1166" s="86"/>
    </row>
    <row r="1167" spans="1:47" ht="15" customHeight="1">
      <c r="A1167" s="244">
        <v>98330202</v>
      </c>
      <c r="B1167" s="77">
        <v>30</v>
      </c>
      <c r="C1167" s="78">
        <v>44758</v>
      </c>
      <c r="D1167" s="79">
        <v>44759</v>
      </c>
      <c r="E1167" s="77" t="s">
        <v>862</v>
      </c>
      <c r="F1167" s="87">
        <v>44762</v>
      </c>
      <c r="G1167" s="81">
        <v>80</v>
      </c>
      <c r="H1167" s="81" t="s">
        <v>1247</v>
      </c>
      <c r="I1167" s="78">
        <v>44791</v>
      </c>
      <c r="J1167" s="81"/>
      <c r="K1167" s="97" t="s">
        <v>882</v>
      </c>
      <c r="L1167" s="82" t="s">
        <v>1244</v>
      </c>
      <c r="M1167" s="77" t="s">
        <v>7</v>
      </c>
      <c r="N1167" s="83"/>
      <c r="O1167" s="84"/>
      <c r="P1167" s="76">
        <v>68.5</v>
      </c>
      <c r="Q1167" s="81">
        <v>25400</v>
      </c>
      <c r="R1167" s="76">
        <v>4</v>
      </c>
      <c r="S1167" s="85" t="s">
        <v>865</v>
      </c>
      <c r="T1167" s="76" t="s">
        <v>873</v>
      </c>
      <c r="U1167" s="76">
        <v>25.7</v>
      </c>
      <c r="V1167" s="90" t="s">
        <v>884</v>
      </c>
      <c r="W1167" s="84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86"/>
      <c r="AP1167" s="86"/>
      <c r="AQ1167" s="86"/>
      <c r="AR1167" s="86"/>
      <c r="AS1167" s="86"/>
      <c r="AT1167" s="86"/>
      <c r="AU1167" s="86"/>
    </row>
    <row r="1168" spans="1:47" ht="15" customHeight="1">
      <c r="A1168" s="244">
        <v>91963181</v>
      </c>
      <c r="B1168" s="77">
        <v>31</v>
      </c>
      <c r="C1168" s="78">
        <v>44758</v>
      </c>
      <c r="D1168" s="79">
        <v>44759</v>
      </c>
      <c r="E1168" s="77" t="s">
        <v>862</v>
      </c>
      <c r="F1168" s="87">
        <v>44762</v>
      </c>
      <c r="G1168" s="81">
        <v>80</v>
      </c>
      <c r="H1168" s="81" t="s">
        <v>1247</v>
      </c>
      <c r="I1168" s="78">
        <v>44791</v>
      </c>
      <c r="J1168" s="81"/>
      <c r="K1168" s="97" t="s">
        <v>882</v>
      </c>
      <c r="L1168" s="82" t="s">
        <v>1244</v>
      </c>
      <c r="M1168" s="77" t="s">
        <v>7</v>
      </c>
      <c r="N1168" s="83"/>
      <c r="O1168" s="84"/>
      <c r="P1168" s="76">
        <v>68.5</v>
      </c>
      <c r="Q1168" s="81">
        <v>25300</v>
      </c>
      <c r="R1168" s="76">
        <v>4</v>
      </c>
      <c r="S1168" s="85" t="s">
        <v>865</v>
      </c>
      <c r="T1168" s="76" t="s">
        <v>873</v>
      </c>
      <c r="U1168" s="76">
        <v>25.7</v>
      </c>
      <c r="V1168" s="90" t="s">
        <v>884</v>
      </c>
      <c r="W1168" s="84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86"/>
      <c r="AP1168" s="86"/>
      <c r="AQ1168" s="86"/>
      <c r="AR1168" s="86"/>
      <c r="AS1168" s="86"/>
      <c r="AT1168" s="86"/>
      <c r="AU1168" s="86"/>
    </row>
    <row r="1169" spans="1:47" ht="15" customHeight="1">
      <c r="A1169" s="91"/>
      <c r="B1169" s="92"/>
      <c r="C1169" s="93"/>
      <c r="D1169" s="93"/>
      <c r="E1169" s="92"/>
      <c r="F1169" s="92"/>
      <c r="G1169" s="92"/>
      <c r="H1169" s="190"/>
      <c r="I1169" s="190"/>
      <c r="J1169" s="190"/>
      <c r="K1169" s="92"/>
      <c r="L1169" s="92"/>
      <c r="M1169" s="92"/>
      <c r="N1169" s="92"/>
      <c r="O1169" s="94"/>
      <c r="P1169" s="92"/>
      <c r="Q1169" s="92"/>
      <c r="R1169" s="92"/>
      <c r="S1169" s="92"/>
      <c r="T1169" s="92"/>
      <c r="U1169" s="92"/>
      <c r="V1169" s="92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</row>
    <row r="1170" spans="1:47" ht="15" customHeight="1">
      <c r="A1170" s="97">
        <v>42268532</v>
      </c>
      <c r="B1170" s="114">
        <v>1</v>
      </c>
      <c r="C1170" s="123" t="s">
        <v>1168</v>
      </c>
      <c r="D1170" s="120">
        <v>44755</v>
      </c>
      <c r="E1170" s="81" t="s">
        <v>943</v>
      </c>
      <c r="F1170" s="90" t="s">
        <v>1169</v>
      </c>
      <c r="G1170" s="103">
        <v>40</v>
      </c>
      <c r="H1170" s="81"/>
      <c r="I1170" s="114"/>
      <c r="J1170" s="77"/>
      <c r="K1170" s="116"/>
      <c r="L1170" s="131"/>
      <c r="M1170" s="121"/>
      <c r="N1170" s="226"/>
      <c r="O1170" s="84"/>
      <c r="P1170" s="176"/>
      <c r="Q1170" s="176"/>
      <c r="R1170" s="176"/>
      <c r="S1170" s="177"/>
      <c r="T1170" s="176"/>
      <c r="U1170" s="227">
        <v>22.08</v>
      </c>
      <c r="V1170" s="247"/>
      <c r="W1170" s="84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86"/>
      <c r="AP1170" s="86"/>
      <c r="AQ1170" s="86"/>
      <c r="AR1170" s="86"/>
      <c r="AS1170" s="86"/>
      <c r="AT1170" s="86"/>
      <c r="AU1170" s="86"/>
    </row>
    <row r="1171" spans="1:47" ht="16.5" customHeight="1">
      <c r="A1171" s="104"/>
      <c r="B1171" s="145"/>
      <c r="C1171" s="106"/>
      <c r="D1171" s="105"/>
      <c r="E1171" s="105"/>
      <c r="F1171" s="105"/>
      <c r="G1171" s="105"/>
      <c r="H1171" s="446" t="s">
        <v>1248</v>
      </c>
      <c r="I1171" s="440"/>
      <c r="J1171" s="441"/>
      <c r="K1171" s="148"/>
      <c r="L1171" s="104"/>
      <c r="M1171" s="104"/>
      <c r="N1171" s="109"/>
      <c r="O1171" s="108"/>
      <c r="P1171" s="105"/>
      <c r="Q1171" s="109"/>
      <c r="R1171" s="109"/>
      <c r="S1171" s="110"/>
      <c r="T1171" s="109"/>
      <c r="U1171" s="149"/>
      <c r="V1171" s="108"/>
      <c r="W1171" s="108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86"/>
      <c r="AP1171" s="86"/>
      <c r="AQ1171" s="86"/>
      <c r="AR1171" s="86"/>
      <c r="AS1171" s="86"/>
      <c r="AT1171" s="86"/>
      <c r="AU1171" s="86"/>
    </row>
    <row r="1172" spans="1:47" ht="15" customHeight="1">
      <c r="A1172" s="118">
        <v>54966601</v>
      </c>
      <c r="B1172" s="76">
        <v>1</v>
      </c>
      <c r="C1172" s="132">
        <v>44754</v>
      </c>
      <c r="D1172" s="79">
        <v>44756</v>
      </c>
      <c r="E1172" s="81" t="s">
        <v>862</v>
      </c>
      <c r="F1172" s="80">
        <v>44764.708333333336</v>
      </c>
      <c r="G1172" s="81">
        <v>80</v>
      </c>
      <c r="H1172" s="114" t="s">
        <v>1216</v>
      </c>
      <c r="I1172" s="162">
        <v>44787</v>
      </c>
      <c r="J1172" s="76"/>
      <c r="K1172" s="117" t="s">
        <v>932</v>
      </c>
      <c r="L1172" s="232" t="s">
        <v>1249</v>
      </c>
      <c r="M1172" s="77" t="s">
        <v>1250</v>
      </c>
      <c r="N1172" s="83"/>
      <c r="O1172" s="84"/>
      <c r="P1172" s="76">
        <v>69</v>
      </c>
      <c r="Q1172" s="81">
        <v>25000</v>
      </c>
      <c r="R1172" s="81">
        <v>4</v>
      </c>
      <c r="S1172" s="89" t="s">
        <v>877</v>
      </c>
      <c r="T1172" s="100" t="s">
        <v>891</v>
      </c>
      <c r="U1172" s="81">
        <v>25.22</v>
      </c>
      <c r="V1172" s="117" t="s">
        <v>934</v>
      </c>
      <c r="W1172" s="84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86"/>
      <c r="AP1172" s="86"/>
      <c r="AQ1172" s="86"/>
      <c r="AR1172" s="86"/>
      <c r="AS1172" s="86"/>
      <c r="AT1172" s="86"/>
      <c r="AU1172" s="86"/>
    </row>
    <row r="1173" spans="1:47" ht="15" customHeight="1">
      <c r="A1173" s="118">
        <v>98113814</v>
      </c>
      <c r="B1173" s="76">
        <v>2</v>
      </c>
      <c r="C1173" s="132">
        <v>44754</v>
      </c>
      <c r="D1173" s="79">
        <v>44756</v>
      </c>
      <c r="E1173" s="81" t="s">
        <v>862</v>
      </c>
      <c r="F1173" s="87">
        <v>44764</v>
      </c>
      <c r="G1173" s="81">
        <v>80</v>
      </c>
      <c r="H1173" s="114" t="s">
        <v>1216</v>
      </c>
      <c r="I1173" s="162">
        <v>44787</v>
      </c>
      <c r="J1173" s="76"/>
      <c r="K1173" s="117" t="s">
        <v>932</v>
      </c>
      <c r="L1173" s="232" t="s">
        <v>1251</v>
      </c>
      <c r="M1173" s="77" t="s">
        <v>1250</v>
      </c>
      <c r="N1173" s="83"/>
      <c r="O1173" s="84"/>
      <c r="P1173" s="76">
        <v>69</v>
      </c>
      <c r="Q1173" s="76">
        <v>25000</v>
      </c>
      <c r="R1173" s="76">
        <v>4</v>
      </c>
      <c r="S1173" s="85" t="s">
        <v>875</v>
      </c>
      <c r="T1173" s="88" t="s">
        <v>876</v>
      </c>
      <c r="U1173" s="76">
        <v>25.22</v>
      </c>
      <c r="V1173" s="117" t="s">
        <v>934</v>
      </c>
      <c r="W1173" s="84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86"/>
      <c r="AP1173" s="86"/>
      <c r="AQ1173" s="86"/>
      <c r="AR1173" s="86"/>
      <c r="AS1173" s="86"/>
      <c r="AT1173" s="86"/>
      <c r="AU1173" s="86"/>
    </row>
    <row r="1174" spans="1:47" ht="15" customHeight="1">
      <c r="A1174" s="115">
        <v>59993220</v>
      </c>
      <c r="B1174" s="76">
        <v>3</v>
      </c>
      <c r="C1174" s="78">
        <v>44757</v>
      </c>
      <c r="D1174" s="79">
        <v>44757</v>
      </c>
      <c r="E1174" s="77" t="s">
        <v>862</v>
      </c>
      <c r="F1174" s="87">
        <v>44764</v>
      </c>
      <c r="G1174" s="102">
        <v>60</v>
      </c>
      <c r="H1174" s="81" t="s">
        <v>1247</v>
      </c>
      <c r="I1174" s="78">
        <v>44791</v>
      </c>
      <c r="J1174" s="81"/>
      <c r="K1174" s="117" t="s">
        <v>932</v>
      </c>
      <c r="L1174" s="82" t="s">
        <v>1219</v>
      </c>
      <c r="M1174" s="77" t="s">
        <v>8</v>
      </c>
      <c r="N1174" s="83"/>
      <c r="O1174" s="84"/>
      <c r="P1174" s="76">
        <v>72</v>
      </c>
      <c r="Q1174" s="76">
        <v>22000</v>
      </c>
      <c r="R1174" s="76">
        <v>3</v>
      </c>
      <c r="S1174" s="85" t="s">
        <v>899</v>
      </c>
      <c r="T1174" s="76" t="s">
        <v>952</v>
      </c>
      <c r="U1174" s="76">
        <v>19.62</v>
      </c>
      <c r="V1174" s="117" t="s">
        <v>934</v>
      </c>
      <c r="W1174" s="84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86"/>
      <c r="AP1174" s="86"/>
      <c r="AQ1174" s="86"/>
      <c r="AR1174" s="86"/>
      <c r="AS1174" s="86"/>
      <c r="AT1174" s="86"/>
      <c r="AU1174" s="86"/>
    </row>
    <row r="1175" spans="1:47" ht="15" customHeight="1">
      <c r="A1175" s="115">
        <v>59996611</v>
      </c>
      <c r="B1175" s="76">
        <v>4</v>
      </c>
      <c r="C1175" s="78">
        <v>44757</v>
      </c>
      <c r="D1175" s="79">
        <v>44757</v>
      </c>
      <c r="E1175" s="77" t="s">
        <v>862</v>
      </c>
      <c r="F1175" s="87">
        <v>44764</v>
      </c>
      <c r="G1175" s="102">
        <v>60</v>
      </c>
      <c r="H1175" s="81" t="s">
        <v>1247</v>
      </c>
      <c r="I1175" s="78">
        <v>44791</v>
      </c>
      <c r="J1175" s="81"/>
      <c r="K1175" s="117" t="s">
        <v>932</v>
      </c>
      <c r="L1175" s="82" t="s">
        <v>1219</v>
      </c>
      <c r="M1175" s="77" t="s">
        <v>8</v>
      </c>
      <c r="N1175" s="83"/>
      <c r="O1175" s="84"/>
      <c r="P1175" s="76">
        <v>72</v>
      </c>
      <c r="Q1175" s="76">
        <v>21500</v>
      </c>
      <c r="R1175" s="76">
        <v>3</v>
      </c>
      <c r="S1175" s="85" t="s">
        <v>899</v>
      </c>
      <c r="T1175" s="76" t="s">
        <v>952</v>
      </c>
      <c r="U1175" s="76">
        <v>19.62</v>
      </c>
      <c r="V1175" s="117" t="s">
        <v>934</v>
      </c>
      <c r="W1175" s="84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86"/>
      <c r="AP1175" s="86"/>
      <c r="AQ1175" s="86"/>
      <c r="AR1175" s="86"/>
      <c r="AS1175" s="86"/>
      <c r="AT1175" s="86"/>
      <c r="AU1175" s="86"/>
    </row>
    <row r="1176" spans="1:47" ht="15" customHeight="1">
      <c r="A1176" s="115">
        <v>59998211</v>
      </c>
      <c r="B1176" s="76">
        <v>5</v>
      </c>
      <c r="C1176" s="78">
        <v>44757</v>
      </c>
      <c r="D1176" s="79">
        <v>44757</v>
      </c>
      <c r="E1176" s="77" t="s">
        <v>862</v>
      </c>
      <c r="F1176" s="87">
        <v>44764</v>
      </c>
      <c r="G1176" s="102">
        <v>60</v>
      </c>
      <c r="H1176" s="98">
        <v>44760</v>
      </c>
      <c r="I1176" s="141" t="s">
        <v>1252</v>
      </c>
      <c r="J1176" s="81"/>
      <c r="K1176" s="117" t="s">
        <v>932</v>
      </c>
      <c r="L1176" s="82" t="s">
        <v>1219</v>
      </c>
      <c r="M1176" s="77" t="s">
        <v>8</v>
      </c>
      <c r="N1176" s="83"/>
      <c r="O1176" s="84"/>
      <c r="P1176" s="76">
        <v>72</v>
      </c>
      <c r="Q1176" s="76">
        <v>21700</v>
      </c>
      <c r="R1176" s="76">
        <v>3</v>
      </c>
      <c r="S1176" s="85" t="s">
        <v>899</v>
      </c>
      <c r="T1176" s="76" t="s">
        <v>900</v>
      </c>
      <c r="U1176" s="81">
        <v>19.62</v>
      </c>
      <c r="V1176" s="117" t="s">
        <v>934</v>
      </c>
      <c r="W1176" s="84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86"/>
      <c r="AP1176" s="86"/>
      <c r="AQ1176" s="86"/>
      <c r="AR1176" s="86"/>
      <c r="AS1176" s="86"/>
      <c r="AT1176" s="86"/>
      <c r="AU1176" s="86"/>
    </row>
    <row r="1177" spans="1:47" ht="15" customHeight="1">
      <c r="A1177" s="115">
        <v>58400771</v>
      </c>
      <c r="B1177" s="76">
        <v>6</v>
      </c>
      <c r="C1177" s="78">
        <v>44759</v>
      </c>
      <c r="D1177" s="79">
        <v>44760</v>
      </c>
      <c r="E1177" s="77" t="s">
        <v>862</v>
      </c>
      <c r="F1177" s="87">
        <v>44764</v>
      </c>
      <c r="G1177" s="102">
        <v>60</v>
      </c>
      <c r="H1177" s="81" t="s">
        <v>1241</v>
      </c>
      <c r="I1177" s="98">
        <v>44790</v>
      </c>
      <c r="J1177" s="81"/>
      <c r="K1177" s="117" t="s">
        <v>932</v>
      </c>
      <c r="L1177" s="82" t="s">
        <v>1253</v>
      </c>
      <c r="M1177" s="77" t="s">
        <v>6</v>
      </c>
      <c r="N1177" s="83"/>
      <c r="O1177" s="84"/>
      <c r="P1177" s="76">
        <v>72</v>
      </c>
      <c r="Q1177" s="76">
        <v>21700</v>
      </c>
      <c r="R1177" s="76">
        <v>3</v>
      </c>
      <c r="S1177" s="85" t="s">
        <v>899</v>
      </c>
      <c r="T1177" s="76" t="s">
        <v>900</v>
      </c>
      <c r="U1177" s="81">
        <v>19.62</v>
      </c>
      <c r="V1177" s="117" t="s">
        <v>934</v>
      </c>
      <c r="W1177" s="84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86"/>
      <c r="AP1177" s="86"/>
      <c r="AQ1177" s="86"/>
      <c r="AR1177" s="86"/>
      <c r="AS1177" s="86"/>
      <c r="AT1177" s="86"/>
      <c r="AU1177" s="86"/>
    </row>
    <row r="1178" spans="1:47" ht="15" customHeight="1">
      <c r="A1178" s="115">
        <v>59987545</v>
      </c>
      <c r="B1178" s="76">
        <v>7</v>
      </c>
      <c r="C1178" s="78">
        <v>44759</v>
      </c>
      <c r="D1178" s="79">
        <v>44760</v>
      </c>
      <c r="E1178" s="77" t="s">
        <v>862</v>
      </c>
      <c r="F1178" s="87">
        <v>44764</v>
      </c>
      <c r="G1178" s="102">
        <v>60</v>
      </c>
      <c r="H1178" s="81" t="s">
        <v>1241</v>
      </c>
      <c r="I1178" s="98">
        <v>44790</v>
      </c>
      <c r="J1178" s="81"/>
      <c r="K1178" s="117" t="s">
        <v>932</v>
      </c>
      <c r="L1178" s="82" t="s">
        <v>1253</v>
      </c>
      <c r="M1178" s="77" t="s">
        <v>6</v>
      </c>
      <c r="N1178" s="83"/>
      <c r="O1178" s="84"/>
      <c r="P1178" s="76">
        <v>72</v>
      </c>
      <c r="Q1178" s="76">
        <v>21500</v>
      </c>
      <c r="R1178" s="76">
        <v>3</v>
      </c>
      <c r="S1178" s="85" t="s">
        <v>899</v>
      </c>
      <c r="T1178" s="76" t="s">
        <v>952</v>
      </c>
      <c r="U1178" s="76">
        <v>19.62</v>
      </c>
      <c r="V1178" s="117" t="s">
        <v>934</v>
      </c>
      <c r="W1178" s="84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86"/>
      <c r="AP1178" s="86"/>
      <c r="AQ1178" s="86"/>
      <c r="AR1178" s="86"/>
      <c r="AS1178" s="86"/>
      <c r="AT1178" s="86"/>
      <c r="AU1178" s="86"/>
    </row>
    <row r="1179" spans="1:47" ht="15" customHeight="1">
      <c r="A1179" s="115">
        <v>59989996</v>
      </c>
      <c r="B1179" s="76">
        <v>8</v>
      </c>
      <c r="C1179" s="78">
        <v>44759</v>
      </c>
      <c r="D1179" s="79">
        <v>44760</v>
      </c>
      <c r="E1179" s="77" t="s">
        <v>862</v>
      </c>
      <c r="F1179" s="87">
        <v>44764</v>
      </c>
      <c r="G1179" s="102">
        <v>60</v>
      </c>
      <c r="H1179" s="81" t="s">
        <v>1241</v>
      </c>
      <c r="I1179" s="98">
        <v>44790</v>
      </c>
      <c r="J1179" s="81"/>
      <c r="K1179" s="117" t="s">
        <v>932</v>
      </c>
      <c r="L1179" s="82" t="s">
        <v>1253</v>
      </c>
      <c r="M1179" s="77" t="s">
        <v>6</v>
      </c>
      <c r="N1179" s="83"/>
      <c r="O1179" s="84"/>
      <c r="P1179" s="76">
        <v>72</v>
      </c>
      <c r="Q1179" s="76">
        <v>22000</v>
      </c>
      <c r="R1179" s="76">
        <v>3</v>
      </c>
      <c r="S1179" s="85" t="s">
        <v>899</v>
      </c>
      <c r="T1179" s="76" t="s">
        <v>952</v>
      </c>
      <c r="U1179" s="76">
        <v>19.62</v>
      </c>
      <c r="V1179" s="117" t="s">
        <v>934</v>
      </c>
      <c r="W1179" s="84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86"/>
      <c r="AP1179" s="86"/>
      <c r="AQ1179" s="86"/>
      <c r="AR1179" s="86"/>
      <c r="AS1179" s="86"/>
      <c r="AT1179" s="86"/>
      <c r="AU1179" s="86"/>
    </row>
    <row r="1180" spans="1:47" ht="15" customHeight="1">
      <c r="A1180" s="115">
        <v>59998971</v>
      </c>
      <c r="B1180" s="76">
        <v>9</v>
      </c>
      <c r="C1180" s="78">
        <v>44759</v>
      </c>
      <c r="D1180" s="79">
        <v>44760</v>
      </c>
      <c r="E1180" s="77" t="s">
        <v>862</v>
      </c>
      <c r="F1180" s="87">
        <v>44764</v>
      </c>
      <c r="G1180" s="102">
        <v>60</v>
      </c>
      <c r="H1180" s="81" t="s">
        <v>1241</v>
      </c>
      <c r="I1180" s="98">
        <v>44790</v>
      </c>
      <c r="J1180" s="81"/>
      <c r="K1180" s="117" t="s">
        <v>932</v>
      </c>
      <c r="L1180" s="82" t="s">
        <v>1253</v>
      </c>
      <c r="M1180" s="77" t="s">
        <v>6</v>
      </c>
      <c r="N1180" s="83"/>
      <c r="O1180" s="84"/>
      <c r="P1180" s="76">
        <v>72</v>
      </c>
      <c r="Q1180" s="76">
        <v>21700</v>
      </c>
      <c r="R1180" s="76">
        <v>3</v>
      </c>
      <c r="S1180" s="85" t="s">
        <v>899</v>
      </c>
      <c r="T1180" s="76" t="s">
        <v>900</v>
      </c>
      <c r="U1180" s="81">
        <v>19.62</v>
      </c>
      <c r="V1180" s="117" t="s">
        <v>934</v>
      </c>
      <c r="W1180" s="84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86"/>
      <c r="AP1180" s="86"/>
      <c r="AQ1180" s="86"/>
      <c r="AR1180" s="86"/>
      <c r="AS1180" s="86"/>
      <c r="AT1180" s="86"/>
      <c r="AU1180" s="86"/>
    </row>
    <row r="1181" spans="1:47" ht="15" customHeight="1">
      <c r="A1181" s="115">
        <v>59996330</v>
      </c>
      <c r="B1181" s="76">
        <v>10</v>
      </c>
      <c r="C1181" s="78">
        <v>44757</v>
      </c>
      <c r="D1181" s="79">
        <v>44757</v>
      </c>
      <c r="E1181" s="77" t="s">
        <v>862</v>
      </c>
      <c r="F1181" s="87">
        <v>44764</v>
      </c>
      <c r="G1181" s="102">
        <v>60</v>
      </c>
      <c r="H1181" s="81" t="s">
        <v>1241</v>
      </c>
      <c r="I1181" s="98">
        <v>44790</v>
      </c>
      <c r="J1181" s="81"/>
      <c r="K1181" s="117" t="s">
        <v>932</v>
      </c>
      <c r="L1181" s="82" t="s">
        <v>1219</v>
      </c>
      <c r="M1181" s="77" t="s">
        <v>8</v>
      </c>
      <c r="N1181" s="83"/>
      <c r="O1181" s="84"/>
      <c r="P1181" s="76">
        <v>72</v>
      </c>
      <c r="Q1181" s="76">
        <v>21500</v>
      </c>
      <c r="R1181" s="76">
        <v>3</v>
      </c>
      <c r="S1181" s="85" t="s">
        <v>899</v>
      </c>
      <c r="T1181" s="76" t="s">
        <v>952</v>
      </c>
      <c r="U1181" s="76">
        <v>19.62</v>
      </c>
      <c r="V1181" s="117" t="s">
        <v>934</v>
      </c>
      <c r="W1181" s="84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86"/>
      <c r="AP1181" s="86"/>
      <c r="AQ1181" s="86"/>
      <c r="AR1181" s="86"/>
      <c r="AS1181" s="86"/>
      <c r="AT1181" s="86"/>
      <c r="AU1181" s="86"/>
    </row>
    <row r="1182" spans="1:47" ht="15" customHeight="1">
      <c r="A1182" s="115">
        <v>59998500</v>
      </c>
      <c r="B1182" s="76">
        <v>11</v>
      </c>
      <c r="C1182" s="78">
        <v>44757</v>
      </c>
      <c r="D1182" s="79">
        <v>44758</v>
      </c>
      <c r="E1182" s="77" t="s">
        <v>862</v>
      </c>
      <c r="F1182" s="87">
        <v>44764</v>
      </c>
      <c r="G1182" s="102">
        <v>60</v>
      </c>
      <c r="H1182" s="81" t="s">
        <v>1241</v>
      </c>
      <c r="I1182" s="98">
        <v>44791</v>
      </c>
      <c r="J1182" s="81"/>
      <c r="K1182" s="117" t="s">
        <v>932</v>
      </c>
      <c r="L1182" s="82" t="s">
        <v>1220</v>
      </c>
      <c r="M1182" s="77" t="s">
        <v>6</v>
      </c>
      <c r="N1182" s="83"/>
      <c r="O1182" s="84"/>
      <c r="P1182" s="76">
        <v>72</v>
      </c>
      <c r="Q1182" s="76">
        <v>21700</v>
      </c>
      <c r="R1182" s="76">
        <v>3</v>
      </c>
      <c r="S1182" s="85" t="s">
        <v>899</v>
      </c>
      <c r="T1182" s="76" t="s">
        <v>900</v>
      </c>
      <c r="U1182" s="81">
        <v>19.62</v>
      </c>
      <c r="V1182" s="117" t="s">
        <v>934</v>
      </c>
      <c r="W1182" s="84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86"/>
      <c r="AP1182" s="86"/>
      <c r="AQ1182" s="86"/>
      <c r="AR1182" s="86"/>
      <c r="AS1182" s="86"/>
      <c r="AT1182" s="86"/>
      <c r="AU1182" s="86"/>
    </row>
    <row r="1183" spans="1:47" ht="15" customHeight="1">
      <c r="A1183" s="115">
        <v>59993410</v>
      </c>
      <c r="B1183" s="76">
        <v>12</v>
      </c>
      <c r="C1183" s="78">
        <v>44757</v>
      </c>
      <c r="D1183" s="79">
        <v>44758</v>
      </c>
      <c r="E1183" s="77" t="s">
        <v>862</v>
      </c>
      <c r="F1183" s="87">
        <v>44764</v>
      </c>
      <c r="G1183" s="102">
        <v>60</v>
      </c>
      <c r="H1183" s="81" t="s">
        <v>1241</v>
      </c>
      <c r="I1183" s="98">
        <v>44790</v>
      </c>
      <c r="J1183" s="81"/>
      <c r="K1183" s="117" t="s">
        <v>932</v>
      </c>
      <c r="L1183" s="82" t="s">
        <v>1220</v>
      </c>
      <c r="M1183" s="77" t="s">
        <v>6</v>
      </c>
      <c r="N1183" s="83"/>
      <c r="O1183" s="84"/>
      <c r="P1183" s="76">
        <v>72</v>
      </c>
      <c r="Q1183" s="76">
        <v>21000</v>
      </c>
      <c r="R1183" s="76">
        <v>3</v>
      </c>
      <c r="S1183" s="85" t="s">
        <v>899</v>
      </c>
      <c r="T1183" s="76" t="s">
        <v>952</v>
      </c>
      <c r="U1183" s="76">
        <v>19.62</v>
      </c>
      <c r="V1183" s="117" t="s">
        <v>934</v>
      </c>
      <c r="W1183" s="84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86"/>
      <c r="AP1183" s="86"/>
      <c r="AQ1183" s="86"/>
      <c r="AR1183" s="86"/>
      <c r="AS1183" s="86"/>
      <c r="AT1183" s="86"/>
      <c r="AU1183" s="86"/>
    </row>
    <row r="1184" spans="1:47" ht="15" customHeight="1">
      <c r="A1184" s="118">
        <v>59992990</v>
      </c>
      <c r="B1184" s="76">
        <v>13</v>
      </c>
      <c r="C1184" s="132">
        <v>44751</v>
      </c>
      <c r="D1184" s="79">
        <v>44756</v>
      </c>
      <c r="E1184" s="81" t="s">
        <v>862</v>
      </c>
      <c r="F1184" s="87">
        <v>44764</v>
      </c>
      <c r="G1184" s="102">
        <v>60</v>
      </c>
      <c r="H1184" s="114" t="s">
        <v>1216</v>
      </c>
      <c r="I1184" s="162">
        <v>44787</v>
      </c>
      <c r="J1184" s="127"/>
      <c r="K1184" s="117" t="s">
        <v>932</v>
      </c>
      <c r="L1184" s="248" t="s">
        <v>1254</v>
      </c>
      <c r="M1184" s="77" t="s">
        <v>1250</v>
      </c>
      <c r="N1184" s="122"/>
      <c r="O1184" s="84"/>
      <c r="P1184" s="76">
        <v>72</v>
      </c>
      <c r="Q1184" s="76">
        <v>21500</v>
      </c>
      <c r="R1184" s="76">
        <v>3</v>
      </c>
      <c r="S1184" s="85" t="s">
        <v>899</v>
      </c>
      <c r="T1184" s="76" t="s">
        <v>952</v>
      </c>
      <c r="U1184" s="76">
        <v>19.62</v>
      </c>
      <c r="V1184" s="117" t="s">
        <v>934</v>
      </c>
      <c r="W1184" s="84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86"/>
      <c r="AP1184" s="86"/>
      <c r="AQ1184" s="86"/>
      <c r="AR1184" s="86"/>
      <c r="AS1184" s="86"/>
      <c r="AT1184" s="86"/>
      <c r="AU1184" s="86"/>
    </row>
    <row r="1185" spans="1:47" ht="15" customHeight="1">
      <c r="A1185" s="118">
        <v>58403775</v>
      </c>
      <c r="B1185" s="76">
        <v>14</v>
      </c>
      <c r="C1185" s="132">
        <v>44751</v>
      </c>
      <c r="D1185" s="79">
        <v>44756</v>
      </c>
      <c r="E1185" s="81" t="s">
        <v>862</v>
      </c>
      <c r="F1185" s="87">
        <v>44764</v>
      </c>
      <c r="G1185" s="102">
        <v>60</v>
      </c>
      <c r="H1185" s="114" t="s">
        <v>1216</v>
      </c>
      <c r="I1185" s="162">
        <v>44787</v>
      </c>
      <c r="J1185" s="127"/>
      <c r="K1185" s="117" t="s">
        <v>932</v>
      </c>
      <c r="L1185" s="248" t="s">
        <v>1255</v>
      </c>
      <c r="M1185" s="77" t="s">
        <v>1250</v>
      </c>
      <c r="N1185" s="122"/>
      <c r="O1185" s="84"/>
      <c r="P1185" s="76">
        <v>72</v>
      </c>
      <c r="Q1185" s="76">
        <v>21700</v>
      </c>
      <c r="R1185" s="76">
        <v>3</v>
      </c>
      <c r="S1185" s="85" t="s">
        <v>899</v>
      </c>
      <c r="T1185" s="76" t="s">
        <v>900</v>
      </c>
      <c r="U1185" s="81">
        <v>19.62</v>
      </c>
      <c r="V1185" s="117" t="s">
        <v>934</v>
      </c>
      <c r="W1185" s="84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86"/>
      <c r="AP1185" s="86"/>
      <c r="AQ1185" s="86"/>
      <c r="AR1185" s="86"/>
      <c r="AS1185" s="86"/>
      <c r="AT1185" s="86"/>
      <c r="AU1185" s="86"/>
    </row>
    <row r="1186" spans="1:47" ht="15" customHeight="1">
      <c r="A1186" s="118">
        <v>59993071</v>
      </c>
      <c r="B1186" s="76">
        <v>15</v>
      </c>
      <c r="C1186" s="132">
        <v>44751</v>
      </c>
      <c r="D1186" s="79">
        <v>44756</v>
      </c>
      <c r="E1186" s="81" t="s">
        <v>862</v>
      </c>
      <c r="F1186" s="87">
        <v>44764</v>
      </c>
      <c r="G1186" s="102">
        <v>60</v>
      </c>
      <c r="H1186" s="114" t="s">
        <v>1216</v>
      </c>
      <c r="I1186" s="162">
        <v>44787</v>
      </c>
      <c r="J1186" s="127"/>
      <c r="K1186" s="117" t="s">
        <v>932</v>
      </c>
      <c r="L1186" s="248" t="s">
        <v>1256</v>
      </c>
      <c r="M1186" s="77" t="s">
        <v>1250</v>
      </c>
      <c r="N1186" s="122"/>
      <c r="O1186" s="84"/>
      <c r="P1186" s="76">
        <v>72</v>
      </c>
      <c r="Q1186" s="76">
        <v>22000</v>
      </c>
      <c r="R1186" s="76">
        <v>3</v>
      </c>
      <c r="S1186" s="85" t="s">
        <v>899</v>
      </c>
      <c r="T1186" s="76" t="s">
        <v>952</v>
      </c>
      <c r="U1186" s="76">
        <v>19.62</v>
      </c>
      <c r="V1186" s="117" t="s">
        <v>934</v>
      </c>
      <c r="W1186" s="84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86"/>
      <c r="AP1186" s="86"/>
      <c r="AQ1186" s="86"/>
      <c r="AR1186" s="86"/>
      <c r="AS1186" s="86"/>
      <c r="AT1186" s="86"/>
      <c r="AU1186" s="86"/>
    </row>
    <row r="1187" spans="1:47" ht="15" customHeight="1">
      <c r="A1187" s="118">
        <v>94536232</v>
      </c>
      <c r="B1187" s="76">
        <v>16</v>
      </c>
      <c r="C1187" s="132">
        <v>44751</v>
      </c>
      <c r="D1187" s="79">
        <v>44756</v>
      </c>
      <c r="E1187" s="81" t="s">
        <v>862</v>
      </c>
      <c r="F1187" s="87">
        <v>44764</v>
      </c>
      <c r="G1187" s="102">
        <v>60</v>
      </c>
      <c r="H1187" s="114" t="s">
        <v>1216</v>
      </c>
      <c r="I1187" s="162">
        <v>44787</v>
      </c>
      <c r="J1187" s="127"/>
      <c r="K1187" s="117" t="s">
        <v>932</v>
      </c>
      <c r="L1187" s="248" t="s">
        <v>1257</v>
      </c>
      <c r="M1187" s="77" t="s">
        <v>1250</v>
      </c>
      <c r="N1187" s="122"/>
      <c r="O1187" s="84"/>
      <c r="P1187" s="76">
        <v>72</v>
      </c>
      <c r="Q1187" s="76">
        <v>20100</v>
      </c>
      <c r="R1187" s="76">
        <v>3</v>
      </c>
      <c r="S1187" s="85" t="s">
        <v>899</v>
      </c>
      <c r="T1187" s="76" t="s">
        <v>1130</v>
      </c>
      <c r="U1187" s="76">
        <v>19.72</v>
      </c>
      <c r="V1187" s="117" t="s">
        <v>934</v>
      </c>
      <c r="W1187" s="84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86"/>
      <c r="AP1187" s="86"/>
      <c r="AQ1187" s="86"/>
      <c r="AR1187" s="86"/>
      <c r="AS1187" s="86"/>
      <c r="AT1187" s="86"/>
      <c r="AU1187" s="86"/>
    </row>
    <row r="1188" spans="1:47" ht="15" customHeight="1">
      <c r="A1188" s="118">
        <v>58413717</v>
      </c>
      <c r="B1188" s="76">
        <v>17</v>
      </c>
      <c r="C1188" s="132">
        <v>44754</v>
      </c>
      <c r="D1188" s="79">
        <v>44756</v>
      </c>
      <c r="E1188" s="81" t="s">
        <v>862</v>
      </c>
      <c r="F1188" s="87">
        <v>44764</v>
      </c>
      <c r="G1188" s="102">
        <v>60</v>
      </c>
      <c r="H1188" s="114" t="s">
        <v>1216</v>
      </c>
      <c r="I1188" s="162">
        <v>44787</v>
      </c>
      <c r="J1188" s="76"/>
      <c r="K1188" s="117" t="s">
        <v>932</v>
      </c>
      <c r="L1188" s="232" t="s">
        <v>1258</v>
      </c>
      <c r="M1188" s="77" t="s">
        <v>1250</v>
      </c>
      <c r="N1188" s="83"/>
      <c r="O1188" s="84"/>
      <c r="P1188" s="76">
        <v>72</v>
      </c>
      <c r="Q1188" s="76">
        <v>21700</v>
      </c>
      <c r="R1188" s="76">
        <v>3</v>
      </c>
      <c r="S1188" s="85" t="s">
        <v>899</v>
      </c>
      <c r="T1188" s="76" t="s">
        <v>900</v>
      </c>
      <c r="U1188" s="81">
        <v>19.62</v>
      </c>
      <c r="V1188" s="117" t="s">
        <v>934</v>
      </c>
      <c r="W1188" s="84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86"/>
      <c r="AP1188" s="86"/>
      <c r="AQ1188" s="86"/>
      <c r="AR1188" s="86"/>
      <c r="AS1188" s="86"/>
      <c r="AT1188" s="86"/>
      <c r="AU1188" s="86"/>
    </row>
    <row r="1189" spans="1:47" ht="15" customHeight="1">
      <c r="A1189" s="118">
        <v>94735743</v>
      </c>
      <c r="B1189" s="76">
        <v>18</v>
      </c>
      <c r="C1189" s="123" t="s">
        <v>1259</v>
      </c>
      <c r="D1189" s="79">
        <v>44753</v>
      </c>
      <c r="E1189" s="81" t="s">
        <v>943</v>
      </c>
      <c r="F1189" s="87">
        <v>44764</v>
      </c>
      <c r="G1189" s="102">
        <v>60</v>
      </c>
      <c r="H1189" s="114" t="s">
        <v>1216</v>
      </c>
      <c r="I1189" s="162">
        <v>44787</v>
      </c>
      <c r="J1189" s="76" t="s">
        <v>1260</v>
      </c>
      <c r="K1189" s="116" t="s">
        <v>932</v>
      </c>
      <c r="L1189" s="77"/>
      <c r="M1189" s="77" t="s">
        <v>1018</v>
      </c>
      <c r="N1189" s="83"/>
      <c r="O1189" s="84"/>
      <c r="P1189" s="76">
        <v>72</v>
      </c>
      <c r="Q1189" s="76">
        <v>20200</v>
      </c>
      <c r="R1189" s="76">
        <v>3</v>
      </c>
      <c r="S1189" s="85" t="s">
        <v>899</v>
      </c>
      <c r="T1189" s="76" t="s">
        <v>1130</v>
      </c>
      <c r="U1189" s="76">
        <v>19.72</v>
      </c>
      <c r="V1189" s="117" t="s">
        <v>934</v>
      </c>
      <c r="W1189" s="84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86"/>
      <c r="AP1189" s="86"/>
      <c r="AQ1189" s="86"/>
      <c r="AR1189" s="86"/>
      <c r="AS1189" s="86"/>
      <c r="AT1189" s="86"/>
      <c r="AU1189" s="86"/>
    </row>
    <row r="1190" spans="1:47" ht="15" customHeight="1">
      <c r="A1190" s="182">
        <v>94536984</v>
      </c>
      <c r="B1190" s="76">
        <v>19</v>
      </c>
      <c r="C1190" s="123" t="s">
        <v>1261</v>
      </c>
      <c r="D1190" s="79">
        <v>44756</v>
      </c>
      <c r="E1190" s="77" t="s">
        <v>943</v>
      </c>
      <c r="F1190" s="87">
        <v>44764</v>
      </c>
      <c r="G1190" s="102">
        <v>60</v>
      </c>
      <c r="H1190" s="114" t="s">
        <v>1216</v>
      </c>
      <c r="I1190" s="162">
        <v>44787</v>
      </c>
      <c r="J1190" s="81"/>
      <c r="K1190" s="116" t="s">
        <v>932</v>
      </c>
      <c r="L1190" s="150"/>
      <c r="M1190" s="77" t="s">
        <v>1018</v>
      </c>
      <c r="N1190" s="83"/>
      <c r="O1190" s="84"/>
      <c r="P1190" s="76">
        <v>72</v>
      </c>
      <c r="Q1190" s="76">
        <v>20200</v>
      </c>
      <c r="R1190" s="76">
        <v>3</v>
      </c>
      <c r="S1190" s="85" t="s">
        <v>899</v>
      </c>
      <c r="T1190" s="76" t="s">
        <v>1130</v>
      </c>
      <c r="U1190" s="76">
        <v>19.72</v>
      </c>
      <c r="V1190" s="117" t="s">
        <v>934</v>
      </c>
      <c r="W1190" s="84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86"/>
      <c r="AP1190" s="86"/>
      <c r="AQ1190" s="86"/>
      <c r="AR1190" s="86"/>
      <c r="AS1190" s="86"/>
      <c r="AT1190" s="86"/>
      <c r="AU1190" s="86"/>
    </row>
    <row r="1191" spans="1:47" ht="15" customHeight="1">
      <c r="A1191" s="115">
        <v>58423856</v>
      </c>
      <c r="B1191" s="76">
        <v>20</v>
      </c>
      <c r="C1191" s="78">
        <v>44754</v>
      </c>
      <c r="D1191" s="79">
        <v>6692167</v>
      </c>
      <c r="E1191" s="77" t="s">
        <v>862</v>
      </c>
      <c r="F1191" s="87">
        <v>44764</v>
      </c>
      <c r="G1191" s="102">
        <v>60</v>
      </c>
      <c r="H1191" s="114" t="s">
        <v>1216</v>
      </c>
      <c r="I1191" s="162">
        <v>44787</v>
      </c>
      <c r="J1191" s="81" t="s">
        <v>1262</v>
      </c>
      <c r="K1191" s="117" t="s">
        <v>932</v>
      </c>
      <c r="L1191" s="82" t="s">
        <v>1164</v>
      </c>
      <c r="M1191" s="77" t="s">
        <v>6</v>
      </c>
      <c r="N1191" s="83"/>
      <c r="O1191" s="84"/>
      <c r="P1191" s="76" t="s">
        <v>1263</v>
      </c>
      <c r="Q1191" s="76">
        <v>22500</v>
      </c>
      <c r="R1191" s="76">
        <v>3</v>
      </c>
      <c r="S1191" s="85" t="s">
        <v>899</v>
      </c>
      <c r="T1191" s="76" t="s">
        <v>1264</v>
      </c>
      <c r="U1191" s="76">
        <v>19.62</v>
      </c>
      <c r="V1191" s="117" t="s">
        <v>934</v>
      </c>
      <c r="W1191" s="84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86"/>
      <c r="AP1191" s="86"/>
      <c r="AQ1191" s="86"/>
      <c r="AR1191" s="86"/>
      <c r="AS1191" s="86"/>
      <c r="AT1191" s="86"/>
      <c r="AU1191" s="86"/>
    </row>
    <row r="1192" spans="1:47" ht="15" customHeight="1">
      <c r="A1192" s="118">
        <v>59998344</v>
      </c>
      <c r="B1192" s="76">
        <v>21</v>
      </c>
      <c r="C1192" s="132">
        <v>44747</v>
      </c>
      <c r="D1192" s="79">
        <v>44752</v>
      </c>
      <c r="E1192" s="81" t="s">
        <v>862</v>
      </c>
      <c r="F1192" s="87">
        <v>44764</v>
      </c>
      <c r="G1192" s="102">
        <v>60</v>
      </c>
      <c r="H1192" s="114" t="s">
        <v>1216</v>
      </c>
      <c r="I1192" s="162">
        <v>44787</v>
      </c>
      <c r="J1192" s="76" t="s">
        <v>1265</v>
      </c>
      <c r="K1192" s="117" t="s">
        <v>932</v>
      </c>
      <c r="L1192" s="186" t="s">
        <v>1266</v>
      </c>
      <c r="M1192" s="77" t="s">
        <v>31</v>
      </c>
      <c r="N1192" s="83"/>
      <c r="O1192" s="84"/>
      <c r="P1192" s="76">
        <v>72</v>
      </c>
      <c r="Q1192" s="76">
        <v>21700</v>
      </c>
      <c r="R1192" s="76">
        <v>3</v>
      </c>
      <c r="S1192" s="85" t="s">
        <v>899</v>
      </c>
      <c r="T1192" s="76" t="s">
        <v>900</v>
      </c>
      <c r="U1192" s="81">
        <v>19.62</v>
      </c>
      <c r="V1192" s="117" t="s">
        <v>934</v>
      </c>
      <c r="W1192" s="84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86"/>
      <c r="AP1192" s="86"/>
      <c r="AQ1192" s="86"/>
      <c r="AR1192" s="86"/>
      <c r="AS1192" s="86"/>
      <c r="AT1192" s="86"/>
      <c r="AU1192" s="86"/>
    </row>
    <row r="1193" spans="1:47" ht="15" customHeight="1">
      <c r="A1193" s="118">
        <v>54959390</v>
      </c>
      <c r="B1193" s="76">
        <v>22</v>
      </c>
      <c r="C1193" s="132">
        <v>44752</v>
      </c>
      <c r="D1193" s="79">
        <v>44756</v>
      </c>
      <c r="E1193" s="81" t="s">
        <v>862</v>
      </c>
      <c r="F1193" s="87">
        <v>44764</v>
      </c>
      <c r="G1193" s="103">
        <v>40</v>
      </c>
      <c r="H1193" s="114" t="s">
        <v>1216</v>
      </c>
      <c r="I1193" s="162">
        <v>44787</v>
      </c>
      <c r="J1193" s="127"/>
      <c r="K1193" s="117" t="s">
        <v>932</v>
      </c>
      <c r="L1193" s="248" t="s">
        <v>1267</v>
      </c>
      <c r="M1193" s="77" t="s">
        <v>1250</v>
      </c>
      <c r="N1193" s="122"/>
      <c r="O1193" s="84"/>
      <c r="P1193" s="76">
        <v>70</v>
      </c>
      <c r="Q1193" s="127">
        <v>21500</v>
      </c>
      <c r="R1193" s="127">
        <v>2</v>
      </c>
      <c r="S1193" s="128" t="s">
        <v>953</v>
      </c>
      <c r="T1193" s="129" t="s">
        <v>954</v>
      </c>
      <c r="U1193" s="127">
        <v>14.62</v>
      </c>
      <c r="V1193" s="117" t="s">
        <v>934</v>
      </c>
      <c r="W1193" s="84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86"/>
      <c r="AP1193" s="86"/>
      <c r="AQ1193" s="86"/>
      <c r="AR1193" s="86"/>
      <c r="AS1193" s="86"/>
      <c r="AT1193" s="86"/>
      <c r="AU1193" s="86"/>
    </row>
    <row r="1194" spans="1:47" ht="15" customHeight="1">
      <c r="A1194" s="118">
        <v>54957618</v>
      </c>
      <c r="B1194" s="76">
        <v>23</v>
      </c>
      <c r="C1194" s="132">
        <v>44751</v>
      </c>
      <c r="D1194" s="79">
        <v>44756</v>
      </c>
      <c r="E1194" s="81" t="s">
        <v>862</v>
      </c>
      <c r="F1194" s="87">
        <v>44764</v>
      </c>
      <c r="G1194" s="103">
        <v>40</v>
      </c>
      <c r="H1194" s="114" t="s">
        <v>1216</v>
      </c>
      <c r="I1194" s="162">
        <v>44787</v>
      </c>
      <c r="J1194" s="127"/>
      <c r="K1194" s="117" t="s">
        <v>932</v>
      </c>
      <c r="L1194" s="248" t="s">
        <v>1268</v>
      </c>
      <c r="M1194" s="77" t="s">
        <v>1250</v>
      </c>
      <c r="N1194" s="122"/>
      <c r="O1194" s="84"/>
      <c r="P1194" s="76">
        <v>70</v>
      </c>
      <c r="Q1194" s="127">
        <v>22000</v>
      </c>
      <c r="R1194" s="127">
        <v>2</v>
      </c>
      <c r="S1194" s="128" t="s">
        <v>953</v>
      </c>
      <c r="T1194" s="129" t="s">
        <v>954</v>
      </c>
      <c r="U1194" s="127">
        <v>14.62</v>
      </c>
      <c r="V1194" s="117" t="s">
        <v>934</v>
      </c>
      <c r="W1194" s="84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86"/>
      <c r="AP1194" s="86"/>
      <c r="AQ1194" s="86"/>
      <c r="AR1194" s="86"/>
      <c r="AS1194" s="86"/>
      <c r="AT1194" s="86"/>
      <c r="AU1194" s="86"/>
    </row>
    <row r="1195" spans="1:47" ht="15" customHeight="1">
      <c r="A1195" s="118">
        <v>54302849</v>
      </c>
      <c r="B1195" s="76">
        <v>24</v>
      </c>
      <c r="C1195" s="132">
        <v>44754</v>
      </c>
      <c r="D1195" s="79">
        <v>44756</v>
      </c>
      <c r="E1195" s="81" t="s">
        <v>862</v>
      </c>
      <c r="F1195" s="87">
        <v>44764</v>
      </c>
      <c r="G1195" s="103">
        <v>40</v>
      </c>
      <c r="H1195" s="114" t="s">
        <v>1216</v>
      </c>
      <c r="I1195" s="162">
        <v>44787</v>
      </c>
      <c r="J1195" s="76"/>
      <c r="K1195" s="117" t="s">
        <v>932</v>
      </c>
      <c r="L1195" s="232" t="s">
        <v>1269</v>
      </c>
      <c r="M1195" s="77" t="s">
        <v>1250</v>
      </c>
      <c r="N1195" s="83"/>
      <c r="O1195" s="84"/>
      <c r="P1195" s="76">
        <v>72</v>
      </c>
      <c r="Q1195" s="76">
        <v>19900</v>
      </c>
      <c r="R1195" s="76">
        <v>2</v>
      </c>
      <c r="S1195" s="85" t="s">
        <v>953</v>
      </c>
      <c r="T1195" s="76" t="s">
        <v>1001</v>
      </c>
      <c r="U1195" s="76">
        <v>14.62</v>
      </c>
      <c r="V1195" s="117" t="s">
        <v>934</v>
      </c>
      <c r="W1195" s="84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86"/>
      <c r="AP1195" s="86"/>
      <c r="AQ1195" s="86"/>
      <c r="AR1195" s="86"/>
      <c r="AS1195" s="86"/>
      <c r="AT1195" s="86"/>
      <c r="AU1195" s="86"/>
    </row>
    <row r="1196" spans="1:47" ht="15" customHeight="1">
      <c r="A1196" s="118">
        <v>54955059</v>
      </c>
      <c r="B1196" s="76">
        <v>25</v>
      </c>
      <c r="C1196" s="132">
        <v>44754</v>
      </c>
      <c r="D1196" s="79">
        <v>44756</v>
      </c>
      <c r="E1196" s="81" t="s">
        <v>862</v>
      </c>
      <c r="F1196" s="87">
        <v>44764</v>
      </c>
      <c r="G1196" s="103">
        <v>40</v>
      </c>
      <c r="H1196" s="114" t="s">
        <v>1216</v>
      </c>
      <c r="I1196" s="162">
        <v>44787</v>
      </c>
      <c r="J1196" s="76"/>
      <c r="K1196" s="117" t="s">
        <v>932</v>
      </c>
      <c r="L1196" s="232" t="s">
        <v>1270</v>
      </c>
      <c r="M1196" s="77" t="s">
        <v>1250</v>
      </c>
      <c r="N1196" s="83"/>
      <c r="O1196" s="84"/>
      <c r="P1196" s="76">
        <v>70</v>
      </c>
      <c r="Q1196" s="127">
        <v>22000</v>
      </c>
      <c r="R1196" s="127">
        <v>2</v>
      </c>
      <c r="S1196" s="128" t="s">
        <v>953</v>
      </c>
      <c r="T1196" s="129" t="s">
        <v>954</v>
      </c>
      <c r="U1196" s="127">
        <v>14.62</v>
      </c>
      <c r="V1196" s="117" t="s">
        <v>934</v>
      </c>
      <c r="W1196" s="84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86"/>
      <c r="AP1196" s="86"/>
      <c r="AQ1196" s="86"/>
      <c r="AR1196" s="86"/>
      <c r="AS1196" s="86"/>
      <c r="AT1196" s="86"/>
      <c r="AU1196" s="86"/>
    </row>
    <row r="1197" spans="1:47" ht="15" customHeight="1">
      <c r="A1197" s="118">
        <v>54959879</v>
      </c>
      <c r="B1197" s="76">
        <v>26</v>
      </c>
      <c r="C1197" s="132">
        <v>44754</v>
      </c>
      <c r="D1197" s="79">
        <v>44756</v>
      </c>
      <c r="E1197" s="81" t="s">
        <v>862</v>
      </c>
      <c r="F1197" s="87">
        <v>44764</v>
      </c>
      <c r="G1197" s="103">
        <v>40</v>
      </c>
      <c r="H1197" s="114" t="s">
        <v>1216</v>
      </c>
      <c r="I1197" s="162">
        <v>44787</v>
      </c>
      <c r="J1197" s="76"/>
      <c r="K1197" s="117" t="s">
        <v>932</v>
      </c>
      <c r="L1197" s="232" t="s">
        <v>1271</v>
      </c>
      <c r="M1197" s="77" t="s">
        <v>1250</v>
      </c>
      <c r="N1197" s="83"/>
      <c r="O1197" s="84"/>
      <c r="P1197" s="76">
        <v>70</v>
      </c>
      <c r="Q1197" s="127">
        <v>21500</v>
      </c>
      <c r="R1197" s="127">
        <v>2</v>
      </c>
      <c r="S1197" s="128" t="s">
        <v>953</v>
      </c>
      <c r="T1197" s="129" t="s">
        <v>954</v>
      </c>
      <c r="U1197" s="127">
        <v>14.62</v>
      </c>
      <c r="V1197" s="117" t="s">
        <v>934</v>
      </c>
      <c r="W1197" s="84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86"/>
      <c r="AP1197" s="86"/>
      <c r="AQ1197" s="86"/>
      <c r="AR1197" s="86"/>
      <c r="AS1197" s="86"/>
      <c r="AT1197" s="86"/>
      <c r="AU1197" s="86"/>
    </row>
    <row r="1198" spans="1:47" ht="15" customHeight="1">
      <c r="A1198" s="115">
        <v>54954730</v>
      </c>
      <c r="B1198" s="76">
        <v>27</v>
      </c>
      <c r="C1198" s="123" t="s">
        <v>1261</v>
      </c>
      <c r="D1198" s="79">
        <v>44756</v>
      </c>
      <c r="E1198" s="77" t="s">
        <v>943</v>
      </c>
      <c r="F1198" s="87">
        <v>44764</v>
      </c>
      <c r="G1198" s="103">
        <v>40</v>
      </c>
      <c r="H1198" s="114" t="s">
        <v>1216</v>
      </c>
      <c r="I1198" s="162">
        <v>44787</v>
      </c>
      <c r="J1198" s="81"/>
      <c r="K1198" s="116" t="s">
        <v>932</v>
      </c>
      <c r="L1198" s="150"/>
      <c r="M1198" s="77" t="s">
        <v>1018</v>
      </c>
      <c r="N1198" s="83"/>
      <c r="O1198" s="84"/>
      <c r="P1198" s="76">
        <v>70</v>
      </c>
      <c r="Q1198" s="127">
        <v>22000</v>
      </c>
      <c r="R1198" s="127">
        <v>2</v>
      </c>
      <c r="S1198" s="128" t="s">
        <v>953</v>
      </c>
      <c r="T1198" s="129" t="s">
        <v>954</v>
      </c>
      <c r="U1198" s="127">
        <v>14.62</v>
      </c>
      <c r="V1198" s="117" t="s">
        <v>934</v>
      </c>
      <c r="W1198" s="84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86"/>
      <c r="AP1198" s="86"/>
      <c r="AQ1198" s="86"/>
      <c r="AR1198" s="86"/>
      <c r="AS1198" s="86"/>
      <c r="AT1198" s="86"/>
      <c r="AU1198" s="86"/>
    </row>
    <row r="1199" spans="1:47" ht="15" customHeight="1">
      <c r="A1199" s="182">
        <v>59910869</v>
      </c>
      <c r="B1199" s="76">
        <v>28</v>
      </c>
      <c r="C1199" s="123" t="s">
        <v>1261</v>
      </c>
      <c r="D1199" s="79">
        <v>44756</v>
      </c>
      <c r="E1199" s="77" t="s">
        <v>943</v>
      </c>
      <c r="F1199" s="87">
        <v>44764</v>
      </c>
      <c r="G1199" s="103">
        <v>40</v>
      </c>
      <c r="H1199" s="114" t="s">
        <v>1216</v>
      </c>
      <c r="I1199" s="162">
        <v>44787</v>
      </c>
      <c r="J1199" s="81"/>
      <c r="K1199" s="116" t="s">
        <v>932</v>
      </c>
      <c r="L1199" s="150"/>
      <c r="M1199" s="77" t="s">
        <v>1018</v>
      </c>
      <c r="N1199" s="83"/>
      <c r="O1199" s="84"/>
      <c r="P1199" s="81">
        <v>71</v>
      </c>
      <c r="Q1199" s="81">
        <v>20400</v>
      </c>
      <c r="R1199" s="81">
        <v>2</v>
      </c>
      <c r="S1199" s="89" t="s">
        <v>953</v>
      </c>
      <c r="T1199" s="81" t="s">
        <v>955</v>
      </c>
      <c r="U1199" s="81">
        <v>14.62</v>
      </c>
      <c r="V1199" s="117" t="s">
        <v>934</v>
      </c>
      <c r="W1199" s="84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86"/>
      <c r="AP1199" s="86"/>
      <c r="AQ1199" s="86"/>
      <c r="AR1199" s="86"/>
      <c r="AS1199" s="86"/>
      <c r="AT1199" s="86"/>
      <c r="AU1199" s="86"/>
    </row>
    <row r="1200" spans="1:47" ht="15" customHeight="1">
      <c r="A1200" s="115">
        <v>54300793</v>
      </c>
      <c r="B1200" s="76">
        <v>29</v>
      </c>
      <c r="C1200" s="78">
        <v>44757</v>
      </c>
      <c r="D1200" s="79">
        <v>44758</v>
      </c>
      <c r="E1200" s="77" t="s">
        <v>862</v>
      </c>
      <c r="F1200" s="87">
        <v>44764</v>
      </c>
      <c r="G1200" s="103">
        <v>40</v>
      </c>
      <c r="H1200" s="81" t="s">
        <v>1241</v>
      </c>
      <c r="I1200" s="98">
        <v>44790</v>
      </c>
      <c r="J1200" s="81"/>
      <c r="K1200" s="117" t="s">
        <v>932</v>
      </c>
      <c r="L1200" s="82" t="s">
        <v>1220</v>
      </c>
      <c r="M1200" s="77" t="s">
        <v>6</v>
      </c>
      <c r="N1200" s="83"/>
      <c r="O1200" s="84"/>
      <c r="P1200" s="76">
        <v>70</v>
      </c>
      <c r="Q1200" s="127">
        <v>21000</v>
      </c>
      <c r="R1200" s="127">
        <v>2</v>
      </c>
      <c r="S1200" s="128" t="s">
        <v>953</v>
      </c>
      <c r="T1200" s="129" t="s">
        <v>954</v>
      </c>
      <c r="U1200" s="127">
        <v>14.62</v>
      </c>
      <c r="V1200" s="117" t="s">
        <v>934</v>
      </c>
      <c r="W1200" s="84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86"/>
      <c r="AP1200" s="86"/>
      <c r="AQ1200" s="86"/>
      <c r="AR1200" s="86"/>
      <c r="AS1200" s="86"/>
      <c r="AT1200" s="86"/>
      <c r="AU1200" s="86"/>
    </row>
    <row r="1201" spans="1:47" ht="15" customHeight="1">
      <c r="A1201" s="115">
        <v>54975180</v>
      </c>
      <c r="B1201" s="76">
        <v>30</v>
      </c>
      <c r="C1201" s="78">
        <v>44757</v>
      </c>
      <c r="D1201" s="79">
        <v>44758</v>
      </c>
      <c r="E1201" s="77" t="s">
        <v>862</v>
      </c>
      <c r="F1201" s="87">
        <v>44764</v>
      </c>
      <c r="G1201" s="103">
        <v>40</v>
      </c>
      <c r="H1201" s="81" t="s">
        <v>1241</v>
      </c>
      <c r="I1201" s="98">
        <v>44790</v>
      </c>
      <c r="J1201" s="81"/>
      <c r="K1201" s="117" t="s">
        <v>932</v>
      </c>
      <c r="L1201" s="82" t="s">
        <v>1220</v>
      </c>
      <c r="M1201" s="77" t="s">
        <v>6</v>
      </c>
      <c r="N1201" s="83"/>
      <c r="O1201" s="84"/>
      <c r="P1201" s="76">
        <v>70</v>
      </c>
      <c r="Q1201" s="127">
        <v>21500</v>
      </c>
      <c r="R1201" s="127">
        <v>2</v>
      </c>
      <c r="S1201" s="128" t="s">
        <v>953</v>
      </c>
      <c r="T1201" s="129" t="s">
        <v>954</v>
      </c>
      <c r="U1201" s="127">
        <v>14.62</v>
      </c>
      <c r="V1201" s="117" t="s">
        <v>934</v>
      </c>
      <c r="W1201" s="84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86"/>
      <c r="AP1201" s="86"/>
      <c r="AQ1201" s="86"/>
      <c r="AR1201" s="86"/>
      <c r="AS1201" s="86"/>
      <c r="AT1201" s="86"/>
      <c r="AU1201" s="86"/>
    </row>
    <row r="1202" spans="1:47" ht="15" customHeight="1">
      <c r="A1202" s="115">
        <v>54301866</v>
      </c>
      <c r="B1202" s="76">
        <v>31</v>
      </c>
      <c r="C1202" s="78">
        <v>44759</v>
      </c>
      <c r="D1202" s="79">
        <v>44760</v>
      </c>
      <c r="E1202" s="77" t="s">
        <v>862</v>
      </c>
      <c r="F1202" s="87">
        <v>44764</v>
      </c>
      <c r="G1202" s="103">
        <v>40</v>
      </c>
      <c r="H1202" s="81" t="s">
        <v>1241</v>
      </c>
      <c r="I1202" s="98">
        <v>44790</v>
      </c>
      <c r="J1202" s="81"/>
      <c r="K1202" s="117" t="s">
        <v>932</v>
      </c>
      <c r="L1202" s="82" t="s">
        <v>1253</v>
      </c>
      <c r="M1202" s="77" t="s">
        <v>6</v>
      </c>
      <c r="N1202" s="83"/>
      <c r="O1202" s="84"/>
      <c r="P1202" s="76">
        <v>72</v>
      </c>
      <c r="Q1202" s="76">
        <v>19900</v>
      </c>
      <c r="R1202" s="76">
        <v>2</v>
      </c>
      <c r="S1202" s="85" t="s">
        <v>953</v>
      </c>
      <c r="T1202" s="76" t="s">
        <v>1001</v>
      </c>
      <c r="U1202" s="76">
        <v>14.62</v>
      </c>
      <c r="V1202" s="117" t="s">
        <v>934</v>
      </c>
      <c r="W1202" s="84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86"/>
      <c r="AP1202" s="86"/>
      <c r="AQ1202" s="86"/>
      <c r="AR1202" s="86"/>
      <c r="AS1202" s="86"/>
      <c r="AT1202" s="86"/>
      <c r="AU1202" s="86"/>
    </row>
    <row r="1203" spans="1:47" ht="15" customHeight="1">
      <c r="A1203" s="115">
        <v>54302187</v>
      </c>
      <c r="B1203" s="76">
        <v>32</v>
      </c>
      <c r="C1203" s="78">
        <v>44759</v>
      </c>
      <c r="D1203" s="79">
        <v>44760</v>
      </c>
      <c r="E1203" s="77" t="s">
        <v>862</v>
      </c>
      <c r="F1203" s="87">
        <v>44764</v>
      </c>
      <c r="G1203" s="103">
        <v>40</v>
      </c>
      <c r="H1203" s="81" t="s">
        <v>1241</v>
      </c>
      <c r="I1203" s="98">
        <v>44790</v>
      </c>
      <c r="J1203" s="81"/>
      <c r="K1203" s="117" t="s">
        <v>932</v>
      </c>
      <c r="L1203" s="82" t="s">
        <v>1253</v>
      </c>
      <c r="M1203" s="77" t="s">
        <v>6</v>
      </c>
      <c r="N1203" s="83"/>
      <c r="O1203" s="84"/>
      <c r="P1203" s="76">
        <v>72</v>
      </c>
      <c r="Q1203" s="76">
        <v>19900</v>
      </c>
      <c r="R1203" s="76">
        <v>2</v>
      </c>
      <c r="S1203" s="85" t="s">
        <v>953</v>
      </c>
      <c r="T1203" s="76" t="s">
        <v>1001</v>
      </c>
      <c r="U1203" s="76">
        <v>14.62</v>
      </c>
      <c r="V1203" s="117" t="s">
        <v>934</v>
      </c>
      <c r="W1203" s="84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86"/>
      <c r="AP1203" s="86"/>
      <c r="AQ1203" s="86"/>
      <c r="AR1203" s="86"/>
      <c r="AS1203" s="86"/>
      <c r="AT1203" s="86"/>
      <c r="AU1203" s="86"/>
    </row>
    <row r="1204" spans="1:47" ht="15" customHeight="1">
      <c r="A1204" s="115">
        <v>54303573</v>
      </c>
      <c r="B1204" s="76">
        <v>33</v>
      </c>
      <c r="C1204" s="78">
        <v>44759</v>
      </c>
      <c r="D1204" s="79">
        <v>44760</v>
      </c>
      <c r="E1204" s="77" t="s">
        <v>862</v>
      </c>
      <c r="F1204" s="87">
        <v>44764</v>
      </c>
      <c r="G1204" s="103">
        <v>40</v>
      </c>
      <c r="H1204" s="81" t="s">
        <v>1241</v>
      </c>
      <c r="I1204" s="98">
        <v>44790</v>
      </c>
      <c r="J1204" s="81"/>
      <c r="K1204" s="117" t="s">
        <v>932</v>
      </c>
      <c r="L1204" s="82" t="s">
        <v>1253</v>
      </c>
      <c r="M1204" s="77" t="s">
        <v>6</v>
      </c>
      <c r="N1204" s="83"/>
      <c r="O1204" s="84"/>
      <c r="P1204" s="76">
        <v>70</v>
      </c>
      <c r="Q1204" s="127">
        <v>21000</v>
      </c>
      <c r="R1204" s="127">
        <v>2</v>
      </c>
      <c r="S1204" s="128" t="s">
        <v>953</v>
      </c>
      <c r="T1204" s="129" t="s">
        <v>954</v>
      </c>
      <c r="U1204" s="127">
        <v>14.62</v>
      </c>
      <c r="V1204" s="117" t="s">
        <v>934</v>
      </c>
      <c r="W1204" s="84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86"/>
      <c r="AP1204" s="86"/>
      <c r="AQ1204" s="86"/>
      <c r="AR1204" s="86"/>
      <c r="AS1204" s="86"/>
      <c r="AT1204" s="86"/>
      <c r="AU1204" s="86"/>
    </row>
    <row r="1205" spans="1:47" ht="15" customHeight="1">
      <c r="A1205" s="115">
        <v>54957303</v>
      </c>
      <c r="B1205" s="76">
        <v>34</v>
      </c>
      <c r="C1205" s="78">
        <v>44759</v>
      </c>
      <c r="D1205" s="79">
        <v>44760</v>
      </c>
      <c r="E1205" s="77" t="s">
        <v>862</v>
      </c>
      <c r="F1205" s="87">
        <v>44764</v>
      </c>
      <c r="G1205" s="103">
        <v>40</v>
      </c>
      <c r="H1205" s="81" t="s">
        <v>1241</v>
      </c>
      <c r="I1205" s="98">
        <v>44790</v>
      </c>
      <c r="J1205" s="81"/>
      <c r="K1205" s="117" t="s">
        <v>932</v>
      </c>
      <c r="L1205" s="82" t="s">
        <v>1253</v>
      </c>
      <c r="M1205" s="77" t="s">
        <v>6</v>
      </c>
      <c r="N1205" s="83"/>
      <c r="O1205" s="84"/>
      <c r="P1205" s="76">
        <v>70</v>
      </c>
      <c r="Q1205" s="127">
        <v>22000</v>
      </c>
      <c r="R1205" s="127">
        <v>2</v>
      </c>
      <c r="S1205" s="128" t="s">
        <v>953</v>
      </c>
      <c r="T1205" s="129" t="s">
        <v>954</v>
      </c>
      <c r="U1205" s="127">
        <v>14.62</v>
      </c>
      <c r="V1205" s="117" t="s">
        <v>934</v>
      </c>
      <c r="W1205" s="84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86"/>
      <c r="AP1205" s="86"/>
      <c r="AQ1205" s="86"/>
      <c r="AR1205" s="86"/>
      <c r="AS1205" s="86"/>
      <c r="AT1205" s="86"/>
      <c r="AU1205" s="86"/>
    </row>
    <row r="1206" spans="1:47" ht="15" customHeight="1">
      <c r="A1206" s="115">
        <v>54957584</v>
      </c>
      <c r="B1206" s="76">
        <v>35</v>
      </c>
      <c r="C1206" s="78">
        <v>44759</v>
      </c>
      <c r="D1206" s="79">
        <v>44760</v>
      </c>
      <c r="E1206" s="77" t="s">
        <v>862</v>
      </c>
      <c r="F1206" s="87">
        <v>44764</v>
      </c>
      <c r="G1206" s="103">
        <v>40</v>
      </c>
      <c r="H1206" s="81" t="s">
        <v>1241</v>
      </c>
      <c r="I1206" s="98">
        <v>44790</v>
      </c>
      <c r="J1206" s="81"/>
      <c r="K1206" s="117" t="s">
        <v>932</v>
      </c>
      <c r="L1206" s="82" t="s">
        <v>1253</v>
      </c>
      <c r="M1206" s="77" t="s">
        <v>6</v>
      </c>
      <c r="N1206" s="83"/>
      <c r="O1206" s="84"/>
      <c r="P1206" s="76">
        <v>70</v>
      </c>
      <c r="Q1206" s="127">
        <v>22000</v>
      </c>
      <c r="R1206" s="127">
        <v>2</v>
      </c>
      <c r="S1206" s="128" t="s">
        <v>953</v>
      </c>
      <c r="T1206" s="129" t="s">
        <v>954</v>
      </c>
      <c r="U1206" s="127">
        <v>14.62</v>
      </c>
      <c r="V1206" s="117" t="s">
        <v>934</v>
      </c>
      <c r="W1206" s="84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86"/>
      <c r="AP1206" s="86"/>
      <c r="AQ1206" s="86"/>
      <c r="AR1206" s="86"/>
      <c r="AS1206" s="86"/>
      <c r="AT1206" s="86"/>
      <c r="AU1206" s="86"/>
    </row>
    <row r="1207" spans="1:47" ht="15" customHeight="1">
      <c r="A1207" s="115">
        <v>54957782</v>
      </c>
      <c r="B1207" s="76">
        <v>36</v>
      </c>
      <c r="C1207" s="78">
        <v>44759</v>
      </c>
      <c r="D1207" s="79">
        <v>44760</v>
      </c>
      <c r="E1207" s="77" t="s">
        <v>862</v>
      </c>
      <c r="F1207" s="87">
        <v>44764</v>
      </c>
      <c r="G1207" s="103">
        <v>40</v>
      </c>
      <c r="H1207" s="81" t="s">
        <v>1241</v>
      </c>
      <c r="I1207" s="98">
        <v>44791</v>
      </c>
      <c r="J1207" s="81"/>
      <c r="K1207" s="117" t="s">
        <v>932</v>
      </c>
      <c r="L1207" s="82" t="s">
        <v>1253</v>
      </c>
      <c r="M1207" s="77" t="s">
        <v>6</v>
      </c>
      <c r="N1207" s="83"/>
      <c r="O1207" s="84"/>
      <c r="P1207" s="76">
        <v>70</v>
      </c>
      <c r="Q1207" s="127">
        <v>22000</v>
      </c>
      <c r="R1207" s="127">
        <v>2</v>
      </c>
      <c r="S1207" s="128" t="s">
        <v>953</v>
      </c>
      <c r="T1207" s="129" t="s">
        <v>954</v>
      </c>
      <c r="U1207" s="127">
        <v>14.62</v>
      </c>
      <c r="V1207" s="117" t="s">
        <v>934</v>
      </c>
      <c r="W1207" s="84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86"/>
      <c r="AP1207" s="86"/>
      <c r="AQ1207" s="86"/>
      <c r="AR1207" s="86"/>
      <c r="AS1207" s="86"/>
      <c r="AT1207" s="86"/>
      <c r="AU1207" s="86"/>
    </row>
    <row r="1208" spans="1:47" ht="15" customHeight="1">
      <c r="A1208" s="115">
        <v>54958749</v>
      </c>
      <c r="B1208" s="76">
        <v>37</v>
      </c>
      <c r="C1208" s="78">
        <v>44759</v>
      </c>
      <c r="D1208" s="79">
        <v>44760</v>
      </c>
      <c r="E1208" s="77" t="s">
        <v>862</v>
      </c>
      <c r="F1208" s="87">
        <v>44764</v>
      </c>
      <c r="G1208" s="103">
        <v>40</v>
      </c>
      <c r="H1208" s="81" t="s">
        <v>1241</v>
      </c>
      <c r="I1208" s="98">
        <v>44790</v>
      </c>
      <c r="J1208" s="81"/>
      <c r="K1208" s="117" t="s">
        <v>932</v>
      </c>
      <c r="L1208" s="82" t="s">
        <v>1253</v>
      </c>
      <c r="M1208" s="77" t="s">
        <v>6</v>
      </c>
      <c r="N1208" s="83"/>
      <c r="O1208" s="84"/>
      <c r="P1208" s="76">
        <v>70</v>
      </c>
      <c r="Q1208" s="127">
        <v>22000</v>
      </c>
      <c r="R1208" s="127">
        <v>2</v>
      </c>
      <c r="S1208" s="128" t="s">
        <v>953</v>
      </c>
      <c r="T1208" s="129" t="s">
        <v>954</v>
      </c>
      <c r="U1208" s="127">
        <v>14.62</v>
      </c>
      <c r="V1208" s="117" t="s">
        <v>934</v>
      </c>
      <c r="W1208" s="84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86"/>
      <c r="AP1208" s="86"/>
      <c r="AQ1208" s="86"/>
      <c r="AR1208" s="86"/>
      <c r="AS1208" s="86"/>
      <c r="AT1208" s="86"/>
      <c r="AU1208" s="86"/>
    </row>
    <row r="1209" spans="1:47" ht="15" customHeight="1">
      <c r="A1209" s="115">
        <v>59911016</v>
      </c>
      <c r="B1209" s="76">
        <v>38</v>
      </c>
      <c r="C1209" s="78">
        <v>44754</v>
      </c>
      <c r="D1209" s="79">
        <v>6692167</v>
      </c>
      <c r="E1209" s="77" t="s">
        <v>862</v>
      </c>
      <c r="F1209" s="87">
        <v>44764</v>
      </c>
      <c r="G1209" s="103">
        <v>40</v>
      </c>
      <c r="H1209" s="81" t="s">
        <v>1247</v>
      </c>
      <c r="I1209" s="78">
        <v>44791</v>
      </c>
      <c r="J1209" s="81" t="s">
        <v>1272</v>
      </c>
      <c r="K1209" s="117" t="s">
        <v>932</v>
      </c>
      <c r="L1209" s="82" t="s">
        <v>1164</v>
      </c>
      <c r="M1209" s="77" t="s">
        <v>6</v>
      </c>
      <c r="N1209" s="83"/>
      <c r="O1209" s="84"/>
      <c r="P1209" s="81">
        <v>71</v>
      </c>
      <c r="Q1209" s="81">
        <v>20400</v>
      </c>
      <c r="R1209" s="81">
        <v>2</v>
      </c>
      <c r="S1209" s="89" t="s">
        <v>953</v>
      </c>
      <c r="T1209" s="81" t="s">
        <v>955</v>
      </c>
      <c r="U1209" s="81">
        <v>14.62</v>
      </c>
      <c r="V1209" s="117" t="s">
        <v>934</v>
      </c>
      <c r="W1209" s="84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86"/>
      <c r="AP1209" s="86"/>
      <c r="AQ1209" s="86"/>
      <c r="AR1209" s="86"/>
      <c r="AS1209" s="86"/>
      <c r="AT1209" s="86"/>
      <c r="AU1209" s="86"/>
    </row>
    <row r="1210" spans="1:47" ht="15" customHeight="1">
      <c r="A1210" s="115">
        <v>54957451</v>
      </c>
      <c r="B1210" s="76">
        <v>39</v>
      </c>
      <c r="C1210" s="78">
        <v>44757</v>
      </c>
      <c r="D1210" s="79">
        <v>44758</v>
      </c>
      <c r="E1210" s="77" t="s">
        <v>862</v>
      </c>
      <c r="F1210" s="87">
        <v>44764</v>
      </c>
      <c r="G1210" s="103">
        <v>40</v>
      </c>
      <c r="H1210" s="81" t="s">
        <v>1247</v>
      </c>
      <c r="I1210" s="78">
        <v>44791</v>
      </c>
      <c r="J1210" s="81"/>
      <c r="K1210" s="117" t="s">
        <v>932</v>
      </c>
      <c r="L1210" s="82" t="s">
        <v>1220</v>
      </c>
      <c r="M1210" s="77" t="s">
        <v>6</v>
      </c>
      <c r="N1210" s="83"/>
      <c r="O1210" s="84"/>
      <c r="P1210" s="76">
        <v>70</v>
      </c>
      <c r="Q1210" s="127">
        <v>22000</v>
      </c>
      <c r="R1210" s="127">
        <v>2</v>
      </c>
      <c r="S1210" s="128" t="s">
        <v>953</v>
      </c>
      <c r="T1210" s="129" t="s">
        <v>954</v>
      </c>
      <c r="U1210" s="127">
        <v>14.62</v>
      </c>
      <c r="V1210" s="117" t="s">
        <v>934</v>
      </c>
      <c r="W1210" s="84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86"/>
      <c r="AP1210" s="86"/>
      <c r="AQ1210" s="86"/>
      <c r="AR1210" s="86"/>
      <c r="AS1210" s="86"/>
      <c r="AT1210" s="86"/>
      <c r="AU1210" s="86"/>
    </row>
    <row r="1211" spans="1:47" ht="15" customHeight="1">
      <c r="A1211" s="115">
        <v>54958541</v>
      </c>
      <c r="B1211" s="76">
        <v>40</v>
      </c>
      <c r="C1211" s="78">
        <v>44757</v>
      </c>
      <c r="D1211" s="79">
        <v>44758</v>
      </c>
      <c r="E1211" s="77" t="s">
        <v>862</v>
      </c>
      <c r="F1211" s="87">
        <v>44764</v>
      </c>
      <c r="G1211" s="103">
        <v>40</v>
      </c>
      <c r="H1211" s="81" t="s">
        <v>1247</v>
      </c>
      <c r="I1211" s="78">
        <v>44791</v>
      </c>
      <c r="J1211" s="81"/>
      <c r="K1211" s="117" t="s">
        <v>932</v>
      </c>
      <c r="L1211" s="82" t="s">
        <v>1220</v>
      </c>
      <c r="M1211" s="77" t="s">
        <v>6</v>
      </c>
      <c r="N1211" s="83"/>
      <c r="O1211" s="84"/>
      <c r="P1211" s="76">
        <v>70</v>
      </c>
      <c r="Q1211" s="127">
        <v>22000</v>
      </c>
      <c r="R1211" s="127">
        <v>2</v>
      </c>
      <c r="S1211" s="128" t="s">
        <v>953</v>
      </c>
      <c r="T1211" s="129" t="s">
        <v>954</v>
      </c>
      <c r="U1211" s="127">
        <v>14.62</v>
      </c>
      <c r="V1211" s="117" t="s">
        <v>934</v>
      </c>
      <c r="W1211" s="84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86"/>
      <c r="AP1211" s="86"/>
      <c r="AQ1211" s="86"/>
      <c r="AR1211" s="86"/>
      <c r="AS1211" s="86"/>
      <c r="AT1211" s="86"/>
      <c r="AU1211" s="86"/>
    </row>
    <row r="1212" spans="1:47" ht="15" customHeight="1">
      <c r="A1212" s="115">
        <v>54959028</v>
      </c>
      <c r="B1212" s="76">
        <v>41</v>
      </c>
      <c r="C1212" s="78">
        <v>44757</v>
      </c>
      <c r="D1212" s="79">
        <v>44758</v>
      </c>
      <c r="E1212" s="77" t="s">
        <v>862</v>
      </c>
      <c r="F1212" s="87">
        <v>44764</v>
      </c>
      <c r="G1212" s="103">
        <v>40</v>
      </c>
      <c r="H1212" s="81" t="s">
        <v>1247</v>
      </c>
      <c r="I1212" s="78">
        <v>44791</v>
      </c>
      <c r="J1212" s="81"/>
      <c r="K1212" s="117" t="s">
        <v>932</v>
      </c>
      <c r="L1212" s="82" t="s">
        <v>1220</v>
      </c>
      <c r="M1212" s="77" t="s">
        <v>6</v>
      </c>
      <c r="N1212" s="83"/>
      <c r="O1212" s="84"/>
      <c r="P1212" s="76">
        <v>70</v>
      </c>
      <c r="Q1212" s="127">
        <v>21500</v>
      </c>
      <c r="R1212" s="127">
        <v>2</v>
      </c>
      <c r="S1212" s="128" t="s">
        <v>953</v>
      </c>
      <c r="T1212" s="129" t="s">
        <v>954</v>
      </c>
      <c r="U1212" s="127">
        <v>14.62</v>
      </c>
      <c r="V1212" s="117" t="s">
        <v>934</v>
      </c>
      <c r="W1212" s="84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86"/>
      <c r="AP1212" s="86"/>
      <c r="AQ1212" s="86"/>
      <c r="AR1212" s="86"/>
      <c r="AS1212" s="86"/>
      <c r="AT1212" s="86"/>
      <c r="AU1212" s="86"/>
    </row>
    <row r="1213" spans="1:47" ht="15" customHeight="1">
      <c r="A1213" s="115">
        <v>54975396</v>
      </c>
      <c r="B1213" s="76">
        <v>42</v>
      </c>
      <c r="C1213" s="78">
        <v>44757</v>
      </c>
      <c r="D1213" s="79">
        <v>44758</v>
      </c>
      <c r="E1213" s="77" t="s">
        <v>862</v>
      </c>
      <c r="F1213" s="87">
        <v>44764</v>
      </c>
      <c r="G1213" s="103">
        <v>40</v>
      </c>
      <c r="H1213" s="81" t="s">
        <v>1247</v>
      </c>
      <c r="I1213" s="78">
        <v>44791</v>
      </c>
      <c r="J1213" s="81"/>
      <c r="K1213" s="117" t="s">
        <v>932</v>
      </c>
      <c r="L1213" s="82" t="s">
        <v>1220</v>
      </c>
      <c r="M1213" s="77" t="s">
        <v>6</v>
      </c>
      <c r="N1213" s="83"/>
      <c r="O1213" s="84"/>
      <c r="P1213" s="76">
        <v>70</v>
      </c>
      <c r="Q1213" s="127">
        <v>21500</v>
      </c>
      <c r="R1213" s="127">
        <v>2</v>
      </c>
      <c r="S1213" s="128" t="s">
        <v>953</v>
      </c>
      <c r="T1213" s="129" t="s">
        <v>954</v>
      </c>
      <c r="U1213" s="127">
        <v>14.62</v>
      </c>
      <c r="V1213" s="117" t="s">
        <v>934</v>
      </c>
      <c r="W1213" s="84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86"/>
      <c r="AP1213" s="86"/>
      <c r="AQ1213" s="86"/>
      <c r="AR1213" s="86"/>
      <c r="AS1213" s="86"/>
      <c r="AT1213" s="86"/>
      <c r="AU1213" s="86"/>
    </row>
    <row r="1214" spans="1:47" ht="15" customHeight="1">
      <c r="A1214" s="115">
        <v>59910778</v>
      </c>
      <c r="B1214" s="76">
        <v>43</v>
      </c>
      <c r="C1214" s="78">
        <v>44757</v>
      </c>
      <c r="D1214" s="79">
        <v>44758</v>
      </c>
      <c r="E1214" s="77" t="s">
        <v>862</v>
      </c>
      <c r="F1214" s="87">
        <v>44764</v>
      </c>
      <c r="G1214" s="103">
        <v>40</v>
      </c>
      <c r="H1214" s="81" t="s">
        <v>1247</v>
      </c>
      <c r="I1214" s="78">
        <v>44791</v>
      </c>
      <c r="J1214" s="81"/>
      <c r="K1214" s="117" t="s">
        <v>932</v>
      </c>
      <c r="L1214" s="82" t="s">
        <v>1220</v>
      </c>
      <c r="M1214" s="77" t="s">
        <v>6</v>
      </c>
      <c r="N1214" s="83"/>
      <c r="O1214" s="84"/>
      <c r="P1214" s="81">
        <v>71</v>
      </c>
      <c r="Q1214" s="81">
        <v>20400</v>
      </c>
      <c r="R1214" s="81">
        <v>2</v>
      </c>
      <c r="S1214" s="89" t="s">
        <v>953</v>
      </c>
      <c r="T1214" s="81" t="s">
        <v>955</v>
      </c>
      <c r="U1214" s="81">
        <v>14.62</v>
      </c>
      <c r="V1214" s="117" t="s">
        <v>934</v>
      </c>
      <c r="W1214" s="84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86"/>
      <c r="AP1214" s="86"/>
      <c r="AQ1214" s="86"/>
      <c r="AR1214" s="86"/>
      <c r="AS1214" s="86"/>
      <c r="AT1214" s="86"/>
      <c r="AU1214" s="86"/>
    </row>
    <row r="1215" spans="1:47" ht="15" customHeight="1">
      <c r="A1215" s="115">
        <v>59911024</v>
      </c>
      <c r="B1215" s="76">
        <v>44</v>
      </c>
      <c r="C1215" s="78">
        <v>44757</v>
      </c>
      <c r="D1215" s="79">
        <v>44758</v>
      </c>
      <c r="E1215" s="77" t="s">
        <v>862</v>
      </c>
      <c r="F1215" s="87">
        <v>44764</v>
      </c>
      <c r="G1215" s="103">
        <v>40</v>
      </c>
      <c r="H1215" s="81" t="s">
        <v>1247</v>
      </c>
      <c r="I1215" s="78">
        <v>44791</v>
      </c>
      <c r="J1215" s="81"/>
      <c r="K1215" s="117" t="s">
        <v>932</v>
      </c>
      <c r="L1215" s="82" t="s">
        <v>1220</v>
      </c>
      <c r="M1215" s="77" t="s">
        <v>6</v>
      </c>
      <c r="N1215" s="83"/>
      <c r="O1215" s="84"/>
      <c r="P1215" s="81">
        <v>71</v>
      </c>
      <c r="Q1215" s="81">
        <v>20400</v>
      </c>
      <c r="R1215" s="81">
        <v>2</v>
      </c>
      <c r="S1215" s="89" t="s">
        <v>953</v>
      </c>
      <c r="T1215" s="81" t="s">
        <v>955</v>
      </c>
      <c r="U1215" s="81">
        <v>14.62</v>
      </c>
      <c r="V1215" s="117" t="s">
        <v>934</v>
      </c>
      <c r="W1215" s="84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86"/>
      <c r="AP1215" s="86"/>
      <c r="AQ1215" s="86"/>
      <c r="AR1215" s="86"/>
      <c r="AS1215" s="86"/>
      <c r="AT1215" s="86"/>
      <c r="AU1215" s="86"/>
    </row>
    <row r="1216" spans="1:47" ht="15" customHeight="1">
      <c r="A1216" s="118">
        <v>54975388</v>
      </c>
      <c r="B1216" s="76">
        <v>45</v>
      </c>
      <c r="C1216" s="132">
        <v>44760</v>
      </c>
      <c r="D1216" s="79">
        <v>44760</v>
      </c>
      <c r="E1216" s="77" t="s">
        <v>862</v>
      </c>
      <c r="F1216" s="87">
        <v>44764</v>
      </c>
      <c r="G1216" s="103">
        <v>40</v>
      </c>
      <c r="H1216" s="81" t="s">
        <v>1247</v>
      </c>
      <c r="I1216" s="78">
        <v>44791</v>
      </c>
      <c r="J1216" s="76"/>
      <c r="K1216" s="117" t="s">
        <v>932</v>
      </c>
      <c r="L1216" s="232" t="s">
        <v>1273</v>
      </c>
      <c r="M1216" s="77" t="s">
        <v>31</v>
      </c>
      <c r="N1216" s="83"/>
      <c r="O1216" s="84"/>
      <c r="P1216" s="76">
        <v>70</v>
      </c>
      <c r="Q1216" s="127">
        <v>21500</v>
      </c>
      <c r="R1216" s="127">
        <v>2</v>
      </c>
      <c r="S1216" s="128" t="s">
        <v>953</v>
      </c>
      <c r="T1216" s="129" t="s">
        <v>954</v>
      </c>
      <c r="U1216" s="127">
        <v>14.62</v>
      </c>
      <c r="V1216" s="117" t="s">
        <v>934</v>
      </c>
      <c r="W1216" s="84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86"/>
      <c r="AP1216" s="86"/>
      <c r="AQ1216" s="86"/>
      <c r="AR1216" s="86"/>
      <c r="AS1216" s="86"/>
      <c r="AT1216" s="86"/>
      <c r="AU1216" s="86"/>
    </row>
    <row r="1217" spans="1:47" ht="15" customHeight="1">
      <c r="A1217" s="118">
        <v>54302062</v>
      </c>
      <c r="B1217" s="76">
        <v>46</v>
      </c>
      <c r="C1217" s="132">
        <v>44760</v>
      </c>
      <c r="D1217" s="79">
        <v>44760</v>
      </c>
      <c r="E1217" s="77" t="s">
        <v>862</v>
      </c>
      <c r="F1217" s="87">
        <v>44764</v>
      </c>
      <c r="G1217" s="103">
        <v>40</v>
      </c>
      <c r="H1217" s="81" t="s">
        <v>1247</v>
      </c>
      <c r="I1217" s="78">
        <v>44791</v>
      </c>
      <c r="J1217" s="76"/>
      <c r="K1217" s="117" t="s">
        <v>932</v>
      </c>
      <c r="L1217" s="232" t="s">
        <v>1274</v>
      </c>
      <c r="M1217" s="77" t="s">
        <v>31</v>
      </c>
      <c r="N1217" s="83"/>
      <c r="O1217" s="84"/>
      <c r="P1217" s="76">
        <v>72</v>
      </c>
      <c r="Q1217" s="76">
        <v>19900</v>
      </c>
      <c r="R1217" s="76">
        <v>2</v>
      </c>
      <c r="S1217" s="85" t="s">
        <v>953</v>
      </c>
      <c r="T1217" s="76" t="s">
        <v>1001</v>
      </c>
      <c r="U1217" s="76">
        <v>14.62</v>
      </c>
      <c r="V1217" s="117" t="s">
        <v>934</v>
      </c>
      <c r="W1217" s="84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86"/>
      <c r="AP1217" s="86"/>
      <c r="AQ1217" s="86"/>
      <c r="AR1217" s="86"/>
      <c r="AS1217" s="86"/>
      <c r="AT1217" s="86"/>
      <c r="AU1217" s="86"/>
    </row>
    <row r="1218" spans="1:47" ht="15" customHeight="1">
      <c r="A1218" s="91"/>
      <c r="B1218" s="92"/>
      <c r="C1218" s="93"/>
      <c r="D1218" s="93"/>
      <c r="E1218" s="92"/>
      <c r="F1218" s="92"/>
      <c r="G1218" s="92"/>
      <c r="H1218" s="439" t="s">
        <v>1275</v>
      </c>
      <c r="I1218" s="440"/>
      <c r="J1218" s="441"/>
      <c r="K1218" s="92"/>
      <c r="L1218" s="92"/>
      <c r="M1218" s="92"/>
      <c r="N1218" s="92"/>
      <c r="O1218" s="94"/>
      <c r="P1218" s="92"/>
      <c r="Q1218" s="92"/>
      <c r="R1218" s="92"/>
      <c r="S1218" s="92"/>
      <c r="T1218" s="92"/>
      <c r="U1218" s="92"/>
      <c r="V1218" s="92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</row>
    <row r="1219" spans="1:47" ht="15" customHeight="1">
      <c r="A1219" s="90">
        <v>98089501</v>
      </c>
      <c r="B1219" s="77">
        <v>8</v>
      </c>
      <c r="C1219" s="78">
        <v>44759</v>
      </c>
      <c r="D1219" s="79">
        <v>44759</v>
      </c>
      <c r="E1219" s="77" t="s">
        <v>862</v>
      </c>
      <c r="F1219" s="80">
        <v>44765.25</v>
      </c>
      <c r="G1219" s="81">
        <v>80</v>
      </c>
      <c r="H1219" s="81" t="s">
        <v>1247</v>
      </c>
      <c r="I1219" s="78">
        <v>44791</v>
      </c>
      <c r="J1219" s="81"/>
      <c r="K1219" s="97" t="s">
        <v>882</v>
      </c>
      <c r="L1219" s="82" t="s">
        <v>1242</v>
      </c>
      <c r="M1219" s="77" t="s">
        <v>7</v>
      </c>
      <c r="N1219" s="83"/>
      <c r="O1219" s="84"/>
      <c r="P1219" s="76">
        <v>69</v>
      </c>
      <c r="Q1219" s="76">
        <v>25000</v>
      </c>
      <c r="R1219" s="76">
        <v>4</v>
      </c>
      <c r="S1219" s="85" t="s">
        <v>875</v>
      </c>
      <c r="T1219" s="88" t="s">
        <v>876</v>
      </c>
      <c r="U1219" s="76">
        <v>25.22</v>
      </c>
      <c r="V1219" s="90" t="s">
        <v>884</v>
      </c>
      <c r="W1219" s="84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86"/>
      <c r="AP1219" s="86"/>
      <c r="AQ1219" s="86"/>
      <c r="AR1219" s="86"/>
      <c r="AS1219" s="86"/>
      <c r="AT1219" s="86"/>
      <c r="AU1219" s="86"/>
    </row>
    <row r="1220" spans="1:47" ht="15" customHeight="1">
      <c r="A1220" s="90">
        <v>98022528</v>
      </c>
      <c r="B1220" s="77">
        <v>17</v>
      </c>
      <c r="C1220" s="78">
        <v>44759</v>
      </c>
      <c r="D1220" s="79">
        <v>44759</v>
      </c>
      <c r="E1220" s="77" t="s">
        <v>862</v>
      </c>
      <c r="F1220" s="87">
        <v>44765</v>
      </c>
      <c r="G1220" s="81">
        <v>80</v>
      </c>
      <c r="H1220" s="81" t="s">
        <v>1247</v>
      </c>
      <c r="I1220" s="78">
        <v>44791</v>
      </c>
      <c r="J1220" s="97" t="s">
        <v>882</v>
      </c>
      <c r="K1220" s="246" t="s">
        <v>469</v>
      </c>
      <c r="L1220" s="82" t="s">
        <v>1242</v>
      </c>
      <c r="M1220" s="77" t="s">
        <v>7</v>
      </c>
      <c r="N1220" s="83"/>
      <c r="O1220" s="84"/>
      <c r="P1220" s="76">
        <v>69</v>
      </c>
      <c r="Q1220" s="76">
        <v>25000</v>
      </c>
      <c r="R1220" s="76">
        <v>4</v>
      </c>
      <c r="S1220" s="85" t="s">
        <v>875</v>
      </c>
      <c r="T1220" s="88" t="s">
        <v>876</v>
      </c>
      <c r="U1220" s="76">
        <v>25.22</v>
      </c>
      <c r="V1220" s="101" t="s">
        <v>1243</v>
      </c>
      <c r="W1220" s="84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86"/>
      <c r="AP1220" s="86"/>
      <c r="AQ1220" s="86"/>
      <c r="AR1220" s="86"/>
      <c r="AS1220" s="86"/>
      <c r="AT1220" s="86"/>
      <c r="AU1220" s="86"/>
    </row>
    <row r="1221" spans="1:47" ht="15" customHeight="1">
      <c r="A1221" s="90">
        <v>98300841</v>
      </c>
      <c r="B1221" s="77">
        <v>10</v>
      </c>
      <c r="C1221" s="78">
        <v>44758</v>
      </c>
      <c r="D1221" s="79">
        <v>44759</v>
      </c>
      <c r="E1221" s="77" t="s">
        <v>862</v>
      </c>
      <c r="F1221" s="87">
        <v>44765</v>
      </c>
      <c r="G1221" s="81">
        <v>80</v>
      </c>
      <c r="H1221" s="81" t="s">
        <v>1247</v>
      </c>
      <c r="I1221" s="78">
        <v>44791</v>
      </c>
      <c r="J1221" s="81"/>
      <c r="K1221" s="97" t="s">
        <v>882</v>
      </c>
      <c r="L1221" s="82" t="s">
        <v>1244</v>
      </c>
      <c r="M1221" s="77" t="s">
        <v>7</v>
      </c>
      <c r="N1221" s="83"/>
      <c r="O1221" s="84"/>
      <c r="P1221" s="76">
        <v>69.2</v>
      </c>
      <c r="Q1221" s="76">
        <v>24500</v>
      </c>
      <c r="R1221" s="76">
        <v>4</v>
      </c>
      <c r="S1221" s="85" t="s">
        <v>865</v>
      </c>
      <c r="T1221" s="76" t="s">
        <v>866</v>
      </c>
      <c r="U1221" s="76">
        <v>25.46</v>
      </c>
      <c r="V1221" s="90" t="s">
        <v>884</v>
      </c>
      <c r="W1221" s="84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86"/>
      <c r="AP1221" s="86"/>
      <c r="AQ1221" s="86"/>
      <c r="AR1221" s="86"/>
      <c r="AS1221" s="86"/>
      <c r="AT1221" s="86"/>
      <c r="AU1221" s="86"/>
    </row>
    <row r="1222" spans="1:47" ht="15" customHeight="1">
      <c r="A1222" s="90">
        <v>54264148</v>
      </c>
      <c r="B1222" s="77">
        <v>18</v>
      </c>
      <c r="C1222" s="78">
        <v>44754</v>
      </c>
      <c r="D1222" s="79">
        <v>44755</v>
      </c>
      <c r="E1222" s="77" t="s">
        <v>862</v>
      </c>
      <c r="F1222" s="87">
        <v>44765</v>
      </c>
      <c r="G1222" s="81">
        <v>80</v>
      </c>
      <c r="H1222" s="81" t="s">
        <v>1153</v>
      </c>
      <c r="I1222" s="78">
        <v>44785</v>
      </c>
      <c r="J1222" s="97" t="s">
        <v>882</v>
      </c>
      <c r="K1222" s="77" t="s">
        <v>1245</v>
      </c>
      <c r="L1222" s="82" t="s">
        <v>1154</v>
      </c>
      <c r="M1222" s="77" t="s">
        <v>7</v>
      </c>
      <c r="N1222" s="83"/>
      <c r="O1222" s="84"/>
      <c r="P1222" s="76">
        <v>71.2</v>
      </c>
      <c r="Q1222" s="76">
        <v>22700</v>
      </c>
      <c r="R1222" s="76">
        <v>4</v>
      </c>
      <c r="S1222" s="85" t="s">
        <v>865</v>
      </c>
      <c r="T1222" s="76" t="s">
        <v>898</v>
      </c>
      <c r="U1222" s="76">
        <v>25.62</v>
      </c>
      <c r="V1222" s="76" t="s">
        <v>1246</v>
      </c>
      <c r="W1222" s="84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86"/>
      <c r="AP1222" s="86"/>
      <c r="AQ1222" s="86"/>
      <c r="AR1222" s="86"/>
      <c r="AS1222" s="86"/>
      <c r="AT1222" s="86"/>
      <c r="AU1222" s="86"/>
    </row>
    <row r="1223" spans="1:47" ht="15" customHeight="1">
      <c r="A1223" s="90">
        <v>94941671</v>
      </c>
      <c r="B1223" s="77">
        <v>16</v>
      </c>
      <c r="C1223" s="78">
        <v>44759</v>
      </c>
      <c r="D1223" s="79">
        <v>44759</v>
      </c>
      <c r="E1223" s="77" t="s">
        <v>862</v>
      </c>
      <c r="F1223" s="87">
        <v>44765</v>
      </c>
      <c r="G1223" s="81">
        <v>80</v>
      </c>
      <c r="H1223" s="81" t="s">
        <v>1247</v>
      </c>
      <c r="I1223" s="78">
        <v>44791</v>
      </c>
      <c r="J1223" s="97" t="s">
        <v>882</v>
      </c>
      <c r="K1223" s="246" t="s">
        <v>469</v>
      </c>
      <c r="L1223" s="82" t="s">
        <v>1242</v>
      </c>
      <c r="M1223" s="77" t="s">
        <v>7</v>
      </c>
      <c r="N1223" s="83"/>
      <c r="O1223" s="84"/>
      <c r="P1223" s="76">
        <v>69</v>
      </c>
      <c r="Q1223" s="81">
        <v>25000</v>
      </c>
      <c r="R1223" s="76">
        <v>4</v>
      </c>
      <c r="S1223" s="85" t="s">
        <v>865</v>
      </c>
      <c r="T1223" s="101" t="s">
        <v>897</v>
      </c>
      <c r="U1223" s="76">
        <v>25.38</v>
      </c>
      <c r="V1223" s="101" t="s">
        <v>1243</v>
      </c>
      <c r="W1223" s="84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86"/>
      <c r="AP1223" s="86"/>
      <c r="AQ1223" s="86"/>
      <c r="AR1223" s="86"/>
      <c r="AS1223" s="86"/>
      <c r="AT1223" s="86"/>
      <c r="AU1223" s="86"/>
    </row>
    <row r="1224" spans="1:47" ht="15" customHeight="1">
      <c r="A1224" s="90">
        <v>94302999</v>
      </c>
      <c r="B1224" s="77">
        <v>9</v>
      </c>
      <c r="C1224" s="78">
        <v>44759</v>
      </c>
      <c r="D1224" s="79">
        <v>44759</v>
      </c>
      <c r="E1224" s="77" t="s">
        <v>862</v>
      </c>
      <c r="F1224" s="87">
        <v>44765</v>
      </c>
      <c r="G1224" s="81">
        <v>80</v>
      </c>
      <c r="H1224" s="81" t="s">
        <v>1247</v>
      </c>
      <c r="I1224" s="78">
        <v>44791</v>
      </c>
      <c r="J1224" s="81"/>
      <c r="K1224" s="97" t="s">
        <v>882</v>
      </c>
      <c r="L1224" s="82" t="s">
        <v>1242</v>
      </c>
      <c r="M1224" s="77" t="s">
        <v>7</v>
      </c>
      <c r="N1224" s="83"/>
      <c r="O1224" s="84"/>
      <c r="P1224" s="76">
        <v>69</v>
      </c>
      <c r="Q1224" s="81">
        <v>25000</v>
      </c>
      <c r="R1224" s="81">
        <v>4</v>
      </c>
      <c r="S1224" s="89" t="s">
        <v>877</v>
      </c>
      <c r="T1224" s="100" t="s">
        <v>891</v>
      </c>
      <c r="U1224" s="81">
        <v>25.22</v>
      </c>
      <c r="V1224" s="90" t="s">
        <v>884</v>
      </c>
      <c r="W1224" s="84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86"/>
      <c r="AP1224" s="86"/>
      <c r="AQ1224" s="86"/>
      <c r="AR1224" s="86"/>
      <c r="AS1224" s="86"/>
      <c r="AT1224" s="86"/>
      <c r="AU1224" s="86"/>
    </row>
    <row r="1225" spans="1:47" ht="15" customHeight="1">
      <c r="A1225" s="90">
        <v>54095096</v>
      </c>
      <c r="B1225" s="77">
        <v>11</v>
      </c>
      <c r="C1225" s="78">
        <v>44759</v>
      </c>
      <c r="D1225" s="79">
        <v>44759</v>
      </c>
      <c r="E1225" s="77" t="s">
        <v>862</v>
      </c>
      <c r="F1225" s="87">
        <v>44765</v>
      </c>
      <c r="G1225" s="81">
        <v>80</v>
      </c>
      <c r="H1225" s="81" t="s">
        <v>1247</v>
      </c>
      <c r="I1225" s="78">
        <v>44791</v>
      </c>
      <c r="J1225" s="97" t="s">
        <v>882</v>
      </c>
      <c r="K1225" s="246" t="s">
        <v>469</v>
      </c>
      <c r="L1225" s="82" t="s">
        <v>1242</v>
      </c>
      <c r="M1225" s="77" t="s">
        <v>7</v>
      </c>
      <c r="N1225" s="83"/>
      <c r="O1225" s="84"/>
      <c r="P1225" s="76">
        <v>69</v>
      </c>
      <c r="Q1225" s="81">
        <v>25000</v>
      </c>
      <c r="R1225" s="81">
        <v>4</v>
      </c>
      <c r="S1225" s="89" t="s">
        <v>877</v>
      </c>
      <c r="T1225" s="100" t="s">
        <v>891</v>
      </c>
      <c r="U1225" s="81">
        <v>25.22</v>
      </c>
      <c r="V1225" s="101" t="s">
        <v>1243</v>
      </c>
      <c r="W1225" s="84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86"/>
      <c r="AP1225" s="86"/>
      <c r="AQ1225" s="86"/>
      <c r="AR1225" s="86"/>
      <c r="AS1225" s="86"/>
      <c r="AT1225" s="86"/>
      <c r="AU1225" s="86"/>
    </row>
    <row r="1226" spans="1:47" ht="15" customHeight="1">
      <c r="A1226" s="90">
        <v>54973946</v>
      </c>
      <c r="B1226" s="77">
        <v>12</v>
      </c>
      <c r="C1226" s="78">
        <v>44759</v>
      </c>
      <c r="D1226" s="79">
        <v>44759</v>
      </c>
      <c r="E1226" s="77" t="s">
        <v>862</v>
      </c>
      <c r="F1226" s="87">
        <v>44765</v>
      </c>
      <c r="G1226" s="81">
        <v>80</v>
      </c>
      <c r="H1226" s="81" t="s">
        <v>1247</v>
      </c>
      <c r="I1226" s="78">
        <v>44791</v>
      </c>
      <c r="J1226" s="97" t="s">
        <v>882</v>
      </c>
      <c r="K1226" s="246" t="s">
        <v>469</v>
      </c>
      <c r="L1226" s="82" t="s">
        <v>1242</v>
      </c>
      <c r="M1226" s="77" t="s">
        <v>7</v>
      </c>
      <c r="N1226" s="83"/>
      <c r="O1226" s="84"/>
      <c r="P1226" s="76">
        <v>69</v>
      </c>
      <c r="Q1226" s="81">
        <v>25000</v>
      </c>
      <c r="R1226" s="81">
        <v>4</v>
      </c>
      <c r="S1226" s="89" t="s">
        <v>877</v>
      </c>
      <c r="T1226" s="100" t="s">
        <v>891</v>
      </c>
      <c r="U1226" s="81">
        <v>25.22</v>
      </c>
      <c r="V1226" s="101" t="s">
        <v>1243</v>
      </c>
      <c r="W1226" s="84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86"/>
      <c r="AP1226" s="86"/>
      <c r="AQ1226" s="86"/>
      <c r="AR1226" s="86"/>
      <c r="AS1226" s="86"/>
      <c r="AT1226" s="86"/>
      <c r="AU1226" s="86"/>
    </row>
    <row r="1227" spans="1:47" ht="15" customHeight="1">
      <c r="A1227" s="90">
        <v>94255395</v>
      </c>
      <c r="B1227" s="77">
        <v>13</v>
      </c>
      <c r="C1227" s="78">
        <v>44759</v>
      </c>
      <c r="D1227" s="79">
        <v>44759</v>
      </c>
      <c r="E1227" s="77" t="s">
        <v>862</v>
      </c>
      <c r="F1227" s="87">
        <v>44765</v>
      </c>
      <c r="G1227" s="81">
        <v>80</v>
      </c>
      <c r="H1227" s="81" t="s">
        <v>1247</v>
      </c>
      <c r="I1227" s="78">
        <v>44791</v>
      </c>
      <c r="J1227" s="97" t="s">
        <v>882</v>
      </c>
      <c r="K1227" s="246" t="s">
        <v>469</v>
      </c>
      <c r="L1227" s="82" t="s">
        <v>1242</v>
      </c>
      <c r="M1227" s="77" t="s">
        <v>7</v>
      </c>
      <c r="N1227" s="83"/>
      <c r="O1227" s="84"/>
      <c r="P1227" s="76">
        <v>69</v>
      </c>
      <c r="Q1227" s="81">
        <v>25000</v>
      </c>
      <c r="R1227" s="81">
        <v>4</v>
      </c>
      <c r="S1227" s="89" t="s">
        <v>877</v>
      </c>
      <c r="T1227" s="100" t="s">
        <v>891</v>
      </c>
      <c r="U1227" s="81">
        <v>25.22</v>
      </c>
      <c r="V1227" s="101" t="s">
        <v>1243</v>
      </c>
      <c r="W1227" s="84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86"/>
      <c r="AP1227" s="86"/>
      <c r="AQ1227" s="86"/>
      <c r="AR1227" s="86"/>
      <c r="AS1227" s="86"/>
      <c r="AT1227" s="86"/>
      <c r="AU1227" s="86"/>
    </row>
    <row r="1228" spans="1:47" ht="15" customHeight="1">
      <c r="A1228" s="90">
        <v>94267796</v>
      </c>
      <c r="B1228" s="77">
        <v>14</v>
      </c>
      <c r="C1228" s="78">
        <v>44759</v>
      </c>
      <c r="D1228" s="79">
        <v>44759</v>
      </c>
      <c r="E1228" s="77" t="s">
        <v>862</v>
      </c>
      <c r="F1228" s="87">
        <v>44765</v>
      </c>
      <c r="G1228" s="81">
        <v>80</v>
      </c>
      <c r="H1228" s="81" t="s">
        <v>1247</v>
      </c>
      <c r="I1228" s="78">
        <v>44791</v>
      </c>
      <c r="J1228" s="97" t="s">
        <v>882</v>
      </c>
      <c r="K1228" s="246" t="s">
        <v>469</v>
      </c>
      <c r="L1228" s="82" t="s">
        <v>1242</v>
      </c>
      <c r="M1228" s="77" t="s">
        <v>7</v>
      </c>
      <c r="N1228" s="83"/>
      <c r="O1228" s="84"/>
      <c r="P1228" s="76">
        <v>69</v>
      </c>
      <c r="Q1228" s="81">
        <v>25000</v>
      </c>
      <c r="R1228" s="81">
        <v>4</v>
      </c>
      <c r="S1228" s="89" t="s">
        <v>877</v>
      </c>
      <c r="T1228" s="100" t="s">
        <v>891</v>
      </c>
      <c r="U1228" s="81">
        <v>25.22</v>
      </c>
      <c r="V1228" s="101" t="s">
        <v>1243</v>
      </c>
      <c r="W1228" s="84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86"/>
      <c r="AP1228" s="86"/>
      <c r="AQ1228" s="86"/>
      <c r="AR1228" s="86"/>
      <c r="AS1228" s="86"/>
      <c r="AT1228" s="86"/>
      <c r="AU1228" s="86"/>
    </row>
    <row r="1229" spans="1:47" ht="15" customHeight="1">
      <c r="A1229" s="90">
        <v>94270592</v>
      </c>
      <c r="B1229" s="77">
        <v>15</v>
      </c>
      <c r="C1229" s="78">
        <v>44759</v>
      </c>
      <c r="D1229" s="79">
        <v>44759</v>
      </c>
      <c r="E1229" s="77" t="s">
        <v>862</v>
      </c>
      <c r="F1229" s="87">
        <v>44765</v>
      </c>
      <c r="G1229" s="81">
        <v>80</v>
      </c>
      <c r="H1229" s="81" t="s">
        <v>1247</v>
      </c>
      <c r="I1229" s="78">
        <v>44791</v>
      </c>
      <c r="J1229" s="97" t="s">
        <v>882</v>
      </c>
      <c r="K1229" s="246" t="s">
        <v>469</v>
      </c>
      <c r="L1229" s="82" t="s">
        <v>1242</v>
      </c>
      <c r="M1229" s="77" t="s">
        <v>7</v>
      </c>
      <c r="N1229" s="83"/>
      <c r="O1229" s="84"/>
      <c r="P1229" s="76">
        <v>69</v>
      </c>
      <c r="Q1229" s="81">
        <v>25000</v>
      </c>
      <c r="R1229" s="81">
        <v>4</v>
      </c>
      <c r="S1229" s="89" t="s">
        <v>877</v>
      </c>
      <c r="T1229" s="100" t="s">
        <v>891</v>
      </c>
      <c r="U1229" s="81">
        <v>25.22</v>
      </c>
      <c r="V1229" s="101" t="s">
        <v>1243</v>
      </c>
      <c r="W1229" s="84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86"/>
      <c r="AP1229" s="86"/>
      <c r="AQ1229" s="86"/>
      <c r="AR1229" s="86"/>
      <c r="AS1229" s="86"/>
      <c r="AT1229" s="86"/>
      <c r="AU1229" s="86"/>
    </row>
    <row r="1230" spans="1:47" ht="15" customHeight="1">
      <c r="A1230" s="90">
        <v>98197684</v>
      </c>
      <c r="B1230" s="77">
        <v>7</v>
      </c>
      <c r="C1230" s="78">
        <v>44745</v>
      </c>
      <c r="D1230" s="79">
        <v>44746</v>
      </c>
      <c r="E1230" s="77" t="s">
        <v>862</v>
      </c>
      <c r="F1230" s="87">
        <v>44765</v>
      </c>
      <c r="G1230" s="81">
        <v>80</v>
      </c>
      <c r="H1230" s="81" t="s">
        <v>1276</v>
      </c>
      <c r="I1230" s="78">
        <v>44792</v>
      </c>
      <c r="J1230" s="81"/>
      <c r="K1230" s="97" t="s">
        <v>882</v>
      </c>
      <c r="L1230" s="82" t="s">
        <v>985</v>
      </c>
      <c r="M1230" s="77" t="s">
        <v>7</v>
      </c>
      <c r="N1230" s="83"/>
      <c r="O1230" s="84"/>
      <c r="P1230" s="76">
        <v>69.8</v>
      </c>
      <c r="Q1230" s="76">
        <v>24100</v>
      </c>
      <c r="R1230" s="76">
        <v>4</v>
      </c>
      <c r="S1230" s="89" t="s">
        <v>877</v>
      </c>
      <c r="T1230" s="76" t="s">
        <v>894</v>
      </c>
      <c r="U1230" s="81">
        <v>25.22</v>
      </c>
      <c r="V1230" s="90" t="s">
        <v>884</v>
      </c>
      <c r="W1230" s="84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86"/>
      <c r="AP1230" s="86"/>
      <c r="AQ1230" s="86"/>
      <c r="AR1230" s="86"/>
      <c r="AS1230" s="86"/>
      <c r="AT1230" s="86"/>
      <c r="AU1230" s="86"/>
    </row>
    <row r="1231" spans="1:47" ht="15" customHeight="1">
      <c r="A1231" s="140">
        <v>91560888</v>
      </c>
      <c r="B1231" s="77">
        <v>1</v>
      </c>
      <c r="C1231" s="78">
        <v>44761</v>
      </c>
      <c r="D1231" s="79">
        <v>44761</v>
      </c>
      <c r="E1231" s="77" t="s">
        <v>862</v>
      </c>
      <c r="F1231" s="87">
        <v>44765</v>
      </c>
      <c r="G1231" s="81">
        <v>80</v>
      </c>
      <c r="H1231" s="81" t="s">
        <v>1276</v>
      </c>
      <c r="I1231" s="78">
        <v>44792</v>
      </c>
      <c r="J1231" s="81"/>
      <c r="K1231" s="97" t="s">
        <v>882</v>
      </c>
      <c r="L1231" s="82" t="s">
        <v>1277</v>
      </c>
      <c r="M1231" s="77" t="s">
        <v>7</v>
      </c>
      <c r="N1231" s="83"/>
      <c r="O1231" s="84"/>
      <c r="P1231" s="76">
        <v>60</v>
      </c>
      <c r="Q1231" s="76">
        <v>33500</v>
      </c>
      <c r="R1231" s="76">
        <v>4</v>
      </c>
      <c r="S1231" s="85" t="s">
        <v>865</v>
      </c>
      <c r="T1231" s="76" t="s">
        <v>1087</v>
      </c>
      <c r="U1231" s="76">
        <v>25.52</v>
      </c>
      <c r="V1231" s="90" t="s">
        <v>884</v>
      </c>
      <c r="W1231" s="84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86"/>
      <c r="AP1231" s="86"/>
      <c r="AQ1231" s="86"/>
      <c r="AR1231" s="86"/>
      <c r="AS1231" s="86"/>
      <c r="AT1231" s="86"/>
      <c r="AU1231" s="86"/>
    </row>
    <row r="1232" spans="1:47" ht="15" customHeight="1">
      <c r="A1232" s="140">
        <v>91739383</v>
      </c>
      <c r="B1232" s="77">
        <v>23</v>
      </c>
      <c r="C1232" s="132">
        <v>44763</v>
      </c>
      <c r="D1232" s="79">
        <v>44763</v>
      </c>
      <c r="E1232" s="77" t="s">
        <v>862</v>
      </c>
      <c r="F1232" s="87">
        <v>44765</v>
      </c>
      <c r="G1232" s="81">
        <v>80</v>
      </c>
      <c r="H1232" s="81" t="s">
        <v>1278</v>
      </c>
      <c r="I1232" s="98">
        <v>44792</v>
      </c>
      <c r="J1232" s="81"/>
      <c r="K1232" s="97" t="s">
        <v>882</v>
      </c>
      <c r="L1232" s="82" t="s">
        <v>1279</v>
      </c>
      <c r="M1232" s="77" t="s">
        <v>7</v>
      </c>
      <c r="N1232" s="83"/>
      <c r="O1232" s="84"/>
      <c r="P1232" s="76">
        <v>74.5</v>
      </c>
      <c r="Q1232" s="76">
        <v>25100</v>
      </c>
      <c r="R1232" s="76">
        <v>4</v>
      </c>
      <c r="S1232" s="85" t="s">
        <v>865</v>
      </c>
      <c r="T1232" s="90" t="s">
        <v>879</v>
      </c>
      <c r="U1232" s="76">
        <v>25.62</v>
      </c>
      <c r="V1232" s="90" t="s">
        <v>884</v>
      </c>
      <c r="W1232" s="84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86"/>
      <c r="AP1232" s="86"/>
      <c r="AQ1232" s="86"/>
      <c r="AR1232" s="86"/>
      <c r="AS1232" s="86"/>
      <c r="AT1232" s="86"/>
      <c r="AU1232" s="86"/>
    </row>
    <row r="1233" spans="1:47" ht="15" customHeight="1">
      <c r="A1233" s="140">
        <v>54275466</v>
      </c>
      <c r="B1233" s="77">
        <v>20</v>
      </c>
      <c r="C1233" s="132">
        <v>44763</v>
      </c>
      <c r="D1233" s="79">
        <v>44763</v>
      </c>
      <c r="E1233" s="77" t="s">
        <v>862</v>
      </c>
      <c r="F1233" s="87">
        <v>44765</v>
      </c>
      <c r="G1233" s="81">
        <v>80</v>
      </c>
      <c r="H1233" s="81" t="s">
        <v>1278</v>
      </c>
      <c r="I1233" s="98">
        <v>44792</v>
      </c>
      <c r="J1233" s="81"/>
      <c r="K1233" s="97" t="s">
        <v>882</v>
      </c>
      <c r="L1233" s="82" t="s">
        <v>1279</v>
      </c>
      <c r="M1233" s="77" t="s">
        <v>7</v>
      </c>
      <c r="N1233" s="83"/>
      <c r="O1233" s="84"/>
      <c r="P1233" s="76">
        <v>70</v>
      </c>
      <c r="Q1233" s="76">
        <v>23600</v>
      </c>
      <c r="R1233" s="81">
        <v>4</v>
      </c>
      <c r="S1233" s="85" t="s">
        <v>865</v>
      </c>
      <c r="T1233" s="76" t="s">
        <v>895</v>
      </c>
      <c r="U1233" s="76">
        <v>25.69</v>
      </c>
      <c r="V1233" s="90" t="s">
        <v>884</v>
      </c>
      <c r="W1233" s="84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86"/>
      <c r="AP1233" s="86"/>
      <c r="AQ1233" s="86"/>
      <c r="AR1233" s="86"/>
      <c r="AS1233" s="86"/>
      <c r="AT1233" s="86"/>
      <c r="AU1233" s="86"/>
    </row>
    <row r="1234" spans="1:47" ht="15" customHeight="1">
      <c r="A1234" s="140">
        <v>54292511</v>
      </c>
      <c r="B1234" s="77">
        <v>21</v>
      </c>
      <c r="C1234" s="132">
        <v>44763</v>
      </c>
      <c r="D1234" s="79">
        <v>44763</v>
      </c>
      <c r="E1234" s="77" t="s">
        <v>862</v>
      </c>
      <c r="F1234" s="87">
        <v>44765</v>
      </c>
      <c r="G1234" s="81">
        <v>80</v>
      </c>
      <c r="H1234" s="81" t="s">
        <v>1278</v>
      </c>
      <c r="I1234" s="98">
        <v>44792</v>
      </c>
      <c r="J1234" s="81"/>
      <c r="K1234" s="97" t="s">
        <v>882</v>
      </c>
      <c r="L1234" s="82" t="s">
        <v>1279</v>
      </c>
      <c r="M1234" s="77" t="s">
        <v>7</v>
      </c>
      <c r="N1234" s="83"/>
      <c r="O1234" s="84"/>
      <c r="P1234" s="76">
        <v>69</v>
      </c>
      <c r="Q1234" s="76">
        <v>25000</v>
      </c>
      <c r="R1234" s="76">
        <v>4</v>
      </c>
      <c r="S1234" s="85" t="s">
        <v>865</v>
      </c>
      <c r="T1234" s="137" t="s">
        <v>969</v>
      </c>
      <c r="U1234" s="76">
        <v>25.72</v>
      </c>
      <c r="V1234" s="90" t="s">
        <v>884</v>
      </c>
      <c r="W1234" s="84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86"/>
      <c r="AP1234" s="86"/>
      <c r="AQ1234" s="86"/>
      <c r="AR1234" s="86"/>
      <c r="AS1234" s="86"/>
      <c r="AT1234" s="86"/>
      <c r="AU1234" s="86"/>
    </row>
    <row r="1235" spans="1:47" ht="15" customHeight="1">
      <c r="A1235" s="140">
        <v>54928866</v>
      </c>
      <c r="B1235" s="77">
        <v>22</v>
      </c>
      <c r="C1235" s="132">
        <v>44763</v>
      </c>
      <c r="D1235" s="79">
        <v>44763</v>
      </c>
      <c r="E1235" s="77" t="s">
        <v>862</v>
      </c>
      <c r="F1235" s="87">
        <v>44765</v>
      </c>
      <c r="G1235" s="81">
        <v>80</v>
      </c>
      <c r="H1235" s="81" t="s">
        <v>1278</v>
      </c>
      <c r="I1235" s="98">
        <v>44792</v>
      </c>
      <c r="J1235" s="81"/>
      <c r="K1235" s="97" t="s">
        <v>882</v>
      </c>
      <c r="L1235" s="82" t="s">
        <v>1279</v>
      </c>
      <c r="M1235" s="77" t="s">
        <v>7</v>
      </c>
      <c r="N1235" s="83"/>
      <c r="O1235" s="84"/>
      <c r="P1235" s="76">
        <v>71.2</v>
      </c>
      <c r="Q1235" s="76">
        <v>22700</v>
      </c>
      <c r="R1235" s="76">
        <v>4</v>
      </c>
      <c r="S1235" s="85" t="s">
        <v>865</v>
      </c>
      <c r="T1235" s="76" t="s">
        <v>898</v>
      </c>
      <c r="U1235" s="76">
        <v>25.62</v>
      </c>
      <c r="V1235" s="90" t="s">
        <v>884</v>
      </c>
      <c r="W1235" s="84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86"/>
      <c r="AP1235" s="86"/>
      <c r="AQ1235" s="86"/>
      <c r="AR1235" s="86"/>
      <c r="AS1235" s="86"/>
      <c r="AT1235" s="86"/>
      <c r="AU1235" s="86"/>
    </row>
    <row r="1236" spans="1:47" ht="15" customHeight="1">
      <c r="A1236" s="140">
        <v>94944758</v>
      </c>
      <c r="B1236" s="77">
        <v>4</v>
      </c>
      <c r="C1236" s="78">
        <v>44761</v>
      </c>
      <c r="D1236" s="79">
        <v>44761</v>
      </c>
      <c r="E1236" s="77" t="s">
        <v>862</v>
      </c>
      <c r="F1236" s="87">
        <v>44765</v>
      </c>
      <c r="G1236" s="81">
        <v>80</v>
      </c>
      <c r="H1236" s="81" t="s">
        <v>1276</v>
      </c>
      <c r="I1236" s="78">
        <v>44792</v>
      </c>
      <c r="J1236" s="81"/>
      <c r="K1236" s="97" t="s">
        <v>882</v>
      </c>
      <c r="L1236" s="82" t="s">
        <v>1277</v>
      </c>
      <c r="M1236" s="77" t="s">
        <v>7</v>
      </c>
      <c r="N1236" s="83"/>
      <c r="O1236" s="84"/>
      <c r="P1236" s="76">
        <v>69</v>
      </c>
      <c r="Q1236" s="81">
        <v>24500</v>
      </c>
      <c r="R1236" s="76">
        <v>4</v>
      </c>
      <c r="S1236" s="85" t="s">
        <v>865</v>
      </c>
      <c r="T1236" s="101" t="s">
        <v>897</v>
      </c>
      <c r="U1236" s="76">
        <v>25.38</v>
      </c>
      <c r="V1236" s="90" t="s">
        <v>884</v>
      </c>
      <c r="W1236" s="84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86"/>
      <c r="AP1236" s="86"/>
      <c r="AQ1236" s="86"/>
      <c r="AR1236" s="86"/>
      <c r="AS1236" s="86"/>
      <c r="AT1236" s="86"/>
      <c r="AU1236" s="86"/>
    </row>
    <row r="1237" spans="1:47" ht="15" customHeight="1">
      <c r="A1237" s="140">
        <v>97924492</v>
      </c>
      <c r="B1237" s="77">
        <v>5</v>
      </c>
      <c r="C1237" s="78">
        <v>44761</v>
      </c>
      <c r="D1237" s="79">
        <v>44761</v>
      </c>
      <c r="E1237" s="77" t="s">
        <v>862</v>
      </c>
      <c r="F1237" s="87">
        <v>44765</v>
      </c>
      <c r="G1237" s="81">
        <v>80</v>
      </c>
      <c r="H1237" s="81" t="s">
        <v>1276</v>
      </c>
      <c r="I1237" s="78">
        <v>44792</v>
      </c>
      <c r="J1237" s="81"/>
      <c r="K1237" s="97" t="s">
        <v>882</v>
      </c>
      <c r="L1237" s="82" t="s">
        <v>1277</v>
      </c>
      <c r="M1237" s="77" t="s">
        <v>7</v>
      </c>
      <c r="N1237" s="83"/>
      <c r="O1237" s="84"/>
      <c r="P1237" s="76">
        <v>68.5</v>
      </c>
      <c r="Q1237" s="76">
        <v>25000</v>
      </c>
      <c r="R1237" s="76">
        <v>4</v>
      </c>
      <c r="S1237" s="85" t="s">
        <v>865</v>
      </c>
      <c r="T1237" s="76" t="s">
        <v>873</v>
      </c>
      <c r="U1237" s="76">
        <v>25.7</v>
      </c>
      <c r="V1237" s="90" t="s">
        <v>884</v>
      </c>
      <c r="W1237" s="84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86"/>
      <c r="AP1237" s="86"/>
      <c r="AQ1237" s="86"/>
      <c r="AR1237" s="86"/>
      <c r="AS1237" s="86"/>
      <c r="AT1237" s="86"/>
      <c r="AU1237" s="86"/>
    </row>
    <row r="1238" spans="1:47" ht="15" customHeight="1">
      <c r="A1238" s="140">
        <v>94573292</v>
      </c>
      <c r="B1238" s="77">
        <v>25</v>
      </c>
      <c r="C1238" s="132">
        <v>44763</v>
      </c>
      <c r="D1238" s="79">
        <v>44763</v>
      </c>
      <c r="E1238" s="77" t="s">
        <v>862</v>
      </c>
      <c r="F1238" s="87">
        <v>44765</v>
      </c>
      <c r="G1238" s="81">
        <v>80</v>
      </c>
      <c r="H1238" s="81" t="s">
        <v>1278</v>
      </c>
      <c r="I1238" s="98">
        <v>44792</v>
      </c>
      <c r="J1238" s="81"/>
      <c r="K1238" s="97" t="s">
        <v>882</v>
      </c>
      <c r="L1238" s="82" t="s">
        <v>1279</v>
      </c>
      <c r="M1238" s="77" t="s">
        <v>7</v>
      </c>
      <c r="N1238" s="83"/>
      <c r="O1238" s="84"/>
      <c r="P1238" s="76">
        <v>68.5</v>
      </c>
      <c r="Q1238" s="76">
        <v>25000</v>
      </c>
      <c r="R1238" s="76">
        <v>4</v>
      </c>
      <c r="S1238" s="85" t="s">
        <v>865</v>
      </c>
      <c r="T1238" s="76" t="s">
        <v>873</v>
      </c>
      <c r="U1238" s="76">
        <v>25.7</v>
      </c>
      <c r="V1238" s="90" t="s">
        <v>884</v>
      </c>
      <c r="W1238" s="84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86"/>
      <c r="AP1238" s="86"/>
      <c r="AQ1238" s="86"/>
      <c r="AR1238" s="86"/>
      <c r="AS1238" s="86"/>
      <c r="AT1238" s="86"/>
      <c r="AU1238" s="86"/>
    </row>
    <row r="1239" spans="1:47" ht="15" customHeight="1">
      <c r="A1239" s="140">
        <v>54085493</v>
      </c>
      <c r="B1239" s="77">
        <v>2</v>
      </c>
      <c r="C1239" s="78">
        <v>44761</v>
      </c>
      <c r="D1239" s="79">
        <v>44761</v>
      </c>
      <c r="E1239" s="77" t="s">
        <v>862</v>
      </c>
      <c r="F1239" s="87">
        <v>44765</v>
      </c>
      <c r="G1239" s="81">
        <v>80</v>
      </c>
      <c r="H1239" s="81" t="s">
        <v>1276</v>
      </c>
      <c r="I1239" s="78">
        <v>44792</v>
      </c>
      <c r="J1239" s="81"/>
      <c r="K1239" s="97" t="s">
        <v>882</v>
      </c>
      <c r="L1239" s="82" t="s">
        <v>1277</v>
      </c>
      <c r="M1239" s="77" t="s">
        <v>7</v>
      </c>
      <c r="N1239" s="83"/>
      <c r="O1239" s="84"/>
      <c r="P1239" s="76">
        <v>69</v>
      </c>
      <c r="Q1239" s="81">
        <v>25000</v>
      </c>
      <c r="R1239" s="81">
        <v>4</v>
      </c>
      <c r="S1239" s="89" t="s">
        <v>877</v>
      </c>
      <c r="T1239" s="100" t="s">
        <v>891</v>
      </c>
      <c r="U1239" s="81">
        <v>25.22</v>
      </c>
      <c r="V1239" s="90" t="s">
        <v>884</v>
      </c>
      <c r="W1239" s="84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86"/>
      <c r="AP1239" s="86"/>
      <c r="AQ1239" s="86"/>
      <c r="AR1239" s="86"/>
      <c r="AS1239" s="86"/>
      <c r="AT1239" s="86"/>
      <c r="AU1239" s="86"/>
    </row>
    <row r="1240" spans="1:47" ht="15" customHeight="1">
      <c r="A1240" s="140">
        <v>94236593</v>
      </c>
      <c r="B1240" s="77">
        <v>3</v>
      </c>
      <c r="C1240" s="78">
        <v>44761</v>
      </c>
      <c r="D1240" s="79">
        <v>44761</v>
      </c>
      <c r="E1240" s="77" t="s">
        <v>862</v>
      </c>
      <c r="F1240" s="87">
        <v>44765</v>
      </c>
      <c r="G1240" s="81">
        <v>80</v>
      </c>
      <c r="H1240" s="81" t="s">
        <v>1276</v>
      </c>
      <c r="I1240" s="78">
        <v>44792</v>
      </c>
      <c r="J1240" s="81"/>
      <c r="K1240" s="97" t="s">
        <v>882</v>
      </c>
      <c r="L1240" s="82" t="s">
        <v>1277</v>
      </c>
      <c r="M1240" s="77" t="s">
        <v>7</v>
      </c>
      <c r="N1240" s="83"/>
      <c r="O1240" s="84"/>
      <c r="P1240" s="76">
        <v>69</v>
      </c>
      <c r="Q1240" s="81">
        <v>25000</v>
      </c>
      <c r="R1240" s="81">
        <v>4</v>
      </c>
      <c r="S1240" s="89" t="s">
        <v>877</v>
      </c>
      <c r="T1240" s="100" t="s">
        <v>891</v>
      </c>
      <c r="U1240" s="81">
        <v>25.22</v>
      </c>
      <c r="V1240" s="90" t="s">
        <v>884</v>
      </c>
      <c r="W1240" s="84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86"/>
      <c r="AP1240" s="86"/>
      <c r="AQ1240" s="86"/>
      <c r="AR1240" s="86"/>
      <c r="AS1240" s="86"/>
      <c r="AT1240" s="86"/>
      <c r="AU1240" s="86"/>
    </row>
    <row r="1241" spans="1:47" ht="15" customHeight="1">
      <c r="A1241" s="140">
        <v>59517391</v>
      </c>
      <c r="B1241" s="77">
        <v>19</v>
      </c>
      <c r="C1241" s="132">
        <v>44763</v>
      </c>
      <c r="D1241" s="79">
        <v>44763</v>
      </c>
      <c r="E1241" s="77" t="s">
        <v>862</v>
      </c>
      <c r="F1241" s="87">
        <v>44765</v>
      </c>
      <c r="G1241" s="81">
        <v>80</v>
      </c>
      <c r="H1241" s="81" t="s">
        <v>1278</v>
      </c>
      <c r="I1241" s="98">
        <v>44792</v>
      </c>
      <c r="J1241" s="81"/>
      <c r="K1241" s="97" t="s">
        <v>882</v>
      </c>
      <c r="L1241" s="82" t="s">
        <v>1279</v>
      </c>
      <c r="M1241" s="77" t="s">
        <v>7</v>
      </c>
      <c r="N1241" s="83">
        <v>44824</v>
      </c>
      <c r="O1241" s="84"/>
      <c r="P1241" s="76">
        <v>69</v>
      </c>
      <c r="Q1241" s="81">
        <v>25000</v>
      </c>
      <c r="R1241" s="81">
        <v>4</v>
      </c>
      <c r="S1241" s="89" t="s">
        <v>877</v>
      </c>
      <c r="T1241" s="100" t="s">
        <v>891</v>
      </c>
      <c r="U1241" s="81">
        <v>25.22</v>
      </c>
      <c r="V1241" s="90" t="s">
        <v>884</v>
      </c>
      <c r="W1241" s="84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86"/>
      <c r="AP1241" s="86"/>
      <c r="AQ1241" s="86"/>
      <c r="AR1241" s="86"/>
      <c r="AS1241" s="86"/>
      <c r="AT1241" s="86"/>
      <c r="AU1241" s="86"/>
    </row>
    <row r="1242" spans="1:47" ht="15" customHeight="1">
      <c r="A1242" s="140">
        <v>94164795</v>
      </c>
      <c r="B1242" s="77">
        <v>24</v>
      </c>
      <c r="C1242" s="132">
        <v>44763</v>
      </c>
      <c r="D1242" s="79">
        <v>44763</v>
      </c>
      <c r="E1242" s="77" t="s">
        <v>862</v>
      </c>
      <c r="F1242" s="87">
        <v>44765</v>
      </c>
      <c r="G1242" s="81">
        <v>80</v>
      </c>
      <c r="H1242" s="81" t="s">
        <v>1278</v>
      </c>
      <c r="I1242" s="98">
        <v>44792</v>
      </c>
      <c r="J1242" s="81"/>
      <c r="K1242" s="97" t="s">
        <v>882</v>
      </c>
      <c r="L1242" s="82" t="s">
        <v>1279</v>
      </c>
      <c r="M1242" s="77" t="s">
        <v>7</v>
      </c>
      <c r="N1242" s="83"/>
      <c r="O1242" s="84"/>
      <c r="P1242" s="76">
        <v>69</v>
      </c>
      <c r="Q1242" s="81">
        <v>25000</v>
      </c>
      <c r="R1242" s="81">
        <v>4</v>
      </c>
      <c r="S1242" s="89" t="s">
        <v>877</v>
      </c>
      <c r="T1242" s="100" t="s">
        <v>891</v>
      </c>
      <c r="U1242" s="81">
        <v>25.22</v>
      </c>
      <c r="V1242" s="90" t="s">
        <v>884</v>
      </c>
      <c r="W1242" s="84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86"/>
      <c r="AP1242" s="86"/>
      <c r="AQ1242" s="86"/>
      <c r="AR1242" s="86"/>
      <c r="AS1242" s="86"/>
      <c r="AT1242" s="86"/>
      <c r="AU1242" s="86"/>
    </row>
    <row r="1243" spans="1:47" ht="15" customHeight="1">
      <c r="A1243" s="140">
        <v>98192362</v>
      </c>
      <c r="B1243" s="77">
        <v>6</v>
      </c>
      <c r="C1243" s="78">
        <v>44761</v>
      </c>
      <c r="D1243" s="79">
        <v>44761</v>
      </c>
      <c r="E1243" s="77" t="s">
        <v>862</v>
      </c>
      <c r="F1243" s="87">
        <v>44765</v>
      </c>
      <c r="G1243" s="81">
        <v>80</v>
      </c>
      <c r="H1243" s="81" t="s">
        <v>1276</v>
      </c>
      <c r="I1243" s="78">
        <v>44792</v>
      </c>
      <c r="J1243" s="81"/>
      <c r="K1243" s="97" t="s">
        <v>882</v>
      </c>
      <c r="L1243" s="82" t="s">
        <v>1277</v>
      </c>
      <c r="M1243" s="77" t="s">
        <v>7</v>
      </c>
      <c r="N1243" s="83"/>
      <c r="O1243" s="84"/>
      <c r="P1243" s="76">
        <v>69.8</v>
      </c>
      <c r="Q1243" s="76">
        <v>24100</v>
      </c>
      <c r="R1243" s="76">
        <v>4</v>
      </c>
      <c r="S1243" s="89" t="s">
        <v>877</v>
      </c>
      <c r="T1243" s="76" t="s">
        <v>894</v>
      </c>
      <c r="U1243" s="81">
        <v>25.22</v>
      </c>
      <c r="V1243" s="90" t="s">
        <v>884</v>
      </c>
      <c r="W1243" s="84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86"/>
      <c r="AP1243" s="86"/>
      <c r="AQ1243" s="86"/>
      <c r="AR1243" s="86"/>
      <c r="AS1243" s="86"/>
      <c r="AT1243" s="86"/>
      <c r="AU1243" s="86"/>
    </row>
    <row r="1244" spans="1:47" ht="15" customHeight="1">
      <c r="A1244" s="140">
        <v>98144256</v>
      </c>
      <c r="B1244" s="77">
        <v>26</v>
      </c>
      <c r="C1244" s="132">
        <v>44763</v>
      </c>
      <c r="D1244" s="79">
        <v>44763</v>
      </c>
      <c r="E1244" s="77" t="s">
        <v>862</v>
      </c>
      <c r="F1244" s="87">
        <v>44765</v>
      </c>
      <c r="G1244" s="81">
        <v>80</v>
      </c>
      <c r="H1244" s="81" t="s">
        <v>1278</v>
      </c>
      <c r="I1244" s="98">
        <v>44792</v>
      </c>
      <c r="J1244" s="81"/>
      <c r="K1244" s="97" t="s">
        <v>882</v>
      </c>
      <c r="L1244" s="82" t="s">
        <v>1279</v>
      </c>
      <c r="M1244" s="77" t="s">
        <v>7</v>
      </c>
      <c r="N1244" s="83"/>
      <c r="O1244" s="84"/>
      <c r="P1244" s="76">
        <v>69.8</v>
      </c>
      <c r="Q1244" s="76">
        <v>24100</v>
      </c>
      <c r="R1244" s="76">
        <v>4</v>
      </c>
      <c r="S1244" s="89" t="s">
        <v>877</v>
      </c>
      <c r="T1244" s="76" t="s">
        <v>894</v>
      </c>
      <c r="U1244" s="81">
        <v>25.22</v>
      </c>
      <c r="V1244" s="90" t="s">
        <v>884</v>
      </c>
      <c r="W1244" s="84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86"/>
      <c r="AP1244" s="86"/>
      <c r="AQ1244" s="86"/>
      <c r="AR1244" s="86"/>
      <c r="AS1244" s="86"/>
      <c r="AT1244" s="86"/>
      <c r="AU1244" s="86"/>
    </row>
    <row r="1245" spans="1:47" ht="15" customHeight="1">
      <c r="A1245" s="140">
        <v>98157696</v>
      </c>
      <c r="B1245" s="77">
        <v>27</v>
      </c>
      <c r="C1245" s="132">
        <v>44763</v>
      </c>
      <c r="D1245" s="79">
        <v>44763</v>
      </c>
      <c r="E1245" s="77" t="s">
        <v>862</v>
      </c>
      <c r="F1245" s="87">
        <v>44765</v>
      </c>
      <c r="G1245" s="81">
        <v>80</v>
      </c>
      <c r="H1245" s="81" t="s">
        <v>1278</v>
      </c>
      <c r="I1245" s="98">
        <v>44792</v>
      </c>
      <c r="J1245" s="81"/>
      <c r="K1245" s="97" t="s">
        <v>882</v>
      </c>
      <c r="L1245" s="82" t="s">
        <v>1279</v>
      </c>
      <c r="M1245" s="77" t="s">
        <v>7</v>
      </c>
      <c r="N1245" s="83"/>
      <c r="O1245" s="84"/>
      <c r="P1245" s="76">
        <v>69.8</v>
      </c>
      <c r="Q1245" s="76">
        <v>24000</v>
      </c>
      <c r="R1245" s="76">
        <v>4</v>
      </c>
      <c r="S1245" s="89" t="s">
        <v>877</v>
      </c>
      <c r="T1245" s="76" t="s">
        <v>894</v>
      </c>
      <c r="U1245" s="81">
        <v>25.22</v>
      </c>
      <c r="V1245" s="90" t="s">
        <v>884</v>
      </c>
      <c r="W1245" s="84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86"/>
      <c r="AP1245" s="86"/>
      <c r="AQ1245" s="86"/>
      <c r="AR1245" s="86"/>
      <c r="AS1245" s="86"/>
      <c r="AT1245" s="86"/>
      <c r="AU1245" s="86"/>
    </row>
    <row r="1246" spans="1:47" ht="15" customHeight="1">
      <c r="A1246" s="140">
        <v>98184757</v>
      </c>
      <c r="B1246" s="77">
        <v>28</v>
      </c>
      <c r="C1246" s="132">
        <v>44763</v>
      </c>
      <c r="D1246" s="79">
        <v>44763</v>
      </c>
      <c r="E1246" s="77" t="s">
        <v>862</v>
      </c>
      <c r="F1246" s="87">
        <v>44765</v>
      </c>
      <c r="G1246" s="81">
        <v>80</v>
      </c>
      <c r="H1246" s="81" t="s">
        <v>1278</v>
      </c>
      <c r="I1246" s="98">
        <v>44792</v>
      </c>
      <c r="J1246" s="81"/>
      <c r="K1246" s="97" t="s">
        <v>882</v>
      </c>
      <c r="L1246" s="82" t="s">
        <v>1279</v>
      </c>
      <c r="M1246" s="77" t="s">
        <v>7</v>
      </c>
      <c r="N1246" s="83"/>
      <c r="O1246" s="84"/>
      <c r="P1246" s="76">
        <v>69.8</v>
      </c>
      <c r="Q1246" s="76">
        <v>24100</v>
      </c>
      <c r="R1246" s="76">
        <v>4</v>
      </c>
      <c r="S1246" s="89" t="s">
        <v>877</v>
      </c>
      <c r="T1246" s="76" t="s">
        <v>894</v>
      </c>
      <c r="U1246" s="81">
        <v>25.22</v>
      </c>
      <c r="V1246" s="90" t="s">
        <v>884</v>
      </c>
      <c r="W1246" s="84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86"/>
      <c r="AP1246" s="86"/>
      <c r="AQ1246" s="86"/>
      <c r="AR1246" s="86"/>
      <c r="AS1246" s="86"/>
      <c r="AT1246" s="86"/>
      <c r="AU1246" s="86"/>
    </row>
    <row r="1247" spans="1:47" ht="15" customHeight="1">
      <c r="A1247" s="140">
        <v>98558075</v>
      </c>
      <c r="B1247" s="77">
        <v>29</v>
      </c>
      <c r="C1247" s="132">
        <v>44763</v>
      </c>
      <c r="D1247" s="79">
        <v>44763</v>
      </c>
      <c r="E1247" s="77" t="s">
        <v>862</v>
      </c>
      <c r="F1247" s="87">
        <v>44765</v>
      </c>
      <c r="G1247" s="81">
        <v>80</v>
      </c>
      <c r="H1247" s="81" t="s">
        <v>1278</v>
      </c>
      <c r="I1247" s="98">
        <v>44792</v>
      </c>
      <c r="J1247" s="81"/>
      <c r="K1247" s="97" t="s">
        <v>882</v>
      </c>
      <c r="L1247" s="82" t="s">
        <v>1279</v>
      </c>
      <c r="M1247" s="77" t="s">
        <v>7</v>
      </c>
      <c r="N1247" s="83"/>
      <c r="O1247" s="84"/>
      <c r="P1247" s="76">
        <v>69.8</v>
      </c>
      <c r="Q1247" s="76">
        <v>24100</v>
      </c>
      <c r="R1247" s="76">
        <v>4</v>
      </c>
      <c r="S1247" s="89" t="s">
        <v>877</v>
      </c>
      <c r="T1247" s="76" t="s">
        <v>894</v>
      </c>
      <c r="U1247" s="81">
        <v>25.22</v>
      </c>
      <c r="V1247" s="90" t="s">
        <v>884</v>
      </c>
      <c r="W1247" s="84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86"/>
      <c r="AP1247" s="86"/>
      <c r="AQ1247" s="86"/>
      <c r="AR1247" s="86"/>
      <c r="AS1247" s="86"/>
      <c r="AT1247" s="86"/>
      <c r="AU1247" s="86"/>
    </row>
    <row r="1248" spans="1:47" ht="15" customHeight="1">
      <c r="A1248" s="140">
        <v>98558125</v>
      </c>
      <c r="B1248" s="77">
        <v>30</v>
      </c>
      <c r="C1248" s="132">
        <v>44763</v>
      </c>
      <c r="D1248" s="79">
        <v>44763</v>
      </c>
      <c r="E1248" s="77" t="s">
        <v>862</v>
      </c>
      <c r="F1248" s="87">
        <v>44765</v>
      </c>
      <c r="G1248" s="81">
        <v>80</v>
      </c>
      <c r="H1248" s="81" t="s">
        <v>1278</v>
      </c>
      <c r="I1248" s="98">
        <v>44792</v>
      </c>
      <c r="J1248" s="81"/>
      <c r="K1248" s="97" t="s">
        <v>882</v>
      </c>
      <c r="L1248" s="82" t="s">
        <v>1279</v>
      </c>
      <c r="M1248" s="77" t="s">
        <v>7</v>
      </c>
      <c r="N1248" s="83"/>
      <c r="O1248" s="84"/>
      <c r="P1248" s="76">
        <v>69.8</v>
      </c>
      <c r="Q1248" s="76">
        <v>24100</v>
      </c>
      <c r="R1248" s="76">
        <v>4</v>
      </c>
      <c r="S1248" s="89" t="s">
        <v>877</v>
      </c>
      <c r="T1248" s="76" t="s">
        <v>894</v>
      </c>
      <c r="U1248" s="81">
        <v>25.22</v>
      </c>
      <c r="V1248" s="90" t="s">
        <v>884</v>
      </c>
      <c r="W1248" s="84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86"/>
      <c r="AP1248" s="86"/>
      <c r="AQ1248" s="86"/>
      <c r="AR1248" s="86"/>
      <c r="AS1248" s="86"/>
      <c r="AT1248" s="86"/>
      <c r="AU1248" s="86"/>
    </row>
    <row r="1249" spans="1:47" ht="15" customHeight="1">
      <c r="A1249" s="140">
        <v>98558133</v>
      </c>
      <c r="B1249" s="77">
        <v>31</v>
      </c>
      <c r="C1249" s="132">
        <v>44763</v>
      </c>
      <c r="D1249" s="79">
        <v>44763</v>
      </c>
      <c r="E1249" s="77" t="s">
        <v>862</v>
      </c>
      <c r="F1249" s="87">
        <v>44765</v>
      </c>
      <c r="G1249" s="81">
        <v>80</v>
      </c>
      <c r="H1249" s="81" t="s">
        <v>1278</v>
      </c>
      <c r="I1249" s="98">
        <v>44792</v>
      </c>
      <c r="J1249" s="81"/>
      <c r="K1249" s="97" t="s">
        <v>882</v>
      </c>
      <c r="L1249" s="82" t="s">
        <v>1279</v>
      </c>
      <c r="M1249" s="77" t="s">
        <v>7</v>
      </c>
      <c r="N1249" s="83"/>
      <c r="O1249" s="84"/>
      <c r="P1249" s="76">
        <v>69.8</v>
      </c>
      <c r="Q1249" s="76">
        <v>24100</v>
      </c>
      <c r="R1249" s="76">
        <v>4</v>
      </c>
      <c r="S1249" s="89" t="s">
        <v>877</v>
      </c>
      <c r="T1249" s="76" t="s">
        <v>894</v>
      </c>
      <c r="U1249" s="81">
        <v>25.22</v>
      </c>
      <c r="V1249" s="90" t="s">
        <v>884</v>
      </c>
      <c r="W1249" s="84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86"/>
      <c r="AP1249" s="86"/>
      <c r="AQ1249" s="86"/>
      <c r="AR1249" s="86"/>
      <c r="AS1249" s="86"/>
      <c r="AT1249" s="86"/>
      <c r="AU1249" s="86"/>
    </row>
    <row r="1250" spans="1:47" ht="16.5" customHeight="1">
      <c r="A1250" s="104"/>
      <c r="B1250" s="145"/>
      <c r="C1250" s="106"/>
      <c r="D1250" s="105"/>
      <c r="E1250" s="105"/>
      <c r="F1250" s="105"/>
      <c r="G1250" s="105"/>
      <c r="H1250" s="446" t="s">
        <v>1280</v>
      </c>
      <c r="I1250" s="440"/>
      <c r="J1250" s="441"/>
      <c r="K1250" s="148"/>
      <c r="L1250" s="104"/>
      <c r="M1250" s="104"/>
      <c r="N1250" s="109"/>
      <c r="O1250" s="108"/>
      <c r="P1250" s="105"/>
      <c r="Q1250" s="109"/>
      <c r="R1250" s="109"/>
      <c r="S1250" s="110"/>
      <c r="T1250" s="109"/>
      <c r="U1250" s="149"/>
      <c r="V1250" s="108"/>
      <c r="W1250" s="108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86"/>
      <c r="AP1250" s="86"/>
      <c r="AQ1250" s="86"/>
      <c r="AR1250" s="86"/>
      <c r="AS1250" s="86"/>
      <c r="AT1250" s="86"/>
      <c r="AU1250" s="86"/>
    </row>
    <row r="1251" spans="1:47" ht="15" customHeight="1">
      <c r="A1251" s="76">
        <v>98106420</v>
      </c>
      <c r="B1251" s="114">
        <v>1</v>
      </c>
      <c r="C1251" s="78">
        <v>44757</v>
      </c>
      <c r="D1251" s="79">
        <v>44758</v>
      </c>
      <c r="E1251" s="77" t="s">
        <v>862</v>
      </c>
      <c r="F1251" s="80">
        <v>44765.708333333336</v>
      </c>
      <c r="G1251" s="81">
        <v>80</v>
      </c>
      <c r="H1251" s="81" t="s">
        <v>1276</v>
      </c>
      <c r="I1251" s="78">
        <v>44792</v>
      </c>
      <c r="J1251" s="81"/>
      <c r="K1251" s="117" t="s">
        <v>932</v>
      </c>
      <c r="L1251" s="82" t="s">
        <v>1220</v>
      </c>
      <c r="M1251" s="77" t="s">
        <v>6</v>
      </c>
      <c r="N1251" s="83"/>
      <c r="O1251" s="84"/>
      <c r="P1251" s="76">
        <v>69</v>
      </c>
      <c r="Q1251" s="76">
        <v>25000</v>
      </c>
      <c r="R1251" s="76">
        <v>4</v>
      </c>
      <c r="S1251" s="85" t="s">
        <v>875</v>
      </c>
      <c r="T1251" s="88" t="s">
        <v>876</v>
      </c>
      <c r="U1251" s="76">
        <v>25.22</v>
      </c>
      <c r="V1251" s="117" t="s">
        <v>934</v>
      </c>
      <c r="W1251" s="84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86"/>
      <c r="AP1251" s="86"/>
      <c r="AQ1251" s="86"/>
      <c r="AR1251" s="86"/>
      <c r="AS1251" s="86"/>
      <c r="AT1251" s="86"/>
      <c r="AU1251" s="86"/>
    </row>
    <row r="1252" spans="1:47" ht="15" customHeight="1">
      <c r="A1252" s="76">
        <v>54914858</v>
      </c>
      <c r="B1252" s="76">
        <v>3</v>
      </c>
      <c r="C1252" s="78">
        <v>44759</v>
      </c>
      <c r="D1252" s="79">
        <v>44760</v>
      </c>
      <c r="E1252" s="77" t="s">
        <v>862</v>
      </c>
      <c r="F1252" s="87">
        <v>44765</v>
      </c>
      <c r="G1252" s="81">
        <v>80</v>
      </c>
      <c r="H1252" s="81" t="s">
        <v>1241</v>
      </c>
      <c r="I1252" s="98">
        <v>44790</v>
      </c>
      <c r="J1252" s="81"/>
      <c r="K1252" s="117" t="s">
        <v>932</v>
      </c>
      <c r="L1252" s="82" t="s">
        <v>1253</v>
      </c>
      <c r="M1252" s="77" t="s">
        <v>6</v>
      </c>
      <c r="N1252" s="83"/>
      <c r="O1252" s="84"/>
      <c r="P1252" s="76">
        <v>68</v>
      </c>
      <c r="Q1252" s="76">
        <v>25900</v>
      </c>
      <c r="R1252" s="76">
        <v>4</v>
      </c>
      <c r="S1252" s="85" t="s">
        <v>865</v>
      </c>
      <c r="T1252" s="125" t="s">
        <v>948</v>
      </c>
      <c r="U1252" s="76">
        <v>25.72</v>
      </c>
      <c r="V1252" s="117" t="s">
        <v>934</v>
      </c>
      <c r="W1252" s="84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86"/>
      <c r="AP1252" s="86"/>
      <c r="AQ1252" s="86"/>
      <c r="AR1252" s="86"/>
      <c r="AS1252" s="86"/>
      <c r="AT1252" s="86"/>
      <c r="AU1252" s="86"/>
    </row>
    <row r="1253" spans="1:47" ht="15" customHeight="1">
      <c r="A1253" s="81">
        <v>54913769</v>
      </c>
      <c r="B1253" s="77">
        <v>2</v>
      </c>
      <c r="C1253" s="78">
        <v>44759</v>
      </c>
      <c r="D1253" s="79">
        <v>44760</v>
      </c>
      <c r="E1253" s="77" t="s">
        <v>862</v>
      </c>
      <c r="F1253" s="87">
        <v>44765</v>
      </c>
      <c r="G1253" s="81">
        <v>80</v>
      </c>
      <c r="H1253" s="81" t="s">
        <v>1276</v>
      </c>
      <c r="I1253" s="78">
        <v>44792</v>
      </c>
      <c r="J1253" s="81" t="s">
        <v>1281</v>
      </c>
      <c r="K1253" s="117" t="s">
        <v>932</v>
      </c>
      <c r="L1253" s="82" t="s">
        <v>1253</v>
      </c>
      <c r="M1253" s="77" t="s">
        <v>6</v>
      </c>
      <c r="N1253" s="83"/>
      <c r="O1253" s="84"/>
      <c r="P1253" s="76">
        <v>68</v>
      </c>
      <c r="Q1253" s="76">
        <v>25900</v>
      </c>
      <c r="R1253" s="76">
        <v>4</v>
      </c>
      <c r="S1253" s="85" t="s">
        <v>865</v>
      </c>
      <c r="T1253" s="125" t="s">
        <v>948</v>
      </c>
      <c r="U1253" s="76">
        <v>25.72</v>
      </c>
      <c r="V1253" s="117" t="s">
        <v>934</v>
      </c>
      <c r="W1253" s="84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86"/>
      <c r="AP1253" s="86"/>
      <c r="AQ1253" s="86"/>
      <c r="AR1253" s="86"/>
      <c r="AS1253" s="86"/>
      <c r="AT1253" s="86"/>
      <c r="AU1253" s="86"/>
    </row>
    <row r="1254" spans="1:47" ht="15" customHeight="1">
      <c r="A1254" s="76">
        <v>98166374</v>
      </c>
      <c r="B1254" s="114">
        <v>4</v>
      </c>
      <c r="C1254" s="78">
        <v>44759</v>
      </c>
      <c r="D1254" s="79">
        <v>44760</v>
      </c>
      <c r="E1254" s="77" t="s">
        <v>862</v>
      </c>
      <c r="F1254" s="87">
        <v>44765</v>
      </c>
      <c r="G1254" s="81">
        <v>80</v>
      </c>
      <c r="H1254" s="81" t="s">
        <v>1241</v>
      </c>
      <c r="I1254" s="98">
        <v>44790</v>
      </c>
      <c r="J1254" s="81"/>
      <c r="K1254" s="117" t="s">
        <v>932</v>
      </c>
      <c r="L1254" s="82" t="s">
        <v>1253</v>
      </c>
      <c r="M1254" s="77" t="s">
        <v>6</v>
      </c>
      <c r="N1254" s="83"/>
      <c r="O1254" s="84"/>
      <c r="P1254" s="76">
        <v>69</v>
      </c>
      <c r="Q1254" s="76">
        <v>25000</v>
      </c>
      <c r="R1254" s="76">
        <v>4</v>
      </c>
      <c r="S1254" s="85" t="s">
        <v>875</v>
      </c>
      <c r="T1254" s="88" t="s">
        <v>876</v>
      </c>
      <c r="U1254" s="76">
        <v>25.22</v>
      </c>
      <c r="V1254" s="117" t="s">
        <v>934</v>
      </c>
      <c r="W1254" s="84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86"/>
      <c r="AP1254" s="86"/>
      <c r="AQ1254" s="86"/>
      <c r="AR1254" s="86"/>
      <c r="AS1254" s="86"/>
      <c r="AT1254" s="86"/>
      <c r="AU1254" s="86"/>
    </row>
    <row r="1255" spans="1:47" ht="15" customHeight="1">
      <c r="A1255" s="81">
        <v>54970561</v>
      </c>
      <c r="B1255" s="77">
        <v>5</v>
      </c>
      <c r="C1255" s="78">
        <v>44748</v>
      </c>
      <c r="D1255" s="79">
        <v>44749</v>
      </c>
      <c r="E1255" s="77" t="s">
        <v>862</v>
      </c>
      <c r="F1255" s="87">
        <v>44765</v>
      </c>
      <c r="G1255" s="81">
        <v>80</v>
      </c>
      <c r="H1255" s="114" t="s">
        <v>1216</v>
      </c>
      <c r="I1255" s="162">
        <v>44787</v>
      </c>
      <c r="J1255" s="81"/>
      <c r="K1255" s="117" t="s">
        <v>932</v>
      </c>
      <c r="L1255" s="82" t="s">
        <v>1030</v>
      </c>
      <c r="M1255" s="77" t="s">
        <v>8</v>
      </c>
      <c r="N1255" s="83"/>
      <c r="O1255" s="84"/>
      <c r="P1255" s="76">
        <v>69</v>
      </c>
      <c r="Q1255" s="81">
        <v>25000</v>
      </c>
      <c r="R1255" s="81">
        <v>4</v>
      </c>
      <c r="S1255" s="89" t="s">
        <v>877</v>
      </c>
      <c r="T1255" s="100" t="s">
        <v>891</v>
      </c>
      <c r="U1255" s="81">
        <v>25.22</v>
      </c>
      <c r="V1255" s="117" t="s">
        <v>934</v>
      </c>
      <c r="W1255" s="84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86"/>
      <c r="AP1255" s="86"/>
      <c r="AQ1255" s="86"/>
      <c r="AR1255" s="86"/>
      <c r="AS1255" s="86"/>
      <c r="AT1255" s="86"/>
      <c r="AU1255" s="86"/>
    </row>
    <row r="1256" spans="1:47" ht="15" customHeight="1">
      <c r="A1256" s="76">
        <v>54911144</v>
      </c>
      <c r="B1256" s="76">
        <v>6</v>
      </c>
      <c r="C1256" s="78">
        <v>44754</v>
      </c>
      <c r="D1256" s="79">
        <v>6692167</v>
      </c>
      <c r="E1256" s="77" t="s">
        <v>862</v>
      </c>
      <c r="F1256" s="87">
        <v>44765</v>
      </c>
      <c r="G1256" s="81">
        <v>80</v>
      </c>
      <c r="H1256" s="114" t="s">
        <v>1216</v>
      </c>
      <c r="I1256" s="162">
        <v>44787</v>
      </c>
      <c r="J1256" s="81"/>
      <c r="K1256" s="117" t="s">
        <v>932</v>
      </c>
      <c r="L1256" s="82" t="s">
        <v>1164</v>
      </c>
      <c r="M1256" s="77" t="s">
        <v>6</v>
      </c>
      <c r="N1256" s="83"/>
      <c r="O1256" s="84"/>
      <c r="P1256" s="76">
        <v>68</v>
      </c>
      <c r="Q1256" s="76">
        <v>25900</v>
      </c>
      <c r="R1256" s="76">
        <v>4</v>
      </c>
      <c r="S1256" s="85" t="s">
        <v>865</v>
      </c>
      <c r="T1256" s="125" t="s">
        <v>948</v>
      </c>
      <c r="U1256" s="76">
        <v>25.72</v>
      </c>
      <c r="V1256" s="117" t="s">
        <v>934</v>
      </c>
      <c r="W1256" s="84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86"/>
      <c r="AP1256" s="86"/>
      <c r="AQ1256" s="86"/>
      <c r="AR1256" s="86"/>
      <c r="AS1256" s="86"/>
      <c r="AT1256" s="86"/>
      <c r="AU1256" s="86"/>
    </row>
    <row r="1257" spans="1:47" ht="15" customHeight="1">
      <c r="A1257" s="76">
        <v>54911151</v>
      </c>
      <c r="B1257" s="114">
        <v>7</v>
      </c>
      <c r="C1257" s="78">
        <v>44754</v>
      </c>
      <c r="D1257" s="79">
        <v>6692167</v>
      </c>
      <c r="E1257" s="77" t="s">
        <v>862</v>
      </c>
      <c r="F1257" s="87">
        <v>44765</v>
      </c>
      <c r="G1257" s="81">
        <v>80</v>
      </c>
      <c r="H1257" s="114" t="s">
        <v>1216</v>
      </c>
      <c r="I1257" s="162">
        <v>44787</v>
      </c>
      <c r="J1257" s="81"/>
      <c r="K1257" s="117" t="s">
        <v>932</v>
      </c>
      <c r="L1257" s="82" t="s">
        <v>1164</v>
      </c>
      <c r="M1257" s="77" t="s">
        <v>6</v>
      </c>
      <c r="N1257" s="83"/>
      <c r="O1257" s="84"/>
      <c r="P1257" s="76">
        <v>68</v>
      </c>
      <c r="Q1257" s="76">
        <v>25900</v>
      </c>
      <c r="R1257" s="76">
        <v>4</v>
      </c>
      <c r="S1257" s="85" t="s">
        <v>865</v>
      </c>
      <c r="T1257" s="125" t="s">
        <v>948</v>
      </c>
      <c r="U1257" s="76">
        <v>25.72</v>
      </c>
      <c r="V1257" s="117" t="s">
        <v>934</v>
      </c>
      <c r="W1257" s="84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86"/>
      <c r="AP1257" s="86"/>
      <c r="AQ1257" s="86"/>
      <c r="AR1257" s="86"/>
      <c r="AS1257" s="86"/>
      <c r="AT1257" s="86"/>
      <c r="AU1257" s="86"/>
    </row>
    <row r="1258" spans="1:47" ht="15" customHeight="1">
      <c r="A1258" s="76">
        <v>54914627</v>
      </c>
      <c r="B1258" s="77">
        <v>8</v>
      </c>
      <c r="C1258" s="78">
        <v>44754</v>
      </c>
      <c r="D1258" s="79">
        <v>6692167</v>
      </c>
      <c r="E1258" s="77" t="s">
        <v>862</v>
      </c>
      <c r="F1258" s="87">
        <v>44765</v>
      </c>
      <c r="G1258" s="81">
        <v>80</v>
      </c>
      <c r="H1258" s="114" t="s">
        <v>1216</v>
      </c>
      <c r="I1258" s="162">
        <v>44787</v>
      </c>
      <c r="J1258" s="81"/>
      <c r="K1258" s="117" t="s">
        <v>932</v>
      </c>
      <c r="L1258" s="82" t="s">
        <v>1164</v>
      </c>
      <c r="M1258" s="77" t="s">
        <v>6</v>
      </c>
      <c r="N1258" s="83"/>
      <c r="O1258" s="84"/>
      <c r="P1258" s="76">
        <v>68</v>
      </c>
      <c r="Q1258" s="76">
        <v>25900</v>
      </c>
      <c r="R1258" s="76">
        <v>4</v>
      </c>
      <c r="S1258" s="85" t="s">
        <v>865</v>
      </c>
      <c r="T1258" s="125" t="s">
        <v>948</v>
      </c>
      <c r="U1258" s="76">
        <v>25.72</v>
      </c>
      <c r="V1258" s="117" t="s">
        <v>934</v>
      </c>
      <c r="W1258" s="84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86"/>
      <c r="AP1258" s="86"/>
      <c r="AQ1258" s="86"/>
      <c r="AR1258" s="86"/>
      <c r="AS1258" s="86"/>
      <c r="AT1258" s="86"/>
      <c r="AU1258" s="86"/>
    </row>
    <row r="1259" spans="1:47" ht="15" customHeight="1">
      <c r="A1259" s="249">
        <v>54002290</v>
      </c>
      <c r="B1259" s="76">
        <v>9</v>
      </c>
      <c r="C1259" s="123" t="s">
        <v>1261</v>
      </c>
      <c r="D1259" s="79">
        <v>44756</v>
      </c>
      <c r="E1259" s="77" t="s">
        <v>943</v>
      </c>
      <c r="F1259" s="87">
        <v>44765</v>
      </c>
      <c r="G1259" s="81">
        <v>80</v>
      </c>
      <c r="H1259" s="114" t="s">
        <v>1216</v>
      </c>
      <c r="I1259" s="162">
        <v>44787</v>
      </c>
      <c r="J1259" s="81"/>
      <c r="K1259" s="116" t="s">
        <v>932</v>
      </c>
      <c r="L1259" s="150"/>
      <c r="M1259" s="77" t="s">
        <v>1018</v>
      </c>
      <c r="N1259" s="83"/>
      <c r="O1259" s="84"/>
      <c r="P1259" s="76">
        <v>69</v>
      </c>
      <c r="Q1259" s="81">
        <v>25000</v>
      </c>
      <c r="R1259" s="81">
        <v>4</v>
      </c>
      <c r="S1259" s="89" t="s">
        <v>877</v>
      </c>
      <c r="T1259" s="100" t="s">
        <v>891</v>
      </c>
      <c r="U1259" s="81">
        <v>25.22</v>
      </c>
      <c r="V1259" s="117" t="s">
        <v>934</v>
      </c>
      <c r="W1259" s="84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86"/>
      <c r="AP1259" s="86"/>
      <c r="AQ1259" s="86"/>
      <c r="AR1259" s="86"/>
      <c r="AS1259" s="86"/>
      <c r="AT1259" s="86"/>
      <c r="AU1259" s="86"/>
    </row>
    <row r="1260" spans="1:47" ht="15" customHeight="1">
      <c r="A1260" s="77">
        <v>98191885</v>
      </c>
      <c r="B1260" s="114">
        <v>10</v>
      </c>
      <c r="C1260" s="132">
        <v>44751</v>
      </c>
      <c r="D1260" s="79">
        <v>44756</v>
      </c>
      <c r="E1260" s="81" t="s">
        <v>862</v>
      </c>
      <c r="F1260" s="87">
        <v>44765</v>
      </c>
      <c r="G1260" s="81">
        <v>80</v>
      </c>
      <c r="H1260" s="114" t="s">
        <v>1216</v>
      </c>
      <c r="I1260" s="162">
        <v>44787</v>
      </c>
      <c r="J1260" s="127"/>
      <c r="K1260" s="117" t="s">
        <v>932</v>
      </c>
      <c r="L1260" s="248" t="s">
        <v>1282</v>
      </c>
      <c r="M1260" s="77" t="s">
        <v>1250</v>
      </c>
      <c r="N1260" s="122"/>
      <c r="O1260" s="84"/>
      <c r="P1260" s="76">
        <v>69</v>
      </c>
      <c r="Q1260" s="76">
        <v>25000</v>
      </c>
      <c r="R1260" s="76">
        <v>4</v>
      </c>
      <c r="S1260" s="85" t="s">
        <v>875</v>
      </c>
      <c r="T1260" s="88" t="s">
        <v>876</v>
      </c>
      <c r="U1260" s="76">
        <v>25.22</v>
      </c>
      <c r="V1260" s="117" t="s">
        <v>934</v>
      </c>
      <c r="W1260" s="84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86"/>
      <c r="AP1260" s="86"/>
      <c r="AQ1260" s="86"/>
      <c r="AR1260" s="86"/>
      <c r="AS1260" s="86"/>
      <c r="AT1260" s="86"/>
      <c r="AU1260" s="86"/>
    </row>
    <row r="1261" spans="1:47" ht="15" customHeight="1">
      <c r="A1261" s="76">
        <v>54271275</v>
      </c>
      <c r="B1261" s="77">
        <v>11</v>
      </c>
      <c r="C1261" s="78">
        <v>44754</v>
      </c>
      <c r="D1261" s="79">
        <v>6692167</v>
      </c>
      <c r="E1261" s="77" t="s">
        <v>862</v>
      </c>
      <c r="F1261" s="87">
        <v>44765</v>
      </c>
      <c r="G1261" s="81">
        <v>80</v>
      </c>
      <c r="H1261" s="81" t="s">
        <v>1153</v>
      </c>
      <c r="I1261" s="78">
        <v>44785</v>
      </c>
      <c r="J1261" s="81"/>
      <c r="K1261" s="117" t="s">
        <v>932</v>
      </c>
      <c r="L1261" s="82" t="s">
        <v>1164</v>
      </c>
      <c r="M1261" s="77" t="s">
        <v>6</v>
      </c>
      <c r="N1261" s="83"/>
      <c r="O1261" s="84"/>
      <c r="P1261" s="76">
        <v>69</v>
      </c>
      <c r="Q1261" s="76">
        <v>25000</v>
      </c>
      <c r="R1261" s="76">
        <v>4</v>
      </c>
      <c r="S1261" s="85" t="s">
        <v>865</v>
      </c>
      <c r="T1261" s="137" t="s">
        <v>969</v>
      </c>
      <c r="U1261" s="76">
        <v>25.72</v>
      </c>
      <c r="V1261" s="117" t="s">
        <v>934</v>
      </c>
      <c r="W1261" s="84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86"/>
      <c r="AP1261" s="86"/>
      <c r="AQ1261" s="86"/>
      <c r="AR1261" s="86"/>
      <c r="AS1261" s="86"/>
      <c r="AT1261" s="86"/>
      <c r="AU1261" s="86"/>
    </row>
    <row r="1262" spans="1:47" ht="15" customHeight="1">
      <c r="A1262" s="76">
        <v>54913744</v>
      </c>
      <c r="B1262" s="76">
        <v>12</v>
      </c>
      <c r="C1262" s="78">
        <v>44759</v>
      </c>
      <c r="D1262" s="79">
        <v>44760</v>
      </c>
      <c r="E1262" s="77" t="s">
        <v>862</v>
      </c>
      <c r="F1262" s="87">
        <v>44765</v>
      </c>
      <c r="G1262" s="81">
        <v>80</v>
      </c>
      <c r="H1262" s="81" t="s">
        <v>1241</v>
      </c>
      <c r="I1262" s="98">
        <v>44791</v>
      </c>
      <c r="J1262" s="81"/>
      <c r="K1262" s="117" t="s">
        <v>932</v>
      </c>
      <c r="L1262" s="82" t="s">
        <v>1253</v>
      </c>
      <c r="M1262" s="77" t="s">
        <v>6</v>
      </c>
      <c r="N1262" s="83"/>
      <c r="O1262" s="84"/>
      <c r="P1262" s="76">
        <v>68</v>
      </c>
      <c r="Q1262" s="76">
        <v>25900</v>
      </c>
      <c r="R1262" s="76">
        <v>4</v>
      </c>
      <c r="S1262" s="85" t="s">
        <v>865</v>
      </c>
      <c r="T1262" s="125" t="s">
        <v>948</v>
      </c>
      <c r="U1262" s="76">
        <v>25.72</v>
      </c>
      <c r="V1262" s="117" t="s">
        <v>934</v>
      </c>
      <c r="W1262" s="84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86"/>
      <c r="AP1262" s="86"/>
      <c r="AQ1262" s="86"/>
      <c r="AR1262" s="86"/>
      <c r="AS1262" s="86"/>
      <c r="AT1262" s="86"/>
      <c r="AU1262" s="86"/>
    </row>
    <row r="1263" spans="1:47" ht="15" customHeight="1">
      <c r="A1263" s="76">
        <v>54913777</v>
      </c>
      <c r="B1263" s="114">
        <v>13</v>
      </c>
      <c r="C1263" s="78">
        <v>44759</v>
      </c>
      <c r="D1263" s="79">
        <v>44760</v>
      </c>
      <c r="E1263" s="77" t="s">
        <v>862</v>
      </c>
      <c r="F1263" s="87">
        <v>44765</v>
      </c>
      <c r="G1263" s="81">
        <v>80</v>
      </c>
      <c r="H1263" s="81" t="s">
        <v>1241</v>
      </c>
      <c r="I1263" s="98">
        <v>44790</v>
      </c>
      <c r="J1263" s="81"/>
      <c r="K1263" s="117" t="s">
        <v>932</v>
      </c>
      <c r="L1263" s="82" t="s">
        <v>1253</v>
      </c>
      <c r="M1263" s="77" t="s">
        <v>6</v>
      </c>
      <c r="N1263" s="83"/>
      <c r="O1263" s="84"/>
      <c r="P1263" s="76">
        <v>68</v>
      </c>
      <c r="Q1263" s="76">
        <v>25900</v>
      </c>
      <c r="R1263" s="76">
        <v>4</v>
      </c>
      <c r="S1263" s="85" t="s">
        <v>865</v>
      </c>
      <c r="T1263" s="125" t="s">
        <v>948</v>
      </c>
      <c r="U1263" s="76">
        <v>25.72</v>
      </c>
      <c r="V1263" s="117" t="s">
        <v>934</v>
      </c>
      <c r="W1263" s="84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86"/>
      <c r="AP1263" s="86"/>
      <c r="AQ1263" s="86"/>
      <c r="AR1263" s="86"/>
      <c r="AS1263" s="86"/>
      <c r="AT1263" s="86"/>
      <c r="AU1263" s="86"/>
    </row>
    <row r="1264" spans="1:47" ht="15" customHeight="1">
      <c r="A1264" s="76">
        <v>59871988</v>
      </c>
      <c r="B1264" s="77">
        <v>14</v>
      </c>
      <c r="C1264" s="78">
        <v>44759</v>
      </c>
      <c r="D1264" s="79">
        <v>44760</v>
      </c>
      <c r="E1264" s="77" t="s">
        <v>862</v>
      </c>
      <c r="F1264" s="87">
        <v>44765</v>
      </c>
      <c r="G1264" s="81">
        <v>80</v>
      </c>
      <c r="H1264" s="81" t="s">
        <v>1241</v>
      </c>
      <c r="I1264" s="98">
        <v>44791</v>
      </c>
      <c r="J1264" s="81"/>
      <c r="K1264" s="117" t="s">
        <v>932</v>
      </c>
      <c r="L1264" s="82" t="s">
        <v>1253</v>
      </c>
      <c r="M1264" s="77" t="s">
        <v>6</v>
      </c>
      <c r="N1264" s="83"/>
      <c r="O1264" s="84"/>
      <c r="P1264" s="76">
        <v>69</v>
      </c>
      <c r="Q1264" s="76">
        <v>25000</v>
      </c>
      <c r="R1264" s="76">
        <v>4</v>
      </c>
      <c r="S1264" s="85" t="s">
        <v>865</v>
      </c>
      <c r="T1264" s="76" t="s">
        <v>919</v>
      </c>
      <c r="U1264" s="76">
        <v>26.22</v>
      </c>
      <c r="V1264" s="117" t="s">
        <v>934</v>
      </c>
      <c r="W1264" s="84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86"/>
      <c r="AP1264" s="86"/>
      <c r="AQ1264" s="86"/>
      <c r="AR1264" s="86"/>
      <c r="AS1264" s="86"/>
      <c r="AT1264" s="86"/>
      <c r="AU1264" s="86"/>
    </row>
    <row r="1265" spans="1:47" ht="15" customHeight="1">
      <c r="A1265" s="76">
        <v>98014178</v>
      </c>
      <c r="B1265" s="76">
        <v>15</v>
      </c>
      <c r="C1265" s="78">
        <v>44759</v>
      </c>
      <c r="D1265" s="79">
        <v>44760</v>
      </c>
      <c r="E1265" s="77" t="s">
        <v>862</v>
      </c>
      <c r="F1265" s="87">
        <v>44765</v>
      </c>
      <c r="G1265" s="81">
        <v>80</v>
      </c>
      <c r="H1265" s="81" t="s">
        <v>1241</v>
      </c>
      <c r="I1265" s="98">
        <v>44790</v>
      </c>
      <c r="J1265" s="81"/>
      <c r="K1265" s="117" t="s">
        <v>932</v>
      </c>
      <c r="L1265" s="82" t="s">
        <v>1253</v>
      </c>
      <c r="M1265" s="77" t="s">
        <v>6</v>
      </c>
      <c r="N1265" s="83"/>
      <c r="O1265" s="84"/>
      <c r="P1265" s="76">
        <v>69</v>
      </c>
      <c r="Q1265" s="76">
        <v>25000</v>
      </c>
      <c r="R1265" s="76">
        <v>4</v>
      </c>
      <c r="S1265" s="85" t="s">
        <v>875</v>
      </c>
      <c r="T1265" s="88" t="s">
        <v>876</v>
      </c>
      <c r="U1265" s="76">
        <v>25.22</v>
      </c>
      <c r="V1265" s="117" t="s">
        <v>934</v>
      </c>
      <c r="W1265" s="84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86"/>
      <c r="AP1265" s="86"/>
      <c r="AQ1265" s="86"/>
      <c r="AR1265" s="86"/>
      <c r="AS1265" s="86"/>
      <c r="AT1265" s="86"/>
      <c r="AU1265" s="86"/>
    </row>
    <row r="1266" spans="1:47" ht="15" customHeight="1">
      <c r="A1266" s="76">
        <v>98112535</v>
      </c>
      <c r="B1266" s="114">
        <v>16</v>
      </c>
      <c r="C1266" s="78">
        <v>44759</v>
      </c>
      <c r="D1266" s="79">
        <v>44760</v>
      </c>
      <c r="E1266" s="77" t="s">
        <v>862</v>
      </c>
      <c r="F1266" s="87">
        <v>44765</v>
      </c>
      <c r="G1266" s="81">
        <v>80</v>
      </c>
      <c r="H1266" s="81" t="s">
        <v>1241</v>
      </c>
      <c r="I1266" s="98">
        <v>44791</v>
      </c>
      <c r="J1266" s="81"/>
      <c r="K1266" s="117" t="s">
        <v>932</v>
      </c>
      <c r="L1266" s="82" t="s">
        <v>1253</v>
      </c>
      <c r="M1266" s="77" t="s">
        <v>6</v>
      </c>
      <c r="N1266" s="83"/>
      <c r="O1266" s="84"/>
      <c r="P1266" s="76">
        <v>69</v>
      </c>
      <c r="Q1266" s="76">
        <v>25000</v>
      </c>
      <c r="R1266" s="76">
        <v>4</v>
      </c>
      <c r="S1266" s="85" t="s">
        <v>875</v>
      </c>
      <c r="T1266" s="88" t="s">
        <v>876</v>
      </c>
      <c r="U1266" s="76">
        <v>25.22</v>
      </c>
      <c r="V1266" s="117" t="s">
        <v>934</v>
      </c>
      <c r="W1266" s="84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86"/>
      <c r="AP1266" s="86"/>
      <c r="AQ1266" s="86"/>
      <c r="AR1266" s="86"/>
      <c r="AS1266" s="86"/>
      <c r="AT1266" s="86"/>
      <c r="AU1266" s="86"/>
    </row>
    <row r="1267" spans="1:47" ht="15" customHeight="1">
      <c r="A1267" s="76">
        <v>98155237</v>
      </c>
      <c r="B1267" s="77">
        <v>17</v>
      </c>
      <c r="C1267" s="78">
        <v>44759</v>
      </c>
      <c r="D1267" s="79">
        <v>44760</v>
      </c>
      <c r="E1267" s="77" t="s">
        <v>862</v>
      </c>
      <c r="F1267" s="87">
        <v>44765</v>
      </c>
      <c r="G1267" s="81">
        <v>80</v>
      </c>
      <c r="H1267" s="81" t="s">
        <v>1241</v>
      </c>
      <c r="I1267" s="98">
        <v>44791</v>
      </c>
      <c r="J1267" s="81"/>
      <c r="K1267" s="117" t="s">
        <v>932</v>
      </c>
      <c r="L1267" s="82" t="s">
        <v>1253</v>
      </c>
      <c r="M1267" s="77" t="s">
        <v>6</v>
      </c>
      <c r="N1267" s="83"/>
      <c r="O1267" s="84"/>
      <c r="P1267" s="76">
        <v>69</v>
      </c>
      <c r="Q1267" s="76">
        <v>25000</v>
      </c>
      <c r="R1267" s="76">
        <v>4</v>
      </c>
      <c r="S1267" s="85" t="s">
        <v>875</v>
      </c>
      <c r="T1267" s="88" t="s">
        <v>876</v>
      </c>
      <c r="U1267" s="76">
        <v>25.22</v>
      </c>
      <c r="V1267" s="117" t="s">
        <v>934</v>
      </c>
      <c r="W1267" s="84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86"/>
      <c r="AP1267" s="86"/>
      <c r="AQ1267" s="86"/>
      <c r="AR1267" s="86"/>
      <c r="AS1267" s="86"/>
      <c r="AT1267" s="86"/>
      <c r="AU1267" s="86"/>
    </row>
    <row r="1268" spans="1:47" ht="15" customHeight="1">
      <c r="A1268" s="76">
        <v>98155401</v>
      </c>
      <c r="B1268" s="76">
        <v>18</v>
      </c>
      <c r="C1268" s="78">
        <v>44759</v>
      </c>
      <c r="D1268" s="79">
        <v>44760</v>
      </c>
      <c r="E1268" s="77" t="s">
        <v>862</v>
      </c>
      <c r="F1268" s="87">
        <v>44765</v>
      </c>
      <c r="G1268" s="81">
        <v>80</v>
      </c>
      <c r="H1268" s="81" t="s">
        <v>1241</v>
      </c>
      <c r="I1268" s="98">
        <v>44790</v>
      </c>
      <c r="J1268" s="81"/>
      <c r="K1268" s="117" t="s">
        <v>932</v>
      </c>
      <c r="L1268" s="82" t="s">
        <v>1253</v>
      </c>
      <c r="M1268" s="77" t="s">
        <v>6</v>
      </c>
      <c r="N1268" s="83"/>
      <c r="O1268" s="84"/>
      <c r="P1268" s="76">
        <v>69</v>
      </c>
      <c r="Q1268" s="76">
        <v>25000</v>
      </c>
      <c r="R1268" s="76">
        <v>4</v>
      </c>
      <c r="S1268" s="85" t="s">
        <v>875</v>
      </c>
      <c r="T1268" s="88" t="s">
        <v>876</v>
      </c>
      <c r="U1268" s="76">
        <v>25.22</v>
      </c>
      <c r="V1268" s="117" t="s">
        <v>934</v>
      </c>
      <c r="W1268" s="84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86"/>
      <c r="AP1268" s="86"/>
      <c r="AQ1268" s="86"/>
      <c r="AR1268" s="86"/>
      <c r="AS1268" s="86"/>
      <c r="AT1268" s="86"/>
      <c r="AU1268" s="86"/>
    </row>
    <row r="1269" spans="1:47" ht="15" customHeight="1">
      <c r="A1269" s="76">
        <v>98161581</v>
      </c>
      <c r="B1269" s="114">
        <v>19</v>
      </c>
      <c r="C1269" s="78">
        <v>44759</v>
      </c>
      <c r="D1269" s="79">
        <v>44760</v>
      </c>
      <c r="E1269" s="77" t="s">
        <v>862</v>
      </c>
      <c r="F1269" s="87">
        <v>44765</v>
      </c>
      <c r="G1269" s="81">
        <v>80</v>
      </c>
      <c r="H1269" s="81" t="s">
        <v>1241</v>
      </c>
      <c r="I1269" s="98">
        <v>44790</v>
      </c>
      <c r="J1269" s="81"/>
      <c r="K1269" s="117" t="s">
        <v>932</v>
      </c>
      <c r="L1269" s="82" t="s">
        <v>1253</v>
      </c>
      <c r="M1269" s="77" t="s">
        <v>6</v>
      </c>
      <c r="N1269" s="83"/>
      <c r="O1269" s="84"/>
      <c r="P1269" s="76">
        <v>69</v>
      </c>
      <c r="Q1269" s="76">
        <v>25000</v>
      </c>
      <c r="R1269" s="76">
        <v>4</v>
      </c>
      <c r="S1269" s="85" t="s">
        <v>875</v>
      </c>
      <c r="T1269" s="88" t="s">
        <v>876</v>
      </c>
      <c r="U1269" s="76">
        <v>25.22</v>
      </c>
      <c r="V1269" s="117" t="s">
        <v>934</v>
      </c>
      <c r="W1269" s="84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86"/>
      <c r="AP1269" s="86"/>
      <c r="AQ1269" s="86"/>
      <c r="AR1269" s="86"/>
      <c r="AS1269" s="86"/>
      <c r="AT1269" s="86"/>
      <c r="AU1269" s="86"/>
    </row>
    <row r="1270" spans="1:47" ht="15" customHeight="1">
      <c r="A1270" s="76">
        <v>98199490</v>
      </c>
      <c r="B1270" s="77">
        <v>20</v>
      </c>
      <c r="C1270" s="78">
        <v>44759</v>
      </c>
      <c r="D1270" s="79">
        <v>44760</v>
      </c>
      <c r="E1270" s="77" t="s">
        <v>862</v>
      </c>
      <c r="F1270" s="87">
        <v>44765</v>
      </c>
      <c r="G1270" s="81">
        <v>80</v>
      </c>
      <c r="H1270" s="81" t="s">
        <v>1241</v>
      </c>
      <c r="I1270" s="98">
        <v>44790</v>
      </c>
      <c r="J1270" s="81"/>
      <c r="K1270" s="117" t="s">
        <v>932</v>
      </c>
      <c r="L1270" s="82" t="s">
        <v>1253</v>
      </c>
      <c r="M1270" s="77" t="s">
        <v>6</v>
      </c>
      <c r="N1270" s="83"/>
      <c r="O1270" s="84"/>
      <c r="P1270" s="76">
        <v>69</v>
      </c>
      <c r="Q1270" s="76">
        <v>25000</v>
      </c>
      <c r="R1270" s="76">
        <v>4</v>
      </c>
      <c r="S1270" s="85" t="s">
        <v>875</v>
      </c>
      <c r="T1270" s="88" t="s">
        <v>876</v>
      </c>
      <c r="U1270" s="76">
        <v>25.22</v>
      </c>
      <c r="V1270" s="117" t="s">
        <v>934</v>
      </c>
      <c r="W1270" s="84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86"/>
      <c r="AP1270" s="86"/>
      <c r="AQ1270" s="86"/>
      <c r="AR1270" s="86"/>
      <c r="AS1270" s="86"/>
      <c r="AT1270" s="86"/>
      <c r="AU1270" s="86"/>
    </row>
    <row r="1271" spans="1:47" ht="15" customHeight="1">
      <c r="A1271" s="76">
        <v>54912985</v>
      </c>
      <c r="B1271" s="76">
        <v>21</v>
      </c>
      <c r="C1271" s="78">
        <v>44759</v>
      </c>
      <c r="D1271" s="79">
        <v>44760</v>
      </c>
      <c r="E1271" s="77" t="s">
        <v>862</v>
      </c>
      <c r="F1271" s="87">
        <v>44765</v>
      </c>
      <c r="G1271" s="81">
        <v>80</v>
      </c>
      <c r="H1271" s="81" t="s">
        <v>1241</v>
      </c>
      <c r="I1271" s="98">
        <v>44791</v>
      </c>
      <c r="J1271" s="81"/>
      <c r="K1271" s="117" t="s">
        <v>932</v>
      </c>
      <c r="L1271" s="82" t="s">
        <v>1253</v>
      </c>
      <c r="M1271" s="77" t="s">
        <v>6</v>
      </c>
      <c r="N1271" s="83"/>
      <c r="O1271" s="84"/>
      <c r="P1271" s="76">
        <v>68</v>
      </c>
      <c r="Q1271" s="76">
        <v>25900</v>
      </c>
      <c r="R1271" s="76">
        <v>4</v>
      </c>
      <c r="S1271" s="85" t="s">
        <v>865</v>
      </c>
      <c r="T1271" s="125" t="s">
        <v>948</v>
      </c>
      <c r="U1271" s="76">
        <v>25.72</v>
      </c>
      <c r="V1271" s="117" t="s">
        <v>934</v>
      </c>
      <c r="W1271" s="84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86"/>
      <c r="AP1271" s="86"/>
      <c r="AQ1271" s="86"/>
      <c r="AR1271" s="86"/>
      <c r="AS1271" s="86"/>
      <c r="AT1271" s="86"/>
      <c r="AU1271" s="86"/>
    </row>
    <row r="1272" spans="1:47" ht="15" customHeight="1">
      <c r="A1272" s="81">
        <v>54264569</v>
      </c>
      <c r="B1272" s="114">
        <v>22</v>
      </c>
      <c r="C1272" s="78">
        <v>44757</v>
      </c>
      <c r="D1272" s="79">
        <v>44757</v>
      </c>
      <c r="E1272" s="77" t="s">
        <v>862</v>
      </c>
      <c r="F1272" s="87">
        <v>44765</v>
      </c>
      <c r="G1272" s="81">
        <v>80</v>
      </c>
      <c r="H1272" s="81" t="s">
        <v>1247</v>
      </c>
      <c r="I1272" s="78">
        <v>44791</v>
      </c>
      <c r="J1272" s="81"/>
      <c r="K1272" s="117" t="s">
        <v>932</v>
      </c>
      <c r="L1272" s="82" t="s">
        <v>1219</v>
      </c>
      <c r="M1272" s="77" t="s">
        <v>8</v>
      </c>
      <c r="N1272" s="83"/>
      <c r="O1272" s="84"/>
      <c r="P1272" s="76">
        <v>69</v>
      </c>
      <c r="Q1272" s="76">
        <v>24500</v>
      </c>
      <c r="R1272" s="76">
        <v>4</v>
      </c>
      <c r="S1272" s="85" t="s">
        <v>865</v>
      </c>
      <c r="T1272" s="126" t="s">
        <v>951</v>
      </c>
      <c r="U1272" s="76">
        <v>25.69</v>
      </c>
      <c r="V1272" s="117" t="s">
        <v>934</v>
      </c>
      <c r="W1272" s="84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86"/>
      <c r="AP1272" s="86"/>
      <c r="AQ1272" s="86"/>
      <c r="AR1272" s="86"/>
      <c r="AS1272" s="86"/>
      <c r="AT1272" s="86"/>
      <c r="AU1272" s="86"/>
    </row>
    <row r="1273" spans="1:47" ht="15" customHeight="1">
      <c r="A1273" s="81">
        <v>91994244</v>
      </c>
      <c r="B1273" s="77">
        <v>23</v>
      </c>
      <c r="C1273" s="78">
        <v>44757</v>
      </c>
      <c r="D1273" s="79">
        <v>44757</v>
      </c>
      <c r="E1273" s="77" t="s">
        <v>862</v>
      </c>
      <c r="F1273" s="87">
        <v>44765</v>
      </c>
      <c r="G1273" s="81">
        <v>80</v>
      </c>
      <c r="H1273" s="81" t="s">
        <v>1247</v>
      </c>
      <c r="I1273" s="78">
        <v>44791</v>
      </c>
      <c r="J1273" s="81"/>
      <c r="K1273" s="117" t="s">
        <v>932</v>
      </c>
      <c r="L1273" s="82" t="s">
        <v>1219</v>
      </c>
      <c r="M1273" s="77" t="s">
        <v>8</v>
      </c>
      <c r="N1273" s="83"/>
      <c r="O1273" s="84"/>
      <c r="P1273" s="76">
        <v>68.5</v>
      </c>
      <c r="Q1273" s="76">
        <v>25400</v>
      </c>
      <c r="R1273" s="76">
        <v>4</v>
      </c>
      <c r="S1273" s="85" t="s">
        <v>865</v>
      </c>
      <c r="T1273" s="76" t="s">
        <v>873</v>
      </c>
      <c r="U1273" s="76">
        <v>25.7</v>
      </c>
      <c r="V1273" s="117" t="s">
        <v>934</v>
      </c>
      <c r="W1273" s="84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86"/>
      <c r="AP1273" s="86"/>
      <c r="AQ1273" s="86"/>
      <c r="AR1273" s="86"/>
      <c r="AS1273" s="86"/>
      <c r="AT1273" s="86"/>
      <c r="AU1273" s="86"/>
    </row>
    <row r="1274" spans="1:47" ht="15" customHeight="1">
      <c r="A1274" s="81">
        <v>98143332</v>
      </c>
      <c r="B1274" s="76">
        <v>24</v>
      </c>
      <c r="C1274" s="78">
        <v>44757</v>
      </c>
      <c r="D1274" s="79">
        <v>44757</v>
      </c>
      <c r="E1274" s="77" t="s">
        <v>862</v>
      </c>
      <c r="F1274" s="87">
        <v>44765</v>
      </c>
      <c r="G1274" s="81">
        <v>80</v>
      </c>
      <c r="H1274" s="81" t="s">
        <v>1247</v>
      </c>
      <c r="I1274" s="78">
        <v>44791</v>
      </c>
      <c r="J1274" s="81"/>
      <c r="K1274" s="117" t="s">
        <v>932</v>
      </c>
      <c r="L1274" s="82" t="s">
        <v>1219</v>
      </c>
      <c r="M1274" s="77" t="s">
        <v>8</v>
      </c>
      <c r="N1274" s="83"/>
      <c r="O1274" s="84"/>
      <c r="P1274" s="76">
        <v>69</v>
      </c>
      <c r="Q1274" s="76">
        <v>25000</v>
      </c>
      <c r="R1274" s="76">
        <v>4</v>
      </c>
      <c r="S1274" s="85" t="s">
        <v>875</v>
      </c>
      <c r="T1274" s="88" t="s">
        <v>876</v>
      </c>
      <c r="U1274" s="76">
        <v>25.22</v>
      </c>
      <c r="V1274" s="117" t="s">
        <v>934</v>
      </c>
      <c r="W1274" s="84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86"/>
      <c r="AP1274" s="86"/>
      <c r="AQ1274" s="86"/>
      <c r="AR1274" s="86"/>
      <c r="AS1274" s="86"/>
      <c r="AT1274" s="86"/>
      <c r="AU1274" s="86"/>
    </row>
    <row r="1275" spans="1:47" ht="15" customHeight="1">
      <c r="A1275" s="76">
        <v>98559909</v>
      </c>
      <c r="B1275" s="114">
        <v>25</v>
      </c>
      <c r="C1275" s="78">
        <v>44759</v>
      </c>
      <c r="D1275" s="79">
        <v>44760</v>
      </c>
      <c r="E1275" s="77" t="s">
        <v>862</v>
      </c>
      <c r="F1275" s="87">
        <v>44765</v>
      </c>
      <c r="G1275" s="81">
        <v>80</v>
      </c>
      <c r="H1275" s="81" t="s">
        <v>1247</v>
      </c>
      <c r="I1275" s="78">
        <v>44791</v>
      </c>
      <c r="J1275" s="81"/>
      <c r="K1275" s="117" t="s">
        <v>932</v>
      </c>
      <c r="L1275" s="82" t="s">
        <v>1253</v>
      </c>
      <c r="M1275" s="77" t="s">
        <v>6</v>
      </c>
      <c r="N1275" s="83"/>
      <c r="O1275" s="84"/>
      <c r="P1275" s="76">
        <v>69</v>
      </c>
      <c r="Q1275" s="76">
        <v>25000</v>
      </c>
      <c r="R1275" s="76">
        <v>4</v>
      </c>
      <c r="S1275" s="85" t="s">
        <v>875</v>
      </c>
      <c r="T1275" s="88" t="s">
        <v>876</v>
      </c>
      <c r="U1275" s="76">
        <v>25.22</v>
      </c>
      <c r="V1275" s="117" t="s">
        <v>934</v>
      </c>
      <c r="W1275" s="84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86"/>
      <c r="AP1275" s="86"/>
      <c r="AQ1275" s="86"/>
      <c r="AR1275" s="86"/>
      <c r="AS1275" s="86"/>
      <c r="AT1275" s="86"/>
      <c r="AU1275" s="86"/>
    </row>
    <row r="1276" spans="1:47" ht="15" customHeight="1">
      <c r="A1276" s="76">
        <v>98559883</v>
      </c>
      <c r="B1276" s="77">
        <v>26</v>
      </c>
      <c r="C1276" s="78">
        <v>44759</v>
      </c>
      <c r="D1276" s="79">
        <v>44760</v>
      </c>
      <c r="E1276" s="77" t="s">
        <v>862</v>
      </c>
      <c r="F1276" s="87">
        <v>44765</v>
      </c>
      <c r="G1276" s="81">
        <v>80</v>
      </c>
      <c r="H1276" s="81" t="s">
        <v>1247</v>
      </c>
      <c r="I1276" s="78">
        <v>44791</v>
      </c>
      <c r="J1276" s="81"/>
      <c r="K1276" s="117" t="s">
        <v>932</v>
      </c>
      <c r="L1276" s="82" t="s">
        <v>1253</v>
      </c>
      <c r="M1276" s="77" t="s">
        <v>6</v>
      </c>
      <c r="N1276" s="83"/>
      <c r="O1276" s="84"/>
      <c r="P1276" s="76">
        <v>69</v>
      </c>
      <c r="Q1276" s="76">
        <v>25000</v>
      </c>
      <c r="R1276" s="76">
        <v>4</v>
      </c>
      <c r="S1276" s="85" t="s">
        <v>875</v>
      </c>
      <c r="T1276" s="88" t="s">
        <v>876</v>
      </c>
      <c r="U1276" s="76">
        <v>25.22</v>
      </c>
      <c r="V1276" s="117" t="s">
        <v>934</v>
      </c>
      <c r="W1276" s="84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86"/>
      <c r="AP1276" s="86"/>
      <c r="AQ1276" s="86"/>
      <c r="AR1276" s="86"/>
      <c r="AS1276" s="86"/>
      <c r="AT1276" s="86"/>
      <c r="AU1276" s="86"/>
    </row>
    <row r="1277" spans="1:47" ht="15" customHeight="1">
      <c r="A1277" s="76">
        <v>98559867</v>
      </c>
      <c r="B1277" s="76">
        <v>27</v>
      </c>
      <c r="C1277" s="78">
        <v>44759</v>
      </c>
      <c r="D1277" s="79">
        <v>44760</v>
      </c>
      <c r="E1277" s="77" t="s">
        <v>862</v>
      </c>
      <c r="F1277" s="87">
        <v>44765</v>
      </c>
      <c r="G1277" s="81">
        <v>80</v>
      </c>
      <c r="H1277" s="81" t="s">
        <v>1247</v>
      </c>
      <c r="I1277" s="78">
        <v>44791</v>
      </c>
      <c r="J1277" s="81"/>
      <c r="K1277" s="117" t="s">
        <v>932</v>
      </c>
      <c r="L1277" s="82" t="s">
        <v>1253</v>
      </c>
      <c r="M1277" s="77" t="s">
        <v>6</v>
      </c>
      <c r="N1277" s="83"/>
      <c r="O1277" s="84"/>
      <c r="P1277" s="76">
        <v>69</v>
      </c>
      <c r="Q1277" s="76">
        <v>25000</v>
      </c>
      <c r="R1277" s="76">
        <v>4</v>
      </c>
      <c r="S1277" s="85" t="s">
        <v>875</v>
      </c>
      <c r="T1277" s="88" t="s">
        <v>876</v>
      </c>
      <c r="U1277" s="76">
        <v>25.22</v>
      </c>
      <c r="V1277" s="117" t="s">
        <v>934</v>
      </c>
      <c r="W1277" s="84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86"/>
      <c r="AP1277" s="86"/>
      <c r="AQ1277" s="86"/>
      <c r="AR1277" s="86"/>
      <c r="AS1277" s="86"/>
      <c r="AT1277" s="86"/>
      <c r="AU1277" s="86"/>
    </row>
    <row r="1278" spans="1:47" ht="15" customHeight="1">
      <c r="A1278" s="76">
        <v>98559651</v>
      </c>
      <c r="B1278" s="114">
        <v>28</v>
      </c>
      <c r="C1278" s="78">
        <v>44759</v>
      </c>
      <c r="D1278" s="79">
        <v>44760</v>
      </c>
      <c r="E1278" s="77" t="s">
        <v>862</v>
      </c>
      <c r="F1278" s="87">
        <v>44765</v>
      </c>
      <c r="G1278" s="81">
        <v>80</v>
      </c>
      <c r="H1278" s="81" t="s">
        <v>1247</v>
      </c>
      <c r="I1278" s="78">
        <v>44791</v>
      </c>
      <c r="J1278" s="81"/>
      <c r="K1278" s="117" t="s">
        <v>932</v>
      </c>
      <c r="L1278" s="82" t="s">
        <v>1253</v>
      </c>
      <c r="M1278" s="77" t="s">
        <v>6</v>
      </c>
      <c r="N1278" s="83"/>
      <c r="O1278" s="84"/>
      <c r="P1278" s="76">
        <v>69</v>
      </c>
      <c r="Q1278" s="76">
        <v>25000</v>
      </c>
      <c r="R1278" s="76">
        <v>4</v>
      </c>
      <c r="S1278" s="85" t="s">
        <v>875</v>
      </c>
      <c r="T1278" s="88" t="s">
        <v>876</v>
      </c>
      <c r="U1278" s="76">
        <v>25.22</v>
      </c>
      <c r="V1278" s="117" t="s">
        <v>934</v>
      </c>
      <c r="W1278" s="84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86"/>
      <c r="AP1278" s="86"/>
      <c r="AQ1278" s="86"/>
      <c r="AR1278" s="86"/>
      <c r="AS1278" s="86"/>
      <c r="AT1278" s="86"/>
      <c r="AU1278" s="86"/>
    </row>
    <row r="1279" spans="1:47" ht="15" customHeight="1">
      <c r="A1279" s="76">
        <v>98162902</v>
      </c>
      <c r="B1279" s="77">
        <v>29</v>
      </c>
      <c r="C1279" s="78">
        <v>44759</v>
      </c>
      <c r="D1279" s="79">
        <v>44760</v>
      </c>
      <c r="E1279" s="77" t="s">
        <v>862</v>
      </c>
      <c r="F1279" s="87">
        <v>44765</v>
      </c>
      <c r="G1279" s="81">
        <v>80</v>
      </c>
      <c r="H1279" s="81" t="s">
        <v>1241</v>
      </c>
      <c r="I1279" s="98">
        <v>44791</v>
      </c>
      <c r="J1279" s="81"/>
      <c r="K1279" s="117" t="s">
        <v>932</v>
      </c>
      <c r="L1279" s="82" t="s">
        <v>1253</v>
      </c>
      <c r="M1279" s="77" t="s">
        <v>6</v>
      </c>
      <c r="N1279" s="83"/>
      <c r="O1279" s="84"/>
      <c r="P1279" s="76">
        <v>69</v>
      </c>
      <c r="Q1279" s="76">
        <v>25000</v>
      </c>
      <c r="R1279" s="76">
        <v>4</v>
      </c>
      <c r="S1279" s="85" t="s">
        <v>875</v>
      </c>
      <c r="T1279" s="88" t="s">
        <v>876</v>
      </c>
      <c r="U1279" s="76">
        <v>25.22</v>
      </c>
      <c r="V1279" s="117" t="s">
        <v>934</v>
      </c>
      <c r="W1279" s="84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86"/>
      <c r="AP1279" s="86"/>
      <c r="AQ1279" s="86"/>
      <c r="AR1279" s="86"/>
      <c r="AS1279" s="86"/>
      <c r="AT1279" s="86"/>
      <c r="AU1279" s="86"/>
    </row>
    <row r="1280" spans="1:47" ht="15" customHeight="1">
      <c r="A1280" s="76">
        <v>98133150</v>
      </c>
      <c r="B1280" s="76">
        <v>30</v>
      </c>
      <c r="C1280" s="78">
        <v>44759</v>
      </c>
      <c r="D1280" s="79">
        <v>44760</v>
      </c>
      <c r="E1280" s="77" t="s">
        <v>862</v>
      </c>
      <c r="F1280" s="87">
        <v>44765</v>
      </c>
      <c r="G1280" s="81">
        <v>80</v>
      </c>
      <c r="H1280" s="81" t="s">
        <v>1241</v>
      </c>
      <c r="I1280" s="98">
        <v>44790</v>
      </c>
      <c r="J1280" s="81"/>
      <c r="K1280" s="117" t="s">
        <v>932</v>
      </c>
      <c r="L1280" s="82" t="s">
        <v>1253</v>
      </c>
      <c r="M1280" s="77" t="s">
        <v>6</v>
      </c>
      <c r="N1280" s="83"/>
      <c r="O1280" s="84"/>
      <c r="P1280" s="76">
        <v>69</v>
      </c>
      <c r="Q1280" s="76">
        <v>25000</v>
      </c>
      <c r="R1280" s="76">
        <v>4</v>
      </c>
      <c r="S1280" s="85" t="s">
        <v>875</v>
      </c>
      <c r="T1280" s="88" t="s">
        <v>876</v>
      </c>
      <c r="U1280" s="76">
        <v>25.22</v>
      </c>
      <c r="V1280" s="117" t="s">
        <v>934</v>
      </c>
      <c r="W1280" s="84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86"/>
      <c r="AP1280" s="86"/>
      <c r="AQ1280" s="86"/>
      <c r="AR1280" s="86"/>
      <c r="AS1280" s="86"/>
      <c r="AT1280" s="86"/>
      <c r="AU1280" s="86"/>
    </row>
    <row r="1281" spans="1:47" ht="15" customHeight="1">
      <c r="A1281" s="76">
        <v>54271168</v>
      </c>
      <c r="B1281" s="114">
        <v>31</v>
      </c>
      <c r="C1281" s="78">
        <v>44759</v>
      </c>
      <c r="D1281" s="79">
        <v>44760</v>
      </c>
      <c r="E1281" s="77" t="s">
        <v>862</v>
      </c>
      <c r="F1281" s="87">
        <v>44765</v>
      </c>
      <c r="G1281" s="81">
        <v>80</v>
      </c>
      <c r="H1281" s="81" t="s">
        <v>1241</v>
      </c>
      <c r="I1281" s="98">
        <v>44790</v>
      </c>
      <c r="J1281" s="81"/>
      <c r="K1281" s="117" t="s">
        <v>932</v>
      </c>
      <c r="L1281" s="82" t="s">
        <v>1253</v>
      </c>
      <c r="M1281" s="77" t="s">
        <v>6</v>
      </c>
      <c r="N1281" s="83"/>
      <c r="O1281" s="84"/>
      <c r="P1281" s="76">
        <v>69</v>
      </c>
      <c r="Q1281" s="76">
        <v>25000</v>
      </c>
      <c r="R1281" s="76">
        <v>4</v>
      </c>
      <c r="S1281" s="85" t="s">
        <v>865</v>
      </c>
      <c r="T1281" s="137" t="s">
        <v>969</v>
      </c>
      <c r="U1281" s="76">
        <v>25.72</v>
      </c>
      <c r="V1281" s="117" t="s">
        <v>934</v>
      </c>
      <c r="W1281" s="84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86"/>
      <c r="AP1281" s="86"/>
      <c r="AQ1281" s="86"/>
      <c r="AR1281" s="86"/>
      <c r="AS1281" s="86"/>
      <c r="AT1281" s="86"/>
      <c r="AU1281" s="86"/>
    </row>
    <row r="1282" spans="1:47" ht="16.5" customHeight="1">
      <c r="A1282" s="104"/>
      <c r="B1282" s="145"/>
      <c r="C1282" s="106"/>
      <c r="D1282" s="105"/>
      <c r="E1282" s="105"/>
      <c r="F1282" s="105"/>
      <c r="G1282" s="105"/>
      <c r="H1282" s="446" t="s">
        <v>1283</v>
      </c>
      <c r="I1282" s="440"/>
      <c r="J1282" s="441"/>
      <c r="K1282" s="148"/>
      <c r="L1282" s="104"/>
      <c r="M1282" s="104"/>
      <c r="N1282" s="109"/>
      <c r="O1282" s="108"/>
      <c r="P1282" s="105"/>
      <c r="Q1282" s="109"/>
      <c r="R1282" s="109"/>
      <c r="S1282" s="110"/>
      <c r="T1282" s="109"/>
      <c r="U1282" s="149"/>
      <c r="V1282" s="108"/>
      <c r="W1282" s="108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86"/>
      <c r="AP1282" s="86"/>
      <c r="AQ1282" s="86"/>
      <c r="AR1282" s="86"/>
      <c r="AS1282" s="86"/>
      <c r="AT1282" s="86"/>
      <c r="AU1282" s="86"/>
    </row>
    <row r="1283" spans="1:47" ht="15" customHeight="1">
      <c r="A1283" s="124">
        <v>98166465</v>
      </c>
      <c r="B1283" s="77">
        <v>2</v>
      </c>
      <c r="C1283" s="132">
        <v>44760</v>
      </c>
      <c r="D1283" s="79">
        <v>44762</v>
      </c>
      <c r="E1283" s="81" t="s">
        <v>862</v>
      </c>
      <c r="F1283" s="80">
        <v>44766.25</v>
      </c>
      <c r="G1283" s="81">
        <v>80</v>
      </c>
      <c r="H1283" s="81" t="s">
        <v>1278</v>
      </c>
      <c r="I1283" s="98">
        <v>44792</v>
      </c>
      <c r="J1283" s="76"/>
      <c r="K1283" s="117" t="s">
        <v>932</v>
      </c>
      <c r="L1283" s="232" t="s">
        <v>1284</v>
      </c>
      <c r="M1283" s="77" t="s">
        <v>1285</v>
      </c>
      <c r="N1283" s="83"/>
      <c r="O1283" s="84"/>
      <c r="P1283" s="76">
        <v>69</v>
      </c>
      <c r="Q1283" s="76">
        <v>25000</v>
      </c>
      <c r="R1283" s="76">
        <v>4</v>
      </c>
      <c r="S1283" s="85" t="s">
        <v>875</v>
      </c>
      <c r="T1283" s="88" t="s">
        <v>876</v>
      </c>
      <c r="U1283" s="76">
        <v>25.22</v>
      </c>
      <c r="V1283" s="117" t="s">
        <v>934</v>
      </c>
      <c r="W1283" s="84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86"/>
      <c r="AP1283" s="86"/>
      <c r="AQ1283" s="86"/>
      <c r="AR1283" s="86"/>
      <c r="AS1283" s="86"/>
      <c r="AT1283" s="86"/>
      <c r="AU1283" s="86"/>
    </row>
    <row r="1284" spans="1:47" ht="15" customHeight="1">
      <c r="A1284" s="124">
        <v>98166416</v>
      </c>
      <c r="B1284" s="76">
        <v>3</v>
      </c>
      <c r="C1284" s="132">
        <v>44760</v>
      </c>
      <c r="D1284" s="79">
        <v>44762</v>
      </c>
      <c r="E1284" s="81" t="s">
        <v>862</v>
      </c>
      <c r="F1284" s="87">
        <v>44766</v>
      </c>
      <c r="G1284" s="81">
        <v>80</v>
      </c>
      <c r="H1284" s="81" t="s">
        <v>1278</v>
      </c>
      <c r="I1284" s="98">
        <v>44792</v>
      </c>
      <c r="J1284" s="76"/>
      <c r="K1284" s="117" t="s">
        <v>932</v>
      </c>
      <c r="L1284" s="232" t="s">
        <v>1286</v>
      </c>
      <c r="M1284" s="77" t="s">
        <v>1285</v>
      </c>
      <c r="N1284" s="83"/>
      <c r="O1284" s="84"/>
      <c r="P1284" s="76">
        <v>69</v>
      </c>
      <c r="Q1284" s="76">
        <v>25000</v>
      </c>
      <c r="R1284" s="76">
        <v>4</v>
      </c>
      <c r="S1284" s="85" t="s">
        <v>875</v>
      </c>
      <c r="T1284" s="88" t="s">
        <v>876</v>
      </c>
      <c r="U1284" s="76">
        <v>25.22</v>
      </c>
      <c r="V1284" s="117" t="s">
        <v>934</v>
      </c>
      <c r="W1284" s="84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86"/>
      <c r="AP1284" s="86"/>
      <c r="AQ1284" s="86"/>
      <c r="AR1284" s="86"/>
      <c r="AS1284" s="86"/>
      <c r="AT1284" s="86"/>
      <c r="AU1284" s="86"/>
    </row>
    <row r="1285" spans="1:47" ht="15" customHeight="1">
      <c r="A1285" s="81">
        <v>54910716</v>
      </c>
      <c r="B1285" s="114">
        <v>1</v>
      </c>
      <c r="C1285" s="78">
        <v>44757</v>
      </c>
      <c r="D1285" s="79">
        <v>44757</v>
      </c>
      <c r="E1285" s="77" t="s">
        <v>862</v>
      </c>
      <c r="F1285" s="87">
        <v>44766</v>
      </c>
      <c r="G1285" s="81">
        <v>80</v>
      </c>
      <c r="H1285" s="81" t="s">
        <v>1278</v>
      </c>
      <c r="I1285" s="98">
        <v>44792</v>
      </c>
      <c r="J1285" s="81" t="s">
        <v>1281</v>
      </c>
      <c r="K1285" s="117" t="s">
        <v>932</v>
      </c>
      <c r="L1285" s="82" t="s">
        <v>1219</v>
      </c>
      <c r="M1285" s="77" t="s">
        <v>8</v>
      </c>
      <c r="N1285" s="83"/>
      <c r="O1285" s="84"/>
      <c r="P1285" s="76">
        <v>68</v>
      </c>
      <c r="Q1285" s="76">
        <v>25900</v>
      </c>
      <c r="R1285" s="76">
        <v>4</v>
      </c>
      <c r="S1285" s="85" t="s">
        <v>865</v>
      </c>
      <c r="T1285" s="125" t="s">
        <v>948</v>
      </c>
      <c r="U1285" s="76">
        <v>25.72</v>
      </c>
      <c r="V1285" s="117" t="s">
        <v>934</v>
      </c>
      <c r="W1285" s="84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86"/>
      <c r="AP1285" s="86"/>
      <c r="AQ1285" s="86"/>
      <c r="AR1285" s="86"/>
      <c r="AS1285" s="86"/>
      <c r="AT1285" s="86"/>
      <c r="AU1285" s="86"/>
    </row>
    <row r="1286" spans="1:47" ht="15" customHeight="1">
      <c r="A1286" s="124">
        <v>54272984</v>
      </c>
      <c r="B1286" s="114">
        <v>4</v>
      </c>
      <c r="C1286" s="132">
        <v>44760</v>
      </c>
      <c r="D1286" s="79">
        <v>44762</v>
      </c>
      <c r="E1286" s="81" t="s">
        <v>862</v>
      </c>
      <c r="F1286" s="87">
        <v>44766</v>
      </c>
      <c r="G1286" s="81">
        <v>80</v>
      </c>
      <c r="H1286" s="81" t="s">
        <v>1278</v>
      </c>
      <c r="I1286" s="98">
        <v>44792</v>
      </c>
      <c r="J1286" s="76"/>
      <c r="K1286" s="117" t="s">
        <v>932</v>
      </c>
      <c r="L1286" s="232" t="s">
        <v>1287</v>
      </c>
      <c r="M1286" s="77" t="s">
        <v>1285</v>
      </c>
      <c r="N1286" s="83"/>
      <c r="O1286" s="84"/>
      <c r="P1286" s="76">
        <v>69</v>
      </c>
      <c r="Q1286" s="76">
        <v>25000</v>
      </c>
      <c r="R1286" s="76">
        <v>4</v>
      </c>
      <c r="S1286" s="85" t="s">
        <v>865</v>
      </c>
      <c r="T1286" s="137" t="s">
        <v>969</v>
      </c>
      <c r="U1286" s="76">
        <v>25.72</v>
      </c>
      <c r="V1286" s="117" t="s">
        <v>934</v>
      </c>
      <c r="W1286" s="84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86"/>
      <c r="AP1286" s="86"/>
      <c r="AQ1286" s="86"/>
      <c r="AR1286" s="86"/>
      <c r="AS1286" s="86"/>
      <c r="AT1286" s="86"/>
      <c r="AU1286" s="86"/>
    </row>
    <row r="1287" spans="1:47" ht="15" customHeight="1">
      <c r="A1287" s="124">
        <v>98520257</v>
      </c>
      <c r="B1287" s="77">
        <v>5</v>
      </c>
      <c r="C1287" s="132">
        <v>44760</v>
      </c>
      <c r="D1287" s="79">
        <v>44762</v>
      </c>
      <c r="E1287" s="81" t="s">
        <v>862</v>
      </c>
      <c r="F1287" s="87">
        <v>44766</v>
      </c>
      <c r="G1287" s="81">
        <v>80</v>
      </c>
      <c r="H1287" s="81" t="s">
        <v>1278</v>
      </c>
      <c r="I1287" s="98">
        <v>44792</v>
      </c>
      <c r="J1287" s="76"/>
      <c r="K1287" s="117" t="s">
        <v>932</v>
      </c>
      <c r="L1287" s="232" t="s">
        <v>1288</v>
      </c>
      <c r="M1287" s="77" t="s">
        <v>1285</v>
      </c>
      <c r="N1287" s="83"/>
      <c r="O1287" s="84"/>
      <c r="P1287" s="76">
        <v>68.5</v>
      </c>
      <c r="Q1287" s="76">
        <v>25400</v>
      </c>
      <c r="R1287" s="76">
        <v>4</v>
      </c>
      <c r="S1287" s="85" t="s">
        <v>865</v>
      </c>
      <c r="T1287" s="76" t="s">
        <v>873</v>
      </c>
      <c r="U1287" s="76">
        <v>25.7</v>
      </c>
      <c r="V1287" s="117" t="s">
        <v>934</v>
      </c>
      <c r="W1287" s="84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86"/>
      <c r="AP1287" s="86"/>
      <c r="AQ1287" s="86"/>
      <c r="AR1287" s="86"/>
      <c r="AS1287" s="86"/>
      <c r="AT1287" s="86"/>
      <c r="AU1287" s="86"/>
    </row>
    <row r="1288" spans="1:47" ht="15" customHeight="1">
      <c r="A1288" s="124">
        <v>98166408</v>
      </c>
      <c r="B1288" s="76">
        <v>6</v>
      </c>
      <c r="C1288" s="132">
        <v>44760</v>
      </c>
      <c r="D1288" s="79">
        <v>44762</v>
      </c>
      <c r="E1288" s="81" t="s">
        <v>862</v>
      </c>
      <c r="F1288" s="87">
        <v>44766</v>
      </c>
      <c r="G1288" s="81">
        <v>80</v>
      </c>
      <c r="H1288" s="81" t="s">
        <v>1278</v>
      </c>
      <c r="I1288" s="98">
        <v>44792</v>
      </c>
      <c r="J1288" s="76"/>
      <c r="K1288" s="117" t="s">
        <v>932</v>
      </c>
      <c r="L1288" s="232" t="s">
        <v>1289</v>
      </c>
      <c r="M1288" s="77" t="s">
        <v>1285</v>
      </c>
      <c r="N1288" s="83"/>
      <c r="O1288" s="84"/>
      <c r="P1288" s="76">
        <v>69</v>
      </c>
      <c r="Q1288" s="76">
        <v>25000</v>
      </c>
      <c r="R1288" s="76">
        <v>4</v>
      </c>
      <c r="S1288" s="85" t="s">
        <v>875</v>
      </c>
      <c r="T1288" s="88" t="s">
        <v>876</v>
      </c>
      <c r="U1288" s="76">
        <v>25.22</v>
      </c>
      <c r="V1288" s="117" t="s">
        <v>934</v>
      </c>
      <c r="W1288" s="84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86"/>
      <c r="AP1288" s="86"/>
      <c r="AQ1288" s="86"/>
      <c r="AR1288" s="86"/>
      <c r="AS1288" s="86"/>
      <c r="AT1288" s="86"/>
      <c r="AU1288" s="86"/>
    </row>
    <row r="1289" spans="1:47" ht="15" customHeight="1">
      <c r="A1289" s="124">
        <v>98166440</v>
      </c>
      <c r="B1289" s="114">
        <v>7</v>
      </c>
      <c r="C1289" s="132">
        <v>44760</v>
      </c>
      <c r="D1289" s="79">
        <v>44762</v>
      </c>
      <c r="E1289" s="81" t="s">
        <v>862</v>
      </c>
      <c r="F1289" s="87">
        <v>44766</v>
      </c>
      <c r="G1289" s="81">
        <v>80</v>
      </c>
      <c r="H1289" s="81" t="s">
        <v>1278</v>
      </c>
      <c r="I1289" s="98">
        <v>44792</v>
      </c>
      <c r="J1289" s="76"/>
      <c r="K1289" s="117" t="s">
        <v>932</v>
      </c>
      <c r="L1289" s="232" t="s">
        <v>1290</v>
      </c>
      <c r="M1289" s="77" t="s">
        <v>1285</v>
      </c>
      <c r="N1289" s="83"/>
      <c r="O1289" s="84"/>
      <c r="P1289" s="76">
        <v>69</v>
      </c>
      <c r="Q1289" s="76">
        <v>25000</v>
      </c>
      <c r="R1289" s="76">
        <v>4</v>
      </c>
      <c r="S1289" s="85" t="s">
        <v>875</v>
      </c>
      <c r="T1289" s="88" t="s">
        <v>876</v>
      </c>
      <c r="U1289" s="76">
        <v>25.22</v>
      </c>
      <c r="V1289" s="117" t="s">
        <v>934</v>
      </c>
      <c r="W1289" s="84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86"/>
      <c r="AP1289" s="86"/>
      <c r="AQ1289" s="86"/>
      <c r="AR1289" s="86"/>
      <c r="AS1289" s="86"/>
      <c r="AT1289" s="86"/>
      <c r="AU1289" s="86"/>
    </row>
    <row r="1290" spans="1:47" ht="15" customHeight="1">
      <c r="A1290" s="124">
        <v>98312713</v>
      </c>
      <c r="B1290" s="77">
        <v>8</v>
      </c>
      <c r="C1290" s="132">
        <v>44760</v>
      </c>
      <c r="D1290" s="79">
        <v>44762</v>
      </c>
      <c r="E1290" s="81" t="s">
        <v>862</v>
      </c>
      <c r="F1290" s="87">
        <v>44766</v>
      </c>
      <c r="G1290" s="81">
        <v>80</v>
      </c>
      <c r="H1290" s="81" t="s">
        <v>1278</v>
      </c>
      <c r="I1290" s="98">
        <v>44792</v>
      </c>
      <c r="J1290" s="76"/>
      <c r="K1290" s="117" t="s">
        <v>932</v>
      </c>
      <c r="L1290" s="232" t="s">
        <v>1291</v>
      </c>
      <c r="M1290" s="77" t="s">
        <v>1285</v>
      </c>
      <c r="N1290" s="83"/>
      <c r="O1290" s="84"/>
      <c r="P1290" s="76">
        <v>68.5</v>
      </c>
      <c r="Q1290" s="76">
        <v>25400</v>
      </c>
      <c r="R1290" s="76">
        <v>4</v>
      </c>
      <c r="S1290" s="85" t="s">
        <v>865</v>
      </c>
      <c r="T1290" s="76" t="s">
        <v>873</v>
      </c>
      <c r="U1290" s="76">
        <v>25.7</v>
      </c>
      <c r="V1290" s="117" t="s">
        <v>934</v>
      </c>
      <c r="W1290" s="84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86"/>
      <c r="AP1290" s="86"/>
      <c r="AQ1290" s="86"/>
      <c r="AR1290" s="86"/>
      <c r="AS1290" s="86"/>
      <c r="AT1290" s="86"/>
      <c r="AU1290" s="86"/>
    </row>
    <row r="1291" spans="1:47" ht="15" customHeight="1">
      <c r="A1291" s="81">
        <v>54007893</v>
      </c>
      <c r="B1291" s="76">
        <v>9</v>
      </c>
      <c r="C1291" s="78">
        <v>44748</v>
      </c>
      <c r="D1291" s="79">
        <v>44749</v>
      </c>
      <c r="E1291" s="77" t="s">
        <v>862</v>
      </c>
      <c r="F1291" s="87">
        <v>44766</v>
      </c>
      <c r="G1291" s="81">
        <v>80</v>
      </c>
      <c r="H1291" s="114" t="s">
        <v>1216</v>
      </c>
      <c r="I1291" s="162">
        <v>44787</v>
      </c>
      <c r="J1291" s="81"/>
      <c r="K1291" s="117" t="s">
        <v>932</v>
      </c>
      <c r="L1291" s="82" t="s">
        <v>1030</v>
      </c>
      <c r="M1291" s="77" t="s">
        <v>8</v>
      </c>
      <c r="N1291" s="83"/>
      <c r="O1291" s="84"/>
      <c r="P1291" s="76">
        <v>69</v>
      </c>
      <c r="Q1291" s="81">
        <v>25000</v>
      </c>
      <c r="R1291" s="81">
        <v>4</v>
      </c>
      <c r="S1291" s="89" t="s">
        <v>877</v>
      </c>
      <c r="T1291" s="100" t="s">
        <v>891</v>
      </c>
      <c r="U1291" s="81">
        <v>25.22</v>
      </c>
      <c r="V1291" s="117" t="s">
        <v>934</v>
      </c>
      <c r="W1291" s="84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86"/>
      <c r="AP1291" s="86"/>
      <c r="AQ1291" s="86"/>
      <c r="AR1291" s="86"/>
      <c r="AS1291" s="86"/>
      <c r="AT1291" s="86"/>
      <c r="AU1291" s="86"/>
    </row>
    <row r="1292" spans="1:47" ht="15" customHeight="1">
      <c r="A1292" s="76">
        <v>98024763</v>
      </c>
      <c r="B1292" s="114">
        <v>10</v>
      </c>
      <c r="C1292" s="78">
        <v>44748</v>
      </c>
      <c r="D1292" s="79">
        <v>44749</v>
      </c>
      <c r="E1292" s="77" t="s">
        <v>862</v>
      </c>
      <c r="F1292" s="87">
        <v>44766</v>
      </c>
      <c r="G1292" s="81">
        <v>80</v>
      </c>
      <c r="H1292" s="81" t="s">
        <v>1015</v>
      </c>
      <c r="I1292" s="78">
        <v>44780</v>
      </c>
      <c r="J1292" s="81"/>
      <c r="K1292" s="117" t="s">
        <v>932</v>
      </c>
      <c r="L1292" s="82" t="s">
        <v>1028</v>
      </c>
      <c r="M1292" s="77" t="s">
        <v>6</v>
      </c>
      <c r="N1292" s="83"/>
      <c r="O1292" s="84"/>
      <c r="P1292" s="76">
        <v>69</v>
      </c>
      <c r="Q1292" s="76">
        <v>25000</v>
      </c>
      <c r="R1292" s="76">
        <v>4</v>
      </c>
      <c r="S1292" s="85" t="s">
        <v>875</v>
      </c>
      <c r="T1292" s="88" t="s">
        <v>876</v>
      </c>
      <c r="U1292" s="76">
        <v>25.22</v>
      </c>
      <c r="V1292" s="117" t="s">
        <v>934</v>
      </c>
      <c r="W1292" s="84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86"/>
      <c r="AP1292" s="86"/>
      <c r="AQ1292" s="86"/>
      <c r="AR1292" s="86"/>
      <c r="AS1292" s="86"/>
      <c r="AT1292" s="86"/>
      <c r="AU1292" s="86"/>
    </row>
    <row r="1293" spans="1:47" ht="15" customHeight="1">
      <c r="A1293" s="81">
        <v>94667698</v>
      </c>
      <c r="B1293" s="77">
        <v>11</v>
      </c>
      <c r="C1293" s="78">
        <v>44748</v>
      </c>
      <c r="D1293" s="79">
        <v>44749</v>
      </c>
      <c r="E1293" s="77" t="s">
        <v>862</v>
      </c>
      <c r="F1293" s="87">
        <v>44766</v>
      </c>
      <c r="G1293" s="81">
        <v>80</v>
      </c>
      <c r="H1293" s="114" t="s">
        <v>1216</v>
      </c>
      <c r="I1293" s="162">
        <v>44787</v>
      </c>
      <c r="J1293" s="81" t="s">
        <v>1095</v>
      </c>
      <c r="K1293" s="117" t="s">
        <v>932</v>
      </c>
      <c r="L1293" s="82" t="s">
        <v>1028</v>
      </c>
      <c r="M1293" s="77" t="s">
        <v>6</v>
      </c>
      <c r="N1293" s="83"/>
      <c r="O1293" s="84"/>
      <c r="P1293" s="76">
        <v>70</v>
      </c>
      <c r="Q1293" s="76">
        <v>23700</v>
      </c>
      <c r="R1293" s="76">
        <v>4</v>
      </c>
      <c r="S1293" s="85" t="s">
        <v>865</v>
      </c>
      <c r="T1293" s="76" t="s">
        <v>950</v>
      </c>
      <c r="U1293" s="76">
        <v>25.69</v>
      </c>
      <c r="V1293" s="117" t="s">
        <v>934</v>
      </c>
      <c r="W1293" s="84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86"/>
      <c r="AP1293" s="86"/>
      <c r="AQ1293" s="86"/>
      <c r="AR1293" s="86"/>
      <c r="AS1293" s="86"/>
      <c r="AT1293" s="86"/>
      <c r="AU1293" s="86"/>
    </row>
    <row r="1294" spans="1:47" ht="15" customHeight="1">
      <c r="A1294" s="81">
        <v>98013584</v>
      </c>
      <c r="B1294" s="76">
        <v>12</v>
      </c>
      <c r="C1294" s="78">
        <v>44748</v>
      </c>
      <c r="D1294" s="79">
        <v>44749</v>
      </c>
      <c r="E1294" s="77" t="s">
        <v>862</v>
      </c>
      <c r="F1294" s="87">
        <v>44766</v>
      </c>
      <c r="G1294" s="81">
        <v>80</v>
      </c>
      <c r="H1294" s="114" t="s">
        <v>1216</v>
      </c>
      <c r="I1294" s="162">
        <v>44787</v>
      </c>
      <c r="J1294" s="81" t="s">
        <v>1292</v>
      </c>
      <c r="K1294" s="117" t="s">
        <v>932</v>
      </c>
      <c r="L1294" s="82" t="s">
        <v>1028</v>
      </c>
      <c r="M1294" s="77" t="s">
        <v>6</v>
      </c>
      <c r="N1294" s="83"/>
      <c r="O1294" s="84"/>
      <c r="P1294" s="76">
        <v>69</v>
      </c>
      <c r="Q1294" s="76">
        <v>25000</v>
      </c>
      <c r="R1294" s="76">
        <v>4</v>
      </c>
      <c r="S1294" s="85" t="s">
        <v>875</v>
      </c>
      <c r="T1294" s="88" t="s">
        <v>876</v>
      </c>
      <c r="U1294" s="76">
        <v>25.22</v>
      </c>
      <c r="V1294" s="117" t="s">
        <v>934</v>
      </c>
      <c r="W1294" s="84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86"/>
      <c r="AP1294" s="86"/>
      <c r="AQ1294" s="86"/>
      <c r="AR1294" s="86"/>
      <c r="AS1294" s="86"/>
      <c r="AT1294" s="86"/>
      <c r="AU1294" s="86"/>
    </row>
    <row r="1295" spans="1:47" ht="15" customHeight="1">
      <c r="A1295" s="76">
        <v>59932988</v>
      </c>
      <c r="B1295" s="114">
        <v>13</v>
      </c>
      <c r="C1295" s="78">
        <v>44748</v>
      </c>
      <c r="D1295" s="79">
        <v>44749</v>
      </c>
      <c r="E1295" s="77" t="s">
        <v>862</v>
      </c>
      <c r="F1295" s="87">
        <v>44766</v>
      </c>
      <c r="G1295" s="81">
        <v>80</v>
      </c>
      <c r="H1295" s="81" t="s">
        <v>1015</v>
      </c>
      <c r="I1295" s="78">
        <v>44780</v>
      </c>
      <c r="J1295" s="81"/>
      <c r="K1295" s="117" t="s">
        <v>932</v>
      </c>
      <c r="L1295" s="82" t="s">
        <v>1028</v>
      </c>
      <c r="M1295" s="77" t="s">
        <v>6</v>
      </c>
      <c r="N1295" s="83"/>
      <c r="O1295" s="84"/>
      <c r="P1295" s="76">
        <v>69</v>
      </c>
      <c r="Q1295" s="81">
        <v>25000</v>
      </c>
      <c r="R1295" s="81">
        <v>4</v>
      </c>
      <c r="S1295" s="89" t="s">
        <v>877</v>
      </c>
      <c r="T1295" s="100" t="s">
        <v>891</v>
      </c>
      <c r="U1295" s="81">
        <v>25.22</v>
      </c>
      <c r="V1295" s="117" t="s">
        <v>934</v>
      </c>
      <c r="W1295" s="84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86"/>
      <c r="AP1295" s="86"/>
      <c r="AQ1295" s="86"/>
      <c r="AR1295" s="86"/>
      <c r="AS1295" s="86"/>
      <c r="AT1295" s="86"/>
      <c r="AU1295" s="86"/>
    </row>
    <row r="1296" spans="1:47" ht="15" customHeight="1">
      <c r="A1296" s="124">
        <v>98013626</v>
      </c>
      <c r="B1296" s="77">
        <v>14</v>
      </c>
      <c r="C1296" s="132">
        <v>44742</v>
      </c>
      <c r="D1296" s="79">
        <v>44759</v>
      </c>
      <c r="E1296" s="77" t="s">
        <v>862</v>
      </c>
      <c r="F1296" s="87">
        <v>44766</v>
      </c>
      <c r="G1296" s="81">
        <v>80</v>
      </c>
      <c r="H1296" s="81" t="s">
        <v>1241</v>
      </c>
      <c r="I1296" s="98">
        <v>44790</v>
      </c>
      <c r="J1296" s="81" t="s">
        <v>1293</v>
      </c>
      <c r="K1296" s="116" t="s">
        <v>932</v>
      </c>
      <c r="L1296" s="124" t="s">
        <v>1294</v>
      </c>
      <c r="M1296" s="77" t="s">
        <v>946</v>
      </c>
      <c r="N1296" s="122"/>
      <c r="O1296" s="84"/>
      <c r="P1296" s="76">
        <v>69</v>
      </c>
      <c r="Q1296" s="76">
        <v>25000</v>
      </c>
      <c r="R1296" s="76">
        <v>4</v>
      </c>
      <c r="S1296" s="85" t="s">
        <v>875</v>
      </c>
      <c r="T1296" s="88" t="s">
        <v>876</v>
      </c>
      <c r="U1296" s="76">
        <v>25.22</v>
      </c>
      <c r="V1296" s="117" t="s">
        <v>934</v>
      </c>
      <c r="W1296" s="84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86"/>
      <c r="AP1296" s="86"/>
      <c r="AQ1296" s="86"/>
      <c r="AR1296" s="86"/>
      <c r="AS1296" s="86"/>
      <c r="AT1296" s="86"/>
      <c r="AU1296" s="86"/>
    </row>
    <row r="1297" spans="1:47" ht="15" customHeight="1">
      <c r="A1297" s="81">
        <v>98167059</v>
      </c>
      <c r="B1297" s="76">
        <v>15</v>
      </c>
      <c r="C1297" s="78">
        <v>44759</v>
      </c>
      <c r="D1297" s="79">
        <v>44760</v>
      </c>
      <c r="E1297" s="77" t="s">
        <v>862</v>
      </c>
      <c r="F1297" s="87">
        <v>44766</v>
      </c>
      <c r="G1297" s="81">
        <v>80</v>
      </c>
      <c r="H1297" s="81" t="s">
        <v>1276</v>
      </c>
      <c r="I1297" s="78">
        <v>44792</v>
      </c>
      <c r="J1297" s="81"/>
      <c r="K1297" s="117" t="s">
        <v>932</v>
      </c>
      <c r="L1297" s="82" t="s">
        <v>1253</v>
      </c>
      <c r="M1297" s="77" t="s">
        <v>6</v>
      </c>
      <c r="N1297" s="83"/>
      <c r="O1297" s="84"/>
      <c r="P1297" s="76">
        <v>69</v>
      </c>
      <c r="Q1297" s="76">
        <v>25000</v>
      </c>
      <c r="R1297" s="76">
        <v>4</v>
      </c>
      <c r="S1297" s="85" t="s">
        <v>875</v>
      </c>
      <c r="T1297" s="88" t="s">
        <v>876</v>
      </c>
      <c r="U1297" s="76">
        <v>25.22</v>
      </c>
      <c r="V1297" s="117" t="s">
        <v>934</v>
      </c>
      <c r="W1297" s="84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86"/>
      <c r="AP1297" s="86"/>
      <c r="AQ1297" s="86"/>
      <c r="AR1297" s="86"/>
      <c r="AS1297" s="86"/>
      <c r="AT1297" s="86"/>
      <c r="AU1297" s="86"/>
    </row>
    <row r="1298" spans="1:47" ht="15" customHeight="1">
      <c r="A1298" s="77">
        <v>95297792</v>
      </c>
      <c r="B1298" s="114">
        <v>16</v>
      </c>
      <c r="C1298" s="132">
        <v>44754</v>
      </c>
      <c r="D1298" s="79">
        <v>44756</v>
      </c>
      <c r="E1298" s="81" t="s">
        <v>862</v>
      </c>
      <c r="F1298" s="87">
        <v>44766</v>
      </c>
      <c r="G1298" s="81">
        <v>80</v>
      </c>
      <c r="H1298" s="81" t="s">
        <v>1276</v>
      </c>
      <c r="I1298" s="78">
        <v>44792</v>
      </c>
      <c r="J1298" s="76"/>
      <c r="K1298" s="117" t="s">
        <v>932</v>
      </c>
      <c r="L1298" s="232" t="s">
        <v>1295</v>
      </c>
      <c r="M1298" s="77" t="s">
        <v>1250</v>
      </c>
      <c r="N1298" s="83"/>
      <c r="O1298" s="84"/>
      <c r="P1298" s="76">
        <v>69</v>
      </c>
      <c r="Q1298" s="76">
        <v>25000</v>
      </c>
      <c r="R1298" s="76">
        <v>4</v>
      </c>
      <c r="S1298" s="85" t="s">
        <v>875</v>
      </c>
      <c r="T1298" s="88" t="s">
        <v>876</v>
      </c>
      <c r="U1298" s="76">
        <v>25.22</v>
      </c>
      <c r="V1298" s="117" t="s">
        <v>934</v>
      </c>
      <c r="W1298" s="84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86"/>
      <c r="AP1298" s="86"/>
      <c r="AQ1298" s="86"/>
      <c r="AR1298" s="86"/>
      <c r="AS1298" s="86"/>
      <c r="AT1298" s="86"/>
      <c r="AU1298" s="86"/>
    </row>
    <row r="1299" spans="1:47" ht="15" customHeight="1">
      <c r="A1299" s="81">
        <v>54911441</v>
      </c>
      <c r="B1299" s="77">
        <v>17</v>
      </c>
      <c r="C1299" s="78">
        <v>44757</v>
      </c>
      <c r="D1299" s="79">
        <v>44758</v>
      </c>
      <c r="E1299" s="77" t="s">
        <v>862</v>
      </c>
      <c r="F1299" s="87">
        <v>44766</v>
      </c>
      <c r="G1299" s="81">
        <v>80</v>
      </c>
      <c r="H1299" s="81" t="s">
        <v>1276</v>
      </c>
      <c r="I1299" s="78">
        <v>44792</v>
      </c>
      <c r="J1299" s="81"/>
      <c r="K1299" s="117" t="s">
        <v>932</v>
      </c>
      <c r="L1299" s="82" t="s">
        <v>1220</v>
      </c>
      <c r="M1299" s="77" t="s">
        <v>6</v>
      </c>
      <c r="N1299" s="83"/>
      <c r="O1299" s="84"/>
      <c r="P1299" s="76">
        <v>68</v>
      </c>
      <c r="Q1299" s="76">
        <v>25900</v>
      </c>
      <c r="R1299" s="76">
        <v>4</v>
      </c>
      <c r="S1299" s="85" t="s">
        <v>865</v>
      </c>
      <c r="T1299" s="125" t="s">
        <v>948</v>
      </c>
      <c r="U1299" s="76">
        <v>25.72</v>
      </c>
      <c r="V1299" s="117" t="s">
        <v>934</v>
      </c>
      <c r="W1299" s="84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86"/>
      <c r="AP1299" s="86"/>
      <c r="AQ1299" s="86"/>
      <c r="AR1299" s="86"/>
      <c r="AS1299" s="86"/>
      <c r="AT1299" s="86"/>
      <c r="AU1299" s="86"/>
    </row>
    <row r="1300" spans="1:47" ht="15" customHeight="1">
      <c r="A1300" s="81">
        <v>54917166</v>
      </c>
      <c r="B1300" s="76">
        <v>18</v>
      </c>
      <c r="C1300" s="78">
        <v>44757</v>
      </c>
      <c r="D1300" s="79">
        <v>44758</v>
      </c>
      <c r="E1300" s="77" t="s">
        <v>862</v>
      </c>
      <c r="F1300" s="87">
        <v>44766</v>
      </c>
      <c r="G1300" s="81">
        <v>80</v>
      </c>
      <c r="H1300" s="81" t="s">
        <v>1276</v>
      </c>
      <c r="I1300" s="78">
        <v>44792</v>
      </c>
      <c r="J1300" s="81"/>
      <c r="K1300" s="117" t="s">
        <v>932</v>
      </c>
      <c r="L1300" s="82" t="s">
        <v>1220</v>
      </c>
      <c r="M1300" s="77" t="s">
        <v>6</v>
      </c>
      <c r="N1300" s="83"/>
      <c r="O1300" s="84"/>
      <c r="P1300" s="76">
        <v>68</v>
      </c>
      <c r="Q1300" s="76">
        <v>25900</v>
      </c>
      <c r="R1300" s="76">
        <v>4</v>
      </c>
      <c r="S1300" s="85" t="s">
        <v>865</v>
      </c>
      <c r="T1300" s="125" t="s">
        <v>948</v>
      </c>
      <c r="U1300" s="76">
        <v>25.72</v>
      </c>
      <c r="V1300" s="117" t="s">
        <v>934</v>
      </c>
      <c r="W1300" s="84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86"/>
      <c r="AP1300" s="86"/>
      <c r="AQ1300" s="86"/>
      <c r="AR1300" s="86"/>
      <c r="AS1300" s="86"/>
      <c r="AT1300" s="86"/>
      <c r="AU1300" s="86"/>
    </row>
    <row r="1301" spans="1:47" ht="15" customHeight="1">
      <c r="A1301" s="81">
        <v>98516651</v>
      </c>
      <c r="B1301" s="114">
        <v>19</v>
      </c>
      <c r="C1301" s="78">
        <v>44757</v>
      </c>
      <c r="D1301" s="79">
        <v>44758</v>
      </c>
      <c r="E1301" s="77" t="s">
        <v>862</v>
      </c>
      <c r="F1301" s="87">
        <v>44766</v>
      </c>
      <c r="G1301" s="81">
        <v>80</v>
      </c>
      <c r="H1301" s="81" t="s">
        <v>1276</v>
      </c>
      <c r="I1301" s="78">
        <v>44792</v>
      </c>
      <c r="J1301" s="81"/>
      <c r="K1301" s="117" t="s">
        <v>932</v>
      </c>
      <c r="L1301" s="82" t="s">
        <v>1220</v>
      </c>
      <c r="M1301" s="77" t="s">
        <v>6</v>
      </c>
      <c r="N1301" s="83"/>
      <c r="O1301" s="84"/>
      <c r="P1301" s="76">
        <v>68.5</v>
      </c>
      <c r="Q1301" s="76">
        <v>25400</v>
      </c>
      <c r="R1301" s="76">
        <v>4</v>
      </c>
      <c r="S1301" s="85" t="s">
        <v>865</v>
      </c>
      <c r="T1301" s="76" t="s">
        <v>873</v>
      </c>
      <c r="U1301" s="76">
        <v>25.7</v>
      </c>
      <c r="V1301" s="117" t="s">
        <v>934</v>
      </c>
      <c r="W1301" s="84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86"/>
      <c r="AP1301" s="86"/>
      <c r="AQ1301" s="86"/>
      <c r="AR1301" s="86"/>
      <c r="AS1301" s="86"/>
      <c r="AT1301" s="86"/>
      <c r="AU1301" s="86"/>
    </row>
    <row r="1302" spans="1:47" ht="15" customHeight="1">
      <c r="A1302" s="76">
        <v>98520034</v>
      </c>
      <c r="B1302" s="77">
        <v>20</v>
      </c>
      <c r="C1302" s="78">
        <v>44757</v>
      </c>
      <c r="D1302" s="79">
        <v>44758</v>
      </c>
      <c r="E1302" s="77" t="s">
        <v>862</v>
      </c>
      <c r="F1302" s="87">
        <v>44766</v>
      </c>
      <c r="G1302" s="81">
        <v>80</v>
      </c>
      <c r="H1302" s="81" t="s">
        <v>1276</v>
      </c>
      <c r="I1302" s="78">
        <v>44792</v>
      </c>
      <c r="J1302" s="81"/>
      <c r="K1302" s="117" t="s">
        <v>932</v>
      </c>
      <c r="L1302" s="82" t="s">
        <v>1220</v>
      </c>
      <c r="M1302" s="77" t="s">
        <v>6</v>
      </c>
      <c r="N1302" s="83"/>
      <c r="O1302" s="84"/>
      <c r="P1302" s="76">
        <v>68.5</v>
      </c>
      <c r="Q1302" s="76">
        <v>25400</v>
      </c>
      <c r="R1302" s="76">
        <v>4</v>
      </c>
      <c r="S1302" s="85" t="s">
        <v>865</v>
      </c>
      <c r="T1302" s="76" t="s">
        <v>873</v>
      </c>
      <c r="U1302" s="76">
        <v>25.7</v>
      </c>
      <c r="V1302" s="117" t="s">
        <v>934</v>
      </c>
      <c r="W1302" s="84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86"/>
      <c r="AP1302" s="86"/>
      <c r="AQ1302" s="86"/>
      <c r="AR1302" s="86"/>
      <c r="AS1302" s="86"/>
      <c r="AT1302" s="86"/>
      <c r="AU1302" s="86"/>
    </row>
    <row r="1303" spans="1:47" ht="15" customHeight="1">
      <c r="A1303" s="81">
        <v>54913470</v>
      </c>
      <c r="B1303" s="76">
        <v>21</v>
      </c>
      <c r="C1303" s="78">
        <v>44757</v>
      </c>
      <c r="D1303" s="79">
        <v>44758</v>
      </c>
      <c r="E1303" s="77" t="s">
        <v>862</v>
      </c>
      <c r="F1303" s="87">
        <v>44766</v>
      </c>
      <c r="G1303" s="81">
        <v>80</v>
      </c>
      <c r="H1303" s="81" t="s">
        <v>1276</v>
      </c>
      <c r="I1303" s="78">
        <v>44792</v>
      </c>
      <c r="J1303" s="81"/>
      <c r="K1303" s="117" t="s">
        <v>932</v>
      </c>
      <c r="L1303" s="82" t="s">
        <v>1220</v>
      </c>
      <c r="M1303" s="77" t="s">
        <v>6</v>
      </c>
      <c r="N1303" s="83"/>
      <c r="O1303" s="84"/>
      <c r="P1303" s="76">
        <v>68</v>
      </c>
      <c r="Q1303" s="76">
        <v>25900</v>
      </c>
      <c r="R1303" s="76">
        <v>4</v>
      </c>
      <c r="S1303" s="85" t="s">
        <v>865</v>
      </c>
      <c r="T1303" s="125" t="s">
        <v>948</v>
      </c>
      <c r="U1303" s="76">
        <v>25.72</v>
      </c>
      <c r="V1303" s="117" t="s">
        <v>934</v>
      </c>
      <c r="W1303" s="84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86"/>
      <c r="AP1303" s="86"/>
      <c r="AQ1303" s="86"/>
      <c r="AR1303" s="86"/>
      <c r="AS1303" s="86"/>
      <c r="AT1303" s="86"/>
      <c r="AU1303" s="86"/>
    </row>
    <row r="1304" spans="1:47" ht="15" customHeight="1">
      <c r="A1304" s="76">
        <v>54966346</v>
      </c>
      <c r="B1304" s="114">
        <v>22</v>
      </c>
      <c r="C1304" s="78">
        <v>44757</v>
      </c>
      <c r="D1304" s="79">
        <v>44758</v>
      </c>
      <c r="E1304" s="77" t="s">
        <v>862</v>
      </c>
      <c r="F1304" s="87">
        <v>44766</v>
      </c>
      <c r="G1304" s="81">
        <v>80</v>
      </c>
      <c r="H1304" s="81" t="s">
        <v>1276</v>
      </c>
      <c r="I1304" s="78">
        <v>44792</v>
      </c>
      <c r="J1304" s="81"/>
      <c r="K1304" s="117" t="s">
        <v>932</v>
      </c>
      <c r="L1304" s="82" t="s">
        <v>1220</v>
      </c>
      <c r="M1304" s="77" t="s">
        <v>6</v>
      </c>
      <c r="N1304" s="83"/>
      <c r="O1304" s="84"/>
      <c r="P1304" s="76">
        <v>69</v>
      </c>
      <c r="Q1304" s="81">
        <v>25000</v>
      </c>
      <c r="R1304" s="81">
        <v>4</v>
      </c>
      <c r="S1304" s="89" t="s">
        <v>877</v>
      </c>
      <c r="T1304" s="100" t="s">
        <v>891</v>
      </c>
      <c r="U1304" s="81">
        <v>25.22</v>
      </c>
      <c r="V1304" s="117" t="s">
        <v>934</v>
      </c>
      <c r="W1304" s="84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86"/>
      <c r="AP1304" s="86"/>
      <c r="AQ1304" s="86"/>
      <c r="AR1304" s="86"/>
      <c r="AS1304" s="86"/>
      <c r="AT1304" s="86"/>
      <c r="AU1304" s="86"/>
    </row>
    <row r="1305" spans="1:47" ht="15" customHeight="1">
      <c r="A1305" s="81">
        <v>54271697</v>
      </c>
      <c r="B1305" s="77">
        <v>23</v>
      </c>
      <c r="C1305" s="78">
        <v>44757</v>
      </c>
      <c r="D1305" s="79">
        <v>44758</v>
      </c>
      <c r="E1305" s="77" t="s">
        <v>862</v>
      </c>
      <c r="F1305" s="87">
        <v>44766</v>
      </c>
      <c r="G1305" s="81">
        <v>80</v>
      </c>
      <c r="H1305" s="81" t="s">
        <v>1276</v>
      </c>
      <c r="I1305" s="78">
        <v>44792</v>
      </c>
      <c r="J1305" s="81"/>
      <c r="K1305" s="117" t="s">
        <v>932</v>
      </c>
      <c r="L1305" s="82" t="s">
        <v>1220</v>
      </c>
      <c r="M1305" s="77" t="s">
        <v>6</v>
      </c>
      <c r="N1305" s="83"/>
      <c r="O1305" s="84"/>
      <c r="P1305" s="76">
        <v>69</v>
      </c>
      <c r="Q1305" s="76">
        <v>25000</v>
      </c>
      <c r="R1305" s="76">
        <v>4</v>
      </c>
      <c r="S1305" s="85" t="s">
        <v>865</v>
      </c>
      <c r="T1305" s="137" t="s">
        <v>969</v>
      </c>
      <c r="U1305" s="76">
        <v>25.72</v>
      </c>
      <c r="V1305" s="117" t="s">
        <v>934</v>
      </c>
      <c r="W1305" s="84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86"/>
      <c r="AP1305" s="86"/>
      <c r="AQ1305" s="86"/>
      <c r="AR1305" s="86"/>
      <c r="AS1305" s="86"/>
      <c r="AT1305" s="86"/>
      <c r="AU1305" s="86"/>
    </row>
    <row r="1306" spans="1:47" ht="15" customHeight="1">
      <c r="A1306" s="76">
        <v>54962642</v>
      </c>
      <c r="B1306" s="76">
        <v>24</v>
      </c>
      <c r="C1306" s="78">
        <v>44757</v>
      </c>
      <c r="D1306" s="79">
        <v>44758</v>
      </c>
      <c r="E1306" s="77" t="s">
        <v>862</v>
      </c>
      <c r="F1306" s="87">
        <v>44766</v>
      </c>
      <c r="G1306" s="81">
        <v>80</v>
      </c>
      <c r="H1306" s="81" t="s">
        <v>1241</v>
      </c>
      <c r="I1306" s="98">
        <v>44790</v>
      </c>
      <c r="J1306" s="81"/>
      <c r="K1306" s="117" t="s">
        <v>932</v>
      </c>
      <c r="L1306" s="82" t="s">
        <v>1220</v>
      </c>
      <c r="M1306" s="77" t="s">
        <v>6</v>
      </c>
      <c r="N1306" s="83"/>
      <c r="O1306" s="84"/>
      <c r="P1306" s="76">
        <v>69</v>
      </c>
      <c r="Q1306" s="81">
        <v>25000</v>
      </c>
      <c r="R1306" s="81">
        <v>4</v>
      </c>
      <c r="S1306" s="89" t="s">
        <v>877</v>
      </c>
      <c r="T1306" s="100" t="s">
        <v>891</v>
      </c>
      <c r="U1306" s="81">
        <v>25.22</v>
      </c>
      <c r="V1306" s="117" t="s">
        <v>934</v>
      </c>
      <c r="W1306" s="84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86"/>
      <c r="AP1306" s="86"/>
      <c r="AQ1306" s="86"/>
      <c r="AR1306" s="86"/>
      <c r="AS1306" s="86"/>
      <c r="AT1306" s="86"/>
      <c r="AU1306" s="86"/>
    </row>
    <row r="1307" spans="1:47" ht="15" customHeight="1">
      <c r="A1307" s="76">
        <v>98129190</v>
      </c>
      <c r="B1307" s="114">
        <v>25</v>
      </c>
      <c r="C1307" s="78">
        <v>44757</v>
      </c>
      <c r="D1307" s="79">
        <v>44758</v>
      </c>
      <c r="E1307" s="77" t="s">
        <v>862</v>
      </c>
      <c r="F1307" s="87">
        <v>44766</v>
      </c>
      <c r="G1307" s="81">
        <v>80</v>
      </c>
      <c r="H1307" s="81" t="s">
        <v>1241</v>
      </c>
      <c r="I1307" s="98">
        <v>44790</v>
      </c>
      <c r="J1307" s="81"/>
      <c r="K1307" s="117" t="s">
        <v>932</v>
      </c>
      <c r="L1307" s="82" t="s">
        <v>1220</v>
      </c>
      <c r="M1307" s="77" t="s">
        <v>6</v>
      </c>
      <c r="N1307" s="83"/>
      <c r="O1307" s="84"/>
      <c r="P1307" s="76">
        <v>69</v>
      </c>
      <c r="Q1307" s="76">
        <v>25000</v>
      </c>
      <c r="R1307" s="76">
        <v>4</v>
      </c>
      <c r="S1307" s="85" t="s">
        <v>875</v>
      </c>
      <c r="T1307" s="88" t="s">
        <v>876</v>
      </c>
      <c r="U1307" s="76">
        <v>25.22</v>
      </c>
      <c r="V1307" s="117" t="s">
        <v>934</v>
      </c>
      <c r="W1307" s="84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86"/>
      <c r="AP1307" s="86"/>
      <c r="AQ1307" s="86"/>
      <c r="AR1307" s="86"/>
      <c r="AS1307" s="86"/>
      <c r="AT1307" s="86"/>
      <c r="AU1307" s="86"/>
    </row>
    <row r="1308" spans="1:47" ht="15" customHeight="1">
      <c r="A1308" s="76">
        <v>54910591</v>
      </c>
      <c r="B1308" s="77">
        <v>26</v>
      </c>
      <c r="C1308" s="78">
        <v>44757</v>
      </c>
      <c r="D1308" s="79">
        <v>44758</v>
      </c>
      <c r="E1308" s="77" t="s">
        <v>862</v>
      </c>
      <c r="F1308" s="87">
        <v>44766</v>
      </c>
      <c r="G1308" s="81">
        <v>80</v>
      </c>
      <c r="H1308" s="81" t="s">
        <v>1241</v>
      </c>
      <c r="I1308" s="98">
        <v>44790</v>
      </c>
      <c r="J1308" s="81"/>
      <c r="K1308" s="117" t="s">
        <v>932</v>
      </c>
      <c r="L1308" s="82" t="s">
        <v>1220</v>
      </c>
      <c r="M1308" s="77" t="s">
        <v>6</v>
      </c>
      <c r="N1308" s="83"/>
      <c r="O1308" s="84"/>
      <c r="P1308" s="76">
        <v>68</v>
      </c>
      <c r="Q1308" s="76">
        <v>25900</v>
      </c>
      <c r="R1308" s="76">
        <v>4</v>
      </c>
      <c r="S1308" s="85" t="s">
        <v>865</v>
      </c>
      <c r="T1308" s="125" t="s">
        <v>948</v>
      </c>
      <c r="U1308" s="76">
        <v>25.72</v>
      </c>
      <c r="V1308" s="117" t="s">
        <v>934</v>
      </c>
      <c r="W1308" s="84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86"/>
      <c r="AP1308" s="86"/>
      <c r="AQ1308" s="86"/>
      <c r="AR1308" s="86"/>
      <c r="AS1308" s="86"/>
      <c r="AT1308" s="86"/>
      <c r="AU1308" s="86"/>
    </row>
    <row r="1309" spans="1:47" ht="15" customHeight="1">
      <c r="A1309" s="124">
        <v>98303548</v>
      </c>
      <c r="B1309" s="76">
        <v>27</v>
      </c>
      <c r="C1309" s="132">
        <v>44760</v>
      </c>
      <c r="D1309" s="79">
        <v>44760</v>
      </c>
      <c r="E1309" s="77" t="s">
        <v>862</v>
      </c>
      <c r="F1309" s="87">
        <v>44766</v>
      </c>
      <c r="G1309" s="81">
        <v>80</v>
      </c>
      <c r="H1309" s="81" t="s">
        <v>1247</v>
      </c>
      <c r="I1309" s="78">
        <v>44791</v>
      </c>
      <c r="J1309" s="76"/>
      <c r="K1309" s="117" t="s">
        <v>932</v>
      </c>
      <c r="L1309" s="232" t="s">
        <v>1296</v>
      </c>
      <c r="M1309" s="77" t="s">
        <v>31</v>
      </c>
      <c r="N1309" s="83"/>
      <c r="O1309" s="84"/>
      <c r="P1309" s="76">
        <v>68.5</v>
      </c>
      <c r="Q1309" s="76">
        <v>25400</v>
      </c>
      <c r="R1309" s="76">
        <v>4</v>
      </c>
      <c r="S1309" s="85" t="s">
        <v>865</v>
      </c>
      <c r="T1309" s="76" t="s">
        <v>873</v>
      </c>
      <c r="U1309" s="76">
        <v>25.7</v>
      </c>
      <c r="V1309" s="117" t="s">
        <v>934</v>
      </c>
      <c r="W1309" s="84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86"/>
      <c r="AP1309" s="86"/>
      <c r="AQ1309" s="86"/>
      <c r="AR1309" s="86"/>
      <c r="AS1309" s="86"/>
      <c r="AT1309" s="86"/>
      <c r="AU1309" s="86"/>
    </row>
    <row r="1310" spans="1:47" ht="15" customHeight="1">
      <c r="A1310" s="124">
        <v>98127814</v>
      </c>
      <c r="B1310" s="114">
        <v>28</v>
      </c>
      <c r="C1310" s="132">
        <v>44760</v>
      </c>
      <c r="D1310" s="79">
        <v>44760</v>
      </c>
      <c r="E1310" s="77" t="s">
        <v>862</v>
      </c>
      <c r="F1310" s="87">
        <v>44766</v>
      </c>
      <c r="G1310" s="81">
        <v>80</v>
      </c>
      <c r="H1310" s="81" t="s">
        <v>1247</v>
      </c>
      <c r="I1310" s="78">
        <v>44791</v>
      </c>
      <c r="J1310" s="76"/>
      <c r="K1310" s="117" t="s">
        <v>932</v>
      </c>
      <c r="L1310" s="232" t="s">
        <v>1297</v>
      </c>
      <c r="M1310" s="77" t="s">
        <v>31</v>
      </c>
      <c r="N1310" s="83"/>
      <c r="O1310" s="84"/>
      <c r="P1310" s="76">
        <v>69</v>
      </c>
      <c r="Q1310" s="76">
        <v>25000</v>
      </c>
      <c r="R1310" s="76">
        <v>4</v>
      </c>
      <c r="S1310" s="85" t="s">
        <v>875</v>
      </c>
      <c r="T1310" s="88" t="s">
        <v>876</v>
      </c>
      <c r="U1310" s="76">
        <v>25.22</v>
      </c>
      <c r="V1310" s="117" t="s">
        <v>934</v>
      </c>
      <c r="W1310" s="84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86"/>
      <c r="AP1310" s="86"/>
      <c r="AQ1310" s="86"/>
      <c r="AR1310" s="86"/>
      <c r="AS1310" s="86"/>
      <c r="AT1310" s="86"/>
      <c r="AU1310" s="86"/>
    </row>
    <row r="1311" spans="1:47" ht="15" customHeight="1">
      <c r="A1311" s="124">
        <v>54261250</v>
      </c>
      <c r="B1311" s="114">
        <v>29</v>
      </c>
      <c r="C1311" s="132">
        <v>44760</v>
      </c>
      <c r="D1311" s="79">
        <v>44760</v>
      </c>
      <c r="E1311" s="77" t="s">
        <v>862</v>
      </c>
      <c r="F1311" s="87">
        <v>44766</v>
      </c>
      <c r="G1311" s="81">
        <v>80</v>
      </c>
      <c r="H1311" s="81" t="s">
        <v>1247</v>
      </c>
      <c r="I1311" s="78">
        <v>44791</v>
      </c>
      <c r="J1311" s="76"/>
      <c r="K1311" s="117" t="s">
        <v>932</v>
      </c>
      <c r="L1311" s="232" t="s">
        <v>1298</v>
      </c>
      <c r="M1311" s="77" t="s">
        <v>31</v>
      </c>
      <c r="N1311" s="83"/>
      <c r="O1311" s="84"/>
      <c r="P1311" s="76">
        <v>69</v>
      </c>
      <c r="Q1311" s="76">
        <v>24500</v>
      </c>
      <c r="R1311" s="76">
        <v>4</v>
      </c>
      <c r="S1311" s="85" t="s">
        <v>865</v>
      </c>
      <c r="T1311" s="126" t="s">
        <v>951</v>
      </c>
      <c r="U1311" s="76">
        <v>25.69</v>
      </c>
      <c r="V1311" s="117" t="s">
        <v>934</v>
      </c>
      <c r="W1311" s="84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86"/>
      <c r="AP1311" s="86"/>
      <c r="AQ1311" s="86"/>
      <c r="AR1311" s="86"/>
      <c r="AS1311" s="86"/>
      <c r="AT1311" s="86"/>
      <c r="AU1311" s="86"/>
    </row>
    <row r="1312" spans="1:47" ht="15" customHeight="1">
      <c r="A1312" s="124">
        <v>98562374</v>
      </c>
      <c r="B1312" s="77">
        <v>30</v>
      </c>
      <c r="C1312" s="132">
        <v>44760</v>
      </c>
      <c r="D1312" s="79">
        <v>44760</v>
      </c>
      <c r="E1312" s="77" t="s">
        <v>862</v>
      </c>
      <c r="F1312" s="87">
        <v>44766</v>
      </c>
      <c r="G1312" s="81">
        <v>80</v>
      </c>
      <c r="H1312" s="81" t="s">
        <v>1247</v>
      </c>
      <c r="I1312" s="78">
        <v>44791</v>
      </c>
      <c r="J1312" s="76"/>
      <c r="K1312" s="117" t="s">
        <v>932</v>
      </c>
      <c r="L1312" s="232" t="s">
        <v>1299</v>
      </c>
      <c r="M1312" s="77" t="s">
        <v>31</v>
      </c>
      <c r="N1312" s="83"/>
      <c r="O1312" s="84"/>
      <c r="P1312" s="76">
        <v>69</v>
      </c>
      <c r="Q1312" s="76">
        <v>25000</v>
      </c>
      <c r="R1312" s="76">
        <v>4</v>
      </c>
      <c r="S1312" s="85" t="s">
        <v>875</v>
      </c>
      <c r="T1312" s="88" t="s">
        <v>876</v>
      </c>
      <c r="U1312" s="76">
        <v>25.22</v>
      </c>
      <c r="V1312" s="117" t="s">
        <v>934</v>
      </c>
      <c r="W1312" s="84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86"/>
      <c r="AP1312" s="86"/>
      <c r="AQ1312" s="86"/>
      <c r="AR1312" s="86"/>
      <c r="AS1312" s="86"/>
      <c r="AT1312" s="86"/>
      <c r="AU1312" s="86"/>
    </row>
    <row r="1313" spans="1:47" ht="15" customHeight="1">
      <c r="A1313" s="124">
        <v>98106453</v>
      </c>
      <c r="B1313" s="76">
        <v>31</v>
      </c>
      <c r="C1313" s="132">
        <v>44760</v>
      </c>
      <c r="D1313" s="79">
        <v>44760</v>
      </c>
      <c r="E1313" s="77" t="s">
        <v>862</v>
      </c>
      <c r="F1313" s="87">
        <v>44766</v>
      </c>
      <c r="G1313" s="81">
        <v>80</v>
      </c>
      <c r="H1313" s="81" t="s">
        <v>1247</v>
      </c>
      <c r="I1313" s="78">
        <v>44791</v>
      </c>
      <c r="J1313" s="76"/>
      <c r="K1313" s="117" t="s">
        <v>932</v>
      </c>
      <c r="L1313" s="232" t="s">
        <v>1300</v>
      </c>
      <c r="M1313" s="77" t="s">
        <v>31</v>
      </c>
      <c r="N1313" s="83"/>
      <c r="O1313" s="84"/>
      <c r="P1313" s="76">
        <v>69</v>
      </c>
      <c r="Q1313" s="76">
        <v>25000</v>
      </c>
      <c r="R1313" s="76">
        <v>4</v>
      </c>
      <c r="S1313" s="85" t="s">
        <v>875</v>
      </c>
      <c r="T1313" s="88" t="s">
        <v>876</v>
      </c>
      <c r="U1313" s="76">
        <v>25.22</v>
      </c>
      <c r="V1313" s="117" t="s">
        <v>934</v>
      </c>
      <c r="W1313" s="84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86"/>
      <c r="AP1313" s="86"/>
      <c r="AQ1313" s="86"/>
      <c r="AR1313" s="86"/>
      <c r="AS1313" s="86"/>
      <c r="AT1313" s="86"/>
      <c r="AU1313" s="86"/>
    </row>
    <row r="1314" spans="1:47" ht="15.75" customHeight="1">
      <c r="A1314" s="104"/>
      <c r="B1314" s="165"/>
      <c r="C1314" s="165"/>
      <c r="D1314" s="165"/>
      <c r="E1314" s="165"/>
      <c r="F1314" s="161">
        <v>44766.9375</v>
      </c>
      <c r="G1314" s="165"/>
      <c r="H1314" s="444" t="s">
        <v>1301</v>
      </c>
      <c r="I1314" s="440"/>
      <c r="J1314" s="441"/>
      <c r="K1314" s="105"/>
      <c r="L1314" s="104"/>
      <c r="M1314" s="109"/>
      <c r="N1314" s="109"/>
      <c r="O1314" s="84"/>
      <c r="P1314" s="108"/>
      <c r="Q1314" s="108"/>
      <c r="R1314" s="108"/>
      <c r="S1314" s="167"/>
      <c r="T1314" s="108"/>
      <c r="U1314" s="168"/>
      <c r="V1314" s="108"/>
      <c r="W1314" s="169"/>
      <c r="X1314" s="170"/>
      <c r="Y1314" s="170"/>
      <c r="Z1314" s="170"/>
      <c r="AA1314" s="170"/>
      <c r="AB1314" s="170"/>
      <c r="AC1314" s="170"/>
      <c r="AD1314" s="170"/>
      <c r="AE1314" s="170"/>
      <c r="AF1314" s="170"/>
      <c r="AG1314" s="170"/>
      <c r="AH1314" s="170"/>
      <c r="AI1314" s="170"/>
      <c r="AJ1314" s="170"/>
      <c r="AK1314" s="170"/>
      <c r="AL1314" s="170"/>
      <c r="AM1314" s="170"/>
      <c r="AN1314" s="170"/>
      <c r="AO1314" s="170"/>
      <c r="AP1314" s="170"/>
      <c r="AQ1314" s="170"/>
      <c r="AR1314" s="170"/>
      <c r="AS1314" s="170"/>
      <c r="AT1314" s="170"/>
      <c r="AU1314" s="170"/>
    </row>
    <row r="1315" spans="1:47" ht="15" customHeight="1">
      <c r="A1315" s="140">
        <v>94484789</v>
      </c>
      <c r="B1315" s="77">
        <v>1</v>
      </c>
      <c r="C1315" s="78">
        <v>44756</v>
      </c>
      <c r="D1315" s="79">
        <v>44756</v>
      </c>
      <c r="E1315" s="77" t="s">
        <v>862</v>
      </c>
      <c r="F1315" s="172" t="s">
        <v>944</v>
      </c>
      <c r="G1315" s="103">
        <v>40</v>
      </c>
      <c r="H1315" s="81"/>
      <c r="I1315" s="77"/>
      <c r="J1315" s="81"/>
      <c r="K1315" s="97" t="s">
        <v>882</v>
      </c>
      <c r="L1315" s="82" t="s">
        <v>1302</v>
      </c>
      <c r="M1315" s="77" t="s">
        <v>7</v>
      </c>
      <c r="N1315" s="250">
        <v>44774</v>
      </c>
      <c r="O1315" s="84"/>
      <c r="P1315" s="76">
        <v>72</v>
      </c>
      <c r="Q1315" s="76">
        <v>19500</v>
      </c>
      <c r="R1315" s="76">
        <v>2</v>
      </c>
      <c r="S1315" s="85" t="s">
        <v>902</v>
      </c>
      <c r="T1315" s="81" t="s">
        <v>906</v>
      </c>
      <c r="U1315" s="76">
        <v>14.62</v>
      </c>
      <c r="V1315" s="90" t="s">
        <v>884</v>
      </c>
      <c r="W1315" s="84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86"/>
      <c r="AP1315" s="86"/>
      <c r="AQ1315" s="86"/>
      <c r="AR1315" s="86"/>
      <c r="AS1315" s="86"/>
      <c r="AT1315" s="86"/>
      <c r="AU1315" s="86"/>
    </row>
    <row r="1316" spans="1:47" ht="15" customHeight="1">
      <c r="A1316" s="140">
        <v>94486388</v>
      </c>
      <c r="B1316" s="77">
        <v>2</v>
      </c>
      <c r="C1316" s="78">
        <v>44756</v>
      </c>
      <c r="D1316" s="79">
        <v>44756</v>
      </c>
      <c r="E1316" s="77" t="s">
        <v>862</v>
      </c>
      <c r="F1316" s="172" t="s">
        <v>944</v>
      </c>
      <c r="G1316" s="103">
        <v>40</v>
      </c>
      <c r="H1316" s="81"/>
      <c r="I1316" s="77"/>
      <c r="J1316" s="81"/>
      <c r="K1316" s="97" t="s">
        <v>882</v>
      </c>
      <c r="L1316" s="82" t="s">
        <v>1302</v>
      </c>
      <c r="M1316" s="77" t="s">
        <v>7</v>
      </c>
      <c r="N1316" s="250">
        <v>44772</v>
      </c>
      <c r="O1316" s="84"/>
      <c r="P1316" s="76">
        <v>72</v>
      </c>
      <c r="Q1316" s="76">
        <v>21100</v>
      </c>
      <c r="R1316" s="76">
        <v>2</v>
      </c>
      <c r="S1316" s="85" t="s">
        <v>902</v>
      </c>
      <c r="T1316" s="76" t="s">
        <v>1007</v>
      </c>
      <c r="U1316" s="76">
        <v>14.62</v>
      </c>
      <c r="V1316" s="90" t="s">
        <v>884</v>
      </c>
      <c r="W1316" s="84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86"/>
      <c r="AP1316" s="86"/>
      <c r="AQ1316" s="86"/>
      <c r="AR1316" s="86"/>
      <c r="AS1316" s="86"/>
      <c r="AT1316" s="86"/>
      <c r="AU1316" s="86"/>
    </row>
    <row r="1317" spans="1:47" ht="15" customHeight="1">
      <c r="A1317" s="140">
        <v>94203130</v>
      </c>
      <c r="B1317" s="77">
        <v>3</v>
      </c>
      <c r="C1317" s="78">
        <v>44756</v>
      </c>
      <c r="D1317" s="79">
        <v>44756</v>
      </c>
      <c r="E1317" s="77" t="s">
        <v>862</v>
      </c>
      <c r="F1317" s="172" t="s">
        <v>944</v>
      </c>
      <c r="G1317" s="103">
        <v>40</v>
      </c>
      <c r="H1317" s="81"/>
      <c r="I1317" s="77"/>
      <c r="J1317" s="81"/>
      <c r="K1317" s="97" t="s">
        <v>882</v>
      </c>
      <c r="L1317" s="82" t="s">
        <v>1302</v>
      </c>
      <c r="M1317" s="77" t="s">
        <v>7</v>
      </c>
      <c r="N1317" s="83">
        <v>44787</v>
      </c>
      <c r="O1317" s="84"/>
      <c r="P1317" s="76">
        <v>73</v>
      </c>
      <c r="Q1317" s="76">
        <v>19500</v>
      </c>
      <c r="R1317" s="76">
        <v>2</v>
      </c>
      <c r="S1317" s="85" t="s">
        <v>902</v>
      </c>
      <c r="T1317" s="76" t="s">
        <v>903</v>
      </c>
      <c r="U1317" s="76">
        <v>14.62</v>
      </c>
      <c r="V1317" s="90" t="s">
        <v>884</v>
      </c>
      <c r="W1317" s="84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86"/>
      <c r="AP1317" s="86"/>
      <c r="AQ1317" s="86"/>
      <c r="AR1317" s="86"/>
      <c r="AS1317" s="86"/>
      <c r="AT1317" s="86"/>
      <c r="AU1317" s="86"/>
    </row>
    <row r="1318" spans="1:47" ht="15" customHeight="1">
      <c r="A1318" s="140">
        <v>53000519</v>
      </c>
      <c r="B1318" s="77">
        <v>4</v>
      </c>
      <c r="C1318" s="78">
        <v>44756</v>
      </c>
      <c r="D1318" s="79">
        <v>44756</v>
      </c>
      <c r="E1318" s="77" t="s">
        <v>862</v>
      </c>
      <c r="F1318" s="172" t="s">
        <v>1172</v>
      </c>
      <c r="G1318" s="81">
        <v>80</v>
      </c>
      <c r="H1318" s="81"/>
      <c r="I1318" s="77"/>
      <c r="J1318" s="81"/>
      <c r="K1318" s="97" t="s">
        <v>882</v>
      </c>
      <c r="L1318" s="82" t="s">
        <v>1302</v>
      </c>
      <c r="M1318" s="77" t="s">
        <v>7</v>
      </c>
      <c r="N1318" s="250">
        <v>44769</v>
      </c>
      <c r="O1318" s="84"/>
      <c r="P1318" s="76">
        <v>69</v>
      </c>
      <c r="Q1318" s="81">
        <v>25000</v>
      </c>
      <c r="R1318" s="81">
        <v>4</v>
      </c>
      <c r="S1318" s="89" t="s">
        <v>877</v>
      </c>
      <c r="T1318" s="100" t="s">
        <v>891</v>
      </c>
      <c r="U1318" s="81">
        <v>25.22</v>
      </c>
      <c r="V1318" s="90" t="s">
        <v>884</v>
      </c>
      <c r="W1318" s="84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86"/>
      <c r="AP1318" s="86"/>
      <c r="AQ1318" s="86"/>
      <c r="AR1318" s="86"/>
      <c r="AS1318" s="86"/>
      <c r="AT1318" s="86"/>
      <c r="AU1318" s="86"/>
    </row>
    <row r="1319" spans="1:47" ht="15" customHeight="1">
      <c r="A1319" s="140">
        <v>54276449</v>
      </c>
      <c r="B1319" s="77">
        <v>5</v>
      </c>
      <c r="C1319" s="78">
        <v>44756</v>
      </c>
      <c r="D1319" s="79">
        <v>44756</v>
      </c>
      <c r="E1319" s="77" t="s">
        <v>862</v>
      </c>
      <c r="F1319" s="172" t="s">
        <v>1172</v>
      </c>
      <c r="G1319" s="81">
        <v>80</v>
      </c>
      <c r="H1319" s="81"/>
      <c r="I1319" s="77"/>
      <c r="J1319" s="81"/>
      <c r="K1319" s="97" t="s">
        <v>882</v>
      </c>
      <c r="L1319" s="82" t="s">
        <v>1302</v>
      </c>
      <c r="M1319" s="77" t="s">
        <v>7</v>
      </c>
      <c r="N1319" s="83">
        <v>44785</v>
      </c>
      <c r="O1319" s="84"/>
      <c r="P1319" s="76">
        <v>70</v>
      </c>
      <c r="Q1319" s="76">
        <v>23600</v>
      </c>
      <c r="R1319" s="81">
        <v>4</v>
      </c>
      <c r="S1319" s="85" t="s">
        <v>865</v>
      </c>
      <c r="T1319" s="76" t="s">
        <v>895</v>
      </c>
      <c r="U1319" s="76">
        <v>25.69</v>
      </c>
      <c r="V1319" s="90" t="s">
        <v>884</v>
      </c>
      <c r="W1319" s="84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86"/>
      <c r="AP1319" s="86"/>
      <c r="AQ1319" s="86"/>
      <c r="AR1319" s="86"/>
      <c r="AS1319" s="86"/>
      <c r="AT1319" s="86"/>
      <c r="AU1319" s="86"/>
    </row>
    <row r="1320" spans="1:47" ht="15.75" customHeight="1">
      <c r="A1320" s="104"/>
      <c r="B1320" s="165"/>
      <c r="C1320" s="165"/>
      <c r="D1320" s="165"/>
      <c r="E1320" s="165"/>
      <c r="F1320" s="161">
        <v>44766.9375</v>
      </c>
      <c r="G1320" s="165"/>
      <c r="H1320" s="444" t="s">
        <v>1303</v>
      </c>
      <c r="I1320" s="440"/>
      <c r="J1320" s="441"/>
      <c r="K1320" s="105"/>
      <c r="L1320" s="104"/>
      <c r="M1320" s="109"/>
      <c r="N1320" s="109"/>
      <c r="O1320" s="84"/>
      <c r="P1320" s="108"/>
      <c r="Q1320" s="108"/>
      <c r="R1320" s="108"/>
      <c r="S1320" s="167"/>
      <c r="T1320" s="108"/>
      <c r="U1320" s="168"/>
      <c r="V1320" s="108"/>
      <c r="W1320" s="169"/>
      <c r="X1320" s="170"/>
      <c r="Y1320" s="170"/>
      <c r="Z1320" s="170"/>
      <c r="AA1320" s="170"/>
      <c r="AB1320" s="170"/>
      <c r="AC1320" s="170"/>
      <c r="AD1320" s="170"/>
      <c r="AE1320" s="170"/>
      <c r="AF1320" s="170"/>
      <c r="AG1320" s="170"/>
      <c r="AH1320" s="170"/>
      <c r="AI1320" s="170"/>
      <c r="AJ1320" s="170"/>
      <c r="AK1320" s="170"/>
      <c r="AL1320" s="170"/>
      <c r="AM1320" s="170"/>
      <c r="AN1320" s="170"/>
      <c r="AO1320" s="170"/>
      <c r="AP1320" s="170"/>
      <c r="AQ1320" s="170"/>
      <c r="AR1320" s="170"/>
      <c r="AS1320" s="170"/>
      <c r="AT1320" s="170"/>
      <c r="AU1320" s="170"/>
    </row>
    <row r="1321" spans="1:47" ht="15" customHeight="1">
      <c r="A1321" s="140">
        <v>94223872</v>
      </c>
      <c r="B1321" s="77">
        <v>6</v>
      </c>
      <c r="C1321" s="78">
        <v>44757</v>
      </c>
      <c r="D1321" s="79">
        <v>44757</v>
      </c>
      <c r="E1321" s="77" t="s">
        <v>862</v>
      </c>
      <c r="F1321" s="172" t="s">
        <v>1304</v>
      </c>
      <c r="G1321" s="103">
        <v>40</v>
      </c>
      <c r="H1321" s="114" t="s">
        <v>1216</v>
      </c>
      <c r="I1321" s="162">
        <v>44787</v>
      </c>
      <c r="J1321" s="81"/>
      <c r="K1321" s="97" t="s">
        <v>882</v>
      </c>
      <c r="L1321" s="82" t="s">
        <v>1217</v>
      </c>
      <c r="M1321" s="77" t="s">
        <v>7</v>
      </c>
      <c r="N1321" s="83">
        <v>44777</v>
      </c>
      <c r="O1321" s="84"/>
      <c r="P1321" s="76">
        <v>73</v>
      </c>
      <c r="Q1321" s="76">
        <v>19500</v>
      </c>
      <c r="R1321" s="76">
        <v>2</v>
      </c>
      <c r="S1321" s="85" t="s">
        <v>902</v>
      </c>
      <c r="T1321" s="76" t="s">
        <v>903</v>
      </c>
      <c r="U1321" s="76">
        <v>14.62</v>
      </c>
      <c r="V1321" s="90" t="s">
        <v>884</v>
      </c>
      <c r="W1321" s="84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86"/>
      <c r="AP1321" s="86"/>
      <c r="AQ1321" s="86"/>
      <c r="AR1321" s="86"/>
      <c r="AS1321" s="86"/>
      <c r="AT1321" s="86"/>
      <c r="AU1321" s="86"/>
    </row>
    <row r="1322" spans="1:47" ht="15" customHeight="1">
      <c r="A1322" s="251">
        <v>90973330</v>
      </c>
      <c r="B1322" s="77">
        <v>7</v>
      </c>
      <c r="C1322" s="132">
        <v>44746</v>
      </c>
      <c r="D1322" s="79">
        <v>44748</v>
      </c>
      <c r="E1322" s="81" t="s">
        <v>862</v>
      </c>
      <c r="F1322" s="172" t="s">
        <v>1305</v>
      </c>
      <c r="G1322" s="103">
        <v>40</v>
      </c>
      <c r="H1322" s="98">
        <v>44749</v>
      </c>
      <c r="I1322" s="139" t="s">
        <v>1306</v>
      </c>
      <c r="J1322" s="81"/>
      <c r="K1322" s="77" t="s">
        <v>1193</v>
      </c>
      <c r="L1322" s="143" t="s">
        <v>1307</v>
      </c>
      <c r="M1322" s="171" t="s">
        <v>1066</v>
      </c>
      <c r="N1322" s="122"/>
      <c r="O1322" s="84"/>
      <c r="P1322" s="76">
        <v>73</v>
      </c>
      <c r="Q1322" s="76">
        <v>20700</v>
      </c>
      <c r="R1322" s="76">
        <v>2</v>
      </c>
      <c r="S1322" s="85" t="s">
        <v>902</v>
      </c>
      <c r="T1322" s="76" t="s">
        <v>905</v>
      </c>
      <c r="U1322" s="76">
        <v>14.62</v>
      </c>
      <c r="V1322" s="76" t="s">
        <v>1195</v>
      </c>
      <c r="W1322" s="84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86"/>
      <c r="AP1322" s="86"/>
      <c r="AQ1322" s="86"/>
      <c r="AR1322" s="86"/>
      <c r="AS1322" s="86"/>
      <c r="AT1322" s="86"/>
      <c r="AU1322" s="86"/>
    </row>
    <row r="1323" spans="1:47" ht="15" customHeight="1">
      <c r="A1323" s="191">
        <v>90976176</v>
      </c>
      <c r="B1323" s="77">
        <v>8</v>
      </c>
      <c r="C1323" s="132">
        <v>44737</v>
      </c>
      <c r="D1323" s="79">
        <v>44753</v>
      </c>
      <c r="E1323" s="81" t="s">
        <v>862</v>
      </c>
      <c r="F1323" s="172" t="s">
        <v>1305</v>
      </c>
      <c r="G1323" s="103">
        <v>40</v>
      </c>
      <c r="H1323" s="98">
        <v>44754</v>
      </c>
      <c r="I1323" s="139" t="s">
        <v>1308</v>
      </c>
      <c r="J1323" s="81"/>
      <c r="K1323" s="77" t="s">
        <v>1193</v>
      </c>
      <c r="L1323" s="124" t="s">
        <v>1309</v>
      </c>
      <c r="M1323" s="171" t="s">
        <v>1066</v>
      </c>
      <c r="N1323" s="83"/>
      <c r="O1323" s="84"/>
      <c r="P1323" s="76">
        <v>73</v>
      </c>
      <c r="Q1323" s="76">
        <v>20700</v>
      </c>
      <c r="R1323" s="76">
        <v>2</v>
      </c>
      <c r="S1323" s="85" t="s">
        <v>902</v>
      </c>
      <c r="T1323" s="76" t="s">
        <v>905</v>
      </c>
      <c r="U1323" s="76">
        <v>14.62</v>
      </c>
      <c r="V1323" s="76" t="s">
        <v>1195</v>
      </c>
      <c r="W1323" s="84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86"/>
      <c r="AP1323" s="86"/>
      <c r="AQ1323" s="86"/>
      <c r="AR1323" s="86"/>
      <c r="AS1323" s="86"/>
      <c r="AT1323" s="86"/>
      <c r="AU1323" s="86"/>
    </row>
    <row r="1324" spans="1:47" ht="15" customHeight="1">
      <c r="A1324" s="191">
        <v>90971243</v>
      </c>
      <c r="B1324" s="77">
        <v>9</v>
      </c>
      <c r="C1324" s="132">
        <v>44738</v>
      </c>
      <c r="D1324" s="79">
        <v>44748</v>
      </c>
      <c r="E1324" s="81" t="s">
        <v>862</v>
      </c>
      <c r="F1324" s="172" t="s">
        <v>1310</v>
      </c>
      <c r="G1324" s="103">
        <v>40</v>
      </c>
      <c r="H1324" s="81" t="s">
        <v>1029</v>
      </c>
      <c r="I1324" s="98">
        <v>44779</v>
      </c>
      <c r="J1324" s="81"/>
      <c r="K1324" s="77" t="s">
        <v>1193</v>
      </c>
      <c r="L1324" s="124" t="s">
        <v>1311</v>
      </c>
      <c r="M1324" s="171" t="s">
        <v>1066</v>
      </c>
      <c r="N1324" s="122"/>
      <c r="O1324" s="84"/>
      <c r="P1324" s="76">
        <v>73</v>
      </c>
      <c r="Q1324" s="76">
        <v>20800</v>
      </c>
      <c r="R1324" s="76">
        <v>2</v>
      </c>
      <c r="S1324" s="85" t="s">
        <v>902</v>
      </c>
      <c r="T1324" s="76" t="s">
        <v>905</v>
      </c>
      <c r="U1324" s="76">
        <v>14.62</v>
      </c>
      <c r="V1324" s="81" t="s">
        <v>1195</v>
      </c>
      <c r="W1324" s="84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86"/>
      <c r="AP1324" s="86"/>
      <c r="AQ1324" s="86"/>
      <c r="AR1324" s="86"/>
      <c r="AS1324" s="86"/>
      <c r="AT1324" s="86"/>
      <c r="AU1324" s="86"/>
    </row>
    <row r="1325" spans="1:47" ht="15" customHeight="1">
      <c r="A1325" s="191">
        <v>42278184</v>
      </c>
      <c r="B1325" s="77">
        <v>10</v>
      </c>
      <c r="C1325" s="132">
        <v>44751</v>
      </c>
      <c r="D1325" s="79">
        <v>44753</v>
      </c>
      <c r="E1325" s="81" t="s">
        <v>862</v>
      </c>
      <c r="F1325" s="172" t="s">
        <v>1312</v>
      </c>
      <c r="G1325" s="103">
        <v>40</v>
      </c>
      <c r="H1325" s="81" t="s">
        <v>1092</v>
      </c>
      <c r="I1325" s="98">
        <v>44784</v>
      </c>
      <c r="J1325" s="76"/>
      <c r="K1325" s="77" t="s">
        <v>1200</v>
      </c>
      <c r="L1325" s="124" t="s">
        <v>1313</v>
      </c>
      <c r="M1325" s="171" t="s">
        <v>1066</v>
      </c>
      <c r="N1325" s="83"/>
      <c r="O1325" s="84"/>
      <c r="P1325" s="76">
        <v>72</v>
      </c>
      <c r="Q1325" s="76">
        <v>20700</v>
      </c>
      <c r="R1325" s="76">
        <v>2</v>
      </c>
      <c r="S1325" s="85" t="s">
        <v>1197</v>
      </c>
      <c r="T1325" s="76" t="s">
        <v>1198</v>
      </c>
      <c r="U1325" s="76">
        <v>14.62</v>
      </c>
      <c r="V1325" s="76" t="s">
        <v>1203</v>
      </c>
      <c r="W1325" s="84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86"/>
      <c r="AP1325" s="86"/>
      <c r="AQ1325" s="86"/>
      <c r="AR1325" s="86"/>
      <c r="AS1325" s="86"/>
      <c r="AT1325" s="86"/>
      <c r="AU1325" s="86"/>
    </row>
    <row r="1326" spans="1:47" ht="15" customHeight="1">
      <c r="A1326" s="191">
        <v>42303453</v>
      </c>
      <c r="B1326" s="77">
        <v>11</v>
      </c>
      <c r="C1326" s="132">
        <v>44746</v>
      </c>
      <c r="D1326" s="79">
        <v>44748</v>
      </c>
      <c r="E1326" s="219" t="s">
        <v>1314</v>
      </c>
      <c r="F1326" s="172" t="s">
        <v>1315</v>
      </c>
      <c r="G1326" s="103">
        <v>40</v>
      </c>
      <c r="H1326" s="81" t="s">
        <v>1029</v>
      </c>
      <c r="I1326" s="98">
        <v>44779</v>
      </c>
      <c r="J1326" s="76"/>
      <c r="K1326" s="116" t="s">
        <v>1170</v>
      </c>
      <c r="L1326" s="124" t="s">
        <v>1316</v>
      </c>
      <c r="M1326" s="77" t="s">
        <v>1317</v>
      </c>
      <c r="N1326" s="83"/>
      <c r="O1326" s="84"/>
      <c r="P1326" s="76">
        <v>72</v>
      </c>
      <c r="Q1326" s="76">
        <v>21600</v>
      </c>
      <c r="R1326" s="76">
        <v>2</v>
      </c>
      <c r="S1326" s="85" t="s">
        <v>1197</v>
      </c>
      <c r="T1326" s="76" t="s">
        <v>1318</v>
      </c>
      <c r="U1326" s="76">
        <v>14.62</v>
      </c>
      <c r="V1326" s="117" t="s">
        <v>1171</v>
      </c>
      <c r="W1326" s="84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86"/>
      <c r="AP1326" s="86"/>
      <c r="AQ1326" s="86"/>
      <c r="AR1326" s="86"/>
      <c r="AS1326" s="86"/>
      <c r="AT1326" s="86"/>
      <c r="AU1326" s="86"/>
    </row>
    <row r="1327" spans="1:47" ht="15" customHeight="1">
      <c r="A1327" s="91"/>
      <c r="B1327" s="92"/>
      <c r="C1327" s="93"/>
      <c r="D1327" s="93"/>
      <c r="E1327" s="92"/>
      <c r="F1327" s="161">
        <v>44766.9375</v>
      </c>
      <c r="G1327" s="92"/>
      <c r="H1327" s="439" t="s">
        <v>1319</v>
      </c>
      <c r="I1327" s="440"/>
      <c r="J1327" s="441"/>
      <c r="K1327" s="92"/>
      <c r="L1327" s="92"/>
      <c r="M1327" s="92"/>
      <c r="N1327" s="92"/>
      <c r="O1327" s="94"/>
      <c r="P1327" s="92"/>
      <c r="Q1327" s="92"/>
      <c r="R1327" s="92"/>
      <c r="S1327" s="92"/>
      <c r="T1327" s="92"/>
      <c r="U1327" s="92"/>
      <c r="V1327" s="92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</row>
    <row r="1328" spans="1:47" ht="15" customHeight="1">
      <c r="A1328" s="140">
        <v>54282363</v>
      </c>
      <c r="B1328" s="77">
        <v>12</v>
      </c>
      <c r="C1328" s="78">
        <v>44761</v>
      </c>
      <c r="D1328" s="79">
        <v>44761</v>
      </c>
      <c r="E1328" s="77" t="s">
        <v>862</v>
      </c>
      <c r="F1328" s="172" t="s">
        <v>35</v>
      </c>
      <c r="G1328" s="81">
        <v>80</v>
      </c>
      <c r="H1328" s="81"/>
      <c r="I1328" s="77"/>
      <c r="J1328" s="81"/>
      <c r="K1328" s="252" t="s">
        <v>1320</v>
      </c>
      <c r="L1328" s="82" t="s">
        <v>1277</v>
      </c>
      <c r="M1328" s="77" t="s">
        <v>7</v>
      </c>
      <c r="N1328" s="83"/>
      <c r="O1328" s="84"/>
      <c r="P1328" s="76">
        <v>70</v>
      </c>
      <c r="Q1328" s="76">
        <v>23600</v>
      </c>
      <c r="R1328" s="81">
        <v>4</v>
      </c>
      <c r="S1328" s="85" t="s">
        <v>865</v>
      </c>
      <c r="T1328" s="76" t="s">
        <v>895</v>
      </c>
      <c r="U1328" s="76">
        <v>25.69</v>
      </c>
      <c r="V1328" s="252" t="s">
        <v>1321</v>
      </c>
      <c r="W1328" s="84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86"/>
      <c r="AP1328" s="86"/>
      <c r="AQ1328" s="86"/>
      <c r="AR1328" s="86"/>
      <c r="AS1328" s="86"/>
      <c r="AT1328" s="86"/>
      <c r="AU1328" s="86"/>
    </row>
    <row r="1329" spans="1:47" ht="15" customHeight="1">
      <c r="A1329" s="140">
        <v>91732024</v>
      </c>
      <c r="B1329" s="77">
        <v>13</v>
      </c>
      <c r="C1329" s="78">
        <v>44761</v>
      </c>
      <c r="D1329" s="79">
        <v>44761</v>
      </c>
      <c r="E1329" s="77" t="s">
        <v>862</v>
      </c>
      <c r="F1329" s="172" t="s">
        <v>35</v>
      </c>
      <c r="G1329" s="81">
        <v>80</v>
      </c>
      <c r="H1329" s="81"/>
      <c r="I1329" s="77"/>
      <c r="J1329" s="81"/>
      <c r="K1329" s="252" t="s">
        <v>1320</v>
      </c>
      <c r="L1329" s="82" t="s">
        <v>1277</v>
      </c>
      <c r="M1329" s="77" t="s">
        <v>7</v>
      </c>
      <c r="N1329" s="83"/>
      <c r="O1329" s="84"/>
      <c r="P1329" s="76">
        <v>68.5</v>
      </c>
      <c r="Q1329" s="76">
        <v>25000</v>
      </c>
      <c r="R1329" s="76">
        <v>4</v>
      </c>
      <c r="S1329" s="85" t="s">
        <v>865</v>
      </c>
      <c r="T1329" s="76" t="s">
        <v>873</v>
      </c>
      <c r="U1329" s="76">
        <v>25.7</v>
      </c>
      <c r="V1329" s="252" t="s">
        <v>1321</v>
      </c>
      <c r="W1329" s="84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86"/>
      <c r="AP1329" s="86"/>
      <c r="AQ1329" s="86"/>
      <c r="AR1329" s="86"/>
      <c r="AS1329" s="86"/>
      <c r="AT1329" s="86"/>
      <c r="AU1329" s="86"/>
    </row>
    <row r="1330" spans="1:47" ht="15" customHeight="1">
      <c r="A1330" s="140">
        <v>91742403</v>
      </c>
      <c r="B1330" s="77">
        <v>14</v>
      </c>
      <c r="C1330" s="78">
        <v>44761</v>
      </c>
      <c r="D1330" s="79">
        <v>44761</v>
      </c>
      <c r="E1330" s="77" t="s">
        <v>862</v>
      </c>
      <c r="F1330" s="172" t="s">
        <v>35</v>
      </c>
      <c r="G1330" s="81">
        <v>80</v>
      </c>
      <c r="H1330" s="81"/>
      <c r="I1330" s="77"/>
      <c r="J1330" s="81"/>
      <c r="K1330" s="252" t="s">
        <v>1320</v>
      </c>
      <c r="L1330" s="82" t="s">
        <v>1277</v>
      </c>
      <c r="M1330" s="77" t="s">
        <v>7</v>
      </c>
      <c r="N1330" s="83"/>
      <c r="O1330" s="84"/>
      <c r="P1330" s="76">
        <v>68.5</v>
      </c>
      <c r="Q1330" s="76">
        <v>25000</v>
      </c>
      <c r="R1330" s="76">
        <v>4</v>
      </c>
      <c r="S1330" s="85" t="s">
        <v>865</v>
      </c>
      <c r="T1330" s="76" t="s">
        <v>873</v>
      </c>
      <c r="U1330" s="76">
        <v>25.7</v>
      </c>
      <c r="V1330" s="252" t="s">
        <v>1321</v>
      </c>
      <c r="W1330" s="84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86"/>
      <c r="AP1330" s="86"/>
      <c r="AQ1330" s="86"/>
      <c r="AR1330" s="86"/>
      <c r="AS1330" s="86"/>
      <c r="AT1330" s="86"/>
      <c r="AU1330" s="86"/>
    </row>
    <row r="1331" spans="1:47" ht="15" customHeight="1">
      <c r="A1331" s="140">
        <v>92535293</v>
      </c>
      <c r="B1331" s="77">
        <v>15</v>
      </c>
      <c r="C1331" s="78">
        <v>44761</v>
      </c>
      <c r="D1331" s="79">
        <v>44761</v>
      </c>
      <c r="E1331" s="77" t="s">
        <v>862</v>
      </c>
      <c r="F1331" s="172" t="s">
        <v>35</v>
      </c>
      <c r="G1331" s="81">
        <v>80</v>
      </c>
      <c r="H1331" s="81"/>
      <c r="I1331" s="77"/>
      <c r="J1331" s="81"/>
      <c r="K1331" s="252" t="s">
        <v>1320</v>
      </c>
      <c r="L1331" s="82" t="s">
        <v>1277</v>
      </c>
      <c r="M1331" s="77" t="s">
        <v>7</v>
      </c>
      <c r="N1331" s="83"/>
      <c r="O1331" s="84"/>
      <c r="P1331" s="76">
        <v>68.5</v>
      </c>
      <c r="Q1331" s="76">
        <v>25000</v>
      </c>
      <c r="R1331" s="76">
        <v>4</v>
      </c>
      <c r="S1331" s="85" t="s">
        <v>865</v>
      </c>
      <c r="T1331" s="76" t="s">
        <v>873</v>
      </c>
      <c r="U1331" s="76">
        <v>25.7</v>
      </c>
      <c r="V1331" s="252" t="s">
        <v>1321</v>
      </c>
      <c r="W1331" s="84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86"/>
      <c r="AP1331" s="86"/>
      <c r="AQ1331" s="86"/>
      <c r="AR1331" s="86"/>
      <c r="AS1331" s="86"/>
      <c r="AT1331" s="86"/>
      <c r="AU1331" s="86"/>
    </row>
    <row r="1332" spans="1:47" ht="15" customHeight="1">
      <c r="A1332" s="140">
        <v>92657493</v>
      </c>
      <c r="B1332" s="77">
        <v>16</v>
      </c>
      <c r="C1332" s="78">
        <v>44761</v>
      </c>
      <c r="D1332" s="79">
        <v>44761</v>
      </c>
      <c r="E1332" s="77" t="s">
        <v>862</v>
      </c>
      <c r="F1332" s="172" t="s">
        <v>35</v>
      </c>
      <c r="G1332" s="81">
        <v>80</v>
      </c>
      <c r="H1332" s="81"/>
      <c r="I1332" s="77"/>
      <c r="J1332" s="81"/>
      <c r="K1332" s="252" t="s">
        <v>1320</v>
      </c>
      <c r="L1332" s="82" t="s">
        <v>1277</v>
      </c>
      <c r="M1332" s="77" t="s">
        <v>7</v>
      </c>
      <c r="N1332" s="83"/>
      <c r="O1332" s="84"/>
      <c r="P1332" s="76">
        <v>69</v>
      </c>
      <c r="Q1332" s="81">
        <v>24600</v>
      </c>
      <c r="R1332" s="76">
        <v>4</v>
      </c>
      <c r="S1332" s="85" t="s">
        <v>865</v>
      </c>
      <c r="T1332" s="101" t="s">
        <v>897</v>
      </c>
      <c r="U1332" s="76">
        <v>25.38</v>
      </c>
      <c r="V1332" s="252" t="s">
        <v>1321</v>
      </c>
      <c r="W1332" s="84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86"/>
      <c r="AP1332" s="86"/>
      <c r="AQ1332" s="86"/>
      <c r="AR1332" s="86"/>
      <c r="AS1332" s="86"/>
      <c r="AT1332" s="86"/>
      <c r="AU1332" s="86"/>
    </row>
    <row r="1333" spans="1:47" ht="15" customHeight="1">
      <c r="A1333" s="140">
        <v>92682293</v>
      </c>
      <c r="B1333" s="77">
        <v>17</v>
      </c>
      <c r="C1333" s="78">
        <v>44761</v>
      </c>
      <c r="D1333" s="79">
        <v>44761</v>
      </c>
      <c r="E1333" s="77" t="s">
        <v>862</v>
      </c>
      <c r="F1333" s="172" t="s">
        <v>35</v>
      </c>
      <c r="G1333" s="81">
        <v>80</v>
      </c>
      <c r="H1333" s="81"/>
      <c r="I1333" s="77"/>
      <c r="J1333" s="81"/>
      <c r="K1333" s="252" t="s">
        <v>1320</v>
      </c>
      <c r="L1333" s="82" t="s">
        <v>1277</v>
      </c>
      <c r="M1333" s="77" t="s">
        <v>7</v>
      </c>
      <c r="N1333" s="83"/>
      <c r="O1333" s="84"/>
      <c r="P1333" s="76">
        <v>68.5</v>
      </c>
      <c r="Q1333" s="76">
        <v>25000</v>
      </c>
      <c r="R1333" s="76">
        <v>4</v>
      </c>
      <c r="S1333" s="85" t="s">
        <v>865</v>
      </c>
      <c r="T1333" s="76" t="s">
        <v>873</v>
      </c>
      <c r="U1333" s="76">
        <v>25.7</v>
      </c>
      <c r="V1333" s="252" t="s">
        <v>1321</v>
      </c>
      <c r="W1333" s="84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86"/>
      <c r="AP1333" s="86"/>
      <c r="AQ1333" s="86"/>
      <c r="AR1333" s="86"/>
      <c r="AS1333" s="86"/>
      <c r="AT1333" s="86"/>
      <c r="AU1333" s="86"/>
    </row>
    <row r="1334" spans="1:47" ht="15" customHeight="1">
      <c r="A1334" s="140">
        <v>92999499</v>
      </c>
      <c r="B1334" s="77">
        <v>18</v>
      </c>
      <c r="C1334" s="78">
        <v>44761</v>
      </c>
      <c r="D1334" s="79">
        <v>44761</v>
      </c>
      <c r="E1334" s="77" t="s">
        <v>862</v>
      </c>
      <c r="F1334" s="172" t="s">
        <v>35</v>
      </c>
      <c r="G1334" s="81">
        <v>80</v>
      </c>
      <c r="H1334" s="81"/>
      <c r="I1334" s="77"/>
      <c r="J1334" s="81"/>
      <c r="K1334" s="252" t="s">
        <v>1320</v>
      </c>
      <c r="L1334" s="82" t="s">
        <v>1277</v>
      </c>
      <c r="M1334" s="77" t="s">
        <v>7</v>
      </c>
      <c r="N1334" s="83"/>
      <c r="O1334" s="84"/>
      <c r="P1334" s="76">
        <v>68.5</v>
      </c>
      <c r="Q1334" s="76">
        <v>25000</v>
      </c>
      <c r="R1334" s="76">
        <v>4</v>
      </c>
      <c r="S1334" s="85" t="s">
        <v>865</v>
      </c>
      <c r="T1334" s="76" t="s">
        <v>873</v>
      </c>
      <c r="U1334" s="76">
        <v>25.7</v>
      </c>
      <c r="V1334" s="252" t="s">
        <v>1321</v>
      </c>
      <c r="W1334" s="84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86"/>
      <c r="AP1334" s="86"/>
      <c r="AQ1334" s="86"/>
      <c r="AR1334" s="86"/>
      <c r="AS1334" s="86"/>
      <c r="AT1334" s="86"/>
      <c r="AU1334" s="86"/>
    </row>
    <row r="1335" spans="1:47" ht="15" customHeight="1">
      <c r="A1335" s="140">
        <v>95904199</v>
      </c>
      <c r="B1335" s="77">
        <v>19</v>
      </c>
      <c r="C1335" s="78">
        <v>44761</v>
      </c>
      <c r="D1335" s="79">
        <v>44761</v>
      </c>
      <c r="E1335" s="77" t="s">
        <v>862</v>
      </c>
      <c r="F1335" s="172" t="s">
        <v>35</v>
      </c>
      <c r="G1335" s="81">
        <v>80</v>
      </c>
      <c r="H1335" s="81"/>
      <c r="I1335" s="77"/>
      <c r="J1335" s="81"/>
      <c r="K1335" s="252" t="s">
        <v>1320</v>
      </c>
      <c r="L1335" s="82" t="s">
        <v>1277</v>
      </c>
      <c r="M1335" s="77" t="s">
        <v>7</v>
      </c>
      <c r="N1335" s="83"/>
      <c r="O1335" s="84"/>
      <c r="P1335" s="76">
        <v>68.5</v>
      </c>
      <c r="Q1335" s="76">
        <v>25000</v>
      </c>
      <c r="R1335" s="76">
        <v>4</v>
      </c>
      <c r="S1335" s="85" t="s">
        <v>865</v>
      </c>
      <c r="T1335" s="76" t="s">
        <v>873</v>
      </c>
      <c r="U1335" s="76">
        <v>25.7</v>
      </c>
      <c r="V1335" s="252" t="s">
        <v>1321</v>
      </c>
      <c r="W1335" s="84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86"/>
      <c r="AP1335" s="86"/>
      <c r="AQ1335" s="86"/>
      <c r="AR1335" s="86"/>
      <c r="AS1335" s="86"/>
      <c r="AT1335" s="86"/>
      <c r="AU1335" s="86"/>
    </row>
    <row r="1336" spans="1:47" ht="15" customHeight="1">
      <c r="A1336" s="140">
        <v>95920591</v>
      </c>
      <c r="B1336" s="77">
        <v>20</v>
      </c>
      <c r="C1336" s="78">
        <v>44761</v>
      </c>
      <c r="D1336" s="79">
        <v>44761</v>
      </c>
      <c r="E1336" s="77" t="s">
        <v>862</v>
      </c>
      <c r="F1336" s="172" t="s">
        <v>35</v>
      </c>
      <c r="G1336" s="81">
        <v>80</v>
      </c>
      <c r="H1336" s="81"/>
      <c r="I1336" s="77"/>
      <c r="J1336" s="81"/>
      <c r="K1336" s="252" t="s">
        <v>1320</v>
      </c>
      <c r="L1336" s="82" t="s">
        <v>1277</v>
      </c>
      <c r="M1336" s="77" t="s">
        <v>7</v>
      </c>
      <c r="N1336" s="83"/>
      <c r="O1336" s="84"/>
      <c r="P1336" s="76">
        <v>68.5</v>
      </c>
      <c r="Q1336" s="76">
        <v>25000</v>
      </c>
      <c r="R1336" s="76">
        <v>4</v>
      </c>
      <c r="S1336" s="85" t="s">
        <v>865</v>
      </c>
      <c r="T1336" s="76" t="s">
        <v>873</v>
      </c>
      <c r="U1336" s="76">
        <v>25.7</v>
      </c>
      <c r="V1336" s="252" t="s">
        <v>1321</v>
      </c>
      <c r="W1336" s="84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86"/>
      <c r="AP1336" s="86"/>
      <c r="AQ1336" s="86"/>
      <c r="AR1336" s="86"/>
      <c r="AS1336" s="86"/>
      <c r="AT1336" s="86"/>
      <c r="AU1336" s="86"/>
    </row>
    <row r="1337" spans="1:47" ht="15" customHeight="1">
      <c r="A1337" s="140">
        <v>98070592</v>
      </c>
      <c r="B1337" s="77">
        <v>21</v>
      </c>
      <c r="C1337" s="78">
        <v>44761</v>
      </c>
      <c r="D1337" s="79">
        <v>44761</v>
      </c>
      <c r="E1337" s="77" t="s">
        <v>862</v>
      </c>
      <c r="F1337" s="172" t="s">
        <v>35</v>
      </c>
      <c r="G1337" s="81">
        <v>80</v>
      </c>
      <c r="H1337" s="81"/>
      <c r="I1337" s="77"/>
      <c r="J1337" s="81"/>
      <c r="K1337" s="252" t="s">
        <v>1320</v>
      </c>
      <c r="L1337" s="82" t="s">
        <v>1277</v>
      </c>
      <c r="M1337" s="77" t="s">
        <v>7</v>
      </c>
      <c r="N1337" s="83"/>
      <c r="O1337" s="84"/>
      <c r="P1337" s="76">
        <v>69</v>
      </c>
      <c r="Q1337" s="76">
        <v>25000</v>
      </c>
      <c r="R1337" s="76">
        <v>4</v>
      </c>
      <c r="S1337" s="85" t="s">
        <v>875</v>
      </c>
      <c r="T1337" s="88" t="s">
        <v>876</v>
      </c>
      <c r="U1337" s="76">
        <v>25.22</v>
      </c>
      <c r="V1337" s="252" t="s">
        <v>1321</v>
      </c>
      <c r="W1337" s="84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86"/>
      <c r="AP1337" s="86"/>
      <c r="AQ1337" s="86"/>
      <c r="AR1337" s="86"/>
      <c r="AS1337" s="86"/>
      <c r="AT1337" s="86"/>
      <c r="AU1337" s="86"/>
    </row>
    <row r="1338" spans="1:47" ht="15" customHeight="1">
      <c r="A1338" s="140">
        <v>98070634</v>
      </c>
      <c r="B1338" s="77">
        <v>22</v>
      </c>
      <c r="C1338" s="78">
        <v>44761</v>
      </c>
      <c r="D1338" s="79">
        <v>44761</v>
      </c>
      <c r="E1338" s="77" t="s">
        <v>862</v>
      </c>
      <c r="F1338" s="172" t="s">
        <v>35</v>
      </c>
      <c r="G1338" s="81">
        <v>80</v>
      </c>
      <c r="H1338" s="81"/>
      <c r="I1338" s="77"/>
      <c r="J1338" s="81"/>
      <c r="K1338" s="252" t="s">
        <v>1320</v>
      </c>
      <c r="L1338" s="82" t="s">
        <v>1277</v>
      </c>
      <c r="M1338" s="77" t="s">
        <v>7</v>
      </c>
      <c r="N1338" s="83"/>
      <c r="O1338" s="84"/>
      <c r="P1338" s="76">
        <v>69</v>
      </c>
      <c r="Q1338" s="76">
        <v>25000</v>
      </c>
      <c r="R1338" s="76">
        <v>4</v>
      </c>
      <c r="S1338" s="85" t="s">
        <v>875</v>
      </c>
      <c r="T1338" s="88" t="s">
        <v>876</v>
      </c>
      <c r="U1338" s="76">
        <v>25.22</v>
      </c>
      <c r="V1338" s="252" t="s">
        <v>1321</v>
      </c>
      <c r="W1338" s="84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86"/>
      <c r="AP1338" s="86"/>
      <c r="AQ1338" s="86"/>
      <c r="AR1338" s="86"/>
      <c r="AS1338" s="86"/>
      <c r="AT1338" s="86"/>
      <c r="AU1338" s="86"/>
    </row>
    <row r="1339" spans="1:47" ht="15" customHeight="1">
      <c r="A1339" s="140">
        <v>98095714</v>
      </c>
      <c r="B1339" s="77">
        <v>23</v>
      </c>
      <c r="C1339" s="78">
        <v>44761</v>
      </c>
      <c r="D1339" s="79">
        <v>44761</v>
      </c>
      <c r="E1339" s="77" t="s">
        <v>862</v>
      </c>
      <c r="F1339" s="172" t="s">
        <v>35</v>
      </c>
      <c r="G1339" s="81">
        <v>80</v>
      </c>
      <c r="H1339" s="81"/>
      <c r="I1339" s="77"/>
      <c r="J1339" s="81"/>
      <c r="K1339" s="252" t="s">
        <v>1320</v>
      </c>
      <c r="L1339" s="82" t="s">
        <v>1277</v>
      </c>
      <c r="M1339" s="77" t="s">
        <v>7</v>
      </c>
      <c r="N1339" s="83"/>
      <c r="O1339" s="84"/>
      <c r="P1339" s="76">
        <v>69.8</v>
      </c>
      <c r="Q1339" s="76">
        <v>23800</v>
      </c>
      <c r="R1339" s="76">
        <v>4</v>
      </c>
      <c r="S1339" s="89" t="s">
        <v>877</v>
      </c>
      <c r="T1339" s="76" t="s">
        <v>894</v>
      </c>
      <c r="U1339" s="81">
        <v>25.22</v>
      </c>
      <c r="V1339" s="252" t="s">
        <v>1321</v>
      </c>
      <c r="W1339" s="84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86"/>
      <c r="AP1339" s="86"/>
      <c r="AQ1339" s="86"/>
      <c r="AR1339" s="86"/>
      <c r="AS1339" s="86"/>
      <c r="AT1339" s="86"/>
      <c r="AU1339" s="86"/>
    </row>
    <row r="1340" spans="1:47" ht="15.75" customHeight="1">
      <c r="A1340" s="104"/>
      <c r="B1340" s="165"/>
      <c r="C1340" s="165"/>
      <c r="D1340" s="165"/>
      <c r="E1340" s="165"/>
      <c r="F1340" s="161">
        <v>44766.9375</v>
      </c>
      <c r="G1340" s="165"/>
      <c r="H1340" s="444" t="s">
        <v>1322</v>
      </c>
      <c r="I1340" s="440"/>
      <c r="J1340" s="441"/>
      <c r="K1340" s="105"/>
      <c r="L1340" s="104"/>
      <c r="M1340" s="109"/>
      <c r="N1340" s="109"/>
      <c r="O1340" s="84"/>
      <c r="P1340" s="108"/>
      <c r="Q1340" s="108"/>
      <c r="R1340" s="108"/>
      <c r="S1340" s="167"/>
      <c r="T1340" s="108"/>
      <c r="U1340" s="168"/>
      <c r="V1340" s="108"/>
      <c r="W1340" s="169"/>
      <c r="X1340" s="170"/>
      <c r="Y1340" s="170"/>
      <c r="Z1340" s="170"/>
      <c r="AA1340" s="170"/>
      <c r="AB1340" s="170"/>
      <c r="AC1340" s="170"/>
      <c r="AD1340" s="170"/>
      <c r="AE1340" s="170"/>
      <c r="AF1340" s="170"/>
      <c r="AG1340" s="170"/>
      <c r="AH1340" s="170"/>
      <c r="AI1340" s="170"/>
      <c r="AJ1340" s="170"/>
      <c r="AK1340" s="170"/>
      <c r="AL1340" s="170"/>
      <c r="AM1340" s="170"/>
      <c r="AN1340" s="170"/>
      <c r="AO1340" s="170"/>
      <c r="AP1340" s="170"/>
      <c r="AQ1340" s="170"/>
      <c r="AR1340" s="170"/>
      <c r="AS1340" s="170"/>
      <c r="AT1340" s="170"/>
      <c r="AU1340" s="170"/>
    </row>
    <row r="1341" spans="1:47" ht="15" customHeight="1">
      <c r="A1341" s="191">
        <v>54959473</v>
      </c>
      <c r="B1341" s="76">
        <v>24</v>
      </c>
      <c r="C1341" s="132">
        <v>44754</v>
      </c>
      <c r="D1341" s="79">
        <v>44756</v>
      </c>
      <c r="E1341" s="81" t="s">
        <v>862</v>
      </c>
      <c r="F1341" s="172" t="s">
        <v>1323</v>
      </c>
      <c r="G1341" s="103">
        <v>40</v>
      </c>
      <c r="H1341" s="114" t="s">
        <v>1216</v>
      </c>
      <c r="I1341" s="162">
        <v>44787</v>
      </c>
      <c r="J1341" s="76"/>
      <c r="K1341" s="117" t="s">
        <v>932</v>
      </c>
      <c r="L1341" s="232" t="s">
        <v>1324</v>
      </c>
      <c r="M1341" s="77" t="s">
        <v>1250</v>
      </c>
      <c r="N1341" s="83"/>
      <c r="O1341" s="84"/>
      <c r="P1341" s="76">
        <v>70</v>
      </c>
      <c r="Q1341" s="127">
        <v>21500</v>
      </c>
      <c r="R1341" s="127">
        <v>2</v>
      </c>
      <c r="S1341" s="128" t="s">
        <v>953</v>
      </c>
      <c r="T1341" s="129" t="s">
        <v>954</v>
      </c>
      <c r="U1341" s="127">
        <v>14.62</v>
      </c>
      <c r="V1341" s="117" t="s">
        <v>934</v>
      </c>
      <c r="W1341" s="84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86"/>
      <c r="AP1341" s="86"/>
      <c r="AQ1341" s="86"/>
      <c r="AR1341" s="86"/>
      <c r="AS1341" s="86"/>
      <c r="AT1341" s="86"/>
      <c r="AU1341" s="86"/>
    </row>
    <row r="1342" spans="1:47" ht="15" customHeight="1">
      <c r="A1342" s="191">
        <v>54302880</v>
      </c>
      <c r="B1342" s="76">
        <v>25</v>
      </c>
      <c r="C1342" s="132">
        <v>44754</v>
      </c>
      <c r="D1342" s="79">
        <v>44756</v>
      </c>
      <c r="E1342" s="81" t="s">
        <v>862</v>
      </c>
      <c r="F1342" s="172" t="s">
        <v>1323</v>
      </c>
      <c r="G1342" s="103">
        <v>40</v>
      </c>
      <c r="H1342" s="114" t="s">
        <v>1216</v>
      </c>
      <c r="I1342" s="162">
        <v>44787</v>
      </c>
      <c r="J1342" s="76"/>
      <c r="K1342" s="117" t="s">
        <v>932</v>
      </c>
      <c r="L1342" s="232" t="s">
        <v>1325</v>
      </c>
      <c r="M1342" s="77" t="s">
        <v>1250</v>
      </c>
      <c r="N1342" s="83"/>
      <c r="O1342" s="84"/>
      <c r="P1342" s="76">
        <v>72</v>
      </c>
      <c r="Q1342" s="76">
        <v>19900</v>
      </c>
      <c r="R1342" s="76">
        <v>2</v>
      </c>
      <c r="S1342" s="85" t="s">
        <v>953</v>
      </c>
      <c r="T1342" s="76" t="s">
        <v>1001</v>
      </c>
      <c r="U1342" s="76">
        <v>14.62</v>
      </c>
      <c r="V1342" s="117" t="s">
        <v>934</v>
      </c>
      <c r="W1342" s="84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86"/>
      <c r="AP1342" s="86"/>
      <c r="AQ1342" s="86"/>
      <c r="AR1342" s="86"/>
      <c r="AS1342" s="86"/>
      <c r="AT1342" s="86"/>
      <c r="AU1342" s="86"/>
    </row>
    <row r="1343" spans="1:47" ht="15" customHeight="1">
      <c r="A1343" s="140">
        <v>94484920</v>
      </c>
      <c r="B1343" s="76">
        <v>26</v>
      </c>
      <c r="C1343" s="78">
        <v>44758</v>
      </c>
      <c r="D1343" s="79">
        <v>44759</v>
      </c>
      <c r="E1343" s="77" t="s">
        <v>862</v>
      </c>
      <c r="F1343" s="172" t="s">
        <v>1326</v>
      </c>
      <c r="G1343" s="103">
        <v>40</v>
      </c>
      <c r="H1343" s="81" t="s">
        <v>1247</v>
      </c>
      <c r="I1343" s="78">
        <v>44791</v>
      </c>
      <c r="J1343" s="81"/>
      <c r="K1343" s="97" t="s">
        <v>882</v>
      </c>
      <c r="L1343" s="82" t="s">
        <v>1244</v>
      </c>
      <c r="M1343" s="77" t="s">
        <v>7</v>
      </c>
      <c r="N1343" s="250">
        <v>44774</v>
      </c>
      <c r="O1343" s="84"/>
      <c r="P1343" s="76">
        <v>72</v>
      </c>
      <c r="Q1343" s="76">
        <v>19500</v>
      </c>
      <c r="R1343" s="76">
        <v>2</v>
      </c>
      <c r="S1343" s="85" t="s">
        <v>902</v>
      </c>
      <c r="T1343" s="81" t="s">
        <v>906</v>
      </c>
      <c r="U1343" s="76">
        <v>14.62</v>
      </c>
      <c r="V1343" s="90" t="s">
        <v>884</v>
      </c>
      <c r="W1343" s="84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86"/>
      <c r="AP1343" s="86"/>
      <c r="AQ1343" s="86"/>
      <c r="AR1343" s="86"/>
      <c r="AS1343" s="86"/>
      <c r="AT1343" s="86"/>
      <c r="AU1343" s="86"/>
    </row>
    <row r="1344" spans="1:47" ht="15" customHeight="1">
      <c r="A1344" s="140">
        <v>94951977</v>
      </c>
      <c r="B1344" s="76">
        <v>27</v>
      </c>
      <c r="C1344" s="78">
        <v>44758</v>
      </c>
      <c r="D1344" s="79">
        <v>44759</v>
      </c>
      <c r="E1344" s="77" t="s">
        <v>862</v>
      </c>
      <c r="F1344" s="172" t="s">
        <v>1326</v>
      </c>
      <c r="G1344" s="81">
        <v>80</v>
      </c>
      <c r="H1344" s="98">
        <v>44761</v>
      </c>
      <c r="I1344" s="139" t="s">
        <v>1327</v>
      </c>
      <c r="J1344" s="81"/>
      <c r="K1344" s="97" t="s">
        <v>882</v>
      </c>
      <c r="L1344" s="82" t="s">
        <v>1244</v>
      </c>
      <c r="M1344" s="77" t="s">
        <v>7</v>
      </c>
      <c r="N1344" s="250">
        <v>44792</v>
      </c>
      <c r="O1344" s="84"/>
      <c r="P1344" s="76">
        <v>69</v>
      </c>
      <c r="Q1344" s="81">
        <v>25000</v>
      </c>
      <c r="R1344" s="76">
        <v>4</v>
      </c>
      <c r="S1344" s="85" t="s">
        <v>865</v>
      </c>
      <c r="T1344" s="101" t="s">
        <v>897</v>
      </c>
      <c r="U1344" s="76">
        <v>25.38</v>
      </c>
      <c r="V1344" s="90" t="s">
        <v>884</v>
      </c>
      <c r="W1344" s="84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86"/>
      <c r="AP1344" s="86"/>
      <c r="AQ1344" s="86"/>
      <c r="AR1344" s="86"/>
      <c r="AS1344" s="86"/>
      <c r="AT1344" s="86"/>
      <c r="AU1344" s="86"/>
    </row>
    <row r="1345" spans="1:47" ht="15" customHeight="1">
      <c r="A1345" s="140">
        <v>59187765</v>
      </c>
      <c r="B1345" s="76">
        <v>28</v>
      </c>
      <c r="C1345" s="78">
        <v>44745</v>
      </c>
      <c r="D1345" s="79">
        <v>44746</v>
      </c>
      <c r="E1345" s="77" t="s">
        <v>862</v>
      </c>
      <c r="F1345" s="172" t="s">
        <v>1328</v>
      </c>
      <c r="G1345" s="81">
        <v>80</v>
      </c>
      <c r="H1345" s="81" t="s">
        <v>984</v>
      </c>
      <c r="I1345" s="78">
        <v>44776</v>
      </c>
      <c r="J1345" s="81"/>
      <c r="K1345" s="97" t="s">
        <v>882</v>
      </c>
      <c r="L1345" s="82" t="s">
        <v>985</v>
      </c>
      <c r="M1345" s="77" t="s">
        <v>7</v>
      </c>
      <c r="N1345" s="83">
        <v>44789</v>
      </c>
      <c r="O1345" s="84"/>
      <c r="P1345" s="76">
        <v>69</v>
      </c>
      <c r="Q1345" s="81">
        <v>25000</v>
      </c>
      <c r="R1345" s="81">
        <v>4</v>
      </c>
      <c r="S1345" s="89" t="s">
        <v>877</v>
      </c>
      <c r="T1345" s="100" t="s">
        <v>891</v>
      </c>
      <c r="U1345" s="81">
        <v>25.22</v>
      </c>
      <c r="V1345" s="90" t="s">
        <v>884</v>
      </c>
      <c r="W1345" s="84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86"/>
      <c r="AP1345" s="86"/>
      <c r="AQ1345" s="86"/>
      <c r="AR1345" s="86"/>
      <c r="AS1345" s="86"/>
      <c r="AT1345" s="86"/>
      <c r="AU1345" s="86"/>
    </row>
    <row r="1346" spans="1:47" ht="15" customHeight="1">
      <c r="A1346" s="140">
        <v>94067998</v>
      </c>
      <c r="B1346" s="76">
        <v>29</v>
      </c>
      <c r="C1346" s="243">
        <v>44754</v>
      </c>
      <c r="D1346" s="120">
        <v>44755</v>
      </c>
      <c r="E1346" s="121" t="s">
        <v>862</v>
      </c>
      <c r="F1346" s="253" t="s">
        <v>1329</v>
      </c>
      <c r="G1346" s="114">
        <v>80</v>
      </c>
      <c r="H1346" s="98">
        <v>44755</v>
      </c>
      <c r="I1346" s="77" t="s">
        <v>1330</v>
      </c>
      <c r="J1346" s="81"/>
      <c r="K1346" s="97" t="s">
        <v>882</v>
      </c>
      <c r="L1346" s="82" t="s">
        <v>1154</v>
      </c>
      <c r="M1346" s="121" t="s">
        <v>7</v>
      </c>
      <c r="N1346" s="122"/>
      <c r="O1346" s="84"/>
      <c r="P1346" s="176">
        <v>69</v>
      </c>
      <c r="Q1346" s="86">
        <v>25000</v>
      </c>
      <c r="R1346" s="86">
        <v>4</v>
      </c>
      <c r="S1346" s="170" t="s">
        <v>875</v>
      </c>
      <c r="T1346" s="254" t="s">
        <v>891</v>
      </c>
      <c r="U1346" s="86">
        <v>25.22</v>
      </c>
      <c r="V1346" s="255" t="s">
        <v>884</v>
      </c>
      <c r="W1346" s="84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86"/>
      <c r="AP1346" s="86"/>
      <c r="AQ1346" s="86"/>
      <c r="AR1346" s="86"/>
      <c r="AS1346" s="86"/>
      <c r="AT1346" s="86"/>
      <c r="AU1346" s="86"/>
    </row>
    <row r="1347" spans="1:47" ht="15.75" customHeight="1">
      <c r="A1347" s="104"/>
      <c r="B1347" s="165"/>
      <c r="C1347" s="165"/>
      <c r="D1347" s="165"/>
      <c r="E1347" s="165"/>
      <c r="F1347" s="161">
        <v>44766.9375</v>
      </c>
      <c r="G1347" s="165"/>
      <c r="H1347" s="444" t="s">
        <v>1331</v>
      </c>
      <c r="I1347" s="440"/>
      <c r="J1347" s="441"/>
      <c r="K1347" s="105"/>
      <c r="L1347" s="104"/>
      <c r="M1347" s="109"/>
      <c r="N1347" s="109"/>
      <c r="O1347" s="84"/>
      <c r="P1347" s="108"/>
      <c r="Q1347" s="108"/>
      <c r="R1347" s="108"/>
      <c r="S1347" s="167"/>
      <c r="T1347" s="108"/>
      <c r="U1347" s="168"/>
      <c r="V1347" s="108"/>
      <c r="W1347" s="169"/>
      <c r="X1347" s="170"/>
      <c r="Y1347" s="170"/>
      <c r="Z1347" s="170"/>
      <c r="AA1347" s="170"/>
      <c r="AB1347" s="170"/>
      <c r="AC1347" s="170"/>
      <c r="AD1347" s="170"/>
      <c r="AE1347" s="170"/>
      <c r="AF1347" s="170"/>
      <c r="AG1347" s="170"/>
      <c r="AH1347" s="170"/>
      <c r="AI1347" s="170"/>
      <c r="AJ1347" s="170"/>
      <c r="AK1347" s="170"/>
      <c r="AL1347" s="170"/>
      <c r="AM1347" s="170"/>
      <c r="AN1347" s="170"/>
      <c r="AO1347" s="170"/>
      <c r="AP1347" s="170"/>
      <c r="AQ1347" s="170"/>
      <c r="AR1347" s="170"/>
      <c r="AS1347" s="170"/>
      <c r="AT1347" s="170"/>
      <c r="AU1347" s="170"/>
    </row>
    <row r="1348" spans="1:47" ht="15" customHeight="1">
      <c r="A1348" s="251">
        <v>55215628</v>
      </c>
      <c r="B1348" s="76">
        <v>30</v>
      </c>
      <c r="C1348" s="132">
        <v>44754</v>
      </c>
      <c r="D1348" s="79">
        <v>44760</v>
      </c>
      <c r="E1348" s="126" t="s">
        <v>1063</v>
      </c>
      <c r="F1348" s="172" t="s">
        <v>1332</v>
      </c>
      <c r="G1348" s="150"/>
      <c r="H1348" s="81"/>
      <c r="I1348" s="81"/>
      <c r="J1348" s="76"/>
      <c r="K1348" s="150" t="s">
        <v>393</v>
      </c>
      <c r="L1348" s="124" t="s">
        <v>1333</v>
      </c>
      <c r="M1348" s="77" t="s">
        <v>1334</v>
      </c>
      <c r="N1348" s="83"/>
      <c r="O1348" s="84"/>
      <c r="P1348" s="127"/>
      <c r="Q1348" s="127"/>
      <c r="R1348" s="127"/>
      <c r="S1348" s="128"/>
      <c r="T1348" s="129"/>
      <c r="U1348" s="76">
        <v>25.22</v>
      </c>
      <c r="V1348" s="222"/>
      <c r="W1348" s="84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86"/>
      <c r="AP1348" s="86"/>
      <c r="AQ1348" s="86"/>
      <c r="AR1348" s="86"/>
      <c r="AS1348" s="86"/>
      <c r="AT1348" s="86"/>
      <c r="AU1348" s="86"/>
    </row>
    <row r="1349" spans="1:47" ht="15.75" customHeight="1">
      <c r="A1349" s="104"/>
      <c r="B1349" s="165"/>
      <c r="C1349" s="165"/>
      <c r="D1349" s="165"/>
      <c r="E1349" s="165"/>
      <c r="F1349" s="161">
        <v>44766.9375</v>
      </c>
      <c r="G1349" s="165"/>
      <c r="H1349" s="444" t="s">
        <v>1335</v>
      </c>
      <c r="I1349" s="440"/>
      <c r="J1349" s="441"/>
      <c r="K1349" s="105"/>
      <c r="L1349" s="104"/>
      <c r="M1349" s="109"/>
      <c r="N1349" s="109"/>
      <c r="O1349" s="84"/>
      <c r="P1349" s="108"/>
      <c r="Q1349" s="108"/>
      <c r="R1349" s="108"/>
      <c r="S1349" s="167"/>
      <c r="T1349" s="108"/>
      <c r="U1349" s="168"/>
      <c r="V1349" s="108"/>
      <c r="W1349" s="169"/>
      <c r="X1349" s="170"/>
      <c r="Y1349" s="170"/>
      <c r="Z1349" s="170"/>
      <c r="AA1349" s="170"/>
      <c r="AB1349" s="170"/>
      <c r="AC1349" s="170"/>
      <c r="AD1349" s="170"/>
      <c r="AE1349" s="170"/>
      <c r="AF1349" s="170"/>
      <c r="AG1349" s="170"/>
      <c r="AH1349" s="170"/>
      <c r="AI1349" s="170"/>
      <c r="AJ1349" s="170"/>
      <c r="AK1349" s="170"/>
      <c r="AL1349" s="170"/>
      <c r="AM1349" s="170"/>
      <c r="AN1349" s="170"/>
      <c r="AO1349" s="170"/>
      <c r="AP1349" s="170"/>
      <c r="AQ1349" s="170"/>
      <c r="AR1349" s="170"/>
      <c r="AS1349" s="170"/>
      <c r="AT1349" s="170"/>
      <c r="AU1349" s="170"/>
    </row>
    <row r="1350" spans="1:47" ht="15" customHeight="1">
      <c r="A1350" s="191">
        <v>52146610</v>
      </c>
      <c r="B1350" s="76">
        <v>31</v>
      </c>
      <c r="C1350" s="132">
        <v>44749</v>
      </c>
      <c r="D1350" s="79">
        <v>44756</v>
      </c>
      <c r="E1350" s="102" t="s">
        <v>1043</v>
      </c>
      <c r="F1350" s="172" t="s">
        <v>1336</v>
      </c>
      <c r="G1350" s="81"/>
      <c r="H1350" s="81"/>
      <c r="I1350" s="81"/>
      <c r="J1350" s="221" t="s">
        <v>1180</v>
      </c>
      <c r="K1350" s="77" t="s">
        <v>393</v>
      </c>
      <c r="L1350" s="77" t="s">
        <v>1045</v>
      </c>
      <c r="M1350" s="76" t="s">
        <v>1046</v>
      </c>
      <c r="N1350" s="122"/>
      <c r="O1350" s="84"/>
      <c r="P1350" s="127"/>
      <c r="Q1350" s="127"/>
      <c r="R1350" s="127"/>
      <c r="S1350" s="128"/>
      <c r="T1350" s="174"/>
      <c r="U1350" s="81">
        <v>25.22</v>
      </c>
      <c r="V1350" s="222"/>
      <c r="W1350" s="84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86"/>
      <c r="AP1350" s="86"/>
      <c r="AQ1350" s="86"/>
      <c r="AR1350" s="86"/>
      <c r="AS1350" s="86"/>
      <c r="AT1350" s="86"/>
      <c r="AU1350" s="86"/>
    </row>
    <row r="1351" spans="1:47" ht="15" customHeight="1">
      <c r="A1351" s="191">
        <v>95903092</v>
      </c>
      <c r="B1351" s="114">
        <v>32</v>
      </c>
      <c r="C1351" s="119">
        <v>44718</v>
      </c>
      <c r="D1351" s="130">
        <v>44727</v>
      </c>
      <c r="E1351" s="114" t="s">
        <v>943</v>
      </c>
      <c r="F1351" s="256" t="s">
        <v>1337</v>
      </c>
      <c r="G1351" s="114">
        <v>80</v>
      </c>
      <c r="H1351" s="81" t="s">
        <v>889</v>
      </c>
      <c r="I1351" s="162">
        <v>44766</v>
      </c>
      <c r="J1351" s="121" t="s">
        <v>1338</v>
      </c>
      <c r="K1351" s="257" t="s">
        <v>1320</v>
      </c>
      <c r="L1351" s="131"/>
      <c r="M1351" s="121" t="s">
        <v>41</v>
      </c>
      <c r="N1351" s="122"/>
      <c r="O1351" s="84"/>
      <c r="P1351" s="76">
        <v>68.5</v>
      </c>
      <c r="Q1351" s="76">
        <v>25000</v>
      </c>
      <c r="R1351" s="76">
        <v>4</v>
      </c>
      <c r="S1351" s="85" t="s">
        <v>865</v>
      </c>
      <c r="T1351" s="76" t="s">
        <v>873</v>
      </c>
      <c r="U1351" s="76">
        <v>25.7</v>
      </c>
      <c r="V1351" s="252" t="s">
        <v>1321</v>
      </c>
      <c r="W1351" s="84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86"/>
      <c r="AP1351" s="86"/>
      <c r="AQ1351" s="86"/>
      <c r="AR1351" s="86"/>
      <c r="AS1351" s="86"/>
      <c r="AT1351" s="86"/>
      <c r="AU1351" s="86"/>
    </row>
    <row r="1352" spans="1:47" ht="15.75" customHeight="1">
      <c r="A1352" s="104"/>
      <c r="B1352" s="165"/>
      <c r="C1352" s="165"/>
      <c r="D1352" s="165"/>
      <c r="E1352" s="165"/>
      <c r="F1352" s="161">
        <v>44766.9375</v>
      </c>
      <c r="G1352" s="165"/>
      <c r="H1352" s="444" t="s">
        <v>1339</v>
      </c>
      <c r="I1352" s="440"/>
      <c r="J1352" s="441"/>
      <c r="K1352" s="105"/>
      <c r="L1352" s="104"/>
      <c r="M1352" s="109"/>
      <c r="N1352" s="109"/>
      <c r="O1352" s="84"/>
      <c r="P1352" s="108"/>
      <c r="Q1352" s="108"/>
      <c r="R1352" s="108"/>
      <c r="S1352" s="167"/>
      <c r="T1352" s="108"/>
      <c r="U1352" s="168"/>
      <c r="V1352" s="108"/>
      <c r="W1352" s="169"/>
      <c r="X1352" s="170"/>
      <c r="Y1352" s="170"/>
      <c r="Z1352" s="170"/>
      <c r="AA1352" s="170"/>
      <c r="AB1352" s="170"/>
      <c r="AC1352" s="170"/>
      <c r="AD1352" s="170"/>
      <c r="AE1352" s="170"/>
      <c r="AF1352" s="170"/>
      <c r="AG1352" s="170"/>
      <c r="AH1352" s="170"/>
      <c r="AI1352" s="170"/>
      <c r="AJ1352" s="170"/>
      <c r="AK1352" s="170"/>
      <c r="AL1352" s="170"/>
      <c r="AM1352" s="170"/>
      <c r="AN1352" s="170"/>
      <c r="AO1352" s="170"/>
      <c r="AP1352" s="170"/>
      <c r="AQ1352" s="170"/>
      <c r="AR1352" s="170"/>
      <c r="AS1352" s="170"/>
      <c r="AT1352" s="170"/>
      <c r="AU1352" s="170"/>
    </row>
    <row r="1353" spans="1:47" ht="15" customHeight="1">
      <c r="A1353" s="140">
        <v>54953682</v>
      </c>
      <c r="B1353" s="76">
        <v>33</v>
      </c>
      <c r="C1353" s="78">
        <v>44759</v>
      </c>
      <c r="D1353" s="79">
        <v>44760</v>
      </c>
      <c r="E1353" s="77" t="s">
        <v>862</v>
      </c>
      <c r="F1353" s="172" t="s">
        <v>1340</v>
      </c>
      <c r="G1353" s="103">
        <v>40</v>
      </c>
      <c r="H1353" s="81" t="s">
        <v>1276</v>
      </c>
      <c r="I1353" s="78">
        <v>44792</v>
      </c>
      <c r="J1353" s="81" t="s">
        <v>1341</v>
      </c>
      <c r="K1353" s="117" t="s">
        <v>932</v>
      </c>
      <c r="L1353" s="82" t="s">
        <v>1253</v>
      </c>
      <c r="M1353" s="77" t="s">
        <v>6</v>
      </c>
      <c r="N1353" s="83"/>
      <c r="O1353" s="84"/>
      <c r="P1353" s="76">
        <v>70</v>
      </c>
      <c r="Q1353" s="127">
        <v>22000</v>
      </c>
      <c r="R1353" s="127">
        <v>2</v>
      </c>
      <c r="S1353" s="128" t="s">
        <v>953</v>
      </c>
      <c r="T1353" s="129" t="s">
        <v>954</v>
      </c>
      <c r="U1353" s="127">
        <v>14.62</v>
      </c>
      <c r="V1353" s="117" t="s">
        <v>934</v>
      </c>
      <c r="W1353" s="84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86"/>
      <c r="AP1353" s="86"/>
      <c r="AQ1353" s="86"/>
      <c r="AR1353" s="86"/>
      <c r="AS1353" s="86"/>
      <c r="AT1353" s="86"/>
      <c r="AU1353" s="86"/>
    </row>
    <row r="1354" spans="1:47" ht="15" customHeight="1">
      <c r="A1354" s="191">
        <v>98464050</v>
      </c>
      <c r="B1354" s="76">
        <v>34</v>
      </c>
      <c r="C1354" s="132">
        <v>44743</v>
      </c>
      <c r="D1354" s="79">
        <v>44756</v>
      </c>
      <c r="E1354" s="81" t="s">
        <v>862</v>
      </c>
      <c r="F1354" s="172" t="s">
        <v>1312</v>
      </c>
      <c r="G1354" s="103">
        <v>40</v>
      </c>
      <c r="H1354" s="81" t="s">
        <v>1216</v>
      </c>
      <c r="I1354" s="98">
        <v>44787</v>
      </c>
      <c r="J1354" s="81"/>
      <c r="K1354" s="77" t="s">
        <v>1342</v>
      </c>
      <c r="L1354" s="124" t="s">
        <v>1343</v>
      </c>
      <c r="M1354" s="171" t="s">
        <v>1066</v>
      </c>
      <c r="N1354" s="122"/>
      <c r="O1354" s="84"/>
      <c r="P1354" s="76">
        <v>72</v>
      </c>
      <c r="Q1354" s="76">
        <v>21200</v>
      </c>
      <c r="R1354" s="76">
        <v>2</v>
      </c>
      <c r="S1354" s="85" t="s">
        <v>902</v>
      </c>
      <c r="T1354" s="76" t="s">
        <v>1007</v>
      </c>
      <c r="U1354" s="76">
        <v>14.62</v>
      </c>
      <c r="V1354" s="81" t="s">
        <v>1344</v>
      </c>
      <c r="W1354" s="84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86"/>
      <c r="AP1354" s="86"/>
      <c r="AQ1354" s="86"/>
      <c r="AR1354" s="86"/>
      <c r="AS1354" s="86"/>
      <c r="AT1354" s="86"/>
      <c r="AU1354" s="86"/>
    </row>
    <row r="1355" spans="1:47" ht="15" customHeight="1">
      <c r="A1355" s="140">
        <v>54958079</v>
      </c>
      <c r="B1355" s="76">
        <v>35</v>
      </c>
      <c r="C1355" s="78">
        <v>44754</v>
      </c>
      <c r="D1355" s="79">
        <v>44754</v>
      </c>
      <c r="E1355" s="77" t="s">
        <v>862</v>
      </c>
      <c r="F1355" s="172" t="s">
        <v>1340</v>
      </c>
      <c r="G1355" s="103">
        <v>40</v>
      </c>
      <c r="H1355" s="81" t="s">
        <v>1276</v>
      </c>
      <c r="I1355" s="78">
        <v>44792</v>
      </c>
      <c r="J1355" s="81" t="s">
        <v>1345</v>
      </c>
      <c r="K1355" s="117" t="s">
        <v>932</v>
      </c>
      <c r="L1355" s="82" t="s">
        <v>1164</v>
      </c>
      <c r="M1355" s="77" t="s">
        <v>6</v>
      </c>
      <c r="N1355" s="83"/>
      <c r="O1355" s="84"/>
      <c r="P1355" s="76">
        <v>70</v>
      </c>
      <c r="Q1355" s="127">
        <v>22000</v>
      </c>
      <c r="R1355" s="127">
        <v>2</v>
      </c>
      <c r="S1355" s="128" t="s">
        <v>953</v>
      </c>
      <c r="T1355" s="129" t="s">
        <v>954</v>
      </c>
      <c r="U1355" s="127">
        <v>14.62</v>
      </c>
      <c r="V1355" s="117" t="s">
        <v>934</v>
      </c>
      <c r="W1355" s="84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86"/>
      <c r="AP1355" s="86"/>
      <c r="AQ1355" s="86"/>
      <c r="AR1355" s="86"/>
      <c r="AS1355" s="86"/>
      <c r="AT1355" s="86"/>
      <c r="AU1355" s="86"/>
    </row>
    <row r="1356" spans="1:47" ht="15" customHeight="1">
      <c r="A1356" s="140">
        <v>59988071</v>
      </c>
      <c r="B1356" s="76">
        <v>36</v>
      </c>
      <c r="C1356" s="78">
        <v>44759</v>
      </c>
      <c r="D1356" s="79">
        <v>44760</v>
      </c>
      <c r="E1356" s="77" t="s">
        <v>862</v>
      </c>
      <c r="F1356" s="172" t="s">
        <v>1340</v>
      </c>
      <c r="G1356" s="102">
        <v>60</v>
      </c>
      <c r="H1356" s="81" t="s">
        <v>1276</v>
      </c>
      <c r="I1356" s="78">
        <v>44792</v>
      </c>
      <c r="J1356" s="81" t="s">
        <v>1281</v>
      </c>
      <c r="K1356" s="117" t="s">
        <v>932</v>
      </c>
      <c r="L1356" s="82" t="s">
        <v>1253</v>
      </c>
      <c r="M1356" s="77" t="s">
        <v>6</v>
      </c>
      <c r="N1356" s="83"/>
      <c r="O1356" s="84"/>
      <c r="P1356" s="76">
        <v>72</v>
      </c>
      <c r="Q1356" s="76">
        <v>22000</v>
      </c>
      <c r="R1356" s="76">
        <v>3</v>
      </c>
      <c r="S1356" s="85" t="s">
        <v>899</v>
      </c>
      <c r="T1356" s="76" t="s">
        <v>952</v>
      </c>
      <c r="U1356" s="76">
        <v>19.62</v>
      </c>
      <c r="V1356" s="117" t="s">
        <v>934</v>
      </c>
      <c r="W1356" s="84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86"/>
      <c r="AP1356" s="86"/>
      <c r="AQ1356" s="86"/>
      <c r="AR1356" s="86"/>
      <c r="AS1356" s="86"/>
      <c r="AT1356" s="86"/>
      <c r="AU1356" s="86"/>
    </row>
    <row r="1357" spans="1:47" ht="15" customHeight="1">
      <c r="A1357" s="140">
        <v>94536919</v>
      </c>
      <c r="B1357" s="76">
        <v>37</v>
      </c>
      <c r="C1357" s="78">
        <v>44757</v>
      </c>
      <c r="D1357" s="79">
        <v>44758</v>
      </c>
      <c r="E1357" s="77" t="s">
        <v>862</v>
      </c>
      <c r="F1357" s="172" t="s">
        <v>1340</v>
      </c>
      <c r="G1357" s="102">
        <v>60</v>
      </c>
      <c r="H1357" s="81" t="s">
        <v>1276</v>
      </c>
      <c r="I1357" s="78">
        <v>44792</v>
      </c>
      <c r="J1357" s="81"/>
      <c r="K1357" s="117" t="s">
        <v>932</v>
      </c>
      <c r="L1357" s="82" t="s">
        <v>1220</v>
      </c>
      <c r="M1357" s="77" t="s">
        <v>6</v>
      </c>
      <c r="N1357" s="83"/>
      <c r="O1357" s="84"/>
      <c r="P1357" s="76">
        <v>72</v>
      </c>
      <c r="Q1357" s="76">
        <v>20200</v>
      </c>
      <c r="R1357" s="76">
        <v>3</v>
      </c>
      <c r="S1357" s="85" t="s">
        <v>899</v>
      </c>
      <c r="T1357" s="76" t="s">
        <v>1130</v>
      </c>
      <c r="U1357" s="76">
        <v>19.72</v>
      </c>
      <c r="V1357" s="117" t="s">
        <v>934</v>
      </c>
      <c r="W1357" s="84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86"/>
      <c r="AP1357" s="86"/>
      <c r="AQ1357" s="86"/>
      <c r="AR1357" s="86"/>
      <c r="AS1357" s="86"/>
      <c r="AT1357" s="86"/>
      <c r="AU1357" s="86"/>
    </row>
    <row r="1358" spans="1:47" ht="15.75" customHeight="1">
      <c r="A1358" s="104"/>
      <c r="B1358" s="165"/>
      <c r="C1358" s="165"/>
      <c r="D1358" s="165"/>
      <c r="E1358" s="165"/>
      <c r="F1358" s="161">
        <v>44766.9375</v>
      </c>
      <c r="G1358" s="165"/>
      <c r="H1358" s="444" t="s">
        <v>1346</v>
      </c>
      <c r="I1358" s="440"/>
      <c r="J1358" s="441"/>
      <c r="K1358" s="105"/>
      <c r="L1358" s="104"/>
      <c r="M1358" s="109"/>
      <c r="N1358" s="109"/>
      <c r="O1358" s="84"/>
      <c r="P1358" s="108"/>
      <c r="Q1358" s="108"/>
      <c r="R1358" s="108"/>
      <c r="S1358" s="167"/>
      <c r="T1358" s="108"/>
      <c r="U1358" s="168"/>
      <c r="V1358" s="108"/>
      <c r="W1358" s="169"/>
      <c r="X1358" s="170"/>
      <c r="Y1358" s="170"/>
      <c r="Z1358" s="170"/>
      <c r="AA1358" s="170"/>
      <c r="AB1358" s="170"/>
      <c r="AC1358" s="170"/>
      <c r="AD1358" s="170"/>
      <c r="AE1358" s="170"/>
      <c r="AF1358" s="170"/>
      <c r="AG1358" s="170"/>
      <c r="AH1358" s="170"/>
      <c r="AI1358" s="170"/>
      <c r="AJ1358" s="170"/>
      <c r="AK1358" s="170"/>
      <c r="AL1358" s="170"/>
      <c r="AM1358" s="170"/>
      <c r="AN1358" s="170"/>
      <c r="AO1358" s="170"/>
      <c r="AP1358" s="170"/>
      <c r="AQ1358" s="170"/>
      <c r="AR1358" s="170"/>
      <c r="AS1358" s="170"/>
      <c r="AT1358" s="170"/>
      <c r="AU1358" s="170"/>
    </row>
    <row r="1359" spans="1:47" ht="15" customHeight="1">
      <c r="A1359" s="191">
        <v>90862640</v>
      </c>
      <c r="B1359" s="76">
        <v>38</v>
      </c>
      <c r="C1359" s="132">
        <v>44756</v>
      </c>
      <c r="D1359" s="79">
        <v>44760</v>
      </c>
      <c r="E1359" s="173" t="s">
        <v>1036</v>
      </c>
      <c r="F1359" s="172" t="s">
        <v>1332</v>
      </c>
      <c r="G1359" s="76"/>
      <c r="H1359" s="81"/>
      <c r="I1359" s="81"/>
      <c r="J1359" s="221" t="s">
        <v>1184</v>
      </c>
      <c r="K1359" s="76" t="s">
        <v>1038</v>
      </c>
      <c r="L1359" s="124" t="s">
        <v>1039</v>
      </c>
      <c r="M1359" s="77" t="s">
        <v>1040</v>
      </c>
      <c r="N1359" s="83"/>
      <c r="O1359" s="84"/>
      <c r="P1359" s="127"/>
      <c r="Q1359" s="127"/>
      <c r="R1359" s="127"/>
      <c r="S1359" s="128"/>
      <c r="T1359" s="129"/>
      <c r="U1359" s="76">
        <v>25.7</v>
      </c>
      <c r="V1359" s="222"/>
      <c r="W1359" s="84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86"/>
      <c r="AP1359" s="86"/>
      <c r="AQ1359" s="86"/>
      <c r="AR1359" s="86"/>
      <c r="AS1359" s="86"/>
      <c r="AT1359" s="86"/>
      <c r="AU1359" s="86"/>
    </row>
    <row r="1360" spans="1:47" ht="15" customHeight="1">
      <c r="A1360" s="191">
        <v>90882580</v>
      </c>
      <c r="B1360" s="76">
        <v>39</v>
      </c>
      <c r="C1360" s="132">
        <v>44759</v>
      </c>
      <c r="D1360" s="79">
        <v>44762</v>
      </c>
      <c r="E1360" s="173" t="s">
        <v>1036</v>
      </c>
      <c r="F1360" s="172" t="s">
        <v>1347</v>
      </c>
      <c r="G1360" s="76"/>
      <c r="H1360" s="81"/>
      <c r="I1360" s="81"/>
      <c r="J1360" s="221" t="s">
        <v>1184</v>
      </c>
      <c r="K1360" s="77" t="s">
        <v>1348</v>
      </c>
      <c r="L1360" s="124" t="s">
        <v>1349</v>
      </c>
      <c r="M1360" s="77" t="s">
        <v>1350</v>
      </c>
      <c r="N1360" s="83"/>
      <c r="O1360" s="84"/>
      <c r="P1360" s="127"/>
      <c r="Q1360" s="127"/>
      <c r="R1360" s="127"/>
      <c r="S1360" s="128"/>
      <c r="T1360" s="129"/>
      <c r="U1360" s="76">
        <v>25.7</v>
      </c>
      <c r="V1360" s="222"/>
      <c r="W1360" s="84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86"/>
      <c r="AP1360" s="86"/>
      <c r="AQ1360" s="86"/>
      <c r="AR1360" s="86"/>
      <c r="AS1360" s="86"/>
      <c r="AT1360" s="86"/>
      <c r="AU1360" s="86"/>
    </row>
    <row r="1361" spans="1:47" ht="15" customHeight="1">
      <c r="A1361" s="91"/>
      <c r="B1361" s="92"/>
      <c r="C1361" s="93"/>
      <c r="D1361" s="93"/>
      <c r="E1361" s="92"/>
      <c r="F1361" s="161">
        <v>44768.055555555555</v>
      </c>
      <c r="G1361" s="92"/>
      <c r="H1361" s="439" t="s">
        <v>1351</v>
      </c>
      <c r="I1361" s="440"/>
      <c r="J1361" s="441"/>
      <c r="K1361" s="92"/>
      <c r="L1361" s="92"/>
      <c r="M1361" s="92"/>
      <c r="N1361" s="226"/>
      <c r="O1361" s="84"/>
      <c r="P1361" s="92"/>
      <c r="Q1361" s="92"/>
      <c r="R1361" s="92"/>
      <c r="S1361" s="92"/>
      <c r="T1361" s="92"/>
      <c r="U1361" s="92"/>
      <c r="V1361" s="92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</row>
    <row r="1362" spans="1:47" ht="15" customHeight="1">
      <c r="A1362" s="258">
        <v>54127493</v>
      </c>
      <c r="B1362" s="77">
        <v>1</v>
      </c>
      <c r="C1362" s="78">
        <v>44758</v>
      </c>
      <c r="D1362" s="79">
        <v>44759</v>
      </c>
      <c r="E1362" s="77" t="s">
        <v>862</v>
      </c>
      <c r="F1362" s="172" t="s">
        <v>1352</v>
      </c>
      <c r="G1362" s="81">
        <v>80</v>
      </c>
      <c r="H1362" s="98">
        <v>44760</v>
      </c>
      <c r="I1362" s="139" t="s">
        <v>1353</v>
      </c>
      <c r="J1362" s="81"/>
      <c r="K1362" s="97" t="s">
        <v>882</v>
      </c>
      <c r="L1362" s="82" t="s">
        <v>1244</v>
      </c>
      <c r="M1362" s="77" t="s">
        <v>7</v>
      </c>
      <c r="N1362" s="83"/>
      <c r="O1362" s="84"/>
      <c r="P1362" s="76">
        <v>69</v>
      </c>
      <c r="Q1362" s="81">
        <v>25000</v>
      </c>
      <c r="R1362" s="81">
        <v>4</v>
      </c>
      <c r="S1362" s="89" t="s">
        <v>877</v>
      </c>
      <c r="T1362" s="100" t="s">
        <v>891</v>
      </c>
      <c r="U1362" s="81">
        <v>25.22</v>
      </c>
      <c r="V1362" s="90" t="s">
        <v>884</v>
      </c>
      <c r="W1362" s="84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86"/>
      <c r="AP1362" s="86"/>
      <c r="AQ1362" s="86"/>
      <c r="AR1362" s="86"/>
      <c r="AS1362" s="86"/>
      <c r="AT1362" s="86"/>
      <c r="AU1362" s="86"/>
    </row>
    <row r="1363" spans="1:47" ht="15" customHeight="1">
      <c r="A1363" s="258">
        <v>54108493</v>
      </c>
      <c r="B1363" s="77">
        <v>2</v>
      </c>
      <c r="C1363" s="78">
        <v>44758</v>
      </c>
      <c r="D1363" s="79">
        <v>44759</v>
      </c>
      <c r="E1363" s="77" t="s">
        <v>862</v>
      </c>
      <c r="F1363" s="172" t="s">
        <v>1352</v>
      </c>
      <c r="G1363" s="81">
        <v>80</v>
      </c>
      <c r="H1363" s="81" t="s">
        <v>1241</v>
      </c>
      <c r="I1363" s="78">
        <v>44790</v>
      </c>
      <c r="J1363" s="81" t="s">
        <v>1354</v>
      </c>
      <c r="K1363" s="97" t="s">
        <v>882</v>
      </c>
      <c r="L1363" s="82" t="s">
        <v>1244</v>
      </c>
      <c r="M1363" s="77" t="s">
        <v>7</v>
      </c>
      <c r="N1363" s="83"/>
      <c r="O1363" s="84"/>
      <c r="P1363" s="76">
        <v>69</v>
      </c>
      <c r="Q1363" s="81">
        <v>25000</v>
      </c>
      <c r="R1363" s="81">
        <v>4</v>
      </c>
      <c r="S1363" s="89" t="s">
        <v>877</v>
      </c>
      <c r="T1363" s="100" t="s">
        <v>891</v>
      </c>
      <c r="U1363" s="81">
        <v>25.22</v>
      </c>
      <c r="V1363" s="90" t="s">
        <v>884</v>
      </c>
      <c r="W1363" s="84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86"/>
      <c r="AP1363" s="86"/>
      <c r="AQ1363" s="86"/>
      <c r="AR1363" s="86"/>
      <c r="AS1363" s="86"/>
      <c r="AT1363" s="86"/>
      <c r="AU1363" s="86"/>
    </row>
    <row r="1364" spans="1:47" ht="15" customHeight="1">
      <c r="A1364" s="258">
        <v>54266887</v>
      </c>
      <c r="B1364" s="77">
        <v>3</v>
      </c>
      <c r="C1364" s="78">
        <v>44756</v>
      </c>
      <c r="D1364" s="79">
        <v>44756</v>
      </c>
      <c r="E1364" s="77" t="s">
        <v>862</v>
      </c>
      <c r="F1364" s="172" t="s">
        <v>1352</v>
      </c>
      <c r="G1364" s="81">
        <v>80</v>
      </c>
      <c r="H1364" s="81"/>
      <c r="I1364" s="77"/>
      <c r="J1364" s="81"/>
      <c r="K1364" s="97" t="s">
        <v>882</v>
      </c>
      <c r="L1364" s="82" t="s">
        <v>1302</v>
      </c>
      <c r="M1364" s="77" t="s">
        <v>7</v>
      </c>
      <c r="N1364" s="83"/>
      <c r="O1364" s="84"/>
      <c r="P1364" s="76">
        <v>70</v>
      </c>
      <c r="Q1364" s="76">
        <v>23600</v>
      </c>
      <c r="R1364" s="81">
        <v>4</v>
      </c>
      <c r="S1364" s="85" t="s">
        <v>865</v>
      </c>
      <c r="T1364" s="76" t="s">
        <v>895</v>
      </c>
      <c r="U1364" s="76">
        <v>25.69</v>
      </c>
      <c r="V1364" s="90" t="s">
        <v>884</v>
      </c>
      <c r="W1364" s="84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86"/>
      <c r="AP1364" s="86"/>
      <c r="AQ1364" s="86"/>
      <c r="AR1364" s="86"/>
      <c r="AS1364" s="86"/>
      <c r="AT1364" s="86"/>
      <c r="AU1364" s="86"/>
    </row>
    <row r="1365" spans="1:47" ht="15" customHeight="1">
      <c r="A1365" s="258">
        <v>54287966</v>
      </c>
      <c r="B1365" s="77">
        <v>4</v>
      </c>
      <c r="C1365" s="78">
        <v>44756</v>
      </c>
      <c r="D1365" s="79">
        <v>44756</v>
      </c>
      <c r="E1365" s="77" t="s">
        <v>862</v>
      </c>
      <c r="F1365" s="172" t="s">
        <v>1352</v>
      </c>
      <c r="G1365" s="81">
        <v>80</v>
      </c>
      <c r="H1365" s="81"/>
      <c r="I1365" s="77"/>
      <c r="J1365" s="81"/>
      <c r="K1365" s="97" t="s">
        <v>882</v>
      </c>
      <c r="L1365" s="82" t="s">
        <v>1302</v>
      </c>
      <c r="M1365" s="77" t="s">
        <v>7</v>
      </c>
      <c r="N1365" s="83"/>
      <c r="O1365" s="84"/>
      <c r="P1365" s="76">
        <v>69</v>
      </c>
      <c r="Q1365" s="81">
        <v>25000</v>
      </c>
      <c r="R1365" s="76">
        <v>4</v>
      </c>
      <c r="S1365" s="85" t="s">
        <v>865</v>
      </c>
      <c r="T1365" s="101" t="s">
        <v>897</v>
      </c>
      <c r="U1365" s="76">
        <v>25.38</v>
      </c>
      <c r="V1365" s="90" t="s">
        <v>884</v>
      </c>
      <c r="W1365" s="84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86"/>
      <c r="AP1365" s="86"/>
      <c r="AQ1365" s="86"/>
      <c r="AR1365" s="86"/>
      <c r="AS1365" s="86"/>
      <c r="AT1365" s="86"/>
      <c r="AU1365" s="86"/>
    </row>
    <row r="1366" spans="1:47" ht="15" customHeight="1">
      <c r="A1366" s="258">
        <v>58637257</v>
      </c>
      <c r="B1366" s="77">
        <v>5</v>
      </c>
      <c r="C1366" s="78">
        <v>44756</v>
      </c>
      <c r="D1366" s="79">
        <v>44756</v>
      </c>
      <c r="E1366" s="77" t="s">
        <v>862</v>
      </c>
      <c r="F1366" s="172" t="s">
        <v>1352</v>
      </c>
      <c r="G1366" s="81">
        <v>80</v>
      </c>
      <c r="H1366" s="81"/>
      <c r="I1366" s="77"/>
      <c r="J1366" s="81"/>
      <c r="K1366" s="97" t="s">
        <v>882</v>
      </c>
      <c r="L1366" s="82" t="s">
        <v>1302</v>
      </c>
      <c r="M1366" s="77" t="s">
        <v>7</v>
      </c>
      <c r="N1366" s="83"/>
      <c r="O1366" s="84"/>
      <c r="P1366" s="76">
        <v>69</v>
      </c>
      <c r="Q1366" s="81">
        <v>25000</v>
      </c>
      <c r="R1366" s="76">
        <v>4</v>
      </c>
      <c r="S1366" s="85" t="s">
        <v>865</v>
      </c>
      <c r="T1366" s="101" t="s">
        <v>897</v>
      </c>
      <c r="U1366" s="76">
        <v>25.38</v>
      </c>
      <c r="V1366" s="90" t="s">
        <v>884</v>
      </c>
      <c r="W1366" s="84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86"/>
      <c r="AP1366" s="86"/>
      <c r="AQ1366" s="86"/>
      <c r="AR1366" s="86"/>
      <c r="AS1366" s="86"/>
      <c r="AT1366" s="86"/>
      <c r="AU1366" s="86"/>
    </row>
    <row r="1367" spans="1:47" ht="15" customHeight="1">
      <c r="A1367" s="258">
        <v>59518795</v>
      </c>
      <c r="B1367" s="77">
        <v>6</v>
      </c>
      <c r="C1367" s="78">
        <v>44756</v>
      </c>
      <c r="D1367" s="79">
        <v>44756</v>
      </c>
      <c r="E1367" s="77" t="s">
        <v>862</v>
      </c>
      <c r="F1367" s="172" t="s">
        <v>1352</v>
      </c>
      <c r="G1367" s="81">
        <v>80</v>
      </c>
      <c r="H1367" s="81"/>
      <c r="I1367" s="77"/>
      <c r="J1367" s="81"/>
      <c r="K1367" s="97" t="s">
        <v>882</v>
      </c>
      <c r="L1367" s="82" t="s">
        <v>1302</v>
      </c>
      <c r="M1367" s="77" t="s">
        <v>7</v>
      </c>
      <c r="N1367" s="83"/>
      <c r="O1367" s="84"/>
      <c r="P1367" s="76">
        <v>69</v>
      </c>
      <c r="Q1367" s="81">
        <v>25000</v>
      </c>
      <c r="R1367" s="81">
        <v>4</v>
      </c>
      <c r="S1367" s="89" t="s">
        <v>877</v>
      </c>
      <c r="T1367" s="100" t="s">
        <v>891</v>
      </c>
      <c r="U1367" s="81">
        <v>25.22</v>
      </c>
      <c r="V1367" s="90" t="s">
        <v>884</v>
      </c>
      <c r="W1367" s="84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86"/>
      <c r="AP1367" s="86"/>
      <c r="AQ1367" s="86"/>
      <c r="AR1367" s="86"/>
      <c r="AS1367" s="86"/>
      <c r="AT1367" s="86"/>
      <c r="AU1367" s="86"/>
    </row>
    <row r="1368" spans="1:47" ht="15" customHeight="1">
      <c r="A1368" s="258">
        <v>59872846</v>
      </c>
      <c r="B1368" s="77">
        <v>7</v>
      </c>
      <c r="C1368" s="78">
        <v>44756</v>
      </c>
      <c r="D1368" s="79">
        <v>44756</v>
      </c>
      <c r="E1368" s="77" t="s">
        <v>862</v>
      </c>
      <c r="F1368" s="172" t="s">
        <v>1352</v>
      </c>
      <c r="G1368" s="81">
        <v>80</v>
      </c>
      <c r="H1368" s="81"/>
      <c r="I1368" s="77"/>
      <c r="J1368" s="81"/>
      <c r="K1368" s="97" t="s">
        <v>882</v>
      </c>
      <c r="L1368" s="82" t="s">
        <v>1302</v>
      </c>
      <c r="M1368" s="77" t="s">
        <v>7</v>
      </c>
      <c r="N1368" s="83"/>
      <c r="O1368" s="84"/>
      <c r="P1368" s="76">
        <v>69</v>
      </c>
      <c r="Q1368" s="76">
        <v>25000</v>
      </c>
      <c r="R1368" s="76">
        <v>4</v>
      </c>
      <c r="S1368" s="85" t="s">
        <v>865</v>
      </c>
      <c r="T1368" s="76" t="s">
        <v>919</v>
      </c>
      <c r="U1368" s="76">
        <v>26.22</v>
      </c>
      <c r="V1368" s="90" t="s">
        <v>884</v>
      </c>
      <c r="W1368" s="84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86"/>
      <c r="AP1368" s="86"/>
      <c r="AQ1368" s="86"/>
      <c r="AR1368" s="86"/>
      <c r="AS1368" s="86"/>
      <c r="AT1368" s="86"/>
      <c r="AU1368" s="86"/>
    </row>
    <row r="1369" spans="1:47" ht="15" customHeight="1">
      <c r="A1369" s="258">
        <v>91739185</v>
      </c>
      <c r="B1369" s="77">
        <v>10</v>
      </c>
      <c r="C1369" s="78">
        <v>44756</v>
      </c>
      <c r="D1369" s="79">
        <v>44756</v>
      </c>
      <c r="E1369" s="77" t="s">
        <v>862</v>
      </c>
      <c r="F1369" s="172" t="s">
        <v>1355</v>
      </c>
      <c r="G1369" s="81">
        <v>80</v>
      </c>
      <c r="H1369" s="81"/>
      <c r="I1369" s="77"/>
      <c r="J1369" s="81"/>
      <c r="K1369" s="97" t="s">
        <v>882</v>
      </c>
      <c r="L1369" s="82" t="s">
        <v>1302</v>
      </c>
      <c r="M1369" s="77" t="s">
        <v>7</v>
      </c>
      <c r="N1369" s="83"/>
      <c r="O1369" s="84"/>
      <c r="P1369" s="76">
        <v>69.2</v>
      </c>
      <c r="Q1369" s="76">
        <v>24400</v>
      </c>
      <c r="R1369" s="76">
        <v>4</v>
      </c>
      <c r="S1369" s="85" t="s">
        <v>865</v>
      </c>
      <c r="T1369" s="76" t="s">
        <v>866</v>
      </c>
      <c r="U1369" s="76">
        <v>25.46</v>
      </c>
      <c r="V1369" s="90" t="s">
        <v>884</v>
      </c>
      <c r="W1369" s="84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86"/>
      <c r="AP1369" s="86"/>
      <c r="AQ1369" s="86"/>
      <c r="AR1369" s="86"/>
      <c r="AS1369" s="86"/>
      <c r="AT1369" s="86"/>
      <c r="AU1369" s="86"/>
    </row>
    <row r="1370" spans="1:47" ht="15" customHeight="1">
      <c r="A1370" s="258">
        <v>91739342</v>
      </c>
      <c r="B1370" s="77">
        <v>11</v>
      </c>
      <c r="C1370" s="78">
        <v>44756</v>
      </c>
      <c r="D1370" s="79">
        <v>44756</v>
      </c>
      <c r="E1370" s="77" t="s">
        <v>862</v>
      </c>
      <c r="F1370" s="172" t="s">
        <v>1355</v>
      </c>
      <c r="G1370" s="81">
        <v>80</v>
      </c>
      <c r="H1370" s="81"/>
      <c r="I1370" s="77"/>
      <c r="J1370" s="81"/>
      <c r="K1370" s="97" t="s">
        <v>882</v>
      </c>
      <c r="L1370" s="82" t="s">
        <v>1302</v>
      </c>
      <c r="M1370" s="77" t="s">
        <v>7</v>
      </c>
      <c r="N1370" s="83"/>
      <c r="O1370" s="84"/>
      <c r="P1370" s="76">
        <v>74.5</v>
      </c>
      <c r="Q1370" s="76">
        <v>25100</v>
      </c>
      <c r="R1370" s="76">
        <v>4</v>
      </c>
      <c r="S1370" s="85" t="s">
        <v>865</v>
      </c>
      <c r="T1370" s="90" t="s">
        <v>879</v>
      </c>
      <c r="U1370" s="76">
        <v>25.62</v>
      </c>
      <c r="V1370" s="90" t="s">
        <v>884</v>
      </c>
      <c r="W1370" s="84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86"/>
      <c r="AP1370" s="86"/>
      <c r="AQ1370" s="86"/>
      <c r="AR1370" s="86"/>
      <c r="AS1370" s="86"/>
      <c r="AT1370" s="86"/>
      <c r="AU1370" s="86"/>
    </row>
    <row r="1371" spans="1:47" ht="15" customHeight="1">
      <c r="A1371" s="258">
        <v>91741355</v>
      </c>
      <c r="B1371" s="77">
        <v>12</v>
      </c>
      <c r="C1371" s="78">
        <v>44756</v>
      </c>
      <c r="D1371" s="79">
        <v>44756</v>
      </c>
      <c r="E1371" s="77" t="s">
        <v>862</v>
      </c>
      <c r="F1371" s="172" t="s">
        <v>1355</v>
      </c>
      <c r="G1371" s="81">
        <v>80</v>
      </c>
      <c r="H1371" s="81"/>
      <c r="I1371" s="77"/>
      <c r="J1371" s="81"/>
      <c r="K1371" s="97" t="s">
        <v>882</v>
      </c>
      <c r="L1371" s="82" t="s">
        <v>1302</v>
      </c>
      <c r="M1371" s="77" t="s">
        <v>7</v>
      </c>
      <c r="N1371" s="83"/>
      <c r="O1371" s="84"/>
      <c r="P1371" s="76">
        <v>69.2</v>
      </c>
      <c r="Q1371" s="76">
        <v>24400</v>
      </c>
      <c r="R1371" s="76">
        <v>4</v>
      </c>
      <c r="S1371" s="85" t="s">
        <v>865</v>
      </c>
      <c r="T1371" s="76" t="s">
        <v>866</v>
      </c>
      <c r="U1371" s="76">
        <v>25.46</v>
      </c>
      <c r="V1371" s="90" t="s">
        <v>884</v>
      </c>
      <c r="W1371" s="84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86"/>
      <c r="AP1371" s="86"/>
      <c r="AQ1371" s="86"/>
      <c r="AR1371" s="86"/>
      <c r="AS1371" s="86"/>
      <c r="AT1371" s="86"/>
      <c r="AU1371" s="86"/>
    </row>
    <row r="1372" spans="1:47" ht="15" customHeight="1">
      <c r="A1372" s="258">
        <v>91743328</v>
      </c>
      <c r="B1372" s="77">
        <v>13</v>
      </c>
      <c r="C1372" s="78">
        <v>44756</v>
      </c>
      <c r="D1372" s="79">
        <v>44756</v>
      </c>
      <c r="E1372" s="77" t="s">
        <v>862</v>
      </c>
      <c r="F1372" s="172" t="s">
        <v>1355</v>
      </c>
      <c r="G1372" s="81">
        <v>80</v>
      </c>
      <c r="H1372" s="81"/>
      <c r="I1372" s="77"/>
      <c r="J1372" s="81"/>
      <c r="K1372" s="97" t="s">
        <v>882</v>
      </c>
      <c r="L1372" s="82" t="s">
        <v>1302</v>
      </c>
      <c r="M1372" s="77" t="s">
        <v>7</v>
      </c>
      <c r="N1372" s="83"/>
      <c r="O1372" s="84"/>
      <c r="P1372" s="76">
        <v>69.2</v>
      </c>
      <c r="Q1372" s="76">
        <v>24500</v>
      </c>
      <c r="R1372" s="76">
        <v>4</v>
      </c>
      <c r="S1372" s="85" t="s">
        <v>865</v>
      </c>
      <c r="T1372" s="76" t="s">
        <v>866</v>
      </c>
      <c r="U1372" s="76">
        <v>25.46</v>
      </c>
      <c r="V1372" s="90" t="s">
        <v>884</v>
      </c>
      <c r="W1372" s="84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86"/>
      <c r="AP1372" s="86"/>
      <c r="AQ1372" s="86"/>
      <c r="AR1372" s="86"/>
      <c r="AS1372" s="86"/>
      <c r="AT1372" s="86"/>
      <c r="AU1372" s="86"/>
    </row>
    <row r="1373" spans="1:47" ht="15" customHeight="1">
      <c r="A1373" s="258">
        <v>91963207</v>
      </c>
      <c r="B1373" s="77">
        <v>14</v>
      </c>
      <c r="C1373" s="78">
        <v>44756</v>
      </c>
      <c r="D1373" s="79">
        <v>44756</v>
      </c>
      <c r="E1373" s="77" t="s">
        <v>862</v>
      </c>
      <c r="F1373" s="172" t="s">
        <v>1355</v>
      </c>
      <c r="G1373" s="81">
        <v>80</v>
      </c>
      <c r="H1373" s="81"/>
      <c r="I1373" s="77"/>
      <c r="J1373" s="81"/>
      <c r="K1373" s="97" t="s">
        <v>882</v>
      </c>
      <c r="L1373" s="82" t="s">
        <v>1302</v>
      </c>
      <c r="M1373" s="77" t="s">
        <v>7</v>
      </c>
      <c r="N1373" s="83"/>
      <c r="O1373" s="84"/>
      <c r="P1373" s="76">
        <v>68.5</v>
      </c>
      <c r="Q1373" s="76">
        <v>25400</v>
      </c>
      <c r="R1373" s="76">
        <v>4</v>
      </c>
      <c r="S1373" s="85" t="s">
        <v>865</v>
      </c>
      <c r="T1373" s="76" t="s">
        <v>873</v>
      </c>
      <c r="U1373" s="76">
        <v>25.7</v>
      </c>
      <c r="V1373" s="90" t="s">
        <v>884</v>
      </c>
      <c r="W1373" s="84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86"/>
      <c r="AP1373" s="86"/>
      <c r="AQ1373" s="86"/>
      <c r="AR1373" s="86"/>
      <c r="AS1373" s="86"/>
      <c r="AT1373" s="86"/>
      <c r="AU1373" s="86"/>
    </row>
    <row r="1374" spans="1:47" ht="15" customHeight="1">
      <c r="A1374" s="258">
        <v>91986323</v>
      </c>
      <c r="B1374" s="77">
        <v>15</v>
      </c>
      <c r="C1374" s="78">
        <v>44756</v>
      </c>
      <c r="D1374" s="79">
        <v>44756</v>
      </c>
      <c r="E1374" s="77" t="s">
        <v>862</v>
      </c>
      <c r="F1374" s="172" t="s">
        <v>1355</v>
      </c>
      <c r="G1374" s="81">
        <v>80</v>
      </c>
      <c r="H1374" s="81"/>
      <c r="I1374" s="77"/>
      <c r="J1374" s="81"/>
      <c r="K1374" s="97" t="s">
        <v>882</v>
      </c>
      <c r="L1374" s="82" t="s">
        <v>1302</v>
      </c>
      <c r="M1374" s="77" t="s">
        <v>7</v>
      </c>
      <c r="N1374" s="83"/>
      <c r="O1374" s="84"/>
      <c r="P1374" s="76">
        <v>68.5</v>
      </c>
      <c r="Q1374" s="76">
        <v>25300</v>
      </c>
      <c r="R1374" s="76">
        <v>4</v>
      </c>
      <c r="S1374" s="85" t="s">
        <v>865</v>
      </c>
      <c r="T1374" s="76" t="s">
        <v>873</v>
      </c>
      <c r="U1374" s="76">
        <v>25.7</v>
      </c>
      <c r="V1374" s="90" t="s">
        <v>884</v>
      </c>
      <c r="W1374" s="84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86"/>
      <c r="AP1374" s="86"/>
      <c r="AQ1374" s="86"/>
      <c r="AR1374" s="86"/>
      <c r="AS1374" s="86"/>
      <c r="AT1374" s="86"/>
      <c r="AU1374" s="86"/>
    </row>
    <row r="1375" spans="1:47" ht="15" customHeight="1">
      <c r="A1375" s="258">
        <v>94181260</v>
      </c>
      <c r="B1375" s="77">
        <v>16</v>
      </c>
      <c r="C1375" s="78">
        <v>44756</v>
      </c>
      <c r="D1375" s="79">
        <v>44756</v>
      </c>
      <c r="E1375" s="77" t="s">
        <v>862</v>
      </c>
      <c r="F1375" s="172" t="s">
        <v>1355</v>
      </c>
      <c r="G1375" s="81">
        <v>80</v>
      </c>
      <c r="H1375" s="81"/>
      <c r="I1375" s="77"/>
      <c r="J1375" s="81"/>
      <c r="K1375" s="97" t="s">
        <v>882</v>
      </c>
      <c r="L1375" s="82" t="s">
        <v>1302</v>
      </c>
      <c r="M1375" s="77" t="s">
        <v>7</v>
      </c>
      <c r="N1375" s="83"/>
      <c r="O1375" s="84"/>
      <c r="P1375" s="76">
        <v>69</v>
      </c>
      <c r="Q1375" s="81">
        <v>25000</v>
      </c>
      <c r="R1375" s="81">
        <v>4</v>
      </c>
      <c r="S1375" s="89" t="s">
        <v>877</v>
      </c>
      <c r="T1375" s="100" t="s">
        <v>891</v>
      </c>
      <c r="U1375" s="81">
        <v>25.22</v>
      </c>
      <c r="V1375" s="90" t="s">
        <v>884</v>
      </c>
      <c r="W1375" s="84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86"/>
      <c r="AP1375" s="86"/>
      <c r="AQ1375" s="86"/>
      <c r="AR1375" s="86"/>
      <c r="AS1375" s="86"/>
      <c r="AT1375" s="86"/>
      <c r="AU1375" s="86"/>
    </row>
    <row r="1376" spans="1:47" ht="15" customHeight="1">
      <c r="A1376" s="258">
        <v>94183704</v>
      </c>
      <c r="B1376" s="77">
        <v>17</v>
      </c>
      <c r="C1376" s="78">
        <v>44756</v>
      </c>
      <c r="D1376" s="79">
        <v>44756</v>
      </c>
      <c r="E1376" s="77" t="s">
        <v>862</v>
      </c>
      <c r="F1376" s="172" t="s">
        <v>1355</v>
      </c>
      <c r="G1376" s="81">
        <v>80</v>
      </c>
      <c r="H1376" s="81"/>
      <c r="I1376" s="77"/>
      <c r="J1376" s="81"/>
      <c r="K1376" s="97" t="s">
        <v>882</v>
      </c>
      <c r="L1376" s="82" t="s">
        <v>1302</v>
      </c>
      <c r="M1376" s="77" t="s">
        <v>7</v>
      </c>
      <c r="N1376" s="83"/>
      <c r="O1376" s="84"/>
      <c r="P1376" s="76">
        <v>69</v>
      </c>
      <c r="Q1376" s="81">
        <v>25000</v>
      </c>
      <c r="R1376" s="81">
        <v>4</v>
      </c>
      <c r="S1376" s="89" t="s">
        <v>877</v>
      </c>
      <c r="T1376" s="100" t="s">
        <v>891</v>
      </c>
      <c r="U1376" s="81">
        <v>25.22</v>
      </c>
      <c r="V1376" s="90" t="s">
        <v>884</v>
      </c>
      <c r="W1376" s="84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86"/>
      <c r="AP1376" s="86"/>
      <c r="AQ1376" s="86"/>
      <c r="AR1376" s="86"/>
      <c r="AS1376" s="86"/>
      <c r="AT1376" s="86"/>
      <c r="AU1376" s="86"/>
    </row>
    <row r="1377" spans="1:47" ht="15" customHeight="1">
      <c r="A1377" s="258">
        <v>94508496</v>
      </c>
      <c r="B1377" s="77">
        <v>18</v>
      </c>
      <c r="C1377" s="78">
        <v>44756</v>
      </c>
      <c r="D1377" s="79">
        <v>44756</v>
      </c>
      <c r="E1377" s="77" t="s">
        <v>862</v>
      </c>
      <c r="F1377" s="172" t="s">
        <v>1355</v>
      </c>
      <c r="G1377" s="81">
        <v>80</v>
      </c>
      <c r="H1377" s="81"/>
      <c r="I1377" s="77"/>
      <c r="J1377" s="81"/>
      <c r="K1377" s="97" t="s">
        <v>882</v>
      </c>
      <c r="L1377" s="82" t="s">
        <v>1302</v>
      </c>
      <c r="M1377" s="77" t="s">
        <v>7</v>
      </c>
      <c r="N1377" s="83"/>
      <c r="O1377" s="84"/>
      <c r="P1377" s="76">
        <v>69</v>
      </c>
      <c r="Q1377" s="81">
        <v>25000</v>
      </c>
      <c r="R1377" s="81">
        <v>4</v>
      </c>
      <c r="S1377" s="89" t="s">
        <v>877</v>
      </c>
      <c r="T1377" s="100" t="s">
        <v>891</v>
      </c>
      <c r="U1377" s="81">
        <v>25.22</v>
      </c>
      <c r="V1377" s="90" t="s">
        <v>884</v>
      </c>
      <c r="W1377" s="84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86"/>
      <c r="AP1377" s="86"/>
      <c r="AQ1377" s="86"/>
      <c r="AR1377" s="86"/>
      <c r="AS1377" s="86"/>
      <c r="AT1377" s="86"/>
      <c r="AU1377" s="86"/>
    </row>
    <row r="1378" spans="1:47" ht="15" customHeight="1">
      <c r="A1378" s="258">
        <v>98017957</v>
      </c>
      <c r="B1378" s="77">
        <v>19</v>
      </c>
      <c r="C1378" s="78">
        <v>44756</v>
      </c>
      <c r="D1378" s="79">
        <v>44756</v>
      </c>
      <c r="E1378" s="77" t="s">
        <v>862</v>
      </c>
      <c r="F1378" s="172" t="s">
        <v>1355</v>
      </c>
      <c r="G1378" s="81">
        <v>80</v>
      </c>
      <c r="H1378" s="81"/>
      <c r="I1378" s="77"/>
      <c r="J1378" s="81"/>
      <c r="K1378" s="97" t="s">
        <v>882</v>
      </c>
      <c r="L1378" s="82" t="s">
        <v>1302</v>
      </c>
      <c r="M1378" s="77" t="s">
        <v>7</v>
      </c>
      <c r="N1378" s="83"/>
      <c r="O1378" s="84"/>
      <c r="P1378" s="76">
        <v>69</v>
      </c>
      <c r="Q1378" s="76">
        <v>25000</v>
      </c>
      <c r="R1378" s="76">
        <v>4</v>
      </c>
      <c r="S1378" s="85" t="s">
        <v>875</v>
      </c>
      <c r="T1378" s="88" t="s">
        <v>876</v>
      </c>
      <c r="U1378" s="76">
        <v>25.22</v>
      </c>
      <c r="V1378" s="90" t="s">
        <v>884</v>
      </c>
      <c r="W1378" s="84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86"/>
      <c r="AP1378" s="86"/>
      <c r="AQ1378" s="86"/>
      <c r="AR1378" s="86"/>
      <c r="AS1378" s="86"/>
      <c r="AT1378" s="86"/>
      <c r="AU1378" s="86"/>
    </row>
    <row r="1379" spans="1:47" ht="15" customHeight="1">
      <c r="A1379" s="258">
        <v>98033046</v>
      </c>
      <c r="B1379" s="77">
        <v>20</v>
      </c>
      <c r="C1379" s="78">
        <v>44756</v>
      </c>
      <c r="D1379" s="79">
        <v>44756</v>
      </c>
      <c r="E1379" s="77" t="s">
        <v>862</v>
      </c>
      <c r="F1379" s="172" t="s">
        <v>1355</v>
      </c>
      <c r="G1379" s="81">
        <v>80</v>
      </c>
      <c r="H1379" s="81"/>
      <c r="I1379" s="77"/>
      <c r="J1379" s="81"/>
      <c r="K1379" s="97" t="s">
        <v>882</v>
      </c>
      <c r="L1379" s="82" t="s">
        <v>1302</v>
      </c>
      <c r="M1379" s="77" t="s">
        <v>7</v>
      </c>
      <c r="N1379" s="83"/>
      <c r="O1379" s="84"/>
      <c r="P1379" s="76">
        <v>69</v>
      </c>
      <c r="Q1379" s="76">
        <v>25000</v>
      </c>
      <c r="R1379" s="76">
        <v>4</v>
      </c>
      <c r="S1379" s="85" t="s">
        <v>875</v>
      </c>
      <c r="T1379" s="88" t="s">
        <v>876</v>
      </c>
      <c r="U1379" s="76">
        <v>25.22</v>
      </c>
      <c r="V1379" s="90" t="s">
        <v>884</v>
      </c>
      <c r="W1379" s="84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86"/>
      <c r="AP1379" s="86"/>
      <c r="AQ1379" s="86"/>
      <c r="AR1379" s="86"/>
      <c r="AS1379" s="86"/>
      <c r="AT1379" s="86"/>
      <c r="AU1379" s="86"/>
    </row>
    <row r="1380" spans="1:47" ht="15" customHeight="1">
      <c r="A1380" s="258">
        <v>98035421</v>
      </c>
      <c r="B1380" s="77">
        <v>21</v>
      </c>
      <c r="C1380" s="78">
        <v>44756</v>
      </c>
      <c r="D1380" s="79">
        <v>44756</v>
      </c>
      <c r="E1380" s="77" t="s">
        <v>862</v>
      </c>
      <c r="F1380" s="172" t="s">
        <v>1355</v>
      </c>
      <c r="G1380" s="81">
        <v>80</v>
      </c>
      <c r="H1380" s="81"/>
      <c r="I1380" s="77"/>
      <c r="J1380" s="81"/>
      <c r="K1380" s="97" t="s">
        <v>882</v>
      </c>
      <c r="L1380" s="82" t="s">
        <v>1302</v>
      </c>
      <c r="M1380" s="77" t="s">
        <v>7</v>
      </c>
      <c r="N1380" s="83"/>
      <c r="O1380" s="84"/>
      <c r="P1380" s="76">
        <v>69</v>
      </c>
      <c r="Q1380" s="76">
        <v>25000</v>
      </c>
      <c r="R1380" s="76">
        <v>4</v>
      </c>
      <c r="S1380" s="85" t="s">
        <v>875</v>
      </c>
      <c r="T1380" s="88" t="s">
        <v>876</v>
      </c>
      <c r="U1380" s="76">
        <v>25.22</v>
      </c>
      <c r="V1380" s="90" t="s">
        <v>884</v>
      </c>
      <c r="W1380" s="84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86"/>
      <c r="AP1380" s="86"/>
      <c r="AQ1380" s="86"/>
      <c r="AR1380" s="86"/>
      <c r="AS1380" s="86"/>
      <c r="AT1380" s="86"/>
      <c r="AU1380" s="86"/>
    </row>
    <row r="1381" spans="1:47" ht="15" customHeight="1">
      <c r="A1381" s="258">
        <v>98086069</v>
      </c>
      <c r="B1381" s="77">
        <v>22</v>
      </c>
      <c r="C1381" s="78">
        <v>44756</v>
      </c>
      <c r="D1381" s="79">
        <v>44756</v>
      </c>
      <c r="E1381" s="77" t="s">
        <v>862</v>
      </c>
      <c r="F1381" s="172" t="s">
        <v>1355</v>
      </c>
      <c r="G1381" s="81">
        <v>80</v>
      </c>
      <c r="H1381" s="81"/>
      <c r="I1381" s="77"/>
      <c r="J1381" s="81"/>
      <c r="K1381" s="97" t="s">
        <v>882</v>
      </c>
      <c r="L1381" s="82" t="s">
        <v>1302</v>
      </c>
      <c r="M1381" s="77" t="s">
        <v>7</v>
      </c>
      <c r="N1381" s="83"/>
      <c r="O1381" s="84"/>
      <c r="P1381" s="76">
        <v>69</v>
      </c>
      <c r="Q1381" s="76">
        <v>25000</v>
      </c>
      <c r="R1381" s="76">
        <v>4</v>
      </c>
      <c r="S1381" s="85" t="s">
        <v>875</v>
      </c>
      <c r="T1381" s="88" t="s">
        <v>876</v>
      </c>
      <c r="U1381" s="76">
        <v>25.22</v>
      </c>
      <c r="V1381" s="90" t="s">
        <v>884</v>
      </c>
      <c r="W1381" s="84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86"/>
      <c r="AP1381" s="86"/>
      <c r="AQ1381" s="86"/>
      <c r="AR1381" s="86"/>
      <c r="AS1381" s="86"/>
      <c r="AT1381" s="86"/>
      <c r="AU1381" s="86"/>
    </row>
    <row r="1382" spans="1:47" ht="15" customHeight="1">
      <c r="A1382" s="258">
        <v>98109093</v>
      </c>
      <c r="B1382" s="77">
        <v>23</v>
      </c>
      <c r="C1382" s="78">
        <v>44756</v>
      </c>
      <c r="D1382" s="79">
        <v>44756</v>
      </c>
      <c r="E1382" s="77" t="s">
        <v>862</v>
      </c>
      <c r="F1382" s="172" t="s">
        <v>1355</v>
      </c>
      <c r="G1382" s="81">
        <v>80</v>
      </c>
      <c r="H1382" s="81"/>
      <c r="I1382" s="77"/>
      <c r="J1382" s="81"/>
      <c r="K1382" s="97" t="s">
        <v>882</v>
      </c>
      <c r="L1382" s="82" t="s">
        <v>1302</v>
      </c>
      <c r="M1382" s="77" t="s">
        <v>7</v>
      </c>
      <c r="N1382" s="83"/>
      <c r="O1382" s="84"/>
      <c r="P1382" s="76">
        <v>69.8</v>
      </c>
      <c r="Q1382" s="76">
        <v>24100</v>
      </c>
      <c r="R1382" s="76">
        <v>4</v>
      </c>
      <c r="S1382" s="89" t="s">
        <v>877</v>
      </c>
      <c r="T1382" s="76" t="s">
        <v>894</v>
      </c>
      <c r="U1382" s="81">
        <v>25.22</v>
      </c>
      <c r="V1382" s="90" t="s">
        <v>884</v>
      </c>
      <c r="W1382" s="84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86"/>
      <c r="AP1382" s="86"/>
      <c r="AQ1382" s="86"/>
      <c r="AR1382" s="86"/>
      <c r="AS1382" s="86"/>
      <c r="AT1382" s="86"/>
      <c r="AU1382" s="86"/>
    </row>
    <row r="1383" spans="1:47" ht="15" customHeight="1">
      <c r="A1383" s="258">
        <v>98127202</v>
      </c>
      <c r="B1383" s="77">
        <v>24</v>
      </c>
      <c r="C1383" s="78">
        <v>44756</v>
      </c>
      <c r="D1383" s="79">
        <v>44756</v>
      </c>
      <c r="E1383" s="77" t="s">
        <v>862</v>
      </c>
      <c r="F1383" s="172" t="s">
        <v>1355</v>
      </c>
      <c r="G1383" s="81">
        <v>80</v>
      </c>
      <c r="H1383" s="81"/>
      <c r="I1383" s="77"/>
      <c r="J1383" s="81"/>
      <c r="K1383" s="97" t="s">
        <v>882</v>
      </c>
      <c r="L1383" s="82" t="s">
        <v>1302</v>
      </c>
      <c r="M1383" s="77" t="s">
        <v>7</v>
      </c>
      <c r="N1383" s="83"/>
      <c r="O1383" s="84"/>
      <c r="P1383" s="76">
        <v>69.8</v>
      </c>
      <c r="Q1383" s="76">
        <v>24100</v>
      </c>
      <c r="R1383" s="76">
        <v>4</v>
      </c>
      <c r="S1383" s="89" t="s">
        <v>877</v>
      </c>
      <c r="T1383" s="76" t="s">
        <v>894</v>
      </c>
      <c r="U1383" s="81">
        <v>25.22</v>
      </c>
      <c r="V1383" s="90" t="s">
        <v>884</v>
      </c>
      <c r="W1383" s="84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86"/>
      <c r="AP1383" s="86"/>
      <c r="AQ1383" s="86"/>
      <c r="AR1383" s="86"/>
      <c r="AS1383" s="86"/>
      <c r="AT1383" s="86"/>
      <c r="AU1383" s="86"/>
    </row>
    <row r="1384" spans="1:47" ht="15" customHeight="1">
      <c r="A1384" s="258">
        <v>98144348</v>
      </c>
      <c r="B1384" s="77">
        <v>25</v>
      </c>
      <c r="C1384" s="78">
        <v>44756</v>
      </c>
      <c r="D1384" s="79">
        <v>44756</v>
      </c>
      <c r="E1384" s="77" t="s">
        <v>862</v>
      </c>
      <c r="F1384" s="172" t="s">
        <v>1355</v>
      </c>
      <c r="G1384" s="81">
        <v>80</v>
      </c>
      <c r="H1384" s="81"/>
      <c r="I1384" s="77"/>
      <c r="J1384" s="81"/>
      <c r="K1384" s="97" t="s">
        <v>882</v>
      </c>
      <c r="L1384" s="82" t="s">
        <v>1302</v>
      </c>
      <c r="M1384" s="77" t="s">
        <v>7</v>
      </c>
      <c r="N1384" s="83"/>
      <c r="O1384" s="84"/>
      <c r="P1384" s="76">
        <v>69.8</v>
      </c>
      <c r="Q1384" s="76">
        <v>24100</v>
      </c>
      <c r="R1384" s="76">
        <v>4</v>
      </c>
      <c r="S1384" s="89" t="s">
        <v>877</v>
      </c>
      <c r="T1384" s="76" t="s">
        <v>894</v>
      </c>
      <c r="U1384" s="81">
        <v>25.22</v>
      </c>
      <c r="V1384" s="90" t="s">
        <v>884</v>
      </c>
      <c r="W1384" s="84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86"/>
      <c r="AP1384" s="86"/>
      <c r="AQ1384" s="86"/>
      <c r="AR1384" s="86"/>
      <c r="AS1384" s="86"/>
      <c r="AT1384" s="86"/>
      <c r="AU1384" s="86"/>
    </row>
    <row r="1385" spans="1:47" ht="15" customHeight="1">
      <c r="A1385" s="258">
        <v>98307291</v>
      </c>
      <c r="B1385" s="77">
        <v>26</v>
      </c>
      <c r="C1385" s="78">
        <v>44756</v>
      </c>
      <c r="D1385" s="79">
        <v>44756</v>
      </c>
      <c r="E1385" s="77" t="s">
        <v>862</v>
      </c>
      <c r="F1385" s="172" t="s">
        <v>1355</v>
      </c>
      <c r="G1385" s="81">
        <v>80</v>
      </c>
      <c r="H1385" s="81"/>
      <c r="I1385" s="77"/>
      <c r="J1385" s="81"/>
      <c r="K1385" s="97" t="s">
        <v>882</v>
      </c>
      <c r="L1385" s="82" t="s">
        <v>1302</v>
      </c>
      <c r="M1385" s="77" t="s">
        <v>7</v>
      </c>
      <c r="N1385" s="83"/>
      <c r="O1385" s="84"/>
      <c r="P1385" s="76">
        <v>74.5</v>
      </c>
      <c r="Q1385" s="76">
        <v>25100</v>
      </c>
      <c r="R1385" s="76">
        <v>4</v>
      </c>
      <c r="S1385" s="85" t="s">
        <v>865</v>
      </c>
      <c r="T1385" s="90" t="s">
        <v>879</v>
      </c>
      <c r="U1385" s="76">
        <v>25.62</v>
      </c>
      <c r="V1385" s="90" t="s">
        <v>884</v>
      </c>
      <c r="W1385" s="84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86"/>
      <c r="AP1385" s="86"/>
      <c r="AQ1385" s="86"/>
      <c r="AR1385" s="86"/>
      <c r="AS1385" s="86"/>
      <c r="AT1385" s="86"/>
      <c r="AU1385" s="86"/>
    </row>
    <row r="1386" spans="1:47" ht="15" customHeight="1">
      <c r="A1386" s="258">
        <v>94810686</v>
      </c>
      <c r="B1386" s="77">
        <v>29</v>
      </c>
      <c r="C1386" s="78">
        <v>44756</v>
      </c>
      <c r="D1386" s="79">
        <v>44756</v>
      </c>
      <c r="E1386" s="77" t="s">
        <v>862</v>
      </c>
      <c r="F1386" s="172" t="s">
        <v>1356</v>
      </c>
      <c r="G1386" s="102">
        <v>60</v>
      </c>
      <c r="H1386" s="81"/>
      <c r="I1386" s="77"/>
      <c r="J1386" s="81"/>
      <c r="K1386" s="97" t="s">
        <v>882</v>
      </c>
      <c r="L1386" s="82" t="s">
        <v>1302</v>
      </c>
      <c r="M1386" s="77" t="s">
        <v>7</v>
      </c>
      <c r="N1386" s="83"/>
      <c r="O1386" s="84"/>
      <c r="P1386" s="76">
        <v>68</v>
      </c>
      <c r="Q1386" s="76">
        <v>25300</v>
      </c>
      <c r="R1386" s="76">
        <v>3</v>
      </c>
      <c r="S1386" s="85" t="s">
        <v>899</v>
      </c>
      <c r="T1386" s="76" t="s">
        <v>901</v>
      </c>
      <c r="U1386" s="76">
        <v>19.62</v>
      </c>
      <c r="V1386" s="90" t="s">
        <v>884</v>
      </c>
      <c r="W1386" s="84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86"/>
      <c r="AP1386" s="86"/>
      <c r="AQ1386" s="86"/>
      <c r="AR1386" s="86"/>
      <c r="AS1386" s="86"/>
      <c r="AT1386" s="86"/>
      <c r="AU1386" s="86"/>
    </row>
    <row r="1387" spans="1:47" ht="15" customHeight="1">
      <c r="A1387" s="258">
        <v>94269545</v>
      </c>
      <c r="B1387" s="77">
        <v>30</v>
      </c>
      <c r="C1387" s="78">
        <v>44756</v>
      </c>
      <c r="D1387" s="79">
        <v>44756</v>
      </c>
      <c r="E1387" s="77" t="s">
        <v>862</v>
      </c>
      <c r="F1387" s="172" t="s">
        <v>1356</v>
      </c>
      <c r="G1387" s="103">
        <v>40</v>
      </c>
      <c r="H1387" s="81"/>
      <c r="I1387" s="77"/>
      <c r="J1387" s="81"/>
      <c r="K1387" s="97" t="s">
        <v>882</v>
      </c>
      <c r="L1387" s="82" t="s">
        <v>1302</v>
      </c>
      <c r="M1387" s="77" t="s">
        <v>7</v>
      </c>
      <c r="N1387" s="83"/>
      <c r="O1387" s="84"/>
      <c r="P1387" s="76">
        <v>70</v>
      </c>
      <c r="Q1387" s="127">
        <v>24000</v>
      </c>
      <c r="R1387" s="127">
        <v>2</v>
      </c>
      <c r="S1387" s="85" t="s">
        <v>902</v>
      </c>
      <c r="T1387" s="114" t="s">
        <v>962</v>
      </c>
      <c r="U1387" s="127">
        <v>14.62</v>
      </c>
      <c r="V1387" s="90" t="s">
        <v>884</v>
      </c>
      <c r="W1387" s="84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86"/>
      <c r="AP1387" s="86"/>
      <c r="AQ1387" s="86"/>
      <c r="AR1387" s="86"/>
      <c r="AS1387" s="86"/>
      <c r="AT1387" s="86"/>
      <c r="AU1387" s="86"/>
    </row>
    <row r="1388" spans="1:47" ht="15" customHeight="1">
      <c r="A1388" s="258">
        <v>95331591</v>
      </c>
      <c r="B1388" s="77">
        <v>31</v>
      </c>
      <c r="C1388" s="78">
        <v>44756</v>
      </c>
      <c r="D1388" s="79">
        <v>44756</v>
      </c>
      <c r="E1388" s="77" t="s">
        <v>862</v>
      </c>
      <c r="F1388" s="172" t="s">
        <v>1356</v>
      </c>
      <c r="G1388" s="103">
        <v>40</v>
      </c>
      <c r="H1388" s="81"/>
      <c r="I1388" s="77"/>
      <c r="J1388" s="81"/>
      <c r="K1388" s="97" t="s">
        <v>882</v>
      </c>
      <c r="L1388" s="82" t="s">
        <v>1302</v>
      </c>
      <c r="M1388" s="77" t="s">
        <v>7</v>
      </c>
      <c r="N1388" s="83"/>
      <c r="O1388" s="84"/>
      <c r="P1388" s="76">
        <v>72</v>
      </c>
      <c r="Q1388" s="76">
        <v>21000</v>
      </c>
      <c r="R1388" s="76">
        <v>2</v>
      </c>
      <c r="S1388" s="85" t="s">
        <v>902</v>
      </c>
      <c r="T1388" s="76" t="s">
        <v>1007</v>
      </c>
      <c r="U1388" s="76">
        <v>14.62</v>
      </c>
      <c r="V1388" s="90" t="s">
        <v>884</v>
      </c>
      <c r="W1388" s="84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86"/>
      <c r="AP1388" s="86"/>
      <c r="AQ1388" s="86"/>
      <c r="AR1388" s="86"/>
      <c r="AS1388" s="86"/>
      <c r="AT1388" s="86"/>
      <c r="AU1388" s="86"/>
    </row>
    <row r="1389" spans="1:47" ht="15" customHeight="1">
      <c r="A1389" s="258">
        <v>95557096</v>
      </c>
      <c r="B1389" s="77">
        <v>32</v>
      </c>
      <c r="C1389" s="78">
        <v>44756</v>
      </c>
      <c r="D1389" s="79">
        <v>44756</v>
      </c>
      <c r="E1389" s="77" t="s">
        <v>862</v>
      </c>
      <c r="F1389" s="172" t="s">
        <v>1356</v>
      </c>
      <c r="G1389" s="103">
        <v>40</v>
      </c>
      <c r="H1389" s="81"/>
      <c r="I1389" s="77"/>
      <c r="J1389" s="81"/>
      <c r="K1389" s="97" t="s">
        <v>882</v>
      </c>
      <c r="L1389" s="82" t="s">
        <v>1302</v>
      </c>
      <c r="M1389" s="77" t="s">
        <v>7</v>
      </c>
      <c r="N1389" s="83"/>
      <c r="O1389" s="84"/>
      <c r="P1389" s="76">
        <v>72</v>
      </c>
      <c r="Q1389" s="76">
        <v>19300</v>
      </c>
      <c r="R1389" s="76">
        <v>2</v>
      </c>
      <c r="S1389" s="85" t="s">
        <v>902</v>
      </c>
      <c r="T1389" s="81" t="s">
        <v>906</v>
      </c>
      <c r="U1389" s="76">
        <v>14.62</v>
      </c>
      <c r="V1389" s="90" t="s">
        <v>884</v>
      </c>
      <c r="W1389" s="84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86"/>
      <c r="AP1389" s="86"/>
      <c r="AQ1389" s="86"/>
      <c r="AR1389" s="86"/>
      <c r="AS1389" s="86"/>
      <c r="AT1389" s="86"/>
      <c r="AU1389" s="86"/>
    </row>
    <row r="1390" spans="1:47" ht="15" customHeight="1">
      <c r="A1390" s="258">
        <v>98131956</v>
      </c>
      <c r="B1390" s="77">
        <v>33</v>
      </c>
      <c r="C1390" s="78">
        <v>44751</v>
      </c>
      <c r="D1390" s="79">
        <v>44752</v>
      </c>
      <c r="E1390" s="77" t="s">
        <v>862</v>
      </c>
      <c r="F1390" s="172" t="s">
        <v>1352</v>
      </c>
      <c r="G1390" s="81">
        <v>80</v>
      </c>
      <c r="H1390" s="98">
        <v>44751</v>
      </c>
      <c r="I1390" s="141" t="s">
        <v>978</v>
      </c>
      <c r="J1390" s="81" t="s">
        <v>1354</v>
      </c>
      <c r="K1390" s="97" t="s">
        <v>882</v>
      </c>
      <c r="L1390" s="82" t="s">
        <v>1088</v>
      </c>
      <c r="M1390" s="77" t="s">
        <v>7</v>
      </c>
      <c r="N1390" s="83"/>
      <c r="O1390" s="84"/>
      <c r="P1390" s="76">
        <v>69.8</v>
      </c>
      <c r="Q1390" s="76">
        <v>24100</v>
      </c>
      <c r="R1390" s="76">
        <v>4</v>
      </c>
      <c r="S1390" s="89" t="s">
        <v>877</v>
      </c>
      <c r="T1390" s="76" t="s">
        <v>894</v>
      </c>
      <c r="U1390" s="81">
        <v>25.22</v>
      </c>
      <c r="V1390" s="90" t="s">
        <v>884</v>
      </c>
      <c r="W1390" s="84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86"/>
      <c r="AP1390" s="86"/>
      <c r="AQ1390" s="86"/>
      <c r="AR1390" s="86"/>
      <c r="AS1390" s="86"/>
      <c r="AT1390" s="86"/>
      <c r="AU1390" s="86"/>
    </row>
    <row r="1391" spans="1:47" ht="15" customHeight="1">
      <c r="A1391" s="81">
        <v>91659599</v>
      </c>
      <c r="B1391" s="77">
        <v>34</v>
      </c>
      <c r="C1391" s="78">
        <v>44754</v>
      </c>
      <c r="D1391" s="79">
        <v>44755</v>
      </c>
      <c r="E1391" s="77" t="s">
        <v>862</v>
      </c>
      <c r="F1391" s="172" t="s">
        <v>1352</v>
      </c>
      <c r="G1391" s="81">
        <v>80</v>
      </c>
      <c r="H1391" s="98">
        <v>44755</v>
      </c>
      <c r="I1391" s="141" t="s">
        <v>1357</v>
      </c>
      <c r="J1391" s="81"/>
      <c r="K1391" s="97" t="s">
        <v>882</v>
      </c>
      <c r="L1391" s="82" t="s">
        <v>1154</v>
      </c>
      <c r="M1391" s="77" t="s">
        <v>7</v>
      </c>
      <c r="N1391" s="83"/>
      <c r="O1391" s="84"/>
      <c r="P1391" s="76">
        <v>69.8</v>
      </c>
      <c r="Q1391" s="76">
        <v>24000</v>
      </c>
      <c r="R1391" s="76">
        <v>4</v>
      </c>
      <c r="S1391" s="89" t="s">
        <v>877</v>
      </c>
      <c r="T1391" s="76" t="s">
        <v>894</v>
      </c>
      <c r="U1391" s="81">
        <v>25.22</v>
      </c>
      <c r="V1391" s="90" t="s">
        <v>884</v>
      </c>
      <c r="W1391" s="84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86"/>
      <c r="AP1391" s="86"/>
      <c r="AQ1391" s="86"/>
      <c r="AR1391" s="86"/>
      <c r="AS1391" s="86"/>
      <c r="AT1391" s="86"/>
      <c r="AU1391" s="86"/>
    </row>
    <row r="1392" spans="1:47" ht="15" customHeight="1">
      <c r="A1392" s="258">
        <v>98123326</v>
      </c>
      <c r="B1392" s="77">
        <v>35</v>
      </c>
      <c r="C1392" s="78">
        <v>44759</v>
      </c>
      <c r="D1392" s="79">
        <v>44759</v>
      </c>
      <c r="E1392" s="77" t="s">
        <v>862</v>
      </c>
      <c r="F1392" s="172" t="s">
        <v>1352</v>
      </c>
      <c r="G1392" s="81">
        <v>80</v>
      </c>
      <c r="H1392" s="98">
        <v>44760</v>
      </c>
      <c r="I1392" s="141" t="s">
        <v>1358</v>
      </c>
      <c r="J1392" s="81" t="s">
        <v>1354</v>
      </c>
      <c r="K1392" s="97" t="s">
        <v>882</v>
      </c>
      <c r="L1392" s="82" t="s">
        <v>1242</v>
      </c>
      <c r="M1392" s="77" t="s">
        <v>7</v>
      </c>
      <c r="N1392" s="83"/>
      <c r="O1392" s="84"/>
      <c r="P1392" s="76">
        <v>69.8</v>
      </c>
      <c r="Q1392" s="76">
        <v>24100</v>
      </c>
      <c r="R1392" s="76">
        <v>4</v>
      </c>
      <c r="S1392" s="89" t="s">
        <v>877</v>
      </c>
      <c r="T1392" s="76" t="s">
        <v>894</v>
      </c>
      <c r="U1392" s="81">
        <v>25.22</v>
      </c>
      <c r="V1392" s="90" t="s">
        <v>884</v>
      </c>
      <c r="W1392" s="84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86"/>
      <c r="AP1392" s="86"/>
      <c r="AQ1392" s="86"/>
      <c r="AR1392" s="86"/>
      <c r="AS1392" s="86"/>
      <c r="AT1392" s="86"/>
      <c r="AU1392" s="86"/>
    </row>
    <row r="1393" spans="1:47" ht="15" customHeight="1">
      <c r="A1393" s="258">
        <v>98199060</v>
      </c>
      <c r="B1393" s="77">
        <v>36</v>
      </c>
      <c r="C1393" s="78">
        <v>44759</v>
      </c>
      <c r="D1393" s="79">
        <v>44759</v>
      </c>
      <c r="E1393" s="77" t="s">
        <v>862</v>
      </c>
      <c r="F1393" s="172" t="s">
        <v>1352</v>
      </c>
      <c r="G1393" s="81">
        <v>80</v>
      </c>
      <c r="H1393" s="98">
        <v>44760</v>
      </c>
      <c r="I1393" s="141" t="s">
        <v>1358</v>
      </c>
      <c r="J1393" s="81" t="s">
        <v>1354</v>
      </c>
      <c r="K1393" s="97" t="s">
        <v>882</v>
      </c>
      <c r="L1393" s="82" t="s">
        <v>1242</v>
      </c>
      <c r="M1393" s="77" t="s">
        <v>7</v>
      </c>
      <c r="N1393" s="83"/>
      <c r="O1393" s="84"/>
      <c r="P1393" s="76">
        <v>69.8</v>
      </c>
      <c r="Q1393" s="76">
        <v>24100</v>
      </c>
      <c r="R1393" s="76">
        <v>4</v>
      </c>
      <c r="S1393" s="89" t="s">
        <v>877</v>
      </c>
      <c r="T1393" s="76" t="s">
        <v>894</v>
      </c>
      <c r="U1393" s="81">
        <v>25.22</v>
      </c>
      <c r="V1393" s="90" t="s">
        <v>884</v>
      </c>
      <c r="W1393" s="84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86"/>
      <c r="AP1393" s="86"/>
      <c r="AQ1393" s="86"/>
      <c r="AR1393" s="86"/>
      <c r="AS1393" s="86"/>
      <c r="AT1393" s="86"/>
      <c r="AU1393" s="86"/>
    </row>
    <row r="1394" spans="1:47" ht="15" customHeight="1">
      <c r="A1394" s="258">
        <v>94181971</v>
      </c>
      <c r="B1394" s="77">
        <v>37</v>
      </c>
      <c r="C1394" s="78">
        <v>44761</v>
      </c>
      <c r="D1394" s="79">
        <v>44761</v>
      </c>
      <c r="E1394" s="77" t="s">
        <v>862</v>
      </c>
      <c r="F1394" s="172" t="s">
        <v>1352</v>
      </c>
      <c r="G1394" s="81">
        <v>80</v>
      </c>
      <c r="H1394" s="98">
        <v>44762</v>
      </c>
      <c r="I1394" s="141" t="s">
        <v>1359</v>
      </c>
      <c r="J1394" s="81" t="s">
        <v>1354</v>
      </c>
      <c r="K1394" s="97" t="s">
        <v>882</v>
      </c>
      <c r="L1394" s="82" t="s">
        <v>1277</v>
      </c>
      <c r="M1394" s="77" t="s">
        <v>7</v>
      </c>
      <c r="N1394" s="83"/>
      <c r="O1394" s="84"/>
      <c r="P1394" s="76">
        <v>69</v>
      </c>
      <c r="Q1394" s="81">
        <v>25000</v>
      </c>
      <c r="R1394" s="81">
        <v>4</v>
      </c>
      <c r="S1394" s="89" t="s">
        <v>877</v>
      </c>
      <c r="T1394" s="100" t="s">
        <v>891</v>
      </c>
      <c r="U1394" s="81">
        <v>25.22</v>
      </c>
      <c r="V1394" s="90" t="s">
        <v>884</v>
      </c>
      <c r="W1394" s="84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86"/>
      <c r="AP1394" s="86"/>
      <c r="AQ1394" s="86"/>
      <c r="AR1394" s="86"/>
      <c r="AS1394" s="86"/>
      <c r="AT1394" s="86"/>
      <c r="AU1394" s="86"/>
    </row>
    <row r="1395" spans="1:47" ht="15" customHeight="1">
      <c r="A1395" s="258">
        <v>98021603</v>
      </c>
      <c r="B1395" s="77">
        <v>38</v>
      </c>
      <c r="C1395" s="132">
        <v>44763</v>
      </c>
      <c r="D1395" s="79">
        <v>44763</v>
      </c>
      <c r="E1395" s="77" t="s">
        <v>862</v>
      </c>
      <c r="F1395" s="172" t="s">
        <v>1352</v>
      </c>
      <c r="G1395" s="81">
        <v>80</v>
      </c>
      <c r="H1395" s="98">
        <v>44763</v>
      </c>
      <c r="I1395" s="141" t="s">
        <v>972</v>
      </c>
      <c r="J1395" s="81" t="s">
        <v>1354</v>
      </c>
      <c r="K1395" s="97" t="s">
        <v>882</v>
      </c>
      <c r="L1395" s="82" t="s">
        <v>1279</v>
      </c>
      <c r="M1395" s="77" t="s">
        <v>7</v>
      </c>
      <c r="N1395" s="83"/>
      <c r="O1395" s="84"/>
      <c r="P1395" s="76">
        <v>69</v>
      </c>
      <c r="Q1395" s="76">
        <v>25000</v>
      </c>
      <c r="R1395" s="76">
        <v>4</v>
      </c>
      <c r="S1395" s="85" t="s">
        <v>875</v>
      </c>
      <c r="T1395" s="88" t="s">
        <v>876</v>
      </c>
      <c r="U1395" s="76">
        <v>25.22</v>
      </c>
      <c r="V1395" s="90" t="s">
        <v>884</v>
      </c>
      <c r="W1395" s="84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86"/>
      <c r="AP1395" s="86"/>
      <c r="AQ1395" s="86"/>
      <c r="AR1395" s="86"/>
      <c r="AS1395" s="86"/>
      <c r="AT1395" s="86"/>
      <c r="AU1395" s="86"/>
    </row>
    <row r="1396" spans="1:47" ht="16.5" customHeight="1">
      <c r="A1396" s="104"/>
      <c r="B1396" s="145"/>
      <c r="C1396" s="106"/>
      <c r="D1396" s="105"/>
      <c r="E1396" s="105"/>
      <c r="F1396" s="105"/>
      <c r="G1396" s="105"/>
      <c r="H1396" s="446" t="s">
        <v>1360</v>
      </c>
      <c r="I1396" s="440"/>
      <c r="J1396" s="441"/>
      <c r="K1396" s="148"/>
      <c r="L1396" s="104"/>
      <c r="M1396" s="104"/>
      <c r="N1396" s="109"/>
      <c r="O1396" s="108"/>
      <c r="P1396" s="105"/>
      <c r="Q1396" s="109"/>
      <c r="R1396" s="109"/>
      <c r="S1396" s="110"/>
      <c r="T1396" s="109"/>
      <c r="U1396" s="149"/>
      <c r="V1396" s="108"/>
      <c r="W1396" s="108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86"/>
      <c r="AP1396" s="86"/>
      <c r="AQ1396" s="86"/>
      <c r="AR1396" s="86"/>
      <c r="AS1396" s="86"/>
      <c r="AT1396" s="86"/>
      <c r="AU1396" s="86"/>
    </row>
    <row r="1397" spans="1:47" ht="15" customHeight="1">
      <c r="A1397" s="115">
        <v>54974670</v>
      </c>
      <c r="B1397" s="76">
        <v>1</v>
      </c>
      <c r="C1397" s="132">
        <v>44764</v>
      </c>
      <c r="D1397" s="79">
        <v>44764</v>
      </c>
      <c r="E1397" s="81" t="s">
        <v>862</v>
      </c>
      <c r="F1397" s="146">
        <v>44768.541666666664</v>
      </c>
      <c r="G1397" s="81">
        <v>80</v>
      </c>
      <c r="H1397" s="81" t="s">
        <v>1361</v>
      </c>
      <c r="I1397" s="98">
        <v>44796</v>
      </c>
      <c r="J1397" s="81"/>
      <c r="K1397" s="117" t="s">
        <v>932</v>
      </c>
      <c r="L1397" s="82" t="s">
        <v>1362</v>
      </c>
      <c r="M1397" s="77" t="s">
        <v>6</v>
      </c>
      <c r="N1397" s="83"/>
      <c r="O1397" s="84"/>
      <c r="P1397" s="76">
        <v>69</v>
      </c>
      <c r="Q1397" s="81">
        <v>25000</v>
      </c>
      <c r="R1397" s="81">
        <v>4</v>
      </c>
      <c r="S1397" s="89" t="s">
        <v>877</v>
      </c>
      <c r="T1397" s="100" t="s">
        <v>891</v>
      </c>
      <c r="U1397" s="81">
        <v>25.22</v>
      </c>
      <c r="V1397" s="117" t="s">
        <v>934</v>
      </c>
      <c r="W1397" s="84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86"/>
      <c r="AP1397" s="86"/>
      <c r="AQ1397" s="86"/>
      <c r="AR1397" s="86"/>
      <c r="AS1397" s="86"/>
      <c r="AT1397" s="86"/>
      <c r="AU1397" s="86"/>
    </row>
    <row r="1398" spans="1:47" ht="15" customHeight="1">
      <c r="A1398" s="115">
        <v>98133341</v>
      </c>
      <c r="B1398" s="76">
        <v>2</v>
      </c>
      <c r="C1398" s="132">
        <v>44764</v>
      </c>
      <c r="D1398" s="79">
        <v>44764</v>
      </c>
      <c r="E1398" s="81" t="s">
        <v>862</v>
      </c>
      <c r="F1398" s="181">
        <v>44768</v>
      </c>
      <c r="G1398" s="81">
        <v>80</v>
      </c>
      <c r="H1398" s="81" t="s">
        <v>1361</v>
      </c>
      <c r="I1398" s="98">
        <v>44796</v>
      </c>
      <c r="J1398" s="81"/>
      <c r="K1398" s="117" t="s">
        <v>932</v>
      </c>
      <c r="L1398" s="82" t="s">
        <v>1362</v>
      </c>
      <c r="M1398" s="77" t="s">
        <v>6</v>
      </c>
      <c r="N1398" s="83"/>
      <c r="O1398" s="84"/>
      <c r="P1398" s="76">
        <v>69</v>
      </c>
      <c r="Q1398" s="76">
        <v>25000</v>
      </c>
      <c r="R1398" s="76">
        <v>4</v>
      </c>
      <c r="S1398" s="85" t="s">
        <v>875</v>
      </c>
      <c r="T1398" s="88" t="s">
        <v>876</v>
      </c>
      <c r="U1398" s="76">
        <v>25.22</v>
      </c>
      <c r="V1398" s="117" t="s">
        <v>934</v>
      </c>
      <c r="W1398" s="84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86"/>
      <c r="AP1398" s="86"/>
      <c r="AQ1398" s="86"/>
      <c r="AR1398" s="86"/>
      <c r="AS1398" s="86"/>
      <c r="AT1398" s="86"/>
      <c r="AU1398" s="86"/>
    </row>
    <row r="1399" spans="1:47" ht="15" customHeight="1">
      <c r="A1399" s="115">
        <v>54910153</v>
      </c>
      <c r="B1399" s="77">
        <v>3</v>
      </c>
      <c r="C1399" s="78">
        <v>44759</v>
      </c>
      <c r="D1399" s="79">
        <v>44760</v>
      </c>
      <c r="E1399" s="77" t="s">
        <v>862</v>
      </c>
      <c r="F1399" s="181">
        <v>44768</v>
      </c>
      <c r="G1399" s="81">
        <v>80</v>
      </c>
      <c r="H1399" s="81" t="s">
        <v>1361</v>
      </c>
      <c r="I1399" s="98">
        <v>44796</v>
      </c>
      <c r="J1399" s="76" t="s">
        <v>1363</v>
      </c>
      <c r="K1399" s="117" t="s">
        <v>932</v>
      </c>
      <c r="L1399" s="82" t="s">
        <v>1253</v>
      </c>
      <c r="M1399" s="77" t="s">
        <v>6</v>
      </c>
      <c r="N1399" s="83"/>
      <c r="O1399" s="84"/>
      <c r="P1399" s="76">
        <v>68</v>
      </c>
      <c r="Q1399" s="76">
        <v>25900</v>
      </c>
      <c r="R1399" s="76">
        <v>4</v>
      </c>
      <c r="S1399" s="85" t="s">
        <v>865</v>
      </c>
      <c r="T1399" s="125" t="s">
        <v>948</v>
      </c>
      <c r="U1399" s="76">
        <v>25.72</v>
      </c>
      <c r="V1399" s="117" t="s">
        <v>934</v>
      </c>
      <c r="W1399" s="84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86"/>
      <c r="AP1399" s="86"/>
      <c r="AQ1399" s="86"/>
      <c r="AR1399" s="86"/>
      <c r="AS1399" s="86"/>
      <c r="AT1399" s="86"/>
      <c r="AU1399" s="86"/>
    </row>
    <row r="1400" spans="1:47" ht="15" customHeight="1">
      <c r="A1400" s="115">
        <v>54285234</v>
      </c>
      <c r="B1400" s="77">
        <v>4</v>
      </c>
      <c r="C1400" s="78">
        <v>44757</v>
      </c>
      <c r="D1400" s="79">
        <v>44758</v>
      </c>
      <c r="E1400" s="77" t="s">
        <v>862</v>
      </c>
      <c r="F1400" s="181">
        <v>44768</v>
      </c>
      <c r="G1400" s="81">
        <v>80</v>
      </c>
      <c r="H1400" s="81" t="s">
        <v>1361</v>
      </c>
      <c r="I1400" s="98">
        <v>44796</v>
      </c>
      <c r="J1400" s="76" t="s">
        <v>1363</v>
      </c>
      <c r="K1400" s="117" t="s">
        <v>932</v>
      </c>
      <c r="L1400" s="82" t="s">
        <v>1220</v>
      </c>
      <c r="M1400" s="77" t="s">
        <v>6</v>
      </c>
      <c r="N1400" s="83"/>
      <c r="O1400" s="84"/>
      <c r="P1400" s="76">
        <v>69</v>
      </c>
      <c r="Q1400" s="76">
        <v>24700</v>
      </c>
      <c r="R1400" s="76">
        <v>4</v>
      </c>
      <c r="S1400" s="85" t="s">
        <v>865</v>
      </c>
      <c r="T1400" s="137" t="s">
        <v>969</v>
      </c>
      <c r="U1400" s="76">
        <v>25.72</v>
      </c>
      <c r="V1400" s="117" t="s">
        <v>934</v>
      </c>
      <c r="W1400" s="84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86"/>
      <c r="AP1400" s="86"/>
      <c r="AQ1400" s="86"/>
      <c r="AR1400" s="86"/>
      <c r="AS1400" s="86"/>
      <c r="AT1400" s="86"/>
      <c r="AU1400" s="86"/>
    </row>
    <row r="1401" spans="1:47" ht="15" customHeight="1">
      <c r="A1401" s="115">
        <v>54285176</v>
      </c>
      <c r="B1401" s="76">
        <v>5</v>
      </c>
      <c r="C1401" s="132">
        <v>44764</v>
      </c>
      <c r="D1401" s="79">
        <v>44764</v>
      </c>
      <c r="E1401" s="81" t="s">
        <v>862</v>
      </c>
      <c r="F1401" s="181">
        <v>44768</v>
      </c>
      <c r="G1401" s="81">
        <v>80</v>
      </c>
      <c r="H1401" s="81" t="s">
        <v>1361</v>
      </c>
      <c r="I1401" s="98">
        <v>44796</v>
      </c>
      <c r="J1401" s="81"/>
      <c r="K1401" s="117" t="s">
        <v>932</v>
      </c>
      <c r="L1401" s="82" t="s">
        <v>1362</v>
      </c>
      <c r="M1401" s="77" t="s">
        <v>6</v>
      </c>
      <c r="N1401" s="83"/>
      <c r="O1401" s="84"/>
      <c r="P1401" s="76">
        <v>69</v>
      </c>
      <c r="Q1401" s="76">
        <v>25000</v>
      </c>
      <c r="R1401" s="76">
        <v>4</v>
      </c>
      <c r="S1401" s="85" t="s">
        <v>865</v>
      </c>
      <c r="T1401" s="137" t="s">
        <v>969</v>
      </c>
      <c r="U1401" s="76">
        <v>25.72</v>
      </c>
      <c r="V1401" s="117" t="s">
        <v>934</v>
      </c>
      <c r="W1401" s="84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86"/>
      <c r="AP1401" s="86"/>
      <c r="AQ1401" s="86"/>
      <c r="AR1401" s="86"/>
      <c r="AS1401" s="86"/>
      <c r="AT1401" s="86"/>
      <c r="AU1401" s="86"/>
    </row>
    <row r="1402" spans="1:47" ht="15" customHeight="1">
      <c r="A1402" s="115">
        <v>54972617</v>
      </c>
      <c r="B1402" s="76">
        <v>6</v>
      </c>
      <c r="C1402" s="132">
        <v>44764</v>
      </c>
      <c r="D1402" s="79">
        <v>44764</v>
      </c>
      <c r="E1402" s="81" t="s">
        <v>862</v>
      </c>
      <c r="F1402" s="181">
        <v>44768</v>
      </c>
      <c r="G1402" s="81">
        <v>80</v>
      </c>
      <c r="H1402" s="81" t="s">
        <v>1361</v>
      </c>
      <c r="I1402" s="98">
        <v>44796</v>
      </c>
      <c r="J1402" s="81"/>
      <c r="K1402" s="117" t="s">
        <v>932</v>
      </c>
      <c r="L1402" s="82" t="s">
        <v>1362</v>
      </c>
      <c r="M1402" s="77" t="s">
        <v>6</v>
      </c>
      <c r="N1402" s="83"/>
      <c r="O1402" s="84"/>
      <c r="P1402" s="76">
        <v>69</v>
      </c>
      <c r="Q1402" s="81">
        <v>25000</v>
      </c>
      <c r="R1402" s="81">
        <v>4</v>
      </c>
      <c r="S1402" s="89" t="s">
        <v>877</v>
      </c>
      <c r="T1402" s="100" t="s">
        <v>891</v>
      </c>
      <c r="U1402" s="81">
        <v>25.22</v>
      </c>
      <c r="V1402" s="117" t="s">
        <v>934</v>
      </c>
      <c r="W1402" s="84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86"/>
      <c r="AP1402" s="86"/>
      <c r="AQ1402" s="86"/>
      <c r="AR1402" s="86"/>
      <c r="AS1402" s="86"/>
      <c r="AT1402" s="86"/>
      <c r="AU1402" s="86"/>
    </row>
    <row r="1403" spans="1:47" ht="15" customHeight="1">
      <c r="A1403" s="115">
        <v>98100191</v>
      </c>
      <c r="B1403" s="77">
        <v>7</v>
      </c>
      <c r="C1403" s="132">
        <v>44764</v>
      </c>
      <c r="D1403" s="79">
        <v>44764</v>
      </c>
      <c r="E1403" s="81" t="s">
        <v>862</v>
      </c>
      <c r="F1403" s="181">
        <v>44768</v>
      </c>
      <c r="G1403" s="81">
        <v>80</v>
      </c>
      <c r="H1403" s="81" t="s">
        <v>1361</v>
      </c>
      <c r="I1403" s="98">
        <v>44796</v>
      </c>
      <c r="J1403" s="81"/>
      <c r="K1403" s="117" t="s">
        <v>932</v>
      </c>
      <c r="L1403" s="82" t="s">
        <v>1362</v>
      </c>
      <c r="M1403" s="77" t="s">
        <v>6</v>
      </c>
      <c r="N1403" s="83"/>
      <c r="O1403" s="84"/>
      <c r="P1403" s="76">
        <v>69</v>
      </c>
      <c r="Q1403" s="76">
        <v>25000</v>
      </c>
      <c r="R1403" s="76">
        <v>4</v>
      </c>
      <c r="S1403" s="85" t="s">
        <v>875</v>
      </c>
      <c r="T1403" s="88" t="s">
        <v>876</v>
      </c>
      <c r="U1403" s="76">
        <v>25.22</v>
      </c>
      <c r="V1403" s="117" t="s">
        <v>934</v>
      </c>
      <c r="W1403" s="84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86"/>
      <c r="AP1403" s="86"/>
      <c r="AQ1403" s="86"/>
      <c r="AR1403" s="86"/>
      <c r="AS1403" s="86"/>
      <c r="AT1403" s="86"/>
      <c r="AU1403" s="86"/>
    </row>
    <row r="1404" spans="1:47" ht="15" customHeight="1">
      <c r="A1404" s="115">
        <v>98126139</v>
      </c>
      <c r="B1404" s="76">
        <v>8</v>
      </c>
      <c r="C1404" s="132">
        <v>44764</v>
      </c>
      <c r="D1404" s="79">
        <v>44764</v>
      </c>
      <c r="E1404" s="81" t="s">
        <v>862</v>
      </c>
      <c r="F1404" s="181">
        <v>44768</v>
      </c>
      <c r="G1404" s="81">
        <v>80</v>
      </c>
      <c r="H1404" s="81" t="s">
        <v>1361</v>
      </c>
      <c r="I1404" s="98">
        <v>44796</v>
      </c>
      <c r="J1404" s="81"/>
      <c r="K1404" s="117" t="s">
        <v>932</v>
      </c>
      <c r="L1404" s="82" t="s">
        <v>1362</v>
      </c>
      <c r="M1404" s="77" t="s">
        <v>6</v>
      </c>
      <c r="N1404" s="83"/>
      <c r="O1404" s="84"/>
      <c r="P1404" s="76">
        <v>69</v>
      </c>
      <c r="Q1404" s="76">
        <v>25000</v>
      </c>
      <c r="R1404" s="76">
        <v>4</v>
      </c>
      <c r="S1404" s="85" t="s">
        <v>875</v>
      </c>
      <c r="T1404" s="88" t="s">
        <v>876</v>
      </c>
      <c r="U1404" s="76">
        <v>25.22</v>
      </c>
      <c r="V1404" s="117" t="s">
        <v>934</v>
      </c>
      <c r="W1404" s="84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86"/>
      <c r="AP1404" s="86"/>
      <c r="AQ1404" s="86"/>
      <c r="AR1404" s="86"/>
      <c r="AS1404" s="86"/>
      <c r="AT1404" s="86"/>
      <c r="AU1404" s="86"/>
    </row>
    <row r="1405" spans="1:47" ht="15" customHeight="1">
      <c r="A1405" s="182">
        <v>94037991</v>
      </c>
      <c r="B1405" s="76">
        <v>9</v>
      </c>
      <c r="C1405" s="132">
        <v>44761</v>
      </c>
      <c r="D1405" s="79">
        <v>44763</v>
      </c>
      <c r="E1405" s="77" t="s">
        <v>862</v>
      </c>
      <c r="F1405" s="181">
        <v>44768</v>
      </c>
      <c r="G1405" s="81">
        <v>80</v>
      </c>
      <c r="H1405" s="81" t="s">
        <v>1361</v>
      </c>
      <c r="I1405" s="98">
        <v>44796</v>
      </c>
      <c r="J1405" s="76"/>
      <c r="K1405" s="117" t="s">
        <v>932</v>
      </c>
      <c r="L1405" s="259" t="s">
        <v>1364</v>
      </c>
      <c r="M1405" s="77" t="s">
        <v>31</v>
      </c>
      <c r="N1405" s="83"/>
      <c r="O1405" s="84"/>
      <c r="P1405" s="76">
        <v>69</v>
      </c>
      <c r="Q1405" s="81">
        <v>25000</v>
      </c>
      <c r="R1405" s="81">
        <v>4</v>
      </c>
      <c r="S1405" s="89" t="s">
        <v>877</v>
      </c>
      <c r="T1405" s="100" t="s">
        <v>891</v>
      </c>
      <c r="U1405" s="81">
        <v>25.22</v>
      </c>
      <c r="V1405" s="117" t="s">
        <v>934</v>
      </c>
      <c r="W1405" s="84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86"/>
      <c r="AP1405" s="86"/>
      <c r="AQ1405" s="86"/>
      <c r="AR1405" s="86"/>
      <c r="AS1405" s="86"/>
      <c r="AT1405" s="86"/>
      <c r="AU1405" s="86"/>
    </row>
    <row r="1406" spans="1:47" ht="15" customHeight="1">
      <c r="A1406" s="115">
        <v>54966874</v>
      </c>
      <c r="B1406" s="76">
        <v>10</v>
      </c>
      <c r="C1406" s="132">
        <v>44764</v>
      </c>
      <c r="D1406" s="79">
        <v>44764</v>
      </c>
      <c r="E1406" s="81" t="s">
        <v>862</v>
      </c>
      <c r="F1406" s="181">
        <v>44768</v>
      </c>
      <c r="G1406" s="81">
        <v>80</v>
      </c>
      <c r="H1406" s="81" t="s">
        <v>1361</v>
      </c>
      <c r="I1406" s="98">
        <v>44796</v>
      </c>
      <c r="J1406" s="81"/>
      <c r="K1406" s="117" t="s">
        <v>932</v>
      </c>
      <c r="L1406" s="82" t="s">
        <v>1362</v>
      </c>
      <c r="M1406" s="77" t="s">
        <v>6</v>
      </c>
      <c r="N1406" s="83"/>
      <c r="O1406" s="84"/>
      <c r="P1406" s="76">
        <v>69</v>
      </c>
      <c r="Q1406" s="81">
        <v>25000</v>
      </c>
      <c r="R1406" s="81">
        <v>4</v>
      </c>
      <c r="S1406" s="89" t="s">
        <v>877</v>
      </c>
      <c r="T1406" s="100" t="s">
        <v>891</v>
      </c>
      <c r="U1406" s="81">
        <v>25.22</v>
      </c>
      <c r="V1406" s="117" t="s">
        <v>934</v>
      </c>
      <c r="W1406" s="84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86"/>
      <c r="AP1406" s="86"/>
      <c r="AQ1406" s="86"/>
      <c r="AR1406" s="86"/>
      <c r="AS1406" s="86"/>
      <c r="AT1406" s="86"/>
      <c r="AU1406" s="86"/>
    </row>
    <row r="1407" spans="1:47" ht="15" customHeight="1">
      <c r="A1407" s="118">
        <v>54972393</v>
      </c>
      <c r="B1407" s="77">
        <v>11</v>
      </c>
      <c r="C1407" s="132">
        <v>44762</v>
      </c>
      <c r="D1407" s="79">
        <v>44765</v>
      </c>
      <c r="E1407" s="81" t="s">
        <v>862</v>
      </c>
      <c r="F1407" s="181">
        <v>44768</v>
      </c>
      <c r="G1407" s="81">
        <v>80</v>
      </c>
      <c r="H1407" s="81" t="s">
        <v>1361</v>
      </c>
      <c r="I1407" s="98">
        <v>44796</v>
      </c>
      <c r="J1407" s="81"/>
      <c r="K1407" s="117" t="s">
        <v>932</v>
      </c>
      <c r="L1407" s="232" t="s">
        <v>1365</v>
      </c>
      <c r="M1407" s="77" t="s">
        <v>31</v>
      </c>
      <c r="N1407" s="83"/>
      <c r="O1407" s="84"/>
      <c r="P1407" s="76">
        <v>69</v>
      </c>
      <c r="Q1407" s="81">
        <v>25000</v>
      </c>
      <c r="R1407" s="81">
        <v>4</v>
      </c>
      <c r="S1407" s="89" t="s">
        <v>877</v>
      </c>
      <c r="T1407" s="100" t="s">
        <v>891</v>
      </c>
      <c r="U1407" s="81">
        <v>25.22</v>
      </c>
      <c r="V1407" s="117" t="s">
        <v>934</v>
      </c>
      <c r="W1407" s="84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86"/>
      <c r="AP1407" s="86"/>
      <c r="AQ1407" s="86"/>
      <c r="AR1407" s="86"/>
      <c r="AS1407" s="86"/>
      <c r="AT1407" s="86"/>
      <c r="AU1407" s="86"/>
    </row>
    <row r="1408" spans="1:47" ht="15" customHeight="1">
      <c r="A1408" s="118">
        <v>54920731</v>
      </c>
      <c r="B1408" s="76">
        <v>12</v>
      </c>
      <c r="C1408" s="123" t="s">
        <v>1113</v>
      </c>
      <c r="D1408" s="79">
        <v>44765</v>
      </c>
      <c r="E1408" s="81" t="s">
        <v>943</v>
      </c>
      <c r="F1408" s="181">
        <v>44768</v>
      </c>
      <c r="G1408" s="81">
        <v>80</v>
      </c>
      <c r="H1408" s="81" t="s">
        <v>1361</v>
      </c>
      <c r="I1408" s="98">
        <v>44796</v>
      </c>
      <c r="J1408" s="81"/>
      <c r="K1408" s="117" t="s">
        <v>932</v>
      </c>
      <c r="L1408" s="77"/>
      <c r="M1408" s="77" t="s">
        <v>1018</v>
      </c>
      <c r="N1408" s="83"/>
      <c r="O1408" s="84"/>
      <c r="P1408" s="76">
        <v>68</v>
      </c>
      <c r="Q1408" s="76">
        <v>25900</v>
      </c>
      <c r="R1408" s="76">
        <v>4</v>
      </c>
      <c r="S1408" s="85" t="s">
        <v>865</v>
      </c>
      <c r="T1408" s="125" t="s">
        <v>948</v>
      </c>
      <c r="U1408" s="76">
        <v>25.72</v>
      </c>
      <c r="V1408" s="117" t="s">
        <v>934</v>
      </c>
      <c r="W1408" s="84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86"/>
      <c r="AP1408" s="86"/>
      <c r="AQ1408" s="86"/>
      <c r="AR1408" s="86"/>
      <c r="AS1408" s="86"/>
      <c r="AT1408" s="86"/>
      <c r="AU1408" s="86"/>
    </row>
    <row r="1409" spans="1:47" ht="15" customHeight="1">
      <c r="A1409" s="115">
        <v>98306137</v>
      </c>
      <c r="B1409" s="77">
        <v>13</v>
      </c>
      <c r="C1409" s="132">
        <v>44764</v>
      </c>
      <c r="D1409" s="79">
        <v>44764</v>
      </c>
      <c r="E1409" s="81" t="s">
        <v>862</v>
      </c>
      <c r="F1409" s="181">
        <v>44768</v>
      </c>
      <c r="G1409" s="81">
        <v>80</v>
      </c>
      <c r="H1409" s="81" t="s">
        <v>1361</v>
      </c>
      <c r="I1409" s="98">
        <v>44796</v>
      </c>
      <c r="J1409" s="81"/>
      <c r="K1409" s="117" t="s">
        <v>932</v>
      </c>
      <c r="L1409" s="82" t="s">
        <v>1362</v>
      </c>
      <c r="M1409" s="77" t="s">
        <v>6</v>
      </c>
      <c r="N1409" s="83"/>
      <c r="O1409" s="84"/>
      <c r="P1409" s="76">
        <v>68.5</v>
      </c>
      <c r="Q1409" s="76">
        <v>25400</v>
      </c>
      <c r="R1409" s="76">
        <v>4</v>
      </c>
      <c r="S1409" s="85" t="s">
        <v>865</v>
      </c>
      <c r="T1409" s="76" t="s">
        <v>873</v>
      </c>
      <c r="U1409" s="76">
        <v>25.7</v>
      </c>
      <c r="V1409" s="117" t="s">
        <v>934</v>
      </c>
      <c r="W1409" s="84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86"/>
      <c r="AP1409" s="86"/>
      <c r="AQ1409" s="86"/>
      <c r="AR1409" s="86"/>
      <c r="AS1409" s="86"/>
      <c r="AT1409" s="86"/>
      <c r="AU1409" s="86"/>
    </row>
    <row r="1410" spans="1:47" ht="15" customHeight="1">
      <c r="A1410" s="115">
        <v>98165236</v>
      </c>
      <c r="B1410" s="76">
        <v>14</v>
      </c>
      <c r="C1410" s="132">
        <v>44764</v>
      </c>
      <c r="D1410" s="79">
        <v>44764</v>
      </c>
      <c r="E1410" s="81" t="s">
        <v>862</v>
      </c>
      <c r="F1410" s="181">
        <v>44768</v>
      </c>
      <c r="G1410" s="81">
        <v>80</v>
      </c>
      <c r="H1410" s="81" t="s">
        <v>1361</v>
      </c>
      <c r="I1410" s="98">
        <v>44796</v>
      </c>
      <c r="J1410" s="81"/>
      <c r="K1410" s="117" t="s">
        <v>932</v>
      </c>
      <c r="L1410" s="82" t="s">
        <v>1362</v>
      </c>
      <c r="M1410" s="77" t="s">
        <v>6</v>
      </c>
      <c r="N1410" s="83"/>
      <c r="O1410" s="84"/>
      <c r="P1410" s="76">
        <v>69</v>
      </c>
      <c r="Q1410" s="76">
        <v>25000</v>
      </c>
      <c r="R1410" s="76">
        <v>4</v>
      </c>
      <c r="S1410" s="85" t="s">
        <v>875</v>
      </c>
      <c r="T1410" s="88" t="s">
        <v>876</v>
      </c>
      <c r="U1410" s="76">
        <v>25.22</v>
      </c>
      <c r="V1410" s="117" t="s">
        <v>934</v>
      </c>
      <c r="W1410" s="84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86"/>
      <c r="AP1410" s="86"/>
      <c r="AQ1410" s="86"/>
      <c r="AR1410" s="86"/>
      <c r="AS1410" s="86"/>
      <c r="AT1410" s="86"/>
      <c r="AU1410" s="86"/>
    </row>
    <row r="1411" spans="1:47" ht="15" customHeight="1">
      <c r="A1411" s="115">
        <v>98165376</v>
      </c>
      <c r="B1411" s="77">
        <v>15</v>
      </c>
      <c r="C1411" s="132">
        <v>44764</v>
      </c>
      <c r="D1411" s="79">
        <v>44764</v>
      </c>
      <c r="E1411" s="81" t="s">
        <v>862</v>
      </c>
      <c r="F1411" s="181">
        <v>44768</v>
      </c>
      <c r="G1411" s="81">
        <v>80</v>
      </c>
      <c r="H1411" s="81" t="s">
        <v>1361</v>
      </c>
      <c r="I1411" s="98">
        <v>44796</v>
      </c>
      <c r="J1411" s="81"/>
      <c r="K1411" s="117" t="s">
        <v>932</v>
      </c>
      <c r="L1411" s="82" t="s">
        <v>1362</v>
      </c>
      <c r="M1411" s="77" t="s">
        <v>6</v>
      </c>
      <c r="N1411" s="83"/>
      <c r="O1411" s="84"/>
      <c r="P1411" s="76">
        <v>69</v>
      </c>
      <c r="Q1411" s="76">
        <v>25000</v>
      </c>
      <c r="R1411" s="76">
        <v>4</v>
      </c>
      <c r="S1411" s="85" t="s">
        <v>875</v>
      </c>
      <c r="T1411" s="88" t="s">
        <v>876</v>
      </c>
      <c r="U1411" s="76">
        <v>25.22</v>
      </c>
      <c r="V1411" s="117" t="s">
        <v>934</v>
      </c>
      <c r="W1411" s="84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86"/>
      <c r="AP1411" s="86"/>
      <c r="AQ1411" s="86"/>
      <c r="AR1411" s="86"/>
      <c r="AS1411" s="86"/>
      <c r="AT1411" s="86"/>
      <c r="AU1411" s="86"/>
    </row>
    <row r="1412" spans="1:47" ht="15" customHeight="1">
      <c r="A1412" s="115">
        <v>94651999</v>
      </c>
      <c r="B1412" s="76">
        <v>16</v>
      </c>
      <c r="C1412" s="132">
        <v>44764</v>
      </c>
      <c r="D1412" s="79">
        <v>44764</v>
      </c>
      <c r="E1412" s="81" t="s">
        <v>862</v>
      </c>
      <c r="F1412" s="181">
        <v>44768</v>
      </c>
      <c r="G1412" s="81">
        <v>80</v>
      </c>
      <c r="H1412" s="81" t="s">
        <v>1361</v>
      </c>
      <c r="I1412" s="98">
        <v>44796</v>
      </c>
      <c r="J1412" s="81"/>
      <c r="K1412" s="117" t="s">
        <v>932</v>
      </c>
      <c r="L1412" s="82" t="s">
        <v>1362</v>
      </c>
      <c r="M1412" s="77" t="s">
        <v>6</v>
      </c>
      <c r="N1412" s="83"/>
      <c r="O1412" s="84"/>
      <c r="P1412" s="76">
        <v>70</v>
      </c>
      <c r="Q1412" s="76">
        <v>23700</v>
      </c>
      <c r="R1412" s="76">
        <v>4</v>
      </c>
      <c r="S1412" s="85" t="s">
        <v>865</v>
      </c>
      <c r="T1412" s="76" t="s">
        <v>950</v>
      </c>
      <c r="U1412" s="76">
        <v>25.69</v>
      </c>
      <c r="V1412" s="117" t="s">
        <v>934</v>
      </c>
      <c r="W1412" s="84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86"/>
      <c r="AP1412" s="86"/>
      <c r="AQ1412" s="86"/>
      <c r="AR1412" s="86"/>
      <c r="AS1412" s="86"/>
      <c r="AT1412" s="86"/>
      <c r="AU1412" s="86"/>
    </row>
    <row r="1413" spans="1:47" ht="15" customHeight="1">
      <c r="A1413" s="115">
        <v>98136708</v>
      </c>
      <c r="B1413" s="77">
        <v>17</v>
      </c>
      <c r="C1413" s="132">
        <v>44764</v>
      </c>
      <c r="D1413" s="79">
        <v>44764</v>
      </c>
      <c r="E1413" s="81" t="s">
        <v>862</v>
      </c>
      <c r="F1413" s="181">
        <v>44768</v>
      </c>
      <c r="G1413" s="81">
        <v>80</v>
      </c>
      <c r="H1413" s="81" t="s">
        <v>1361</v>
      </c>
      <c r="I1413" s="98">
        <v>44796</v>
      </c>
      <c r="J1413" s="81"/>
      <c r="K1413" s="117" t="s">
        <v>932</v>
      </c>
      <c r="L1413" s="82" t="s">
        <v>1362</v>
      </c>
      <c r="M1413" s="77" t="s">
        <v>6</v>
      </c>
      <c r="N1413" s="83"/>
      <c r="O1413" s="84"/>
      <c r="P1413" s="76">
        <v>69</v>
      </c>
      <c r="Q1413" s="76">
        <v>25000</v>
      </c>
      <c r="R1413" s="76">
        <v>4</v>
      </c>
      <c r="S1413" s="85" t="s">
        <v>875</v>
      </c>
      <c r="T1413" s="88" t="s">
        <v>876</v>
      </c>
      <c r="U1413" s="76">
        <v>25.22</v>
      </c>
      <c r="V1413" s="117" t="s">
        <v>934</v>
      </c>
      <c r="W1413" s="84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86"/>
      <c r="AP1413" s="86"/>
      <c r="AQ1413" s="86"/>
      <c r="AR1413" s="86"/>
      <c r="AS1413" s="86"/>
      <c r="AT1413" s="86"/>
      <c r="AU1413" s="86"/>
    </row>
    <row r="1414" spans="1:47" ht="15" customHeight="1">
      <c r="A1414" s="115">
        <v>98139645</v>
      </c>
      <c r="B1414" s="76">
        <v>18</v>
      </c>
      <c r="C1414" s="132">
        <v>44764</v>
      </c>
      <c r="D1414" s="79">
        <v>44764</v>
      </c>
      <c r="E1414" s="81" t="s">
        <v>862</v>
      </c>
      <c r="F1414" s="181">
        <v>44768</v>
      </c>
      <c r="G1414" s="81">
        <v>80</v>
      </c>
      <c r="H1414" s="81" t="s">
        <v>1361</v>
      </c>
      <c r="I1414" s="98">
        <v>44796</v>
      </c>
      <c r="J1414" s="81"/>
      <c r="K1414" s="117" t="s">
        <v>932</v>
      </c>
      <c r="L1414" s="82" t="s">
        <v>1362</v>
      </c>
      <c r="M1414" s="77" t="s">
        <v>6</v>
      </c>
      <c r="N1414" s="83"/>
      <c r="O1414" s="84"/>
      <c r="P1414" s="76">
        <v>69</v>
      </c>
      <c r="Q1414" s="76">
        <v>25000</v>
      </c>
      <c r="R1414" s="76">
        <v>4</v>
      </c>
      <c r="S1414" s="85" t="s">
        <v>875</v>
      </c>
      <c r="T1414" s="88" t="s">
        <v>876</v>
      </c>
      <c r="U1414" s="76">
        <v>25.22</v>
      </c>
      <c r="V1414" s="117" t="s">
        <v>934</v>
      </c>
      <c r="W1414" s="84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86"/>
      <c r="AP1414" s="86"/>
      <c r="AQ1414" s="86"/>
      <c r="AR1414" s="86"/>
      <c r="AS1414" s="86"/>
      <c r="AT1414" s="86"/>
      <c r="AU1414" s="86"/>
    </row>
    <row r="1415" spans="1:47" ht="15" customHeight="1">
      <c r="A1415" s="115">
        <v>94668399</v>
      </c>
      <c r="B1415" s="77">
        <v>19</v>
      </c>
      <c r="C1415" s="132">
        <v>44764</v>
      </c>
      <c r="D1415" s="79">
        <v>44764</v>
      </c>
      <c r="E1415" s="81" t="s">
        <v>862</v>
      </c>
      <c r="F1415" s="181">
        <v>44768</v>
      </c>
      <c r="G1415" s="81">
        <v>80</v>
      </c>
      <c r="H1415" s="81" t="s">
        <v>1361</v>
      </c>
      <c r="I1415" s="98">
        <v>44796</v>
      </c>
      <c r="J1415" s="81"/>
      <c r="K1415" s="117" t="s">
        <v>932</v>
      </c>
      <c r="L1415" s="82" t="s">
        <v>1362</v>
      </c>
      <c r="M1415" s="77" t="s">
        <v>6</v>
      </c>
      <c r="N1415" s="83"/>
      <c r="O1415" s="84"/>
      <c r="P1415" s="76">
        <v>70</v>
      </c>
      <c r="Q1415" s="76">
        <v>23700</v>
      </c>
      <c r="R1415" s="76">
        <v>4</v>
      </c>
      <c r="S1415" s="85" t="s">
        <v>865</v>
      </c>
      <c r="T1415" s="76" t="s">
        <v>950</v>
      </c>
      <c r="U1415" s="76">
        <v>25.69</v>
      </c>
      <c r="V1415" s="117" t="s">
        <v>934</v>
      </c>
      <c r="W1415" s="84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86"/>
      <c r="AP1415" s="86"/>
      <c r="AQ1415" s="86"/>
      <c r="AR1415" s="86"/>
      <c r="AS1415" s="86"/>
      <c r="AT1415" s="86"/>
      <c r="AU1415" s="86"/>
    </row>
    <row r="1416" spans="1:47" ht="15" customHeight="1">
      <c r="A1416" s="115">
        <v>59871947</v>
      </c>
      <c r="B1416" s="76">
        <v>20</v>
      </c>
      <c r="C1416" s="132">
        <v>44764</v>
      </c>
      <c r="D1416" s="79">
        <v>44764</v>
      </c>
      <c r="E1416" s="81" t="s">
        <v>862</v>
      </c>
      <c r="F1416" s="181">
        <v>44768</v>
      </c>
      <c r="G1416" s="81">
        <v>80</v>
      </c>
      <c r="H1416" s="81" t="s">
        <v>1361</v>
      </c>
      <c r="I1416" s="98">
        <v>44796</v>
      </c>
      <c r="J1416" s="81"/>
      <c r="K1416" s="117" t="s">
        <v>932</v>
      </c>
      <c r="L1416" s="82" t="s">
        <v>1362</v>
      </c>
      <c r="M1416" s="77" t="s">
        <v>6</v>
      </c>
      <c r="N1416" s="83"/>
      <c r="O1416" s="84"/>
      <c r="P1416" s="76">
        <v>69</v>
      </c>
      <c r="Q1416" s="76">
        <v>25000</v>
      </c>
      <c r="R1416" s="76">
        <v>4</v>
      </c>
      <c r="S1416" s="85" t="s">
        <v>865</v>
      </c>
      <c r="T1416" s="76" t="s">
        <v>919</v>
      </c>
      <c r="U1416" s="76">
        <v>26.22</v>
      </c>
      <c r="V1416" s="117" t="s">
        <v>934</v>
      </c>
      <c r="W1416" s="84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86"/>
      <c r="AP1416" s="86"/>
      <c r="AQ1416" s="86"/>
      <c r="AR1416" s="86"/>
      <c r="AS1416" s="86"/>
      <c r="AT1416" s="86"/>
      <c r="AU1416" s="86"/>
    </row>
    <row r="1417" spans="1:47" ht="15" customHeight="1">
      <c r="A1417" s="115">
        <v>98122864</v>
      </c>
      <c r="B1417" s="77">
        <v>21</v>
      </c>
      <c r="C1417" s="132">
        <v>44764</v>
      </c>
      <c r="D1417" s="79">
        <v>44764</v>
      </c>
      <c r="E1417" s="81" t="s">
        <v>862</v>
      </c>
      <c r="F1417" s="181">
        <v>44768</v>
      </c>
      <c r="G1417" s="81">
        <v>80</v>
      </c>
      <c r="H1417" s="81" t="s">
        <v>1361</v>
      </c>
      <c r="I1417" s="98">
        <v>44796</v>
      </c>
      <c r="J1417" s="81"/>
      <c r="K1417" s="117" t="s">
        <v>932</v>
      </c>
      <c r="L1417" s="82" t="s">
        <v>1362</v>
      </c>
      <c r="M1417" s="77" t="s">
        <v>6</v>
      </c>
      <c r="N1417" s="83"/>
      <c r="O1417" s="84"/>
      <c r="P1417" s="76">
        <v>69</v>
      </c>
      <c r="Q1417" s="76">
        <v>25000</v>
      </c>
      <c r="R1417" s="76">
        <v>4</v>
      </c>
      <c r="S1417" s="85" t="s">
        <v>875</v>
      </c>
      <c r="T1417" s="88" t="s">
        <v>876</v>
      </c>
      <c r="U1417" s="76">
        <v>25.22</v>
      </c>
      <c r="V1417" s="117" t="s">
        <v>934</v>
      </c>
      <c r="W1417" s="84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86"/>
      <c r="AP1417" s="86"/>
      <c r="AQ1417" s="86"/>
      <c r="AR1417" s="86"/>
      <c r="AS1417" s="86"/>
      <c r="AT1417" s="86"/>
      <c r="AU1417" s="86"/>
    </row>
    <row r="1418" spans="1:47" ht="15" customHeight="1">
      <c r="A1418" s="115">
        <v>54004296</v>
      </c>
      <c r="B1418" s="76">
        <v>22</v>
      </c>
      <c r="C1418" s="132">
        <v>44764</v>
      </c>
      <c r="D1418" s="79">
        <v>44764</v>
      </c>
      <c r="E1418" s="81" t="s">
        <v>862</v>
      </c>
      <c r="F1418" s="181">
        <v>44768</v>
      </c>
      <c r="G1418" s="81">
        <v>80</v>
      </c>
      <c r="H1418" s="81" t="s">
        <v>1361</v>
      </c>
      <c r="I1418" s="98">
        <v>44796</v>
      </c>
      <c r="J1418" s="81"/>
      <c r="K1418" s="117" t="s">
        <v>932</v>
      </c>
      <c r="L1418" s="82" t="s">
        <v>1362</v>
      </c>
      <c r="M1418" s="77" t="s">
        <v>6</v>
      </c>
      <c r="N1418" s="83"/>
      <c r="O1418" s="84"/>
      <c r="P1418" s="76">
        <v>69</v>
      </c>
      <c r="Q1418" s="76">
        <v>25000</v>
      </c>
      <c r="R1418" s="76">
        <v>4</v>
      </c>
      <c r="S1418" s="85" t="s">
        <v>875</v>
      </c>
      <c r="T1418" s="88" t="s">
        <v>876</v>
      </c>
      <c r="U1418" s="76">
        <v>25.22</v>
      </c>
      <c r="V1418" s="117" t="s">
        <v>934</v>
      </c>
      <c r="W1418" s="84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86"/>
      <c r="AP1418" s="86"/>
      <c r="AQ1418" s="86"/>
      <c r="AR1418" s="86"/>
      <c r="AS1418" s="86"/>
      <c r="AT1418" s="86"/>
      <c r="AU1418" s="86"/>
    </row>
    <row r="1419" spans="1:47" ht="15" customHeight="1">
      <c r="A1419" s="115">
        <v>98304454</v>
      </c>
      <c r="B1419" s="77">
        <v>23</v>
      </c>
      <c r="C1419" s="132">
        <v>44764</v>
      </c>
      <c r="D1419" s="79">
        <v>44764</v>
      </c>
      <c r="E1419" s="81" t="s">
        <v>862</v>
      </c>
      <c r="F1419" s="181">
        <v>44768</v>
      </c>
      <c r="G1419" s="81">
        <v>80</v>
      </c>
      <c r="H1419" s="81" t="s">
        <v>1361</v>
      </c>
      <c r="I1419" s="98">
        <v>44796</v>
      </c>
      <c r="J1419" s="81"/>
      <c r="K1419" s="117" t="s">
        <v>932</v>
      </c>
      <c r="L1419" s="82" t="s">
        <v>1362</v>
      </c>
      <c r="M1419" s="77" t="s">
        <v>6</v>
      </c>
      <c r="N1419" s="83"/>
      <c r="O1419" s="84"/>
      <c r="P1419" s="76">
        <v>68.5</v>
      </c>
      <c r="Q1419" s="76">
        <v>25400</v>
      </c>
      <c r="R1419" s="76">
        <v>4</v>
      </c>
      <c r="S1419" s="85" t="s">
        <v>865</v>
      </c>
      <c r="T1419" s="76" t="s">
        <v>873</v>
      </c>
      <c r="U1419" s="76">
        <v>25.7</v>
      </c>
      <c r="V1419" s="117" t="s">
        <v>934</v>
      </c>
      <c r="W1419" s="84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86"/>
      <c r="AP1419" s="86"/>
      <c r="AQ1419" s="86"/>
      <c r="AR1419" s="86"/>
      <c r="AS1419" s="86"/>
      <c r="AT1419" s="86"/>
      <c r="AU1419" s="86"/>
    </row>
    <row r="1420" spans="1:47" ht="15" customHeight="1">
      <c r="A1420" s="182">
        <v>58422239</v>
      </c>
      <c r="B1420" s="76">
        <v>24</v>
      </c>
      <c r="C1420" s="132">
        <v>44761</v>
      </c>
      <c r="D1420" s="79">
        <v>44763</v>
      </c>
      <c r="E1420" s="77" t="s">
        <v>862</v>
      </c>
      <c r="F1420" s="181">
        <v>44768</v>
      </c>
      <c r="G1420" s="102">
        <v>60</v>
      </c>
      <c r="H1420" s="81" t="s">
        <v>1361</v>
      </c>
      <c r="I1420" s="98">
        <v>44796</v>
      </c>
      <c r="K1420" s="117" t="s">
        <v>932</v>
      </c>
      <c r="L1420" s="259" t="s">
        <v>1366</v>
      </c>
      <c r="M1420" s="77" t="s">
        <v>31</v>
      </c>
      <c r="N1420" s="83"/>
      <c r="O1420" s="84"/>
      <c r="P1420" s="76" t="s">
        <v>1263</v>
      </c>
      <c r="Q1420" s="76">
        <v>22500</v>
      </c>
      <c r="R1420" s="76">
        <v>3</v>
      </c>
      <c r="S1420" s="85" t="s">
        <v>899</v>
      </c>
      <c r="T1420" s="76" t="s">
        <v>1264</v>
      </c>
      <c r="U1420" s="76">
        <v>19.62</v>
      </c>
      <c r="V1420" s="117" t="s">
        <v>934</v>
      </c>
      <c r="W1420" s="84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86"/>
      <c r="AP1420" s="86"/>
      <c r="AQ1420" s="86"/>
      <c r="AR1420" s="86"/>
      <c r="AS1420" s="86"/>
      <c r="AT1420" s="86"/>
      <c r="AU1420" s="86"/>
    </row>
    <row r="1421" spans="1:47" ht="15" customHeight="1">
      <c r="A1421" s="115">
        <v>58423872</v>
      </c>
      <c r="B1421" s="77">
        <v>25</v>
      </c>
      <c r="C1421" s="132">
        <v>44764</v>
      </c>
      <c r="D1421" s="79">
        <v>44764</v>
      </c>
      <c r="E1421" s="81" t="s">
        <v>862</v>
      </c>
      <c r="F1421" s="181">
        <v>44768</v>
      </c>
      <c r="G1421" s="102">
        <v>60</v>
      </c>
      <c r="H1421" s="81" t="s">
        <v>1361</v>
      </c>
      <c r="I1421" s="98">
        <v>44796</v>
      </c>
      <c r="J1421" s="81"/>
      <c r="K1421" s="117" t="s">
        <v>932</v>
      </c>
      <c r="L1421" s="82" t="s">
        <v>1362</v>
      </c>
      <c r="M1421" s="77" t="s">
        <v>6</v>
      </c>
      <c r="N1421" s="83"/>
      <c r="O1421" s="84"/>
      <c r="P1421" s="76" t="s">
        <v>1263</v>
      </c>
      <c r="Q1421" s="76">
        <v>22500</v>
      </c>
      <c r="R1421" s="76">
        <v>3</v>
      </c>
      <c r="S1421" s="85" t="s">
        <v>899</v>
      </c>
      <c r="T1421" s="76" t="s">
        <v>1264</v>
      </c>
      <c r="U1421" s="76">
        <v>19.62</v>
      </c>
      <c r="V1421" s="117" t="s">
        <v>934</v>
      </c>
      <c r="W1421" s="84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86"/>
      <c r="AP1421" s="86"/>
      <c r="AQ1421" s="86"/>
      <c r="AR1421" s="86"/>
      <c r="AS1421" s="86"/>
      <c r="AT1421" s="86"/>
      <c r="AU1421" s="86"/>
    </row>
    <row r="1422" spans="1:47" ht="15" customHeight="1">
      <c r="A1422" s="118">
        <v>58411109</v>
      </c>
      <c r="B1422" s="76">
        <v>26</v>
      </c>
      <c r="C1422" s="132">
        <v>44754</v>
      </c>
      <c r="D1422" s="79">
        <v>44756</v>
      </c>
      <c r="E1422" s="77" t="s">
        <v>862</v>
      </c>
      <c r="F1422" s="181">
        <v>44768</v>
      </c>
      <c r="G1422" s="102">
        <v>60</v>
      </c>
      <c r="H1422" s="81" t="s">
        <v>1278</v>
      </c>
      <c r="I1422" s="98">
        <v>44792</v>
      </c>
      <c r="K1422" s="117" t="s">
        <v>932</v>
      </c>
      <c r="L1422" s="232" t="s">
        <v>1367</v>
      </c>
      <c r="M1422" s="77" t="s">
        <v>1250</v>
      </c>
      <c r="N1422" s="83"/>
      <c r="O1422" s="84"/>
      <c r="P1422" s="76">
        <v>72</v>
      </c>
      <c r="Q1422" s="76">
        <v>21700</v>
      </c>
      <c r="R1422" s="76">
        <v>3</v>
      </c>
      <c r="S1422" s="85" t="s">
        <v>899</v>
      </c>
      <c r="T1422" s="76" t="s">
        <v>900</v>
      </c>
      <c r="U1422" s="81">
        <v>19.62</v>
      </c>
      <c r="V1422" s="117" t="s">
        <v>934</v>
      </c>
      <c r="W1422" s="84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86"/>
      <c r="AP1422" s="86"/>
      <c r="AQ1422" s="86"/>
      <c r="AR1422" s="86"/>
      <c r="AS1422" s="86"/>
      <c r="AT1422" s="86"/>
      <c r="AU1422" s="86"/>
    </row>
    <row r="1423" spans="1:47" ht="15" customHeight="1">
      <c r="A1423" s="115">
        <v>59990051</v>
      </c>
      <c r="B1423" s="77">
        <v>27</v>
      </c>
      <c r="C1423" s="78">
        <v>44757</v>
      </c>
      <c r="D1423" s="79">
        <v>44758</v>
      </c>
      <c r="E1423" s="77" t="s">
        <v>862</v>
      </c>
      <c r="F1423" s="181">
        <v>44768</v>
      </c>
      <c r="G1423" s="102">
        <v>60</v>
      </c>
      <c r="H1423" s="81" t="s">
        <v>1361</v>
      </c>
      <c r="I1423" s="98">
        <v>44796</v>
      </c>
      <c r="J1423" s="81" t="s">
        <v>1368</v>
      </c>
      <c r="K1423" s="117" t="s">
        <v>932</v>
      </c>
      <c r="L1423" s="82" t="s">
        <v>1220</v>
      </c>
      <c r="M1423" s="77" t="s">
        <v>6</v>
      </c>
      <c r="N1423" s="83"/>
      <c r="O1423" s="84"/>
      <c r="P1423" s="76">
        <v>72</v>
      </c>
      <c r="Q1423" s="76">
        <v>21000</v>
      </c>
      <c r="R1423" s="76">
        <v>3</v>
      </c>
      <c r="S1423" s="85" t="s">
        <v>899</v>
      </c>
      <c r="T1423" s="76" t="s">
        <v>952</v>
      </c>
      <c r="U1423" s="76">
        <v>19.62</v>
      </c>
      <c r="V1423" s="117" t="s">
        <v>934</v>
      </c>
      <c r="W1423" s="84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86"/>
      <c r="AP1423" s="86"/>
      <c r="AQ1423" s="86"/>
      <c r="AR1423" s="86"/>
      <c r="AS1423" s="86"/>
      <c r="AT1423" s="86"/>
      <c r="AU1423" s="86"/>
    </row>
    <row r="1424" spans="1:47" ht="15" customHeight="1">
      <c r="A1424" s="115">
        <v>59990044</v>
      </c>
      <c r="B1424" s="76">
        <v>28</v>
      </c>
      <c r="C1424" s="78">
        <v>44757</v>
      </c>
      <c r="D1424" s="79">
        <v>44757</v>
      </c>
      <c r="E1424" s="77" t="s">
        <v>862</v>
      </c>
      <c r="F1424" s="181">
        <v>44768</v>
      </c>
      <c r="G1424" s="102">
        <v>60</v>
      </c>
      <c r="H1424" s="81" t="s">
        <v>1278</v>
      </c>
      <c r="I1424" s="98">
        <v>44792</v>
      </c>
      <c r="J1424" s="81" t="s">
        <v>1281</v>
      </c>
      <c r="K1424" s="117" t="s">
        <v>932</v>
      </c>
      <c r="L1424" s="82" t="s">
        <v>1219</v>
      </c>
      <c r="M1424" s="77" t="s">
        <v>8</v>
      </c>
      <c r="N1424" s="83"/>
      <c r="O1424" s="84"/>
      <c r="P1424" s="76">
        <v>72</v>
      </c>
      <c r="Q1424" s="76">
        <v>21000</v>
      </c>
      <c r="R1424" s="76">
        <v>3</v>
      </c>
      <c r="S1424" s="85" t="s">
        <v>899</v>
      </c>
      <c r="T1424" s="76" t="s">
        <v>952</v>
      </c>
      <c r="U1424" s="76">
        <v>19.62</v>
      </c>
      <c r="V1424" s="117" t="s">
        <v>934</v>
      </c>
      <c r="W1424" s="84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86"/>
      <c r="AP1424" s="86"/>
      <c r="AQ1424" s="86"/>
      <c r="AR1424" s="86"/>
      <c r="AS1424" s="86"/>
      <c r="AT1424" s="86"/>
      <c r="AU1424" s="86"/>
    </row>
    <row r="1425" spans="1:47" ht="15" customHeight="1">
      <c r="A1425" s="118">
        <v>54955109</v>
      </c>
      <c r="B1425" s="76">
        <v>32</v>
      </c>
      <c r="C1425" s="132">
        <v>44760</v>
      </c>
      <c r="D1425" s="79">
        <v>44760</v>
      </c>
      <c r="E1425" s="77" t="s">
        <v>862</v>
      </c>
      <c r="F1425" s="181">
        <v>44768</v>
      </c>
      <c r="G1425" s="103">
        <v>40</v>
      </c>
      <c r="H1425" s="81" t="s">
        <v>1361</v>
      </c>
      <c r="I1425" s="98">
        <v>44796</v>
      </c>
      <c r="J1425" s="81" t="s">
        <v>1368</v>
      </c>
      <c r="K1425" s="117" t="s">
        <v>932</v>
      </c>
      <c r="L1425" s="232" t="s">
        <v>1369</v>
      </c>
      <c r="M1425" s="77" t="s">
        <v>31</v>
      </c>
      <c r="N1425" s="83"/>
      <c r="O1425" s="84"/>
      <c r="P1425" s="76">
        <v>70</v>
      </c>
      <c r="Q1425" s="127">
        <v>22000</v>
      </c>
      <c r="R1425" s="127">
        <v>2</v>
      </c>
      <c r="S1425" s="128" t="s">
        <v>953</v>
      </c>
      <c r="T1425" s="129" t="s">
        <v>954</v>
      </c>
      <c r="U1425" s="127">
        <v>14.62</v>
      </c>
      <c r="V1425" s="117" t="s">
        <v>934</v>
      </c>
      <c r="W1425" s="84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86"/>
      <c r="AP1425" s="86"/>
      <c r="AQ1425" s="86"/>
      <c r="AR1425" s="86"/>
      <c r="AS1425" s="86"/>
      <c r="AT1425" s="86"/>
      <c r="AU1425" s="86"/>
    </row>
    <row r="1426" spans="1:47" ht="15" customHeight="1">
      <c r="A1426" s="115">
        <v>54959291</v>
      </c>
      <c r="B1426" s="76">
        <v>30</v>
      </c>
      <c r="C1426" s="78">
        <v>44757</v>
      </c>
      <c r="D1426" s="79">
        <v>44758</v>
      </c>
      <c r="E1426" s="77" t="s">
        <v>862</v>
      </c>
      <c r="F1426" s="181">
        <v>44768</v>
      </c>
      <c r="G1426" s="103">
        <v>40</v>
      </c>
      <c r="H1426" s="81" t="s">
        <v>1361</v>
      </c>
      <c r="I1426" s="98">
        <v>44796</v>
      </c>
      <c r="J1426" s="81" t="s">
        <v>1281</v>
      </c>
      <c r="K1426" s="117" t="s">
        <v>932</v>
      </c>
      <c r="L1426" s="82" t="s">
        <v>1220</v>
      </c>
      <c r="M1426" s="77" t="s">
        <v>6</v>
      </c>
      <c r="N1426" s="83"/>
      <c r="O1426" s="84"/>
      <c r="P1426" s="76">
        <v>70</v>
      </c>
      <c r="Q1426" s="127">
        <v>21500</v>
      </c>
      <c r="R1426" s="127">
        <v>2</v>
      </c>
      <c r="S1426" s="128" t="s">
        <v>953</v>
      </c>
      <c r="T1426" s="129" t="s">
        <v>954</v>
      </c>
      <c r="U1426" s="127">
        <v>14.62</v>
      </c>
      <c r="V1426" s="117" t="s">
        <v>934</v>
      </c>
      <c r="W1426" s="84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86"/>
      <c r="AP1426" s="86"/>
      <c r="AQ1426" s="86"/>
      <c r="AR1426" s="86"/>
      <c r="AS1426" s="86"/>
      <c r="AT1426" s="86"/>
      <c r="AU1426" s="86"/>
    </row>
    <row r="1427" spans="1:47" ht="15" customHeight="1">
      <c r="A1427" s="115">
        <v>54957873</v>
      </c>
      <c r="B1427" s="76">
        <v>38</v>
      </c>
      <c r="C1427" s="78">
        <v>44759</v>
      </c>
      <c r="D1427" s="79">
        <v>44760</v>
      </c>
      <c r="E1427" s="77" t="s">
        <v>862</v>
      </c>
      <c r="F1427" s="181">
        <v>44768</v>
      </c>
      <c r="G1427" s="103">
        <v>40</v>
      </c>
      <c r="H1427" s="81" t="s">
        <v>1278</v>
      </c>
      <c r="I1427" s="98">
        <v>44792</v>
      </c>
      <c r="J1427" s="81" t="s">
        <v>1281</v>
      </c>
      <c r="K1427" s="117" t="s">
        <v>932</v>
      </c>
      <c r="L1427" s="82" t="s">
        <v>1253</v>
      </c>
      <c r="M1427" s="77" t="s">
        <v>6</v>
      </c>
      <c r="N1427" s="83"/>
      <c r="O1427" s="84"/>
      <c r="P1427" s="76">
        <v>70</v>
      </c>
      <c r="Q1427" s="127">
        <v>22000</v>
      </c>
      <c r="R1427" s="127">
        <v>2</v>
      </c>
      <c r="S1427" s="128" t="s">
        <v>953</v>
      </c>
      <c r="T1427" s="129" t="s">
        <v>954</v>
      </c>
      <c r="U1427" s="127">
        <v>14.62</v>
      </c>
      <c r="V1427" s="117" t="s">
        <v>934</v>
      </c>
      <c r="W1427" s="84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86"/>
      <c r="AP1427" s="86"/>
      <c r="AQ1427" s="86"/>
      <c r="AR1427" s="86"/>
      <c r="AS1427" s="86"/>
      <c r="AT1427" s="86"/>
      <c r="AU1427" s="86"/>
    </row>
    <row r="1428" spans="1:47" ht="15" customHeight="1">
      <c r="A1428" s="118">
        <v>54958095</v>
      </c>
      <c r="B1428" s="76">
        <v>40</v>
      </c>
      <c r="C1428" s="132">
        <v>44752</v>
      </c>
      <c r="D1428" s="79">
        <v>44753</v>
      </c>
      <c r="E1428" s="81" t="s">
        <v>862</v>
      </c>
      <c r="F1428" s="181">
        <v>44768</v>
      </c>
      <c r="G1428" s="103">
        <v>40</v>
      </c>
      <c r="H1428" s="81" t="s">
        <v>1276</v>
      </c>
      <c r="I1428" s="78">
        <v>44792</v>
      </c>
      <c r="J1428" s="76" t="s">
        <v>1260</v>
      </c>
      <c r="K1428" s="117" t="s">
        <v>932</v>
      </c>
      <c r="L1428" s="186" t="s">
        <v>1370</v>
      </c>
      <c r="M1428" s="77" t="s">
        <v>31</v>
      </c>
      <c r="N1428" s="83"/>
      <c r="O1428" s="84"/>
      <c r="P1428" s="76">
        <v>70</v>
      </c>
      <c r="Q1428" s="127">
        <v>22000</v>
      </c>
      <c r="R1428" s="127">
        <v>2</v>
      </c>
      <c r="S1428" s="128" t="s">
        <v>953</v>
      </c>
      <c r="T1428" s="129" t="s">
        <v>954</v>
      </c>
      <c r="U1428" s="127">
        <v>14.62</v>
      </c>
      <c r="V1428" s="117" t="s">
        <v>934</v>
      </c>
      <c r="W1428" s="84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86"/>
      <c r="AP1428" s="86"/>
      <c r="AQ1428" s="86"/>
      <c r="AR1428" s="86"/>
      <c r="AS1428" s="86"/>
      <c r="AT1428" s="86"/>
      <c r="AU1428" s="86"/>
    </row>
    <row r="1429" spans="1:47" ht="15" customHeight="1">
      <c r="A1429" s="115">
        <v>54958210</v>
      </c>
      <c r="B1429" s="77">
        <v>31</v>
      </c>
      <c r="C1429" s="78">
        <v>44757</v>
      </c>
      <c r="D1429" s="79">
        <v>44758</v>
      </c>
      <c r="E1429" s="77" t="s">
        <v>862</v>
      </c>
      <c r="F1429" s="181">
        <v>44768</v>
      </c>
      <c r="G1429" s="103">
        <v>40</v>
      </c>
      <c r="H1429" s="81" t="s">
        <v>1361</v>
      </c>
      <c r="I1429" s="98">
        <v>44796</v>
      </c>
      <c r="J1429" s="81"/>
      <c r="K1429" s="117" t="s">
        <v>932</v>
      </c>
      <c r="L1429" s="82" t="s">
        <v>1220</v>
      </c>
      <c r="M1429" s="77" t="s">
        <v>6</v>
      </c>
      <c r="N1429" s="83"/>
      <c r="O1429" s="84"/>
      <c r="P1429" s="76">
        <v>70</v>
      </c>
      <c r="Q1429" s="127">
        <v>22000</v>
      </c>
      <c r="R1429" s="127">
        <v>2</v>
      </c>
      <c r="S1429" s="128" t="s">
        <v>953</v>
      </c>
      <c r="T1429" s="129" t="s">
        <v>954</v>
      </c>
      <c r="U1429" s="127">
        <v>14.62</v>
      </c>
      <c r="V1429" s="117" t="s">
        <v>934</v>
      </c>
      <c r="W1429" s="84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86"/>
      <c r="AP1429" s="86"/>
      <c r="AQ1429" s="86"/>
      <c r="AR1429" s="86"/>
      <c r="AS1429" s="86"/>
      <c r="AT1429" s="86"/>
      <c r="AU1429" s="86"/>
    </row>
    <row r="1430" spans="1:47" ht="15" customHeight="1">
      <c r="A1430" s="118">
        <v>54959085</v>
      </c>
      <c r="B1430" s="77">
        <v>33</v>
      </c>
      <c r="C1430" s="132">
        <v>44760</v>
      </c>
      <c r="D1430" s="79">
        <v>44760</v>
      </c>
      <c r="E1430" s="77" t="s">
        <v>862</v>
      </c>
      <c r="F1430" s="181">
        <v>44768</v>
      </c>
      <c r="G1430" s="103">
        <v>40</v>
      </c>
      <c r="H1430" s="81" t="s">
        <v>1361</v>
      </c>
      <c r="I1430" s="98">
        <v>44796</v>
      </c>
      <c r="J1430" s="76"/>
      <c r="K1430" s="117" t="s">
        <v>932</v>
      </c>
      <c r="L1430" s="232" t="s">
        <v>1371</v>
      </c>
      <c r="M1430" s="77" t="s">
        <v>31</v>
      </c>
      <c r="N1430" s="83"/>
      <c r="O1430" s="84"/>
      <c r="P1430" s="76">
        <v>70</v>
      </c>
      <c r="Q1430" s="127">
        <v>21500</v>
      </c>
      <c r="R1430" s="127">
        <v>2</v>
      </c>
      <c r="S1430" s="128" t="s">
        <v>953</v>
      </c>
      <c r="T1430" s="129" t="s">
        <v>954</v>
      </c>
      <c r="U1430" s="127">
        <v>14.62</v>
      </c>
      <c r="V1430" s="117" t="s">
        <v>934</v>
      </c>
      <c r="W1430" s="84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86"/>
      <c r="AP1430" s="86"/>
      <c r="AQ1430" s="86"/>
      <c r="AR1430" s="86"/>
      <c r="AS1430" s="86"/>
      <c r="AT1430" s="86"/>
      <c r="AU1430" s="86"/>
    </row>
    <row r="1431" spans="1:47" ht="15" customHeight="1">
      <c r="A1431" s="115">
        <v>54959903</v>
      </c>
      <c r="B1431" s="77">
        <v>29</v>
      </c>
      <c r="C1431" s="78">
        <v>44757</v>
      </c>
      <c r="D1431" s="79">
        <v>44758</v>
      </c>
      <c r="E1431" s="77" t="s">
        <v>862</v>
      </c>
      <c r="F1431" s="181">
        <v>44768</v>
      </c>
      <c r="G1431" s="103">
        <v>40</v>
      </c>
      <c r="H1431" s="81" t="s">
        <v>1361</v>
      </c>
      <c r="I1431" s="98">
        <v>44796</v>
      </c>
      <c r="J1431" s="76"/>
      <c r="K1431" s="117" t="s">
        <v>932</v>
      </c>
      <c r="L1431" s="82" t="s">
        <v>1220</v>
      </c>
      <c r="M1431" s="77" t="s">
        <v>6</v>
      </c>
      <c r="N1431" s="83"/>
      <c r="O1431" s="84"/>
      <c r="P1431" s="76">
        <v>70</v>
      </c>
      <c r="Q1431" s="127">
        <v>21500</v>
      </c>
      <c r="R1431" s="127">
        <v>2</v>
      </c>
      <c r="S1431" s="128" t="s">
        <v>953</v>
      </c>
      <c r="T1431" s="129" t="s">
        <v>954</v>
      </c>
      <c r="U1431" s="127">
        <v>14.62</v>
      </c>
      <c r="V1431" s="117" t="s">
        <v>934</v>
      </c>
      <c r="W1431" s="84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86"/>
      <c r="AP1431" s="86"/>
      <c r="AQ1431" s="86"/>
      <c r="AR1431" s="86"/>
      <c r="AS1431" s="86"/>
      <c r="AT1431" s="86"/>
      <c r="AU1431" s="86"/>
    </row>
    <row r="1432" spans="1:47" ht="15" customHeight="1">
      <c r="A1432" s="182">
        <v>54303334</v>
      </c>
      <c r="B1432" s="76">
        <v>34</v>
      </c>
      <c r="C1432" s="132">
        <v>44761</v>
      </c>
      <c r="D1432" s="79">
        <v>44763</v>
      </c>
      <c r="E1432" s="77" t="s">
        <v>862</v>
      </c>
      <c r="F1432" s="181">
        <v>44768</v>
      </c>
      <c r="G1432" s="103">
        <v>40</v>
      </c>
      <c r="H1432" s="81" t="s">
        <v>1361</v>
      </c>
      <c r="I1432" s="98">
        <v>44796</v>
      </c>
      <c r="J1432" s="76"/>
      <c r="K1432" s="117" t="s">
        <v>932</v>
      </c>
      <c r="L1432" s="259" t="s">
        <v>1372</v>
      </c>
      <c r="M1432" s="77" t="s">
        <v>31</v>
      </c>
      <c r="N1432" s="83"/>
      <c r="O1432" s="84"/>
      <c r="P1432" s="76">
        <v>70</v>
      </c>
      <c r="Q1432" s="127">
        <v>21000</v>
      </c>
      <c r="R1432" s="127">
        <v>2</v>
      </c>
      <c r="S1432" s="128" t="s">
        <v>953</v>
      </c>
      <c r="T1432" s="129" t="s">
        <v>954</v>
      </c>
      <c r="U1432" s="127">
        <v>14.62</v>
      </c>
      <c r="V1432" s="117" t="s">
        <v>934</v>
      </c>
      <c r="W1432" s="84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86"/>
      <c r="AP1432" s="86"/>
      <c r="AQ1432" s="86"/>
      <c r="AR1432" s="86"/>
      <c r="AS1432" s="86"/>
      <c r="AT1432" s="86"/>
      <c r="AU1432" s="86"/>
    </row>
    <row r="1433" spans="1:47" ht="15" customHeight="1">
      <c r="A1433" s="182">
        <v>54957949</v>
      </c>
      <c r="B1433" s="77">
        <v>35</v>
      </c>
      <c r="C1433" s="132">
        <v>44761</v>
      </c>
      <c r="D1433" s="79">
        <v>44763</v>
      </c>
      <c r="E1433" s="77" t="s">
        <v>862</v>
      </c>
      <c r="F1433" s="181">
        <v>44768</v>
      </c>
      <c r="G1433" s="103">
        <v>40</v>
      </c>
      <c r="H1433" s="81" t="s">
        <v>1361</v>
      </c>
      <c r="I1433" s="98">
        <v>44796</v>
      </c>
      <c r="J1433" s="76"/>
      <c r="K1433" s="117" t="s">
        <v>932</v>
      </c>
      <c r="L1433" s="259" t="s">
        <v>1373</v>
      </c>
      <c r="M1433" s="77" t="s">
        <v>31</v>
      </c>
      <c r="N1433" s="83"/>
      <c r="O1433" s="84"/>
      <c r="P1433" s="76">
        <v>70</v>
      </c>
      <c r="Q1433" s="127">
        <v>22000</v>
      </c>
      <c r="R1433" s="127">
        <v>2</v>
      </c>
      <c r="S1433" s="128" t="s">
        <v>953</v>
      </c>
      <c r="T1433" s="129" t="s">
        <v>954</v>
      </c>
      <c r="U1433" s="127">
        <v>14.62</v>
      </c>
      <c r="V1433" s="117" t="s">
        <v>934</v>
      </c>
      <c r="W1433" s="84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86"/>
      <c r="AP1433" s="86"/>
      <c r="AQ1433" s="86"/>
      <c r="AR1433" s="86"/>
      <c r="AS1433" s="86"/>
      <c r="AT1433" s="86"/>
      <c r="AU1433" s="86"/>
    </row>
    <row r="1434" spans="1:47" ht="15" customHeight="1">
      <c r="A1434" s="182">
        <v>54957592</v>
      </c>
      <c r="B1434" s="76">
        <v>36</v>
      </c>
      <c r="C1434" s="132">
        <v>44761</v>
      </c>
      <c r="D1434" s="79">
        <v>44763</v>
      </c>
      <c r="E1434" s="77" t="s">
        <v>862</v>
      </c>
      <c r="F1434" s="181">
        <v>44768</v>
      </c>
      <c r="G1434" s="103">
        <v>40</v>
      </c>
      <c r="H1434" s="81" t="s">
        <v>1361</v>
      </c>
      <c r="I1434" s="98">
        <v>44796</v>
      </c>
      <c r="J1434" s="76"/>
      <c r="K1434" s="117" t="s">
        <v>932</v>
      </c>
      <c r="L1434" s="259" t="s">
        <v>1374</v>
      </c>
      <c r="M1434" s="77" t="s">
        <v>31</v>
      </c>
      <c r="N1434" s="83"/>
      <c r="O1434" s="84"/>
      <c r="P1434" s="76">
        <v>70</v>
      </c>
      <c r="Q1434" s="127">
        <v>22000</v>
      </c>
      <c r="R1434" s="127">
        <v>2</v>
      </c>
      <c r="S1434" s="128" t="s">
        <v>953</v>
      </c>
      <c r="T1434" s="129" t="s">
        <v>954</v>
      </c>
      <c r="U1434" s="127">
        <v>14.62</v>
      </c>
      <c r="V1434" s="117" t="s">
        <v>934</v>
      </c>
      <c r="W1434" s="84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86"/>
      <c r="AP1434" s="86"/>
      <c r="AQ1434" s="86"/>
      <c r="AR1434" s="86"/>
      <c r="AS1434" s="86"/>
      <c r="AT1434" s="86"/>
      <c r="AU1434" s="86"/>
    </row>
    <row r="1435" spans="1:47" ht="15" customHeight="1">
      <c r="A1435" s="115">
        <v>54349238</v>
      </c>
      <c r="B1435" s="77">
        <v>37</v>
      </c>
      <c r="C1435" s="132">
        <v>44764</v>
      </c>
      <c r="D1435" s="79">
        <v>44764</v>
      </c>
      <c r="E1435" s="81" t="s">
        <v>862</v>
      </c>
      <c r="F1435" s="181">
        <v>44768</v>
      </c>
      <c r="G1435" s="103">
        <v>40</v>
      </c>
      <c r="H1435" s="81" t="s">
        <v>1361</v>
      </c>
      <c r="I1435" s="98">
        <v>44796</v>
      </c>
      <c r="J1435" s="81"/>
      <c r="K1435" s="117" t="s">
        <v>932</v>
      </c>
      <c r="L1435" s="82" t="s">
        <v>1362</v>
      </c>
      <c r="M1435" s="77" t="s">
        <v>6</v>
      </c>
      <c r="N1435" s="83"/>
      <c r="O1435" s="84"/>
      <c r="P1435" s="76">
        <v>70</v>
      </c>
      <c r="Q1435" s="127">
        <v>21000</v>
      </c>
      <c r="R1435" s="127">
        <v>2</v>
      </c>
      <c r="S1435" s="128" t="s">
        <v>953</v>
      </c>
      <c r="T1435" s="129" t="s">
        <v>954</v>
      </c>
      <c r="U1435" s="127">
        <v>14.62</v>
      </c>
      <c r="V1435" s="117" t="s">
        <v>934</v>
      </c>
      <c r="W1435" s="84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86"/>
      <c r="AP1435" s="86"/>
      <c r="AQ1435" s="86"/>
      <c r="AR1435" s="86"/>
      <c r="AS1435" s="86"/>
      <c r="AT1435" s="86"/>
      <c r="AU1435" s="86"/>
    </row>
    <row r="1436" spans="1:47" ht="15" customHeight="1">
      <c r="A1436" s="115">
        <v>54351796</v>
      </c>
      <c r="B1436" s="77">
        <v>39</v>
      </c>
      <c r="C1436" s="78">
        <v>44757</v>
      </c>
      <c r="D1436" s="79">
        <v>44757</v>
      </c>
      <c r="E1436" s="77" t="s">
        <v>862</v>
      </c>
      <c r="F1436" s="181">
        <v>44768</v>
      </c>
      <c r="G1436" s="103">
        <v>40</v>
      </c>
      <c r="H1436" s="81" t="s">
        <v>1241</v>
      </c>
      <c r="I1436" s="98">
        <v>44790</v>
      </c>
      <c r="J1436" s="81"/>
      <c r="K1436" s="117" t="s">
        <v>932</v>
      </c>
      <c r="L1436" s="82" t="s">
        <v>1219</v>
      </c>
      <c r="M1436" s="77" t="s">
        <v>8</v>
      </c>
      <c r="N1436" s="83"/>
      <c r="O1436" s="84"/>
      <c r="P1436" s="76">
        <v>70</v>
      </c>
      <c r="Q1436" s="127">
        <v>21000</v>
      </c>
      <c r="R1436" s="127">
        <v>2</v>
      </c>
      <c r="S1436" s="128" t="s">
        <v>953</v>
      </c>
      <c r="T1436" s="129" t="s">
        <v>954</v>
      </c>
      <c r="U1436" s="127">
        <v>14.62</v>
      </c>
      <c r="V1436" s="117" t="s">
        <v>934</v>
      </c>
      <c r="W1436" s="84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86"/>
      <c r="AP1436" s="86"/>
      <c r="AQ1436" s="86"/>
      <c r="AR1436" s="86"/>
      <c r="AS1436" s="86"/>
      <c r="AT1436" s="86"/>
      <c r="AU1436" s="86"/>
    </row>
    <row r="1437" spans="1:47" ht="15" customHeight="1">
      <c r="A1437" s="91"/>
      <c r="B1437" s="92"/>
      <c r="C1437" s="93"/>
      <c r="D1437" s="93"/>
      <c r="E1437" s="92"/>
      <c r="F1437" s="92"/>
      <c r="G1437" s="92"/>
      <c r="H1437" s="439" t="s">
        <v>1375</v>
      </c>
      <c r="I1437" s="440"/>
      <c r="J1437" s="441"/>
      <c r="K1437" s="92"/>
      <c r="L1437" s="92"/>
      <c r="M1437" s="92"/>
      <c r="N1437" s="92"/>
      <c r="O1437" s="94"/>
      <c r="P1437" s="92"/>
      <c r="Q1437" s="92"/>
      <c r="R1437" s="92"/>
      <c r="S1437" s="92"/>
      <c r="T1437" s="92"/>
      <c r="U1437" s="92"/>
      <c r="V1437" s="92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</row>
    <row r="1438" spans="1:47" ht="15" customHeight="1">
      <c r="A1438" s="90">
        <v>95161998</v>
      </c>
      <c r="B1438" s="77">
        <v>1</v>
      </c>
      <c r="C1438" s="78">
        <v>44759</v>
      </c>
      <c r="D1438" s="79">
        <v>44759</v>
      </c>
      <c r="E1438" s="77" t="s">
        <v>862</v>
      </c>
      <c r="F1438" s="80">
        <v>44770.104166666664</v>
      </c>
      <c r="G1438" s="81">
        <v>80</v>
      </c>
      <c r="H1438" s="81" t="s">
        <v>1247</v>
      </c>
      <c r="I1438" s="78">
        <v>44791</v>
      </c>
      <c r="J1438" s="97" t="s">
        <v>882</v>
      </c>
      <c r="K1438" s="246" t="s">
        <v>469</v>
      </c>
      <c r="L1438" s="82" t="s">
        <v>1242</v>
      </c>
      <c r="M1438" s="77" t="s">
        <v>7</v>
      </c>
      <c r="N1438" s="83"/>
      <c r="O1438" s="84"/>
      <c r="P1438" s="76">
        <v>69</v>
      </c>
      <c r="Q1438" s="76">
        <v>25000</v>
      </c>
      <c r="R1438" s="76">
        <v>4</v>
      </c>
      <c r="S1438" s="85" t="s">
        <v>875</v>
      </c>
      <c r="T1438" s="88" t="s">
        <v>876</v>
      </c>
      <c r="U1438" s="76">
        <v>25.22</v>
      </c>
      <c r="V1438" s="101" t="s">
        <v>1243</v>
      </c>
      <c r="W1438" s="84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86"/>
      <c r="AP1438" s="86"/>
      <c r="AQ1438" s="86"/>
      <c r="AR1438" s="86"/>
      <c r="AS1438" s="86"/>
      <c r="AT1438" s="86"/>
      <c r="AU1438" s="86"/>
    </row>
    <row r="1439" spans="1:47" ht="15" customHeight="1">
      <c r="A1439" s="90">
        <v>98187305</v>
      </c>
      <c r="B1439" s="77">
        <v>2</v>
      </c>
      <c r="C1439" s="78">
        <v>44745</v>
      </c>
      <c r="D1439" s="79">
        <v>44746</v>
      </c>
      <c r="E1439" s="77" t="s">
        <v>862</v>
      </c>
      <c r="F1439" s="87">
        <v>44770</v>
      </c>
      <c r="G1439" s="81">
        <v>80</v>
      </c>
      <c r="H1439" s="81" t="s">
        <v>1015</v>
      </c>
      <c r="I1439" s="78">
        <v>44780</v>
      </c>
      <c r="J1439" s="81"/>
      <c r="K1439" s="97" t="s">
        <v>882</v>
      </c>
      <c r="L1439" s="82" t="s">
        <v>985</v>
      </c>
      <c r="M1439" s="77" t="s">
        <v>7</v>
      </c>
      <c r="N1439" s="83"/>
      <c r="O1439" s="84"/>
      <c r="P1439" s="76">
        <v>69.8</v>
      </c>
      <c r="Q1439" s="76">
        <v>24100</v>
      </c>
      <c r="R1439" s="76">
        <v>4</v>
      </c>
      <c r="S1439" s="89" t="s">
        <v>877</v>
      </c>
      <c r="T1439" s="76" t="s">
        <v>894</v>
      </c>
      <c r="U1439" s="81">
        <v>25.22</v>
      </c>
      <c r="V1439" s="90" t="s">
        <v>884</v>
      </c>
      <c r="W1439" s="84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86"/>
      <c r="AP1439" s="86"/>
      <c r="AQ1439" s="86"/>
      <c r="AR1439" s="86"/>
      <c r="AS1439" s="86"/>
      <c r="AT1439" s="86"/>
      <c r="AU1439" s="86"/>
    </row>
    <row r="1440" spans="1:47" ht="15" customHeight="1">
      <c r="A1440" s="90">
        <v>98179500</v>
      </c>
      <c r="B1440" s="77">
        <v>3</v>
      </c>
      <c r="C1440" s="78">
        <v>44754</v>
      </c>
      <c r="D1440" s="79">
        <v>44755</v>
      </c>
      <c r="E1440" s="77" t="s">
        <v>862</v>
      </c>
      <c r="F1440" s="87">
        <v>44770</v>
      </c>
      <c r="G1440" s="81">
        <v>80</v>
      </c>
      <c r="H1440" s="81" t="s">
        <v>1153</v>
      </c>
      <c r="I1440" s="78">
        <v>44785</v>
      </c>
      <c r="J1440" s="81"/>
      <c r="K1440" s="97" t="s">
        <v>882</v>
      </c>
      <c r="L1440" s="82" t="s">
        <v>1154</v>
      </c>
      <c r="M1440" s="77" t="s">
        <v>7</v>
      </c>
      <c r="N1440" s="83"/>
      <c r="O1440" s="84"/>
      <c r="P1440" s="76">
        <v>69.8</v>
      </c>
      <c r="Q1440" s="76">
        <v>24100</v>
      </c>
      <c r="R1440" s="76">
        <v>4</v>
      </c>
      <c r="S1440" s="89" t="s">
        <v>877</v>
      </c>
      <c r="T1440" s="76" t="s">
        <v>894</v>
      </c>
      <c r="U1440" s="81">
        <v>25.22</v>
      </c>
      <c r="V1440" s="90" t="s">
        <v>884</v>
      </c>
      <c r="W1440" s="84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86"/>
      <c r="AP1440" s="86"/>
      <c r="AQ1440" s="86"/>
      <c r="AR1440" s="86"/>
      <c r="AS1440" s="86"/>
      <c r="AT1440" s="86"/>
      <c r="AU1440" s="86"/>
    </row>
    <row r="1441" spans="1:47" ht="15" customHeight="1">
      <c r="A1441" s="90">
        <v>57589046</v>
      </c>
      <c r="B1441" s="77">
        <v>4</v>
      </c>
      <c r="C1441" s="78">
        <v>44759</v>
      </c>
      <c r="D1441" s="79">
        <v>44759</v>
      </c>
      <c r="E1441" s="77" t="s">
        <v>862</v>
      </c>
      <c r="F1441" s="87">
        <v>44770</v>
      </c>
      <c r="G1441" s="81">
        <v>80</v>
      </c>
      <c r="H1441" s="81" t="s">
        <v>1247</v>
      </c>
      <c r="I1441" s="78">
        <v>44791</v>
      </c>
      <c r="J1441" s="97" t="s">
        <v>882</v>
      </c>
      <c r="K1441" s="246" t="s">
        <v>469</v>
      </c>
      <c r="L1441" s="82" t="s">
        <v>1242</v>
      </c>
      <c r="M1441" s="77" t="s">
        <v>7</v>
      </c>
      <c r="N1441" s="83"/>
      <c r="O1441" s="84"/>
      <c r="P1441" s="76">
        <v>69</v>
      </c>
      <c r="Q1441" s="81">
        <v>25000</v>
      </c>
      <c r="R1441" s="76">
        <v>4</v>
      </c>
      <c r="S1441" s="85" t="s">
        <v>865</v>
      </c>
      <c r="T1441" s="101" t="s">
        <v>897</v>
      </c>
      <c r="U1441" s="76">
        <v>25.38</v>
      </c>
      <c r="V1441" s="101" t="s">
        <v>1243</v>
      </c>
      <c r="W1441" s="84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86"/>
      <c r="AP1441" s="86"/>
      <c r="AQ1441" s="86"/>
      <c r="AR1441" s="86"/>
      <c r="AS1441" s="86"/>
      <c r="AT1441" s="86"/>
      <c r="AU1441" s="86"/>
    </row>
    <row r="1442" spans="1:47" ht="15" customHeight="1">
      <c r="A1442" s="90">
        <v>94942224</v>
      </c>
      <c r="B1442" s="77">
        <v>5</v>
      </c>
      <c r="C1442" s="78">
        <v>44759</v>
      </c>
      <c r="D1442" s="79">
        <v>44759</v>
      </c>
      <c r="E1442" s="77" t="s">
        <v>862</v>
      </c>
      <c r="F1442" s="87">
        <v>44770</v>
      </c>
      <c r="G1442" s="81">
        <v>80</v>
      </c>
      <c r="H1442" s="81" t="s">
        <v>1247</v>
      </c>
      <c r="I1442" s="78">
        <v>44791</v>
      </c>
      <c r="J1442" s="97" t="s">
        <v>882</v>
      </c>
      <c r="K1442" s="246" t="s">
        <v>469</v>
      </c>
      <c r="L1442" s="82" t="s">
        <v>1242</v>
      </c>
      <c r="M1442" s="77" t="s">
        <v>7</v>
      </c>
      <c r="N1442" s="83"/>
      <c r="O1442" s="84"/>
      <c r="P1442" s="76">
        <v>69</v>
      </c>
      <c r="Q1442" s="81">
        <v>25000</v>
      </c>
      <c r="R1442" s="76">
        <v>4</v>
      </c>
      <c r="S1442" s="85" t="s">
        <v>865</v>
      </c>
      <c r="T1442" s="101" t="s">
        <v>897</v>
      </c>
      <c r="U1442" s="76">
        <v>25.38</v>
      </c>
      <c r="V1442" s="101" t="s">
        <v>1243</v>
      </c>
      <c r="W1442" s="84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86"/>
      <c r="AP1442" s="86"/>
      <c r="AQ1442" s="86"/>
      <c r="AR1442" s="86"/>
      <c r="AS1442" s="86"/>
      <c r="AT1442" s="86"/>
      <c r="AU1442" s="86"/>
    </row>
    <row r="1443" spans="1:47" ht="15" customHeight="1">
      <c r="A1443" s="90">
        <v>54280755</v>
      </c>
      <c r="B1443" s="77">
        <v>6</v>
      </c>
      <c r="C1443" s="78">
        <v>44745</v>
      </c>
      <c r="D1443" s="79">
        <v>44746</v>
      </c>
      <c r="E1443" s="77" t="s">
        <v>862</v>
      </c>
      <c r="F1443" s="87">
        <v>44770</v>
      </c>
      <c r="G1443" s="81">
        <v>80</v>
      </c>
      <c r="H1443" s="81" t="s">
        <v>1015</v>
      </c>
      <c r="I1443" s="78">
        <v>44780</v>
      </c>
      <c r="J1443" s="81"/>
      <c r="K1443" s="97" t="s">
        <v>882</v>
      </c>
      <c r="L1443" s="82" t="s">
        <v>985</v>
      </c>
      <c r="M1443" s="77" t="s">
        <v>7</v>
      </c>
      <c r="N1443" s="83">
        <v>44813</v>
      </c>
      <c r="O1443" s="84"/>
      <c r="P1443" s="76">
        <v>70</v>
      </c>
      <c r="Q1443" s="76">
        <v>23600</v>
      </c>
      <c r="R1443" s="81">
        <v>4</v>
      </c>
      <c r="S1443" s="85" t="s">
        <v>865</v>
      </c>
      <c r="T1443" s="76" t="s">
        <v>895</v>
      </c>
      <c r="U1443" s="76">
        <v>25.69</v>
      </c>
      <c r="V1443" s="90" t="s">
        <v>884</v>
      </c>
      <c r="W1443" s="84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86"/>
      <c r="AP1443" s="86"/>
      <c r="AQ1443" s="86"/>
      <c r="AR1443" s="86"/>
      <c r="AS1443" s="86"/>
      <c r="AT1443" s="86"/>
      <c r="AU1443" s="86"/>
    </row>
    <row r="1444" spans="1:47" ht="15" customHeight="1">
      <c r="A1444" s="175">
        <v>59429191</v>
      </c>
      <c r="B1444" s="77">
        <v>7</v>
      </c>
      <c r="C1444" s="78">
        <v>44761</v>
      </c>
      <c r="D1444" s="79">
        <v>44761</v>
      </c>
      <c r="E1444" s="77" t="s">
        <v>862</v>
      </c>
      <c r="F1444" s="87">
        <v>44770</v>
      </c>
      <c r="G1444" s="81">
        <v>80</v>
      </c>
      <c r="H1444" s="81" t="s">
        <v>1276</v>
      </c>
      <c r="I1444" s="78">
        <v>44792</v>
      </c>
      <c r="J1444" s="81"/>
      <c r="K1444" s="97" t="s">
        <v>882</v>
      </c>
      <c r="L1444" s="82" t="s">
        <v>1277</v>
      </c>
      <c r="M1444" s="77" t="s">
        <v>7</v>
      </c>
      <c r="N1444" s="83"/>
      <c r="O1444" s="84"/>
      <c r="P1444" s="76">
        <v>68.5</v>
      </c>
      <c r="Q1444" s="76">
        <v>25000</v>
      </c>
      <c r="R1444" s="76">
        <v>4</v>
      </c>
      <c r="S1444" s="85" t="s">
        <v>865</v>
      </c>
      <c r="T1444" s="76" t="s">
        <v>873</v>
      </c>
      <c r="U1444" s="76">
        <v>25.7</v>
      </c>
      <c r="V1444" s="90" t="s">
        <v>884</v>
      </c>
      <c r="W1444" s="84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86"/>
      <c r="AP1444" s="86"/>
      <c r="AQ1444" s="86"/>
      <c r="AR1444" s="86"/>
      <c r="AS1444" s="86"/>
      <c r="AT1444" s="86"/>
      <c r="AU1444" s="86"/>
    </row>
    <row r="1445" spans="1:47" ht="15" customHeight="1">
      <c r="A1445" s="175">
        <v>92966894</v>
      </c>
      <c r="B1445" s="77">
        <v>8</v>
      </c>
      <c r="C1445" s="78">
        <v>44761</v>
      </c>
      <c r="D1445" s="79">
        <v>44761</v>
      </c>
      <c r="E1445" s="77" t="s">
        <v>862</v>
      </c>
      <c r="F1445" s="87">
        <v>44770</v>
      </c>
      <c r="G1445" s="81">
        <v>80</v>
      </c>
      <c r="H1445" s="81" t="s">
        <v>1276</v>
      </c>
      <c r="I1445" s="78">
        <v>44792</v>
      </c>
      <c r="J1445" s="81"/>
      <c r="K1445" s="97" t="s">
        <v>882</v>
      </c>
      <c r="L1445" s="82" t="s">
        <v>1277</v>
      </c>
      <c r="M1445" s="77" t="s">
        <v>7</v>
      </c>
      <c r="N1445" s="83"/>
      <c r="O1445" s="84"/>
      <c r="P1445" s="76">
        <v>68.5</v>
      </c>
      <c r="Q1445" s="76">
        <v>25000</v>
      </c>
      <c r="R1445" s="76">
        <v>4</v>
      </c>
      <c r="S1445" s="85" t="s">
        <v>865</v>
      </c>
      <c r="T1445" s="76" t="s">
        <v>873</v>
      </c>
      <c r="U1445" s="76">
        <v>25.7</v>
      </c>
      <c r="V1445" s="90" t="s">
        <v>884</v>
      </c>
      <c r="W1445" s="84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86"/>
      <c r="AP1445" s="86"/>
      <c r="AQ1445" s="86"/>
      <c r="AR1445" s="86"/>
      <c r="AS1445" s="86"/>
      <c r="AT1445" s="86"/>
      <c r="AU1445" s="86"/>
    </row>
    <row r="1446" spans="1:47" ht="15" customHeight="1">
      <c r="A1446" s="175">
        <v>91973693</v>
      </c>
      <c r="B1446" s="77">
        <v>9</v>
      </c>
      <c r="C1446" s="132">
        <v>44763</v>
      </c>
      <c r="D1446" s="79">
        <v>44763</v>
      </c>
      <c r="E1446" s="77" t="s">
        <v>862</v>
      </c>
      <c r="F1446" s="87">
        <v>44770</v>
      </c>
      <c r="G1446" s="81">
        <v>80</v>
      </c>
      <c r="H1446" s="81" t="s">
        <v>1278</v>
      </c>
      <c r="I1446" s="98">
        <v>44792</v>
      </c>
      <c r="J1446" s="81"/>
      <c r="K1446" s="97" t="s">
        <v>882</v>
      </c>
      <c r="L1446" s="82" t="s">
        <v>1279</v>
      </c>
      <c r="M1446" s="77" t="s">
        <v>7</v>
      </c>
      <c r="N1446" s="83"/>
      <c r="O1446" s="84"/>
      <c r="P1446" s="76">
        <v>68.5</v>
      </c>
      <c r="Q1446" s="76">
        <v>25300</v>
      </c>
      <c r="R1446" s="76">
        <v>4</v>
      </c>
      <c r="S1446" s="85" t="s">
        <v>865</v>
      </c>
      <c r="T1446" s="76" t="s">
        <v>873</v>
      </c>
      <c r="U1446" s="76">
        <v>25.7</v>
      </c>
      <c r="V1446" s="90" t="s">
        <v>884</v>
      </c>
      <c r="W1446" s="84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86"/>
      <c r="AP1446" s="86"/>
      <c r="AQ1446" s="86"/>
      <c r="AR1446" s="86"/>
      <c r="AS1446" s="86"/>
      <c r="AT1446" s="86"/>
      <c r="AU1446" s="86"/>
    </row>
    <row r="1447" spans="1:47" ht="15" customHeight="1">
      <c r="A1447" s="175">
        <v>97995898</v>
      </c>
      <c r="B1447" s="77">
        <v>10</v>
      </c>
      <c r="C1447" s="78">
        <v>44761</v>
      </c>
      <c r="D1447" s="79">
        <v>44761</v>
      </c>
      <c r="E1447" s="77" t="s">
        <v>862</v>
      </c>
      <c r="F1447" s="87">
        <v>44770</v>
      </c>
      <c r="G1447" s="81">
        <v>80</v>
      </c>
      <c r="H1447" s="81" t="s">
        <v>1276</v>
      </c>
      <c r="I1447" s="78">
        <v>44792</v>
      </c>
      <c r="J1447" s="81"/>
      <c r="K1447" s="97" t="s">
        <v>882</v>
      </c>
      <c r="L1447" s="82" t="s">
        <v>1277</v>
      </c>
      <c r="M1447" s="77" t="s">
        <v>7</v>
      </c>
      <c r="N1447" s="83"/>
      <c r="O1447" s="84"/>
      <c r="P1447" s="76">
        <v>68.5</v>
      </c>
      <c r="Q1447" s="76">
        <v>25000</v>
      </c>
      <c r="R1447" s="76">
        <v>4</v>
      </c>
      <c r="S1447" s="85" t="s">
        <v>865</v>
      </c>
      <c r="T1447" s="76" t="s">
        <v>873</v>
      </c>
      <c r="U1447" s="76">
        <v>25.7</v>
      </c>
      <c r="V1447" s="90" t="s">
        <v>884</v>
      </c>
      <c r="W1447" s="84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86"/>
      <c r="AP1447" s="86"/>
      <c r="AQ1447" s="86"/>
      <c r="AR1447" s="86"/>
      <c r="AS1447" s="86"/>
      <c r="AT1447" s="86"/>
      <c r="AU1447" s="86"/>
    </row>
    <row r="1448" spans="1:47" ht="15" customHeight="1">
      <c r="A1448" s="175">
        <v>98344815</v>
      </c>
      <c r="B1448" s="77">
        <v>11</v>
      </c>
      <c r="C1448" s="78">
        <v>44761</v>
      </c>
      <c r="D1448" s="79">
        <v>44761</v>
      </c>
      <c r="E1448" s="77" t="s">
        <v>862</v>
      </c>
      <c r="F1448" s="87">
        <v>44770</v>
      </c>
      <c r="G1448" s="81">
        <v>80</v>
      </c>
      <c r="H1448" s="81" t="s">
        <v>1276</v>
      </c>
      <c r="I1448" s="78">
        <v>44792</v>
      </c>
      <c r="J1448" s="81"/>
      <c r="K1448" s="97" t="s">
        <v>882</v>
      </c>
      <c r="L1448" s="82" t="s">
        <v>1277</v>
      </c>
      <c r="M1448" s="77" t="s">
        <v>7</v>
      </c>
      <c r="N1448" s="83"/>
      <c r="O1448" s="84"/>
      <c r="P1448" s="76">
        <v>68.5</v>
      </c>
      <c r="Q1448" s="76">
        <v>25300</v>
      </c>
      <c r="R1448" s="76">
        <v>4</v>
      </c>
      <c r="S1448" s="85" t="s">
        <v>865</v>
      </c>
      <c r="T1448" s="76" t="s">
        <v>873</v>
      </c>
      <c r="U1448" s="76">
        <v>25.7</v>
      </c>
      <c r="V1448" s="90" t="s">
        <v>884</v>
      </c>
      <c r="W1448" s="84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86"/>
      <c r="AP1448" s="86"/>
      <c r="AQ1448" s="86"/>
      <c r="AR1448" s="86"/>
      <c r="AS1448" s="86"/>
      <c r="AT1448" s="86"/>
      <c r="AU1448" s="86"/>
    </row>
    <row r="1449" spans="1:47" ht="15" customHeight="1">
      <c r="A1449" s="175">
        <v>95918090</v>
      </c>
      <c r="B1449" s="77">
        <v>12</v>
      </c>
      <c r="C1449" s="132">
        <v>44763</v>
      </c>
      <c r="D1449" s="79">
        <v>44763</v>
      </c>
      <c r="E1449" s="77" t="s">
        <v>862</v>
      </c>
      <c r="F1449" s="87">
        <v>44770</v>
      </c>
      <c r="G1449" s="81">
        <v>80</v>
      </c>
      <c r="H1449" s="81" t="s">
        <v>1278</v>
      </c>
      <c r="I1449" s="98">
        <v>44792</v>
      </c>
      <c r="J1449" s="97" t="s">
        <v>882</v>
      </c>
      <c r="K1449" s="252" t="s">
        <v>1320</v>
      </c>
      <c r="L1449" s="82" t="s">
        <v>1279</v>
      </c>
      <c r="M1449" s="77" t="s">
        <v>7</v>
      </c>
      <c r="N1449" s="83"/>
      <c r="O1449" s="84"/>
      <c r="P1449" s="76">
        <v>68.5</v>
      </c>
      <c r="Q1449" s="76">
        <v>25000</v>
      </c>
      <c r="R1449" s="76">
        <v>4</v>
      </c>
      <c r="S1449" s="85" t="s">
        <v>865</v>
      </c>
      <c r="T1449" s="76" t="s">
        <v>873</v>
      </c>
      <c r="U1449" s="76">
        <v>25.7</v>
      </c>
      <c r="V1449" s="252" t="s">
        <v>1321</v>
      </c>
      <c r="W1449" s="84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86"/>
      <c r="AP1449" s="86"/>
      <c r="AQ1449" s="86"/>
      <c r="AR1449" s="86"/>
      <c r="AS1449" s="86"/>
      <c r="AT1449" s="86"/>
      <c r="AU1449" s="86"/>
    </row>
    <row r="1450" spans="1:47" ht="15" customHeight="1">
      <c r="A1450" s="175">
        <v>91748939</v>
      </c>
      <c r="B1450" s="77">
        <v>13</v>
      </c>
      <c r="C1450" s="132">
        <v>44763</v>
      </c>
      <c r="D1450" s="79">
        <v>44763</v>
      </c>
      <c r="E1450" s="77" t="s">
        <v>862</v>
      </c>
      <c r="F1450" s="87">
        <v>44770</v>
      </c>
      <c r="G1450" s="81">
        <v>80</v>
      </c>
      <c r="H1450" s="81" t="s">
        <v>1278</v>
      </c>
      <c r="I1450" s="98">
        <v>44792</v>
      </c>
      <c r="J1450" s="81"/>
      <c r="K1450" s="97" t="s">
        <v>882</v>
      </c>
      <c r="L1450" s="82" t="s">
        <v>1279</v>
      </c>
      <c r="M1450" s="77" t="s">
        <v>7</v>
      </c>
      <c r="N1450" s="83"/>
      <c r="O1450" s="84"/>
      <c r="P1450" s="76">
        <v>68.5</v>
      </c>
      <c r="Q1450" s="76">
        <v>25000</v>
      </c>
      <c r="R1450" s="76">
        <v>4</v>
      </c>
      <c r="S1450" s="85" t="s">
        <v>865</v>
      </c>
      <c r="T1450" s="76" t="s">
        <v>873</v>
      </c>
      <c r="U1450" s="76">
        <v>25.7</v>
      </c>
      <c r="V1450" s="90" t="s">
        <v>884</v>
      </c>
      <c r="W1450" s="84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86"/>
      <c r="AP1450" s="86"/>
      <c r="AQ1450" s="86"/>
      <c r="AR1450" s="86"/>
      <c r="AS1450" s="86"/>
      <c r="AT1450" s="86"/>
      <c r="AU1450" s="86"/>
    </row>
    <row r="1451" spans="1:47" ht="15" customHeight="1">
      <c r="A1451" s="175">
        <v>91967620</v>
      </c>
      <c r="B1451" s="77">
        <v>14</v>
      </c>
      <c r="C1451" s="132">
        <v>44763</v>
      </c>
      <c r="D1451" s="79">
        <v>44763</v>
      </c>
      <c r="E1451" s="77" t="s">
        <v>862</v>
      </c>
      <c r="F1451" s="87">
        <v>44770</v>
      </c>
      <c r="G1451" s="81">
        <v>80</v>
      </c>
      <c r="H1451" s="81" t="s">
        <v>1278</v>
      </c>
      <c r="I1451" s="98">
        <v>44792</v>
      </c>
      <c r="J1451" s="81"/>
      <c r="K1451" s="97" t="s">
        <v>882</v>
      </c>
      <c r="L1451" s="82" t="s">
        <v>1279</v>
      </c>
      <c r="M1451" s="77" t="s">
        <v>7</v>
      </c>
      <c r="N1451" s="83"/>
      <c r="O1451" s="84"/>
      <c r="P1451" s="76">
        <v>68.5</v>
      </c>
      <c r="Q1451" s="76">
        <v>25300</v>
      </c>
      <c r="R1451" s="76">
        <v>4</v>
      </c>
      <c r="S1451" s="85" t="s">
        <v>865</v>
      </c>
      <c r="T1451" s="76" t="s">
        <v>873</v>
      </c>
      <c r="U1451" s="76">
        <v>25.7</v>
      </c>
      <c r="V1451" s="90" t="s">
        <v>884</v>
      </c>
      <c r="W1451" s="84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86"/>
      <c r="AP1451" s="86"/>
      <c r="AQ1451" s="86"/>
      <c r="AR1451" s="86"/>
      <c r="AS1451" s="86"/>
      <c r="AT1451" s="86"/>
      <c r="AU1451" s="86"/>
    </row>
    <row r="1452" spans="1:47" ht="15" customHeight="1">
      <c r="A1452" s="175">
        <v>92985696</v>
      </c>
      <c r="B1452" s="77">
        <v>15</v>
      </c>
      <c r="C1452" s="78">
        <v>44759</v>
      </c>
      <c r="D1452" s="79">
        <v>44759</v>
      </c>
      <c r="E1452" s="77" t="s">
        <v>862</v>
      </c>
      <c r="F1452" s="87">
        <v>44770</v>
      </c>
      <c r="G1452" s="81">
        <v>80</v>
      </c>
      <c r="H1452" s="81" t="s">
        <v>1247</v>
      </c>
      <c r="I1452" s="78">
        <v>44791</v>
      </c>
      <c r="J1452" s="81"/>
      <c r="K1452" s="97" t="s">
        <v>882</v>
      </c>
      <c r="L1452" s="82" t="s">
        <v>1242</v>
      </c>
      <c r="M1452" s="77" t="s">
        <v>7</v>
      </c>
      <c r="N1452" s="83"/>
      <c r="O1452" s="84"/>
      <c r="P1452" s="76">
        <v>68.5</v>
      </c>
      <c r="Q1452" s="76">
        <v>25000</v>
      </c>
      <c r="R1452" s="76">
        <v>4</v>
      </c>
      <c r="S1452" s="85" t="s">
        <v>865</v>
      </c>
      <c r="T1452" s="76" t="s">
        <v>873</v>
      </c>
      <c r="U1452" s="76">
        <v>25.7</v>
      </c>
      <c r="V1452" s="90" t="s">
        <v>884</v>
      </c>
      <c r="W1452" s="84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86"/>
      <c r="AP1452" s="86"/>
      <c r="AQ1452" s="86"/>
      <c r="AR1452" s="86"/>
      <c r="AS1452" s="86"/>
      <c r="AT1452" s="86"/>
      <c r="AU1452" s="86"/>
    </row>
    <row r="1453" spans="1:47" ht="15" customHeight="1">
      <c r="A1453" s="175">
        <v>91955492</v>
      </c>
      <c r="B1453" s="77">
        <v>16</v>
      </c>
      <c r="C1453" s="132">
        <v>44763</v>
      </c>
      <c r="D1453" s="79">
        <v>44763</v>
      </c>
      <c r="E1453" s="77" t="s">
        <v>862</v>
      </c>
      <c r="F1453" s="87">
        <v>44770</v>
      </c>
      <c r="G1453" s="81">
        <v>80</v>
      </c>
      <c r="H1453" s="81" t="s">
        <v>1278</v>
      </c>
      <c r="I1453" s="98">
        <v>44792</v>
      </c>
      <c r="J1453" s="81"/>
      <c r="K1453" s="97" t="s">
        <v>882</v>
      </c>
      <c r="L1453" s="82" t="s">
        <v>1279</v>
      </c>
      <c r="M1453" s="77" t="s">
        <v>7</v>
      </c>
      <c r="N1453" s="83"/>
      <c r="O1453" s="84"/>
      <c r="P1453" s="76">
        <v>68.5</v>
      </c>
      <c r="Q1453" s="76">
        <v>25400</v>
      </c>
      <c r="R1453" s="76">
        <v>4</v>
      </c>
      <c r="S1453" s="85" t="s">
        <v>865</v>
      </c>
      <c r="T1453" s="76" t="s">
        <v>873</v>
      </c>
      <c r="U1453" s="76">
        <v>25.7</v>
      </c>
      <c r="V1453" s="90" t="s">
        <v>884</v>
      </c>
      <c r="W1453" s="84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86"/>
      <c r="AP1453" s="86"/>
      <c r="AQ1453" s="86"/>
      <c r="AR1453" s="86"/>
      <c r="AS1453" s="86"/>
      <c r="AT1453" s="86"/>
      <c r="AU1453" s="86"/>
    </row>
    <row r="1454" spans="1:47" ht="15" customHeight="1">
      <c r="A1454" s="175">
        <v>98022700</v>
      </c>
      <c r="B1454" s="77">
        <v>17</v>
      </c>
      <c r="C1454" s="132">
        <v>44763</v>
      </c>
      <c r="D1454" s="79">
        <v>44763</v>
      </c>
      <c r="E1454" s="77" t="s">
        <v>862</v>
      </c>
      <c r="F1454" s="87">
        <v>44770</v>
      </c>
      <c r="G1454" s="81">
        <v>80</v>
      </c>
      <c r="H1454" s="81" t="s">
        <v>1278</v>
      </c>
      <c r="I1454" s="98">
        <v>44792</v>
      </c>
      <c r="J1454" s="97" t="s">
        <v>882</v>
      </c>
      <c r="K1454" s="246" t="s">
        <v>469</v>
      </c>
      <c r="L1454" s="82" t="s">
        <v>1279</v>
      </c>
      <c r="M1454" s="77" t="s">
        <v>7</v>
      </c>
      <c r="N1454" s="83"/>
      <c r="O1454" s="84"/>
      <c r="P1454" s="76">
        <v>69</v>
      </c>
      <c r="Q1454" s="76">
        <v>25000</v>
      </c>
      <c r="R1454" s="76">
        <v>4</v>
      </c>
      <c r="S1454" s="85" t="s">
        <v>875</v>
      </c>
      <c r="T1454" s="88" t="s">
        <v>876</v>
      </c>
      <c r="U1454" s="76">
        <v>25.22</v>
      </c>
      <c r="V1454" s="101" t="s">
        <v>1243</v>
      </c>
      <c r="W1454" s="84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86"/>
      <c r="AP1454" s="86"/>
      <c r="AQ1454" s="86"/>
      <c r="AR1454" s="86"/>
      <c r="AS1454" s="86"/>
      <c r="AT1454" s="86"/>
      <c r="AU1454" s="86"/>
    </row>
    <row r="1455" spans="1:47" ht="15" customHeight="1">
      <c r="A1455" s="175">
        <v>98154263</v>
      </c>
      <c r="B1455" s="77">
        <v>18</v>
      </c>
      <c r="C1455" s="132">
        <v>44763</v>
      </c>
      <c r="D1455" s="79">
        <v>44763</v>
      </c>
      <c r="E1455" s="77" t="s">
        <v>862</v>
      </c>
      <c r="F1455" s="87">
        <v>44770</v>
      </c>
      <c r="G1455" s="81">
        <v>80</v>
      </c>
      <c r="H1455" s="81" t="s">
        <v>1278</v>
      </c>
      <c r="I1455" s="98">
        <v>44792</v>
      </c>
      <c r="J1455" s="81"/>
      <c r="K1455" s="97" t="s">
        <v>882</v>
      </c>
      <c r="L1455" s="82" t="s">
        <v>1279</v>
      </c>
      <c r="M1455" s="77" t="s">
        <v>7</v>
      </c>
      <c r="N1455" s="83"/>
      <c r="O1455" s="84"/>
      <c r="P1455" s="76">
        <v>69</v>
      </c>
      <c r="Q1455" s="76">
        <v>25000</v>
      </c>
      <c r="R1455" s="76">
        <v>4</v>
      </c>
      <c r="S1455" s="85" t="s">
        <v>875</v>
      </c>
      <c r="T1455" s="88" t="s">
        <v>876</v>
      </c>
      <c r="U1455" s="76">
        <v>25.22</v>
      </c>
      <c r="V1455" s="90" t="s">
        <v>884</v>
      </c>
      <c r="W1455" s="84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86"/>
      <c r="AP1455" s="86"/>
      <c r="AQ1455" s="86"/>
      <c r="AR1455" s="86"/>
      <c r="AS1455" s="86"/>
      <c r="AT1455" s="86"/>
      <c r="AU1455" s="86"/>
    </row>
    <row r="1456" spans="1:47" ht="15" customHeight="1">
      <c r="A1456" s="175">
        <v>98118391</v>
      </c>
      <c r="B1456" s="77">
        <v>19</v>
      </c>
      <c r="C1456" s="132">
        <v>44763</v>
      </c>
      <c r="D1456" s="79">
        <v>44763</v>
      </c>
      <c r="E1456" s="77" t="s">
        <v>862</v>
      </c>
      <c r="F1456" s="87">
        <v>44770</v>
      </c>
      <c r="G1456" s="81">
        <v>80</v>
      </c>
      <c r="H1456" s="81" t="s">
        <v>1278</v>
      </c>
      <c r="I1456" s="98">
        <v>44792</v>
      </c>
      <c r="J1456" s="81"/>
      <c r="K1456" s="97" t="s">
        <v>882</v>
      </c>
      <c r="L1456" s="82" t="s">
        <v>1279</v>
      </c>
      <c r="M1456" s="77" t="s">
        <v>7</v>
      </c>
      <c r="N1456" s="83"/>
      <c r="O1456" s="84"/>
      <c r="P1456" s="76">
        <v>69.8</v>
      </c>
      <c r="Q1456" s="76">
        <v>24100</v>
      </c>
      <c r="R1456" s="76">
        <v>4</v>
      </c>
      <c r="S1456" s="89" t="s">
        <v>877</v>
      </c>
      <c r="T1456" s="76" t="s">
        <v>894</v>
      </c>
      <c r="U1456" s="81">
        <v>25.22</v>
      </c>
      <c r="V1456" s="90" t="s">
        <v>884</v>
      </c>
      <c r="W1456" s="84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86"/>
      <c r="AP1456" s="86"/>
      <c r="AQ1456" s="86"/>
      <c r="AR1456" s="86"/>
      <c r="AS1456" s="86"/>
      <c r="AT1456" s="86"/>
      <c r="AU1456" s="86"/>
    </row>
    <row r="1457" spans="1:47" ht="15" customHeight="1">
      <c r="A1457" s="175">
        <v>98112014</v>
      </c>
      <c r="B1457" s="77">
        <v>20</v>
      </c>
      <c r="C1457" s="78">
        <v>44761</v>
      </c>
      <c r="D1457" s="79">
        <v>44761</v>
      </c>
      <c r="E1457" s="77" t="s">
        <v>862</v>
      </c>
      <c r="F1457" s="87">
        <v>44770</v>
      </c>
      <c r="G1457" s="81">
        <v>80</v>
      </c>
      <c r="H1457" s="81" t="s">
        <v>1276</v>
      </c>
      <c r="I1457" s="78">
        <v>44792</v>
      </c>
      <c r="J1457" s="81"/>
      <c r="K1457" s="97" t="s">
        <v>882</v>
      </c>
      <c r="L1457" s="82" t="s">
        <v>1277</v>
      </c>
      <c r="M1457" s="77" t="s">
        <v>7</v>
      </c>
      <c r="N1457" s="83"/>
      <c r="O1457" s="84"/>
      <c r="P1457" s="76">
        <v>69.8</v>
      </c>
      <c r="Q1457" s="76">
        <v>24100</v>
      </c>
      <c r="R1457" s="76">
        <v>4</v>
      </c>
      <c r="S1457" s="89" t="s">
        <v>877</v>
      </c>
      <c r="T1457" s="76" t="s">
        <v>894</v>
      </c>
      <c r="U1457" s="81">
        <v>25.22</v>
      </c>
      <c r="V1457" s="90" t="s">
        <v>884</v>
      </c>
      <c r="W1457" s="84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86"/>
      <c r="AP1457" s="86"/>
      <c r="AQ1457" s="86"/>
      <c r="AR1457" s="86"/>
      <c r="AS1457" s="86"/>
      <c r="AT1457" s="86"/>
      <c r="AU1457" s="86"/>
    </row>
    <row r="1458" spans="1:47" ht="15" customHeight="1">
      <c r="A1458" s="175">
        <v>98138274</v>
      </c>
      <c r="B1458" s="77">
        <v>21</v>
      </c>
      <c r="C1458" s="78">
        <v>44761</v>
      </c>
      <c r="D1458" s="79">
        <v>44761</v>
      </c>
      <c r="E1458" s="77" t="s">
        <v>862</v>
      </c>
      <c r="F1458" s="87">
        <v>44770</v>
      </c>
      <c r="G1458" s="81">
        <v>80</v>
      </c>
      <c r="H1458" s="81" t="s">
        <v>1276</v>
      </c>
      <c r="I1458" s="78">
        <v>44792</v>
      </c>
      <c r="J1458" s="81"/>
      <c r="K1458" s="97" t="s">
        <v>882</v>
      </c>
      <c r="L1458" s="82" t="s">
        <v>1277</v>
      </c>
      <c r="M1458" s="77" t="s">
        <v>7</v>
      </c>
      <c r="N1458" s="83"/>
      <c r="O1458" s="84"/>
      <c r="P1458" s="76">
        <v>69.8</v>
      </c>
      <c r="Q1458" s="76">
        <v>24100</v>
      </c>
      <c r="R1458" s="76">
        <v>4</v>
      </c>
      <c r="S1458" s="89" t="s">
        <v>877</v>
      </c>
      <c r="T1458" s="76" t="s">
        <v>894</v>
      </c>
      <c r="U1458" s="81">
        <v>25.22</v>
      </c>
      <c r="V1458" s="90" t="s">
        <v>884</v>
      </c>
      <c r="W1458" s="84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86"/>
      <c r="AP1458" s="86"/>
      <c r="AQ1458" s="86"/>
      <c r="AR1458" s="86"/>
      <c r="AS1458" s="86"/>
      <c r="AT1458" s="86"/>
      <c r="AU1458" s="86"/>
    </row>
    <row r="1459" spans="1:47" ht="15" customHeight="1">
      <c r="A1459" s="175">
        <v>54009691</v>
      </c>
      <c r="B1459" s="77">
        <v>22</v>
      </c>
      <c r="C1459" s="132">
        <v>44763</v>
      </c>
      <c r="D1459" s="79">
        <v>44763</v>
      </c>
      <c r="E1459" s="77" t="s">
        <v>862</v>
      </c>
      <c r="F1459" s="87">
        <v>44770</v>
      </c>
      <c r="G1459" s="81">
        <v>80</v>
      </c>
      <c r="H1459" s="81" t="s">
        <v>1278</v>
      </c>
      <c r="I1459" s="98">
        <v>44792</v>
      </c>
      <c r="J1459" s="81"/>
      <c r="K1459" s="97" t="s">
        <v>882</v>
      </c>
      <c r="L1459" s="82" t="s">
        <v>1279</v>
      </c>
      <c r="M1459" s="77" t="s">
        <v>7</v>
      </c>
      <c r="N1459" s="83"/>
      <c r="O1459" s="84"/>
      <c r="P1459" s="76">
        <v>69</v>
      </c>
      <c r="Q1459" s="81">
        <v>25000</v>
      </c>
      <c r="R1459" s="81">
        <v>4</v>
      </c>
      <c r="S1459" s="89" t="s">
        <v>877</v>
      </c>
      <c r="T1459" s="100" t="s">
        <v>891</v>
      </c>
      <c r="U1459" s="81">
        <v>25.22</v>
      </c>
      <c r="V1459" s="90" t="s">
        <v>884</v>
      </c>
      <c r="W1459" s="84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86"/>
      <c r="AP1459" s="86"/>
      <c r="AQ1459" s="86"/>
      <c r="AR1459" s="86"/>
      <c r="AS1459" s="86"/>
      <c r="AT1459" s="86"/>
      <c r="AU1459" s="86"/>
    </row>
    <row r="1460" spans="1:47" ht="15" customHeight="1">
      <c r="A1460" s="175">
        <v>54199393</v>
      </c>
      <c r="B1460" s="77">
        <v>23</v>
      </c>
      <c r="C1460" s="132">
        <v>44763</v>
      </c>
      <c r="D1460" s="79">
        <v>44763</v>
      </c>
      <c r="E1460" s="77" t="s">
        <v>862</v>
      </c>
      <c r="F1460" s="87">
        <v>44770</v>
      </c>
      <c r="G1460" s="81">
        <v>80</v>
      </c>
      <c r="H1460" s="81" t="s">
        <v>1278</v>
      </c>
      <c r="I1460" s="98">
        <v>44792</v>
      </c>
      <c r="J1460" s="81"/>
      <c r="K1460" s="97" t="s">
        <v>882</v>
      </c>
      <c r="L1460" s="82" t="s">
        <v>1279</v>
      </c>
      <c r="M1460" s="77" t="s">
        <v>7</v>
      </c>
      <c r="N1460" s="83"/>
      <c r="O1460" s="84"/>
      <c r="P1460" s="76">
        <v>69</v>
      </c>
      <c r="Q1460" s="81">
        <v>25000</v>
      </c>
      <c r="R1460" s="81">
        <v>4</v>
      </c>
      <c r="S1460" s="89" t="s">
        <v>877</v>
      </c>
      <c r="T1460" s="100" t="s">
        <v>891</v>
      </c>
      <c r="U1460" s="81">
        <v>25.22</v>
      </c>
      <c r="V1460" s="90" t="s">
        <v>884</v>
      </c>
      <c r="W1460" s="84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86"/>
      <c r="AP1460" s="86"/>
      <c r="AQ1460" s="86"/>
      <c r="AR1460" s="86"/>
      <c r="AS1460" s="86"/>
      <c r="AT1460" s="86"/>
      <c r="AU1460" s="86"/>
    </row>
    <row r="1461" spans="1:47" ht="15" customHeight="1">
      <c r="A1461" s="175">
        <v>95004495</v>
      </c>
      <c r="B1461" s="77">
        <v>24</v>
      </c>
      <c r="C1461" s="78">
        <v>44761</v>
      </c>
      <c r="D1461" s="79">
        <v>44761</v>
      </c>
      <c r="E1461" s="77" t="s">
        <v>862</v>
      </c>
      <c r="F1461" s="87">
        <v>44770</v>
      </c>
      <c r="G1461" s="81">
        <v>80</v>
      </c>
      <c r="H1461" s="81" t="s">
        <v>1276</v>
      </c>
      <c r="I1461" s="78">
        <v>44792</v>
      </c>
      <c r="J1461" s="81"/>
      <c r="K1461" s="97" t="s">
        <v>882</v>
      </c>
      <c r="L1461" s="82" t="s">
        <v>1277</v>
      </c>
      <c r="M1461" s="77" t="s">
        <v>7</v>
      </c>
      <c r="N1461" s="83"/>
      <c r="O1461" s="84"/>
      <c r="P1461" s="76">
        <v>69</v>
      </c>
      <c r="Q1461" s="81">
        <v>25000</v>
      </c>
      <c r="R1461" s="81">
        <v>4</v>
      </c>
      <c r="S1461" s="89" t="s">
        <v>877</v>
      </c>
      <c r="T1461" s="100" t="s">
        <v>891</v>
      </c>
      <c r="U1461" s="81">
        <v>25.22</v>
      </c>
      <c r="V1461" s="90" t="s">
        <v>884</v>
      </c>
      <c r="W1461" s="84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86"/>
      <c r="AP1461" s="86"/>
      <c r="AQ1461" s="86"/>
      <c r="AR1461" s="86"/>
      <c r="AS1461" s="86"/>
      <c r="AT1461" s="86"/>
      <c r="AU1461" s="86"/>
    </row>
    <row r="1462" spans="1:47" ht="15" customHeight="1">
      <c r="A1462" s="175">
        <v>54128293</v>
      </c>
      <c r="B1462" s="77">
        <v>25</v>
      </c>
      <c r="C1462" s="132">
        <v>44763</v>
      </c>
      <c r="D1462" s="79">
        <v>44763</v>
      </c>
      <c r="E1462" s="77" t="s">
        <v>862</v>
      </c>
      <c r="F1462" s="87">
        <v>44770</v>
      </c>
      <c r="G1462" s="81">
        <v>80</v>
      </c>
      <c r="H1462" s="81" t="s">
        <v>1278</v>
      </c>
      <c r="I1462" s="98">
        <v>44792</v>
      </c>
      <c r="J1462" s="81"/>
      <c r="K1462" s="97" t="s">
        <v>882</v>
      </c>
      <c r="L1462" s="82" t="s">
        <v>1279</v>
      </c>
      <c r="M1462" s="77" t="s">
        <v>7</v>
      </c>
      <c r="N1462" s="83"/>
      <c r="O1462" s="84"/>
      <c r="P1462" s="76">
        <v>69</v>
      </c>
      <c r="Q1462" s="81">
        <v>25000</v>
      </c>
      <c r="R1462" s="81">
        <v>4</v>
      </c>
      <c r="S1462" s="89" t="s">
        <v>877</v>
      </c>
      <c r="T1462" s="100" t="s">
        <v>891</v>
      </c>
      <c r="U1462" s="81">
        <v>25.22</v>
      </c>
      <c r="V1462" s="90" t="s">
        <v>884</v>
      </c>
      <c r="W1462" s="84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86"/>
      <c r="AP1462" s="86"/>
      <c r="AQ1462" s="86"/>
      <c r="AR1462" s="86"/>
      <c r="AS1462" s="86"/>
      <c r="AT1462" s="86"/>
      <c r="AU1462" s="86"/>
    </row>
    <row r="1463" spans="1:47" ht="15" customHeight="1">
      <c r="A1463" s="175">
        <v>94184405</v>
      </c>
      <c r="B1463" s="77">
        <v>26</v>
      </c>
      <c r="C1463" s="132">
        <v>44763</v>
      </c>
      <c r="D1463" s="79">
        <v>44763</v>
      </c>
      <c r="E1463" s="77" t="s">
        <v>862</v>
      </c>
      <c r="F1463" s="87">
        <v>44770</v>
      </c>
      <c r="G1463" s="81">
        <v>80</v>
      </c>
      <c r="H1463" s="81" t="s">
        <v>1278</v>
      </c>
      <c r="I1463" s="98">
        <v>44792</v>
      </c>
      <c r="J1463" s="81"/>
      <c r="K1463" s="97" t="s">
        <v>882</v>
      </c>
      <c r="L1463" s="82" t="s">
        <v>1279</v>
      </c>
      <c r="M1463" s="77" t="s">
        <v>7</v>
      </c>
      <c r="N1463" s="83"/>
      <c r="O1463" s="84"/>
      <c r="P1463" s="76">
        <v>69</v>
      </c>
      <c r="Q1463" s="81">
        <v>25000</v>
      </c>
      <c r="R1463" s="81">
        <v>4</v>
      </c>
      <c r="S1463" s="89" t="s">
        <v>877</v>
      </c>
      <c r="T1463" s="100" t="s">
        <v>891</v>
      </c>
      <c r="U1463" s="81">
        <v>25.22</v>
      </c>
      <c r="V1463" s="90" t="s">
        <v>884</v>
      </c>
      <c r="W1463" s="84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86"/>
      <c r="AP1463" s="86"/>
      <c r="AQ1463" s="86"/>
      <c r="AR1463" s="86"/>
      <c r="AS1463" s="86"/>
      <c r="AT1463" s="86"/>
      <c r="AU1463" s="86"/>
    </row>
    <row r="1464" spans="1:47" ht="15" customHeight="1">
      <c r="A1464" s="175">
        <v>59724492</v>
      </c>
      <c r="B1464" s="77">
        <v>27</v>
      </c>
      <c r="C1464" s="132">
        <v>44766</v>
      </c>
      <c r="D1464" s="79">
        <v>44766</v>
      </c>
      <c r="E1464" s="81" t="s">
        <v>862</v>
      </c>
      <c r="F1464" s="87">
        <v>44770</v>
      </c>
      <c r="G1464" s="81">
        <v>80</v>
      </c>
      <c r="H1464" s="81" t="s">
        <v>1361</v>
      </c>
      <c r="I1464" s="98">
        <v>44796</v>
      </c>
      <c r="J1464" s="81"/>
      <c r="K1464" s="97" t="s">
        <v>882</v>
      </c>
      <c r="L1464" s="82" t="s">
        <v>1376</v>
      </c>
      <c r="M1464" s="77" t="s">
        <v>7</v>
      </c>
      <c r="N1464" s="83"/>
      <c r="O1464" s="84"/>
      <c r="P1464" s="76">
        <v>69</v>
      </c>
      <c r="Q1464" s="81">
        <v>25000</v>
      </c>
      <c r="R1464" s="81">
        <v>4</v>
      </c>
      <c r="S1464" s="89" t="s">
        <v>877</v>
      </c>
      <c r="T1464" s="100" t="s">
        <v>891</v>
      </c>
      <c r="U1464" s="81">
        <v>25.22</v>
      </c>
      <c r="V1464" s="90" t="s">
        <v>884</v>
      </c>
      <c r="W1464" s="84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86"/>
      <c r="AP1464" s="86"/>
      <c r="AQ1464" s="86"/>
      <c r="AR1464" s="86"/>
      <c r="AS1464" s="86"/>
      <c r="AT1464" s="86"/>
      <c r="AU1464" s="86"/>
    </row>
    <row r="1465" spans="1:47" ht="15" customHeight="1">
      <c r="A1465" s="175">
        <v>54119391</v>
      </c>
      <c r="B1465" s="77">
        <v>28</v>
      </c>
      <c r="C1465" s="132">
        <v>44766</v>
      </c>
      <c r="D1465" s="79">
        <v>44766</v>
      </c>
      <c r="E1465" s="81" t="s">
        <v>862</v>
      </c>
      <c r="F1465" s="87">
        <v>44770</v>
      </c>
      <c r="G1465" s="81">
        <v>80</v>
      </c>
      <c r="H1465" s="81" t="s">
        <v>1361</v>
      </c>
      <c r="I1465" s="98">
        <v>44796</v>
      </c>
      <c r="J1465" s="81"/>
      <c r="K1465" s="97" t="s">
        <v>882</v>
      </c>
      <c r="L1465" s="82" t="s">
        <v>1376</v>
      </c>
      <c r="M1465" s="77" t="s">
        <v>7</v>
      </c>
      <c r="N1465" s="83"/>
      <c r="O1465" s="84"/>
      <c r="P1465" s="76">
        <v>69</v>
      </c>
      <c r="Q1465" s="81">
        <v>25000</v>
      </c>
      <c r="R1465" s="81">
        <v>4</v>
      </c>
      <c r="S1465" s="89" t="s">
        <v>877</v>
      </c>
      <c r="T1465" s="100" t="s">
        <v>891</v>
      </c>
      <c r="U1465" s="81">
        <v>25.22</v>
      </c>
      <c r="V1465" s="90" t="s">
        <v>884</v>
      </c>
      <c r="W1465" s="84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86"/>
      <c r="AP1465" s="86"/>
      <c r="AQ1465" s="86"/>
      <c r="AR1465" s="86"/>
      <c r="AS1465" s="86"/>
      <c r="AT1465" s="86"/>
      <c r="AU1465" s="86"/>
    </row>
    <row r="1466" spans="1:47" ht="15" customHeight="1">
      <c r="A1466" s="175">
        <v>91744912</v>
      </c>
      <c r="B1466" s="77">
        <v>29</v>
      </c>
      <c r="C1466" s="132">
        <v>44763</v>
      </c>
      <c r="D1466" s="79">
        <v>44763</v>
      </c>
      <c r="E1466" s="77" t="s">
        <v>862</v>
      </c>
      <c r="F1466" s="87">
        <v>44770</v>
      </c>
      <c r="G1466" s="81">
        <v>80</v>
      </c>
      <c r="H1466" s="81" t="s">
        <v>1278</v>
      </c>
      <c r="I1466" s="98">
        <v>44792</v>
      </c>
      <c r="J1466" s="81"/>
      <c r="K1466" s="97" t="s">
        <v>882</v>
      </c>
      <c r="L1466" s="82" t="s">
        <v>1279</v>
      </c>
      <c r="M1466" s="77" t="s">
        <v>7</v>
      </c>
      <c r="N1466" s="83"/>
      <c r="O1466" s="84"/>
      <c r="P1466" s="76">
        <v>74.5</v>
      </c>
      <c r="Q1466" s="76">
        <v>25100</v>
      </c>
      <c r="R1466" s="76">
        <v>4</v>
      </c>
      <c r="S1466" s="85" t="s">
        <v>865</v>
      </c>
      <c r="T1466" s="90" t="s">
        <v>879</v>
      </c>
      <c r="U1466" s="76">
        <v>25.62</v>
      </c>
      <c r="V1466" s="90" t="s">
        <v>884</v>
      </c>
      <c r="W1466" s="84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86"/>
      <c r="AP1466" s="86"/>
      <c r="AQ1466" s="86"/>
      <c r="AR1466" s="86"/>
      <c r="AS1466" s="86"/>
      <c r="AT1466" s="86"/>
      <c r="AU1466" s="86"/>
    </row>
    <row r="1467" spans="1:47" ht="15" customHeight="1">
      <c r="A1467" s="175">
        <v>94945045</v>
      </c>
      <c r="B1467" s="77">
        <v>30</v>
      </c>
      <c r="C1467" s="132">
        <v>44766</v>
      </c>
      <c r="D1467" s="79">
        <v>44766</v>
      </c>
      <c r="E1467" s="81" t="s">
        <v>862</v>
      </c>
      <c r="F1467" s="87">
        <v>44770</v>
      </c>
      <c r="G1467" s="81">
        <v>80</v>
      </c>
      <c r="H1467" s="81" t="s">
        <v>1361</v>
      </c>
      <c r="I1467" s="98">
        <v>44796</v>
      </c>
      <c r="J1467" s="81"/>
      <c r="K1467" s="97" t="s">
        <v>882</v>
      </c>
      <c r="L1467" s="82" t="s">
        <v>1376</v>
      </c>
      <c r="M1467" s="77" t="s">
        <v>7</v>
      </c>
      <c r="N1467" s="83"/>
      <c r="O1467" s="84"/>
      <c r="P1467" s="76">
        <v>69</v>
      </c>
      <c r="Q1467" s="81">
        <v>24700</v>
      </c>
      <c r="R1467" s="76">
        <v>4</v>
      </c>
      <c r="S1467" s="85" t="s">
        <v>865</v>
      </c>
      <c r="T1467" s="101" t="s">
        <v>897</v>
      </c>
      <c r="U1467" s="76">
        <v>25.38</v>
      </c>
      <c r="V1467" s="90" t="s">
        <v>884</v>
      </c>
      <c r="W1467" s="84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86"/>
      <c r="AP1467" s="86"/>
      <c r="AQ1467" s="86"/>
      <c r="AR1467" s="86"/>
      <c r="AS1467" s="86"/>
      <c r="AT1467" s="86"/>
      <c r="AU1467" s="86"/>
    </row>
    <row r="1468" spans="1:47" ht="15" customHeight="1">
      <c r="A1468" s="175">
        <v>54925938</v>
      </c>
      <c r="B1468" s="77">
        <v>31</v>
      </c>
      <c r="C1468" s="132">
        <v>44763</v>
      </c>
      <c r="D1468" s="79">
        <v>44763</v>
      </c>
      <c r="E1468" s="77" t="s">
        <v>862</v>
      </c>
      <c r="F1468" s="87">
        <v>44770</v>
      </c>
      <c r="G1468" s="81">
        <v>80</v>
      </c>
      <c r="H1468" s="81" t="s">
        <v>1278</v>
      </c>
      <c r="I1468" s="98">
        <v>44792</v>
      </c>
      <c r="J1468" s="81"/>
      <c r="K1468" s="97" t="s">
        <v>882</v>
      </c>
      <c r="L1468" s="82" t="s">
        <v>1279</v>
      </c>
      <c r="M1468" s="77" t="s">
        <v>7</v>
      </c>
      <c r="N1468" s="83"/>
      <c r="O1468" s="84"/>
      <c r="P1468" s="76">
        <v>69</v>
      </c>
      <c r="Q1468" s="76">
        <v>24500</v>
      </c>
      <c r="R1468" s="76">
        <v>4</v>
      </c>
      <c r="S1468" s="85" t="s">
        <v>865</v>
      </c>
      <c r="T1468" s="126" t="s">
        <v>951</v>
      </c>
      <c r="U1468" s="76">
        <v>25.69</v>
      </c>
      <c r="V1468" s="90" t="s">
        <v>884</v>
      </c>
      <c r="W1468" s="84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86"/>
      <c r="AP1468" s="86"/>
      <c r="AQ1468" s="86"/>
      <c r="AR1468" s="86"/>
      <c r="AS1468" s="86"/>
      <c r="AT1468" s="86"/>
      <c r="AU1468" s="86"/>
    </row>
    <row r="1469" spans="1:47" ht="15" customHeight="1">
      <c r="A1469" s="175">
        <v>98142417</v>
      </c>
      <c r="B1469" s="77">
        <v>32</v>
      </c>
      <c r="C1469" s="132">
        <v>44766</v>
      </c>
      <c r="D1469" s="79">
        <v>44766</v>
      </c>
      <c r="E1469" s="81" t="s">
        <v>862</v>
      </c>
      <c r="F1469" s="87">
        <v>44770</v>
      </c>
      <c r="G1469" s="81">
        <v>80</v>
      </c>
      <c r="H1469" s="81" t="s">
        <v>1361</v>
      </c>
      <c r="I1469" s="98">
        <v>44796</v>
      </c>
      <c r="J1469" s="81"/>
      <c r="K1469" s="97" t="s">
        <v>882</v>
      </c>
      <c r="L1469" s="82" t="s">
        <v>1376</v>
      </c>
      <c r="M1469" s="77" t="s">
        <v>7</v>
      </c>
      <c r="N1469" s="83"/>
      <c r="O1469" s="84"/>
      <c r="P1469" s="76">
        <v>69.8</v>
      </c>
      <c r="Q1469" s="76">
        <v>24100</v>
      </c>
      <c r="R1469" s="76">
        <v>4</v>
      </c>
      <c r="S1469" s="89" t="s">
        <v>877</v>
      </c>
      <c r="T1469" s="76" t="s">
        <v>894</v>
      </c>
      <c r="U1469" s="81">
        <v>25.22</v>
      </c>
      <c r="V1469" s="90" t="s">
        <v>884</v>
      </c>
      <c r="W1469" s="84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86"/>
      <c r="AP1469" s="86"/>
      <c r="AQ1469" s="86"/>
      <c r="AR1469" s="86"/>
      <c r="AS1469" s="86"/>
      <c r="AT1469" s="86"/>
      <c r="AU1469" s="86"/>
    </row>
    <row r="1470" spans="1:47" ht="15" customHeight="1">
      <c r="A1470" s="175">
        <v>54124599</v>
      </c>
      <c r="B1470" s="77">
        <v>33</v>
      </c>
      <c r="C1470" s="132">
        <v>44766</v>
      </c>
      <c r="D1470" s="79">
        <v>44766</v>
      </c>
      <c r="E1470" s="81" t="s">
        <v>862</v>
      </c>
      <c r="F1470" s="87">
        <v>44770</v>
      </c>
      <c r="G1470" s="81">
        <v>80</v>
      </c>
      <c r="H1470" s="81" t="s">
        <v>1361</v>
      </c>
      <c r="I1470" s="98">
        <v>44796</v>
      </c>
      <c r="J1470" s="81"/>
      <c r="K1470" s="97" t="s">
        <v>882</v>
      </c>
      <c r="L1470" s="82" t="s">
        <v>1376</v>
      </c>
      <c r="M1470" s="77" t="s">
        <v>7</v>
      </c>
      <c r="N1470" s="83"/>
      <c r="O1470" s="84"/>
      <c r="P1470" s="76">
        <v>69</v>
      </c>
      <c r="Q1470" s="81">
        <v>25000</v>
      </c>
      <c r="R1470" s="81">
        <v>4</v>
      </c>
      <c r="S1470" s="89" t="s">
        <v>877</v>
      </c>
      <c r="T1470" s="100" t="s">
        <v>891</v>
      </c>
      <c r="U1470" s="81">
        <v>25.22</v>
      </c>
      <c r="V1470" s="90" t="s">
        <v>884</v>
      </c>
      <c r="W1470" s="84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86"/>
      <c r="AP1470" s="86"/>
      <c r="AQ1470" s="86"/>
      <c r="AR1470" s="86"/>
      <c r="AS1470" s="86"/>
      <c r="AT1470" s="86"/>
      <c r="AU1470" s="86"/>
    </row>
    <row r="1471" spans="1:47" ht="15" customHeight="1">
      <c r="A1471" s="175">
        <v>54173992</v>
      </c>
      <c r="B1471" s="77">
        <v>34</v>
      </c>
      <c r="C1471" s="132">
        <v>44766</v>
      </c>
      <c r="D1471" s="79">
        <v>44766</v>
      </c>
      <c r="E1471" s="81" t="s">
        <v>862</v>
      </c>
      <c r="F1471" s="87">
        <v>44770</v>
      </c>
      <c r="G1471" s="81">
        <v>80</v>
      </c>
      <c r="H1471" s="81" t="s">
        <v>1361</v>
      </c>
      <c r="I1471" s="98">
        <v>44796</v>
      </c>
      <c r="J1471" s="81"/>
      <c r="K1471" s="97" t="s">
        <v>882</v>
      </c>
      <c r="L1471" s="82" t="s">
        <v>1376</v>
      </c>
      <c r="M1471" s="77" t="s">
        <v>7</v>
      </c>
      <c r="N1471" s="83"/>
      <c r="O1471" s="84"/>
      <c r="P1471" s="76">
        <v>69</v>
      </c>
      <c r="Q1471" s="81">
        <v>25000</v>
      </c>
      <c r="R1471" s="81">
        <v>4</v>
      </c>
      <c r="S1471" s="89" t="s">
        <v>877</v>
      </c>
      <c r="T1471" s="100" t="s">
        <v>891</v>
      </c>
      <c r="U1471" s="81">
        <v>25.22</v>
      </c>
      <c r="V1471" s="90" t="s">
        <v>884</v>
      </c>
      <c r="W1471" s="84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86"/>
      <c r="AP1471" s="86"/>
      <c r="AQ1471" s="86"/>
      <c r="AR1471" s="86"/>
      <c r="AS1471" s="86"/>
      <c r="AT1471" s="86"/>
      <c r="AU1471" s="86"/>
    </row>
    <row r="1472" spans="1:47" ht="15" customHeight="1">
      <c r="A1472" s="175">
        <v>59720292</v>
      </c>
      <c r="B1472" s="77">
        <v>35</v>
      </c>
      <c r="C1472" s="132">
        <v>44766</v>
      </c>
      <c r="D1472" s="79">
        <v>44766</v>
      </c>
      <c r="E1472" s="81" t="s">
        <v>862</v>
      </c>
      <c r="F1472" s="87">
        <v>44770</v>
      </c>
      <c r="G1472" s="81">
        <v>80</v>
      </c>
      <c r="H1472" s="81" t="s">
        <v>1361</v>
      </c>
      <c r="I1472" s="98">
        <v>44796</v>
      </c>
      <c r="J1472" s="81"/>
      <c r="K1472" s="97" t="s">
        <v>882</v>
      </c>
      <c r="L1472" s="82" t="s">
        <v>1376</v>
      </c>
      <c r="M1472" s="77" t="s">
        <v>7</v>
      </c>
      <c r="N1472" s="83"/>
      <c r="O1472" s="84"/>
      <c r="P1472" s="76">
        <v>69</v>
      </c>
      <c r="Q1472" s="81">
        <v>25000</v>
      </c>
      <c r="R1472" s="81">
        <v>4</v>
      </c>
      <c r="S1472" s="89" t="s">
        <v>877</v>
      </c>
      <c r="T1472" s="100" t="s">
        <v>891</v>
      </c>
      <c r="U1472" s="81">
        <v>25.22</v>
      </c>
      <c r="V1472" s="90" t="s">
        <v>884</v>
      </c>
      <c r="W1472" s="84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86"/>
      <c r="AP1472" s="86"/>
      <c r="AQ1472" s="86"/>
      <c r="AR1472" s="86"/>
      <c r="AS1472" s="86"/>
      <c r="AT1472" s="86"/>
      <c r="AU1472" s="86"/>
    </row>
    <row r="1473" spans="1:47" ht="15" customHeight="1">
      <c r="A1473" s="175">
        <v>94359494</v>
      </c>
      <c r="B1473" s="77">
        <v>36</v>
      </c>
      <c r="C1473" s="132">
        <v>44766</v>
      </c>
      <c r="D1473" s="79">
        <v>44766</v>
      </c>
      <c r="E1473" s="81" t="s">
        <v>862</v>
      </c>
      <c r="F1473" s="87">
        <v>44770</v>
      </c>
      <c r="G1473" s="81">
        <v>80</v>
      </c>
      <c r="H1473" s="81" t="s">
        <v>1361</v>
      </c>
      <c r="I1473" s="98">
        <v>44796</v>
      </c>
      <c r="J1473" s="81"/>
      <c r="K1473" s="97" t="s">
        <v>882</v>
      </c>
      <c r="L1473" s="82" t="s">
        <v>1376</v>
      </c>
      <c r="M1473" s="77" t="s">
        <v>7</v>
      </c>
      <c r="N1473" s="83"/>
      <c r="O1473" s="84"/>
      <c r="P1473" s="76">
        <v>69</v>
      </c>
      <c r="Q1473" s="81">
        <v>25000</v>
      </c>
      <c r="R1473" s="81">
        <v>4</v>
      </c>
      <c r="S1473" s="89" t="s">
        <v>877</v>
      </c>
      <c r="T1473" s="100" t="s">
        <v>891</v>
      </c>
      <c r="U1473" s="81">
        <v>25.22</v>
      </c>
      <c r="V1473" s="90" t="s">
        <v>884</v>
      </c>
      <c r="W1473" s="84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86"/>
      <c r="AP1473" s="86"/>
      <c r="AQ1473" s="86"/>
      <c r="AR1473" s="86"/>
      <c r="AS1473" s="86"/>
      <c r="AT1473" s="86"/>
      <c r="AU1473" s="86"/>
    </row>
    <row r="1474" spans="1:47" ht="15" customHeight="1">
      <c r="A1474" s="175">
        <v>91718767</v>
      </c>
      <c r="B1474" s="77">
        <v>37</v>
      </c>
      <c r="C1474" s="132">
        <v>44766</v>
      </c>
      <c r="D1474" s="79">
        <v>44766</v>
      </c>
      <c r="E1474" s="81" t="s">
        <v>862</v>
      </c>
      <c r="F1474" s="87">
        <v>44770</v>
      </c>
      <c r="G1474" s="81">
        <v>80</v>
      </c>
      <c r="H1474" s="81" t="s">
        <v>1361</v>
      </c>
      <c r="I1474" s="98">
        <v>44796</v>
      </c>
      <c r="J1474" s="81"/>
      <c r="K1474" s="97" t="s">
        <v>882</v>
      </c>
      <c r="L1474" s="82" t="s">
        <v>1376</v>
      </c>
      <c r="M1474" s="77" t="s">
        <v>7</v>
      </c>
      <c r="N1474" s="83"/>
      <c r="O1474" s="84"/>
      <c r="P1474" s="76">
        <v>69.2</v>
      </c>
      <c r="Q1474" s="76">
        <v>24300</v>
      </c>
      <c r="R1474" s="76">
        <v>4</v>
      </c>
      <c r="S1474" s="85" t="s">
        <v>865</v>
      </c>
      <c r="T1474" s="76" t="s">
        <v>866</v>
      </c>
      <c r="U1474" s="76">
        <v>25.46</v>
      </c>
      <c r="V1474" s="90" t="s">
        <v>884</v>
      </c>
      <c r="W1474" s="84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86"/>
      <c r="AP1474" s="86"/>
      <c r="AQ1474" s="86"/>
      <c r="AR1474" s="86"/>
      <c r="AS1474" s="86"/>
      <c r="AT1474" s="86"/>
      <c r="AU1474" s="86"/>
    </row>
    <row r="1475" spans="1:47" ht="15" customHeight="1">
      <c r="A1475" s="175">
        <v>94581097</v>
      </c>
      <c r="B1475" s="77">
        <v>38</v>
      </c>
      <c r="C1475" s="132">
        <v>44766</v>
      </c>
      <c r="D1475" s="79">
        <v>44766</v>
      </c>
      <c r="E1475" s="81" t="s">
        <v>862</v>
      </c>
      <c r="F1475" s="87">
        <v>44770</v>
      </c>
      <c r="G1475" s="81">
        <v>80</v>
      </c>
      <c r="H1475" s="81" t="s">
        <v>1361</v>
      </c>
      <c r="I1475" s="98">
        <v>44796</v>
      </c>
      <c r="J1475" s="81"/>
      <c r="K1475" s="97" t="s">
        <v>882</v>
      </c>
      <c r="L1475" s="82" t="s">
        <v>1376</v>
      </c>
      <c r="M1475" s="77" t="s">
        <v>7</v>
      </c>
      <c r="N1475" s="83"/>
      <c r="O1475" s="84"/>
      <c r="P1475" s="76">
        <v>68.5</v>
      </c>
      <c r="Q1475" s="76">
        <v>25000</v>
      </c>
      <c r="R1475" s="76">
        <v>4</v>
      </c>
      <c r="S1475" s="85" t="s">
        <v>865</v>
      </c>
      <c r="T1475" s="76" t="s">
        <v>873</v>
      </c>
      <c r="U1475" s="76">
        <v>25.7</v>
      </c>
      <c r="V1475" s="90" t="s">
        <v>884</v>
      </c>
      <c r="W1475" s="84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86"/>
      <c r="AP1475" s="86"/>
      <c r="AQ1475" s="86"/>
      <c r="AR1475" s="86"/>
      <c r="AS1475" s="86"/>
      <c r="AT1475" s="86"/>
      <c r="AU1475" s="86"/>
    </row>
    <row r="1476" spans="1:47" ht="14.25" customHeight="1">
      <c r="A1476" s="104"/>
      <c r="B1476" s="105"/>
      <c r="C1476" s="106"/>
      <c r="D1476" s="105"/>
      <c r="E1476" s="105"/>
      <c r="F1476" s="105"/>
      <c r="G1476" s="105"/>
      <c r="H1476" s="447" t="s">
        <v>1377</v>
      </c>
      <c r="I1476" s="440"/>
      <c r="J1476" s="441"/>
      <c r="K1476" s="92"/>
      <c r="L1476" s="104"/>
      <c r="M1476" s="104"/>
      <c r="N1476" s="105"/>
      <c r="O1476" s="108"/>
      <c r="P1476" s="105"/>
      <c r="Q1476" s="109"/>
      <c r="R1476" s="109"/>
      <c r="S1476" s="110"/>
      <c r="T1476" s="109"/>
      <c r="U1476" s="109"/>
      <c r="V1476" s="105"/>
      <c r="W1476" s="108"/>
      <c r="X1476" s="108"/>
      <c r="Y1476" s="108"/>
      <c r="Z1476" s="108"/>
      <c r="AA1476" s="108"/>
      <c r="AB1476" s="108"/>
      <c r="AC1476" s="108"/>
      <c r="AD1476" s="108"/>
      <c r="AE1476" s="108"/>
      <c r="AF1476" s="108"/>
      <c r="AG1476" s="108"/>
      <c r="AH1476" s="108"/>
      <c r="AI1476" s="108"/>
      <c r="AJ1476" s="108"/>
      <c r="AK1476" s="108"/>
      <c r="AL1476" s="108"/>
      <c r="AM1476" s="108"/>
      <c r="AN1476" s="108"/>
      <c r="AO1476" s="108"/>
      <c r="AP1476" s="108"/>
      <c r="AQ1476" s="108"/>
      <c r="AR1476" s="108"/>
      <c r="AS1476" s="108"/>
      <c r="AT1476" s="108"/>
      <c r="AU1476" s="108"/>
    </row>
    <row r="1477" spans="1:47" ht="15" customHeight="1">
      <c r="A1477" s="240">
        <v>92569391</v>
      </c>
      <c r="B1477" s="114">
        <v>9</v>
      </c>
      <c r="C1477" s="78">
        <v>44757</v>
      </c>
      <c r="D1477" s="79">
        <v>44757</v>
      </c>
      <c r="E1477" s="77" t="s">
        <v>862</v>
      </c>
      <c r="F1477" s="146">
        <v>44770.479166666664</v>
      </c>
      <c r="G1477" s="81">
        <v>80</v>
      </c>
      <c r="H1477" s="81" t="s">
        <v>1276</v>
      </c>
      <c r="I1477" s="78">
        <v>44792</v>
      </c>
      <c r="J1477" s="81"/>
      <c r="K1477" s="111" t="s">
        <v>117</v>
      </c>
      <c r="L1477" s="82" t="s">
        <v>1167</v>
      </c>
      <c r="M1477" s="104" t="s">
        <v>5</v>
      </c>
      <c r="N1477" s="83"/>
      <c r="O1477" s="208"/>
      <c r="P1477" s="76">
        <v>69</v>
      </c>
      <c r="Q1477" s="81">
        <v>24700</v>
      </c>
      <c r="R1477" s="76">
        <v>4</v>
      </c>
      <c r="S1477" s="85" t="s">
        <v>865</v>
      </c>
      <c r="T1477" s="101" t="s">
        <v>897</v>
      </c>
      <c r="U1477" s="76">
        <v>25.38</v>
      </c>
      <c r="V1477" s="111" t="s">
        <v>909</v>
      </c>
      <c r="W1477" s="84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86"/>
      <c r="AP1477" s="86"/>
      <c r="AQ1477" s="86"/>
      <c r="AR1477" s="86"/>
      <c r="AS1477" s="86"/>
      <c r="AT1477" s="86"/>
      <c r="AU1477" s="86"/>
    </row>
    <row r="1478" spans="1:47" ht="15" customHeight="1">
      <c r="A1478" s="240">
        <v>92580992</v>
      </c>
      <c r="B1478" s="114">
        <v>12</v>
      </c>
      <c r="C1478" s="78">
        <v>44757</v>
      </c>
      <c r="D1478" s="79">
        <v>44757</v>
      </c>
      <c r="E1478" s="77" t="s">
        <v>862</v>
      </c>
      <c r="F1478" s="181">
        <v>44770</v>
      </c>
      <c r="G1478" s="81">
        <v>80</v>
      </c>
      <c r="H1478" s="81" t="s">
        <v>1276</v>
      </c>
      <c r="I1478" s="78">
        <v>44792</v>
      </c>
      <c r="J1478" s="81"/>
      <c r="K1478" s="111" t="s">
        <v>117</v>
      </c>
      <c r="L1478" s="82" t="s">
        <v>1167</v>
      </c>
      <c r="M1478" s="104" t="s">
        <v>5</v>
      </c>
      <c r="N1478" s="83"/>
      <c r="O1478" s="208"/>
      <c r="P1478" s="76">
        <v>69.5</v>
      </c>
      <c r="Q1478" s="76">
        <v>23900</v>
      </c>
      <c r="R1478" s="76">
        <v>4</v>
      </c>
      <c r="S1478" s="85" t="s">
        <v>865</v>
      </c>
      <c r="T1478" s="76" t="s">
        <v>896</v>
      </c>
      <c r="U1478" s="76">
        <v>25.69</v>
      </c>
      <c r="V1478" s="111" t="s">
        <v>909</v>
      </c>
      <c r="W1478" s="84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86"/>
      <c r="AP1478" s="86"/>
      <c r="AQ1478" s="86"/>
      <c r="AR1478" s="86"/>
      <c r="AS1478" s="86"/>
      <c r="AT1478" s="86"/>
      <c r="AU1478" s="86"/>
    </row>
    <row r="1479" spans="1:47" ht="15" customHeight="1">
      <c r="A1479" s="242">
        <v>98092661</v>
      </c>
      <c r="B1479" s="76">
        <v>1</v>
      </c>
      <c r="C1479" s="132">
        <v>44767</v>
      </c>
      <c r="D1479" s="79">
        <v>44767</v>
      </c>
      <c r="E1479" s="81" t="s">
        <v>862</v>
      </c>
      <c r="F1479" s="181">
        <v>44770</v>
      </c>
      <c r="G1479" s="81">
        <v>80</v>
      </c>
      <c r="H1479" s="81" t="s">
        <v>1378</v>
      </c>
      <c r="I1479" s="98">
        <v>44796</v>
      </c>
      <c r="J1479" s="81"/>
      <c r="K1479" s="111" t="s">
        <v>117</v>
      </c>
      <c r="L1479" s="82" t="s">
        <v>1379</v>
      </c>
      <c r="M1479" s="77" t="s">
        <v>5</v>
      </c>
      <c r="N1479" s="83"/>
      <c r="O1479" s="84"/>
      <c r="P1479" s="76">
        <v>69</v>
      </c>
      <c r="Q1479" s="76">
        <v>25000</v>
      </c>
      <c r="R1479" s="76">
        <v>4</v>
      </c>
      <c r="S1479" s="85" t="s">
        <v>875</v>
      </c>
      <c r="T1479" s="88" t="s">
        <v>876</v>
      </c>
      <c r="U1479" s="76">
        <v>25.22</v>
      </c>
      <c r="V1479" s="111" t="s">
        <v>909</v>
      </c>
      <c r="W1479" s="84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86"/>
      <c r="AP1479" s="86"/>
      <c r="AQ1479" s="86"/>
      <c r="AR1479" s="86"/>
      <c r="AS1479" s="86"/>
      <c r="AT1479" s="86"/>
      <c r="AU1479" s="86"/>
    </row>
    <row r="1480" spans="1:47" ht="15" customHeight="1">
      <c r="A1480" s="242">
        <v>98092539</v>
      </c>
      <c r="B1480" s="114">
        <v>2</v>
      </c>
      <c r="C1480" s="132">
        <v>44767</v>
      </c>
      <c r="D1480" s="79">
        <v>44767</v>
      </c>
      <c r="E1480" s="81" t="s">
        <v>862</v>
      </c>
      <c r="F1480" s="181">
        <v>44770</v>
      </c>
      <c r="G1480" s="81">
        <v>80</v>
      </c>
      <c r="H1480" s="81" t="s">
        <v>1378</v>
      </c>
      <c r="I1480" s="98">
        <v>44796</v>
      </c>
      <c r="J1480" s="81"/>
      <c r="K1480" s="111" t="s">
        <v>117</v>
      </c>
      <c r="L1480" s="82" t="s">
        <v>1379</v>
      </c>
      <c r="M1480" s="77" t="s">
        <v>5</v>
      </c>
      <c r="N1480" s="83"/>
      <c r="O1480" s="84"/>
      <c r="P1480" s="76">
        <v>69</v>
      </c>
      <c r="Q1480" s="76">
        <v>25000</v>
      </c>
      <c r="R1480" s="76">
        <v>4</v>
      </c>
      <c r="S1480" s="85" t="s">
        <v>875</v>
      </c>
      <c r="T1480" s="88" t="s">
        <v>876</v>
      </c>
      <c r="U1480" s="76">
        <v>25.22</v>
      </c>
      <c r="V1480" s="111" t="s">
        <v>909</v>
      </c>
      <c r="W1480" s="84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86"/>
      <c r="AP1480" s="86"/>
      <c r="AQ1480" s="86"/>
      <c r="AR1480" s="86"/>
      <c r="AS1480" s="86"/>
      <c r="AT1480" s="86"/>
      <c r="AU1480" s="86"/>
    </row>
    <row r="1481" spans="1:47" ht="15" customHeight="1">
      <c r="A1481" s="242">
        <v>98097371</v>
      </c>
      <c r="B1481" s="114">
        <v>3</v>
      </c>
      <c r="C1481" s="132">
        <v>44767</v>
      </c>
      <c r="D1481" s="79">
        <v>44767</v>
      </c>
      <c r="E1481" s="81" t="s">
        <v>862</v>
      </c>
      <c r="F1481" s="181">
        <v>44770</v>
      </c>
      <c r="G1481" s="81">
        <v>80</v>
      </c>
      <c r="H1481" s="81" t="s">
        <v>1378</v>
      </c>
      <c r="I1481" s="98">
        <v>44796</v>
      </c>
      <c r="J1481" s="81"/>
      <c r="K1481" s="111" t="s">
        <v>117</v>
      </c>
      <c r="L1481" s="82" t="s">
        <v>1379</v>
      </c>
      <c r="M1481" s="77" t="s">
        <v>5</v>
      </c>
      <c r="N1481" s="83"/>
      <c r="O1481" s="84"/>
      <c r="P1481" s="76">
        <v>69</v>
      </c>
      <c r="Q1481" s="76">
        <v>25000</v>
      </c>
      <c r="R1481" s="76">
        <v>4</v>
      </c>
      <c r="S1481" s="85" t="s">
        <v>875</v>
      </c>
      <c r="T1481" s="88" t="s">
        <v>876</v>
      </c>
      <c r="U1481" s="76">
        <v>25.22</v>
      </c>
      <c r="V1481" s="111" t="s">
        <v>909</v>
      </c>
      <c r="W1481" s="84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86"/>
      <c r="AP1481" s="86"/>
      <c r="AQ1481" s="86"/>
      <c r="AR1481" s="86"/>
      <c r="AS1481" s="86"/>
      <c r="AT1481" s="86"/>
      <c r="AU1481" s="86"/>
    </row>
    <row r="1482" spans="1:47" ht="15" customHeight="1">
      <c r="A1482" s="242">
        <v>98098577</v>
      </c>
      <c r="B1482" s="76">
        <v>4</v>
      </c>
      <c r="C1482" s="132">
        <v>44767</v>
      </c>
      <c r="D1482" s="79">
        <v>44767</v>
      </c>
      <c r="E1482" s="81" t="s">
        <v>862</v>
      </c>
      <c r="F1482" s="181">
        <v>44770</v>
      </c>
      <c r="G1482" s="81">
        <v>80</v>
      </c>
      <c r="H1482" s="81" t="s">
        <v>1378</v>
      </c>
      <c r="I1482" s="98">
        <v>44796</v>
      </c>
      <c r="J1482" s="81"/>
      <c r="K1482" s="111" t="s">
        <v>117</v>
      </c>
      <c r="L1482" s="82" t="s">
        <v>1379</v>
      </c>
      <c r="M1482" s="77" t="s">
        <v>5</v>
      </c>
      <c r="N1482" s="83"/>
      <c r="O1482" s="84"/>
      <c r="P1482" s="76">
        <v>69</v>
      </c>
      <c r="Q1482" s="76">
        <v>25000</v>
      </c>
      <c r="R1482" s="76">
        <v>4</v>
      </c>
      <c r="S1482" s="85" t="s">
        <v>875</v>
      </c>
      <c r="T1482" s="88" t="s">
        <v>876</v>
      </c>
      <c r="U1482" s="76">
        <v>25.22</v>
      </c>
      <c r="V1482" s="111" t="s">
        <v>909</v>
      </c>
      <c r="W1482" s="84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86"/>
      <c r="AP1482" s="86"/>
      <c r="AQ1482" s="86"/>
      <c r="AR1482" s="86"/>
      <c r="AS1482" s="86"/>
      <c r="AT1482" s="86"/>
      <c r="AU1482" s="86"/>
    </row>
    <row r="1483" spans="1:47" ht="15" customHeight="1">
      <c r="A1483" s="242">
        <v>98075278</v>
      </c>
      <c r="B1483" s="114">
        <v>5</v>
      </c>
      <c r="C1483" s="132">
        <v>44767</v>
      </c>
      <c r="D1483" s="79">
        <v>44767</v>
      </c>
      <c r="E1483" s="81" t="s">
        <v>862</v>
      </c>
      <c r="F1483" s="181">
        <v>44770</v>
      </c>
      <c r="G1483" s="81">
        <v>80</v>
      </c>
      <c r="H1483" s="81" t="s">
        <v>1378</v>
      </c>
      <c r="I1483" s="98">
        <v>44796</v>
      </c>
      <c r="J1483" s="81"/>
      <c r="K1483" s="111" t="s">
        <v>117</v>
      </c>
      <c r="L1483" s="82" t="s">
        <v>1379</v>
      </c>
      <c r="M1483" s="77" t="s">
        <v>5</v>
      </c>
      <c r="N1483" s="83"/>
      <c r="O1483" s="84"/>
      <c r="P1483" s="76">
        <v>69</v>
      </c>
      <c r="Q1483" s="76">
        <v>25000</v>
      </c>
      <c r="R1483" s="76">
        <v>4</v>
      </c>
      <c r="S1483" s="85" t="s">
        <v>875</v>
      </c>
      <c r="T1483" s="88" t="s">
        <v>876</v>
      </c>
      <c r="U1483" s="76">
        <v>25.22</v>
      </c>
      <c r="V1483" s="111" t="s">
        <v>909</v>
      </c>
      <c r="W1483" s="84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86"/>
      <c r="AP1483" s="86"/>
      <c r="AQ1483" s="86"/>
      <c r="AR1483" s="86"/>
      <c r="AS1483" s="86"/>
      <c r="AT1483" s="86"/>
      <c r="AU1483" s="86"/>
    </row>
    <row r="1484" spans="1:47" ht="15" customHeight="1">
      <c r="A1484" s="240">
        <v>98080344</v>
      </c>
      <c r="B1484" s="114">
        <v>6</v>
      </c>
      <c r="C1484" s="132">
        <v>44767</v>
      </c>
      <c r="D1484" s="79">
        <v>44767</v>
      </c>
      <c r="E1484" s="81" t="s">
        <v>862</v>
      </c>
      <c r="F1484" s="181">
        <v>44770</v>
      </c>
      <c r="G1484" s="81">
        <v>80</v>
      </c>
      <c r="H1484" s="81" t="s">
        <v>1378</v>
      </c>
      <c r="I1484" s="98">
        <v>44796</v>
      </c>
      <c r="J1484" s="81"/>
      <c r="K1484" s="111" t="s">
        <v>117</v>
      </c>
      <c r="L1484" s="82" t="s">
        <v>1379</v>
      </c>
      <c r="M1484" s="77" t="s">
        <v>5</v>
      </c>
      <c r="N1484" s="83"/>
      <c r="O1484" s="84"/>
      <c r="P1484" s="76">
        <v>69</v>
      </c>
      <c r="Q1484" s="76">
        <v>25000</v>
      </c>
      <c r="R1484" s="76">
        <v>4</v>
      </c>
      <c r="S1484" s="85" t="s">
        <v>875</v>
      </c>
      <c r="T1484" s="88" t="s">
        <v>876</v>
      </c>
      <c r="U1484" s="76">
        <v>25.22</v>
      </c>
      <c r="V1484" s="111" t="s">
        <v>909</v>
      </c>
      <c r="W1484" s="84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86"/>
      <c r="AP1484" s="86"/>
      <c r="AQ1484" s="86"/>
      <c r="AR1484" s="86"/>
      <c r="AS1484" s="86"/>
      <c r="AT1484" s="86"/>
      <c r="AU1484" s="86"/>
    </row>
    <row r="1485" spans="1:47" ht="15" customHeight="1">
      <c r="A1485" s="242">
        <v>98190465</v>
      </c>
      <c r="B1485" s="76">
        <v>7</v>
      </c>
      <c r="C1485" s="132">
        <v>44767</v>
      </c>
      <c r="D1485" s="79">
        <v>44767</v>
      </c>
      <c r="E1485" s="81" t="s">
        <v>862</v>
      </c>
      <c r="F1485" s="181">
        <v>44770</v>
      </c>
      <c r="G1485" s="81">
        <v>80</v>
      </c>
      <c r="H1485" s="81" t="s">
        <v>1378</v>
      </c>
      <c r="I1485" s="98">
        <v>44796</v>
      </c>
      <c r="J1485" s="81"/>
      <c r="K1485" s="111" t="s">
        <v>117</v>
      </c>
      <c r="L1485" s="82" t="s">
        <v>1379</v>
      </c>
      <c r="M1485" s="77" t="s">
        <v>5</v>
      </c>
      <c r="N1485" s="83"/>
      <c r="O1485" s="84"/>
      <c r="P1485" s="76">
        <v>69</v>
      </c>
      <c r="Q1485" s="76">
        <v>25000</v>
      </c>
      <c r="R1485" s="76">
        <v>4</v>
      </c>
      <c r="S1485" s="85" t="s">
        <v>875</v>
      </c>
      <c r="T1485" s="88" t="s">
        <v>876</v>
      </c>
      <c r="U1485" s="76">
        <v>25.22</v>
      </c>
      <c r="V1485" s="111" t="s">
        <v>909</v>
      </c>
      <c r="W1485" s="84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86"/>
      <c r="AP1485" s="86"/>
      <c r="AQ1485" s="86"/>
      <c r="AR1485" s="86"/>
      <c r="AS1485" s="86"/>
      <c r="AT1485" s="86"/>
      <c r="AU1485" s="86"/>
    </row>
    <row r="1486" spans="1:47" ht="15" customHeight="1">
      <c r="A1486" s="242">
        <v>98077175</v>
      </c>
      <c r="B1486" s="114">
        <v>8</v>
      </c>
      <c r="C1486" s="132">
        <v>44767</v>
      </c>
      <c r="D1486" s="79">
        <v>44767</v>
      </c>
      <c r="E1486" s="81" t="s">
        <v>862</v>
      </c>
      <c r="F1486" s="181">
        <v>44770</v>
      </c>
      <c r="G1486" s="81">
        <v>80</v>
      </c>
      <c r="H1486" s="81" t="s">
        <v>1378</v>
      </c>
      <c r="I1486" s="98">
        <v>44796</v>
      </c>
      <c r="J1486" s="81"/>
      <c r="K1486" s="111" t="s">
        <v>117</v>
      </c>
      <c r="L1486" s="82" t="s">
        <v>1379</v>
      </c>
      <c r="M1486" s="77" t="s">
        <v>5</v>
      </c>
      <c r="N1486" s="83"/>
      <c r="O1486" s="84"/>
      <c r="P1486" s="76">
        <v>69</v>
      </c>
      <c r="Q1486" s="76">
        <v>25000</v>
      </c>
      <c r="R1486" s="76">
        <v>4</v>
      </c>
      <c r="S1486" s="85" t="s">
        <v>875</v>
      </c>
      <c r="T1486" s="88" t="s">
        <v>876</v>
      </c>
      <c r="U1486" s="76">
        <v>25.22</v>
      </c>
      <c r="V1486" s="111" t="s">
        <v>909</v>
      </c>
      <c r="W1486" s="84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86"/>
      <c r="AP1486" s="86"/>
      <c r="AQ1486" s="86"/>
      <c r="AR1486" s="86"/>
      <c r="AS1486" s="86"/>
      <c r="AT1486" s="86"/>
      <c r="AU1486" s="86"/>
    </row>
    <row r="1487" spans="1:47" ht="15" customHeight="1">
      <c r="A1487" s="242">
        <v>92697796</v>
      </c>
      <c r="B1487" s="76">
        <v>10</v>
      </c>
      <c r="C1487" s="132">
        <v>44767</v>
      </c>
      <c r="D1487" s="79">
        <v>44767</v>
      </c>
      <c r="E1487" s="81" t="s">
        <v>862</v>
      </c>
      <c r="F1487" s="181">
        <v>44770</v>
      </c>
      <c r="G1487" s="81">
        <v>80</v>
      </c>
      <c r="H1487" s="81" t="s">
        <v>1378</v>
      </c>
      <c r="I1487" s="98">
        <v>44796</v>
      </c>
      <c r="J1487" s="81"/>
      <c r="K1487" s="111" t="s">
        <v>117</v>
      </c>
      <c r="L1487" s="82" t="s">
        <v>1379</v>
      </c>
      <c r="M1487" s="77" t="s">
        <v>5</v>
      </c>
      <c r="N1487" s="83"/>
      <c r="O1487" s="84"/>
      <c r="P1487" s="76">
        <v>69</v>
      </c>
      <c r="Q1487" s="81">
        <v>24700</v>
      </c>
      <c r="R1487" s="76">
        <v>4</v>
      </c>
      <c r="S1487" s="85" t="s">
        <v>865</v>
      </c>
      <c r="T1487" s="101" t="s">
        <v>897</v>
      </c>
      <c r="U1487" s="76">
        <v>25.38</v>
      </c>
      <c r="V1487" s="111" t="s">
        <v>909</v>
      </c>
      <c r="W1487" s="84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86"/>
      <c r="AP1487" s="86"/>
      <c r="AQ1487" s="86"/>
      <c r="AR1487" s="86"/>
      <c r="AS1487" s="86"/>
      <c r="AT1487" s="86"/>
      <c r="AU1487" s="86"/>
    </row>
    <row r="1488" spans="1:47" ht="15" customHeight="1">
      <c r="A1488" s="242">
        <v>54101894</v>
      </c>
      <c r="B1488" s="114">
        <v>11</v>
      </c>
      <c r="C1488" s="132">
        <v>44767</v>
      </c>
      <c r="D1488" s="79">
        <v>44767</v>
      </c>
      <c r="E1488" s="81" t="s">
        <v>862</v>
      </c>
      <c r="F1488" s="181">
        <v>44770</v>
      </c>
      <c r="G1488" s="81">
        <v>80</v>
      </c>
      <c r="H1488" s="81" t="s">
        <v>1378</v>
      </c>
      <c r="I1488" s="98">
        <v>44796</v>
      </c>
      <c r="J1488" s="81"/>
      <c r="K1488" s="111" t="s">
        <v>117</v>
      </c>
      <c r="L1488" s="82" t="s">
        <v>1379</v>
      </c>
      <c r="M1488" s="77" t="s">
        <v>5</v>
      </c>
      <c r="N1488" s="83"/>
      <c r="O1488" s="84"/>
      <c r="P1488" s="76">
        <v>68</v>
      </c>
      <c r="Q1488" s="81">
        <v>25000</v>
      </c>
      <c r="R1488" s="81">
        <v>4</v>
      </c>
      <c r="S1488" s="89" t="s">
        <v>877</v>
      </c>
      <c r="T1488" s="100" t="s">
        <v>891</v>
      </c>
      <c r="U1488" s="81">
        <v>25.22</v>
      </c>
      <c r="V1488" s="111" t="s">
        <v>909</v>
      </c>
      <c r="W1488" s="84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86"/>
      <c r="AP1488" s="86"/>
      <c r="AQ1488" s="86"/>
      <c r="AR1488" s="86"/>
      <c r="AS1488" s="86"/>
      <c r="AT1488" s="86"/>
      <c r="AU1488" s="86"/>
    </row>
    <row r="1489" spans="1:47" ht="15" customHeight="1">
      <c r="A1489" s="242">
        <v>92511898</v>
      </c>
      <c r="B1489" s="76">
        <v>13</v>
      </c>
      <c r="C1489" s="132">
        <v>44767</v>
      </c>
      <c r="D1489" s="79">
        <v>44767</v>
      </c>
      <c r="E1489" s="81" t="s">
        <v>862</v>
      </c>
      <c r="F1489" s="181">
        <v>44770</v>
      </c>
      <c r="G1489" s="81">
        <v>80</v>
      </c>
      <c r="H1489" s="81" t="s">
        <v>1378</v>
      </c>
      <c r="I1489" s="98">
        <v>44796</v>
      </c>
      <c r="J1489" s="81"/>
      <c r="K1489" s="111" t="s">
        <v>117</v>
      </c>
      <c r="L1489" s="82" t="s">
        <v>1379</v>
      </c>
      <c r="M1489" s="77" t="s">
        <v>5</v>
      </c>
      <c r="N1489" s="83"/>
      <c r="O1489" s="84"/>
      <c r="P1489" s="76">
        <v>69.5</v>
      </c>
      <c r="Q1489" s="76">
        <v>23900</v>
      </c>
      <c r="R1489" s="76">
        <v>4</v>
      </c>
      <c r="S1489" s="85" t="s">
        <v>865</v>
      </c>
      <c r="T1489" s="76" t="s">
        <v>896</v>
      </c>
      <c r="U1489" s="76">
        <v>25.69</v>
      </c>
      <c r="V1489" s="111" t="s">
        <v>909</v>
      </c>
      <c r="W1489" s="84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86"/>
      <c r="AP1489" s="86"/>
      <c r="AQ1489" s="86"/>
      <c r="AR1489" s="86"/>
      <c r="AS1489" s="86"/>
      <c r="AT1489" s="86"/>
      <c r="AU1489" s="86"/>
    </row>
    <row r="1490" spans="1:47" ht="15" customHeight="1">
      <c r="A1490" s="242">
        <v>92804590</v>
      </c>
      <c r="B1490" s="114">
        <v>14</v>
      </c>
      <c r="C1490" s="132">
        <v>44767</v>
      </c>
      <c r="D1490" s="79">
        <v>44767</v>
      </c>
      <c r="E1490" s="81" t="s">
        <v>862</v>
      </c>
      <c r="F1490" s="181">
        <v>44770</v>
      </c>
      <c r="G1490" s="81">
        <v>80</v>
      </c>
      <c r="H1490" s="81" t="s">
        <v>1378</v>
      </c>
      <c r="I1490" s="98">
        <v>44796</v>
      </c>
      <c r="J1490" s="81"/>
      <c r="K1490" s="111" t="s">
        <v>117</v>
      </c>
      <c r="L1490" s="82" t="s">
        <v>1379</v>
      </c>
      <c r="M1490" s="77" t="s">
        <v>5</v>
      </c>
      <c r="N1490" s="83"/>
      <c r="O1490" s="84"/>
      <c r="P1490" s="76">
        <v>69.5</v>
      </c>
      <c r="Q1490" s="76">
        <v>23900</v>
      </c>
      <c r="R1490" s="76">
        <v>4</v>
      </c>
      <c r="S1490" s="85" t="s">
        <v>865</v>
      </c>
      <c r="T1490" s="76" t="s">
        <v>896</v>
      </c>
      <c r="U1490" s="76">
        <v>25.69</v>
      </c>
      <c r="V1490" s="111" t="s">
        <v>909</v>
      </c>
      <c r="W1490" s="84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86"/>
      <c r="AP1490" s="86"/>
      <c r="AQ1490" s="86"/>
      <c r="AR1490" s="86"/>
      <c r="AS1490" s="86"/>
      <c r="AT1490" s="86"/>
      <c r="AU1490" s="86"/>
    </row>
    <row r="1491" spans="1:47" ht="15" customHeight="1">
      <c r="A1491" s="240">
        <v>92885698</v>
      </c>
      <c r="B1491" s="114">
        <v>15</v>
      </c>
      <c r="C1491" s="132">
        <v>44767</v>
      </c>
      <c r="D1491" s="79">
        <v>44767</v>
      </c>
      <c r="E1491" s="81" t="s">
        <v>862</v>
      </c>
      <c r="F1491" s="181">
        <v>44770</v>
      </c>
      <c r="G1491" s="81">
        <v>80</v>
      </c>
      <c r="H1491" s="81" t="s">
        <v>1378</v>
      </c>
      <c r="I1491" s="98">
        <v>44796</v>
      </c>
      <c r="J1491" s="81"/>
      <c r="K1491" s="111" t="s">
        <v>117</v>
      </c>
      <c r="L1491" s="82" t="s">
        <v>1379</v>
      </c>
      <c r="M1491" s="77" t="s">
        <v>5</v>
      </c>
      <c r="N1491" s="83"/>
      <c r="O1491" s="84"/>
      <c r="P1491" s="76">
        <v>69.5</v>
      </c>
      <c r="Q1491" s="76">
        <v>23800</v>
      </c>
      <c r="R1491" s="76">
        <v>4</v>
      </c>
      <c r="S1491" s="85" t="s">
        <v>865</v>
      </c>
      <c r="T1491" s="76" t="s">
        <v>896</v>
      </c>
      <c r="U1491" s="76">
        <v>25.69</v>
      </c>
      <c r="V1491" s="111" t="s">
        <v>909</v>
      </c>
      <c r="W1491" s="84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86"/>
      <c r="AP1491" s="86"/>
      <c r="AQ1491" s="86"/>
      <c r="AR1491" s="86"/>
      <c r="AS1491" s="86"/>
      <c r="AT1491" s="86"/>
      <c r="AU1491" s="86"/>
    </row>
    <row r="1492" spans="1:47" ht="15" customHeight="1">
      <c r="A1492" s="242">
        <v>92664697</v>
      </c>
      <c r="B1492" s="76">
        <v>16</v>
      </c>
      <c r="C1492" s="132">
        <v>44767</v>
      </c>
      <c r="D1492" s="79">
        <v>44767</v>
      </c>
      <c r="E1492" s="81" t="s">
        <v>862</v>
      </c>
      <c r="F1492" s="181">
        <v>44770</v>
      </c>
      <c r="G1492" s="81">
        <v>80</v>
      </c>
      <c r="H1492" s="81" t="s">
        <v>1378</v>
      </c>
      <c r="I1492" s="98">
        <v>44796</v>
      </c>
      <c r="J1492" s="81"/>
      <c r="K1492" s="111" t="s">
        <v>117</v>
      </c>
      <c r="L1492" s="82" t="s">
        <v>1379</v>
      </c>
      <c r="M1492" s="77" t="s">
        <v>5</v>
      </c>
      <c r="N1492" s="83">
        <v>44831</v>
      </c>
      <c r="O1492" s="84"/>
      <c r="P1492" s="76">
        <v>69.5</v>
      </c>
      <c r="Q1492" s="76">
        <v>23900</v>
      </c>
      <c r="R1492" s="76">
        <v>4</v>
      </c>
      <c r="S1492" s="85" t="s">
        <v>865</v>
      </c>
      <c r="T1492" s="76" t="s">
        <v>896</v>
      </c>
      <c r="U1492" s="76">
        <v>25.69</v>
      </c>
      <c r="V1492" s="111" t="s">
        <v>909</v>
      </c>
      <c r="W1492" s="84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86"/>
      <c r="AP1492" s="86"/>
      <c r="AQ1492" s="86"/>
      <c r="AR1492" s="86"/>
      <c r="AS1492" s="86"/>
      <c r="AT1492" s="86"/>
      <c r="AU1492" s="86"/>
    </row>
    <row r="1493" spans="1:47" ht="15" customHeight="1">
      <c r="A1493" s="242">
        <v>92810290</v>
      </c>
      <c r="B1493" s="114">
        <v>17</v>
      </c>
      <c r="C1493" s="132">
        <v>44767</v>
      </c>
      <c r="D1493" s="79">
        <v>44767</v>
      </c>
      <c r="E1493" s="81" t="s">
        <v>862</v>
      </c>
      <c r="F1493" s="181">
        <v>44770</v>
      </c>
      <c r="G1493" s="81">
        <v>80</v>
      </c>
      <c r="H1493" s="81" t="s">
        <v>1378</v>
      </c>
      <c r="I1493" s="98">
        <v>44796</v>
      </c>
      <c r="J1493" s="81"/>
      <c r="K1493" s="111" t="s">
        <v>117</v>
      </c>
      <c r="L1493" s="82" t="s">
        <v>1379</v>
      </c>
      <c r="M1493" s="77" t="s">
        <v>5</v>
      </c>
      <c r="N1493" s="83"/>
      <c r="O1493" s="84"/>
      <c r="P1493" s="76">
        <v>69.5</v>
      </c>
      <c r="Q1493" s="76">
        <v>23900</v>
      </c>
      <c r="R1493" s="76">
        <v>4</v>
      </c>
      <c r="S1493" s="85" t="s">
        <v>865</v>
      </c>
      <c r="T1493" s="76" t="s">
        <v>896</v>
      </c>
      <c r="U1493" s="76">
        <v>25.69</v>
      </c>
      <c r="V1493" s="111" t="s">
        <v>909</v>
      </c>
      <c r="W1493" s="84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86"/>
      <c r="AP1493" s="86"/>
      <c r="AQ1493" s="86"/>
      <c r="AR1493" s="86"/>
      <c r="AS1493" s="86"/>
      <c r="AT1493" s="86"/>
      <c r="AU1493" s="86"/>
    </row>
    <row r="1494" spans="1:47" ht="15" customHeight="1">
      <c r="A1494" s="242">
        <v>92644194</v>
      </c>
      <c r="B1494" s="114">
        <v>18</v>
      </c>
      <c r="C1494" s="132">
        <v>44767</v>
      </c>
      <c r="D1494" s="79">
        <v>44767</v>
      </c>
      <c r="E1494" s="81" t="s">
        <v>862</v>
      </c>
      <c r="F1494" s="181">
        <v>44770</v>
      </c>
      <c r="G1494" s="81">
        <v>80</v>
      </c>
      <c r="H1494" s="81" t="s">
        <v>1378</v>
      </c>
      <c r="I1494" s="98">
        <v>44796</v>
      </c>
      <c r="J1494" s="81"/>
      <c r="K1494" s="111" t="s">
        <v>117</v>
      </c>
      <c r="L1494" s="82" t="s">
        <v>1379</v>
      </c>
      <c r="M1494" s="77" t="s">
        <v>5</v>
      </c>
      <c r="N1494" s="83"/>
      <c r="O1494" s="84"/>
      <c r="P1494" s="76">
        <v>69.5</v>
      </c>
      <c r="Q1494" s="76">
        <v>23900</v>
      </c>
      <c r="R1494" s="76">
        <v>4</v>
      </c>
      <c r="S1494" s="85" t="s">
        <v>865</v>
      </c>
      <c r="T1494" s="76" t="s">
        <v>896</v>
      </c>
      <c r="U1494" s="76">
        <v>25.69</v>
      </c>
      <c r="V1494" s="111" t="s">
        <v>909</v>
      </c>
      <c r="W1494" s="84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86"/>
      <c r="AP1494" s="86"/>
      <c r="AQ1494" s="86"/>
      <c r="AR1494" s="86"/>
      <c r="AS1494" s="86"/>
      <c r="AT1494" s="86"/>
      <c r="AU1494" s="86"/>
    </row>
    <row r="1495" spans="1:47" ht="15" customHeight="1">
      <c r="A1495" s="242">
        <v>92891795</v>
      </c>
      <c r="B1495" s="76">
        <v>19</v>
      </c>
      <c r="C1495" s="132">
        <v>44767</v>
      </c>
      <c r="D1495" s="79">
        <v>44767</v>
      </c>
      <c r="E1495" s="81" t="s">
        <v>862</v>
      </c>
      <c r="F1495" s="181">
        <v>44770</v>
      </c>
      <c r="G1495" s="81">
        <v>80</v>
      </c>
      <c r="H1495" s="81" t="s">
        <v>1378</v>
      </c>
      <c r="I1495" s="98">
        <v>44796</v>
      </c>
      <c r="J1495" s="81"/>
      <c r="K1495" s="111" t="s">
        <v>117</v>
      </c>
      <c r="L1495" s="82" t="s">
        <v>1379</v>
      </c>
      <c r="M1495" s="77" t="s">
        <v>5</v>
      </c>
      <c r="N1495" s="83"/>
      <c r="O1495" s="84"/>
      <c r="P1495" s="76">
        <v>74.5</v>
      </c>
      <c r="Q1495" s="76">
        <v>25100</v>
      </c>
      <c r="R1495" s="76">
        <v>4</v>
      </c>
      <c r="S1495" s="85" t="s">
        <v>865</v>
      </c>
      <c r="T1495" s="90" t="s">
        <v>879</v>
      </c>
      <c r="U1495" s="76">
        <v>25.62</v>
      </c>
      <c r="V1495" s="111" t="s">
        <v>909</v>
      </c>
      <c r="W1495" s="84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86"/>
      <c r="AP1495" s="86"/>
      <c r="AQ1495" s="86"/>
      <c r="AR1495" s="86"/>
      <c r="AS1495" s="86"/>
      <c r="AT1495" s="86"/>
      <c r="AU1495" s="86"/>
    </row>
    <row r="1496" spans="1:47" ht="15" customHeight="1">
      <c r="A1496" s="242">
        <v>97847792</v>
      </c>
      <c r="B1496" s="114">
        <v>20</v>
      </c>
      <c r="C1496" s="132">
        <v>44767</v>
      </c>
      <c r="D1496" s="79">
        <v>44767</v>
      </c>
      <c r="E1496" s="81" t="s">
        <v>862</v>
      </c>
      <c r="F1496" s="181">
        <v>44770</v>
      </c>
      <c r="G1496" s="81">
        <v>80</v>
      </c>
      <c r="H1496" s="81" t="s">
        <v>1378</v>
      </c>
      <c r="I1496" s="98">
        <v>44796</v>
      </c>
      <c r="J1496" s="81"/>
      <c r="K1496" s="111" t="s">
        <v>117</v>
      </c>
      <c r="L1496" s="82" t="s">
        <v>1379</v>
      </c>
      <c r="M1496" s="77" t="s">
        <v>5</v>
      </c>
      <c r="N1496" s="83"/>
      <c r="O1496" s="84"/>
      <c r="P1496" s="76">
        <v>74.5</v>
      </c>
      <c r="Q1496" s="76">
        <v>25100</v>
      </c>
      <c r="R1496" s="76">
        <v>4</v>
      </c>
      <c r="S1496" s="85" t="s">
        <v>865</v>
      </c>
      <c r="T1496" s="90" t="s">
        <v>879</v>
      </c>
      <c r="U1496" s="76">
        <v>25.62</v>
      </c>
      <c r="V1496" s="111" t="s">
        <v>909</v>
      </c>
      <c r="W1496" s="84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86"/>
      <c r="AP1496" s="86"/>
      <c r="AQ1496" s="86"/>
      <c r="AR1496" s="86"/>
      <c r="AS1496" s="86"/>
      <c r="AT1496" s="86"/>
      <c r="AU1496" s="86"/>
    </row>
    <row r="1497" spans="1:47" ht="15" customHeight="1">
      <c r="A1497" s="242">
        <v>97850499</v>
      </c>
      <c r="B1497" s="114">
        <v>21</v>
      </c>
      <c r="C1497" s="132">
        <v>44767</v>
      </c>
      <c r="D1497" s="79">
        <v>44767</v>
      </c>
      <c r="E1497" s="81" t="s">
        <v>862</v>
      </c>
      <c r="F1497" s="181">
        <v>44770</v>
      </c>
      <c r="G1497" s="81">
        <v>80</v>
      </c>
      <c r="H1497" s="81" t="s">
        <v>1378</v>
      </c>
      <c r="I1497" s="98">
        <v>44796</v>
      </c>
      <c r="J1497" s="81"/>
      <c r="K1497" s="111" t="s">
        <v>117</v>
      </c>
      <c r="L1497" s="82" t="s">
        <v>1379</v>
      </c>
      <c r="M1497" s="77" t="s">
        <v>5</v>
      </c>
      <c r="N1497" s="83"/>
      <c r="O1497" s="84"/>
      <c r="P1497" s="76">
        <v>74.5</v>
      </c>
      <c r="Q1497" s="76">
        <v>25100</v>
      </c>
      <c r="R1497" s="76">
        <v>4</v>
      </c>
      <c r="S1497" s="85" t="s">
        <v>865</v>
      </c>
      <c r="T1497" s="90" t="s">
        <v>879</v>
      </c>
      <c r="U1497" s="76">
        <v>25.62</v>
      </c>
      <c r="V1497" s="111" t="s">
        <v>909</v>
      </c>
      <c r="W1497" s="84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86"/>
      <c r="AP1497" s="86"/>
      <c r="AQ1497" s="86"/>
      <c r="AR1497" s="86"/>
      <c r="AS1497" s="86"/>
      <c r="AT1497" s="86"/>
      <c r="AU1497" s="86"/>
    </row>
    <row r="1498" spans="1:47" ht="15" customHeight="1">
      <c r="A1498" s="242">
        <v>97991798</v>
      </c>
      <c r="B1498" s="76">
        <v>22</v>
      </c>
      <c r="C1498" s="132">
        <v>44767</v>
      </c>
      <c r="D1498" s="79">
        <v>44767</v>
      </c>
      <c r="E1498" s="81" t="s">
        <v>862</v>
      </c>
      <c r="F1498" s="181">
        <v>44770</v>
      </c>
      <c r="G1498" s="81">
        <v>80</v>
      </c>
      <c r="H1498" s="81" t="s">
        <v>1378</v>
      </c>
      <c r="I1498" s="98">
        <v>44796</v>
      </c>
      <c r="J1498" s="81"/>
      <c r="K1498" s="111" t="s">
        <v>117</v>
      </c>
      <c r="L1498" s="82" t="s">
        <v>1379</v>
      </c>
      <c r="M1498" s="77" t="s">
        <v>5</v>
      </c>
      <c r="N1498" s="83"/>
      <c r="O1498" s="84"/>
      <c r="P1498" s="76">
        <v>74.5</v>
      </c>
      <c r="Q1498" s="76">
        <v>25100</v>
      </c>
      <c r="R1498" s="76">
        <v>4</v>
      </c>
      <c r="S1498" s="85" t="s">
        <v>865</v>
      </c>
      <c r="T1498" s="90" t="s">
        <v>879</v>
      </c>
      <c r="U1498" s="76">
        <v>25.62</v>
      </c>
      <c r="V1498" s="111" t="s">
        <v>909</v>
      </c>
      <c r="W1498" s="84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86"/>
      <c r="AP1498" s="86"/>
      <c r="AQ1498" s="86"/>
      <c r="AR1498" s="86"/>
      <c r="AS1498" s="86"/>
      <c r="AT1498" s="86"/>
      <c r="AU1498" s="86"/>
    </row>
    <row r="1499" spans="1:47" ht="15" customHeight="1">
      <c r="A1499" s="240">
        <v>92591692</v>
      </c>
      <c r="B1499" s="114">
        <v>23</v>
      </c>
      <c r="C1499" s="132">
        <v>44767</v>
      </c>
      <c r="D1499" s="79">
        <v>44767</v>
      </c>
      <c r="E1499" s="81" t="s">
        <v>862</v>
      </c>
      <c r="F1499" s="181">
        <v>44770</v>
      </c>
      <c r="G1499" s="81">
        <v>80</v>
      </c>
      <c r="H1499" s="81" t="s">
        <v>1378</v>
      </c>
      <c r="I1499" s="98">
        <v>44796</v>
      </c>
      <c r="J1499" s="81"/>
      <c r="K1499" s="111" t="s">
        <v>117</v>
      </c>
      <c r="L1499" s="82" t="s">
        <v>1379</v>
      </c>
      <c r="M1499" s="77" t="s">
        <v>5</v>
      </c>
      <c r="N1499" s="83"/>
      <c r="O1499" s="84"/>
      <c r="P1499" s="76">
        <v>74.5</v>
      </c>
      <c r="Q1499" s="76">
        <v>25100</v>
      </c>
      <c r="R1499" s="76">
        <v>4</v>
      </c>
      <c r="S1499" s="85" t="s">
        <v>865</v>
      </c>
      <c r="T1499" s="90" t="s">
        <v>879</v>
      </c>
      <c r="U1499" s="76">
        <v>25.62</v>
      </c>
      <c r="V1499" s="111" t="s">
        <v>909</v>
      </c>
      <c r="W1499" s="84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86"/>
      <c r="AP1499" s="86"/>
      <c r="AQ1499" s="86"/>
      <c r="AR1499" s="86"/>
      <c r="AS1499" s="86"/>
      <c r="AT1499" s="86"/>
      <c r="AU1499" s="86"/>
    </row>
    <row r="1500" spans="1:47" ht="15" customHeight="1">
      <c r="A1500" s="240">
        <v>92950690</v>
      </c>
      <c r="B1500" s="114">
        <v>24</v>
      </c>
      <c r="C1500" s="132">
        <v>44767</v>
      </c>
      <c r="D1500" s="79">
        <v>44767</v>
      </c>
      <c r="E1500" s="81" t="s">
        <v>862</v>
      </c>
      <c r="F1500" s="181">
        <v>44770</v>
      </c>
      <c r="G1500" s="81">
        <v>80</v>
      </c>
      <c r="H1500" s="81" t="s">
        <v>1378</v>
      </c>
      <c r="I1500" s="98">
        <v>44796</v>
      </c>
      <c r="J1500" s="81"/>
      <c r="K1500" s="111" t="s">
        <v>117</v>
      </c>
      <c r="L1500" s="82" t="s">
        <v>1379</v>
      </c>
      <c r="M1500" s="77" t="s">
        <v>5</v>
      </c>
      <c r="N1500" s="83"/>
      <c r="O1500" s="84"/>
      <c r="P1500" s="76">
        <v>74.5</v>
      </c>
      <c r="Q1500" s="76">
        <v>25100</v>
      </c>
      <c r="R1500" s="76">
        <v>4</v>
      </c>
      <c r="S1500" s="85" t="s">
        <v>865</v>
      </c>
      <c r="T1500" s="90" t="s">
        <v>879</v>
      </c>
      <c r="U1500" s="76">
        <v>25.62</v>
      </c>
      <c r="V1500" s="111" t="s">
        <v>909</v>
      </c>
      <c r="W1500" s="84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86"/>
      <c r="AP1500" s="86"/>
      <c r="AQ1500" s="86"/>
      <c r="AR1500" s="86"/>
      <c r="AS1500" s="86"/>
      <c r="AT1500" s="86"/>
      <c r="AU1500" s="86"/>
    </row>
    <row r="1501" spans="1:47" ht="15" customHeight="1">
      <c r="A1501" s="242">
        <v>97983498</v>
      </c>
      <c r="B1501" s="76">
        <v>25</v>
      </c>
      <c r="C1501" s="132">
        <v>44767</v>
      </c>
      <c r="D1501" s="79">
        <v>44767</v>
      </c>
      <c r="E1501" s="81" t="s">
        <v>862</v>
      </c>
      <c r="F1501" s="181">
        <v>44770</v>
      </c>
      <c r="G1501" s="81">
        <v>80</v>
      </c>
      <c r="H1501" s="81" t="s">
        <v>1378</v>
      </c>
      <c r="I1501" s="98">
        <v>44796</v>
      </c>
      <c r="J1501" s="81"/>
      <c r="K1501" s="111" t="s">
        <v>117</v>
      </c>
      <c r="L1501" s="82" t="s">
        <v>1379</v>
      </c>
      <c r="M1501" s="77" t="s">
        <v>5</v>
      </c>
      <c r="N1501" s="83"/>
      <c r="O1501" s="84"/>
      <c r="P1501" s="76">
        <v>74.5</v>
      </c>
      <c r="Q1501" s="76">
        <v>25100</v>
      </c>
      <c r="R1501" s="76">
        <v>4</v>
      </c>
      <c r="S1501" s="85" t="s">
        <v>865</v>
      </c>
      <c r="T1501" s="90" t="s">
        <v>879</v>
      </c>
      <c r="U1501" s="76">
        <v>25.62</v>
      </c>
      <c r="V1501" s="111" t="s">
        <v>909</v>
      </c>
      <c r="W1501" s="84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86"/>
      <c r="AP1501" s="86"/>
      <c r="AQ1501" s="86"/>
      <c r="AR1501" s="86"/>
      <c r="AS1501" s="86"/>
      <c r="AT1501" s="86"/>
      <c r="AU1501" s="86"/>
    </row>
    <row r="1502" spans="1:47" ht="15" customHeight="1">
      <c r="A1502" s="242">
        <v>94622099</v>
      </c>
      <c r="B1502" s="114">
        <v>26</v>
      </c>
      <c r="C1502" s="132">
        <v>44767</v>
      </c>
      <c r="D1502" s="79">
        <v>44767</v>
      </c>
      <c r="E1502" s="81" t="s">
        <v>862</v>
      </c>
      <c r="F1502" s="181">
        <v>44770</v>
      </c>
      <c r="G1502" s="81">
        <v>80</v>
      </c>
      <c r="H1502" s="81" t="s">
        <v>1378</v>
      </c>
      <c r="I1502" s="98">
        <v>44796</v>
      </c>
      <c r="J1502" s="81"/>
      <c r="K1502" s="111" t="s">
        <v>117</v>
      </c>
      <c r="L1502" s="82" t="s">
        <v>1379</v>
      </c>
      <c r="M1502" s="77" t="s">
        <v>5</v>
      </c>
      <c r="N1502" s="83"/>
      <c r="O1502" s="84"/>
      <c r="P1502" s="81">
        <v>69.5</v>
      </c>
      <c r="Q1502" s="81">
        <v>23900</v>
      </c>
      <c r="R1502" s="81">
        <v>4</v>
      </c>
      <c r="S1502" s="85" t="s">
        <v>865</v>
      </c>
      <c r="T1502" s="81" t="s">
        <v>912</v>
      </c>
      <c r="U1502" s="81">
        <v>25.62</v>
      </c>
      <c r="V1502" s="111" t="s">
        <v>909</v>
      </c>
      <c r="W1502" s="84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86"/>
      <c r="AP1502" s="86"/>
      <c r="AQ1502" s="86"/>
      <c r="AR1502" s="86"/>
      <c r="AS1502" s="86"/>
      <c r="AT1502" s="86"/>
      <c r="AU1502" s="86"/>
    </row>
    <row r="1503" spans="1:47" ht="15" customHeight="1">
      <c r="A1503" s="240">
        <v>94625795</v>
      </c>
      <c r="B1503" s="114">
        <v>27</v>
      </c>
      <c r="C1503" s="132">
        <v>44767</v>
      </c>
      <c r="D1503" s="79">
        <v>44767</v>
      </c>
      <c r="E1503" s="81" t="s">
        <v>862</v>
      </c>
      <c r="F1503" s="181">
        <v>44770</v>
      </c>
      <c r="G1503" s="81">
        <v>80</v>
      </c>
      <c r="H1503" s="81" t="s">
        <v>1378</v>
      </c>
      <c r="I1503" s="98">
        <v>44796</v>
      </c>
      <c r="J1503" s="81"/>
      <c r="K1503" s="111" t="s">
        <v>117</v>
      </c>
      <c r="L1503" s="82" t="s">
        <v>1379</v>
      </c>
      <c r="M1503" s="77" t="s">
        <v>5</v>
      </c>
      <c r="N1503" s="83"/>
      <c r="O1503" s="84"/>
      <c r="P1503" s="81">
        <v>69.5</v>
      </c>
      <c r="Q1503" s="81">
        <v>23900</v>
      </c>
      <c r="R1503" s="81">
        <v>4</v>
      </c>
      <c r="S1503" s="85" t="s">
        <v>865</v>
      </c>
      <c r="T1503" s="81" t="s">
        <v>912</v>
      </c>
      <c r="U1503" s="81">
        <v>25.62</v>
      </c>
      <c r="V1503" s="111" t="s">
        <v>909</v>
      </c>
      <c r="W1503" s="84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86"/>
      <c r="AP1503" s="86"/>
      <c r="AQ1503" s="86"/>
      <c r="AR1503" s="86"/>
      <c r="AS1503" s="86"/>
      <c r="AT1503" s="86"/>
      <c r="AU1503" s="86"/>
    </row>
    <row r="1504" spans="1:47" ht="15" customHeight="1">
      <c r="A1504" s="240">
        <v>94625191</v>
      </c>
      <c r="B1504" s="76">
        <v>28</v>
      </c>
      <c r="C1504" s="132">
        <v>44767</v>
      </c>
      <c r="D1504" s="79">
        <v>44767</v>
      </c>
      <c r="E1504" s="81" t="s">
        <v>862</v>
      </c>
      <c r="F1504" s="181">
        <v>44770</v>
      </c>
      <c r="G1504" s="81">
        <v>80</v>
      </c>
      <c r="H1504" s="81" t="s">
        <v>1378</v>
      </c>
      <c r="I1504" s="98">
        <v>44796</v>
      </c>
      <c r="J1504" s="81"/>
      <c r="K1504" s="111" t="s">
        <v>117</v>
      </c>
      <c r="L1504" s="82" t="s">
        <v>1379</v>
      </c>
      <c r="M1504" s="77" t="s">
        <v>5</v>
      </c>
      <c r="N1504" s="83"/>
      <c r="O1504" s="84"/>
      <c r="P1504" s="81">
        <v>69.5</v>
      </c>
      <c r="Q1504" s="81">
        <v>23900</v>
      </c>
      <c r="R1504" s="81">
        <v>4</v>
      </c>
      <c r="S1504" s="85" t="s">
        <v>865</v>
      </c>
      <c r="T1504" s="81" t="s">
        <v>912</v>
      </c>
      <c r="U1504" s="81">
        <v>25.62</v>
      </c>
      <c r="V1504" s="111" t="s">
        <v>909</v>
      </c>
      <c r="W1504" s="84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86"/>
      <c r="AP1504" s="86"/>
      <c r="AQ1504" s="86"/>
      <c r="AR1504" s="86"/>
      <c r="AS1504" s="86"/>
      <c r="AT1504" s="86"/>
      <c r="AU1504" s="86"/>
    </row>
    <row r="1505" spans="1:47" ht="15" customHeight="1">
      <c r="A1505" s="242">
        <v>94629698</v>
      </c>
      <c r="B1505" s="114">
        <v>29</v>
      </c>
      <c r="C1505" s="132">
        <v>44767</v>
      </c>
      <c r="D1505" s="79">
        <v>44767</v>
      </c>
      <c r="E1505" s="81" t="s">
        <v>862</v>
      </c>
      <c r="F1505" s="181">
        <v>44770</v>
      </c>
      <c r="G1505" s="81">
        <v>80</v>
      </c>
      <c r="H1505" s="81" t="s">
        <v>1378</v>
      </c>
      <c r="I1505" s="98">
        <v>44796</v>
      </c>
      <c r="J1505" s="81"/>
      <c r="K1505" s="111" t="s">
        <v>117</v>
      </c>
      <c r="L1505" s="82" t="s">
        <v>1379</v>
      </c>
      <c r="M1505" s="77" t="s">
        <v>5</v>
      </c>
      <c r="N1505" s="83"/>
      <c r="O1505" s="84"/>
      <c r="P1505" s="81">
        <v>69.5</v>
      </c>
      <c r="Q1505" s="81">
        <v>23900</v>
      </c>
      <c r="R1505" s="81">
        <v>4</v>
      </c>
      <c r="S1505" s="85" t="s">
        <v>865</v>
      </c>
      <c r="T1505" s="81" t="s">
        <v>912</v>
      </c>
      <c r="U1505" s="81">
        <v>25.62</v>
      </c>
      <c r="V1505" s="111" t="s">
        <v>909</v>
      </c>
      <c r="W1505" s="84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86"/>
      <c r="AP1505" s="86"/>
      <c r="AQ1505" s="86"/>
      <c r="AR1505" s="86"/>
      <c r="AS1505" s="86"/>
      <c r="AT1505" s="86"/>
      <c r="AU1505" s="86"/>
    </row>
    <row r="1506" spans="1:47" ht="15" customHeight="1">
      <c r="A1506" s="242">
        <v>94620994</v>
      </c>
      <c r="B1506" s="114">
        <v>30</v>
      </c>
      <c r="C1506" s="132">
        <v>44767</v>
      </c>
      <c r="D1506" s="79">
        <v>44767</v>
      </c>
      <c r="E1506" s="81" t="s">
        <v>862</v>
      </c>
      <c r="F1506" s="181">
        <v>44770</v>
      </c>
      <c r="G1506" s="81">
        <v>80</v>
      </c>
      <c r="H1506" s="81" t="s">
        <v>1378</v>
      </c>
      <c r="I1506" s="98">
        <v>44796</v>
      </c>
      <c r="J1506" s="81"/>
      <c r="K1506" s="111" t="s">
        <v>117</v>
      </c>
      <c r="L1506" s="82" t="s">
        <v>1379</v>
      </c>
      <c r="M1506" s="77" t="s">
        <v>5</v>
      </c>
      <c r="N1506" s="83"/>
      <c r="O1506" s="84"/>
      <c r="P1506" s="81">
        <v>69.5</v>
      </c>
      <c r="Q1506" s="81">
        <v>23900</v>
      </c>
      <c r="R1506" s="81">
        <v>4</v>
      </c>
      <c r="S1506" s="85" t="s">
        <v>865</v>
      </c>
      <c r="T1506" s="81" t="s">
        <v>912</v>
      </c>
      <c r="U1506" s="81">
        <v>25.62</v>
      </c>
      <c r="V1506" s="111" t="s">
        <v>909</v>
      </c>
      <c r="W1506" s="84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86"/>
      <c r="AP1506" s="86"/>
      <c r="AQ1506" s="86"/>
      <c r="AR1506" s="86"/>
      <c r="AS1506" s="86"/>
      <c r="AT1506" s="86"/>
      <c r="AU1506" s="86"/>
    </row>
    <row r="1507" spans="1:47" ht="15" customHeight="1">
      <c r="A1507" s="242">
        <v>94627791</v>
      </c>
      <c r="B1507" s="76">
        <v>31</v>
      </c>
      <c r="C1507" s="132">
        <v>44767</v>
      </c>
      <c r="D1507" s="79">
        <v>44767</v>
      </c>
      <c r="E1507" s="81" t="s">
        <v>862</v>
      </c>
      <c r="F1507" s="181">
        <v>44770</v>
      </c>
      <c r="G1507" s="81">
        <v>80</v>
      </c>
      <c r="H1507" s="81" t="s">
        <v>1378</v>
      </c>
      <c r="I1507" s="98">
        <v>44796</v>
      </c>
      <c r="J1507" s="81"/>
      <c r="K1507" s="111" t="s">
        <v>117</v>
      </c>
      <c r="L1507" s="82" t="s">
        <v>1379</v>
      </c>
      <c r="M1507" s="77" t="s">
        <v>5</v>
      </c>
      <c r="N1507" s="83"/>
      <c r="O1507" s="84"/>
      <c r="P1507" s="81">
        <v>69.5</v>
      </c>
      <c r="Q1507" s="81">
        <v>23900</v>
      </c>
      <c r="R1507" s="81">
        <v>4</v>
      </c>
      <c r="S1507" s="85" t="s">
        <v>865</v>
      </c>
      <c r="T1507" s="81" t="s">
        <v>912</v>
      </c>
      <c r="U1507" s="81">
        <v>25.62</v>
      </c>
      <c r="V1507" s="111" t="s">
        <v>909</v>
      </c>
      <c r="W1507" s="84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86"/>
      <c r="AP1507" s="86"/>
      <c r="AQ1507" s="86"/>
      <c r="AR1507" s="86"/>
      <c r="AS1507" s="86"/>
      <c r="AT1507" s="86"/>
      <c r="AU1507" s="86"/>
    </row>
    <row r="1508" spans="1:47" ht="15" customHeight="1">
      <c r="A1508" s="91"/>
      <c r="B1508" s="92"/>
      <c r="C1508" s="93"/>
      <c r="D1508" s="93"/>
      <c r="E1508" s="92"/>
      <c r="F1508" s="92"/>
      <c r="G1508" s="92"/>
      <c r="H1508" s="446" t="s">
        <v>1380</v>
      </c>
      <c r="I1508" s="440"/>
      <c r="J1508" s="441"/>
      <c r="K1508" s="92"/>
      <c r="L1508" s="92"/>
      <c r="M1508" s="92"/>
      <c r="N1508" s="92"/>
      <c r="O1508" s="94"/>
      <c r="P1508" s="92"/>
      <c r="Q1508" s="92"/>
      <c r="R1508" s="92"/>
      <c r="S1508" s="92"/>
      <c r="T1508" s="92"/>
      <c r="U1508" s="92"/>
      <c r="V1508" s="92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</row>
    <row r="1509" spans="1:47" ht="15" customHeight="1">
      <c r="A1509" s="203">
        <v>97917496</v>
      </c>
      <c r="B1509" s="77">
        <v>22</v>
      </c>
      <c r="C1509" s="78">
        <v>44766</v>
      </c>
      <c r="D1509" s="79">
        <v>44767</v>
      </c>
      <c r="E1509" s="77" t="s">
        <v>862</v>
      </c>
      <c r="F1509" s="260">
        <v>44771.020833333336</v>
      </c>
      <c r="G1509" s="81">
        <v>80</v>
      </c>
      <c r="H1509" s="81" t="s">
        <v>1381</v>
      </c>
      <c r="I1509" s="98" t="s">
        <v>1382</v>
      </c>
      <c r="J1509" s="81"/>
      <c r="K1509" s="97" t="s">
        <v>882</v>
      </c>
      <c r="L1509" s="82" t="s">
        <v>1383</v>
      </c>
      <c r="M1509" s="77" t="s">
        <v>7</v>
      </c>
      <c r="N1509" s="83"/>
      <c r="O1509" s="84"/>
      <c r="P1509" s="76">
        <v>68.5</v>
      </c>
      <c r="Q1509" s="76">
        <v>25000</v>
      </c>
      <c r="R1509" s="76">
        <v>4</v>
      </c>
      <c r="S1509" s="85" t="s">
        <v>865</v>
      </c>
      <c r="T1509" s="76" t="s">
        <v>873</v>
      </c>
      <c r="U1509" s="76">
        <v>25.7</v>
      </c>
      <c r="V1509" s="90" t="s">
        <v>884</v>
      </c>
      <c r="W1509" s="84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86"/>
      <c r="AP1509" s="86"/>
      <c r="AQ1509" s="86"/>
      <c r="AR1509" s="86"/>
      <c r="AS1509" s="86"/>
      <c r="AT1509" s="86"/>
      <c r="AU1509" s="86"/>
    </row>
    <row r="1510" spans="1:47" ht="15" customHeight="1">
      <c r="A1510" s="203">
        <v>98344179</v>
      </c>
      <c r="B1510" s="77">
        <v>25</v>
      </c>
      <c r="C1510" s="78">
        <v>44766</v>
      </c>
      <c r="D1510" s="79">
        <v>44767</v>
      </c>
      <c r="E1510" s="77" t="s">
        <v>862</v>
      </c>
      <c r="F1510" s="181">
        <v>44771</v>
      </c>
      <c r="G1510" s="81">
        <v>80</v>
      </c>
      <c r="H1510" s="81" t="s">
        <v>1381</v>
      </c>
      <c r="I1510" s="98" t="s">
        <v>1382</v>
      </c>
      <c r="J1510" s="81"/>
      <c r="K1510" s="97" t="s">
        <v>882</v>
      </c>
      <c r="L1510" s="82" t="s">
        <v>1383</v>
      </c>
      <c r="M1510" s="77" t="s">
        <v>7</v>
      </c>
      <c r="N1510" s="83"/>
      <c r="O1510" s="84"/>
      <c r="P1510" s="76">
        <v>69.5</v>
      </c>
      <c r="Q1510" s="76">
        <v>23700</v>
      </c>
      <c r="R1510" s="76">
        <v>4</v>
      </c>
      <c r="S1510" s="85" t="s">
        <v>865</v>
      </c>
      <c r="T1510" s="76" t="s">
        <v>896</v>
      </c>
      <c r="U1510" s="76">
        <v>25.69</v>
      </c>
      <c r="V1510" s="90" t="s">
        <v>884</v>
      </c>
      <c r="W1510" s="84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86"/>
      <c r="AP1510" s="86"/>
      <c r="AQ1510" s="86"/>
      <c r="AR1510" s="86"/>
      <c r="AS1510" s="86"/>
      <c r="AT1510" s="86"/>
      <c r="AU1510" s="86"/>
    </row>
    <row r="1511" spans="1:47" ht="15" customHeight="1">
      <c r="A1511" s="203">
        <v>54286307</v>
      </c>
      <c r="B1511" s="77">
        <v>3</v>
      </c>
      <c r="C1511" s="78">
        <v>44766</v>
      </c>
      <c r="D1511" s="79">
        <v>44767</v>
      </c>
      <c r="E1511" s="77" t="s">
        <v>862</v>
      </c>
      <c r="F1511" s="181">
        <v>44771</v>
      </c>
      <c r="G1511" s="81">
        <v>80</v>
      </c>
      <c r="H1511" s="81" t="s">
        <v>1378</v>
      </c>
      <c r="I1511" s="98">
        <v>44796</v>
      </c>
      <c r="J1511" s="81"/>
      <c r="K1511" s="97" t="s">
        <v>882</v>
      </c>
      <c r="L1511" s="82" t="s">
        <v>1383</v>
      </c>
      <c r="M1511" s="77" t="s">
        <v>7</v>
      </c>
      <c r="N1511" s="83"/>
      <c r="O1511" s="84"/>
      <c r="P1511" s="76">
        <v>70</v>
      </c>
      <c r="Q1511" s="76">
        <v>23600</v>
      </c>
      <c r="R1511" s="81">
        <v>4</v>
      </c>
      <c r="S1511" s="85" t="s">
        <v>865</v>
      </c>
      <c r="T1511" s="76" t="s">
        <v>895</v>
      </c>
      <c r="U1511" s="76">
        <v>25.69</v>
      </c>
      <c r="V1511" s="90" t="s">
        <v>884</v>
      </c>
      <c r="W1511" s="84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86"/>
      <c r="AP1511" s="86"/>
      <c r="AQ1511" s="86"/>
      <c r="AR1511" s="86"/>
      <c r="AS1511" s="86"/>
      <c r="AT1511" s="86"/>
      <c r="AU1511" s="86"/>
    </row>
    <row r="1512" spans="1:47" ht="15" customHeight="1">
      <c r="A1512" s="203">
        <v>98107675</v>
      </c>
      <c r="B1512" s="77">
        <v>4</v>
      </c>
      <c r="C1512" s="78">
        <v>44766</v>
      </c>
      <c r="D1512" s="79">
        <v>44767</v>
      </c>
      <c r="E1512" s="77" t="s">
        <v>862</v>
      </c>
      <c r="F1512" s="181">
        <v>44771</v>
      </c>
      <c r="G1512" s="81">
        <v>80</v>
      </c>
      <c r="H1512" s="81" t="s">
        <v>1378</v>
      </c>
      <c r="I1512" s="98">
        <v>44796</v>
      </c>
      <c r="J1512" s="81"/>
      <c r="K1512" s="97" t="s">
        <v>882</v>
      </c>
      <c r="L1512" s="82" t="s">
        <v>1383</v>
      </c>
      <c r="M1512" s="77" t="s">
        <v>7</v>
      </c>
      <c r="N1512" s="83"/>
      <c r="O1512" s="84"/>
      <c r="P1512" s="76">
        <v>69.8</v>
      </c>
      <c r="Q1512" s="76">
        <v>24100</v>
      </c>
      <c r="R1512" s="76">
        <v>4</v>
      </c>
      <c r="S1512" s="89" t="s">
        <v>877</v>
      </c>
      <c r="T1512" s="76" t="s">
        <v>894</v>
      </c>
      <c r="U1512" s="81">
        <v>25.22</v>
      </c>
      <c r="V1512" s="90" t="s">
        <v>884</v>
      </c>
      <c r="W1512" s="84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86"/>
      <c r="AP1512" s="86"/>
      <c r="AQ1512" s="86"/>
      <c r="AR1512" s="86"/>
      <c r="AS1512" s="86"/>
      <c r="AT1512" s="86"/>
      <c r="AU1512" s="86"/>
    </row>
    <row r="1513" spans="1:47" ht="15" customHeight="1">
      <c r="A1513" s="203">
        <v>54167994</v>
      </c>
      <c r="B1513" s="77">
        <v>24</v>
      </c>
      <c r="C1513" s="78">
        <v>44766</v>
      </c>
      <c r="D1513" s="79">
        <v>44767</v>
      </c>
      <c r="E1513" s="77" t="s">
        <v>862</v>
      </c>
      <c r="F1513" s="181">
        <v>44771</v>
      </c>
      <c r="G1513" s="81">
        <v>80</v>
      </c>
      <c r="H1513" s="81" t="s">
        <v>1381</v>
      </c>
      <c r="I1513" s="78">
        <v>44799</v>
      </c>
      <c r="J1513" s="81"/>
      <c r="K1513" s="97" t="s">
        <v>882</v>
      </c>
      <c r="L1513" s="82" t="s">
        <v>1383</v>
      </c>
      <c r="M1513" s="77" t="s">
        <v>7</v>
      </c>
      <c r="N1513" s="83"/>
      <c r="O1513" s="84"/>
      <c r="P1513" s="76">
        <v>69</v>
      </c>
      <c r="Q1513" s="81">
        <v>25000</v>
      </c>
      <c r="R1513" s="81">
        <v>4</v>
      </c>
      <c r="S1513" s="89" t="s">
        <v>877</v>
      </c>
      <c r="T1513" s="100" t="s">
        <v>891</v>
      </c>
      <c r="U1513" s="81">
        <v>25.22</v>
      </c>
      <c r="V1513" s="90" t="s">
        <v>884</v>
      </c>
      <c r="W1513" s="84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86"/>
      <c r="AP1513" s="86"/>
      <c r="AQ1513" s="86"/>
      <c r="AR1513" s="86"/>
      <c r="AS1513" s="86"/>
      <c r="AT1513" s="86"/>
      <c r="AU1513" s="86"/>
    </row>
    <row r="1514" spans="1:47" ht="15" customHeight="1">
      <c r="A1514" s="203">
        <v>91728204</v>
      </c>
      <c r="B1514" s="77">
        <v>25</v>
      </c>
      <c r="C1514" s="78">
        <v>44766</v>
      </c>
      <c r="D1514" s="79">
        <v>44767</v>
      </c>
      <c r="E1514" s="77" t="s">
        <v>862</v>
      </c>
      <c r="F1514" s="181">
        <v>44771</v>
      </c>
      <c r="G1514" s="81">
        <v>80</v>
      </c>
      <c r="H1514" s="81" t="s">
        <v>1381</v>
      </c>
      <c r="I1514" s="78">
        <v>44799</v>
      </c>
      <c r="J1514" s="81"/>
      <c r="K1514" s="97" t="s">
        <v>882</v>
      </c>
      <c r="L1514" s="82" t="s">
        <v>1383</v>
      </c>
      <c r="M1514" s="77" t="s">
        <v>7</v>
      </c>
      <c r="N1514" s="83"/>
      <c r="O1514" s="84"/>
      <c r="P1514" s="76">
        <v>68.5</v>
      </c>
      <c r="Q1514" s="76">
        <v>25000</v>
      </c>
      <c r="R1514" s="76">
        <v>4</v>
      </c>
      <c r="S1514" s="85" t="s">
        <v>865</v>
      </c>
      <c r="T1514" s="76" t="s">
        <v>873</v>
      </c>
      <c r="U1514" s="76">
        <v>25.7</v>
      </c>
      <c r="V1514" s="90" t="s">
        <v>884</v>
      </c>
      <c r="W1514" s="84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86"/>
      <c r="AP1514" s="86"/>
      <c r="AQ1514" s="86"/>
      <c r="AR1514" s="86"/>
      <c r="AS1514" s="86"/>
      <c r="AT1514" s="86"/>
      <c r="AU1514" s="86"/>
    </row>
    <row r="1515" spans="1:47" ht="15" customHeight="1">
      <c r="A1515" s="203">
        <v>91747014</v>
      </c>
      <c r="B1515" s="77">
        <v>26</v>
      </c>
      <c r="C1515" s="78">
        <v>44766</v>
      </c>
      <c r="D1515" s="79">
        <v>44767</v>
      </c>
      <c r="E1515" s="77" t="s">
        <v>862</v>
      </c>
      <c r="F1515" s="181">
        <v>44771</v>
      </c>
      <c r="G1515" s="81">
        <v>80</v>
      </c>
      <c r="H1515" s="81" t="s">
        <v>1381</v>
      </c>
      <c r="I1515" s="78">
        <v>44799</v>
      </c>
      <c r="J1515" s="81"/>
      <c r="K1515" s="97" t="s">
        <v>882</v>
      </c>
      <c r="L1515" s="82" t="s">
        <v>1383</v>
      </c>
      <c r="M1515" s="77" t="s">
        <v>7</v>
      </c>
      <c r="N1515" s="83"/>
      <c r="O1515" s="84"/>
      <c r="P1515" s="76">
        <v>69.2</v>
      </c>
      <c r="Q1515" s="76">
        <v>24300</v>
      </c>
      <c r="R1515" s="76">
        <v>4</v>
      </c>
      <c r="S1515" s="85" t="s">
        <v>865</v>
      </c>
      <c r="T1515" s="76" t="s">
        <v>866</v>
      </c>
      <c r="U1515" s="76">
        <v>25.46</v>
      </c>
      <c r="V1515" s="90" t="s">
        <v>884</v>
      </c>
      <c r="W1515" s="84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86"/>
      <c r="AP1515" s="86"/>
      <c r="AQ1515" s="86"/>
      <c r="AR1515" s="86"/>
      <c r="AS1515" s="86"/>
      <c r="AT1515" s="86"/>
      <c r="AU1515" s="86"/>
    </row>
    <row r="1516" spans="1:47" ht="15" customHeight="1">
      <c r="A1516" s="203">
        <v>92898691</v>
      </c>
      <c r="B1516" s="77">
        <v>27</v>
      </c>
      <c r="C1516" s="78">
        <v>44766</v>
      </c>
      <c r="D1516" s="79">
        <v>44767</v>
      </c>
      <c r="E1516" s="77" t="s">
        <v>862</v>
      </c>
      <c r="F1516" s="181">
        <v>44771</v>
      </c>
      <c r="G1516" s="81">
        <v>80</v>
      </c>
      <c r="H1516" s="81" t="s">
        <v>1381</v>
      </c>
      <c r="I1516" s="78">
        <v>44799</v>
      </c>
      <c r="J1516" s="81"/>
      <c r="K1516" s="97" t="s">
        <v>882</v>
      </c>
      <c r="L1516" s="82" t="s">
        <v>1383</v>
      </c>
      <c r="M1516" s="77" t="s">
        <v>7</v>
      </c>
      <c r="N1516" s="83"/>
      <c r="O1516" s="84"/>
      <c r="P1516" s="76">
        <v>68.5</v>
      </c>
      <c r="Q1516" s="76">
        <v>25000</v>
      </c>
      <c r="R1516" s="76">
        <v>4</v>
      </c>
      <c r="S1516" s="85" t="s">
        <v>865</v>
      </c>
      <c r="T1516" s="76" t="s">
        <v>873</v>
      </c>
      <c r="U1516" s="76">
        <v>25.7</v>
      </c>
      <c r="V1516" s="90" t="s">
        <v>884</v>
      </c>
      <c r="W1516" s="84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86"/>
      <c r="AP1516" s="86"/>
      <c r="AQ1516" s="86"/>
      <c r="AR1516" s="86"/>
      <c r="AS1516" s="86"/>
      <c r="AT1516" s="86"/>
      <c r="AU1516" s="86"/>
    </row>
    <row r="1517" spans="1:47" ht="15" customHeight="1">
      <c r="A1517" s="203">
        <v>94952025</v>
      </c>
      <c r="B1517" s="77">
        <v>28</v>
      </c>
      <c r="C1517" s="78">
        <v>44766</v>
      </c>
      <c r="D1517" s="79">
        <v>44767</v>
      </c>
      <c r="E1517" s="77" t="s">
        <v>862</v>
      </c>
      <c r="F1517" s="181">
        <v>44771</v>
      </c>
      <c r="G1517" s="81">
        <v>80</v>
      </c>
      <c r="H1517" s="81" t="s">
        <v>1381</v>
      </c>
      <c r="I1517" s="78">
        <v>44799</v>
      </c>
      <c r="J1517" s="81"/>
      <c r="K1517" s="97" t="s">
        <v>882</v>
      </c>
      <c r="L1517" s="82" t="s">
        <v>1383</v>
      </c>
      <c r="M1517" s="77" t="s">
        <v>7</v>
      </c>
      <c r="N1517" s="83">
        <v>44809</v>
      </c>
      <c r="O1517" s="84"/>
      <c r="P1517" s="76">
        <v>69</v>
      </c>
      <c r="Q1517" s="76">
        <v>25000</v>
      </c>
      <c r="R1517" s="76">
        <v>4</v>
      </c>
      <c r="S1517" s="85" t="s">
        <v>865</v>
      </c>
      <c r="T1517" s="101" t="s">
        <v>897</v>
      </c>
      <c r="U1517" s="76">
        <v>25.38</v>
      </c>
      <c r="V1517" s="90" t="s">
        <v>884</v>
      </c>
      <c r="W1517" s="84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86"/>
      <c r="AP1517" s="86"/>
      <c r="AQ1517" s="86"/>
      <c r="AR1517" s="86"/>
      <c r="AS1517" s="86"/>
      <c r="AT1517" s="86"/>
      <c r="AU1517" s="86"/>
    </row>
    <row r="1518" spans="1:47" ht="15" customHeight="1">
      <c r="A1518" s="203">
        <v>95970091</v>
      </c>
      <c r="B1518" s="77">
        <v>29</v>
      </c>
      <c r="C1518" s="78">
        <v>44766</v>
      </c>
      <c r="D1518" s="79">
        <v>44767</v>
      </c>
      <c r="E1518" s="77" t="s">
        <v>862</v>
      </c>
      <c r="F1518" s="181">
        <v>44771</v>
      </c>
      <c r="G1518" s="81">
        <v>80</v>
      </c>
      <c r="H1518" s="81" t="s">
        <v>1381</v>
      </c>
      <c r="I1518" s="78">
        <v>44799</v>
      </c>
      <c r="J1518" s="81"/>
      <c r="K1518" s="97" t="s">
        <v>882</v>
      </c>
      <c r="L1518" s="82" t="s">
        <v>1383</v>
      </c>
      <c r="M1518" s="77" t="s">
        <v>7</v>
      </c>
      <c r="N1518" s="83"/>
      <c r="O1518" s="84"/>
      <c r="P1518" s="76">
        <v>74.5</v>
      </c>
      <c r="Q1518" s="76">
        <v>25100</v>
      </c>
      <c r="R1518" s="76">
        <v>4</v>
      </c>
      <c r="S1518" s="85" t="s">
        <v>865</v>
      </c>
      <c r="T1518" s="90" t="s">
        <v>879</v>
      </c>
      <c r="U1518" s="76">
        <v>25.62</v>
      </c>
      <c r="V1518" s="90" t="s">
        <v>884</v>
      </c>
      <c r="W1518" s="84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86"/>
      <c r="AP1518" s="86"/>
      <c r="AQ1518" s="86"/>
      <c r="AR1518" s="86"/>
      <c r="AS1518" s="86"/>
      <c r="AT1518" s="86"/>
      <c r="AU1518" s="86"/>
    </row>
    <row r="1519" spans="1:47" ht="15" customHeight="1">
      <c r="A1519" s="203">
        <v>98026156</v>
      </c>
      <c r="B1519" s="77">
        <v>30</v>
      </c>
      <c r="C1519" s="78">
        <v>44766</v>
      </c>
      <c r="D1519" s="79">
        <v>44767</v>
      </c>
      <c r="E1519" s="77" t="s">
        <v>862</v>
      </c>
      <c r="F1519" s="181">
        <v>44771</v>
      </c>
      <c r="G1519" s="81">
        <v>80</v>
      </c>
      <c r="H1519" s="81" t="s">
        <v>1381</v>
      </c>
      <c r="I1519" s="78">
        <v>44799</v>
      </c>
      <c r="J1519" s="81"/>
      <c r="K1519" s="97" t="s">
        <v>882</v>
      </c>
      <c r="L1519" s="82" t="s">
        <v>1383</v>
      </c>
      <c r="M1519" s="77" t="s">
        <v>7</v>
      </c>
      <c r="N1519" s="83"/>
      <c r="O1519" s="84"/>
      <c r="P1519" s="76">
        <v>69</v>
      </c>
      <c r="Q1519" s="76">
        <v>25000</v>
      </c>
      <c r="R1519" s="76">
        <v>4</v>
      </c>
      <c r="S1519" s="85" t="s">
        <v>875</v>
      </c>
      <c r="T1519" s="88" t="s">
        <v>876</v>
      </c>
      <c r="U1519" s="76">
        <v>25.22</v>
      </c>
      <c r="V1519" s="90" t="s">
        <v>884</v>
      </c>
      <c r="W1519" s="84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86"/>
      <c r="AP1519" s="86"/>
      <c r="AQ1519" s="86"/>
      <c r="AR1519" s="86"/>
      <c r="AS1519" s="86"/>
      <c r="AT1519" s="86"/>
      <c r="AU1519" s="86"/>
    </row>
    <row r="1520" spans="1:47" ht="15" customHeight="1">
      <c r="A1520" s="203">
        <v>98154552</v>
      </c>
      <c r="B1520" s="77">
        <v>31</v>
      </c>
      <c r="C1520" s="78">
        <v>44766</v>
      </c>
      <c r="D1520" s="79">
        <v>44767</v>
      </c>
      <c r="E1520" s="77" t="s">
        <v>862</v>
      </c>
      <c r="F1520" s="181">
        <v>44771</v>
      </c>
      <c r="G1520" s="81">
        <v>80</v>
      </c>
      <c r="H1520" s="81" t="s">
        <v>1381</v>
      </c>
      <c r="I1520" s="98" t="s">
        <v>1382</v>
      </c>
      <c r="J1520" s="81"/>
      <c r="K1520" s="97" t="s">
        <v>882</v>
      </c>
      <c r="L1520" s="82" t="s">
        <v>1383</v>
      </c>
      <c r="M1520" s="77" t="s">
        <v>7</v>
      </c>
      <c r="N1520" s="83"/>
      <c r="O1520" s="84"/>
      <c r="P1520" s="76">
        <v>69</v>
      </c>
      <c r="Q1520" s="76">
        <v>25000</v>
      </c>
      <c r="R1520" s="76">
        <v>4</v>
      </c>
      <c r="S1520" s="85" t="s">
        <v>875</v>
      </c>
      <c r="T1520" s="88" t="s">
        <v>876</v>
      </c>
      <c r="U1520" s="76">
        <v>25.22</v>
      </c>
      <c r="V1520" s="90" t="s">
        <v>884</v>
      </c>
      <c r="W1520" s="84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86"/>
      <c r="AP1520" s="86"/>
      <c r="AQ1520" s="86"/>
      <c r="AR1520" s="86"/>
      <c r="AS1520" s="86"/>
      <c r="AT1520" s="86"/>
      <c r="AU1520" s="86"/>
    </row>
    <row r="1521" spans="1:47" ht="15" customHeight="1">
      <c r="A1521" s="203">
        <v>54181599</v>
      </c>
      <c r="B1521" s="77">
        <v>5</v>
      </c>
      <c r="C1521" s="132">
        <v>44768</v>
      </c>
      <c r="D1521" s="79">
        <v>44769</v>
      </c>
      <c r="E1521" s="81" t="s">
        <v>862</v>
      </c>
      <c r="F1521" s="181">
        <v>44771</v>
      </c>
      <c r="G1521" s="81">
        <v>80</v>
      </c>
      <c r="H1521" s="81" t="s">
        <v>1381</v>
      </c>
      <c r="I1521" s="78">
        <v>44799</v>
      </c>
      <c r="J1521" s="81"/>
      <c r="K1521" s="97" t="s">
        <v>882</v>
      </c>
      <c r="L1521" s="82" t="s">
        <v>1384</v>
      </c>
      <c r="M1521" s="77" t="s">
        <v>7</v>
      </c>
      <c r="N1521" s="83"/>
      <c r="O1521" s="84"/>
      <c r="P1521" s="76">
        <v>69</v>
      </c>
      <c r="Q1521" s="81">
        <v>25000</v>
      </c>
      <c r="R1521" s="81">
        <v>4</v>
      </c>
      <c r="S1521" s="89" t="s">
        <v>877</v>
      </c>
      <c r="T1521" s="100" t="s">
        <v>891</v>
      </c>
      <c r="U1521" s="81">
        <v>25.22</v>
      </c>
      <c r="V1521" s="90" t="s">
        <v>884</v>
      </c>
      <c r="W1521" s="84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86"/>
      <c r="AP1521" s="86"/>
      <c r="AQ1521" s="86"/>
      <c r="AR1521" s="86"/>
      <c r="AS1521" s="86"/>
      <c r="AT1521" s="86"/>
      <c r="AU1521" s="86"/>
    </row>
    <row r="1522" spans="1:47" ht="15" customHeight="1">
      <c r="A1522" s="203">
        <v>54274402</v>
      </c>
      <c r="B1522" s="77">
        <v>6</v>
      </c>
      <c r="C1522" s="132">
        <v>44768</v>
      </c>
      <c r="D1522" s="79">
        <v>44769</v>
      </c>
      <c r="E1522" s="81" t="s">
        <v>862</v>
      </c>
      <c r="F1522" s="181">
        <v>44771</v>
      </c>
      <c r="G1522" s="81">
        <v>80</v>
      </c>
      <c r="H1522" s="81" t="s">
        <v>1381</v>
      </c>
      <c r="I1522" s="78">
        <v>44799</v>
      </c>
      <c r="J1522" s="81"/>
      <c r="K1522" s="97" t="s">
        <v>882</v>
      </c>
      <c r="L1522" s="82" t="s">
        <v>1384</v>
      </c>
      <c r="M1522" s="77" t="s">
        <v>7</v>
      </c>
      <c r="N1522" s="83"/>
      <c r="O1522" s="84"/>
      <c r="P1522" s="76">
        <v>70</v>
      </c>
      <c r="Q1522" s="76">
        <v>23600</v>
      </c>
      <c r="R1522" s="81">
        <v>4</v>
      </c>
      <c r="S1522" s="85" t="s">
        <v>865</v>
      </c>
      <c r="T1522" s="76" t="s">
        <v>895</v>
      </c>
      <c r="U1522" s="76">
        <v>25.69</v>
      </c>
      <c r="V1522" s="90" t="s">
        <v>884</v>
      </c>
      <c r="W1522" s="84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86"/>
      <c r="AP1522" s="86"/>
      <c r="AQ1522" s="86"/>
      <c r="AR1522" s="86"/>
      <c r="AS1522" s="86"/>
      <c r="AT1522" s="86"/>
      <c r="AU1522" s="86"/>
    </row>
    <row r="1523" spans="1:47" ht="15" customHeight="1">
      <c r="A1523" s="203">
        <v>54277496</v>
      </c>
      <c r="B1523" s="77">
        <v>7</v>
      </c>
      <c r="C1523" s="132">
        <v>44768</v>
      </c>
      <c r="D1523" s="79">
        <v>44769</v>
      </c>
      <c r="E1523" s="81" t="s">
        <v>862</v>
      </c>
      <c r="F1523" s="181">
        <v>44771</v>
      </c>
      <c r="G1523" s="81">
        <v>80</v>
      </c>
      <c r="H1523" s="81" t="s">
        <v>1381</v>
      </c>
      <c r="I1523" s="78">
        <v>44799</v>
      </c>
      <c r="J1523" s="81"/>
      <c r="K1523" s="97" t="s">
        <v>882</v>
      </c>
      <c r="L1523" s="82" t="s">
        <v>1384</v>
      </c>
      <c r="M1523" s="77" t="s">
        <v>7</v>
      </c>
      <c r="N1523" s="83"/>
      <c r="O1523" s="84"/>
      <c r="P1523" s="76">
        <v>70</v>
      </c>
      <c r="Q1523" s="76">
        <v>23600</v>
      </c>
      <c r="R1523" s="81">
        <v>4</v>
      </c>
      <c r="S1523" s="85" t="s">
        <v>865</v>
      </c>
      <c r="T1523" s="76" t="s">
        <v>895</v>
      </c>
      <c r="U1523" s="76">
        <v>25.69</v>
      </c>
      <c r="V1523" s="90" t="s">
        <v>884</v>
      </c>
      <c r="W1523" s="84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86"/>
      <c r="AP1523" s="86"/>
      <c r="AQ1523" s="86"/>
      <c r="AR1523" s="86"/>
      <c r="AS1523" s="86"/>
      <c r="AT1523" s="86"/>
      <c r="AU1523" s="86"/>
    </row>
    <row r="1524" spans="1:47" ht="15" customHeight="1">
      <c r="A1524" s="203">
        <v>54286455</v>
      </c>
      <c r="B1524" s="77">
        <v>8</v>
      </c>
      <c r="C1524" s="132">
        <v>44768</v>
      </c>
      <c r="D1524" s="79">
        <v>44769</v>
      </c>
      <c r="E1524" s="81" t="s">
        <v>862</v>
      </c>
      <c r="F1524" s="181">
        <v>44771</v>
      </c>
      <c r="G1524" s="81">
        <v>80</v>
      </c>
      <c r="H1524" s="81" t="s">
        <v>1381</v>
      </c>
      <c r="I1524" s="78">
        <v>44799</v>
      </c>
      <c r="J1524" s="81"/>
      <c r="K1524" s="97" t="s">
        <v>882</v>
      </c>
      <c r="L1524" s="82" t="s">
        <v>1384</v>
      </c>
      <c r="M1524" s="77" t="s">
        <v>7</v>
      </c>
      <c r="N1524" s="83"/>
      <c r="O1524" s="84"/>
      <c r="P1524" s="76">
        <v>69</v>
      </c>
      <c r="Q1524" s="81">
        <v>25000</v>
      </c>
      <c r="R1524" s="76">
        <v>4</v>
      </c>
      <c r="S1524" s="85" t="s">
        <v>865</v>
      </c>
      <c r="T1524" s="101" t="s">
        <v>897</v>
      </c>
      <c r="U1524" s="76">
        <v>25.38</v>
      </c>
      <c r="V1524" s="90" t="s">
        <v>884</v>
      </c>
      <c r="W1524" s="84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86"/>
      <c r="AP1524" s="86"/>
      <c r="AQ1524" s="86"/>
      <c r="AR1524" s="86"/>
      <c r="AS1524" s="86"/>
      <c r="AT1524" s="86"/>
      <c r="AU1524" s="86"/>
    </row>
    <row r="1525" spans="1:47" ht="15" customHeight="1">
      <c r="A1525" s="203">
        <v>54651856</v>
      </c>
      <c r="B1525" s="77">
        <v>9</v>
      </c>
      <c r="C1525" s="132">
        <v>44768</v>
      </c>
      <c r="D1525" s="79">
        <v>44769</v>
      </c>
      <c r="E1525" s="81" t="s">
        <v>862</v>
      </c>
      <c r="F1525" s="181">
        <v>44771</v>
      </c>
      <c r="G1525" s="81">
        <v>80</v>
      </c>
      <c r="H1525" s="81" t="s">
        <v>1381</v>
      </c>
      <c r="I1525" s="78">
        <v>44799</v>
      </c>
      <c r="J1525" s="81"/>
      <c r="K1525" s="97" t="s">
        <v>882</v>
      </c>
      <c r="L1525" s="82" t="s">
        <v>1384</v>
      </c>
      <c r="M1525" s="77" t="s">
        <v>7</v>
      </c>
      <c r="N1525" s="83">
        <v>44811</v>
      </c>
      <c r="O1525" s="84"/>
      <c r="P1525" s="76">
        <v>69</v>
      </c>
      <c r="Q1525" s="81">
        <v>25000</v>
      </c>
      <c r="R1525" s="81">
        <v>4</v>
      </c>
      <c r="S1525" s="89" t="s">
        <v>877</v>
      </c>
      <c r="T1525" s="100" t="s">
        <v>891</v>
      </c>
      <c r="U1525" s="81">
        <v>25.22</v>
      </c>
      <c r="V1525" s="90" t="s">
        <v>884</v>
      </c>
      <c r="W1525" s="84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86"/>
      <c r="AP1525" s="86"/>
      <c r="AQ1525" s="86"/>
      <c r="AR1525" s="86"/>
      <c r="AS1525" s="86"/>
      <c r="AT1525" s="86"/>
      <c r="AU1525" s="86"/>
    </row>
    <row r="1526" spans="1:47" ht="15" customHeight="1">
      <c r="A1526" s="203">
        <v>59184473</v>
      </c>
      <c r="B1526" s="77">
        <v>10</v>
      </c>
      <c r="C1526" s="132">
        <v>44768</v>
      </c>
      <c r="D1526" s="79">
        <v>44769</v>
      </c>
      <c r="E1526" s="81" t="s">
        <v>862</v>
      </c>
      <c r="F1526" s="181">
        <v>44771</v>
      </c>
      <c r="G1526" s="81">
        <v>80</v>
      </c>
      <c r="H1526" s="81" t="s">
        <v>1381</v>
      </c>
      <c r="I1526" s="78">
        <v>44799</v>
      </c>
      <c r="J1526" s="81"/>
      <c r="K1526" s="97" t="s">
        <v>882</v>
      </c>
      <c r="L1526" s="82" t="s">
        <v>1384</v>
      </c>
      <c r="M1526" s="77" t="s">
        <v>7</v>
      </c>
      <c r="N1526" s="83"/>
      <c r="O1526" s="84"/>
      <c r="P1526" s="76">
        <v>69</v>
      </c>
      <c r="Q1526" s="81">
        <v>25000</v>
      </c>
      <c r="R1526" s="81">
        <v>4</v>
      </c>
      <c r="S1526" s="89" t="s">
        <v>877</v>
      </c>
      <c r="T1526" s="100" t="s">
        <v>891</v>
      </c>
      <c r="U1526" s="81">
        <v>25.22</v>
      </c>
      <c r="V1526" s="90" t="s">
        <v>884</v>
      </c>
      <c r="W1526" s="84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86"/>
      <c r="AP1526" s="86"/>
      <c r="AQ1526" s="86"/>
      <c r="AR1526" s="86"/>
      <c r="AS1526" s="86"/>
      <c r="AT1526" s="86"/>
      <c r="AU1526" s="86"/>
    </row>
    <row r="1527" spans="1:47" ht="15" customHeight="1">
      <c r="A1527" s="203">
        <v>91729624</v>
      </c>
      <c r="B1527" s="77">
        <v>11</v>
      </c>
      <c r="C1527" s="132">
        <v>44768</v>
      </c>
      <c r="D1527" s="79">
        <v>44769</v>
      </c>
      <c r="E1527" s="81" t="s">
        <v>862</v>
      </c>
      <c r="F1527" s="181">
        <v>44771</v>
      </c>
      <c r="G1527" s="81">
        <v>80</v>
      </c>
      <c r="H1527" s="81" t="s">
        <v>1381</v>
      </c>
      <c r="I1527" s="78">
        <v>44799</v>
      </c>
      <c r="J1527" s="81"/>
      <c r="K1527" s="97" t="s">
        <v>882</v>
      </c>
      <c r="L1527" s="82" t="s">
        <v>1384</v>
      </c>
      <c r="M1527" s="77" t="s">
        <v>7</v>
      </c>
      <c r="N1527" s="83"/>
      <c r="O1527" s="84"/>
      <c r="P1527" s="76">
        <v>74.5</v>
      </c>
      <c r="Q1527" s="76">
        <v>25100</v>
      </c>
      <c r="R1527" s="76">
        <v>4</v>
      </c>
      <c r="S1527" s="85" t="s">
        <v>865</v>
      </c>
      <c r="T1527" s="90" t="s">
        <v>879</v>
      </c>
      <c r="U1527" s="76">
        <v>25.62</v>
      </c>
      <c r="V1527" s="90" t="s">
        <v>884</v>
      </c>
      <c r="W1527" s="84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86"/>
      <c r="AP1527" s="86"/>
      <c r="AQ1527" s="86"/>
      <c r="AR1527" s="86"/>
      <c r="AS1527" s="86"/>
      <c r="AT1527" s="86"/>
      <c r="AU1527" s="86"/>
    </row>
    <row r="1528" spans="1:47" ht="15" customHeight="1">
      <c r="A1528" s="203">
        <v>91744375</v>
      </c>
      <c r="B1528" s="77">
        <v>12</v>
      </c>
      <c r="C1528" s="132">
        <v>44768</v>
      </c>
      <c r="D1528" s="79">
        <v>44769</v>
      </c>
      <c r="E1528" s="81" t="s">
        <v>862</v>
      </c>
      <c r="F1528" s="181">
        <v>44771</v>
      </c>
      <c r="G1528" s="81">
        <v>80</v>
      </c>
      <c r="H1528" s="81" t="s">
        <v>1381</v>
      </c>
      <c r="I1528" s="78">
        <v>44799</v>
      </c>
      <c r="J1528" s="81"/>
      <c r="K1528" s="97" t="s">
        <v>882</v>
      </c>
      <c r="L1528" s="82" t="s">
        <v>1384</v>
      </c>
      <c r="M1528" s="77" t="s">
        <v>7</v>
      </c>
      <c r="N1528" s="83"/>
      <c r="O1528" s="84"/>
      <c r="P1528" s="76">
        <v>68.5</v>
      </c>
      <c r="Q1528" s="76">
        <v>25000</v>
      </c>
      <c r="R1528" s="76">
        <v>4</v>
      </c>
      <c r="S1528" s="85" t="s">
        <v>865</v>
      </c>
      <c r="T1528" s="76" t="s">
        <v>873</v>
      </c>
      <c r="U1528" s="76">
        <v>25.7</v>
      </c>
      <c r="V1528" s="90" t="s">
        <v>884</v>
      </c>
      <c r="W1528" s="84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86"/>
      <c r="AP1528" s="86"/>
      <c r="AQ1528" s="86"/>
      <c r="AR1528" s="86"/>
      <c r="AS1528" s="86"/>
      <c r="AT1528" s="86"/>
      <c r="AU1528" s="86"/>
    </row>
    <row r="1529" spans="1:47" ht="15" customHeight="1">
      <c r="A1529" s="203">
        <v>91747626</v>
      </c>
      <c r="B1529" s="77">
        <v>13</v>
      </c>
      <c r="C1529" s="132">
        <v>44768</v>
      </c>
      <c r="D1529" s="79">
        <v>44769</v>
      </c>
      <c r="E1529" s="81" t="s">
        <v>862</v>
      </c>
      <c r="F1529" s="181">
        <v>44771</v>
      </c>
      <c r="G1529" s="81">
        <v>80</v>
      </c>
      <c r="H1529" s="81" t="s">
        <v>1381</v>
      </c>
      <c r="I1529" s="78">
        <v>44799</v>
      </c>
      <c r="J1529" s="81"/>
      <c r="K1529" s="97" t="s">
        <v>882</v>
      </c>
      <c r="L1529" s="82" t="s">
        <v>1384</v>
      </c>
      <c r="M1529" s="77" t="s">
        <v>7</v>
      </c>
      <c r="N1529" s="83"/>
      <c r="O1529" s="84"/>
      <c r="P1529" s="76">
        <v>74.5</v>
      </c>
      <c r="Q1529" s="76">
        <v>25100</v>
      </c>
      <c r="R1529" s="76">
        <v>4</v>
      </c>
      <c r="S1529" s="85" t="s">
        <v>865</v>
      </c>
      <c r="T1529" s="90" t="s">
        <v>879</v>
      </c>
      <c r="U1529" s="76">
        <v>25.62</v>
      </c>
      <c r="V1529" s="90" t="s">
        <v>884</v>
      </c>
      <c r="W1529" s="84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86"/>
      <c r="AP1529" s="86"/>
      <c r="AQ1529" s="86"/>
      <c r="AR1529" s="86"/>
      <c r="AS1529" s="86"/>
      <c r="AT1529" s="86"/>
      <c r="AU1529" s="86"/>
    </row>
    <row r="1530" spans="1:47" ht="15" customHeight="1">
      <c r="A1530" s="203">
        <v>91955351</v>
      </c>
      <c r="B1530" s="77">
        <v>14</v>
      </c>
      <c r="C1530" s="132">
        <v>44768</v>
      </c>
      <c r="D1530" s="79">
        <v>44769</v>
      </c>
      <c r="E1530" s="81" t="s">
        <v>862</v>
      </c>
      <c r="F1530" s="181">
        <v>44771</v>
      </c>
      <c r="G1530" s="81">
        <v>80</v>
      </c>
      <c r="H1530" s="81" t="s">
        <v>1381</v>
      </c>
      <c r="I1530" s="78">
        <v>44799</v>
      </c>
      <c r="J1530" s="81"/>
      <c r="K1530" s="97" t="s">
        <v>882</v>
      </c>
      <c r="L1530" s="82" t="s">
        <v>1384</v>
      </c>
      <c r="M1530" s="77" t="s">
        <v>7</v>
      </c>
      <c r="N1530" s="83"/>
      <c r="O1530" s="84"/>
      <c r="P1530" s="76">
        <v>68.5</v>
      </c>
      <c r="Q1530" s="76">
        <v>25400</v>
      </c>
      <c r="R1530" s="76">
        <v>4</v>
      </c>
      <c r="S1530" s="85" t="s">
        <v>865</v>
      </c>
      <c r="T1530" s="76" t="s">
        <v>873</v>
      </c>
      <c r="U1530" s="76">
        <v>25.7</v>
      </c>
      <c r="V1530" s="90" t="s">
        <v>884</v>
      </c>
      <c r="W1530" s="84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86"/>
      <c r="AP1530" s="86"/>
      <c r="AQ1530" s="86"/>
      <c r="AR1530" s="86"/>
      <c r="AS1530" s="86"/>
      <c r="AT1530" s="86"/>
      <c r="AU1530" s="86"/>
    </row>
    <row r="1531" spans="1:47" ht="15" customHeight="1">
      <c r="A1531" s="203">
        <v>94182631</v>
      </c>
      <c r="B1531" s="77">
        <v>15</v>
      </c>
      <c r="C1531" s="132">
        <v>44768</v>
      </c>
      <c r="D1531" s="79">
        <v>44769</v>
      </c>
      <c r="E1531" s="81" t="s">
        <v>862</v>
      </c>
      <c r="F1531" s="181">
        <v>44771</v>
      </c>
      <c r="G1531" s="81">
        <v>80</v>
      </c>
      <c r="H1531" s="81" t="s">
        <v>1381</v>
      </c>
      <c r="I1531" s="78">
        <v>44799</v>
      </c>
      <c r="J1531" s="81"/>
      <c r="K1531" s="97" t="s">
        <v>882</v>
      </c>
      <c r="L1531" s="82" t="s">
        <v>1384</v>
      </c>
      <c r="M1531" s="77" t="s">
        <v>7</v>
      </c>
      <c r="N1531" s="83"/>
      <c r="O1531" s="84"/>
      <c r="P1531" s="76">
        <v>69</v>
      </c>
      <c r="Q1531" s="81">
        <v>25000</v>
      </c>
      <c r="R1531" s="81">
        <v>4</v>
      </c>
      <c r="S1531" s="89" t="s">
        <v>877</v>
      </c>
      <c r="T1531" s="100" t="s">
        <v>891</v>
      </c>
      <c r="U1531" s="81">
        <v>25.22</v>
      </c>
      <c r="V1531" s="90" t="s">
        <v>884</v>
      </c>
      <c r="W1531" s="84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86"/>
      <c r="AP1531" s="86"/>
      <c r="AQ1531" s="86"/>
      <c r="AR1531" s="86"/>
      <c r="AS1531" s="86"/>
      <c r="AT1531" s="86"/>
      <c r="AU1531" s="86"/>
    </row>
    <row r="1532" spans="1:47" ht="15" customHeight="1">
      <c r="A1532" s="203">
        <v>94219391</v>
      </c>
      <c r="B1532" s="77">
        <v>16</v>
      </c>
      <c r="C1532" s="132">
        <v>44768</v>
      </c>
      <c r="D1532" s="79">
        <v>44769</v>
      </c>
      <c r="E1532" s="81" t="s">
        <v>862</v>
      </c>
      <c r="F1532" s="181">
        <v>44771</v>
      </c>
      <c r="G1532" s="81">
        <v>80</v>
      </c>
      <c r="H1532" s="81" t="s">
        <v>1381</v>
      </c>
      <c r="I1532" s="78">
        <v>44799</v>
      </c>
      <c r="J1532" s="81"/>
      <c r="K1532" s="97" t="s">
        <v>882</v>
      </c>
      <c r="L1532" s="82" t="s">
        <v>1384</v>
      </c>
      <c r="M1532" s="77" t="s">
        <v>7</v>
      </c>
      <c r="N1532" s="83"/>
      <c r="O1532" s="84"/>
      <c r="P1532" s="76">
        <v>69</v>
      </c>
      <c r="Q1532" s="81">
        <v>25000</v>
      </c>
      <c r="R1532" s="81">
        <v>4</v>
      </c>
      <c r="S1532" s="89" t="s">
        <v>877</v>
      </c>
      <c r="T1532" s="100" t="s">
        <v>891</v>
      </c>
      <c r="U1532" s="81">
        <v>25.22</v>
      </c>
      <c r="V1532" s="90" t="s">
        <v>884</v>
      </c>
      <c r="W1532" s="84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86"/>
      <c r="AP1532" s="86"/>
      <c r="AQ1532" s="86"/>
      <c r="AR1532" s="86"/>
      <c r="AS1532" s="86"/>
      <c r="AT1532" s="86"/>
      <c r="AU1532" s="86"/>
    </row>
    <row r="1533" spans="1:47" ht="15" customHeight="1">
      <c r="A1533" s="203">
        <v>97938294</v>
      </c>
      <c r="B1533" s="77">
        <v>17</v>
      </c>
      <c r="C1533" s="132">
        <v>44768</v>
      </c>
      <c r="D1533" s="79">
        <v>44769</v>
      </c>
      <c r="E1533" s="81" t="s">
        <v>862</v>
      </c>
      <c r="F1533" s="181">
        <v>44771</v>
      </c>
      <c r="G1533" s="81">
        <v>80</v>
      </c>
      <c r="H1533" s="81" t="s">
        <v>1381</v>
      </c>
      <c r="I1533" s="78">
        <v>44799</v>
      </c>
      <c r="J1533" s="81"/>
      <c r="K1533" s="97" t="s">
        <v>882</v>
      </c>
      <c r="L1533" s="82" t="s">
        <v>1384</v>
      </c>
      <c r="M1533" s="77" t="s">
        <v>7</v>
      </c>
      <c r="N1533" s="83"/>
      <c r="O1533" s="84"/>
      <c r="P1533" s="76">
        <v>68.5</v>
      </c>
      <c r="Q1533" s="76">
        <v>25000</v>
      </c>
      <c r="R1533" s="76">
        <v>4</v>
      </c>
      <c r="S1533" s="85" t="s">
        <v>865</v>
      </c>
      <c r="T1533" s="76" t="s">
        <v>873</v>
      </c>
      <c r="U1533" s="76">
        <v>25.7</v>
      </c>
      <c r="V1533" s="90" t="s">
        <v>884</v>
      </c>
      <c r="W1533" s="84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86"/>
      <c r="AP1533" s="86"/>
      <c r="AQ1533" s="86"/>
      <c r="AR1533" s="86"/>
      <c r="AS1533" s="86"/>
      <c r="AT1533" s="86"/>
      <c r="AU1533" s="86"/>
    </row>
    <row r="1534" spans="1:47" ht="15" customHeight="1">
      <c r="A1534" s="203">
        <v>94531597</v>
      </c>
      <c r="B1534" s="77">
        <v>18</v>
      </c>
      <c r="C1534" s="132">
        <v>44768</v>
      </c>
      <c r="D1534" s="79">
        <v>44769</v>
      </c>
      <c r="E1534" s="81" t="s">
        <v>862</v>
      </c>
      <c r="F1534" s="181">
        <v>44771</v>
      </c>
      <c r="G1534" s="81">
        <v>80</v>
      </c>
      <c r="H1534" s="81" t="s">
        <v>1381</v>
      </c>
      <c r="I1534" s="78">
        <v>44799</v>
      </c>
      <c r="J1534" s="81"/>
      <c r="K1534" s="97" t="s">
        <v>882</v>
      </c>
      <c r="L1534" s="82" t="s">
        <v>1384</v>
      </c>
      <c r="M1534" s="77" t="s">
        <v>7</v>
      </c>
      <c r="N1534" s="83"/>
      <c r="O1534" s="84"/>
      <c r="P1534" s="76">
        <v>69</v>
      </c>
      <c r="Q1534" s="81">
        <v>25000</v>
      </c>
      <c r="R1534" s="76">
        <v>4</v>
      </c>
      <c r="S1534" s="85" t="s">
        <v>865</v>
      </c>
      <c r="T1534" s="101" t="s">
        <v>897</v>
      </c>
      <c r="U1534" s="76">
        <v>25.38</v>
      </c>
      <c r="V1534" s="90" t="s">
        <v>884</v>
      </c>
      <c r="W1534" s="84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86"/>
      <c r="AP1534" s="86"/>
      <c r="AQ1534" s="86"/>
      <c r="AR1534" s="86"/>
      <c r="AS1534" s="86"/>
      <c r="AT1534" s="86"/>
      <c r="AU1534" s="86"/>
    </row>
    <row r="1535" spans="1:47" ht="15" customHeight="1">
      <c r="A1535" s="203">
        <v>98106990</v>
      </c>
      <c r="B1535" s="77">
        <v>19</v>
      </c>
      <c r="C1535" s="132">
        <v>44768</v>
      </c>
      <c r="D1535" s="79">
        <v>44769</v>
      </c>
      <c r="E1535" s="81" t="s">
        <v>862</v>
      </c>
      <c r="F1535" s="181">
        <v>44771</v>
      </c>
      <c r="G1535" s="81">
        <v>80</v>
      </c>
      <c r="H1535" s="81" t="s">
        <v>1381</v>
      </c>
      <c r="I1535" s="78">
        <v>44799</v>
      </c>
      <c r="J1535" s="81"/>
      <c r="K1535" s="97" t="s">
        <v>882</v>
      </c>
      <c r="L1535" s="82" t="s">
        <v>1384</v>
      </c>
      <c r="M1535" s="77" t="s">
        <v>7</v>
      </c>
      <c r="N1535" s="83"/>
      <c r="O1535" s="84"/>
      <c r="P1535" s="76">
        <v>69.8</v>
      </c>
      <c r="Q1535" s="76">
        <v>24100</v>
      </c>
      <c r="R1535" s="76">
        <v>4</v>
      </c>
      <c r="S1535" s="89" t="s">
        <v>877</v>
      </c>
      <c r="T1535" s="76" t="s">
        <v>894</v>
      </c>
      <c r="U1535" s="81">
        <v>25.22</v>
      </c>
      <c r="V1535" s="90" t="s">
        <v>884</v>
      </c>
      <c r="W1535" s="84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86"/>
      <c r="AP1535" s="86"/>
      <c r="AQ1535" s="86"/>
      <c r="AR1535" s="86"/>
      <c r="AS1535" s="86"/>
      <c r="AT1535" s="86"/>
      <c r="AU1535" s="86"/>
    </row>
    <row r="1536" spans="1:47" ht="15" customHeight="1">
      <c r="A1536" s="203">
        <v>98159205</v>
      </c>
      <c r="B1536" s="77">
        <v>20</v>
      </c>
      <c r="C1536" s="132">
        <v>44768</v>
      </c>
      <c r="D1536" s="79">
        <v>44769</v>
      </c>
      <c r="E1536" s="81" t="s">
        <v>862</v>
      </c>
      <c r="F1536" s="181">
        <v>44771</v>
      </c>
      <c r="G1536" s="81">
        <v>80</v>
      </c>
      <c r="H1536" s="81" t="s">
        <v>1381</v>
      </c>
      <c r="I1536" s="78">
        <v>44799</v>
      </c>
      <c r="J1536" s="81"/>
      <c r="K1536" s="97" t="s">
        <v>882</v>
      </c>
      <c r="L1536" s="82" t="s">
        <v>1384</v>
      </c>
      <c r="M1536" s="77" t="s">
        <v>7</v>
      </c>
      <c r="N1536" s="83"/>
      <c r="O1536" s="84"/>
      <c r="P1536" s="76">
        <v>69.8</v>
      </c>
      <c r="Q1536" s="76">
        <v>24000</v>
      </c>
      <c r="R1536" s="76">
        <v>4</v>
      </c>
      <c r="S1536" s="89" t="s">
        <v>877</v>
      </c>
      <c r="T1536" s="76" t="s">
        <v>894</v>
      </c>
      <c r="U1536" s="81">
        <v>25.22</v>
      </c>
      <c r="V1536" s="90" t="s">
        <v>884</v>
      </c>
      <c r="W1536" s="84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86"/>
      <c r="AP1536" s="86"/>
      <c r="AQ1536" s="86"/>
      <c r="AR1536" s="86"/>
      <c r="AS1536" s="86"/>
      <c r="AT1536" s="86"/>
      <c r="AU1536" s="86"/>
    </row>
    <row r="1537" spans="1:47" ht="15" customHeight="1">
      <c r="A1537" s="203">
        <v>98183148</v>
      </c>
      <c r="B1537" s="77">
        <v>21</v>
      </c>
      <c r="C1537" s="132">
        <v>44768</v>
      </c>
      <c r="D1537" s="79">
        <v>44769</v>
      </c>
      <c r="E1537" s="81" t="s">
        <v>862</v>
      </c>
      <c r="F1537" s="181">
        <v>44771</v>
      </c>
      <c r="G1537" s="81">
        <v>80</v>
      </c>
      <c r="H1537" s="81" t="s">
        <v>1381</v>
      </c>
      <c r="I1537" s="78">
        <v>44799</v>
      </c>
      <c r="J1537" s="81"/>
      <c r="K1537" s="97" t="s">
        <v>882</v>
      </c>
      <c r="L1537" s="82" t="s">
        <v>1384</v>
      </c>
      <c r="M1537" s="77" t="s">
        <v>7</v>
      </c>
      <c r="N1537" s="83"/>
      <c r="O1537" s="84"/>
      <c r="P1537" s="76">
        <v>69.8</v>
      </c>
      <c r="Q1537" s="76">
        <v>24100</v>
      </c>
      <c r="R1537" s="76">
        <v>4</v>
      </c>
      <c r="S1537" s="89" t="s">
        <v>877</v>
      </c>
      <c r="T1537" s="76" t="s">
        <v>894</v>
      </c>
      <c r="U1537" s="81">
        <v>25.22</v>
      </c>
      <c r="V1537" s="90" t="s">
        <v>884</v>
      </c>
      <c r="W1537" s="84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86"/>
      <c r="AP1537" s="86"/>
      <c r="AQ1537" s="86"/>
      <c r="AR1537" s="86"/>
      <c r="AS1537" s="86"/>
      <c r="AT1537" s="86"/>
      <c r="AU1537" s="86"/>
    </row>
    <row r="1538" spans="1:47" ht="15" customHeight="1">
      <c r="A1538" s="203">
        <v>98327307</v>
      </c>
      <c r="B1538" s="77">
        <v>22</v>
      </c>
      <c r="C1538" s="132">
        <v>44768</v>
      </c>
      <c r="D1538" s="79">
        <v>44769</v>
      </c>
      <c r="E1538" s="81" t="s">
        <v>862</v>
      </c>
      <c r="F1538" s="181">
        <v>44771</v>
      </c>
      <c r="G1538" s="81">
        <v>80</v>
      </c>
      <c r="H1538" s="81" t="s">
        <v>1381</v>
      </c>
      <c r="I1538" s="78">
        <v>44799</v>
      </c>
      <c r="J1538" s="81"/>
      <c r="K1538" s="97" t="s">
        <v>882</v>
      </c>
      <c r="L1538" s="82" t="s">
        <v>1384</v>
      </c>
      <c r="M1538" s="77" t="s">
        <v>7</v>
      </c>
      <c r="N1538" s="83"/>
      <c r="O1538" s="84"/>
      <c r="P1538" s="76">
        <v>68.5</v>
      </c>
      <c r="Q1538" s="76">
        <v>25400</v>
      </c>
      <c r="R1538" s="76">
        <v>4</v>
      </c>
      <c r="S1538" s="85" t="s">
        <v>865</v>
      </c>
      <c r="T1538" s="76" t="s">
        <v>873</v>
      </c>
      <c r="U1538" s="76">
        <v>25.7</v>
      </c>
      <c r="V1538" s="90" t="s">
        <v>884</v>
      </c>
      <c r="W1538" s="84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86"/>
      <c r="AP1538" s="86"/>
      <c r="AQ1538" s="86"/>
      <c r="AR1538" s="86"/>
      <c r="AS1538" s="86"/>
      <c r="AT1538" s="86"/>
      <c r="AU1538" s="86"/>
    </row>
    <row r="1539" spans="1:47" ht="15" customHeight="1">
      <c r="A1539" s="203">
        <v>98347644</v>
      </c>
      <c r="B1539" s="77">
        <v>23</v>
      </c>
      <c r="C1539" s="132">
        <v>44768</v>
      </c>
      <c r="D1539" s="79">
        <v>44769</v>
      </c>
      <c r="E1539" s="81" t="s">
        <v>862</v>
      </c>
      <c r="F1539" s="181">
        <v>44771</v>
      </c>
      <c r="G1539" s="81">
        <v>80</v>
      </c>
      <c r="H1539" s="81" t="s">
        <v>1381</v>
      </c>
      <c r="I1539" s="78">
        <v>44799</v>
      </c>
      <c r="J1539" s="81"/>
      <c r="K1539" s="97" t="s">
        <v>882</v>
      </c>
      <c r="L1539" s="82" t="s">
        <v>1384</v>
      </c>
      <c r="M1539" s="77" t="s">
        <v>7</v>
      </c>
      <c r="N1539" s="83"/>
      <c r="O1539" s="84"/>
      <c r="P1539" s="76">
        <v>74.5</v>
      </c>
      <c r="Q1539" s="76">
        <v>25100</v>
      </c>
      <c r="R1539" s="76">
        <v>4</v>
      </c>
      <c r="S1539" s="85" t="s">
        <v>865</v>
      </c>
      <c r="T1539" s="90" t="s">
        <v>879</v>
      </c>
      <c r="U1539" s="76">
        <v>25.62</v>
      </c>
      <c r="V1539" s="90" t="s">
        <v>884</v>
      </c>
      <c r="W1539" s="84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86"/>
      <c r="AP1539" s="86"/>
      <c r="AQ1539" s="86"/>
      <c r="AR1539" s="86"/>
      <c r="AS1539" s="86"/>
      <c r="AT1539" s="86"/>
      <c r="AU1539" s="86"/>
    </row>
    <row r="1540" spans="1:47" ht="16.5" customHeight="1">
      <c r="A1540" s="104"/>
      <c r="B1540" s="145"/>
      <c r="C1540" s="106"/>
      <c r="D1540" s="105"/>
      <c r="E1540" s="105"/>
      <c r="F1540" s="105"/>
      <c r="G1540" s="105"/>
      <c r="H1540" s="446" t="s">
        <v>1385</v>
      </c>
      <c r="I1540" s="440"/>
      <c r="J1540" s="441"/>
      <c r="K1540" s="148"/>
      <c r="L1540" s="104"/>
      <c r="M1540" s="104"/>
      <c r="N1540" s="109"/>
      <c r="O1540" s="108"/>
      <c r="P1540" s="105"/>
      <c r="Q1540" s="109"/>
      <c r="R1540" s="109"/>
      <c r="S1540" s="110"/>
      <c r="T1540" s="109"/>
      <c r="U1540" s="149"/>
      <c r="V1540" s="108"/>
      <c r="W1540" s="108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86"/>
      <c r="AP1540" s="86"/>
      <c r="AQ1540" s="86"/>
      <c r="AR1540" s="86"/>
      <c r="AS1540" s="86"/>
      <c r="AT1540" s="86"/>
      <c r="AU1540" s="86"/>
    </row>
    <row r="1541" spans="1:47" ht="15" customHeight="1">
      <c r="A1541" s="97">
        <v>54272133</v>
      </c>
      <c r="B1541" s="76">
        <v>1</v>
      </c>
      <c r="C1541" s="123" t="s">
        <v>1386</v>
      </c>
      <c r="D1541" s="79">
        <v>44765</v>
      </c>
      <c r="E1541" s="81" t="s">
        <v>943</v>
      </c>
      <c r="F1541" s="80">
        <v>44771.604166666664</v>
      </c>
      <c r="G1541" s="81">
        <v>80</v>
      </c>
      <c r="H1541" s="81" t="s">
        <v>1361</v>
      </c>
      <c r="I1541" s="98">
        <v>44796</v>
      </c>
      <c r="J1541" s="76"/>
      <c r="K1541" s="117" t="s">
        <v>932</v>
      </c>
      <c r="L1541" s="76"/>
      <c r="M1541" s="77" t="s">
        <v>944</v>
      </c>
      <c r="N1541" s="83"/>
      <c r="O1541" s="84"/>
      <c r="P1541" s="76">
        <v>69</v>
      </c>
      <c r="Q1541" s="76">
        <v>25000</v>
      </c>
      <c r="R1541" s="76">
        <v>4</v>
      </c>
      <c r="S1541" s="85" t="s">
        <v>865</v>
      </c>
      <c r="T1541" s="137" t="s">
        <v>969</v>
      </c>
      <c r="U1541" s="76">
        <v>25.72</v>
      </c>
      <c r="V1541" s="117" t="s">
        <v>934</v>
      </c>
      <c r="W1541" s="84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86"/>
      <c r="AP1541" s="86"/>
      <c r="AQ1541" s="86"/>
      <c r="AR1541" s="86"/>
      <c r="AS1541" s="86"/>
      <c r="AT1541" s="86"/>
      <c r="AU1541" s="86"/>
    </row>
    <row r="1542" spans="1:47" ht="15" customHeight="1">
      <c r="A1542" s="134">
        <v>94948502</v>
      </c>
      <c r="B1542" s="76">
        <v>2</v>
      </c>
      <c r="C1542" s="132">
        <v>44767</v>
      </c>
      <c r="D1542" s="79">
        <v>44767</v>
      </c>
      <c r="E1542" s="81" t="s">
        <v>862</v>
      </c>
      <c r="F1542" s="181">
        <v>44771</v>
      </c>
      <c r="G1542" s="81">
        <v>80</v>
      </c>
      <c r="H1542" s="81" t="s">
        <v>1381</v>
      </c>
      <c r="I1542" s="98">
        <v>44799</v>
      </c>
      <c r="J1542" s="81"/>
      <c r="K1542" s="117" t="s">
        <v>932</v>
      </c>
      <c r="L1542" s="82" t="s">
        <v>1387</v>
      </c>
      <c r="M1542" s="77" t="s">
        <v>6</v>
      </c>
      <c r="N1542" s="83"/>
      <c r="O1542" s="84"/>
      <c r="P1542" s="76">
        <v>69</v>
      </c>
      <c r="Q1542" s="76">
        <v>25000</v>
      </c>
      <c r="R1542" s="76">
        <v>4</v>
      </c>
      <c r="S1542" s="85" t="s">
        <v>865</v>
      </c>
      <c r="T1542" s="137" t="s">
        <v>969</v>
      </c>
      <c r="U1542" s="76">
        <v>25.72</v>
      </c>
      <c r="V1542" s="117" t="s">
        <v>934</v>
      </c>
      <c r="W1542" s="84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86"/>
      <c r="AP1542" s="86"/>
      <c r="AQ1542" s="86"/>
      <c r="AR1542" s="86"/>
      <c r="AS1542" s="86"/>
      <c r="AT1542" s="86"/>
      <c r="AU1542" s="86"/>
    </row>
    <row r="1543" spans="1:47" ht="15" customHeight="1">
      <c r="A1543" s="133">
        <v>54271994</v>
      </c>
      <c r="B1543" s="76">
        <v>3</v>
      </c>
      <c r="C1543" s="132">
        <v>44762</v>
      </c>
      <c r="D1543" s="79">
        <v>44765</v>
      </c>
      <c r="E1543" s="81" t="s">
        <v>862</v>
      </c>
      <c r="F1543" s="181">
        <v>44771</v>
      </c>
      <c r="G1543" s="81">
        <v>80</v>
      </c>
      <c r="H1543" s="81" t="s">
        <v>1361</v>
      </c>
      <c r="I1543" s="98">
        <v>44796</v>
      </c>
      <c r="J1543" s="76"/>
      <c r="K1543" s="117" t="s">
        <v>932</v>
      </c>
      <c r="L1543" s="232" t="s">
        <v>1388</v>
      </c>
      <c r="M1543" s="77" t="s">
        <v>1285</v>
      </c>
      <c r="N1543" s="83"/>
      <c r="O1543" s="84"/>
      <c r="P1543" s="76">
        <v>69</v>
      </c>
      <c r="Q1543" s="76">
        <v>25000</v>
      </c>
      <c r="R1543" s="76">
        <v>4</v>
      </c>
      <c r="S1543" s="85" t="s">
        <v>865</v>
      </c>
      <c r="T1543" s="137" t="s">
        <v>969</v>
      </c>
      <c r="U1543" s="76">
        <v>25.72</v>
      </c>
      <c r="V1543" s="117" t="s">
        <v>934</v>
      </c>
      <c r="W1543" s="84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86"/>
      <c r="AP1543" s="86"/>
      <c r="AQ1543" s="86"/>
      <c r="AR1543" s="86"/>
      <c r="AS1543" s="86"/>
      <c r="AT1543" s="86"/>
      <c r="AU1543" s="86"/>
    </row>
    <row r="1544" spans="1:47" ht="15" customHeight="1">
      <c r="A1544" s="134">
        <v>54271960</v>
      </c>
      <c r="B1544" s="76">
        <v>4</v>
      </c>
      <c r="C1544" s="132">
        <v>44764</v>
      </c>
      <c r="D1544" s="79">
        <v>44764</v>
      </c>
      <c r="E1544" s="81" t="s">
        <v>862</v>
      </c>
      <c r="F1544" s="181">
        <v>44771</v>
      </c>
      <c r="G1544" s="81">
        <v>80</v>
      </c>
      <c r="H1544" s="81" t="s">
        <v>1361</v>
      </c>
      <c r="I1544" s="98">
        <v>44796</v>
      </c>
      <c r="J1544" s="81"/>
      <c r="K1544" s="117" t="s">
        <v>932</v>
      </c>
      <c r="L1544" s="82" t="s">
        <v>1362</v>
      </c>
      <c r="M1544" s="77" t="s">
        <v>6</v>
      </c>
      <c r="N1544" s="83"/>
      <c r="O1544" s="84"/>
      <c r="P1544" s="76">
        <v>69</v>
      </c>
      <c r="Q1544" s="76">
        <v>25000</v>
      </c>
      <c r="R1544" s="76">
        <v>4</v>
      </c>
      <c r="S1544" s="85" t="s">
        <v>865</v>
      </c>
      <c r="T1544" s="137" t="s">
        <v>969</v>
      </c>
      <c r="U1544" s="76">
        <v>25.72</v>
      </c>
      <c r="V1544" s="117" t="s">
        <v>934</v>
      </c>
      <c r="W1544" s="84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86"/>
      <c r="AP1544" s="86"/>
      <c r="AQ1544" s="86"/>
      <c r="AR1544" s="86"/>
      <c r="AS1544" s="86"/>
      <c r="AT1544" s="86"/>
      <c r="AU1544" s="86"/>
    </row>
    <row r="1545" spans="1:47" ht="15" customHeight="1">
      <c r="A1545" s="134">
        <v>54271895</v>
      </c>
      <c r="B1545" s="76">
        <v>5</v>
      </c>
      <c r="C1545" s="132">
        <v>44764</v>
      </c>
      <c r="D1545" s="79">
        <v>44764</v>
      </c>
      <c r="E1545" s="81" t="s">
        <v>862</v>
      </c>
      <c r="F1545" s="181">
        <v>44771</v>
      </c>
      <c r="G1545" s="81">
        <v>80</v>
      </c>
      <c r="H1545" s="81" t="s">
        <v>1361</v>
      </c>
      <c r="I1545" s="98">
        <v>44796</v>
      </c>
      <c r="J1545" s="81"/>
      <c r="K1545" s="117" t="s">
        <v>932</v>
      </c>
      <c r="L1545" s="82" t="s">
        <v>1362</v>
      </c>
      <c r="M1545" s="77" t="s">
        <v>6</v>
      </c>
      <c r="N1545" s="83"/>
      <c r="O1545" s="84"/>
      <c r="P1545" s="76">
        <v>69</v>
      </c>
      <c r="Q1545" s="76">
        <v>25000</v>
      </c>
      <c r="R1545" s="76">
        <v>4</v>
      </c>
      <c r="S1545" s="85" t="s">
        <v>865</v>
      </c>
      <c r="T1545" s="137" t="s">
        <v>969</v>
      </c>
      <c r="U1545" s="76">
        <v>25.72</v>
      </c>
      <c r="V1545" s="117" t="s">
        <v>934</v>
      </c>
      <c r="W1545" s="84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86"/>
      <c r="AP1545" s="86"/>
      <c r="AQ1545" s="86"/>
      <c r="AR1545" s="86"/>
      <c r="AS1545" s="86"/>
      <c r="AT1545" s="86"/>
      <c r="AU1545" s="86"/>
    </row>
    <row r="1546" spans="1:47" ht="15" customHeight="1">
      <c r="A1546" s="134">
        <v>95111696</v>
      </c>
      <c r="B1546" s="76">
        <v>6</v>
      </c>
      <c r="C1546" s="132">
        <v>44764</v>
      </c>
      <c r="D1546" s="79">
        <v>44764</v>
      </c>
      <c r="E1546" s="81" t="s">
        <v>862</v>
      </c>
      <c r="F1546" s="181">
        <v>44771</v>
      </c>
      <c r="G1546" s="81">
        <v>80</v>
      </c>
      <c r="H1546" s="81" t="s">
        <v>1361</v>
      </c>
      <c r="I1546" s="98">
        <v>44796</v>
      </c>
      <c r="J1546" s="81"/>
      <c r="K1546" s="117" t="s">
        <v>932</v>
      </c>
      <c r="L1546" s="82" t="s">
        <v>1362</v>
      </c>
      <c r="M1546" s="77" t="s">
        <v>6</v>
      </c>
      <c r="N1546" s="83"/>
      <c r="O1546" s="84"/>
      <c r="P1546" s="76">
        <v>69</v>
      </c>
      <c r="Q1546" s="81">
        <v>25000</v>
      </c>
      <c r="R1546" s="81">
        <v>4</v>
      </c>
      <c r="S1546" s="89" t="s">
        <v>877</v>
      </c>
      <c r="T1546" s="100" t="s">
        <v>891</v>
      </c>
      <c r="U1546" s="81">
        <v>25.22</v>
      </c>
      <c r="V1546" s="117" t="s">
        <v>934</v>
      </c>
      <c r="W1546" s="84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86"/>
      <c r="AP1546" s="86"/>
      <c r="AQ1546" s="86"/>
      <c r="AR1546" s="86"/>
      <c r="AS1546" s="86"/>
      <c r="AT1546" s="86"/>
      <c r="AU1546" s="86"/>
    </row>
    <row r="1547" spans="1:47" ht="15" customHeight="1">
      <c r="A1547" s="133">
        <v>54965983</v>
      </c>
      <c r="B1547" s="76">
        <v>7</v>
      </c>
      <c r="C1547" s="132">
        <v>44762</v>
      </c>
      <c r="D1547" s="79">
        <v>44765</v>
      </c>
      <c r="E1547" s="81" t="s">
        <v>862</v>
      </c>
      <c r="F1547" s="181">
        <v>44771</v>
      </c>
      <c r="G1547" s="81">
        <v>80</v>
      </c>
      <c r="H1547" s="81" t="s">
        <v>1361</v>
      </c>
      <c r="I1547" s="98">
        <v>44796</v>
      </c>
      <c r="J1547" s="76"/>
      <c r="K1547" s="117" t="s">
        <v>932</v>
      </c>
      <c r="L1547" s="232" t="s">
        <v>1389</v>
      </c>
      <c r="M1547" s="77" t="s">
        <v>1285</v>
      </c>
      <c r="N1547" s="83"/>
      <c r="O1547" s="84"/>
      <c r="P1547" s="76">
        <v>69</v>
      </c>
      <c r="Q1547" s="81">
        <v>25000</v>
      </c>
      <c r="R1547" s="81">
        <v>4</v>
      </c>
      <c r="S1547" s="89" t="s">
        <v>877</v>
      </c>
      <c r="T1547" s="100" t="s">
        <v>891</v>
      </c>
      <c r="U1547" s="81">
        <v>25.22</v>
      </c>
      <c r="V1547" s="117" t="s">
        <v>934</v>
      </c>
      <c r="W1547" s="84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86"/>
      <c r="AP1547" s="86"/>
      <c r="AQ1547" s="86"/>
      <c r="AR1547" s="86"/>
      <c r="AS1547" s="86"/>
      <c r="AT1547" s="86"/>
      <c r="AU1547" s="86"/>
    </row>
    <row r="1548" spans="1:47" ht="15" customHeight="1">
      <c r="A1548" s="133">
        <v>54050190</v>
      </c>
      <c r="B1548" s="76">
        <v>8</v>
      </c>
      <c r="C1548" s="78">
        <v>44765</v>
      </c>
      <c r="D1548" s="79">
        <v>44766</v>
      </c>
      <c r="E1548" s="81" t="s">
        <v>862</v>
      </c>
      <c r="F1548" s="181">
        <v>44771</v>
      </c>
      <c r="G1548" s="81">
        <v>80</v>
      </c>
      <c r="H1548" s="81" t="s">
        <v>1361</v>
      </c>
      <c r="I1548" s="98">
        <v>44796</v>
      </c>
      <c r="J1548" s="76"/>
      <c r="K1548" s="117" t="s">
        <v>932</v>
      </c>
      <c r="L1548" s="232" t="s">
        <v>1390</v>
      </c>
      <c r="M1548" s="77" t="s">
        <v>24</v>
      </c>
      <c r="N1548" s="83"/>
      <c r="O1548" s="84"/>
      <c r="P1548" s="76">
        <v>69</v>
      </c>
      <c r="Q1548" s="81">
        <v>25000</v>
      </c>
      <c r="R1548" s="81">
        <v>4</v>
      </c>
      <c r="S1548" s="89" t="s">
        <v>877</v>
      </c>
      <c r="T1548" s="100" t="s">
        <v>891</v>
      </c>
      <c r="U1548" s="81">
        <v>25.22</v>
      </c>
      <c r="V1548" s="117" t="s">
        <v>934</v>
      </c>
      <c r="W1548" s="84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86"/>
      <c r="AP1548" s="86"/>
      <c r="AQ1548" s="86"/>
      <c r="AR1548" s="86"/>
      <c r="AS1548" s="86"/>
      <c r="AT1548" s="86"/>
      <c r="AU1548" s="86"/>
    </row>
    <row r="1549" spans="1:47" ht="15" customHeight="1">
      <c r="A1549" s="134">
        <v>94652294</v>
      </c>
      <c r="B1549" s="76">
        <v>9</v>
      </c>
      <c r="C1549" s="132">
        <v>44764</v>
      </c>
      <c r="D1549" s="79">
        <v>44764</v>
      </c>
      <c r="E1549" s="81" t="s">
        <v>862</v>
      </c>
      <c r="F1549" s="181">
        <v>44771</v>
      </c>
      <c r="G1549" s="81">
        <v>80</v>
      </c>
      <c r="H1549" s="81" t="s">
        <v>1361</v>
      </c>
      <c r="I1549" s="98">
        <v>44796</v>
      </c>
      <c r="J1549" s="81"/>
      <c r="K1549" s="117" t="s">
        <v>932</v>
      </c>
      <c r="L1549" s="82" t="s">
        <v>1362</v>
      </c>
      <c r="M1549" s="77" t="s">
        <v>6</v>
      </c>
      <c r="N1549" s="83"/>
      <c r="O1549" s="84"/>
      <c r="P1549" s="76">
        <v>70</v>
      </c>
      <c r="Q1549" s="76">
        <v>23700</v>
      </c>
      <c r="R1549" s="76">
        <v>4</v>
      </c>
      <c r="S1549" s="85" t="s">
        <v>865</v>
      </c>
      <c r="T1549" s="76" t="s">
        <v>950</v>
      </c>
      <c r="U1549" s="76">
        <v>25.69</v>
      </c>
      <c r="V1549" s="117" t="s">
        <v>934</v>
      </c>
      <c r="W1549" s="84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86"/>
      <c r="AP1549" s="86"/>
      <c r="AQ1549" s="86"/>
      <c r="AR1549" s="86"/>
      <c r="AS1549" s="86"/>
      <c r="AT1549" s="86"/>
      <c r="AU1549" s="86"/>
    </row>
    <row r="1550" spans="1:47" ht="15" customHeight="1">
      <c r="A1550" s="134">
        <v>98313307</v>
      </c>
      <c r="B1550" s="76">
        <v>10</v>
      </c>
      <c r="C1550" s="132">
        <v>44764</v>
      </c>
      <c r="D1550" s="79">
        <v>44764</v>
      </c>
      <c r="E1550" s="81" t="s">
        <v>862</v>
      </c>
      <c r="F1550" s="181">
        <v>44771</v>
      </c>
      <c r="G1550" s="81">
        <v>80</v>
      </c>
      <c r="H1550" s="81" t="s">
        <v>1361</v>
      </c>
      <c r="I1550" s="98">
        <v>44796</v>
      </c>
      <c r="J1550" s="81"/>
      <c r="K1550" s="117" t="s">
        <v>932</v>
      </c>
      <c r="L1550" s="82" t="s">
        <v>1362</v>
      </c>
      <c r="M1550" s="77" t="s">
        <v>6</v>
      </c>
      <c r="N1550" s="83"/>
      <c r="O1550" s="84"/>
      <c r="P1550" s="76">
        <v>68.5</v>
      </c>
      <c r="Q1550" s="76">
        <v>25300</v>
      </c>
      <c r="R1550" s="76">
        <v>4</v>
      </c>
      <c r="S1550" s="85" t="s">
        <v>865</v>
      </c>
      <c r="T1550" s="76" t="s">
        <v>873</v>
      </c>
      <c r="U1550" s="76">
        <v>25.7</v>
      </c>
      <c r="V1550" s="117" t="s">
        <v>934</v>
      </c>
      <c r="W1550" s="84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86"/>
      <c r="AP1550" s="86"/>
      <c r="AQ1550" s="86"/>
      <c r="AR1550" s="86"/>
      <c r="AS1550" s="86"/>
      <c r="AT1550" s="86"/>
      <c r="AU1550" s="86"/>
    </row>
    <row r="1551" spans="1:47" ht="15" customHeight="1">
      <c r="A1551" s="134">
        <v>98199268</v>
      </c>
      <c r="B1551" s="76">
        <v>11</v>
      </c>
      <c r="C1551" s="132">
        <v>44767</v>
      </c>
      <c r="D1551" s="79">
        <v>44767</v>
      </c>
      <c r="E1551" s="81" t="s">
        <v>862</v>
      </c>
      <c r="F1551" s="181">
        <v>44771</v>
      </c>
      <c r="G1551" s="81">
        <v>80</v>
      </c>
      <c r="H1551" s="81" t="s">
        <v>1381</v>
      </c>
      <c r="I1551" s="98">
        <v>44799</v>
      </c>
      <c r="J1551" s="81"/>
      <c r="K1551" s="117" t="s">
        <v>932</v>
      </c>
      <c r="L1551" s="82" t="s">
        <v>1387</v>
      </c>
      <c r="M1551" s="77" t="s">
        <v>6</v>
      </c>
      <c r="N1551" s="83"/>
      <c r="O1551" s="84"/>
      <c r="P1551" s="76">
        <v>69</v>
      </c>
      <c r="Q1551" s="76">
        <v>25000</v>
      </c>
      <c r="R1551" s="76">
        <v>4</v>
      </c>
      <c r="S1551" s="85" t="s">
        <v>875</v>
      </c>
      <c r="T1551" s="88" t="s">
        <v>876</v>
      </c>
      <c r="U1551" s="76">
        <v>25.22</v>
      </c>
      <c r="V1551" s="117" t="s">
        <v>934</v>
      </c>
      <c r="W1551" s="84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86"/>
      <c r="AP1551" s="86"/>
      <c r="AQ1551" s="86"/>
      <c r="AR1551" s="86"/>
      <c r="AS1551" s="86"/>
      <c r="AT1551" s="86"/>
      <c r="AU1551" s="86"/>
    </row>
    <row r="1552" spans="1:47" ht="15" customHeight="1">
      <c r="A1552" s="134">
        <v>98142284</v>
      </c>
      <c r="B1552" s="76">
        <v>12</v>
      </c>
      <c r="C1552" s="132">
        <v>44767</v>
      </c>
      <c r="D1552" s="79">
        <v>44767</v>
      </c>
      <c r="E1552" s="81" t="s">
        <v>862</v>
      </c>
      <c r="F1552" s="181">
        <v>44771</v>
      </c>
      <c r="G1552" s="81">
        <v>80</v>
      </c>
      <c r="H1552" s="81" t="s">
        <v>1381</v>
      </c>
      <c r="I1552" s="98">
        <v>44799</v>
      </c>
      <c r="J1552" s="81"/>
      <c r="K1552" s="117" t="s">
        <v>932</v>
      </c>
      <c r="L1552" s="82" t="s">
        <v>1387</v>
      </c>
      <c r="M1552" s="77" t="s">
        <v>6</v>
      </c>
      <c r="N1552" s="83"/>
      <c r="O1552" s="84"/>
      <c r="P1552" s="76">
        <v>69</v>
      </c>
      <c r="Q1552" s="76">
        <v>25000</v>
      </c>
      <c r="R1552" s="76">
        <v>4</v>
      </c>
      <c r="S1552" s="85" t="s">
        <v>875</v>
      </c>
      <c r="T1552" s="88" t="s">
        <v>876</v>
      </c>
      <c r="U1552" s="76">
        <v>25.22</v>
      </c>
      <c r="V1552" s="117" t="s">
        <v>934</v>
      </c>
      <c r="W1552" s="84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86"/>
      <c r="AP1552" s="86"/>
      <c r="AQ1552" s="86"/>
      <c r="AR1552" s="86"/>
      <c r="AS1552" s="86"/>
      <c r="AT1552" s="86"/>
      <c r="AU1552" s="86"/>
    </row>
    <row r="1553" spans="1:47" ht="15" customHeight="1">
      <c r="A1553" s="133">
        <v>98190929</v>
      </c>
      <c r="B1553" s="76">
        <v>13</v>
      </c>
      <c r="C1553" s="78">
        <v>44765</v>
      </c>
      <c r="D1553" s="79">
        <v>44766</v>
      </c>
      <c r="E1553" s="81" t="s">
        <v>862</v>
      </c>
      <c r="F1553" s="181">
        <v>44771</v>
      </c>
      <c r="G1553" s="81">
        <v>80</v>
      </c>
      <c r="H1553" s="81" t="s">
        <v>1361</v>
      </c>
      <c r="I1553" s="98">
        <v>44796</v>
      </c>
      <c r="J1553" s="76"/>
      <c r="K1553" s="117" t="s">
        <v>932</v>
      </c>
      <c r="L1553" s="232" t="s">
        <v>1391</v>
      </c>
      <c r="M1553" s="77" t="s">
        <v>24</v>
      </c>
      <c r="N1553" s="83"/>
      <c r="O1553" s="84"/>
      <c r="P1553" s="76">
        <v>69</v>
      </c>
      <c r="Q1553" s="76">
        <v>25000</v>
      </c>
      <c r="R1553" s="76">
        <v>4</v>
      </c>
      <c r="S1553" s="85" t="s">
        <v>875</v>
      </c>
      <c r="T1553" s="88" t="s">
        <v>876</v>
      </c>
      <c r="U1553" s="76">
        <v>25.22</v>
      </c>
      <c r="V1553" s="117" t="s">
        <v>934</v>
      </c>
      <c r="W1553" s="84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86"/>
      <c r="AP1553" s="86"/>
      <c r="AQ1553" s="86"/>
      <c r="AR1553" s="86"/>
      <c r="AS1553" s="86"/>
      <c r="AT1553" s="86"/>
      <c r="AU1553" s="86"/>
    </row>
    <row r="1554" spans="1:47" ht="15" customHeight="1">
      <c r="A1554" s="133">
        <v>98136823</v>
      </c>
      <c r="B1554" s="76">
        <v>14</v>
      </c>
      <c r="C1554" s="78">
        <v>44765</v>
      </c>
      <c r="D1554" s="79">
        <v>44766</v>
      </c>
      <c r="E1554" s="81" t="s">
        <v>862</v>
      </c>
      <c r="F1554" s="181">
        <v>44771</v>
      </c>
      <c r="G1554" s="81">
        <v>80</v>
      </c>
      <c r="H1554" s="81" t="s">
        <v>1361</v>
      </c>
      <c r="I1554" s="98">
        <v>44796</v>
      </c>
      <c r="J1554" s="76"/>
      <c r="K1554" s="117" t="s">
        <v>932</v>
      </c>
      <c r="L1554" s="232" t="s">
        <v>1392</v>
      </c>
      <c r="M1554" s="77" t="s">
        <v>24</v>
      </c>
      <c r="N1554" s="83"/>
      <c r="O1554" s="84"/>
      <c r="P1554" s="76">
        <v>69</v>
      </c>
      <c r="Q1554" s="76">
        <v>25000</v>
      </c>
      <c r="R1554" s="76">
        <v>4</v>
      </c>
      <c r="S1554" s="85" t="s">
        <v>875</v>
      </c>
      <c r="T1554" s="88" t="s">
        <v>876</v>
      </c>
      <c r="U1554" s="76">
        <v>25.22</v>
      </c>
      <c r="V1554" s="117" t="s">
        <v>934</v>
      </c>
      <c r="W1554" s="84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86"/>
      <c r="AP1554" s="86"/>
      <c r="AQ1554" s="86"/>
      <c r="AR1554" s="86"/>
      <c r="AS1554" s="86"/>
      <c r="AT1554" s="86"/>
      <c r="AU1554" s="86"/>
    </row>
    <row r="1555" spans="1:47" ht="15" customHeight="1">
      <c r="A1555" s="133">
        <v>98162100</v>
      </c>
      <c r="B1555" s="76">
        <v>15</v>
      </c>
      <c r="C1555" s="78">
        <v>44765</v>
      </c>
      <c r="D1555" s="79">
        <v>44766</v>
      </c>
      <c r="E1555" s="81" t="s">
        <v>862</v>
      </c>
      <c r="F1555" s="181">
        <v>44771</v>
      </c>
      <c r="G1555" s="81">
        <v>80</v>
      </c>
      <c r="H1555" s="81" t="s">
        <v>1361</v>
      </c>
      <c r="I1555" s="98">
        <v>44796</v>
      </c>
      <c r="J1555" s="76"/>
      <c r="K1555" s="117" t="s">
        <v>932</v>
      </c>
      <c r="L1555" s="232" t="s">
        <v>1393</v>
      </c>
      <c r="M1555" s="77" t="s">
        <v>24</v>
      </c>
      <c r="N1555" s="83"/>
      <c r="O1555" s="84"/>
      <c r="P1555" s="76">
        <v>69</v>
      </c>
      <c r="Q1555" s="76">
        <v>25000</v>
      </c>
      <c r="R1555" s="76">
        <v>4</v>
      </c>
      <c r="S1555" s="85" t="s">
        <v>875</v>
      </c>
      <c r="T1555" s="88" t="s">
        <v>876</v>
      </c>
      <c r="U1555" s="76">
        <v>25.22</v>
      </c>
      <c r="V1555" s="117" t="s">
        <v>934</v>
      </c>
      <c r="W1555" s="84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86"/>
      <c r="AP1555" s="86"/>
      <c r="AQ1555" s="86"/>
      <c r="AR1555" s="86"/>
      <c r="AS1555" s="86"/>
      <c r="AT1555" s="86"/>
      <c r="AU1555" s="86"/>
    </row>
    <row r="1556" spans="1:47" ht="15" customHeight="1">
      <c r="A1556" s="133">
        <v>98132871</v>
      </c>
      <c r="B1556" s="76">
        <v>16</v>
      </c>
      <c r="C1556" s="78">
        <v>44765</v>
      </c>
      <c r="D1556" s="79">
        <v>44766</v>
      </c>
      <c r="E1556" s="81" t="s">
        <v>862</v>
      </c>
      <c r="F1556" s="181">
        <v>44771</v>
      </c>
      <c r="G1556" s="81">
        <v>80</v>
      </c>
      <c r="H1556" s="81" t="s">
        <v>1361</v>
      </c>
      <c r="I1556" s="98">
        <v>44796</v>
      </c>
      <c r="J1556" s="76"/>
      <c r="K1556" s="117" t="s">
        <v>932</v>
      </c>
      <c r="L1556" s="232" t="s">
        <v>1394</v>
      </c>
      <c r="M1556" s="77" t="s">
        <v>24</v>
      </c>
      <c r="N1556" s="83"/>
      <c r="O1556" s="84"/>
      <c r="P1556" s="76">
        <v>69</v>
      </c>
      <c r="Q1556" s="76">
        <v>25000</v>
      </c>
      <c r="R1556" s="76">
        <v>4</v>
      </c>
      <c r="S1556" s="85" t="s">
        <v>875</v>
      </c>
      <c r="T1556" s="88" t="s">
        <v>876</v>
      </c>
      <c r="U1556" s="76">
        <v>25.22</v>
      </c>
      <c r="V1556" s="117" t="s">
        <v>934</v>
      </c>
      <c r="W1556" s="84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86"/>
      <c r="AP1556" s="86"/>
      <c r="AQ1556" s="86"/>
      <c r="AR1556" s="86"/>
      <c r="AS1556" s="86"/>
      <c r="AT1556" s="86"/>
      <c r="AU1556" s="86"/>
    </row>
    <row r="1557" spans="1:47" ht="15" customHeight="1">
      <c r="A1557" s="133">
        <v>98133333</v>
      </c>
      <c r="B1557" s="76">
        <v>17</v>
      </c>
      <c r="C1557" s="78">
        <v>44765</v>
      </c>
      <c r="D1557" s="79">
        <v>44766</v>
      </c>
      <c r="E1557" s="81" t="s">
        <v>862</v>
      </c>
      <c r="F1557" s="181">
        <v>44771</v>
      </c>
      <c r="G1557" s="81">
        <v>80</v>
      </c>
      <c r="H1557" s="81" t="s">
        <v>1361</v>
      </c>
      <c r="I1557" s="98">
        <v>44796</v>
      </c>
      <c r="J1557" s="76"/>
      <c r="K1557" s="117" t="s">
        <v>932</v>
      </c>
      <c r="L1557" s="232" t="s">
        <v>1395</v>
      </c>
      <c r="M1557" s="77" t="s">
        <v>24</v>
      </c>
      <c r="N1557" s="83"/>
      <c r="O1557" s="84"/>
      <c r="P1557" s="76">
        <v>69</v>
      </c>
      <c r="Q1557" s="76">
        <v>25000</v>
      </c>
      <c r="R1557" s="76">
        <v>4</v>
      </c>
      <c r="S1557" s="85" t="s">
        <v>875</v>
      </c>
      <c r="T1557" s="88" t="s">
        <v>876</v>
      </c>
      <c r="U1557" s="76">
        <v>25.22</v>
      </c>
      <c r="V1557" s="117" t="s">
        <v>934</v>
      </c>
      <c r="W1557" s="84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86"/>
      <c r="AP1557" s="86"/>
      <c r="AQ1557" s="86"/>
      <c r="AR1557" s="86"/>
      <c r="AS1557" s="86"/>
      <c r="AT1557" s="86"/>
      <c r="AU1557" s="86"/>
    </row>
    <row r="1558" spans="1:47" ht="15" customHeight="1">
      <c r="A1558" s="133">
        <v>98191315</v>
      </c>
      <c r="B1558" s="76">
        <v>18</v>
      </c>
      <c r="C1558" s="132">
        <v>44761</v>
      </c>
      <c r="D1558" s="79">
        <v>44763</v>
      </c>
      <c r="E1558" s="77" t="s">
        <v>862</v>
      </c>
      <c r="F1558" s="181">
        <v>44771</v>
      </c>
      <c r="G1558" s="81">
        <v>80</v>
      </c>
      <c r="H1558" s="81" t="s">
        <v>1361</v>
      </c>
      <c r="I1558" s="98">
        <v>44796</v>
      </c>
      <c r="J1558" s="76"/>
      <c r="K1558" s="117" t="s">
        <v>932</v>
      </c>
      <c r="L1558" s="124" t="s">
        <v>1396</v>
      </c>
      <c r="M1558" s="77" t="s">
        <v>1397</v>
      </c>
      <c r="N1558" s="83"/>
      <c r="O1558" s="84"/>
      <c r="P1558" s="76">
        <v>69</v>
      </c>
      <c r="Q1558" s="76">
        <v>25000</v>
      </c>
      <c r="R1558" s="76">
        <v>4</v>
      </c>
      <c r="S1558" s="85" t="s">
        <v>875</v>
      </c>
      <c r="T1558" s="88" t="s">
        <v>876</v>
      </c>
      <c r="U1558" s="76">
        <v>25.22</v>
      </c>
      <c r="V1558" s="117" t="s">
        <v>934</v>
      </c>
      <c r="W1558" s="84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86"/>
      <c r="AP1558" s="86"/>
      <c r="AQ1558" s="86"/>
      <c r="AR1558" s="86"/>
      <c r="AS1558" s="86"/>
      <c r="AT1558" s="86"/>
      <c r="AU1558" s="86"/>
    </row>
    <row r="1559" spans="1:47" ht="15" customHeight="1">
      <c r="A1559" s="133">
        <v>98559370</v>
      </c>
      <c r="B1559" s="76">
        <v>19</v>
      </c>
      <c r="C1559" s="132">
        <v>44762</v>
      </c>
      <c r="D1559" s="79">
        <v>44765</v>
      </c>
      <c r="E1559" s="81" t="s">
        <v>862</v>
      </c>
      <c r="F1559" s="181">
        <v>44771</v>
      </c>
      <c r="G1559" s="81">
        <v>80</v>
      </c>
      <c r="H1559" s="81" t="s">
        <v>1361</v>
      </c>
      <c r="I1559" s="98">
        <v>44796</v>
      </c>
      <c r="J1559" s="81"/>
      <c r="K1559" s="117" t="s">
        <v>932</v>
      </c>
      <c r="L1559" s="232" t="s">
        <v>1398</v>
      </c>
      <c r="M1559" s="77" t="s">
        <v>31</v>
      </c>
      <c r="N1559" s="83"/>
      <c r="O1559" s="84"/>
      <c r="P1559" s="76">
        <v>69</v>
      </c>
      <c r="Q1559" s="76">
        <v>25000</v>
      </c>
      <c r="R1559" s="76">
        <v>4</v>
      </c>
      <c r="S1559" s="85" t="s">
        <v>875</v>
      </c>
      <c r="T1559" s="88" t="s">
        <v>876</v>
      </c>
      <c r="U1559" s="76">
        <v>25.22</v>
      </c>
      <c r="V1559" s="117" t="s">
        <v>934</v>
      </c>
      <c r="W1559" s="84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86"/>
      <c r="AP1559" s="86"/>
      <c r="AQ1559" s="86"/>
      <c r="AR1559" s="86"/>
      <c r="AS1559" s="86"/>
      <c r="AT1559" s="86"/>
      <c r="AU1559" s="86"/>
    </row>
    <row r="1560" spans="1:47" ht="15" customHeight="1">
      <c r="A1560" s="134">
        <v>98119969</v>
      </c>
      <c r="B1560" s="76">
        <v>20</v>
      </c>
      <c r="C1560" s="132">
        <v>44764</v>
      </c>
      <c r="D1560" s="79">
        <v>44764</v>
      </c>
      <c r="E1560" s="81" t="s">
        <v>862</v>
      </c>
      <c r="F1560" s="181">
        <v>44771</v>
      </c>
      <c r="G1560" s="81">
        <v>80</v>
      </c>
      <c r="H1560" s="81" t="s">
        <v>1361</v>
      </c>
      <c r="I1560" s="98">
        <v>44796</v>
      </c>
      <c r="J1560" s="81"/>
      <c r="K1560" s="117" t="s">
        <v>932</v>
      </c>
      <c r="L1560" s="82" t="s">
        <v>1362</v>
      </c>
      <c r="M1560" s="77" t="s">
        <v>6</v>
      </c>
      <c r="N1560" s="83"/>
      <c r="O1560" s="84"/>
      <c r="P1560" s="76">
        <v>69</v>
      </c>
      <c r="Q1560" s="76">
        <v>25000</v>
      </c>
      <c r="R1560" s="76">
        <v>4</v>
      </c>
      <c r="S1560" s="85" t="s">
        <v>875</v>
      </c>
      <c r="T1560" s="88" t="s">
        <v>876</v>
      </c>
      <c r="U1560" s="76">
        <v>25.22</v>
      </c>
      <c r="V1560" s="117" t="s">
        <v>934</v>
      </c>
      <c r="W1560" s="84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86"/>
      <c r="AP1560" s="86"/>
      <c r="AQ1560" s="86"/>
      <c r="AR1560" s="86"/>
      <c r="AS1560" s="86"/>
      <c r="AT1560" s="86"/>
      <c r="AU1560" s="86"/>
    </row>
    <row r="1561" spans="1:47" ht="15" customHeight="1">
      <c r="A1561" s="134">
        <v>98560030</v>
      </c>
      <c r="B1561" s="76">
        <v>21</v>
      </c>
      <c r="C1561" s="132">
        <v>44764</v>
      </c>
      <c r="D1561" s="79">
        <v>44764</v>
      </c>
      <c r="E1561" s="81" t="s">
        <v>862</v>
      </c>
      <c r="F1561" s="181">
        <v>44771</v>
      </c>
      <c r="G1561" s="81">
        <v>80</v>
      </c>
      <c r="H1561" s="81" t="s">
        <v>1361</v>
      </c>
      <c r="I1561" s="98">
        <v>44796</v>
      </c>
      <c r="J1561" s="81"/>
      <c r="K1561" s="117" t="s">
        <v>932</v>
      </c>
      <c r="L1561" s="82" t="s">
        <v>1362</v>
      </c>
      <c r="M1561" s="77" t="s">
        <v>6</v>
      </c>
      <c r="N1561" s="83"/>
      <c r="O1561" s="84"/>
      <c r="P1561" s="76">
        <v>69</v>
      </c>
      <c r="Q1561" s="76">
        <v>25000</v>
      </c>
      <c r="R1561" s="76">
        <v>4</v>
      </c>
      <c r="S1561" s="85" t="s">
        <v>875</v>
      </c>
      <c r="T1561" s="88" t="s">
        <v>876</v>
      </c>
      <c r="U1561" s="76">
        <v>25.22</v>
      </c>
      <c r="V1561" s="117" t="s">
        <v>934</v>
      </c>
      <c r="W1561" s="84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86"/>
      <c r="AP1561" s="86"/>
      <c r="AQ1561" s="86"/>
      <c r="AR1561" s="86"/>
      <c r="AS1561" s="86"/>
      <c r="AT1561" s="86"/>
      <c r="AU1561" s="86"/>
    </row>
    <row r="1562" spans="1:47" ht="15" customHeight="1">
      <c r="A1562" s="134">
        <v>98557986</v>
      </c>
      <c r="B1562" s="76">
        <v>22</v>
      </c>
      <c r="C1562" s="132">
        <v>44764</v>
      </c>
      <c r="D1562" s="79">
        <v>44764</v>
      </c>
      <c r="E1562" s="81" t="s">
        <v>862</v>
      </c>
      <c r="F1562" s="181">
        <v>44771</v>
      </c>
      <c r="G1562" s="81">
        <v>80</v>
      </c>
      <c r="H1562" s="81" t="s">
        <v>1361</v>
      </c>
      <c r="I1562" s="98">
        <v>44796</v>
      </c>
      <c r="J1562" s="81"/>
      <c r="K1562" s="117" t="s">
        <v>932</v>
      </c>
      <c r="L1562" s="82" t="s">
        <v>1362</v>
      </c>
      <c r="M1562" s="77" t="s">
        <v>6</v>
      </c>
      <c r="N1562" s="83"/>
      <c r="O1562" s="84"/>
      <c r="P1562" s="76">
        <v>69</v>
      </c>
      <c r="Q1562" s="76">
        <v>25000</v>
      </c>
      <c r="R1562" s="76">
        <v>4</v>
      </c>
      <c r="S1562" s="85" t="s">
        <v>875</v>
      </c>
      <c r="T1562" s="88" t="s">
        <v>876</v>
      </c>
      <c r="U1562" s="76">
        <v>25.22</v>
      </c>
      <c r="V1562" s="117" t="s">
        <v>934</v>
      </c>
      <c r="W1562" s="84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86"/>
      <c r="AP1562" s="86"/>
      <c r="AQ1562" s="86"/>
      <c r="AR1562" s="86"/>
      <c r="AS1562" s="86"/>
      <c r="AT1562" s="86"/>
      <c r="AU1562" s="86"/>
    </row>
    <row r="1563" spans="1:47" ht="15" customHeight="1">
      <c r="A1563" s="134">
        <v>98556392</v>
      </c>
      <c r="B1563" s="76">
        <v>23</v>
      </c>
      <c r="C1563" s="132">
        <v>44764</v>
      </c>
      <c r="D1563" s="79">
        <v>44764</v>
      </c>
      <c r="E1563" s="81" t="s">
        <v>862</v>
      </c>
      <c r="F1563" s="181">
        <v>44771</v>
      </c>
      <c r="G1563" s="81">
        <v>80</v>
      </c>
      <c r="H1563" s="81" t="s">
        <v>1361</v>
      </c>
      <c r="I1563" s="98">
        <v>44796</v>
      </c>
      <c r="J1563" s="81"/>
      <c r="K1563" s="117" t="s">
        <v>932</v>
      </c>
      <c r="L1563" s="82" t="s">
        <v>1362</v>
      </c>
      <c r="M1563" s="77" t="s">
        <v>6</v>
      </c>
      <c r="N1563" s="83"/>
      <c r="O1563" s="84"/>
      <c r="P1563" s="76">
        <v>69</v>
      </c>
      <c r="Q1563" s="76">
        <v>25000</v>
      </c>
      <c r="R1563" s="76">
        <v>4</v>
      </c>
      <c r="S1563" s="85" t="s">
        <v>875</v>
      </c>
      <c r="T1563" s="88" t="s">
        <v>876</v>
      </c>
      <c r="U1563" s="76">
        <v>25.22</v>
      </c>
      <c r="V1563" s="117" t="s">
        <v>934</v>
      </c>
      <c r="W1563" s="84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86"/>
      <c r="AP1563" s="86"/>
      <c r="AQ1563" s="86"/>
      <c r="AR1563" s="86"/>
      <c r="AS1563" s="86"/>
      <c r="AT1563" s="86"/>
      <c r="AU1563" s="86"/>
    </row>
    <row r="1564" spans="1:47" ht="15" customHeight="1">
      <c r="A1564" s="134">
        <v>98127616</v>
      </c>
      <c r="B1564" s="76">
        <v>24</v>
      </c>
      <c r="C1564" s="132">
        <v>44764</v>
      </c>
      <c r="D1564" s="79">
        <v>44764</v>
      </c>
      <c r="E1564" s="81" t="s">
        <v>862</v>
      </c>
      <c r="F1564" s="181">
        <v>44771</v>
      </c>
      <c r="G1564" s="81">
        <v>80</v>
      </c>
      <c r="H1564" s="81" t="s">
        <v>1361</v>
      </c>
      <c r="I1564" s="98">
        <v>44796</v>
      </c>
      <c r="J1564" s="81"/>
      <c r="K1564" s="117" t="s">
        <v>932</v>
      </c>
      <c r="L1564" s="82" t="s">
        <v>1362</v>
      </c>
      <c r="M1564" s="77" t="s">
        <v>6</v>
      </c>
      <c r="N1564" s="83"/>
      <c r="O1564" s="84"/>
      <c r="P1564" s="76">
        <v>69</v>
      </c>
      <c r="Q1564" s="76">
        <v>25000</v>
      </c>
      <c r="R1564" s="76">
        <v>4</v>
      </c>
      <c r="S1564" s="85" t="s">
        <v>875</v>
      </c>
      <c r="T1564" s="88" t="s">
        <v>876</v>
      </c>
      <c r="U1564" s="76">
        <v>25.22</v>
      </c>
      <c r="V1564" s="117" t="s">
        <v>934</v>
      </c>
      <c r="W1564" s="84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86"/>
      <c r="AP1564" s="86"/>
      <c r="AQ1564" s="86"/>
      <c r="AR1564" s="86"/>
      <c r="AS1564" s="86"/>
      <c r="AT1564" s="86"/>
      <c r="AU1564" s="86"/>
    </row>
    <row r="1565" spans="1:47" ht="15" customHeight="1">
      <c r="A1565" s="134">
        <v>98163066</v>
      </c>
      <c r="B1565" s="76">
        <v>25</v>
      </c>
      <c r="C1565" s="132">
        <v>44764</v>
      </c>
      <c r="D1565" s="79">
        <v>44764</v>
      </c>
      <c r="E1565" s="81" t="s">
        <v>862</v>
      </c>
      <c r="F1565" s="181">
        <v>44771</v>
      </c>
      <c r="G1565" s="81">
        <v>80</v>
      </c>
      <c r="H1565" s="81" t="s">
        <v>1361</v>
      </c>
      <c r="I1565" s="98">
        <v>44796</v>
      </c>
      <c r="J1565" s="81"/>
      <c r="K1565" s="117" t="s">
        <v>932</v>
      </c>
      <c r="L1565" s="82" t="s">
        <v>1362</v>
      </c>
      <c r="M1565" s="77" t="s">
        <v>6</v>
      </c>
      <c r="N1565" s="83"/>
      <c r="O1565" s="84"/>
      <c r="P1565" s="76">
        <v>69</v>
      </c>
      <c r="Q1565" s="76">
        <v>25000</v>
      </c>
      <c r="R1565" s="76">
        <v>4</v>
      </c>
      <c r="S1565" s="85" t="s">
        <v>875</v>
      </c>
      <c r="T1565" s="88" t="s">
        <v>876</v>
      </c>
      <c r="U1565" s="76">
        <v>25.22</v>
      </c>
      <c r="V1565" s="117" t="s">
        <v>934</v>
      </c>
      <c r="W1565" s="84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86"/>
      <c r="AP1565" s="86"/>
      <c r="AQ1565" s="86"/>
      <c r="AR1565" s="86"/>
      <c r="AS1565" s="86"/>
      <c r="AT1565" s="86"/>
      <c r="AU1565" s="86"/>
    </row>
    <row r="1566" spans="1:47" ht="15" customHeight="1">
      <c r="A1566" s="134">
        <v>98550981</v>
      </c>
      <c r="B1566" s="76">
        <v>26</v>
      </c>
      <c r="C1566" s="132">
        <v>44764</v>
      </c>
      <c r="D1566" s="79">
        <v>44764</v>
      </c>
      <c r="E1566" s="81" t="s">
        <v>862</v>
      </c>
      <c r="F1566" s="181">
        <v>44771</v>
      </c>
      <c r="G1566" s="81">
        <v>80</v>
      </c>
      <c r="H1566" s="81" t="s">
        <v>1361</v>
      </c>
      <c r="I1566" s="98">
        <v>44796</v>
      </c>
      <c r="J1566" s="81"/>
      <c r="K1566" s="117" t="s">
        <v>932</v>
      </c>
      <c r="L1566" s="82" t="s">
        <v>1362</v>
      </c>
      <c r="M1566" s="77" t="s">
        <v>6</v>
      </c>
      <c r="N1566" s="83"/>
      <c r="O1566" s="84"/>
      <c r="P1566" s="76">
        <v>69</v>
      </c>
      <c r="Q1566" s="76">
        <v>25000</v>
      </c>
      <c r="R1566" s="76">
        <v>4</v>
      </c>
      <c r="S1566" s="85" t="s">
        <v>875</v>
      </c>
      <c r="T1566" s="88" t="s">
        <v>876</v>
      </c>
      <c r="U1566" s="76">
        <v>25.22</v>
      </c>
      <c r="V1566" s="117" t="s">
        <v>934</v>
      </c>
      <c r="W1566" s="84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86"/>
      <c r="AP1566" s="86"/>
      <c r="AQ1566" s="86"/>
      <c r="AR1566" s="86"/>
      <c r="AS1566" s="86"/>
      <c r="AT1566" s="86"/>
      <c r="AU1566" s="86"/>
    </row>
    <row r="1567" spans="1:47" ht="15" customHeight="1">
      <c r="A1567" s="134">
        <v>98106610</v>
      </c>
      <c r="B1567" s="76">
        <v>27</v>
      </c>
      <c r="C1567" s="132">
        <v>44764</v>
      </c>
      <c r="D1567" s="79">
        <v>44764</v>
      </c>
      <c r="E1567" s="81" t="s">
        <v>862</v>
      </c>
      <c r="F1567" s="181">
        <v>44771</v>
      </c>
      <c r="G1567" s="81">
        <v>80</v>
      </c>
      <c r="H1567" s="81" t="s">
        <v>1361</v>
      </c>
      <c r="I1567" s="98">
        <v>44796</v>
      </c>
      <c r="J1567" s="81"/>
      <c r="K1567" s="117" t="s">
        <v>932</v>
      </c>
      <c r="L1567" s="82" t="s">
        <v>1362</v>
      </c>
      <c r="M1567" s="77" t="s">
        <v>6</v>
      </c>
      <c r="N1567" s="83"/>
      <c r="O1567" s="84"/>
      <c r="P1567" s="76">
        <v>69</v>
      </c>
      <c r="Q1567" s="76">
        <v>25000</v>
      </c>
      <c r="R1567" s="76">
        <v>4</v>
      </c>
      <c r="S1567" s="85" t="s">
        <v>875</v>
      </c>
      <c r="T1567" s="88" t="s">
        <v>876</v>
      </c>
      <c r="U1567" s="76">
        <v>25.22</v>
      </c>
      <c r="V1567" s="117" t="s">
        <v>934</v>
      </c>
      <c r="W1567" s="84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86"/>
      <c r="AP1567" s="86"/>
      <c r="AQ1567" s="86"/>
      <c r="AR1567" s="86"/>
      <c r="AS1567" s="86"/>
      <c r="AT1567" s="86"/>
      <c r="AU1567" s="86"/>
    </row>
    <row r="1568" spans="1:47" ht="15" customHeight="1">
      <c r="A1568" s="134">
        <v>98557978</v>
      </c>
      <c r="B1568" s="76">
        <v>28</v>
      </c>
      <c r="C1568" s="132">
        <v>44764</v>
      </c>
      <c r="D1568" s="79">
        <v>44764</v>
      </c>
      <c r="E1568" s="81" t="s">
        <v>862</v>
      </c>
      <c r="F1568" s="181">
        <v>44771</v>
      </c>
      <c r="G1568" s="81">
        <v>80</v>
      </c>
      <c r="H1568" s="81" t="s">
        <v>1361</v>
      </c>
      <c r="I1568" s="98">
        <v>44796</v>
      </c>
      <c r="J1568" s="81"/>
      <c r="K1568" s="117" t="s">
        <v>932</v>
      </c>
      <c r="L1568" s="82" t="s">
        <v>1362</v>
      </c>
      <c r="M1568" s="77" t="s">
        <v>6</v>
      </c>
      <c r="N1568" s="83"/>
      <c r="O1568" s="84"/>
      <c r="P1568" s="76">
        <v>69</v>
      </c>
      <c r="Q1568" s="76">
        <v>25000</v>
      </c>
      <c r="R1568" s="76">
        <v>4</v>
      </c>
      <c r="S1568" s="85" t="s">
        <v>875</v>
      </c>
      <c r="T1568" s="88" t="s">
        <v>876</v>
      </c>
      <c r="U1568" s="76">
        <v>25.22</v>
      </c>
      <c r="V1568" s="117" t="s">
        <v>934</v>
      </c>
      <c r="W1568" s="84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86"/>
      <c r="AP1568" s="86"/>
      <c r="AQ1568" s="86"/>
      <c r="AR1568" s="86"/>
      <c r="AS1568" s="86"/>
      <c r="AT1568" s="86"/>
      <c r="AU1568" s="86"/>
    </row>
    <row r="1569" spans="1:47" ht="15" customHeight="1">
      <c r="A1569" s="134">
        <v>98191927</v>
      </c>
      <c r="B1569" s="76">
        <v>29</v>
      </c>
      <c r="C1569" s="132">
        <v>44764</v>
      </c>
      <c r="D1569" s="79">
        <v>44764</v>
      </c>
      <c r="E1569" s="81" t="s">
        <v>862</v>
      </c>
      <c r="F1569" s="181">
        <v>44771</v>
      </c>
      <c r="G1569" s="81">
        <v>80</v>
      </c>
      <c r="H1569" s="81" t="s">
        <v>1361</v>
      </c>
      <c r="I1569" s="98">
        <v>44796</v>
      </c>
      <c r="J1569" s="81"/>
      <c r="K1569" s="117" t="s">
        <v>932</v>
      </c>
      <c r="L1569" s="82" t="s">
        <v>1362</v>
      </c>
      <c r="M1569" s="77" t="s">
        <v>6</v>
      </c>
      <c r="N1569" s="83"/>
      <c r="O1569" s="84"/>
      <c r="P1569" s="76">
        <v>69</v>
      </c>
      <c r="Q1569" s="76">
        <v>25000</v>
      </c>
      <c r="R1569" s="76">
        <v>4</v>
      </c>
      <c r="S1569" s="85" t="s">
        <v>875</v>
      </c>
      <c r="T1569" s="88" t="s">
        <v>876</v>
      </c>
      <c r="U1569" s="76">
        <v>25.22</v>
      </c>
      <c r="V1569" s="117" t="s">
        <v>934</v>
      </c>
      <c r="W1569" s="84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86"/>
      <c r="AP1569" s="86"/>
      <c r="AQ1569" s="86"/>
      <c r="AR1569" s="86"/>
      <c r="AS1569" s="86"/>
      <c r="AT1569" s="86"/>
      <c r="AU1569" s="86"/>
    </row>
    <row r="1570" spans="1:47" ht="15" customHeight="1">
      <c r="A1570" s="134">
        <v>98160146</v>
      </c>
      <c r="B1570" s="76">
        <v>30</v>
      </c>
      <c r="C1570" s="132">
        <v>44764</v>
      </c>
      <c r="D1570" s="79">
        <v>44764</v>
      </c>
      <c r="E1570" s="81" t="s">
        <v>862</v>
      </c>
      <c r="F1570" s="181">
        <v>44771</v>
      </c>
      <c r="G1570" s="81">
        <v>80</v>
      </c>
      <c r="H1570" s="81" t="s">
        <v>1361</v>
      </c>
      <c r="I1570" s="98">
        <v>44796</v>
      </c>
      <c r="J1570" s="81"/>
      <c r="K1570" s="117" t="s">
        <v>932</v>
      </c>
      <c r="L1570" s="82" t="s">
        <v>1362</v>
      </c>
      <c r="M1570" s="77" t="s">
        <v>6</v>
      </c>
      <c r="N1570" s="83"/>
      <c r="O1570" s="84"/>
      <c r="P1570" s="76">
        <v>69</v>
      </c>
      <c r="Q1570" s="76">
        <v>25000</v>
      </c>
      <c r="R1570" s="76">
        <v>4</v>
      </c>
      <c r="S1570" s="85" t="s">
        <v>875</v>
      </c>
      <c r="T1570" s="88" t="s">
        <v>876</v>
      </c>
      <c r="U1570" s="76">
        <v>25.22</v>
      </c>
      <c r="V1570" s="117" t="s">
        <v>934</v>
      </c>
      <c r="W1570" s="84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86"/>
      <c r="AP1570" s="86"/>
      <c r="AQ1570" s="86"/>
      <c r="AR1570" s="86"/>
      <c r="AS1570" s="86"/>
      <c r="AT1570" s="86"/>
      <c r="AU1570" s="86"/>
    </row>
    <row r="1571" spans="1:47" ht="15" customHeight="1">
      <c r="A1571" s="134">
        <v>98120041</v>
      </c>
      <c r="B1571" s="76">
        <v>31</v>
      </c>
      <c r="C1571" s="78">
        <v>44748</v>
      </c>
      <c r="D1571" s="79">
        <v>44749</v>
      </c>
      <c r="E1571" s="77" t="s">
        <v>862</v>
      </c>
      <c r="F1571" s="181">
        <v>44771</v>
      </c>
      <c r="G1571" s="81">
        <v>80</v>
      </c>
      <c r="H1571" s="81" t="s">
        <v>1022</v>
      </c>
      <c r="I1571" s="139" t="s">
        <v>1165</v>
      </c>
      <c r="J1571" s="81"/>
      <c r="K1571" s="117" t="s">
        <v>932</v>
      </c>
      <c r="L1571" s="82" t="s">
        <v>1028</v>
      </c>
      <c r="M1571" s="77" t="s">
        <v>6</v>
      </c>
      <c r="N1571" s="83"/>
      <c r="O1571" s="84"/>
      <c r="P1571" s="76">
        <v>69</v>
      </c>
      <c r="Q1571" s="76">
        <v>25000</v>
      </c>
      <c r="R1571" s="76">
        <v>4</v>
      </c>
      <c r="S1571" s="85" t="s">
        <v>875</v>
      </c>
      <c r="T1571" s="88" t="s">
        <v>876</v>
      </c>
      <c r="U1571" s="76">
        <v>25.22</v>
      </c>
      <c r="V1571" s="117" t="s">
        <v>934</v>
      </c>
      <c r="W1571" s="84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86"/>
      <c r="AP1571" s="86"/>
      <c r="AQ1571" s="86"/>
      <c r="AR1571" s="86"/>
      <c r="AS1571" s="86"/>
      <c r="AT1571" s="86"/>
      <c r="AU1571" s="86"/>
    </row>
    <row r="1572" spans="1:47" ht="15" customHeight="1">
      <c r="A1572" s="91"/>
      <c r="B1572" s="92"/>
      <c r="C1572" s="93"/>
      <c r="D1572" s="93"/>
      <c r="E1572" s="92"/>
      <c r="F1572" s="92"/>
      <c r="G1572" s="92"/>
      <c r="H1572" s="439" t="s">
        <v>1399</v>
      </c>
      <c r="I1572" s="440"/>
      <c r="J1572" s="441"/>
      <c r="K1572" s="92"/>
      <c r="L1572" s="92"/>
      <c r="M1572" s="92"/>
      <c r="N1572" s="92"/>
      <c r="O1572" s="94"/>
      <c r="P1572" s="92"/>
      <c r="Q1572" s="92"/>
      <c r="R1572" s="92"/>
      <c r="S1572" s="92"/>
      <c r="T1572" s="92"/>
      <c r="U1572" s="92"/>
      <c r="V1572" s="92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</row>
    <row r="1573" spans="1:47" ht="15" customHeight="1">
      <c r="A1573" s="155">
        <v>94261559</v>
      </c>
      <c r="B1573" s="76">
        <v>1</v>
      </c>
      <c r="C1573" s="78">
        <v>44766</v>
      </c>
      <c r="D1573" s="79">
        <v>44767</v>
      </c>
      <c r="E1573" s="77" t="s">
        <v>862</v>
      </c>
      <c r="F1573" s="146">
        <v>44771.930555555555</v>
      </c>
      <c r="G1573" s="103">
        <v>40</v>
      </c>
      <c r="H1573" s="81" t="s">
        <v>1378</v>
      </c>
      <c r="I1573" s="98">
        <v>44796</v>
      </c>
      <c r="J1573" s="81"/>
      <c r="K1573" s="97" t="s">
        <v>882</v>
      </c>
      <c r="L1573" s="82" t="s">
        <v>1383</v>
      </c>
      <c r="M1573" s="77" t="s">
        <v>7</v>
      </c>
      <c r="N1573" s="83"/>
      <c r="O1573" s="84"/>
      <c r="P1573" s="76">
        <v>70</v>
      </c>
      <c r="Q1573" s="127">
        <v>24000</v>
      </c>
      <c r="R1573" s="127">
        <v>2</v>
      </c>
      <c r="S1573" s="85" t="s">
        <v>902</v>
      </c>
      <c r="T1573" s="114" t="s">
        <v>962</v>
      </c>
      <c r="U1573" s="114">
        <v>14.62</v>
      </c>
      <c r="V1573" s="90" t="s">
        <v>884</v>
      </c>
      <c r="W1573" s="84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86"/>
      <c r="AP1573" s="86"/>
      <c r="AQ1573" s="86"/>
      <c r="AR1573" s="86"/>
      <c r="AS1573" s="86"/>
      <c r="AT1573" s="86"/>
      <c r="AU1573" s="86"/>
    </row>
    <row r="1574" spans="1:47" ht="15" customHeight="1">
      <c r="A1574" s="155">
        <v>94428968</v>
      </c>
      <c r="B1574" s="77">
        <v>2</v>
      </c>
      <c r="C1574" s="78">
        <v>44758</v>
      </c>
      <c r="D1574" s="79">
        <v>44759</v>
      </c>
      <c r="E1574" s="77" t="s">
        <v>862</v>
      </c>
      <c r="F1574" s="87">
        <v>44771</v>
      </c>
      <c r="G1574" s="103">
        <v>40</v>
      </c>
      <c r="H1574" s="81" t="s">
        <v>1247</v>
      </c>
      <c r="I1574" s="78">
        <v>44791</v>
      </c>
      <c r="J1574" s="81"/>
      <c r="K1574" s="97" t="s">
        <v>882</v>
      </c>
      <c r="L1574" s="82" t="s">
        <v>1244</v>
      </c>
      <c r="M1574" s="77" t="s">
        <v>7</v>
      </c>
      <c r="N1574" s="83"/>
      <c r="O1574" s="84"/>
      <c r="P1574" s="76">
        <v>72</v>
      </c>
      <c r="Q1574" s="76">
        <v>19600</v>
      </c>
      <c r="R1574" s="76">
        <v>2</v>
      </c>
      <c r="S1574" s="85" t="s">
        <v>902</v>
      </c>
      <c r="T1574" s="81" t="s">
        <v>906</v>
      </c>
      <c r="U1574" s="81">
        <v>14.62</v>
      </c>
      <c r="V1574" s="90" t="s">
        <v>884</v>
      </c>
      <c r="W1574" s="84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86"/>
      <c r="AP1574" s="86"/>
      <c r="AQ1574" s="86"/>
      <c r="AR1574" s="86"/>
      <c r="AS1574" s="86"/>
      <c r="AT1574" s="86"/>
      <c r="AU1574" s="86"/>
    </row>
    <row r="1575" spans="1:47" ht="15" customHeight="1">
      <c r="A1575" s="155">
        <v>94354958</v>
      </c>
      <c r="B1575" s="77">
        <v>3</v>
      </c>
      <c r="C1575" s="132">
        <v>44766</v>
      </c>
      <c r="D1575" s="79">
        <v>44766</v>
      </c>
      <c r="E1575" s="81" t="s">
        <v>862</v>
      </c>
      <c r="F1575" s="87">
        <v>44771</v>
      </c>
      <c r="G1575" s="103">
        <v>40</v>
      </c>
      <c r="H1575" s="81" t="s">
        <v>1361</v>
      </c>
      <c r="I1575" s="98">
        <v>44796</v>
      </c>
      <c r="J1575" s="81"/>
      <c r="K1575" s="97" t="s">
        <v>882</v>
      </c>
      <c r="L1575" s="82" t="s">
        <v>1376</v>
      </c>
      <c r="M1575" s="77" t="s">
        <v>7</v>
      </c>
      <c r="N1575" s="83"/>
      <c r="O1575" s="84"/>
      <c r="P1575" s="76">
        <v>73</v>
      </c>
      <c r="Q1575" s="76">
        <v>20000</v>
      </c>
      <c r="R1575" s="76">
        <v>2</v>
      </c>
      <c r="S1575" s="85" t="s">
        <v>902</v>
      </c>
      <c r="T1575" s="76" t="s">
        <v>903</v>
      </c>
      <c r="U1575" s="81">
        <v>14.62</v>
      </c>
      <c r="V1575" s="90" t="s">
        <v>884</v>
      </c>
      <c r="W1575" s="84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86"/>
      <c r="AP1575" s="86"/>
      <c r="AQ1575" s="86"/>
      <c r="AR1575" s="86"/>
      <c r="AS1575" s="86"/>
      <c r="AT1575" s="86"/>
      <c r="AU1575" s="86"/>
    </row>
    <row r="1576" spans="1:47" ht="15" customHeight="1">
      <c r="A1576" s="155">
        <v>94311651</v>
      </c>
      <c r="B1576" s="76">
        <v>4</v>
      </c>
      <c r="C1576" s="132">
        <v>44766</v>
      </c>
      <c r="D1576" s="79">
        <v>44766</v>
      </c>
      <c r="E1576" s="81" t="s">
        <v>862</v>
      </c>
      <c r="F1576" s="87">
        <v>44771</v>
      </c>
      <c r="G1576" s="103">
        <v>40</v>
      </c>
      <c r="H1576" s="81" t="s">
        <v>1361</v>
      </c>
      <c r="I1576" s="98">
        <v>44796</v>
      </c>
      <c r="J1576" s="81"/>
      <c r="K1576" s="97" t="s">
        <v>882</v>
      </c>
      <c r="L1576" s="82" t="s">
        <v>1376</v>
      </c>
      <c r="M1576" s="77" t="s">
        <v>7</v>
      </c>
      <c r="N1576" s="83"/>
      <c r="O1576" s="84"/>
      <c r="P1576" s="76">
        <v>70</v>
      </c>
      <c r="Q1576" s="127">
        <v>22000</v>
      </c>
      <c r="R1576" s="127">
        <v>2</v>
      </c>
      <c r="S1576" s="85" t="s">
        <v>902</v>
      </c>
      <c r="T1576" s="129" t="s">
        <v>954</v>
      </c>
      <c r="U1576" s="114">
        <v>14.62</v>
      </c>
      <c r="V1576" s="90" t="s">
        <v>884</v>
      </c>
      <c r="W1576" s="84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86"/>
      <c r="AP1576" s="86"/>
      <c r="AQ1576" s="86"/>
      <c r="AR1576" s="86"/>
      <c r="AS1576" s="86"/>
      <c r="AT1576" s="86"/>
      <c r="AU1576" s="86"/>
    </row>
    <row r="1577" spans="1:47" ht="15" customHeight="1">
      <c r="A1577" s="155">
        <v>94228228</v>
      </c>
      <c r="B1577" s="77">
        <v>5</v>
      </c>
      <c r="C1577" s="132">
        <v>44766</v>
      </c>
      <c r="D1577" s="79">
        <v>44766</v>
      </c>
      <c r="E1577" s="81" t="s">
        <v>862</v>
      </c>
      <c r="F1577" s="87">
        <v>44771</v>
      </c>
      <c r="G1577" s="103">
        <v>40</v>
      </c>
      <c r="H1577" s="81" t="s">
        <v>1361</v>
      </c>
      <c r="I1577" s="98">
        <v>44796</v>
      </c>
      <c r="J1577" s="81"/>
      <c r="K1577" s="97" t="s">
        <v>882</v>
      </c>
      <c r="L1577" s="82" t="s">
        <v>1376</v>
      </c>
      <c r="M1577" s="77" t="s">
        <v>7</v>
      </c>
      <c r="N1577" s="83"/>
      <c r="O1577" s="84"/>
      <c r="P1577" s="76">
        <v>73</v>
      </c>
      <c r="Q1577" s="76">
        <v>19500</v>
      </c>
      <c r="R1577" s="76">
        <v>2</v>
      </c>
      <c r="S1577" s="85" t="s">
        <v>902</v>
      </c>
      <c r="T1577" s="76" t="s">
        <v>903</v>
      </c>
      <c r="U1577" s="81">
        <v>14.62</v>
      </c>
      <c r="V1577" s="90" t="s">
        <v>884</v>
      </c>
      <c r="W1577" s="84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86"/>
      <c r="AP1577" s="86"/>
      <c r="AQ1577" s="86"/>
      <c r="AR1577" s="86"/>
      <c r="AS1577" s="86"/>
      <c r="AT1577" s="86"/>
      <c r="AU1577" s="86"/>
    </row>
    <row r="1578" spans="1:47" ht="15" customHeight="1">
      <c r="A1578" s="155">
        <v>94246337</v>
      </c>
      <c r="B1578" s="77">
        <v>6</v>
      </c>
      <c r="C1578" s="132">
        <v>44766</v>
      </c>
      <c r="D1578" s="79">
        <v>44766</v>
      </c>
      <c r="E1578" s="81" t="s">
        <v>862</v>
      </c>
      <c r="F1578" s="87">
        <v>44771</v>
      </c>
      <c r="G1578" s="103">
        <v>40</v>
      </c>
      <c r="H1578" s="81" t="s">
        <v>1361</v>
      </c>
      <c r="I1578" s="98">
        <v>44796</v>
      </c>
      <c r="J1578" s="81"/>
      <c r="K1578" s="97" t="s">
        <v>882</v>
      </c>
      <c r="L1578" s="82" t="s">
        <v>1376</v>
      </c>
      <c r="M1578" s="77" t="s">
        <v>7</v>
      </c>
      <c r="N1578" s="83"/>
      <c r="O1578" s="84"/>
      <c r="P1578" s="76">
        <v>73</v>
      </c>
      <c r="Q1578" s="76">
        <v>19500</v>
      </c>
      <c r="R1578" s="76">
        <v>2</v>
      </c>
      <c r="S1578" s="85" t="s">
        <v>902</v>
      </c>
      <c r="T1578" s="76" t="s">
        <v>903</v>
      </c>
      <c r="U1578" s="81">
        <v>14.62</v>
      </c>
      <c r="V1578" s="90" t="s">
        <v>884</v>
      </c>
      <c r="W1578" s="84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86"/>
      <c r="AP1578" s="86"/>
      <c r="AQ1578" s="86"/>
      <c r="AR1578" s="86"/>
      <c r="AS1578" s="86"/>
      <c r="AT1578" s="86"/>
      <c r="AU1578" s="86"/>
    </row>
    <row r="1579" spans="1:47" ht="15" customHeight="1">
      <c r="A1579" s="155">
        <v>94265253</v>
      </c>
      <c r="B1579" s="76">
        <v>7</v>
      </c>
      <c r="C1579" s="132">
        <v>44766</v>
      </c>
      <c r="D1579" s="79">
        <v>44766</v>
      </c>
      <c r="E1579" s="81" t="s">
        <v>862</v>
      </c>
      <c r="F1579" s="87">
        <v>44771</v>
      </c>
      <c r="G1579" s="103">
        <v>40</v>
      </c>
      <c r="H1579" s="81" t="s">
        <v>1361</v>
      </c>
      <c r="I1579" s="98">
        <v>44796</v>
      </c>
      <c r="J1579" s="81"/>
      <c r="K1579" s="97" t="s">
        <v>882</v>
      </c>
      <c r="L1579" s="82" t="s">
        <v>1376</v>
      </c>
      <c r="M1579" s="77" t="s">
        <v>7</v>
      </c>
      <c r="N1579" s="83"/>
      <c r="O1579" s="84"/>
      <c r="P1579" s="76">
        <v>70</v>
      </c>
      <c r="Q1579" s="127">
        <v>24000</v>
      </c>
      <c r="R1579" s="127">
        <v>2</v>
      </c>
      <c r="S1579" s="85" t="s">
        <v>902</v>
      </c>
      <c r="T1579" s="114" t="s">
        <v>962</v>
      </c>
      <c r="U1579" s="114">
        <v>14.62</v>
      </c>
      <c r="V1579" s="90" t="s">
        <v>884</v>
      </c>
      <c r="W1579" s="84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86"/>
      <c r="AP1579" s="86"/>
      <c r="AQ1579" s="86"/>
      <c r="AR1579" s="86"/>
      <c r="AS1579" s="86"/>
      <c r="AT1579" s="86"/>
      <c r="AU1579" s="86"/>
    </row>
    <row r="1580" spans="1:47" ht="15" customHeight="1">
      <c r="A1580" s="155">
        <v>94354016</v>
      </c>
      <c r="B1580" s="77">
        <v>8</v>
      </c>
      <c r="C1580" s="132">
        <v>44766</v>
      </c>
      <c r="D1580" s="79">
        <v>44766</v>
      </c>
      <c r="E1580" s="81" t="s">
        <v>862</v>
      </c>
      <c r="F1580" s="87">
        <v>44771</v>
      </c>
      <c r="G1580" s="103">
        <v>40</v>
      </c>
      <c r="H1580" s="81" t="s">
        <v>1361</v>
      </c>
      <c r="I1580" s="98">
        <v>44796</v>
      </c>
      <c r="J1580" s="81"/>
      <c r="K1580" s="97" t="s">
        <v>882</v>
      </c>
      <c r="L1580" s="82" t="s">
        <v>1376</v>
      </c>
      <c r="M1580" s="77" t="s">
        <v>7</v>
      </c>
      <c r="N1580" s="83"/>
      <c r="O1580" s="84"/>
      <c r="P1580" s="76">
        <v>73</v>
      </c>
      <c r="Q1580" s="76">
        <v>20000</v>
      </c>
      <c r="R1580" s="76">
        <v>2</v>
      </c>
      <c r="S1580" s="85" t="s">
        <v>902</v>
      </c>
      <c r="T1580" s="76" t="s">
        <v>903</v>
      </c>
      <c r="U1580" s="81">
        <v>14.62</v>
      </c>
      <c r="V1580" s="90" t="s">
        <v>884</v>
      </c>
      <c r="W1580" s="84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86"/>
      <c r="AP1580" s="86"/>
      <c r="AQ1580" s="86"/>
      <c r="AR1580" s="86"/>
      <c r="AS1580" s="86"/>
      <c r="AT1580" s="86"/>
      <c r="AU1580" s="86"/>
    </row>
    <row r="1581" spans="1:47" ht="15" customHeight="1">
      <c r="A1581" s="155">
        <v>95306593</v>
      </c>
      <c r="B1581" s="77">
        <v>9</v>
      </c>
      <c r="C1581" s="132">
        <v>44766</v>
      </c>
      <c r="D1581" s="79">
        <v>44766</v>
      </c>
      <c r="E1581" s="81" t="s">
        <v>862</v>
      </c>
      <c r="F1581" s="87">
        <v>44771</v>
      </c>
      <c r="G1581" s="103">
        <v>40</v>
      </c>
      <c r="H1581" s="81" t="s">
        <v>1361</v>
      </c>
      <c r="I1581" s="98">
        <v>44796</v>
      </c>
      <c r="J1581" s="81"/>
      <c r="K1581" s="97" t="s">
        <v>882</v>
      </c>
      <c r="L1581" s="82" t="s">
        <v>1376</v>
      </c>
      <c r="M1581" s="77" t="s">
        <v>7</v>
      </c>
      <c r="N1581" s="83">
        <v>44805</v>
      </c>
      <c r="O1581" s="84"/>
      <c r="P1581" s="76">
        <v>73</v>
      </c>
      <c r="Q1581" s="76">
        <v>19600</v>
      </c>
      <c r="R1581" s="76">
        <v>2</v>
      </c>
      <c r="S1581" s="85" t="s">
        <v>902</v>
      </c>
      <c r="T1581" s="76" t="s">
        <v>903</v>
      </c>
      <c r="U1581" s="81">
        <v>14.62</v>
      </c>
      <c r="V1581" s="90" t="s">
        <v>884</v>
      </c>
      <c r="W1581" s="84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86"/>
      <c r="AP1581" s="86"/>
      <c r="AQ1581" s="86"/>
      <c r="AR1581" s="86"/>
      <c r="AS1581" s="86"/>
      <c r="AT1581" s="86"/>
      <c r="AU1581" s="86"/>
    </row>
    <row r="1582" spans="1:47" ht="15" customHeight="1">
      <c r="A1582" s="155">
        <v>94443140</v>
      </c>
      <c r="B1582" s="76">
        <v>10</v>
      </c>
      <c r="C1582" s="132">
        <v>44763</v>
      </c>
      <c r="D1582" s="79">
        <v>44763</v>
      </c>
      <c r="E1582" s="77" t="s">
        <v>862</v>
      </c>
      <c r="F1582" s="87">
        <v>44771</v>
      </c>
      <c r="G1582" s="103">
        <v>40</v>
      </c>
      <c r="H1582" s="81" t="s">
        <v>1278</v>
      </c>
      <c r="I1582" s="98">
        <v>44792</v>
      </c>
      <c r="J1582" s="81"/>
      <c r="K1582" s="97" t="s">
        <v>882</v>
      </c>
      <c r="L1582" s="82" t="s">
        <v>1279</v>
      </c>
      <c r="M1582" s="77" t="s">
        <v>7</v>
      </c>
      <c r="N1582" s="83"/>
      <c r="O1582" s="84"/>
      <c r="P1582" s="76">
        <v>73</v>
      </c>
      <c r="Q1582" s="76">
        <v>20900</v>
      </c>
      <c r="R1582" s="76">
        <v>2</v>
      </c>
      <c r="S1582" s="85" t="s">
        <v>902</v>
      </c>
      <c r="T1582" s="76" t="s">
        <v>905</v>
      </c>
      <c r="U1582" s="81">
        <v>14.62</v>
      </c>
      <c r="V1582" s="90" t="s">
        <v>884</v>
      </c>
      <c r="W1582" s="84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86"/>
      <c r="AP1582" s="86"/>
      <c r="AQ1582" s="86"/>
      <c r="AR1582" s="86"/>
      <c r="AS1582" s="86"/>
      <c r="AT1582" s="86"/>
      <c r="AU1582" s="86"/>
    </row>
    <row r="1583" spans="1:47" ht="15" customHeight="1">
      <c r="A1583" s="155">
        <v>95430997</v>
      </c>
      <c r="B1583" s="77">
        <v>11</v>
      </c>
      <c r="C1583" s="132">
        <v>44763</v>
      </c>
      <c r="D1583" s="79">
        <v>44763</v>
      </c>
      <c r="E1583" s="77" t="s">
        <v>862</v>
      </c>
      <c r="F1583" s="87">
        <v>44771</v>
      </c>
      <c r="G1583" s="103">
        <v>40</v>
      </c>
      <c r="H1583" s="81" t="s">
        <v>1278</v>
      </c>
      <c r="I1583" s="98">
        <v>44792</v>
      </c>
      <c r="J1583" s="81"/>
      <c r="K1583" s="97" t="s">
        <v>882</v>
      </c>
      <c r="L1583" s="82" t="s">
        <v>1279</v>
      </c>
      <c r="M1583" s="77" t="s">
        <v>7</v>
      </c>
      <c r="N1583" s="83"/>
      <c r="O1583" s="84"/>
      <c r="P1583" s="76">
        <v>73</v>
      </c>
      <c r="Q1583" s="76">
        <v>19600</v>
      </c>
      <c r="R1583" s="76">
        <v>2</v>
      </c>
      <c r="S1583" s="85" t="s">
        <v>902</v>
      </c>
      <c r="T1583" s="76" t="s">
        <v>903</v>
      </c>
      <c r="U1583" s="81">
        <v>14.62</v>
      </c>
      <c r="V1583" s="90" t="s">
        <v>884</v>
      </c>
      <c r="W1583" s="84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86"/>
      <c r="AP1583" s="86"/>
      <c r="AQ1583" s="86"/>
      <c r="AR1583" s="86"/>
      <c r="AS1583" s="86"/>
      <c r="AT1583" s="86"/>
      <c r="AU1583" s="86"/>
    </row>
    <row r="1584" spans="1:47" ht="15" customHeight="1">
      <c r="A1584" s="155">
        <v>94353661</v>
      </c>
      <c r="B1584" s="77">
        <v>12</v>
      </c>
      <c r="C1584" s="132">
        <v>44763</v>
      </c>
      <c r="D1584" s="79">
        <v>44763</v>
      </c>
      <c r="E1584" s="77" t="s">
        <v>862</v>
      </c>
      <c r="F1584" s="87">
        <v>44771</v>
      </c>
      <c r="G1584" s="103">
        <v>40</v>
      </c>
      <c r="H1584" s="81" t="s">
        <v>1278</v>
      </c>
      <c r="I1584" s="98">
        <v>44792</v>
      </c>
      <c r="J1584" s="81"/>
      <c r="K1584" s="97" t="s">
        <v>882</v>
      </c>
      <c r="L1584" s="82" t="s">
        <v>1279</v>
      </c>
      <c r="M1584" s="77" t="s">
        <v>7</v>
      </c>
      <c r="N1584" s="83"/>
      <c r="O1584" s="84"/>
      <c r="P1584" s="76">
        <v>73</v>
      </c>
      <c r="Q1584" s="76">
        <v>20000</v>
      </c>
      <c r="R1584" s="76">
        <v>2</v>
      </c>
      <c r="S1584" s="85" t="s">
        <v>902</v>
      </c>
      <c r="T1584" s="76" t="s">
        <v>903</v>
      </c>
      <c r="U1584" s="81">
        <v>14.62</v>
      </c>
      <c r="V1584" s="90" t="s">
        <v>884</v>
      </c>
      <c r="W1584" s="84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86"/>
      <c r="AP1584" s="86"/>
      <c r="AQ1584" s="86"/>
      <c r="AR1584" s="86"/>
      <c r="AS1584" s="86"/>
      <c r="AT1584" s="86"/>
      <c r="AU1584" s="86"/>
    </row>
    <row r="1585" spans="1:47" ht="15" customHeight="1">
      <c r="A1585" s="155">
        <v>94495751</v>
      </c>
      <c r="B1585" s="76">
        <v>13</v>
      </c>
      <c r="C1585" s="132">
        <v>44763</v>
      </c>
      <c r="D1585" s="79">
        <v>44763</v>
      </c>
      <c r="E1585" s="77" t="s">
        <v>862</v>
      </c>
      <c r="F1585" s="87">
        <v>44771</v>
      </c>
      <c r="G1585" s="103">
        <v>40</v>
      </c>
      <c r="H1585" s="81" t="s">
        <v>1278</v>
      </c>
      <c r="I1585" s="98">
        <v>44792</v>
      </c>
      <c r="J1585" s="81"/>
      <c r="K1585" s="97" t="s">
        <v>882</v>
      </c>
      <c r="L1585" s="82" t="s">
        <v>1279</v>
      </c>
      <c r="M1585" s="77" t="s">
        <v>7</v>
      </c>
      <c r="N1585" s="83">
        <v>44806</v>
      </c>
      <c r="O1585" s="84"/>
      <c r="P1585" s="76">
        <v>72</v>
      </c>
      <c r="Q1585" s="76">
        <v>19600</v>
      </c>
      <c r="R1585" s="76">
        <v>2</v>
      </c>
      <c r="S1585" s="85" t="s">
        <v>902</v>
      </c>
      <c r="T1585" s="81" t="s">
        <v>906</v>
      </c>
      <c r="U1585" s="81">
        <v>14.62</v>
      </c>
      <c r="V1585" s="90" t="s">
        <v>884</v>
      </c>
      <c r="W1585" s="84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86"/>
      <c r="AP1585" s="86"/>
      <c r="AQ1585" s="86"/>
      <c r="AR1585" s="86"/>
      <c r="AS1585" s="86"/>
      <c r="AT1585" s="86"/>
      <c r="AU1585" s="86"/>
    </row>
    <row r="1586" spans="1:47" ht="15" customHeight="1">
      <c r="A1586" s="155">
        <v>54336367</v>
      </c>
      <c r="B1586" s="77">
        <v>14</v>
      </c>
      <c r="C1586" s="78">
        <v>44761</v>
      </c>
      <c r="D1586" s="79">
        <v>44761</v>
      </c>
      <c r="E1586" s="77" t="s">
        <v>862</v>
      </c>
      <c r="F1586" s="87">
        <v>44771</v>
      </c>
      <c r="G1586" s="103">
        <v>40</v>
      </c>
      <c r="H1586" s="81" t="s">
        <v>1276</v>
      </c>
      <c r="I1586" s="78">
        <v>44792</v>
      </c>
      <c r="J1586" s="81"/>
      <c r="K1586" s="97" t="s">
        <v>882</v>
      </c>
      <c r="L1586" s="82" t="s">
        <v>1277</v>
      </c>
      <c r="M1586" s="77" t="s">
        <v>7</v>
      </c>
      <c r="N1586" s="83"/>
      <c r="O1586" s="84"/>
      <c r="P1586" s="76">
        <v>70</v>
      </c>
      <c r="Q1586" s="127">
        <v>21000</v>
      </c>
      <c r="R1586" s="127">
        <v>2</v>
      </c>
      <c r="S1586" s="128" t="s">
        <v>953</v>
      </c>
      <c r="T1586" s="129" t="s">
        <v>954</v>
      </c>
      <c r="U1586" s="114">
        <v>14.62</v>
      </c>
      <c r="V1586" s="90" t="s">
        <v>884</v>
      </c>
      <c r="W1586" s="84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86"/>
      <c r="AP1586" s="86"/>
      <c r="AQ1586" s="86"/>
      <c r="AR1586" s="86"/>
      <c r="AS1586" s="86"/>
      <c r="AT1586" s="86"/>
      <c r="AU1586" s="86"/>
    </row>
    <row r="1587" spans="1:47" ht="15" customHeight="1">
      <c r="A1587" s="155">
        <v>54351440</v>
      </c>
      <c r="B1587" s="77">
        <v>15</v>
      </c>
      <c r="C1587" s="78">
        <v>44761</v>
      </c>
      <c r="D1587" s="79">
        <v>44761</v>
      </c>
      <c r="E1587" s="77" t="s">
        <v>862</v>
      </c>
      <c r="F1587" s="87">
        <v>44771</v>
      </c>
      <c r="G1587" s="103">
        <v>40</v>
      </c>
      <c r="H1587" s="81" t="s">
        <v>1276</v>
      </c>
      <c r="I1587" s="78">
        <v>44792</v>
      </c>
      <c r="J1587" s="81"/>
      <c r="K1587" s="97" t="s">
        <v>882</v>
      </c>
      <c r="L1587" s="82" t="s">
        <v>1277</v>
      </c>
      <c r="M1587" s="77" t="s">
        <v>7</v>
      </c>
      <c r="N1587" s="83"/>
      <c r="O1587" s="84"/>
      <c r="P1587" s="76">
        <v>70</v>
      </c>
      <c r="Q1587" s="127">
        <v>21000</v>
      </c>
      <c r="R1587" s="127">
        <v>2</v>
      </c>
      <c r="S1587" s="128" t="s">
        <v>953</v>
      </c>
      <c r="T1587" s="129" t="s">
        <v>954</v>
      </c>
      <c r="U1587" s="114">
        <v>14.62</v>
      </c>
      <c r="V1587" s="90" t="s">
        <v>884</v>
      </c>
      <c r="W1587" s="84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86"/>
      <c r="AP1587" s="86"/>
      <c r="AQ1587" s="86"/>
      <c r="AR1587" s="86"/>
      <c r="AS1587" s="86"/>
      <c r="AT1587" s="86"/>
      <c r="AU1587" s="86"/>
    </row>
    <row r="1588" spans="1:47" ht="15" customHeight="1">
      <c r="A1588" s="155">
        <v>90966235</v>
      </c>
      <c r="B1588" s="76">
        <v>16</v>
      </c>
      <c r="C1588" s="78">
        <v>44761</v>
      </c>
      <c r="D1588" s="79">
        <v>44761</v>
      </c>
      <c r="E1588" s="77" t="s">
        <v>862</v>
      </c>
      <c r="F1588" s="87">
        <v>44771</v>
      </c>
      <c r="G1588" s="103">
        <v>40</v>
      </c>
      <c r="H1588" s="81" t="s">
        <v>1276</v>
      </c>
      <c r="I1588" s="78">
        <v>44792</v>
      </c>
      <c r="J1588" s="81"/>
      <c r="K1588" s="97" t="s">
        <v>882</v>
      </c>
      <c r="L1588" s="82" t="s">
        <v>1277</v>
      </c>
      <c r="M1588" s="77" t="s">
        <v>7</v>
      </c>
      <c r="N1588" s="83"/>
      <c r="O1588" s="84"/>
      <c r="P1588" s="76">
        <v>73</v>
      </c>
      <c r="Q1588" s="76">
        <v>19500</v>
      </c>
      <c r="R1588" s="76">
        <v>2</v>
      </c>
      <c r="S1588" s="85" t="s">
        <v>902</v>
      </c>
      <c r="T1588" s="76" t="s">
        <v>903</v>
      </c>
      <c r="U1588" s="81">
        <v>14.62</v>
      </c>
      <c r="V1588" s="90" t="s">
        <v>884</v>
      </c>
      <c r="W1588" s="84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86"/>
      <c r="AP1588" s="86"/>
      <c r="AQ1588" s="86"/>
      <c r="AR1588" s="86"/>
      <c r="AS1588" s="86"/>
      <c r="AT1588" s="86"/>
      <c r="AU1588" s="86"/>
    </row>
    <row r="1589" spans="1:47" ht="15" customHeight="1">
      <c r="A1589" s="155">
        <v>94267002</v>
      </c>
      <c r="B1589" s="77">
        <v>17</v>
      </c>
      <c r="C1589" s="78">
        <v>44761</v>
      </c>
      <c r="D1589" s="79">
        <v>44761</v>
      </c>
      <c r="E1589" s="77" t="s">
        <v>862</v>
      </c>
      <c r="F1589" s="87">
        <v>44771</v>
      </c>
      <c r="G1589" s="103">
        <v>40</v>
      </c>
      <c r="H1589" s="81" t="s">
        <v>1276</v>
      </c>
      <c r="I1589" s="78">
        <v>44792</v>
      </c>
      <c r="J1589" s="81"/>
      <c r="K1589" s="97" t="s">
        <v>882</v>
      </c>
      <c r="L1589" s="82" t="s">
        <v>1277</v>
      </c>
      <c r="M1589" s="77" t="s">
        <v>7</v>
      </c>
      <c r="N1589" s="83"/>
      <c r="O1589" s="84"/>
      <c r="P1589" s="76">
        <v>70</v>
      </c>
      <c r="Q1589" s="127">
        <v>24000</v>
      </c>
      <c r="R1589" s="127">
        <v>2</v>
      </c>
      <c r="S1589" s="85" t="s">
        <v>902</v>
      </c>
      <c r="T1589" s="114" t="s">
        <v>962</v>
      </c>
      <c r="U1589" s="114">
        <v>14.62</v>
      </c>
      <c r="V1589" s="90" t="s">
        <v>884</v>
      </c>
      <c r="W1589" s="84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86"/>
      <c r="AP1589" s="86"/>
      <c r="AQ1589" s="86"/>
      <c r="AR1589" s="86"/>
      <c r="AS1589" s="86"/>
      <c r="AT1589" s="86"/>
      <c r="AU1589" s="86"/>
    </row>
    <row r="1590" spans="1:47" ht="15" customHeight="1">
      <c r="A1590" s="155">
        <v>94272556</v>
      </c>
      <c r="B1590" s="77">
        <v>18</v>
      </c>
      <c r="C1590" s="78">
        <v>44761</v>
      </c>
      <c r="D1590" s="79">
        <v>44761</v>
      </c>
      <c r="E1590" s="77" t="s">
        <v>862</v>
      </c>
      <c r="F1590" s="87">
        <v>44771</v>
      </c>
      <c r="G1590" s="103">
        <v>40</v>
      </c>
      <c r="H1590" s="81" t="s">
        <v>1276</v>
      </c>
      <c r="I1590" s="78">
        <v>44792</v>
      </c>
      <c r="J1590" s="81"/>
      <c r="K1590" s="97" t="s">
        <v>882</v>
      </c>
      <c r="L1590" s="82" t="s">
        <v>1277</v>
      </c>
      <c r="M1590" s="77" t="s">
        <v>7</v>
      </c>
      <c r="N1590" s="83"/>
      <c r="O1590" s="84"/>
      <c r="P1590" s="76">
        <v>70</v>
      </c>
      <c r="Q1590" s="127">
        <v>24000</v>
      </c>
      <c r="R1590" s="127">
        <v>2</v>
      </c>
      <c r="S1590" s="85" t="s">
        <v>902</v>
      </c>
      <c r="T1590" s="114" t="s">
        <v>962</v>
      </c>
      <c r="U1590" s="114">
        <v>14.62</v>
      </c>
      <c r="V1590" s="90" t="s">
        <v>884</v>
      </c>
      <c r="W1590" s="84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86"/>
      <c r="AP1590" s="86"/>
      <c r="AQ1590" s="86"/>
      <c r="AR1590" s="86"/>
      <c r="AS1590" s="86"/>
      <c r="AT1590" s="86"/>
      <c r="AU1590" s="86"/>
    </row>
    <row r="1591" spans="1:47" ht="15" customHeight="1">
      <c r="A1591" s="155">
        <v>94281045</v>
      </c>
      <c r="B1591" s="76">
        <v>19</v>
      </c>
      <c r="C1591" s="78">
        <v>44761</v>
      </c>
      <c r="D1591" s="79">
        <v>44761</v>
      </c>
      <c r="E1591" s="77" t="s">
        <v>862</v>
      </c>
      <c r="F1591" s="87">
        <v>44771</v>
      </c>
      <c r="G1591" s="103">
        <v>40</v>
      </c>
      <c r="H1591" s="81" t="s">
        <v>1276</v>
      </c>
      <c r="I1591" s="78">
        <v>44792</v>
      </c>
      <c r="J1591" s="81"/>
      <c r="K1591" s="97" t="s">
        <v>882</v>
      </c>
      <c r="L1591" s="82" t="s">
        <v>1277</v>
      </c>
      <c r="M1591" s="77" t="s">
        <v>7</v>
      </c>
      <c r="N1591" s="83"/>
      <c r="O1591" s="84"/>
      <c r="P1591" s="76">
        <v>70</v>
      </c>
      <c r="Q1591" s="127">
        <v>24000</v>
      </c>
      <c r="R1591" s="127">
        <v>2</v>
      </c>
      <c r="S1591" s="85" t="s">
        <v>902</v>
      </c>
      <c r="T1591" s="114" t="s">
        <v>962</v>
      </c>
      <c r="U1591" s="114">
        <v>14.62</v>
      </c>
      <c r="V1591" s="90" t="s">
        <v>884</v>
      </c>
      <c r="W1591" s="84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86"/>
      <c r="AP1591" s="86"/>
      <c r="AQ1591" s="86"/>
      <c r="AR1591" s="86"/>
      <c r="AS1591" s="86"/>
      <c r="AT1591" s="86"/>
      <c r="AU1591" s="86"/>
    </row>
    <row r="1592" spans="1:47" ht="15" customHeight="1">
      <c r="A1592" s="155">
        <v>94387859</v>
      </c>
      <c r="B1592" s="77">
        <v>20</v>
      </c>
      <c r="C1592" s="78">
        <v>44761</v>
      </c>
      <c r="D1592" s="79">
        <v>44761</v>
      </c>
      <c r="E1592" s="77" t="s">
        <v>862</v>
      </c>
      <c r="F1592" s="87">
        <v>44771</v>
      </c>
      <c r="G1592" s="103">
        <v>40</v>
      </c>
      <c r="H1592" s="81" t="s">
        <v>1276</v>
      </c>
      <c r="I1592" s="78">
        <v>44792</v>
      </c>
      <c r="J1592" s="81"/>
      <c r="K1592" s="97" t="s">
        <v>882</v>
      </c>
      <c r="L1592" s="82" t="s">
        <v>1277</v>
      </c>
      <c r="M1592" s="77" t="s">
        <v>7</v>
      </c>
      <c r="N1592" s="83"/>
      <c r="O1592" s="84"/>
      <c r="P1592" s="76">
        <v>73</v>
      </c>
      <c r="Q1592" s="76">
        <v>21000</v>
      </c>
      <c r="R1592" s="76">
        <v>2</v>
      </c>
      <c r="S1592" s="85" t="s">
        <v>902</v>
      </c>
      <c r="T1592" s="76" t="s">
        <v>904</v>
      </c>
      <c r="U1592" s="81">
        <v>14.62</v>
      </c>
      <c r="V1592" s="90" t="s">
        <v>884</v>
      </c>
      <c r="W1592" s="84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86"/>
      <c r="AP1592" s="86"/>
      <c r="AQ1592" s="86"/>
      <c r="AR1592" s="86"/>
      <c r="AS1592" s="86"/>
      <c r="AT1592" s="86"/>
      <c r="AU1592" s="86"/>
    </row>
    <row r="1593" spans="1:47" ht="15" customHeight="1">
      <c r="A1593" s="155">
        <v>94409539</v>
      </c>
      <c r="B1593" s="77">
        <v>21</v>
      </c>
      <c r="C1593" s="78">
        <v>44761</v>
      </c>
      <c r="D1593" s="79">
        <v>44761</v>
      </c>
      <c r="E1593" s="77" t="s">
        <v>862</v>
      </c>
      <c r="F1593" s="87">
        <v>44771</v>
      </c>
      <c r="G1593" s="103">
        <v>40</v>
      </c>
      <c r="H1593" s="81" t="s">
        <v>1276</v>
      </c>
      <c r="I1593" s="78">
        <v>44792</v>
      </c>
      <c r="J1593" s="81"/>
      <c r="K1593" s="97" t="s">
        <v>882</v>
      </c>
      <c r="L1593" s="82" t="s">
        <v>1277</v>
      </c>
      <c r="M1593" s="77" t="s">
        <v>7</v>
      </c>
      <c r="N1593" s="83"/>
      <c r="O1593" s="84"/>
      <c r="P1593" s="76">
        <v>72</v>
      </c>
      <c r="Q1593" s="76">
        <v>19500</v>
      </c>
      <c r="R1593" s="76">
        <v>2</v>
      </c>
      <c r="S1593" s="85" t="s">
        <v>902</v>
      </c>
      <c r="T1593" s="81" t="s">
        <v>906</v>
      </c>
      <c r="U1593" s="81">
        <v>14.62</v>
      </c>
      <c r="V1593" s="90" t="s">
        <v>884</v>
      </c>
      <c r="W1593" s="84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86"/>
      <c r="AP1593" s="86"/>
      <c r="AQ1593" s="86"/>
      <c r="AR1593" s="86"/>
      <c r="AS1593" s="86"/>
      <c r="AT1593" s="86"/>
      <c r="AU1593" s="86"/>
    </row>
    <row r="1594" spans="1:47" ht="15" customHeight="1">
      <c r="A1594" s="155">
        <v>94462801</v>
      </c>
      <c r="B1594" s="76">
        <v>22</v>
      </c>
      <c r="C1594" s="78">
        <v>44761</v>
      </c>
      <c r="D1594" s="79">
        <v>44761</v>
      </c>
      <c r="E1594" s="77" t="s">
        <v>862</v>
      </c>
      <c r="F1594" s="87">
        <v>44771</v>
      </c>
      <c r="G1594" s="103">
        <v>40</v>
      </c>
      <c r="H1594" s="81" t="s">
        <v>1276</v>
      </c>
      <c r="I1594" s="78">
        <v>44792</v>
      </c>
      <c r="J1594" s="81"/>
      <c r="K1594" s="97" t="s">
        <v>882</v>
      </c>
      <c r="L1594" s="82" t="s">
        <v>1277</v>
      </c>
      <c r="M1594" s="77" t="s">
        <v>7</v>
      </c>
      <c r="N1594" s="83"/>
      <c r="O1594" s="84"/>
      <c r="P1594" s="76">
        <v>73</v>
      </c>
      <c r="Q1594" s="76">
        <v>20800</v>
      </c>
      <c r="R1594" s="76">
        <v>2</v>
      </c>
      <c r="S1594" s="85" t="s">
        <v>902</v>
      </c>
      <c r="T1594" s="76" t="s">
        <v>905</v>
      </c>
      <c r="U1594" s="81">
        <v>14.62</v>
      </c>
      <c r="V1594" s="90" t="s">
        <v>884</v>
      </c>
      <c r="W1594" s="84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86"/>
      <c r="AP1594" s="86"/>
      <c r="AQ1594" s="86"/>
      <c r="AR1594" s="86"/>
      <c r="AS1594" s="86"/>
      <c r="AT1594" s="86"/>
      <c r="AU1594" s="86"/>
    </row>
    <row r="1595" spans="1:47" ht="15" customHeight="1">
      <c r="A1595" s="155">
        <v>95373593</v>
      </c>
      <c r="B1595" s="77">
        <v>23</v>
      </c>
      <c r="C1595" s="78">
        <v>44761</v>
      </c>
      <c r="D1595" s="79">
        <v>44761</v>
      </c>
      <c r="E1595" s="77" t="s">
        <v>862</v>
      </c>
      <c r="F1595" s="87">
        <v>44771</v>
      </c>
      <c r="G1595" s="103">
        <v>40</v>
      </c>
      <c r="H1595" s="81" t="s">
        <v>1276</v>
      </c>
      <c r="I1595" s="78">
        <v>44792</v>
      </c>
      <c r="J1595" s="81"/>
      <c r="K1595" s="97" t="s">
        <v>882</v>
      </c>
      <c r="L1595" s="82" t="s">
        <v>1277</v>
      </c>
      <c r="M1595" s="77" t="s">
        <v>7</v>
      </c>
      <c r="N1595" s="83"/>
      <c r="O1595" s="84"/>
      <c r="P1595" s="76">
        <v>73</v>
      </c>
      <c r="Q1595" s="76">
        <v>19600</v>
      </c>
      <c r="R1595" s="76">
        <v>2</v>
      </c>
      <c r="S1595" s="85" t="s">
        <v>902</v>
      </c>
      <c r="T1595" s="76" t="s">
        <v>903</v>
      </c>
      <c r="U1595" s="81">
        <v>14.62</v>
      </c>
      <c r="V1595" s="90" t="s">
        <v>884</v>
      </c>
      <c r="W1595" s="84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86"/>
      <c r="AP1595" s="86"/>
      <c r="AQ1595" s="86"/>
      <c r="AR1595" s="86"/>
      <c r="AS1595" s="86"/>
      <c r="AT1595" s="86"/>
      <c r="AU1595" s="86"/>
    </row>
    <row r="1596" spans="1:47" ht="15" customHeight="1">
      <c r="A1596" s="155">
        <v>54307186</v>
      </c>
      <c r="B1596" s="77">
        <v>24</v>
      </c>
      <c r="C1596" s="78">
        <v>44766</v>
      </c>
      <c r="D1596" s="79">
        <v>44767</v>
      </c>
      <c r="E1596" s="77" t="s">
        <v>862</v>
      </c>
      <c r="F1596" s="87">
        <v>44771</v>
      </c>
      <c r="G1596" s="103">
        <v>40</v>
      </c>
      <c r="H1596" s="81" t="s">
        <v>1378</v>
      </c>
      <c r="I1596" s="98">
        <v>44796</v>
      </c>
      <c r="J1596" s="81"/>
      <c r="K1596" s="97" t="s">
        <v>882</v>
      </c>
      <c r="L1596" s="82" t="s">
        <v>1383</v>
      </c>
      <c r="M1596" s="77" t="s">
        <v>7</v>
      </c>
      <c r="N1596" s="83"/>
      <c r="O1596" s="84"/>
      <c r="P1596" s="76">
        <v>70</v>
      </c>
      <c r="Q1596" s="127">
        <v>21000</v>
      </c>
      <c r="R1596" s="127">
        <v>2</v>
      </c>
      <c r="S1596" s="128" t="s">
        <v>953</v>
      </c>
      <c r="T1596" s="129" t="s">
        <v>954</v>
      </c>
      <c r="U1596" s="114">
        <v>14.62</v>
      </c>
      <c r="V1596" s="90" t="s">
        <v>884</v>
      </c>
      <c r="W1596" s="84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86"/>
      <c r="AP1596" s="86"/>
      <c r="AQ1596" s="86"/>
      <c r="AR1596" s="86"/>
      <c r="AS1596" s="86"/>
      <c r="AT1596" s="86"/>
      <c r="AU1596" s="86"/>
    </row>
    <row r="1597" spans="1:47" ht="15" customHeight="1">
      <c r="A1597" s="155">
        <v>59950337</v>
      </c>
      <c r="B1597" s="76">
        <v>25</v>
      </c>
      <c r="C1597" s="78">
        <v>44766</v>
      </c>
      <c r="D1597" s="79">
        <v>44767</v>
      </c>
      <c r="E1597" s="77" t="s">
        <v>862</v>
      </c>
      <c r="F1597" s="87">
        <v>44771</v>
      </c>
      <c r="G1597" s="103">
        <v>40</v>
      </c>
      <c r="H1597" s="81" t="s">
        <v>1378</v>
      </c>
      <c r="I1597" s="98">
        <v>44796</v>
      </c>
      <c r="J1597" s="81"/>
      <c r="K1597" s="97" t="s">
        <v>882</v>
      </c>
      <c r="L1597" s="82" t="s">
        <v>1383</v>
      </c>
      <c r="M1597" s="77" t="s">
        <v>7</v>
      </c>
      <c r="N1597" s="83"/>
      <c r="O1597" s="84"/>
      <c r="P1597" s="76">
        <v>70</v>
      </c>
      <c r="Q1597" s="127">
        <v>24000</v>
      </c>
      <c r="R1597" s="127">
        <v>2</v>
      </c>
      <c r="S1597" s="85" t="s">
        <v>902</v>
      </c>
      <c r="T1597" s="114" t="s">
        <v>962</v>
      </c>
      <c r="U1597" s="114">
        <v>14.62</v>
      </c>
      <c r="V1597" s="90" t="s">
        <v>884</v>
      </c>
      <c r="W1597" s="84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86"/>
      <c r="AP1597" s="86"/>
      <c r="AQ1597" s="86"/>
      <c r="AR1597" s="86"/>
      <c r="AS1597" s="86"/>
      <c r="AT1597" s="86"/>
      <c r="AU1597" s="86"/>
    </row>
    <row r="1598" spans="1:47" ht="15" customHeight="1">
      <c r="A1598" s="155">
        <v>94270022</v>
      </c>
      <c r="B1598" s="77">
        <v>26</v>
      </c>
      <c r="C1598" s="78">
        <v>44766</v>
      </c>
      <c r="D1598" s="79">
        <v>44767</v>
      </c>
      <c r="E1598" s="77" t="s">
        <v>862</v>
      </c>
      <c r="F1598" s="87">
        <v>44771</v>
      </c>
      <c r="G1598" s="103">
        <v>40</v>
      </c>
      <c r="H1598" s="81" t="s">
        <v>1378</v>
      </c>
      <c r="I1598" s="98">
        <v>44796</v>
      </c>
      <c r="J1598" s="81"/>
      <c r="K1598" s="97" t="s">
        <v>882</v>
      </c>
      <c r="L1598" s="82" t="s">
        <v>1383</v>
      </c>
      <c r="M1598" s="77" t="s">
        <v>7</v>
      </c>
      <c r="N1598" s="83"/>
      <c r="O1598" s="84"/>
      <c r="P1598" s="76">
        <v>70</v>
      </c>
      <c r="Q1598" s="127">
        <v>24000</v>
      </c>
      <c r="R1598" s="127">
        <v>2</v>
      </c>
      <c r="S1598" s="85" t="s">
        <v>902</v>
      </c>
      <c r="T1598" s="114" t="s">
        <v>962</v>
      </c>
      <c r="U1598" s="114">
        <v>14.62</v>
      </c>
      <c r="V1598" s="90" t="s">
        <v>884</v>
      </c>
      <c r="W1598" s="84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86"/>
      <c r="AP1598" s="86"/>
      <c r="AQ1598" s="86"/>
      <c r="AR1598" s="86"/>
      <c r="AS1598" s="86"/>
      <c r="AT1598" s="86"/>
      <c r="AU1598" s="86"/>
    </row>
    <row r="1599" spans="1:47" ht="15" customHeight="1">
      <c r="A1599" s="155">
        <v>94448867</v>
      </c>
      <c r="B1599" s="77">
        <v>27</v>
      </c>
      <c r="C1599" s="78">
        <v>44766</v>
      </c>
      <c r="D1599" s="79">
        <v>44767</v>
      </c>
      <c r="E1599" s="77" t="s">
        <v>862</v>
      </c>
      <c r="F1599" s="87">
        <v>44771</v>
      </c>
      <c r="G1599" s="103">
        <v>40</v>
      </c>
      <c r="H1599" s="81" t="s">
        <v>1378</v>
      </c>
      <c r="I1599" s="98">
        <v>44796</v>
      </c>
      <c r="J1599" s="81"/>
      <c r="K1599" s="97" t="s">
        <v>882</v>
      </c>
      <c r="L1599" s="82" t="s">
        <v>1383</v>
      </c>
      <c r="M1599" s="77" t="s">
        <v>7</v>
      </c>
      <c r="N1599" s="83"/>
      <c r="O1599" s="84"/>
      <c r="P1599" s="76">
        <v>73</v>
      </c>
      <c r="Q1599" s="76">
        <v>20800</v>
      </c>
      <c r="R1599" s="76">
        <v>2</v>
      </c>
      <c r="S1599" s="85" t="s">
        <v>902</v>
      </c>
      <c r="T1599" s="76" t="s">
        <v>905</v>
      </c>
      <c r="U1599" s="81">
        <v>14.62</v>
      </c>
      <c r="V1599" s="90" t="s">
        <v>884</v>
      </c>
      <c r="W1599" s="84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86"/>
      <c r="AP1599" s="86"/>
      <c r="AQ1599" s="86"/>
      <c r="AR1599" s="86"/>
      <c r="AS1599" s="86"/>
      <c r="AT1599" s="86"/>
      <c r="AU1599" s="86"/>
    </row>
    <row r="1600" spans="1:47" ht="15" customHeight="1">
      <c r="A1600" s="155">
        <v>94474616</v>
      </c>
      <c r="B1600" s="76">
        <v>28</v>
      </c>
      <c r="C1600" s="78">
        <v>44766</v>
      </c>
      <c r="D1600" s="79">
        <v>44767</v>
      </c>
      <c r="E1600" s="77" t="s">
        <v>862</v>
      </c>
      <c r="F1600" s="87">
        <v>44771</v>
      </c>
      <c r="G1600" s="103">
        <v>40</v>
      </c>
      <c r="H1600" s="81" t="s">
        <v>1378</v>
      </c>
      <c r="I1600" s="98">
        <v>44796</v>
      </c>
      <c r="J1600" s="81"/>
      <c r="K1600" s="97" t="s">
        <v>882</v>
      </c>
      <c r="L1600" s="82" t="s">
        <v>1383</v>
      </c>
      <c r="M1600" s="77" t="s">
        <v>7</v>
      </c>
      <c r="N1600" s="83"/>
      <c r="O1600" s="84"/>
      <c r="P1600" s="76">
        <v>73</v>
      </c>
      <c r="Q1600" s="76">
        <v>19500</v>
      </c>
      <c r="R1600" s="76">
        <v>2</v>
      </c>
      <c r="S1600" s="85" t="s">
        <v>902</v>
      </c>
      <c r="T1600" s="76" t="s">
        <v>903</v>
      </c>
      <c r="U1600" s="81">
        <v>14.62</v>
      </c>
      <c r="V1600" s="90" t="s">
        <v>884</v>
      </c>
      <c r="W1600" s="84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86"/>
      <c r="AP1600" s="86"/>
      <c r="AQ1600" s="86"/>
      <c r="AR1600" s="86"/>
      <c r="AS1600" s="86"/>
      <c r="AT1600" s="86"/>
      <c r="AU1600" s="86"/>
    </row>
    <row r="1601" spans="1:47" ht="15" customHeight="1">
      <c r="A1601" s="155">
        <v>95445698</v>
      </c>
      <c r="B1601" s="77">
        <v>29</v>
      </c>
      <c r="C1601" s="78">
        <v>44761</v>
      </c>
      <c r="D1601" s="79">
        <v>44761</v>
      </c>
      <c r="E1601" s="77" t="s">
        <v>862</v>
      </c>
      <c r="F1601" s="87">
        <v>44771</v>
      </c>
      <c r="G1601" s="103">
        <v>40</v>
      </c>
      <c r="H1601" s="81" t="s">
        <v>1400</v>
      </c>
      <c r="I1601" s="139" t="s">
        <v>1401</v>
      </c>
      <c r="J1601" s="81"/>
      <c r="K1601" s="97" t="s">
        <v>882</v>
      </c>
      <c r="L1601" s="82" t="s">
        <v>1277</v>
      </c>
      <c r="M1601" s="77" t="s">
        <v>7</v>
      </c>
      <c r="N1601" s="83"/>
      <c r="O1601" s="84"/>
      <c r="P1601" s="76">
        <v>72</v>
      </c>
      <c r="Q1601" s="76">
        <v>21200</v>
      </c>
      <c r="R1601" s="76">
        <v>2</v>
      </c>
      <c r="S1601" s="85" t="s">
        <v>902</v>
      </c>
      <c r="T1601" s="76" t="s">
        <v>1007</v>
      </c>
      <c r="U1601" s="81">
        <v>14.62</v>
      </c>
      <c r="V1601" s="90" t="s">
        <v>884</v>
      </c>
      <c r="W1601" s="84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86"/>
      <c r="AP1601" s="86"/>
      <c r="AQ1601" s="86"/>
      <c r="AR1601" s="86"/>
      <c r="AS1601" s="86"/>
      <c r="AT1601" s="86"/>
      <c r="AU1601" s="86"/>
    </row>
    <row r="1602" spans="1:47" ht="15" customHeight="1">
      <c r="A1602" s="155">
        <v>94827722</v>
      </c>
      <c r="B1602" s="77">
        <v>30</v>
      </c>
      <c r="C1602" s="78">
        <v>44761</v>
      </c>
      <c r="D1602" s="79">
        <v>44761</v>
      </c>
      <c r="E1602" s="77" t="s">
        <v>862</v>
      </c>
      <c r="F1602" s="87">
        <v>44771</v>
      </c>
      <c r="G1602" s="102">
        <v>60</v>
      </c>
      <c r="H1602" s="81" t="s">
        <v>1276</v>
      </c>
      <c r="I1602" s="78">
        <v>44792</v>
      </c>
      <c r="J1602" s="81"/>
      <c r="K1602" s="97" t="s">
        <v>882</v>
      </c>
      <c r="L1602" s="82" t="s">
        <v>1277</v>
      </c>
      <c r="M1602" s="77" t="s">
        <v>7</v>
      </c>
      <c r="N1602" s="83"/>
      <c r="O1602" s="84"/>
      <c r="P1602" s="76">
        <v>68</v>
      </c>
      <c r="Q1602" s="76">
        <v>24000</v>
      </c>
      <c r="R1602" s="76">
        <v>3</v>
      </c>
      <c r="S1602" s="85" t="s">
        <v>899</v>
      </c>
      <c r="T1602" s="76" t="s">
        <v>901</v>
      </c>
      <c r="U1602" s="81">
        <v>19.62</v>
      </c>
      <c r="V1602" s="90" t="s">
        <v>884</v>
      </c>
      <c r="W1602" s="84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86"/>
      <c r="AP1602" s="86"/>
      <c r="AQ1602" s="86"/>
      <c r="AR1602" s="86"/>
      <c r="AS1602" s="86"/>
      <c r="AT1602" s="86"/>
      <c r="AU1602" s="86"/>
    </row>
    <row r="1603" spans="1:47" ht="15" customHeight="1">
      <c r="A1603" s="155">
        <v>94833050</v>
      </c>
      <c r="B1603" s="76">
        <v>31</v>
      </c>
      <c r="C1603" s="78">
        <v>44761</v>
      </c>
      <c r="D1603" s="79">
        <v>44761</v>
      </c>
      <c r="E1603" s="77" t="s">
        <v>862</v>
      </c>
      <c r="F1603" s="87">
        <v>44771</v>
      </c>
      <c r="G1603" s="102">
        <v>60</v>
      </c>
      <c r="H1603" s="81" t="s">
        <v>1276</v>
      </c>
      <c r="I1603" s="78">
        <v>44792</v>
      </c>
      <c r="J1603" s="81"/>
      <c r="K1603" s="97" t="s">
        <v>882</v>
      </c>
      <c r="L1603" s="82" t="s">
        <v>1277</v>
      </c>
      <c r="M1603" s="77" t="s">
        <v>7</v>
      </c>
      <c r="N1603" s="83"/>
      <c r="O1603" s="84"/>
      <c r="P1603" s="76">
        <v>68</v>
      </c>
      <c r="Q1603" s="76">
        <v>24000</v>
      </c>
      <c r="R1603" s="76">
        <v>3</v>
      </c>
      <c r="S1603" s="85" t="s">
        <v>899</v>
      </c>
      <c r="T1603" s="76" t="s">
        <v>901</v>
      </c>
      <c r="U1603" s="81">
        <v>19.62</v>
      </c>
      <c r="V1603" s="90" t="s">
        <v>884</v>
      </c>
      <c r="W1603" s="84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86"/>
      <c r="AP1603" s="86"/>
      <c r="AQ1603" s="86"/>
      <c r="AR1603" s="86"/>
      <c r="AS1603" s="86"/>
      <c r="AT1603" s="86"/>
      <c r="AU1603" s="86"/>
    </row>
    <row r="1604" spans="1:47" ht="15" customHeight="1">
      <c r="A1604" s="155">
        <v>94838828</v>
      </c>
      <c r="B1604" s="77">
        <v>32</v>
      </c>
      <c r="C1604" s="78">
        <v>44761</v>
      </c>
      <c r="D1604" s="79">
        <v>44761</v>
      </c>
      <c r="E1604" s="77" t="s">
        <v>862</v>
      </c>
      <c r="F1604" s="87">
        <v>44771</v>
      </c>
      <c r="G1604" s="102">
        <v>60</v>
      </c>
      <c r="H1604" s="81" t="s">
        <v>1276</v>
      </c>
      <c r="I1604" s="78">
        <v>44792</v>
      </c>
      <c r="J1604" s="81"/>
      <c r="K1604" s="97" t="s">
        <v>882</v>
      </c>
      <c r="L1604" s="82" t="s">
        <v>1277</v>
      </c>
      <c r="M1604" s="77" t="s">
        <v>7</v>
      </c>
      <c r="N1604" s="83"/>
      <c r="O1604" s="84"/>
      <c r="P1604" s="76">
        <v>68</v>
      </c>
      <c r="Q1604" s="76">
        <v>25200</v>
      </c>
      <c r="R1604" s="76">
        <v>3</v>
      </c>
      <c r="S1604" s="85" t="s">
        <v>899</v>
      </c>
      <c r="T1604" s="76" t="s">
        <v>901</v>
      </c>
      <c r="U1604" s="81">
        <v>19.62</v>
      </c>
      <c r="V1604" s="90" t="s">
        <v>884</v>
      </c>
      <c r="W1604" s="84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86"/>
      <c r="AP1604" s="86"/>
      <c r="AQ1604" s="86"/>
      <c r="AR1604" s="86"/>
      <c r="AS1604" s="86"/>
      <c r="AT1604" s="86"/>
      <c r="AU1604" s="86"/>
    </row>
    <row r="1605" spans="1:47" ht="15" customHeight="1">
      <c r="A1605" s="155">
        <v>94825809</v>
      </c>
      <c r="B1605" s="77">
        <v>33</v>
      </c>
      <c r="C1605" s="78">
        <v>44766</v>
      </c>
      <c r="D1605" s="79">
        <v>44767</v>
      </c>
      <c r="E1605" s="77" t="s">
        <v>862</v>
      </c>
      <c r="F1605" s="87">
        <v>44771</v>
      </c>
      <c r="G1605" s="102">
        <v>60</v>
      </c>
      <c r="H1605" s="81" t="s">
        <v>1378</v>
      </c>
      <c r="I1605" s="98">
        <v>44796</v>
      </c>
      <c r="J1605" s="81"/>
      <c r="K1605" s="97" t="s">
        <v>882</v>
      </c>
      <c r="L1605" s="82" t="s">
        <v>1383</v>
      </c>
      <c r="M1605" s="77" t="s">
        <v>7</v>
      </c>
      <c r="N1605" s="83"/>
      <c r="O1605" s="84"/>
      <c r="P1605" s="76">
        <v>68</v>
      </c>
      <c r="Q1605" s="76">
        <v>23000</v>
      </c>
      <c r="R1605" s="76">
        <v>3</v>
      </c>
      <c r="S1605" s="85" t="s">
        <v>899</v>
      </c>
      <c r="T1605" s="76" t="s">
        <v>901</v>
      </c>
      <c r="U1605" s="81">
        <v>19.62</v>
      </c>
      <c r="V1605" s="90" t="s">
        <v>884</v>
      </c>
      <c r="W1605" s="84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86"/>
      <c r="AP1605" s="86"/>
      <c r="AQ1605" s="86"/>
      <c r="AR1605" s="86"/>
      <c r="AS1605" s="86"/>
      <c r="AT1605" s="86"/>
      <c r="AU1605" s="86"/>
    </row>
    <row r="1606" spans="1:47" ht="15" customHeight="1">
      <c r="A1606" s="155">
        <v>94843125</v>
      </c>
      <c r="B1606" s="76">
        <v>34</v>
      </c>
      <c r="C1606" s="78">
        <v>44766</v>
      </c>
      <c r="D1606" s="79">
        <v>44767</v>
      </c>
      <c r="E1606" s="77" t="s">
        <v>862</v>
      </c>
      <c r="F1606" s="87">
        <v>44771</v>
      </c>
      <c r="G1606" s="102">
        <v>60</v>
      </c>
      <c r="H1606" s="81" t="s">
        <v>1378</v>
      </c>
      <c r="I1606" s="98">
        <v>44796</v>
      </c>
      <c r="J1606" s="81"/>
      <c r="K1606" s="97" t="s">
        <v>882</v>
      </c>
      <c r="L1606" s="82" t="s">
        <v>1383</v>
      </c>
      <c r="M1606" s="77" t="s">
        <v>7</v>
      </c>
      <c r="N1606" s="83"/>
      <c r="O1606" s="84"/>
      <c r="P1606" s="76">
        <v>68</v>
      </c>
      <c r="Q1606" s="76">
        <v>24000</v>
      </c>
      <c r="R1606" s="76">
        <v>3</v>
      </c>
      <c r="S1606" s="85" t="s">
        <v>899</v>
      </c>
      <c r="T1606" s="76" t="s">
        <v>901</v>
      </c>
      <c r="U1606" s="81">
        <v>19.62</v>
      </c>
      <c r="V1606" s="90" t="s">
        <v>884</v>
      </c>
      <c r="W1606" s="84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86"/>
      <c r="AP1606" s="86"/>
      <c r="AQ1606" s="86"/>
      <c r="AR1606" s="86"/>
      <c r="AS1606" s="86"/>
      <c r="AT1606" s="86"/>
      <c r="AU1606" s="86"/>
    </row>
    <row r="1607" spans="1:47" ht="15" customHeight="1">
      <c r="A1607" s="155">
        <v>91983296</v>
      </c>
      <c r="B1607" s="77">
        <v>35</v>
      </c>
      <c r="C1607" s="78">
        <v>44766</v>
      </c>
      <c r="D1607" s="79">
        <v>44767</v>
      </c>
      <c r="E1607" s="77" t="s">
        <v>862</v>
      </c>
      <c r="F1607" s="87">
        <v>44771</v>
      </c>
      <c r="G1607" s="81">
        <v>80</v>
      </c>
      <c r="H1607" s="81" t="s">
        <v>1378</v>
      </c>
      <c r="I1607" s="98">
        <v>44796</v>
      </c>
      <c r="J1607" s="81"/>
      <c r="K1607" s="97" t="s">
        <v>882</v>
      </c>
      <c r="L1607" s="82" t="s">
        <v>1383</v>
      </c>
      <c r="M1607" s="77" t="s">
        <v>7</v>
      </c>
      <c r="N1607" s="83"/>
      <c r="O1607" s="84"/>
      <c r="P1607" s="76">
        <v>69</v>
      </c>
      <c r="Q1607" s="81">
        <v>24700</v>
      </c>
      <c r="R1607" s="76">
        <v>4</v>
      </c>
      <c r="S1607" s="85" t="s">
        <v>865</v>
      </c>
      <c r="T1607" s="101" t="s">
        <v>897</v>
      </c>
      <c r="U1607" s="76">
        <v>25.38</v>
      </c>
      <c r="V1607" s="90" t="s">
        <v>884</v>
      </c>
      <c r="W1607" s="84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86"/>
      <c r="AP1607" s="86"/>
      <c r="AQ1607" s="86"/>
      <c r="AR1607" s="86"/>
      <c r="AS1607" s="86"/>
      <c r="AT1607" s="86"/>
      <c r="AU1607" s="86"/>
    </row>
    <row r="1608" spans="1:47" ht="15" customHeight="1">
      <c r="A1608" s="155">
        <v>98020548</v>
      </c>
      <c r="B1608" s="77">
        <v>36</v>
      </c>
      <c r="C1608" s="78">
        <v>44766</v>
      </c>
      <c r="D1608" s="79">
        <v>44767</v>
      </c>
      <c r="E1608" s="77" t="s">
        <v>862</v>
      </c>
      <c r="F1608" s="87">
        <v>44771</v>
      </c>
      <c r="G1608" s="81">
        <v>80</v>
      </c>
      <c r="H1608" s="81" t="s">
        <v>1378</v>
      </c>
      <c r="I1608" s="98">
        <v>44796</v>
      </c>
      <c r="J1608" s="81"/>
      <c r="K1608" s="97" t="s">
        <v>882</v>
      </c>
      <c r="L1608" s="82" t="s">
        <v>1383</v>
      </c>
      <c r="M1608" s="77" t="s">
        <v>7</v>
      </c>
      <c r="N1608" s="83"/>
      <c r="O1608" s="84"/>
      <c r="P1608" s="76">
        <v>69</v>
      </c>
      <c r="Q1608" s="76">
        <v>25000</v>
      </c>
      <c r="R1608" s="76">
        <v>4</v>
      </c>
      <c r="S1608" s="85" t="s">
        <v>875</v>
      </c>
      <c r="T1608" s="88" t="s">
        <v>876</v>
      </c>
      <c r="U1608" s="76">
        <v>25.22</v>
      </c>
      <c r="V1608" s="90" t="s">
        <v>884</v>
      </c>
      <c r="W1608" s="84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86"/>
      <c r="AP1608" s="86"/>
      <c r="AQ1608" s="86"/>
      <c r="AR1608" s="86"/>
      <c r="AS1608" s="86"/>
      <c r="AT1608" s="86"/>
      <c r="AU1608" s="86"/>
    </row>
    <row r="1609" spans="1:47" ht="15" customHeight="1">
      <c r="A1609" s="155">
        <v>98322845</v>
      </c>
      <c r="B1609" s="76">
        <v>37</v>
      </c>
      <c r="C1609" s="78">
        <v>44766</v>
      </c>
      <c r="D1609" s="79">
        <v>44767</v>
      </c>
      <c r="E1609" s="77" t="s">
        <v>862</v>
      </c>
      <c r="F1609" s="87">
        <v>44771</v>
      </c>
      <c r="G1609" s="81">
        <v>80</v>
      </c>
      <c r="H1609" s="81" t="s">
        <v>1378</v>
      </c>
      <c r="I1609" s="98">
        <v>44796</v>
      </c>
      <c r="J1609" s="81"/>
      <c r="K1609" s="97" t="s">
        <v>882</v>
      </c>
      <c r="L1609" s="82" t="s">
        <v>1383</v>
      </c>
      <c r="M1609" s="77" t="s">
        <v>7</v>
      </c>
      <c r="N1609" s="83"/>
      <c r="O1609" s="84"/>
      <c r="P1609" s="76">
        <v>68.5</v>
      </c>
      <c r="Q1609" s="76">
        <v>25400</v>
      </c>
      <c r="R1609" s="76">
        <v>4</v>
      </c>
      <c r="S1609" s="85" t="s">
        <v>865</v>
      </c>
      <c r="T1609" s="76" t="s">
        <v>873</v>
      </c>
      <c r="U1609" s="76">
        <v>25.7</v>
      </c>
      <c r="V1609" s="90" t="s">
        <v>884</v>
      </c>
      <c r="W1609" s="84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86"/>
      <c r="AP1609" s="86"/>
      <c r="AQ1609" s="86"/>
      <c r="AR1609" s="86"/>
      <c r="AS1609" s="86"/>
      <c r="AT1609" s="86"/>
      <c r="AU1609" s="86"/>
    </row>
    <row r="1610" spans="1:47" ht="15" customHeight="1">
      <c r="A1610" s="155">
        <v>94600798</v>
      </c>
      <c r="B1610" s="77">
        <v>38</v>
      </c>
      <c r="C1610" s="132">
        <v>44766</v>
      </c>
      <c r="D1610" s="79">
        <v>44766</v>
      </c>
      <c r="E1610" s="81" t="s">
        <v>862</v>
      </c>
      <c r="F1610" s="87">
        <v>44771</v>
      </c>
      <c r="G1610" s="81">
        <v>80</v>
      </c>
      <c r="H1610" s="81" t="s">
        <v>1361</v>
      </c>
      <c r="I1610" s="98">
        <v>44796</v>
      </c>
      <c r="J1610" s="81"/>
      <c r="K1610" s="97" t="s">
        <v>882</v>
      </c>
      <c r="L1610" s="82" t="s">
        <v>1376</v>
      </c>
      <c r="M1610" s="77" t="s">
        <v>7</v>
      </c>
      <c r="N1610" s="83">
        <v>44826</v>
      </c>
      <c r="O1610" s="84"/>
      <c r="P1610" s="76">
        <v>69</v>
      </c>
      <c r="Q1610" s="81">
        <v>25000</v>
      </c>
      <c r="R1610" s="81">
        <v>4</v>
      </c>
      <c r="S1610" s="89" t="s">
        <v>877</v>
      </c>
      <c r="T1610" s="100" t="s">
        <v>891</v>
      </c>
      <c r="U1610" s="81">
        <v>25.22</v>
      </c>
      <c r="V1610" s="90" t="s">
        <v>884</v>
      </c>
      <c r="W1610" s="84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86"/>
      <c r="AP1610" s="86"/>
      <c r="AQ1610" s="86"/>
      <c r="AR1610" s="86"/>
      <c r="AS1610" s="86"/>
      <c r="AT1610" s="86"/>
      <c r="AU1610" s="86"/>
    </row>
    <row r="1611" spans="1:47" ht="15" customHeight="1">
      <c r="A1611" s="155">
        <v>54187695</v>
      </c>
      <c r="B1611" s="77">
        <v>39</v>
      </c>
      <c r="C1611" s="78">
        <v>44766</v>
      </c>
      <c r="D1611" s="79">
        <v>44767</v>
      </c>
      <c r="E1611" s="77" t="s">
        <v>862</v>
      </c>
      <c r="F1611" s="87">
        <v>44771</v>
      </c>
      <c r="G1611" s="81">
        <v>80</v>
      </c>
      <c r="H1611" s="81" t="s">
        <v>1378</v>
      </c>
      <c r="I1611" s="98">
        <v>44796</v>
      </c>
      <c r="J1611" s="81"/>
      <c r="K1611" s="97" t="s">
        <v>882</v>
      </c>
      <c r="L1611" s="82" t="s">
        <v>1383</v>
      </c>
      <c r="M1611" s="77" t="s">
        <v>7</v>
      </c>
      <c r="N1611" s="83"/>
      <c r="O1611" s="84"/>
      <c r="P1611" s="76">
        <v>69</v>
      </c>
      <c r="Q1611" s="81">
        <v>25000</v>
      </c>
      <c r="R1611" s="81">
        <v>4</v>
      </c>
      <c r="S1611" s="89" t="s">
        <v>877</v>
      </c>
      <c r="T1611" s="100" t="s">
        <v>891</v>
      </c>
      <c r="U1611" s="81">
        <v>25.22</v>
      </c>
      <c r="V1611" s="90" t="s">
        <v>884</v>
      </c>
      <c r="W1611" s="84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86"/>
      <c r="AP1611" s="86"/>
      <c r="AQ1611" s="86"/>
      <c r="AR1611" s="86"/>
      <c r="AS1611" s="86"/>
      <c r="AT1611" s="86"/>
      <c r="AU1611" s="86"/>
    </row>
    <row r="1612" spans="1:47" ht="15" customHeight="1">
      <c r="A1612" s="155">
        <v>59522490</v>
      </c>
      <c r="B1612" s="76">
        <v>40</v>
      </c>
      <c r="C1612" s="78">
        <v>44766</v>
      </c>
      <c r="D1612" s="79">
        <v>44767</v>
      </c>
      <c r="E1612" s="77" t="s">
        <v>862</v>
      </c>
      <c r="F1612" s="87">
        <v>44771</v>
      </c>
      <c r="G1612" s="81">
        <v>80</v>
      </c>
      <c r="H1612" s="81" t="s">
        <v>1378</v>
      </c>
      <c r="I1612" s="98">
        <v>44796</v>
      </c>
      <c r="J1612" s="81"/>
      <c r="K1612" s="97" t="s">
        <v>882</v>
      </c>
      <c r="L1612" s="82" t="s">
        <v>1383</v>
      </c>
      <c r="M1612" s="77" t="s">
        <v>7</v>
      </c>
      <c r="N1612" s="83"/>
      <c r="O1612" s="84"/>
      <c r="P1612" s="76">
        <v>69</v>
      </c>
      <c r="Q1612" s="81">
        <v>25000</v>
      </c>
      <c r="R1612" s="81">
        <v>4</v>
      </c>
      <c r="S1612" s="89" t="s">
        <v>877</v>
      </c>
      <c r="T1612" s="100" t="s">
        <v>891</v>
      </c>
      <c r="U1612" s="81">
        <v>25.22</v>
      </c>
      <c r="V1612" s="90" t="s">
        <v>884</v>
      </c>
      <c r="W1612" s="84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86"/>
      <c r="AP1612" s="86"/>
      <c r="AQ1612" s="86"/>
      <c r="AR1612" s="86"/>
      <c r="AS1612" s="86"/>
      <c r="AT1612" s="86"/>
      <c r="AU1612" s="86"/>
    </row>
    <row r="1613" spans="1:47" ht="15" customHeight="1">
      <c r="A1613" s="155">
        <v>54106497</v>
      </c>
      <c r="B1613" s="77">
        <v>41</v>
      </c>
      <c r="C1613" s="78">
        <v>44766</v>
      </c>
      <c r="D1613" s="79">
        <v>44767</v>
      </c>
      <c r="E1613" s="77" t="s">
        <v>862</v>
      </c>
      <c r="F1613" s="87">
        <v>44771</v>
      </c>
      <c r="G1613" s="81">
        <v>80</v>
      </c>
      <c r="H1613" s="81" t="s">
        <v>1378</v>
      </c>
      <c r="I1613" s="98">
        <v>44796</v>
      </c>
      <c r="J1613" s="81"/>
      <c r="K1613" s="97" t="s">
        <v>882</v>
      </c>
      <c r="L1613" s="82" t="s">
        <v>1383</v>
      </c>
      <c r="M1613" s="77" t="s">
        <v>7</v>
      </c>
      <c r="N1613" s="83"/>
      <c r="O1613" s="84"/>
      <c r="P1613" s="76">
        <v>69</v>
      </c>
      <c r="Q1613" s="81">
        <v>25000</v>
      </c>
      <c r="R1613" s="81">
        <v>4</v>
      </c>
      <c r="S1613" s="89" t="s">
        <v>877</v>
      </c>
      <c r="T1613" s="100" t="s">
        <v>891</v>
      </c>
      <c r="U1613" s="81">
        <v>25.22</v>
      </c>
      <c r="V1613" s="90" t="s">
        <v>884</v>
      </c>
      <c r="W1613" s="84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86"/>
      <c r="AP1613" s="86"/>
      <c r="AQ1613" s="86"/>
      <c r="AR1613" s="86"/>
      <c r="AS1613" s="86"/>
      <c r="AT1613" s="86"/>
      <c r="AU1613" s="86"/>
    </row>
    <row r="1614" spans="1:47" ht="15" customHeight="1">
      <c r="A1614" s="155">
        <v>97991897</v>
      </c>
      <c r="B1614" s="77">
        <v>42</v>
      </c>
      <c r="C1614" s="132">
        <v>44766</v>
      </c>
      <c r="D1614" s="79">
        <v>44766</v>
      </c>
      <c r="E1614" s="81" t="s">
        <v>862</v>
      </c>
      <c r="F1614" s="87">
        <v>44771</v>
      </c>
      <c r="G1614" s="81">
        <v>80</v>
      </c>
      <c r="H1614" s="81" t="s">
        <v>1361</v>
      </c>
      <c r="I1614" s="98">
        <v>44796</v>
      </c>
      <c r="J1614" s="81"/>
      <c r="K1614" s="97" t="s">
        <v>882</v>
      </c>
      <c r="L1614" s="82" t="s">
        <v>1376</v>
      </c>
      <c r="M1614" s="77" t="s">
        <v>7</v>
      </c>
      <c r="N1614" s="83"/>
      <c r="O1614" s="84"/>
      <c r="P1614" s="76">
        <v>68.5</v>
      </c>
      <c r="Q1614" s="76">
        <v>25000</v>
      </c>
      <c r="R1614" s="76">
        <v>4</v>
      </c>
      <c r="S1614" s="85" t="s">
        <v>865</v>
      </c>
      <c r="T1614" s="76" t="s">
        <v>873</v>
      </c>
      <c r="U1614" s="81">
        <v>25.7</v>
      </c>
      <c r="V1614" s="90" t="s">
        <v>884</v>
      </c>
      <c r="W1614" s="84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86"/>
      <c r="AP1614" s="86"/>
      <c r="AQ1614" s="86"/>
      <c r="AR1614" s="86"/>
      <c r="AS1614" s="86"/>
      <c r="AT1614" s="86"/>
      <c r="AU1614" s="86"/>
    </row>
    <row r="1615" spans="1:47" ht="15" customHeight="1">
      <c r="A1615" s="155">
        <v>98310063</v>
      </c>
      <c r="B1615" s="76">
        <v>43</v>
      </c>
      <c r="C1615" s="78">
        <v>44766</v>
      </c>
      <c r="D1615" s="79">
        <v>44767</v>
      </c>
      <c r="E1615" s="77" t="s">
        <v>862</v>
      </c>
      <c r="F1615" s="87">
        <v>44771</v>
      </c>
      <c r="G1615" s="81">
        <v>80</v>
      </c>
      <c r="H1615" s="81" t="s">
        <v>1378</v>
      </c>
      <c r="I1615" s="98">
        <v>44796</v>
      </c>
      <c r="J1615" s="81"/>
      <c r="K1615" s="97" t="s">
        <v>882</v>
      </c>
      <c r="L1615" s="82" t="s">
        <v>1383</v>
      </c>
      <c r="M1615" s="77" t="s">
        <v>7</v>
      </c>
      <c r="N1615" s="83"/>
      <c r="O1615" s="84"/>
      <c r="P1615" s="76">
        <v>68.5</v>
      </c>
      <c r="Q1615" s="76">
        <v>25300</v>
      </c>
      <c r="R1615" s="76">
        <v>4</v>
      </c>
      <c r="S1615" s="85" t="s">
        <v>865</v>
      </c>
      <c r="T1615" s="76" t="s">
        <v>873</v>
      </c>
      <c r="U1615" s="81">
        <v>25.7</v>
      </c>
      <c r="V1615" s="90" t="s">
        <v>884</v>
      </c>
      <c r="W1615" s="84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86"/>
      <c r="AP1615" s="86"/>
      <c r="AQ1615" s="86"/>
      <c r="AR1615" s="86"/>
      <c r="AS1615" s="86"/>
      <c r="AT1615" s="86"/>
      <c r="AU1615" s="86"/>
    </row>
    <row r="1616" spans="1:47" ht="15" customHeight="1">
      <c r="A1616" s="155">
        <v>91751115</v>
      </c>
      <c r="B1616" s="77">
        <v>44</v>
      </c>
      <c r="C1616" s="132">
        <v>44766</v>
      </c>
      <c r="D1616" s="79">
        <v>44766</v>
      </c>
      <c r="E1616" s="81" t="s">
        <v>862</v>
      </c>
      <c r="F1616" s="87">
        <v>44771</v>
      </c>
      <c r="G1616" s="81">
        <v>80</v>
      </c>
      <c r="H1616" s="81" t="s">
        <v>1361</v>
      </c>
      <c r="I1616" s="98">
        <v>44796</v>
      </c>
      <c r="J1616" s="81"/>
      <c r="K1616" s="97" t="s">
        <v>882</v>
      </c>
      <c r="L1616" s="82" t="s">
        <v>1376</v>
      </c>
      <c r="M1616" s="77" t="s">
        <v>7</v>
      </c>
      <c r="N1616" s="83"/>
      <c r="O1616" s="84"/>
      <c r="P1616" s="76">
        <v>69</v>
      </c>
      <c r="Q1616" s="81">
        <v>24800</v>
      </c>
      <c r="R1616" s="76">
        <v>4</v>
      </c>
      <c r="S1616" s="85" t="s">
        <v>865</v>
      </c>
      <c r="T1616" s="101" t="s">
        <v>897</v>
      </c>
      <c r="U1616" s="81">
        <v>25.38</v>
      </c>
      <c r="V1616" s="90" t="s">
        <v>884</v>
      </c>
      <c r="W1616" s="84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86"/>
      <c r="AP1616" s="86"/>
      <c r="AQ1616" s="86"/>
      <c r="AR1616" s="86"/>
      <c r="AS1616" s="86"/>
      <c r="AT1616" s="86"/>
      <c r="AU1616" s="86"/>
    </row>
    <row r="1617" spans="1:47" ht="15" customHeight="1">
      <c r="A1617" s="155">
        <v>94945235</v>
      </c>
      <c r="B1617" s="77">
        <v>45</v>
      </c>
      <c r="C1617" s="132">
        <v>44766</v>
      </c>
      <c r="D1617" s="79">
        <v>44766</v>
      </c>
      <c r="E1617" s="81" t="s">
        <v>862</v>
      </c>
      <c r="F1617" s="87">
        <v>44771</v>
      </c>
      <c r="G1617" s="81">
        <v>80</v>
      </c>
      <c r="H1617" s="81" t="s">
        <v>1361</v>
      </c>
      <c r="I1617" s="98">
        <v>44796</v>
      </c>
      <c r="J1617" s="81"/>
      <c r="K1617" s="97" t="s">
        <v>882</v>
      </c>
      <c r="L1617" s="82" t="s">
        <v>1376</v>
      </c>
      <c r="M1617" s="77" t="s">
        <v>7</v>
      </c>
      <c r="N1617" s="83"/>
      <c r="O1617" s="84"/>
      <c r="P1617" s="76">
        <v>69</v>
      </c>
      <c r="Q1617" s="81">
        <v>24600</v>
      </c>
      <c r="R1617" s="76">
        <v>4</v>
      </c>
      <c r="S1617" s="85" t="s">
        <v>865</v>
      </c>
      <c r="T1617" s="101" t="s">
        <v>897</v>
      </c>
      <c r="U1617" s="81">
        <v>25.38</v>
      </c>
      <c r="V1617" s="90" t="s">
        <v>884</v>
      </c>
      <c r="W1617" s="84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86"/>
      <c r="AP1617" s="86"/>
      <c r="AQ1617" s="86"/>
      <c r="AR1617" s="86"/>
      <c r="AS1617" s="86"/>
      <c r="AT1617" s="86"/>
      <c r="AU1617" s="86"/>
    </row>
    <row r="1618" spans="1:47" ht="15" customHeight="1">
      <c r="A1618" s="155">
        <v>94951142</v>
      </c>
      <c r="B1618" s="76">
        <v>46</v>
      </c>
      <c r="C1618" s="132">
        <v>44766</v>
      </c>
      <c r="D1618" s="79">
        <v>44766</v>
      </c>
      <c r="E1618" s="81" t="s">
        <v>862</v>
      </c>
      <c r="F1618" s="87">
        <v>44771</v>
      </c>
      <c r="G1618" s="81">
        <v>80</v>
      </c>
      <c r="H1618" s="81" t="s">
        <v>1361</v>
      </c>
      <c r="I1618" s="98">
        <v>44796</v>
      </c>
      <c r="J1618" s="81"/>
      <c r="K1618" s="97" t="s">
        <v>882</v>
      </c>
      <c r="L1618" s="82" t="s">
        <v>1376</v>
      </c>
      <c r="M1618" s="77" t="s">
        <v>7</v>
      </c>
      <c r="N1618" s="83"/>
      <c r="O1618" s="84"/>
      <c r="P1618" s="76">
        <v>69</v>
      </c>
      <c r="Q1618" s="76">
        <v>25000</v>
      </c>
      <c r="R1618" s="76">
        <v>4</v>
      </c>
      <c r="S1618" s="85" t="s">
        <v>865</v>
      </c>
      <c r="T1618" s="101" t="s">
        <v>897</v>
      </c>
      <c r="U1618" s="81">
        <v>25.38</v>
      </c>
      <c r="V1618" s="90" t="s">
        <v>884</v>
      </c>
      <c r="W1618" s="84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86"/>
      <c r="AP1618" s="86"/>
      <c r="AQ1618" s="86"/>
      <c r="AR1618" s="86"/>
      <c r="AS1618" s="86"/>
      <c r="AT1618" s="86"/>
      <c r="AU1618" s="86"/>
    </row>
    <row r="1619" spans="1:47" ht="15" customHeight="1">
      <c r="A1619" s="155">
        <v>91751552</v>
      </c>
      <c r="B1619" s="77">
        <v>47</v>
      </c>
      <c r="C1619" s="78">
        <v>44766</v>
      </c>
      <c r="D1619" s="79">
        <v>44767</v>
      </c>
      <c r="E1619" s="77" t="s">
        <v>862</v>
      </c>
      <c r="F1619" s="87">
        <v>44771</v>
      </c>
      <c r="G1619" s="81">
        <v>80</v>
      </c>
      <c r="H1619" s="81" t="s">
        <v>1378</v>
      </c>
      <c r="I1619" s="98">
        <v>44796</v>
      </c>
      <c r="J1619" s="81"/>
      <c r="K1619" s="97" t="s">
        <v>882</v>
      </c>
      <c r="L1619" s="82" t="s">
        <v>1383</v>
      </c>
      <c r="M1619" s="77" t="s">
        <v>7</v>
      </c>
      <c r="N1619" s="83"/>
      <c r="O1619" s="84"/>
      <c r="P1619" s="76">
        <v>69</v>
      </c>
      <c r="Q1619" s="81">
        <v>24700</v>
      </c>
      <c r="R1619" s="76">
        <v>4</v>
      </c>
      <c r="S1619" s="85" t="s">
        <v>865</v>
      </c>
      <c r="T1619" s="101" t="s">
        <v>897</v>
      </c>
      <c r="U1619" s="81">
        <v>25.38</v>
      </c>
      <c r="V1619" s="90" t="s">
        <v>884</v>
      </c>
      <c r="W1619" s="84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86"/>
      <c r="AP1619" s="86"/>
      <c r="AQ1619" s="86"/>
      <c r="AR1619" s="86"/>
      <c r="AS1619" s="86"/>
      <c r="AT1619" s="86"/>
      <c r="AU1619" s="86"/>
    </row>
    <row r="1620" spans="1:47" ht="15" customHeight="1">
      <c r="A1620" s="155">
        <v>97997498</v>
      </c>
      <c r="B1620" s="77">
        <v>48</v>
      </c>
      <c r="C1620" s="78">
        <v>44766</v>
      </c>
      <c r="D1620" s="79">
        <v>44767</v>
      </c>
      <c r="E1620" s="77" t="s">
        <v>862</v>
      </c>
      <c r="F1620" s="87">
        <v>44771</v>
      </c>
      <c r="G1620" s="81">
        <v>80</v>
      </c>
      <c r="H1620" s="81" t="s">
        <v>1378</v>
      </c>
      <c r="I1620" s="98">
        <v>44796</v>
      </c>
      <c r="J1620" s="81"/>
      <c r="K1620" s="97" t="s">
        <v>882</v>
      </c>
      <c r="L1620" s="82" t="s">
        <v>1383</v>
      </c>
      <c r="M1620" s="77" t="s">
        <v>7</v>
      </c>
      <c r="N1620" s="83"/>
      <c r="O1620" s="84"/>
      <c r="P1620" s="76">
        <v>69</v>
      </c>
      <c r="Q1620" s="76">
        <v>24700</v>
      </c>
      <c r="R1620" s="76">
        <v>4</v>
      </c>
      <c r="S1620" s="85" t="s">
        <v>865</v>
      </c>
      <c r="T1620" s="101" t="s">
        <v>897</v>
      </c>
      <c r="U1620" s="81">
        <v>25.38</v>
      </c>
      <c r="V1620" s="90" t="s">
        <v>884</v>
      </c>
      <c r="W1620" s="84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86"/>
      <c r="AP1620" s="86"/>
      <c r="AQ1620" s="86"/>
      <c r="AR1620" s="86"/>
      <c r="AS1620" s="86"/>
      <c r="AT1620" s="86"/>
      <c r="AU1620" s="86"/>
    </row>
    <row r="1621" spans="1:47" ht="15" customHeight="1">
      <c r="A1621" s="155">
        <v>91715854</v>
      </c>
      <c r="B1621" s="76">
        <v>49</v>
      </c>
      <c r="C1621" s="132">
        <v>44766</v>
      </c>
      <c r="D1621" s="79">
        <v>44766</v>
      </c>
      <c r="E1621" s="81" t="s">
        <v>862</v>
      </c>
      <c r="F1621" s="87">
        <v>44771</v>
      </c>
      <c r="G1621" s="81">
        <v>80</v>
      </c>
      <c r="H1621" s="81" t="s">
        <v>1361</v>
      </c>
      <c r="I1621" s="98">
        <v>44796</v>
      </c>
      <c r="J1621" s="81"/>
      <c r="K1621" s="97" t="s">
        <v>882</v>
      </c>
      <c r="L1621" s="82" t="s">
        <v>1376</v>
      </c>
      <c r="M1621" s="77" t="s">
        <v>7</v>
      </c>
      <c r="N1621" s="83"/>
      <c r="O1621" s="84"/>
      <c r="P1621" s="76">
        <v>74.5</v>
      </c>
      <c r="Q1621" s="76">
        <v>25100</v>
      </c>
      <c r="R1621" s="76">
        <v>4</v>
      </c>
      <c r="S1621" s="85" t="s">
        <v>865</v>
      </c>
      <c r="T1621" s="90" t="s">
        <v>879</v>
      </c>
      <c r="U1621" s="81">
        <v>25.62</v>
      </c>
      <c r="V1621" s="90" t="s">
        <v>884</v>
      </c>
      <c r="W1621" s="84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86"/>
      <c r="AP1621" s="86"/>
      <c r="AQ1621" s="86"/>
      <c r="AR1621" s="86"/>
      <c r="AS1621" s="86"/>
      <c r="AT1621" s="86"/>
      <c r="AU1621" s="86"/>
    </row>
    <row r="1622" spans="1:47" ht="15" customHeight="1">
      <c r="A1622" s="155">
        <v>98344054</v>
      </c>
      <c r="B1622" s="77">
        <v>50</v>
      </c>
      <c r="C1622" s="132">
        <v>44766</v>
      </c>
      <c r="D1622" s="79">
        <v>44766</v>
      </c>
      <c r="E1622" s="81" t="s">
        <v>862</v>
      </c>
      <c r="F1622" s="87">
        <v>44771</v>
      </c>
      <c r="G1622" s="81">
        <v>80</v>
      </c>
      <c r="H1622" s="81" t="s">
        <v>1361</v>
      </c>
      <c r="I1622" s="98">
        <v>44796</v>
      </c>
      <c r="J1622" s="81"/>
      <c r="K1622" s="97" t="s">
        <v>882</v>
      </c>
      <c r="L1622" s="82" t="s">
        <v>1376</v>
      </c>
      <c r="M1622" s="77" t="s">
        <v>7</v>
      </c>
      <c r="N1622" s="83"/>
      <c r="O1622" s="84"/>
      <c r="P1622" s="76">
        <v>69.5</v>
      </c>
      <c r="Q1622" s="76">
        <v>23700</v>
      </c>
      <c r="R1622" s="76">
        <v>4</v>
      </c>
      <c r="S1622" s="85" t="s">
        <v>865</v>
      </c>
      <c r="T1622" s="76" t="s">
        <v>896</v>
      </c>
      <c r="U1622" s="81">
        <v>25.69</v>
      </c>
      <c r="V1622" s="90" t="s">
        <v>884</v>
      </c>
      <c r="W1622" s="84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86"/>
      <c r="AP1622" s="86"/>
      <c r="AQ1622" s="86"/>
      <c r="AR1622" s="86"/>
      <c r="AS1622" s="86"/>
      <c r="AT1622" s="86"/>
      <c r="AU1622" s="86"/>
    </row>
    <row r="1623" spans="1:47" ht="15" customHeight="1">
      <c r="A1623" s="155">
        <v>98089048</v>
      </c>
      <c r="B1623" s="77">
        <v>51</v>
      </c>
      <c r="C1623" s="78">
        <v>44766</v>
      </c>
      <c r="D1623" s="79">
        <v>44767</v>
      </c>
      <c r="E1623" s="77" t="s">
        <v>862</v>
      </c>
      <c r="F1623" s="87">
        <v>44771</v>
      </c>
      <c r="G1623" s="81">
        <v>80</v>
      </c>
      <c r="H1623" s="81" t="s">
        <v>1378</v>
      </c>
      <c r="I1623" s="98">
        <v>44796</v>
      </c>
      <c r="J1623" s="81"/>
      <c r="K1623" s="97" t="s">
        <v>882</v>
      </c>
      <c r="L1623" s="82" t="s">
        <v>1383</v>
      </c>
      <c r="M1623" s="77" t="s">
        <v>7</v>
      </c>
      <c r="N1623" s="83">
        <v>44817</v>
      </c>
      <c r="O1623" s="84"/>
      <c r="P1623" s="76">
        <v>69</v>
      </c>
      <c r="Q1623" s="76">
        <v>25000</v>
      </c>
      <c r="R1623" s="76">
        <v>4</v>
      </c>
      <c r="S1623" s="85" t="s">
        <v>875</v>
      </c>
      <c r="T1623" s="88" t="s">
        <v>876</v>
      </c>
      <c r="U1623" s="81">
        <v>25.22</v>
      </c>
      <c r="V1623" s="90" t="s">
        <v>884</v>
      </c>
      <c r="W1623" s="84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86"/>
      <c r="AP1623" s="86"/>
      <c r="AQ1623" s="86"/>
      <c r="AR1623" s="86"/>
      <c r="AS1623" s="86"/>
      <c r="AT1623" s="86"/>
      <c r="AU1623" s="86"/>
    </row>
    <row r="1624" spans="1:47" ht="15" customHeight="1">
      <c r="A1624" s="155">
        <v>98151350</v>
      </c>
      <c r="B1624" s="76">
        <v>52</v>
      </c>
      <c r="C1624" s="78">
        <v>44766</v>
      </c>
      <c r="D1624" s="79">
        <v>44767</v>
      </c>
      <c r="E1624" s="77" t="s">
        <v>862</v>
      </c>
      <c r="F1624" s="87">
        <v>44771</v>
      </c>
      <c r="G1624" s="81">
        <v>80</v>
      </c>
      <c r="H1624" s="81" t="s">
        <v>1378</v>
      </c>
      <c r="I1624" s="98">
        <v>44796</v>
      </c>
      <c r="J1624" s="81"/>
      <c r="K1624" s="97" t="s">
        <v>882</v>
      </c>
      <c r="L1624" s="82" t="s">
        <v>1383</v>
      </c>
      <c r="M1624" s="77" t="s">
        <v>7</v>
      </c>
      <c r="N1624" s="83"/>
      <c r="O1624" s="84"/>
      <c r="P1624" s="76">
        <v>69.8</v>
      </c>
      <c r="Q1624" s="76">
        <v>24000</v>
      </c>
      <c r="R1624" s="76">
        <v>4</v>
      </c>
      <c r="S1624" s="89" t="s">
        <v>877</v>
      </c>
      <c r="T1624" s="76" t="s">
        <v>894</v>
      </c>
      <c r="U1624" s="81">
        <v>25.22</v>
      </c>
      <c r="V1624" s="90" t="s">
        <v>884</v>
      </c>
      <c r="W1624" s="84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86"/>
      <c r="AP1624" s="86"/>
      <c r="AQ1624" s="86"/>
      <c r="AR1624" s="86"/>
      <c r="AS1624" s="86"/>
      <c r="AT1624" s="86"/>
      <c r="AU1624" s="86"/>
    </row>
    <row r="1625" spans="1:47" ht="15" customHeight="1">
      <c r="A1625" s="91"/>
      <c r="B1625" s="92"/>
      <c r="C1625" s="93"/>
      <c r="D1625" s="93"/>
      <c r="E1625" s="92"/>
      <c r="F1625" s="146">
        <v>44591.416666666664</v>
      </c>
      <c r="G1625" s="94"/>
      <c r="H1625" s="190"/>
      <c r="I1625" s="190"/>
      <c r="J1625" s="190"/>
      <c r="K1625" s="92"/>
      <c r="L1625" s="92"/>
      <c r="M1625" s="92"/>
      <c r="N1625" s="92"/>
      <c r="O1625" s="94"/>
      <c r="P1625" s="92"/>
      <c r="Q1625" s="92"/>
      <c r="R1625" s="92"/>
      <c r="S1625" s="92"/>
      <c r="T1625" s="92"/>
      <c r="U1625" s="92"/>
      <c r="V1625" s="92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</row>
    <row r="1626" spans="1:47" ht="15" customHeight="1">
      <c r="A1626" s="124">
        <v>29084381</v>
      </c>
      <c r="B1626" s="76"/>
      <c r="C1626" s="123" t="s">
        <v>1402</v>
      </c>
      <c r="D1626" s="79">
        <v>44770</v>
      </c>
      <c r="E1626" s="102" t="s">
        <v>1043</v>
      </c>
      <c r="F1626" s="219" t="s">
        <v>1403</v>
      </c>
      <c r="G1626" s="4"/>
      <c r="H1626" s="81"/>
      <c r="I1626" s="81"/>
      <c r="J1626" s="81"/>
      <c r="K1626" s="150" t="s">
        <v>1404</v>
      </c>
      <c r="L1626" s="150"/>
      <c r="M1626" s="77" t="s">
        <v>1405</v>
      </c>
      <c r="N1626" s="83"/>
      <c r="O1626" s="84"/>
      <c r="P1626" s="76"/>
      <c r="Q1626" s="127"/>
      <c r="R1626" s="127"/>
      <c r="S1626" s="128"/>
      <c r="T1626" s="129"/>
      <c r="U1626" s="76">
        <v>25.22</v>
      </c>
      <c r="V1626" s="117"/>
      <c r="W1626" s="84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86"/>
      <c r="AP1626" s="86"/>
      <c r="AQ1626" s="86"/>
      <c r="AR1626" s="86"/>
      <c r="AS1626" s="86"/>
      <c r="AT1626" s="86"/>
      <c r="AU1626" s="86"/>
    </row>
    <row r="1627" spans="1:47" ht="14.25" customHeight="1">
      <c r="A1627" s="104"/>
      <c r="B1627" s="105"/>
      <c r="C1627" s="106"/>
      <c r="D1627" s="105"/>
      <c r="E1627" s="105"/>
      <c r="F1627" s="105"/>
      <c r="G1627" s="105"/>
      <c r="H1627" s="439" t="s">
        <v>1406</v>
      </c>
      <c r="I1627" s="440"/>
      <c r="J1627" s="441"/>
      <c r="K1627" s="92"/>
      <c r="L1627" s="104"/>
      <c r="M1627" s="104"/>
      <c r="N1627" s="105"/>
      <c r="O1627" s="108"/>
      <c r="P1627" s="105"/>
      <c r="Q1627" s="109"/>
      <c r="R1627" s="109"/>
      <c r="S1627" s="110"/>
      <c r="T1627" s="109"/>
      <c r="U1627" s="109"/>
      <c r="V1627" s="105"/>
      <c r="W1627" s="108"/>
      <c r="X1627" s="108"/>
      <c r="Y1627" s="108"/>
      <c r="Z1627" s="108"/>
      <c r="AA1627" s="108"/>
      <c r="AB1627" s="108"/>
      <c r="AC1627" s="108"/>
      <c r="AD1627" s="108"/>
      <c r="AE1627" s="108"/>
      <c r="AF1627" s="108"/>
      <c r="AG1627" s="108"/>
      <c r="AH1627" s="108"/>
      <c r="AI1627" s="108"/>
      <c r="AJ1627" s="108"/>
      <c r="AK1627" s="108"/>
      <c r="AL1627" s="108"/>
      <c r="AM1627" s="108"/>
      <c r="AN1627" s="108"/>
      <c r="AO1627" s="108"/>
      <c r="AP1627" s="108"/>
      <c r="AQ1627" s="108"/>
      <c r="AR1627" s="108"/>
      <c r="AS1627" s="108"/>
      <c r="AT1627" s="108"/>
      <c r="AU1627" s="108"/>
    </row>
    <row r="1628" spans="1:47" ht="15" customHeight="1">
      <c r="A1628" s="115">
        <v>54912365</v>
      </c>
      <c r="B1628" s="77">
        <v>1</v>
      </c>
      <c r="C1628" s="132">
        <v>44764</v>
      </c>
      <c r="D1628" s="79">
        <v>44764</v>
      </c>
      <c r="E1628" s="81" t="s">
        <v>862</v>
      </c>
      <c r="F1628" s="146">
        <v>44772.416666666664</v>
      </c>
      <c r="G1628" s="81">
        <v>80</v>
      </c>
      <c r="H1628" s="81" t="s">
        <v>1381</v>
      </c>
      <c r="I1628" s="98">
        <v>44799</v>
      </c>
      <c r="J1628" s="81"/>
      <c r="K1628" s="117" t="s">
        <v>932</v>
      </c>
      <c r="L1628" s="82" t="s">
        <v>1362</v>
      </c>
      <c r="M1628" s="77" t="s">
        <v>6</v>
      </c>
      <c r="N1628" s="83"/>
      <c r="O1628" s="84"/>
      <c r="P1628" s="76">
        <v>68</v>
      </c>
      <c r="Q1628" s="76">
        <v>25900</v>
      </c>
      <c r="R1628" s="76">
        <v>4</v>
      </c>
      <c r="S1628" s="85" t="s">
        <v>865</v>
      </c>
      <c r="T1628" s="125" t="s">
        <v>948</v>
      </c>
      <c r="U1628" s="76">
        <v>25.72</v>
      </c>
      <c r="V1628" s="117" t="s">
        <v>934</v>
      </c>
      <c r="W1628" s="84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86"/>
      <c r="AP1628" s="86"/>
      <c r="AQ1628" s="86"/>
      <c r="AR1628" s="86"/>
      <c r="AS1628" s="86"/>
      <c r="AT1628" s="86"/>
      <c r="AU1628" s="86"/>
    </row>
    <row r="1629" spans="1:47" ht="15" customHeight="1">
      <c r="A1629" s="182">
        <v>54913124</v>
      </c>
      <c r="B1629" s="76">
        <v>2</v>
      </c>
      <c r="C1629" s="132">
        <v>44761</v>
      </c>
      <c r="D1629" s="79">
        <v>44763</v>
      </c>
      <c r="E1629" s="77" t="s">
        <v>862</v>
      </c>
      <c r="F1629" s="181">
        <v>44772</v>
      </c>
      <c r="G1629" s="81">
        <v>80</v>
      </c>
      <c r="H1629" s="81" t="s">
        <v>1381</v>
      </c>
      <c r="I1629" s="98">
        <v>44799</v>
      </c>
      <c r="J1629" s="76"/>
      <c r="K1629" s="117" t="s">
        <v>932</v>
      </c>
      <c r="L1629" s="259" t="s">
        <v>1407</v>
      </c>
      <c r="M1629" s="77" t="s">
        <v>31</v>
      </c>
      <c r="N1629" s="83"/>
      <c r="O1629" s="84"/>
      <c r="P1629" s="76">
        <v>68</v>
      </c>
      <c r="Q1629" s="76">
        <v>25900</v>
      </c>
      <c r="R1629" s="76">
        <v>4</v>
      </c>
      <c r="S1629" s="85" t="s">
        <v>865</v>
      </c>
      <c r="T1629" s="125" t="s">
        <v>948</v>
      </c>
      <c r="U1629" s="76">
        <v>25.72</v>
      </c>
      <c r="V1629" s="117" t="s">
        <v>934</v>
      </c>
      <c r="W1629" s="84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86"/>
      <c r="AP1629" s="86"/>
      <c r="AQ1629" s="86"/>
      <c r="AR1629" s="86"/>
      <c r="AS1629" s="86"/>
      <c r="AT1629" s="86"/>
      <c r="AU1629" s="86"/>
    </row>
    <row r="1630" spans="1:47" ht="15" customHeight="1">
      <c r="A1630" s="115">
        <v>54912498</v>
      </c>
      <c r="B1630" s="77">
        <v>3</v>
      </c>
      <c r="C1630" s="78">
        <v>44757</v>
      </c>
      <c r="D1630" s="79">
        <v>44758</v>
      </c>
      <c r="E1630" s="77" t="s">
        <v>862</v>
      </c>
      <c r="F1630" s="181">
        <v>44772</v>
      </c>
      <c r="G1630" s="81">
        <v>80</v>
      </c>
      <c r="H1630" s="81" t="s">
        <v>1381</v>
      </c>
      <c r="I1630" s="98">
        <v>44799</v>
      </c>
      <c r="J1630" s="81" t="s">
        <v>1281</v>
      </c>
      <c r="K1630" s="117" t="s">
        <v>932</v>
      </c>
      <c r="L1630" s="82" t="s">
        <v>1220</v>
      </c>
      <c r="M1630" s="77" t="s">
        <v>6</v>
      </c>
      <c r="N1630" s="83"/>
      <c r="O1630" s="84"/>
      <c r="P1630" s="76">
        <v>68</v>
      </c>
      <c r="Q1630" s="76">
        <v>25900</v>
      </c>
      <c r="R1630" s="76">
        <v>4</v>
      </c>
      <c r="S1630" s="85" t="s">
        <v>865</v>
      </c>
      <c r="T1630" s="125" t="s">
        <v>948</v>
      </c>
      <c r="U1630" s="76">
        <v>25.72</v>
      </c>
      <c r="V1630" s="117" t="s">
        <v>934</v>
      </c>
      <c r="W1630" s="84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86"/>
      <c r="AP1630" s="86"/>
      <c r="AQ1630" s="86"/>
      <c r="AR1630" s="86"/>
      <c r="AS1630" s="86"/>
      <c r="AT1630" s="86"/>
      <c r="AU1630" s="86"/>
    </row>
    <row r="1631" spans="1:47" ht="15" customHeight="1">
      <c r="A1631" s="115">
        <v>54970124</v>
      </c>
      <c r="B1631" s="76">
        <v>14</v>
      </c>
      <c r="C1631" s="78">
        <v>44757</v>
      </c>
      <c r="D1631" s="79">
        <v>44757</v>
      </c>
      <c r="E1631" s="77" t="s">
        <v>862</v>
      </c>
      <c r="F1631" s="181">
        <v>44772</v>
      </c>
      <c r="G1631" s="81">
        <v>80</v>
      </c>
      <c r="H1631" s="81" t="s">
        <v>1381</v>
      </c>
      <c r="I1631" s="98">
        <v>44799</v>
      </c>
      <c r="J1631" s="81" t="s">
        <v>1368</v>
      </c>
      <c r="K1631" s="117" t="s">
        <v>932</v>
      </c>
      <c r="L1631" s="82" t="s">
        <v>1219</v>
      </c>
      <c r="M1631" s="77" t="s">
        <v>8</v>
      </c>
      <c r="N1631" s="83"/>
      <c r="O1631" s="84"/>
      <c r="P1631" s="76">
        <v>69</v>
      </c>
      <c r="Q1631" s="81">
        <v>25000</v>
      </c>
      <c r="R1631" s="81">
        <v>4</v>
      </c>
      <c r="S1631" s="89" t="s">
        <v>877</v>
      </c>
      <c r="T1631" s="100" t="s">
        <v>891</v>
      </c>
      <c r="U1631" s="81">
        <v>25.22</v>
      </c>
      <c r="V1631" s="117" t="s">
        <v>934</v>
      </c>
      <c r="W1631" s="84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86"/>
      <c r="AP1631" s="86"/>
      <c r="AQ1631" s="86"/>
      <c r="AR1631" s="86"/>
      <c r="AS1631" s="86"/>
      <c r="AT1631" s="86"/>
      <c r="AU1631" s="86"/>
    </row>
    <row r="1632" spans="1:47" ht="15" customHeight="1">
      <c r="A1632" s="115">
        <v>98103906</v>
      </c>
      <c r="B1632" s="77">
        <v>15</v>
      </c>
      <c r="C1632" s="78">
        <v>44757</v>
      </c>
      <c r="D1632" s="79">
        <v>44757</v>
      </c>
      <c r="E1632" s="77" t="s">
        <v>862</v>
      </c>
      <c r="F1632" s="181">
        <v>44772</v>
      </c>
      <c r="G1632" s="81">
        <v>80</v>
      </c>
      <c r="H1632" s="81" t="s">
        <v>1381</v>
      </c>
      <c r="I1632" s="98">
        <v>44799</v>
      </c>
      <c r="J1632" s="81" t="s">
        <v>1368</v>
      </c>
      <c r="K1632" s="117" t="s">
        <v>932</v>
      </c>
      <c r="L1632" s="82" t="s">
        <v>1219</v>
      </c>
      <c r="M1632" s="77" t="s">
        <v>8</v>
      </c>
      <c r="N1632" s="83"/>
      <c r="O1632" s="84"/>
      <c r="P1632" s="76">
        <v>69</v>
      </c>
      <c r="Q1632" s="76">
        <v>25000</v>
      </c>
      <c r="R1632" s="76">
        <v>4</v>
      </c>
      <c r="S1632" s="85" t="s">
        <v>875</v>
      </c>
      <c r="T1632" s="88" t="s">
        <v>876</v>
      </c>
      <c r="U1632" s="76">
        <v>25.22</v>
      </c>
      <c r="V1632" s="117" t="s">
        <v>934</v>
      </c>
      <c r="W1632" s="84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86"/>
      <c r="AP1632" s="86"/>
      <c r="AQ1632" s="86"/>
      <c r="AR1632" s="86"/>
      <c r="AS1632" s="86"/>
      <c r="AT1632" s="86"/>
      <c r="AU1632" s="86"/>
    </row>
    <row r="1633" spans="1:47" ht="15" customHeight="1">
      <c r="A1633" s="118">
        <v>59910927</v>
      </c>
      <c r="B1633" s="77">
        <v>31</v>
      </c>
      <c r="C1633" s="132">
        <v>44754</v>
      </c>
      <c r="D1633" s="79">
        <v>44756</v>
      </c>
      <c r="E1633" s="81" t="s">
        <v>862</v>
      </c>
      <c r="F1633" s="181">
        <v>44772</v>
      </c>
      <c r="G1633" s="103">
        <v>40</v>
      </c>
      <c r="H1633" s="81" t="s">
        <v>1381</v>
      </c>
      <c r="I1633" s="98">
        <v>44799</v>
      </c>
      <c r="J1633" s="76" t="s">
        <v>1281</v>
      </c>
      <c r="K1633" s="117" t="s">
        <v>932</v>
      </c>
      <c r="L1633" s="232" t="s">
        <v>1408</v>
      </c>
      <c r="M1633" s="77" t="s">
        <v>1250</v>
      </c>
      <c r="N1633" s="83"/>
      <c r="O1633" s="84"/>
      <c r="P1633" s="81">
        <v>71</v>
      </c>
      <c r="Q1633" s="81">
        <v>20400</v>
      </c>
      <c r="R1633" s="81">
        <v>2</v>
      </c>
      <c r="S1633" s="89" t="s">
        <v>953</v>
      </c>
      <c r="T1633" s="81" t="s">
        <v>955</v>
      </c>
      <c r="U1633" s="81">
        <v>14.62</v>
      </c>
      <c r="V1633" s="117" t="s">
        <v>934</v>
      </c>
      <c r="W1633" s="84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86"/>
      <c r="AP1633" s="86"/>
      <c r="AQ1633" s="86"/>
      <c r="AR1633" s="86"/>
      <c r="AS1633" s="86"/>
      <c r="AT1633" s="86"/>
      <c r="AU1633" s="86"/>
    </row>
    <row r="1634" spans="1:47" ht="15" customHeight="1">
      <c r="A1634" s="115">
        <v>54302054</v>
      </c>
      <c r="B1634" s="76">
        <v>32</v>
      </c>
      <c r="C1634" s="78">
        <v>44757</v>
      </c>
      <c r="D1634" s="79">
        <v>44757</v>
      </c>
      <c r="E1634" s="77" t="s">
        <v>862</v>
      </c>
      <c r="F1634" s="181">
        <v>44772</v>
      </c>
      <c r="G1634" s="103">
        <v>40</v>
      </c>
      <c r="H1634" s="81" t="s">
        <v>1381</v>
      </c>
      <c r="I1634" s="98">
        <v>44799</v>
      </c>
      <c r="J1634" s="81" t="s">
        <v>1368</v>
      </c>
      <c r="K1634" s="117" t="s">
        <v>932</v>
      </c>
      <c r="L1634" s="82" t="s">
        <v>1219</v>
      </c>
      <c r="M1634" s="77" t="s">
        <v>8</v>
      </c>
      <c r="N1634" s="83"/>
      <c r="O1634" s="84"/>
      <c r="P1634" s="76">
        <v>72</v>
      </c>
      <c r="Q1634" s="76">
        <v>19900</v>
      </c>
      <c r="R1634" s="76">
        <v>2</v>
      </c>
      <c r="S1634" s="85" t="s">
        <v>953</v>
      </c>
      <c r="T1634" s="76" t="s">
        <v>1001</v>
      </c>
      <c r="U1634" s="76">
        <v>14.62</v>
      </c>
      <c r="V1634" s="117" t="s">
        <v>934</v>
      </c>
      <c r="W1634" s="84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86"/>
      <c r="AP1634" s="86"/>
      <c r="AQ1634" s="86"/>
      <c r="AR1634" s="86"/>
      <c r="AS1634" s="86"/>
      <c r="AT1634" s="86"/>
      <c r="AU1634" s="86"/>
    </row>
    <row r="1635" spans="1:47" ht="15" customHeight="1">
      <c r="A1635" s="115">
        <v>54959267</v>
      </c>
      <c r="B1635" s="77">
        <v>33</v>
      </c>
      <c r="C1635" s="78">
        <v>44757</v>
      </c>
      <c r="D1635" s="79">
        <v>44758</v>
      </c>
      <c r="E1635" s="77" t="s">
        <v>862</v>
      </c>
      <c r="F1635" s="181">
        <v>44772</v>
      </c>
      <c r="G1635" s="103">
        <v>40</v>
      </c>
      <c r="H1635" s="81" t="s">
        <v>1381</v>
      </c>
      <c r="I1635" s="98">
        <v>44799</v>
      </c>
      <c r="J1635" s="81" t="s">
        <v>1409</v>
      </c>
      <c r="K1635" s="117" t="s">
        <v>932</v>
      </c>
      <c r="L1635" s="82" t="s">
        <v>1220</v>
      </c>
      <c r="M1635" s="77" t="s">
        <v>6</v>
      </c>
      <c r="N1635" s="83"/>
      <c r="O1635" s="84"/>
      <c r="P1635" s="76">
        <v>70</v>
      </c>
      <c r="Q1635" s="127">
        <v>21500</v>
      </c>
      <c r="R1635" s="127">
        <v>2</v>
      </c>
      <c r="S1635" s="128" t="s">
        <v>953</v>
      </c>
      <c r="T1635" s="129" t="s">
        <v>954</v>
      </c>
      <c r="U1635" s="127">
        <v>14.62</v>
      </c>
      <c r="V1635" s="117" t="s">
        <v>934</v>
      </c>
      <c r="W1635" s="84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86"/>
      <c r="AP1635" s="86"/>
      <c r="AQ1635" s="86"/>
      <c r="AR1635" s="86"/>
      <c r="AS1635" s="86"/>
      <c r="AT1635" s="86"/>
      <c r="AU1635" s="86"/>
    </row>
    <row r="1636" spans="1:47" ht="15" customHeight="1">
      <c r="A1636" s="115">
        <v>54912316</v>
      </c>
      <c r="B1636" s="76">
        <v>4</v>
      </c>
      <c r="C1636" s="132">
        <v>44767</v>
      </c>
      <c r="D1636" s="79">
        <v>44767</v>
      </c>
      <c r="E1636" s="81" t="s">
        <v>862</v>
      </c>
      <c r="F1636" s="181">
        <v>44772</v>
      </c>
      <c r="G1636" s="81">
        <v>80</v>
      </c>
      <c r="H1636" s="81" t="s">
        <v>1381</v>
      </c>
      <c r="I1636" s="98">
        <v>44799</v>
      </c>
      <c r="J1636" s="81"/>
      <c r="K1636" s="117" t="s">
        <v>932</v>
      </c>
      <c r="L1636" s="82" t="s">
        <v>1387</v>
      </c>
      <c r="M1636" s="77" t="s">
        <v>6</v>
      </c>
      <c r="N1636" s="83"/>
      <c r="O1636" s="84"/>
      <c r="P1636" s="76">
        <v>68</v>
      </c>
      <c r="Q1636" s="76">
        <v>25900</v>
      </c>
      <c r="R1636" s="76">
        <v>4</v>
      </c>
      <c r="S1636" s="85" t="s">
        <v>865</v>
      </c>
      <c r="T1636" s="125" t="s">
        <v>948</v>
      </c>
      <c r="U1636" s="76">
        <v>25.72</v>
      </c>
      <c r="V1636" s="117" t="s">
        <v>934</v>
      </c>
      <c r="W1636" s="84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86"/>
      <c r="AP1636" s="86"/>
      <c r="AQ1636" s="86"/>
      <c r="AR1636" s="86"/>
      <c r="AS1636" s="86"/>
      <c r="AT1636" s="86"/>
      <c r="AU1636" s="86"/>
    </row>
    <row r="1637" spans="1:47" ht="15" customHeight="1">
      <c r="A1637" s="115">
        <v>54966379</v>
      </c>
      <c r="B1637" s="77">
        <v>5</v>
      </c>
      <c r="C1637" s="132">
        <v>44767</v>
      </c>
      <c r="D1637" s="79">
        <v>44767</v>
      </c>
      <c r="E1637" s="81" t="s">
        <v>862</v>
      </c>
      <c r="F1637" s="181">
        <v>44772</v>
      </c>
      <c r="G1637" s="81">
        <v>80</v>
      </c>
      <c r="H1637" s="81" t="s">
        <v>1381</v>
      </c>
      <c r="I1637" s="98">
        <v>44799</v>
      </c>
      <c r="J1637" s="81"/>
      <c r="K1637" s="117" t="s">
        <v>932</v>
      </c>
      <c r="L1637" s="82" t="s">
        <v>1387</v>
      </c>
      <c r="M1637" s="77" t="s">
        <v>6</v>
      </c>
      <c r="N1637" s="83"/>
      <c r="O1637" s="84"/>
      <c r="P1637" s="76">
        <v>69</v>
      </c>
      <c r="Q1637" s="81">
        <v>25000</v>
      </c>
      <c r="R1637" s="81">
        <v>4</v>
      </c>
      <c r="S1637" s="89" t="s">
        <v>877</v>
      </c>
      <c r="T1637" s="100" t="s">
        <v>891</v>
      </c>
      <c r="U1637" s="81">
        <v>25.22</v>
      </c>
      <c r="V1637" s="117" t="s">
        <v>934</v>
      </c>
      <c r="W1637" s="84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86"/>
      <c r="AP1637" s="86"/>
      <c r="AQ1637" s="86"/>
      <c r="AR1637" s="86"/>
      <c r="AS1637" s="86"/>
      <c r="AT1637" s="86"/>
      <c r="AU1637" s="86"/>
    </row>
    <row r="1638" spans="1:47" ht="15" customHeight="1">
      <c r="A1638" s="115">
        <v>98106685</v>
      </c>
      <c r="B1638" s="76">
        <v>6</v>
      </c>
      <c r="C1638" s="132">
        <v>44767</v>
      </c>
      <c r="D1638" s="79">
        <v>44767</v>
      </c>
      <c r="E1638" s="81" t="s">
        <v>862</v>
      </c>
      <c r="F1638" s="181">
        <v>44772</v>
      </c>
      <c r="G1638" s="81">
        <v>80</v>
      </c>
      <c r="H1638" s="81" t="s">
        <v>1381</v>
      </c>
      <c r="I1638" s="98">
        <v>44799</v>
      </c>
      <c r="J1638" s="81"/>
      <c r="K1638" s="117" t="s">
        <v>932</v>
      </c>
      <c r="L1638" s="82" t="s">
        <v>1387</v>
      </c>
      <c r="M1638" s="77" t="s">
        <v>6</v>
      </c>
      <c r="N1638" s="83"/>
      <c r="O1638" s="84"/>
      <c r="P1638" s="76">
        <v>69</v>
      </c>
      <c r="Q1638" s="76">
        <v>25000</v>
      </c>
      <c r="R1638" s="76">
        <v>4</v>
      </c>
      <c r="S1638" s="85" t="s">
        <v>875</v>
      </c>
      <c r="T1638" s="88" t="s">
        <v>876</v>
      </c>
      <c r="U1638" s="76">
        <v>25.22</v>
      </c>
      <c r="V1638" s="117" t="s">
        <v>934</v>
      </c>
      <c r="W1638" s="84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86"/>
      <c r="AP1638" s="86"/>
      <c r="AQ1638" s="86"/>
      <c r="AR1638" s="86"/>
      <c r="AS1638" s="86"/>
      <c r="AT1638" s="86"/>
      <c r="AU1638" s="86"/>
    </row>
    <row r="1639" spans="1:47" ht="15" customHeight="1">
      <c r="A1639" s="115">
        <v>98114242</v>
      </c>
      <c r="B1639" s="77">
        <v>7</v>
      </c>
      <c r="C1639" s="132">
        <v>44767</v>
      </c>
      <c r="D1639" s="79">
        <v>44767</v>
      </c>
      <c r="E1639" s="81" t="s">
        <v>862</v>
      </c>
      <c r="F1639" s="181">
        <v>44772</v>
      </c>
      <c r="G1639" s="81">
        <v>80</v>
      </c>
      <c r="H1639" s="81" t="s">
        <v>1381</v>
      </c>
      <c r="I1639" s="98">
        <v>44799</v>
      </c>
      <c r="J1639" s="81"/>
      <c r="K1639" s="117" t="s">
        <v>932</v>
      </c>
      <c r="L1639" s="82" t="s">
        <v>1387</v>
      </c>
      <c r="M1639" s="77" t="s">
        <v>6</v>
      </c>
      <c r="N1639" s="83"/>
      <c r="O1639" s="84"/>
      <c r="P1639" s="76">
        <v>69</v>
      </c>
      <c r="Q1639" s="76">
        <v>25000</v>
      </c>
      <c r="R1639" s="76">
        <v>4</v>
      </c>
      <c r="S1639" s="85" t="s">
        <v>875</v>
      </c>
      <c r="T1639" s="88" t="s">
        <v>876</v>
      </c>
      <c r="U1639" s="76">
        <v>25.22</v>
      </c>
      <c r="V1639" s="117" t="s">
        <v>934</v>
      </c>
      <c r="W1639" s="84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86"/>
      <c r="AP1639" s="86"/>
      <c r="AQ1639" s="86"/>
      <c r="AR1639" s="86"/>
      <c r="AS1639" s="86"/>
      <c r="AT1639" s="86"/>
      <c r="AU1639" s="86"/>
    </row>
    <row r="1640" spans="1:47" ht="15" customHeight="1">
      <c r="A1640" s="115">
        <v>98139884</v>
      </c>
      <c r="B1640" s="76">
        <v>8</v>
      </c>
      <c r="C1640" s="132">
        <v>44767</v>
      </c>
      <c r="D1640" s="79">
        <v>44767</v>
      </c>
      <c r="E1640" s="81" t="s">
        <v>862</v>
      </c>
      <c r="F1640" s="181">
        <v>44772</v>
      </c>
      <c r="G1640" s="81">
        <v>80</v>
      </c>
      <c r="H1640" s="81" t="s">
        <v>1381</v>
      </c>
      <c r="I1640" s="98">
        <v>44799</v>
      </c>
      <c r="J1640" s="81"/>
      <c r="K1640" s="117" t="s">
        <v>932</v>
      </c>
      <c r="L1640" s="82" t="s">
        <v>1387</v>
      </c>
      <c r="M1640" s="77" t="s">
        <v>6</v>
      </c>
      <c r="N1640" s="83"/>
      <c r="O1640" s="84"/>
      <c r="P1640" s="76">
        <v>69</v>
      </c>
      <c r="Q1640" s="76">
        <v>25000</v>
      </c>
      <c r="R1640" s="76">
        <v>4</v>
      </c>
      <c r="S1640" s="85" t="s">
        <v>875</v>
      </c>
      <c r="T1640" s="88" t="s">
        <v>876</v>
      </c>
      <c r="U1640" s="76">
        <v>25.22</v>
      </c>
      <c r="V1640" s="117" t="s">
        <v>934</v>
      </c>
      <c r="W1640" s="84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86"/>
      <c r="AP1640" s="86"/>
      <c r="AQ1640" s="86"/>
      <c r="AR1640" s="86"/>
      <c r="AS1640" s="86"/>
      <c r="AT1640" s="86"/>
      <c r="AU1640" s="86"/>
    </row>
    <row r="1641" spans="1:47" ht="15" customHeight="1">
      <c r="A1641" s="115">
        <v>98192909</v>
      </c>
      <c r="B1641" s="77">
        <v>9</v>
      </c>
      <c r="C1641" s="132">
        <v>44767</v>
      </c>
      <c r="D1641" s="79">
        <v>44767</v>
      </c>
      <c r="E1641" s="81" t="s">
        <v>862</v>
      </c>
      <c r="F1641" s="181">
        <v>44772</v>
      </c>
      <c r="G1641" s="81">
        <v>80</v>
      </c>
      <c r="H1641" s="81" t="s">
        <v>1381</v>
      </c>
      <c r="I1641" s="98">
        <v>44799</v>
      </c>
      <c r="J1641" s="81"/>
      <c r="K1641" s="117" t="s">
        <v>932</v>
      </c>
      <c r="L1641" s="82" t="s">
        <v>1387</v>
      </c>
      <c r="M1641" s="77" t="s">
        <v>6</v>
      </c>
      <c r="N1641" s="83"/>
      <c r="O1641" s="84"/>
      <c r="P1641" s="76">
        <v>69</v>
      </c>
      <c r="Q1641" s="76">
        <v>25000</v>
      </c>
      <c r="R1641" s="76">
        <v>4</v>
      </c>
      <c r="S1641" s="85" t="s">
        <v>875</v>
      </c>
      <c r="T1641" s="88" t="s">
        <v>876</v>
      </c>
      <c r="U1641" s="76">
        <v>25.22</v>
      </c>
      <c r="V1641" s="117" t="s">
        <v>934</v>
      </c>
      <c r="W1641" s="84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86"/>
      <c r="AP1641" s="86"/>
      <c r="AQ1641" s="86"/>
      <c r="AR1641" s="86"/>
      <c r="AS1641" s="86"/>
      <c r="AT1641" s="86"/>
      <c r="AU1641" s="86"/>
    </row>
    <row r="1642" spans="1:47" ht="15" customHeight="1">
      <c r="A1642" s="115">
        <v>98515729</v>
      </c>
      <c r="B1642" s="76">
        <v>10</v>
      </c>
      <c r="C1642" s="132">
        <v>44767</v>
      </c>
      <c r="D1642" s="79">
        <v>44767</v>
      </c>
      <c r="E1642" s="81" t="s">
        <v>862</v>
      </c>
      <c r="F1642" s="181">
        <v>44772</v>
      </c>
      <c r="G1642" s="81">
        <v>80</v>
      </c>
      <c r="H1642" s="81" t="s">
        <v>1381</v>
      </c>
      <c r="I1642" s="98">
        <v>44799</v>
      </c>
      <c r="J1642" s="81"/>
      <c r="K1642" s="117" t="s">
        <v>932</v>
      </c>
      <c r="L1642" s="82" t="s">
        <v>1387</v>
      </c>
      <c r="M1642" s="77" t="s">
        <v>6</v>
      </c>
      <c r="N1642" s="83"/>
      <c r="O1642" s="84"/>
      <c r="P1642" s="76">
        <v>68.5</v>
      </c>
      <c r="Q1642" s="76">
        <v>25400</v>
      </c>
      <c r="R1642" s="76">
        <v>4</v>
      </c>
      <c r="S1642" s="85" t="s">
        <v>865</v>
      </c>
      <c r="T1642" s="76" t="s">
        <v>873</v>
      </c>
      <c r="U1642" s="76">
        <v>25.7</v>
      </c>
      <c r="V1642" s="117" t="s">
        <v>934</v>
      </c>
      <c r="W1642" s="84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86"/>
      <c r="AP1642" s="86"/>
      <c r="AQ1642" s="86"/>
      <c r="AR1642" s="86"/>
      <c r="AS1642" s="86"/>
      <c r="AT1642" s="86"/>
      <c r="AU1642" s="86"/>
    </row>
    <row r="1643" spans="1:47" ht="15" customHeight="1">
      <c r="A1643" s="115">
        <v>98519200</v>
      </c>
      <c r="B1643" s="77">
        <v>11</v>
      </c>
      <c r="C1643" s="132">
        <v>44767</v>
      </c>
      <c r="D1643" s="79">
        <v>44767</v>
      </c>
      <c r="E1643" s="81" t="s">
        <v>862</v>
      </c>
      <c r="F1643" s="181">
        <v>44772</v>
      </c>
      <c r="G1643" s="81">
        <v>80</v>
      </c>
      <c r="H1643" s="81" t="s">
        <v>1381</v>
      </c>
      <c r="I1643" s="98">
        <v>44799</v>
      </c>
      <c r="J1643" s="81"/>
      <c r="K1643" s="117" t="s">
        <v>932</v>
      </c>
      <c r="L1643" s="82" t="s">
        <v>1387</v>
      </c>
      <c r="M1643" s="77" t="s">
        <v>6</v>
      </c>
      <c r="N1643" s="83"/>
      <c r="O1643" s="84"/>
      <c r="P1643" s="76">
        <v>68.5</v>
      </c>
      <c r="Q1643" s="76">
        <v>25300</v>
      </c>
      <c r="R1643" s="76">
        <v>4</v>
      </c>
      <c r="S1643" s="85" t="s">
        <v>865</v>
      </c>
      <c r="T1643" s="76" t="s">
        <v>873</v>
      </c>
      <c r="U1643" s="76">
        <v>25.7</v>
      </c>
      <c r="V1643" s="117" t="s">
        <v>934</v>
      </c>
      <c r="W1643" s="84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86"/>
      <c r="AP1643" s="86"/>
      <c r="AQ1643" s="86"/>
      <c r="AR1643" s="86"/>
      <c r="AS1643" s="86"/>
      <c r="AT1643" s="86"/>
      <c r="AU1643" s="86"/>
    </row>
    <row r="1644" spans="1:47" ht="15" customHeight="1">
      <c r="A1644" s="115">
        <v>98519432</v>
      </c>
      <c r="B1644" s="76">
        <v>12</v>
      </c>
      <c r="C1644" s="132">
        <v>44767</v>
      </c>
      <c r="D1644" s="79">
        <v>44767</v>
      </c>
      <c r="E1644" s="81" t="s">
        <v>862</v>
      </c>
      <c r="F1644" s="181">
        <v>44772</v>
      </c>
      <c r="G1644" s="81">
        <v>80</v>
      </c>
      <c r="H1644" s="81" t="s">
        <v>1381</v>
      </c>
      <c r="I1644" s="98">
        <v>44799</v>
      </c>
      <c r="J1644" s="81"/>
      <c r="K1644" s="117" t="s">
        <v>932</v>
      </c>
      <c r="L1644" s="82" t="s">
        <v>1387</v>
      </c>
      <c r="M1644" s="77" t="s">
        <v>6</v>
      </c>
      <c r="N1644" s="83"/>
      <c r="O1644" s="84"/>
      <c r="P1644" s="76">
        <v>68.5</v>
      </c>
      <c r="Q1644" s="76">
        <v>25400</v>
      </c>
      <c r="R1644" s="76">
        <v>4</v>
      </c>
      <c r="S1644" s="85" t="s">
        <v>865</v>
      </c>
      <c r="T1644" s="76" t="s">
        <v>873</v>
      </c>
      <c r="U1644" s="76">
        <v>25.7</v>
      </c>
      <c r="V1644" s="117" t="s">
        <v>934</v>
      </c>
      <c r="W1644" s="84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86"/>
      <c r="AP1644" s="86"/>
      <c r="AQ1644" s="86"/>
      <c r="AR1644" s="86"/>
      <c r="AS1644" s="86"/>
      <c r="AT1644" s="86"/>
      <c r="AU1644" s="86"/>
    </row>
    <row r="1645" spans="1:47" ht="15" customHeight="1">
      <c r="A1645" s="115">
        <v>98519440</v>
      </c>
      <c r="B1645" s="77">
        <v>13</v>
      </c>
      <c r="C1645" s="132">
        <v>44767</v>
      </c>
      <c r="D1645" s="79">
        <v>44767</v>
      </c>
      <c r="E1645" s="81" t="s">
        <v>862</v>
      </c>
      <c r="F1645" s="181">
        <v>44772</v>
      </c>
      <c r="G1645" s="81">
        <v>80</v>
      </c>
      <c r="H1645" s="81" t="s">
        <v>1381</v>
      </c>
      <c r="I1645" s="98">
        <v>44799</v>
      </c>
      <c r="J1645" s="81"/>
      <c r="K1645" s="117" t="s">
        <v>932</v>
      </c>
      <c r="L1645" s="82" t="s">
        <v>1387</v>
      </c>
      <c r="M1645" s="77" t="s">
        <v>6</v>
      </c>
      <c r="N1645" s="83"/>
      <c r="O1645" s="84"/>
      <c r="P1645" s="76">
        <v>68.5</v>
      </c>
      <c r="Q1645" s="76">
        <v>25500</v>
      </c>
      <c r="R1645" s="76">
        <v>4</v>
      </c>
      <c r="S1645" s="85" t="s">
        <v>865</v>
      </c>
      <c r="T1645" s="76" t="s">
        <v>873</v>
      </c>
      <c r="U1645" s="76">
        <v>25.7</v>
      </c>
      <c r="V1645" s="117" t="s">
        <v>934</v>
      </c>
      <c r="W1645" s="84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86"/>
      <c r="AP1645" s="86"/>
      <c r="AQ1645" s="86"/>
      <c r="AR1645" s="86"/>
      <c r="AS1645" s="86"/>
      <c r="AT1645" s="86"/>
      <c r="AU1645" s="86"/>
    </row>
    <row r="1646" spans="1:47" ht="15" customHeight="1">
      <c r="A1646" s="115">
        <v>54923842</v>
      </c>
      <c r="B1646" s="76">
        <v>16</v>
      </c>
      <c r="C1646" s="132">
        <v>44767</v>
      </c>
      <c r="D1646" s="79">
        <v>44767</v>
      </c>
      <c r="E1646" s="81" t="s">
        <v>862</v>
      </c>
      <c r="F1646" s="181">
        <v>44772</v>
      </c>
      <c r="G1646" s="81">
        <v>80</v>
      </c>
      <c r="H1646" s="81" t="s">
        <v>1381</v>
      </c>
      <c r="I1646" s="98">
        <v>44799</v>
      </c>
      <c r="J1646" s="81"/>
      <c r="K1646" s="117" t="s">
        <v>932</v>
      </c>
      <c r="L1646" s="82" t="s">
        <v>1387</v>
      </c>
      <c r="M1646" s="77" t="s">
        <v>6</v>
      </c>
      <c r="N1646" s="83"/>
      <c r="O1646" s="84"/>
      <c r="P1646" s="76">
        <v>68</v>
      </c>
      <c r="Q1646" s="76">
        <v>25900</v>
      </c>
      <c r="R1646" s="76">
        <v>4</v>
      </c>
      <c r="S1646" s="85" t="s">
        <v>865</v>
      </c>
      <c r="T1646" s="125" t="s">
        <v>948</v>
      </c>
      <c r="U1646" s="76">
        <v>25.72</v>
      </c>
      <c r="V1646" s="117" t="s">
        <v>934</v>
      </c>
      <c r="W1646" s="84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86"/>
      <c r="AP1646" s="86"/>
      <c r="AQ1646" s="86"/>
      <c r="AR1646" s="86"/>
      <c r="AS1646" s="86"/>
      <c r="AT1646" s="86"/>
      <c r="AU1646" s="86"/>
    </row>
    <row r="1647" spans="1:47" ht="15" customHeight="1">
      <c r="A1647" s="115">
        <v>91994210</v>
      </c>
      <c r="B1647" s="77">
        <v>17</v>
      </c>
      <c r="C1647" s="132">
        <v>44767</v>
      </c>
      <c r="D1647" s="79">
        <v>44767</v>
      </c>
      <c r="E1647" s="81" t="s">
        <v>862</v>
      </c>
      <c r="F1647" s="181">
        <v>44772</v>
      </c>
      <c r="G1647" s="81">
        <v>80</v>
      </c>
      <c r="H1647" s="81" t="s">
        <v>1381</v>
      </c>
      <c r="I1647" s="98">
        <v>44799</v>
      </c>
      <c r="J1647" s="81"/>
      <c r="K1647" s="117" t="s">
        <v>932</v>
      </c>
      <c r="L1647" s="82" t="s">
        <v>1387</v>
      </c>
      <c r="M1647" s="77" t="s">
        <v>6</v>
      </c>
      <c r="N1647" s="83"/>
      <c r="O1647" s="84"/>
      <c r="P1647" s="76">
        <v>68.5</v>
      </c>
      <c r="Q1647" s="76">
        <v>25400</v>
      </c>
      <c r="R1647" s="76">
        <v>4</v>
      </c>
      <c r="S1647" s="85" t="s">
        <v>865</v>
      </c>
      <c r="T1647" s="76" t="s">
        <v>873</v>
      </c>
      <c r="U1647" s="76">
        <v>25.7</v>
      </c>
      <c r="V1647" s="117" t="s">
        <v>934</v>
      </c>
      <c r="W1647" s="84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86"/>
      <c r="AP1647" s="86"/>
      <c r="AQ1647" s="86"/>
      <c r="AR1647" s="86"/>
      <c r="AS1647" s="86"/>
      <c r="AT1647" s="86"/>
      <c r="AU1647" s="86"/>
    </row>
    <row r="1648" spans="1:47" ht="15" customHeight="1">
      <c r="A1648" s="115">
        <v>98101074</v>
      </c>
      <c r="B1648" s="76">
        <v>18</v>
      </c>
      <c r="C1648" s="132">
        <v>44767</v>
      </c>
      <c r="D1648" s="79">
        <v>44767</v>
      </c>
      <c r="E1648" s="81" t="s">
        <v>862</v>
      </c>
      <c r="F1648" s="181">
        <v>44772</v>
      </c>
      <c r="G1648" s="81">
        <v>80</v>
      </c>
      <c r="H1648" s="81" t="s">
        <v>1381</v>
      </c>
      <c r="I1648" s="98">
        <v>44799</v>
      </c>
      <c r="J1648" s="81"/>
      <c r="K1648" s="117" t="s">
        <v>932</v>
      </c>
      <c r="L1648" s="82" t="s">
        <v>1387</v>
      </c>
      <c r="M1648" s="77" t="s">
        <v>6</v>
      </c>
      <c r="N1648" s="83"/>
      <c r="O1648" s="84"/>
      <c r="P1648" s="76">
        <v>69</v>
      </c>
      <c r="Q1648" s="76">
        <v>25000</v>
      </c>
      <c r="R1648" s="76">
        <v>4</v>
      </c>
      <c r="S1648" s="85" t="s">
        <v>875</v>
      </c>
      <c r="T1648" s="88" t="s">
        <v>876</v>
      </c>
      <c r="U1648" s="76">
        <v>25.22</v>
      </c>
      <c r="V1648" s="117" t="s">
        <v>934</v>
      </c>
      <c r="W1648" s="84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86"/>
      <c r="AP1648" s="86"/>
      <c r="AQ1648" s="86"/>
      <c r="AR1648" s="86"/>
      <c r="AS1648" s="86"/>
      <c r="AT1648" s="86"/>
      <c r="AU1648" s="86"/>
    </row>
    <row r="1649" spans="1:47" ht="15" customHeight="1">
      <c r="A1649" s="115">
        <v>98122526</v>
      </c>
      <c r="B1649" s="77">
        <v>19</v>
      </c>
      <c r="C1649" s="132">
        <v>44767</v>
      </c>
      <c r="D1649" s="79">
        <v>44767</v>
      </c>
      <c r="E1649" s="81" t="s">
        <v>862</v>
      </c>
      <c r="F1649" s="181">
        <v>44772</v>
      </c>
      <c r="G1649" s="81">
        <v>80</v>
      </c>
      <c r="H1649" s="81" t="s">
        <v>1381</v>
      </c>
      <c r="I1649" s="98">
        <v>44799</v>
      </c>
      <c r="J1649" s="81"/>
      <c r="K1649" s="117" t="s">
        <v>932</v>
      </c>
      <c r="L1649" s="82" t="s">
        <v>1387</v>
      </c>
      <c r="M1649" s="77" t="s">
        <v>6</v>
      </c>
      <c r="N1649" s="83"/>
      <c r="O1649" s="84"/>
      <c r="P1649" s="76">
        <v>69</v>
      </c>
      <c r="Q1649" s="76">
        <v>25000</v>
      </c>
      <c r="R1649" s="76">
        <v>4</v>
      </c>
      <c r="S1649" s="85" t="s">
        <v>875</v>
      </c>
      <c r="T1649" s="88" t="s">
        <v>876</v>
      </c>
      <c r="U1649" s="76">
        <v>25.22</v>
      </c>
      <c r="V1649" s="117" t="s">
        <v>934</v>
      </c>
      <c r="W1649" s="84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86"/>
      <c r="AP1649" s="86"/>
      <c r="AQ1649" s="86"/>
      <c r="AR1649" s="86"/>
      <c r="AS1649" s="86"/>
      <c r="AT1649" s="86"/>
      <c r="AU1649" s="86"/>
    </row>
    <row r="1650" spans="1:47" ht="15" customHeight="1">
      <c r="A1650" s="115">
        <v>98142318</v>
      </c>
      <c r="B1650" s="76">
        <v>20</v>
      </c>
      <c r="C1650" s="132">
        <v>44767</v>
      </c>
      <c r="D1650" s="79">
        <v>44767</v>
      </c>
      <c r="E1650" s="81" t="s">
        <v>862</v>
      </c>
      <c r="F1650" s="181">
        <v>44772</v>
      </c>
      <c r="G1650" s="81">
        <v>80</v>
      </c>
      <c r="H1650" s="81" t="s">
        <v>1381</v>
      </c>
      <c r="I1650" s="98">
        <v>44799</v>
      </c>
      <c r="J1650" s="81"/>
      <c r="K1650" s="117" t="s">
        <v>932</v>
      </c>
      <c r="L1650" s="82" t="s">
        <v>1387</v>
      </c>
      <c r="M1650" s="77" t="s">
        <v>6</v>
      </c>
      <c r="N1650" s="83"/>
      <c r="O1650" s="84"/>
      <c r="P1650" s="76">
        <v>69</v>
      </c>
      <c r="Q1650" s="76">
        <v>25000</v>
      </c>
      <c r="R1650" s="76">
        <v>4</v>
      </c>
      <c r="S1650" s="85" t="s">
        <v>875</v>
      </c>
      <c r="T1650" s="88" t="s">
        <v>876</v>
      </c>
      <c r="U1650" s="76">
        <v>25.22</v>
      </c>
      <c r="V1650" s="117" t="s">
        <v>934</v>
      </c>
      <c r="W1650" s="84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86"/>
      <c r="AP1650" s="86"/>
      <c r="AQ1650" s="86"/>
      <c r="AR1650" s="86"/>
      <c r="AS1650" s="86"/>
      <c r="AT1650" s="86"/>
      <c r="AU1650" s="86"/>
    </row>
    <row r="1651" spans="1:47" ht="15" customHeight="1">
      <c r="A1651" s="115">
        <v>98129620</v>
      </c>
      <c r="B1651" s="77">
        <v>21</v>
      </c>
      <c r="C1651" s="132">
        <v>44767</v>
      </c>
      <c r="D1651" s="79">
        <v>44767</v>
      </c>
      <c r="E1651" s="81" t="s">
        <v>862</v>
      </c>
      <c r="F1651" s="181">
        <v>44772</v>
      </c>
      <c r="G1651" s="81">
        <v>80</v>
      </c>
      <c r="H1651" s="81" t="s">
        <v>1381</v>
      </c>
      <c r="I1651" s="98">
        <v>44799</v>
      </c>
      <c r="J1651" s="81"/>
      <c r="K1651" s="117" t="s">
        <v>932</v>
      </c>
      <c r="L1651" s="82" t="s">
        <v>1387</v>
      </c>
      <c r="M1651" s="77" t="s">
        <v>6</v>
      </c>
      <c r="N1651" s="83"/>
      <c r="O1651" s="84"/>
      <c r="P1651" s="76">
        <v>69</v>
      </c>
      <c r="Q1651" s="76">
        <v>25000</v>
      </c>
      <c r="R1651" s="76">
        <v>4</v>
      </c>
      <c r="S1651" s="85" t="s">
        <v>875</v>
      </c>
      <c r="T1651" s="88" t="s">
        <v>876</v>
      </c>
      <c r="U1651" s="76">
        <v>25.22</v>
      </c>
      <c r="V1651" s="117" t="s">
        <v>934</v>
      </c>
      <c r="W1651" s="84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86"/>
      <c r="AP1651" s="86"/>
      <c r="AQ1651" s="86"/>
      <c r="AR1651" s="86"/>
      <c r="AS1651" s="86"/>
      <c r="AT1651" s="86"/>
      <c r="AU1651" s="86"/>
    </row>
    <row r="1652" spans="1:47" ht="15" customHeight="1">
      <c r="A1652" s="115">
        <v>98551039</v>
      </c>
      <c r="B1652" s="76">
        <v>22</v>
      </c>
      <c r="C1652" s="132">
        <v>44767</v>
      </c>
      <c r="D1652" s="79">
        <v>44767</v>
      </c>
      <c r="E1652" s="81" t="s">
        <v>862</v>
      </c>
      <c r="F1652" s="181">
        <v>44772</v>
      </c>
      <c r="G1652" s="81">
        <v>80</v>
      </c>
      <c r="H1652" s="81" t="s">
        <v>1381</v>
      </c>
      <c r="I1652" s="98">
        <v>44799</v>
      </c>
      <c r="J1652" s="81"/>
      <c r="K1652" s="117" t="s">
        <v>932</v>
      </c>
      <c r="L1652" s="82" t="s">
        <v>1387</v>
      </c>
      <c r="M1652" s="77" t="s">
        <v>6</v>
      </c>
      <c r="N1652" s="83"/>
      <c r="O1652" s="84"/>
      <c r="P1652" s="76">
        <v>69</v>
      </c>
      <c r="Q1652" s="76">
        <v>25000</v>
      </c>
      <c r="R1652" s="76">
        <v>4</v>
      </c>
      <c r="S1652" s="85" t="s">
        <v>875</v>
      </c>
      <c r="T1652" s="88" t="s">
        <v>876</v>
      </c>
      <c r="U1652" s="76">
        <v>25.22</v>
      </c>
      <c r="V1652" s="117" t="s">
        <v>934</v>
      </c>
      <c r="W1652" s="84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86"/>
      <c r="AP1652" s="86"/>
      <c r="AQ1652" s="86"/>
      <c r="AR1652" s="86"/>
      <c r="AS1652" s="86"/>
      <c r="AT1652" s="86"/>
      <c r="AU1652" s="86"/>
    </row>
    <row r="1653" spans="1:47" ht="15" customHeight="1">
      <c r="A1653" s="118">
        <v>95112199</v>
      </c>
      <c r="B1653" s="77">
        <v>23</v>
      </c>
      <c r="C1653" s="132">
        <v>44765</v>
      </c>
      <c r="D1653" s="79">
        <v>44768</v>
      </c>
      <c r="E1653" s="81" t="s">
        <v>862</v>
      </c>
      <c r="F1653" s="181">
        <v>44772</v>
      </c>
      <c r="G1653" s="81">
        <v>80</v>
      </c>
      <c r="H1653" s="81" t="s">
        <v>1381</v>
      </c>
      <c r="I1653" s="98">
        <v>44799</v>
      </c>
      <c r="J1653" s="76"/>
      <c r="K1653" s="117" t="s">
        <v>932</v>
      </c>
      <c r="L1653" s="232" t="s">
        <v>1410</v>
      </c>
      <c r="M1653" s="77" t="s">
        <v>24</v>
      </c>
      <c r="N1653" s="83"/>
      <c r="O1653" s="84"/>
      <c r="P1653" s="76">
        <v>69</v>
      </c>
      <c r="Q1653" s="81">
        <v>25000</v>
      </c>
      <c r="R1653" s="81">
        <v>4</v>
      </c>
      <c r="S1653" s="89" t="s">
        <v>877</v>
      </c>
      <c r="T1653" s="100" t="s">
        <v>891</v>
      </c>
      <c r="U1653" s="81">
        <v>25.22</v>
      </c>
      <c r="V1653" s="117" t="s">
        <v>934</v>
      </c>
      <c r="W1653" s="84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86"/>
      <c r="AP1653" s="86"/>
      <c r="AQ1653" s="86"/>
      <c r="AR1653" s="86"/>
      <c r="AS1653" s="86"/>
      <c r="AT1653" s="86"/>
      <c r="AU1653" s="86"/>
    </row>
    <row r="1654" spans="1:47" ht="15" customHeight="1">
      <c r="A1654" s="118">
        <v>54964531</v>
      </c>
      <c r="B1654" s="76">
        <v>24</v>
      </c>
      <c r="C1654" s="132">
        <v>44765</v>
      </c>
      <c r="D1654" s="79">
        <v>44768</v>
      </c>
      <c r="E1654" s="81" t="s">
        <v>862</v>
      </c>
      <c r="F1654" s="181">
        <v>44772</v>
      </c>
      <c r="G1654" s="81">
        <v>80</v>
      </c>
      <c r="H1654" s="81" t="s">
        <v>1381</v>
      </c>
      <c r="I1654" s="98">
        <v>44799</v>
      </c>
      <c r="J1654" s="76"/>
      <c r="K1654" s="117" t="s">
        <v>932</v>
      </c>
      <c r="L1654" s="232" t="s">
        <v>1411</v>
      </c>
      <c r="M1654" s="77" t="s">
        <v>24</v>
      </c>
      <c r="N1654" s="83"/>
      <c r="O1654" s="84"/>
      <c r="P1654" s="76">
        <v>69</v>
      </c>
      <c r="Q1654" s="81">
        <v>25000</v>
      </c>
      <c r="R1654" s="81">
        <v>4</v>
      </c>
      <c r="S1654" s="89" t="s">
        <v>877</v>
      </c>
      <c r="T1654" s="100" t="s">
        <v>891</v>
      </c>
      <c r="U1654" s="81">
        <v>25.22</v>
      </c>
      <c r="V1654" s="117" t="s">
        <v>934</v>
      </c>
      <c r="W1654" s="84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86"/>
      <c r="AP1654" s="86"/>
      <c r="AQ1654" s="86"/>
      <c r="AR1654" s="86"/>
      <c r="AS1654" s="86"/>
      <c r="AT1654" s="86"/>
      <c r="AU1654" s="86"/>
    </row>
    <row r="1655" spans="1:47" ht="15" customHeight="1">
      <c r="A1655" s="115">
        <v>98555048</v>
      </c>
      <c r="B1655" s="77">
        <v>25</v>
      </c>
      <c r="C1655" s="132">
        <v>44767</v>
      </c>
      <c r="D1655" s="79">
        <v>44767</v>
      </c>
      <c r="E1655" s="81" t="s">
        <v>862</v>
      </c>
      <c r="F1655" s="181">
        <v>44772</v>
      </c>
      <c r="G1655" s="81">
        <v>80</v>
      </c>
      <c r="H1655" s="81" t="s">
        <v>1381</v>
      </c>
      <c r="I1655" s="98">
        <v>44799</v>
      </c>
      <c r="J1655" s="81"/>
      <c r="K1655" s="117" t="s">
        <v>932</v>
      </c>
      <c r="L1655" s="82" t="s">
        <v>1387</v>
      </c>
      <c r="M1655" s="77" t="s">
        <v>6</v>
      </c>
      <c r="N1655" s="83"/>
      <c r="O1655" s="84"/>
      <c r="P1655" s="76">
        <v>69</v>
      </c>
      <c r="Q1655" s="76">
        <v>25000</v>
      </c>
      <c r="R1655" s="76">
        <v>4</v>
      </c>
      <c r="S1655" s="85" t="s">
        <v>875</v>
      </c>
      <c r="T1655" s="88" t="s">
        <v>876</v>
      </c>
      <c r="U1655" s="76">
        <v>25.22</v>
      </c>
      <c r="V1655" s="117" t="s">
        <v>934</v>
      </c>
      <c r="W1655" s="84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86"/>
      <c r="AP1655" s="86"/>
      <c r="AQ1655" s="86"/>
      <c r="AR1655" s="86"/>
      <c r="AS1655" s="86"/>
      <c r="AT1655" s="86"/>
      <c r="AU1655" s="86"/>
    </row>
    <row r="1656" spans="1:47" ht="15" customHeight="1">
      <c r="A1656" s="115">
        <v>59987719</v>
      </c>
      <c r="B1656" s="76">
        <v>26</v>
      </c>
      <c r="C1656" s="132">
        <v>44767</v>
      </c>
      <c r="D1656" s="79">
        <v>44767</v>
      </c>
      <c r="E1656" s="81" t="s">
        <v>862</v>
      </c>
      <c r="F1656" s="181">
        <v>44772</v>
      </c>
      <c r="G1656" s="102">
        <v>60</v>
      </c>
      <c r="H1656" s="81" t="s">
        <v>1381</v>
      </c>
      <c r="I1656" s="98">
        <v>44799</v>
      </c>
      <c r="J1656" s="81"/>
      <c r="K1656" s="117" t="s">
        <v>932</v>
      </c>
      <c r="L1656" s="82" t="s">
        <v>1387</v>
      </c>
      <c r="M1656" s="77" t="s">
        <v>6</v>
      </c>
      <c r="N1656" s="83"/>
      <c r="O1656" s="84"/>
      <c r="P1656" s="76">
        <v>72</v>
      </c>
      <c r="Q1656" s="76">
        <v>21000</v>
      </c>
      <c r="R1656" s="76">
        <v>3</v>
      </c>
      <c r="S1656" s="85" t="s">
        <v>899</v>
      </c>
      <c r="T1656" s="76" t="s">
        <v>952</v>
      </c>
      <c r="U1656" s="76">
        <v>19.62</v>
      </c>
      <c r="V1656" s="117" t="s">
        <v>934</v>
      </c>
      <c r="W1656" s="84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86"/>
      <c r="AP1656" s="86"/>
      <c r="AQ1656" s="86"/>
      <c r="AR1656" s="86"/>
      <c r="AS1656" s="86"/>
      <c r="AT1656" s="86"/>
      <c r="AU1656" s="86"/>
    </row>
    <row r="1657" spans="1:47" ht="15" customHeight="1">
      <c r="A1657" s="115">
        <v>94536224</v>
      </c>
      <c r="B1657" s="77">
        <v>27</v>
      </c>
      <c r="C1657" s="132">
        <v>44767</v>
      </c>
      <c r="D1657" s="79">
        <v>44767</v>
      </c>
      <c r="E1657" s="81" t="s">
        <v>862</v>
      </c>
      <c r="F1657" s="181">
        <v>44772</v>
      </c>
      <c r="G1657" s="102">
        <v>60</v>
      </c>
      <c r="H1657" s="81" t="s">
        <v>1381</v>
      </c>
      <c r="I1657" s="98">
        <v>44799</v>
      </c>
      <c r="J1657" s="81"/>
      <c r="K1657" s="117" t="s">
        <v>932</v>
      </c>
      <c r="L1657" s="82" t="s">
        <v>1387</v>
      </c>
      <c r="M1657" s="77" t="s">
        <v>6</v>
      </c>
      <c r="N1657" s="83"/>
      <c r="O1657" s="84"/>
      <c r="P1657" s="76">
        <v>72</v>
      </c>
      <c r="Q1657" s="76">
        <v>20200</v>
      </c>
      <c r="R1657" s="76">
        <v>3</v>
      </c>
      <c r="S1657" s="85" t="s">
        <v>899</v>
      </c>
      <c r="T1657" s="76" t="s">
        <v>1130</v>
      </c>
      <c r="U1657" s="76">
        <v>19.72</v>
      </c>
      <c r="V1657" s="117" t="s">
        <v>934</v>
      </c>
      <c r="W1657" s="84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86"/>
      <c r="AP1657" s="86"/>
      <c r="AQ1657" s="86"/>
      <c r="AR1657" s="86"/>
      <c r="AS1657" s="86"/>
      <c r="AT1657" s="86"/>
      <c r="AU1657" s="86"/>
    </row>
    <row r="1658" spans="1:47" ht="15" customHeight="1">
      <c r="A1658" s="115">
        <v>94536646</v>
      </c>
      <c r="B1658" s="76">
        <v>28</v>
      </c>
      <c r="C1658" s="132">
        <v>44767</v>
      </c>
      <c r="D1658" s="79">
        <v>44767</v>
      </c>
      <c r="E1658" s="81" t="s">
        <v>862</v>
      </c>
      <c r="F1658" s="181">
        <v>44772</v>
      </c>
      <c r="G1658" s="102">
        <v>60</v>
      </c>
      <c r="H1658" s="81" t="s">
        <v>1381</v>
      </c>
      <c r="I1658" s="98">
        <v>44799</v>
      </c>
      <c r="J1658" s="81"/>
      <c r="K1658" s="117" t="s">
        <v>932</v>
      </c>
      <c r="L1658" s="82" t="s">
        <v>1387</v>
      </c>
      <c r="M1658" s="77" t="s">
        <v>6</v>
      </c>
      <c r="N1658" s="83"/>
      <c r="O1658" s="84"/>
      <c r="P1658" s="76">
        <v>72</v>
      </c>
      <c r="Q1658" s="76">
        <v>20100</v>
      </c>
      <c r="R1658" s="76">
        <v>3</v>
      </c>
      <c r="S1658" s="85" t="s">
        <v>899</v>
      </c>
      <c r="T1658" s="76" t="s">
        <v>1130</v>
      </c>
      <c r="U1658" s="76">
        <v>19.72</v>
      </c>
      <c r="V1658" s="117" t="s">
        <v>934</v>
      </c>
      <c r="W1658" s="84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86"/>
      <c r="AP1658" s="86"/>
      <c r="AQ1658" s="86"/>
      <c r="AR1658" s="86"/>
      <c r="AS1658" s="86"/>
      <c r="AT1658" s="86"/>
      <c r="AU1658" s="86"/>
    </row>
    <row r="1659" spans="1:47" ht="15" customHeight="1">
      <c r="A1659" s="115">
        <v>94735511</v>
      </c>
      <c r="B1659" s="77">
        <v>29</v>
      </c>
      <c r="C1659" s="132">
        <v>44767</v>
      </c>
      <c r="D1659" s="79">
        <v>44767</v>
      </c>
      <c r="E1659" s="81" t="s">
        <v>862</v>
      </c>
      <c r="F1659" s="181">
        <v>44772</v>
      </c>
      <c r="G1659" s="102">
        <v>60</v>
      </c>
      <c r="H1659" s="81" t="s">
        <v>1381</v>
      </c>
      <c r="I1659" s="98">
        <v>44799</v>
      </c>
      <c r="J1659" s="81"/>
      <c r="K1659" s="117" t="s">
        <v>932</v>
      </c>
      <c r="L1659" s="82" t="s">
        <v>1387</v>
      </c>
      <c r="M1659" s="77" t="s">
        <v>6</v>
      </c>
      <c r="N1659" s="83"/>
      <c r="O1659" s="84"/>
      <c r="P1659" s="76">
        <v>72</v>
      </c>
      <c r="Q1659" s="76">
        <v>20200</v>
      </c>
      <c r="R1659" s="76">
        <v>3</v>
      </c>
      <c r="S1659" s="85" t="s">
        <v>899</v>
      </c>
      <c r="T1659" s="76" t="s">
        <v>1130</v>
      </c>
      <c r="U1659" s="76">
        <v>19.72</v>
      </c>
      <c r="V1659" s="117" t="s">
        <v>934</v>
      </c>
      <c r="W1659" s="84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86"/>
      <c r="AP1659" s="86"/>
      <c r="AQ1659" s="86"/>
      <c r="AR1659" s="86"/>
      <c r="AS1659" s="86"/>
      <c r="AT1659" s="86"/>
      <c r="AU1659" s="86"/>
    </row>
    <row r="1660" spans="1:47" ht="15" customHeight="1">
      <c r="A1660" s="115">
        <v>54335401</v>
      </c>
      <c r="B1660" s="76">
        <v>30</v>
      </c>
      <c r="C1660" s="132">
        <v>44767</v>
      </c>
      <c r="D1660" s="79">
        <v>44767</v>
      </c>
      <c r="E1660" s="81" t="s">
        <v>862</v>
      </c>
      <c r="F1660" s="181">
        <v>44772</v>
      </c>
      <c r="G1660" s="103">
        <v>40</v>
      </c>
      <c r="H1660" s="81" t="s">
        <v>1381</v>
      </c>
      <c r="I1660" s="98">
        <v>44799</v>
      </c>
      <c r="J1660" s="81"/>
      <c r="K1660" s="117" t="s">
        <v>932</v>
      </c>
      <c r="L1660" s="82" t="s">
        <v>1387</v>
      </c>
      <c r="M1660" s="77" t="s">
        <v>6</v>
      </c>
      <c r="N1660" s="83"/>
      <c r="O1660" s="84"/>
      <c r="P1660" s="76">
        <v>70</v>
      </c>
      <c r="Q1660" s="127">
        <v>21000</v>
      </c>
      <c r="R1660" s="127">
        <v>2</v>
      </c>
      <c r="S1660" s="128" t="s">
        <v>953</v>
      </c>
      <c r="T1660" s="129" t="s">
        <v>954</v>
      </c>
      <c r="U1660" s="127">
        <v>14.62</v>
      </c>
      <c r="V1660" s="117" t="s">
        <v>934</v>
      </c>
      <c r="W1660" s="84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86"/>
      <c r="AP1660" s="86"/>
      <c r="AQ1660" s="86"/>
      <c r="AR1660" s="86"/>
      <c r="AS1660" s="86"/>
      <c r="AT1660" s="86"/>
      <c r="AU1660" s="86"/>
    </row>
    <row r="1661" spans="1:47" ht="15" customHeight="1">
      <c r="A1661" s="115">
        <v>54958640</v>
      </c>
      <c r="B1661" s="76">
        <v>34</v>
      </c>
      <c r="C1661" s="132">
        <v>44767</v>
      </c>
      <c r="D1661" s="79">
        <v>44767</v>
      </c>
      <c r="E1661" s="81" t="s">
        <v>862</v>
      </c>
      <c r="F1661" s="181">
        <v>44772</v>
      </c>
      <c r="G1661" s="103">
        <v>40</v>
      </c>
      <c r="H1661" s="81" t="s">
        <v>1381</v>
      </c>
      <c r="I1661" s="98">
        <v>44799</v>
      </c>
      <c r="J1661" s="81"/>
      <c r="K1661" s="117" t="s">
        <v>932</v>
      </c>
      <c r="L1661" s="82" t="s">
        <v>1387</v>
      </c>
      <c r="M1661" s="77" t="s">
        <v>6</v>
      </c>
      <c r="N1661" s="83"/>
      <c r="O1661" s="84"/>
      <c r="P1661" s="76">
        <v>70</v>
      </c>
      <c r="Q1661" s="127">
        <v>22000</v>
      </c>
      <c r="R1661" s="127">
        <v>2</v>
      </c>
      <c r="S1661" s="128" t="s">
        <v>953</v>
      </c>
      <c r="T1661" s="129" t="s">
        <v>954</v>
      </c>
      <c r="U1661" s="127">
        <v>14.62</v>
      </c>
      <c r="V1661" s="117" t="s">
        <v>934</v>
      </c>
      <c r="W1661" s="84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86"/>
      <c r="AP1661" s="86"/>
      <c r="AQ1661" s="86"/>
      <c r="AR1661" s="86"/>
      <c r="AS1661" s="86"/>
      <c r="AT1661" s="86"/>
      <c r="AU1661" s="86"/>
    </row>
    <row r="1662" spans="1:47" ht="15" customHeight="1">
      <c r="A1662" s="91"/>
      <c r="B1662" s="92"/>
      <c r="C1662" s="93"/>
      <c r="D1662" s="93"/>
      <c r="E1662" s="92"/>
      <c r="F1662" s="146">
        <v>44592.125</v>
      </c>
      <c r="G1662" s="92"/>
      <c r="H1662" s="439" t="s">
        <v>1351</v>
      </c>
      <c r="I1662" s="440"/>
      <c r="J1662" s="441"/>
      <c r="K1662" s="92"/>
      <c r="L1662" s="92"/>
      <c r="M1662" s="92"/>
      <c r="N1662" s="83"/>
      <c r="O1662" s="84"/>
      <c r="P1662" s="92"/>
      <c r="Q1662" s="92"/>
      <c r="R1662" s="92"/>
      <c r="S1662" s="92"/>
      <c r="T1662" s="92"/>
      <c r="U1662" s="92"/>
      <c r="V1662" s="92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</row>
    <row r="1663" spans="1:47" ht="15" customHeight="1">
      <c r="A1663" s="90">
        <v>98340011</v>
      </c>
      <c r="B1663" s="77">
        <v>6</v>
      </c>
      <c r="C1663" s="78">
        <v>44756</v>
      </c>
      <c r="D1663" s="79">
        <v>44756</v>
      </c>
      <c r="E1663" s="77" t="s">
        <v>862</v>
      </c>
      <c r="F1663" s="172" t="s">
        <v>1355</v>
      </c>
      <c r="G1663" s="81">
        <v>80</v>
      </c>
      <c r="H1663" s="81"/>
      <c r="I1663" s="77"/>
      <c r="J1663" s="81"/>
      <c r="K1663" s="97" t="s">
        <v>882</v>
      </c>
      <c r="L1663" s="82" t="s">
        <v>1302</v>
      </c>
      <c r="M1663" s="77" t="s">
        <v>7</v>
      </c>
      <c r="N1663" s="83"/>
      <c r="O1663" s="84"/>
      <c r="P1663" s="76">
        <v>68.5</v>
      </c>
      <c r="Q1663" s="76">
        <v>25400</v>
      </c>
      <c r="R1663" s="76">
        <v>4</v>
      </c>
      <c r="S1663" s="85" t="s">
        <v>865</v>
      </c>
      <c r="T1663" s="76" t="s">
        <v>873</v>
      </c>
      <c r="U1663" s="76">
        <v>25.7</v>
      </c>
      <c r="V1663" s="90" t="s">
        <v>884</v>
      </c>
      <c r="W1663" s="84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86"/>
      <c r="AP1663" s="86"/>
      <c r="AQ1663" s="86"/>
      <c r="AR1663" s="86"/>
      <c r="AS1663" s="86"/>
      <c r="AT1663" s="86"/>
      <c r="AU1663" s="86"/>
    </row>
    <row r="1664" spans="1:47" ht="15" customHeight="1">
      <c r="A1664" s="91"/>
      <c r="B1664" s="92"/>
      <c r="C1664" s="93"/>
      <c r="D1664" s="93"/>
      <c r="E1664" s="92"/>
      <c r="F1664" s="146">
        <v>44773.5</v>
      </c>
      <c r="G1664" s="92"/>
      <c r="H1664" s="439"/>
      <c r="I1664" s="440"/>
      <c r="J1664" s="441"/>
      <c r="K1664" s="92"/>
      <c r="L1664" s="92"/>
      <c r="M1664" s="92"/>
      <c r="N1664" s="83"/>
      <c r="O1664" s="84"/>
      <c r="P1664" s="92"/>
      <c r="Q1664" s="92"/>
      <c r="R1664" s="92"/>
      <c r="S1664" s="92"/>
      <c r="T1664" s="92"/>
      <c r="U1664" s="92"/>
      <c r="V1664" s="92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</row>
    <row r="1665" spans="1:47" ht="15" customHeight="1">
      <c r="A1665" s="261">
        <v>94426384</v>
      </c>
      <c r="B1665" s="77">
        <v>1</v>
      </c>
      <c r="C1665" s="262"/>
      <c r="D1665" s="79">
        <v>44772</v>
      </c>
      <c r="E1665" s="81" t="s">
        <v>862</v>
      </c>
      <c r="F1665" s="219" t="s">
        <v>1412</v>
      </c>
      <c r="G1665" s="81"/>
      <c r="H1665" s="81"/>
      <c r="I1665" s="81"/>
      <c r="J1665" s="76"/>
      <c r="K1665" s="117"/>
      <c r="L1665" s="232"/>
      <c r="M1665" s="77"/>
      <c r="N1665" s="83"/>
      <c r="O1665" s="84"/>
      <c r="P1665" s="76">
        <v>73</v>
      </c>
      <c r="Q1665" s="76">
        <v>20700</v>
      </c>
      <c r="R1665" s="76">
        <v>2</v>
      </c>
      <c r="S1665" s="85" t="s">
        <v>902</v>
      </c>
      <c r="T1665" s="76" t="s">
        <v>905</v>
      </c>
      <c r="U1665" s="76">
        <v>14.62</v>
      </c>
      <c r="V1665" s="90" t="s">
        <v>884</v>
      </c>
      <c r="W1665" s="84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86"/>
      <c r="AP1665" s="86"/>
      <c r="AQ1665" s="86"/>
      <c r="AR1665" s="86"/>
      <c r="AS1665" s="86"/>
      <c r="AT1665" s="86"/>
      <c r="AU1665" s="86"/>
    </row>
    <row r="1666" spans="1:47" ht="15" customHeight="1">
      <c r="A1666" s="91"/>
      <c r="B1666" s="92"/>
      <c r="C1666" s="93"/>
      <c r="D1666" s="93"/>
      <c r="E1666" s="92"/>
      <c r="F1666" s="92"/>
      <c r="G1666" s="92"/>
      <c r="H1666" s="439" t="s">
        <v>1413</v>
      </c>
      <c r="I1666" s="440"/>
      <c r="J1666" s="441"/>
      <c r="K1666" s="92"/>
      <c r="L1666" s="92"/>
      <c r="M1666" s="92"/>
      <c r="N1666" s="92"/>
      <c r="O1666" s="94"/>
      <c r="P1666" s="92"/>
      <c r="Q1666" s="92"/>
      <c r="R1666" s="92"/>
      <c r="S1666" s="92"/>
      <c r="T1666" s="92"/>
      <c r="U1666" s="92"/>
      <c r="V1666" s="92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</row>
    <row r="1667" spans="1:47" ht="15" customHeight="1">
      <c r="A1667" s="263">
        <v>98507841</v>
      </c>
      <c r="B1667" s="76">
        <v>1</v>
      </c>
      <c r="C1667" s="132">
        <v>44769</v>
      </c>
      <c r="D1667" s="79">
        <v>44769</v>
      </c>
      <c r="E1667" s="81" t="s">
        <v>862</v>
      </c>
      <c r="F1667" s="146">
        <v>44773.75</v>
      </c>
      <c r="G1667" s="81">
        <v>80</v>
      </c>
      <c r="H1667" s="98">
        <v>44770</v>
      </c>
      <c r="I1667" s="139" t="s">
        <v>972</v>
      </c>
      <c r="J1667" s="81"/>
      <c r="K1667" s="77" t="s">
        <v>393</v>
      </c>
      <c r="L1667" s="82" t="s">
        <v>1414</v>
      </c>
      <c r="M1667" s="77" t="s">
        <v>7</v>
      </c>
      <c r="N1667" s="83"/>
      <c r="O1667" s="84"/>
      <c r="P1667" s="76">
        <v>69.2</v>
      </c>
      <c r="Q1667" s="76">
        <v>24300</v>
      </c>
      <c r="R1667" s="76">
        <v>4</v>
      </c>
      <c r="S1667" s="85" t="s">
        <v>865</v>
      </c>
      <c r="T1667" s="76" t="s">
        <v>866</v>
      </c>
      <c r="U1667" s="76">
        <v>25.46</v>
      </c>
      <c r="V1667" s="81" t="s">
        <v>1415</v>
      </c>
      <c r="W1667" s="84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86"/>
      <c r="AP1667" s="86"/>
      <c r="AQ1667" s="86"/>
      <c r="AR1667" s="86"/>
      <c r="AS1667" s="86"/>
      <c r="AT1667" s="86"/>
      <c r="AU1667" s="86"/>
    </row>
    <row r="1668" spans="1:47" ht="15" customHeight="1">
      <c r="A1668" s="264">
        <v>91955682</v>
      </c>
      <c r="B1668" s="76">
        <v>2</v>
      </c>
      <c r="C1668" s="132">
        <v>44769</v>
      </c>
      <c r="D1668" s="79">
        <v>44769</v>
      </c>
      <c r="E1668" s="81" t="s">
        <v>862</v>
      </c>
      <c r="F1668" s="181">
        <v>44773</v>
      </c>
      <c r="G1668" s="81">
        <v>80</v>
      </c>
      <c r="H1668" s="81" t="s">
        <v>1416</v>
      </c>
      <c r="I1668" s="98">
        <v>44800</v>
      </c>
      <c r="J1668" s="81"/>
      <c r="K1668" s="77" t="s">
        <v>393</v>
      </c>
      <c r="L1668" s="82" t="s">
        <v>1414</v>
      </c>
      <c r="M1668" s="77" t="s">
        <v>7</v>
      </c>
      <c r="N1668" s="83"/>
      <c r="O1668" s="84"/>
      <c r="P1668" s="76">
        <v>69.2</v>
      </c>
      <c r="Q1668" s="76">
        <v>24500</v>
      </c>
      <c r="R1668" s="76">
        <v>4</v>
      </c>
      <c r="S1668" s="85" t="s">
        <v>865</v>
      </c>
      <c r="T1668" s="76" t="s">
        <v>866</v>
      </c>
      <c r="U1668" s="76">
        <v>25.46</v>
      </c>
      <c r="V1668" s="81" t="s">
        <v>1415</v>
      </c>
      <c r="W1668" s="84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86"/>
      <c r="AP1668" s="86"/>
      <c r="AQ1668" s="86"/>
      <c r="AR1668" s="86"/>
      <c r="AS1668" s="86"/>
      <c r="AT1668" s="86"/>
      <c r="AU1668" s="86"/>
    </row>
    <row r="1669" spans="1:47" ht="15" customHeight="1">
      <c r="A1669" s="264">
        <v>91965277</v>
      </c>
      <c r="B1669" s="76">
        <v>3</v>
      </c>
      <c r="C1669" s="132">
        <v>44769</v>
      </c>
      <c r="D1669" s="79">
        <v>44769</v>
      </c>
      <c r="E1669" s="81" t="s">
        <v>862</v>
      </c>
      <c r="F1669" s="81"/>
      <c r="G1669" s="81">
        <v>80</v>
      </c>
      <c r="H1669" s="81" t="s">
        <v>1416</v>
      </c>
      <c r="I1669" s="98">
        <v>44800</v>
      </c>
      <c r="J1669" s="81"/>
      <c r="K1669" s="77" t="s">
        <v>393</v>
      </c>
      <c r="L1669" s="82" t="s">
        <v>1414</v>
      </c>
      <c r="M1669" s="77" t="s">
        <v>7</v>
      </c>
      <c r="N1669" s="83"/>
      <c r="O1669" s="84"/>
      <c r="P1669" s="76">
        <v>69.2</v>
      </c>
      <c r="Q1669" s="76">
        <v>24400</v>
      </c>
      <c r="R1669" s="76">
        <v>4</v>
      </c>
      <c r="S1669" s="85" t="s">
        <v>865</v>
      </c>
      <c r="T1669" s="76" t="s">
        <v>866</v>
      </c>
      <c r="U1669" s="76">
        <v>25.46</v>
      </c>
      <c r="V1669" s="81" t="s">
        <v>1415</v>
      </c>
      <c r="W1669" s="84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86"/>
      <c r="AP1669" s="86"/>
      <c r="AQ1669" s="86"/>
      <c r="AR1669" s="86"/>
      <c r="AS1669" s="86"/>
      <c r="AT1669" s="86"/>
      <c r="AU1669" s="86"/>
    </row>
    <row r="1670" spans="1:47" ht="15" customHeight="1">
      <c r="A1670" s="264">
        <v>91965335</v>
      </c>
      <c r="B1670" s="76">
        <v>4</v>
      </c>
      <c r="C1670" s="132">
        <v>44769</v>
      </c>
      <c r="D1670" s="79">
        <v>44769</v>
      </c>
      <c r="E1670" s="81" t="s">
        <v>862</v>
      </c>
      <c r="F1670" s="81"/>
      <c r="G1670" s="81">
        <v>80</v>
      </c>
      <c r="H1670" s="81" t="s">
        <v>1416</v>
      </c>
      <c r="I1670" s="98">
        <v>44800</v>
      </c>
      <c r="J1670" s="81"/>
      <c r="K1670" s="77" t="s">
        <v>393</v>
      </c>
      <c r="L1670" s="82" t="s">
        <v>1414</v>
      </c>
      <c r="M1670" s="77" t="s">
        <v>7</v>
      </c>
      <c r="N1670" s="83"/>
      <c r="O1670" s="84"/>
      <c r="P1670" s="76">
        <v>69.2</v>
      </c>
      <c r="Q1670" s="76">
        <v>24300</v>
      </c>
      <c r="R1670" s="76">
        <v>4</v>
      </c>
      <c r="S1670" s="85" t="s">
        <v>865</v>
      </c>
      <c r="T1670" s="76" t="s">
        <v>866</v>
      </c>
      <c r="U1670" s="76">
        <v>25.46</v>
      </c>
      <c r="V1670" s="81" t="s">
        <v>1415</v>
      </c>
      <c r="W1670" s="84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86"/>
      <c r="AP1670" s="86"/>
      <c r="AQ1670" s="86"/>
      <c r="AR1670" s="86"/>
      <c r="AS1670" s="86"/>
      <c r="AT1670" s="86"/>
      <c r="AU1670" s="86"/>
    </row>
    <row r="1671" spans="1:47" ht="15" customHeight="1">
      <c r="A1671" s="264">
        <v>91965426</v>
      </c>
      <c r="B1671" s="76">
        <v>5</v>
      </c>
      <c r="C1671" s="132">
        <v>44769</v>
      </c>
      <c r="D1671" s="79">
        <v>44769</v>
      </c>
      <c r="E1671" s="81" t="s">
        <v>862</v>
      </c>
      <c r="F1671" s="81"/>
      <c r="G1671" s="81">
        <v>80</v>
      </c>
      <c r="H1671" s="81" t="s">
        <v>1416</v>
      </c>
      <c r="I1671" s="98">
        <v>44800</v>
      </c>
      <c r="J1671" s="81"/>
      <c r="K1671" s="77" t="s">
        <v>393</v>
      </c>
      <c r="L1671" s="82" t="s">
        <v>1414</v>
      </c>
      <c r="M1671" s="77" t="s">
        <v>7</v>
      </c>
      <c r="N1671" s="83"/>
      <c r="O1671" s="84"/>
      <c r="P1671" s="76">
        <v>69.2</v>
      </c>
      <c r="Q1671" s="76">
        <v>24300</v>
      </c>
      <c r="R1671" s="76">
        <v>4</v>
      </c>
      <c r="S1671" s="85" t="s">
        <v>865</v>
      </c>
      <c r="T1671" s="76" t="s">
        <v>866</v>
      </c>
      <c r="U1671" s="76">
        <v>25.46</v>
      </c>
      <c r="V1671" s="81" t="s">
        <v>1415</v>
      </c>
      <c r="W1671" s="84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86"/>
      <c r="AP1671" s="86"/>
      <c r="AQ1671" s="86"/>
      <c r="AR1671" s="86"/>
      <c r="AS1671" s="86"/>
      <c r="AT1671" s="86"/>
      <c r="AU1671" s="86"/>
    </row>
    <row r="1672" spans="1:47" ht="15" customHeight="1">
      <c r="A1672" s="264">
        <v>91965517</v>
      </c>
      <c r="B1672" s="76">
        <v>6</v>
      </c>
      <c r="C1672" s="132">
        <v>44769</v>
      </c>
      <c r="D1672" s="79">
        <v>44769</v>
      </c>
      <c r="E1672" s="81" t="s">
        <v>862</v>
      </c>
      <c r="F1672" s="81"/>
      <c r="G1672" s="81">
        <v>80</v>
      </c>
      <c r="H1672" s="81" t="s">
        <v>1416</v>
      </c>
      <c r="I1672" s="98">
        <v>44800</v>
      </c>
      <c r="J1672" s="81"/>
      <c r="K1672" s="77" t="s">
        <v>393</v>
      </c>
      <c r="L1672" s="82" t="s">
        <v>1414</v>
      </c>
      <c r="M1672" s="77" t="s">
        <v>7</v>
      </c>
      <c r="N1672" s="83"/>
      <c r="O1672" s="84"/>
      <c r="P1672" s="76">
        <v>69.2</v>
      </c>
      <c r="Q1672" s="76">
        <v>24500</v>
      </c>
      <c r="R1672" s="76">
        <v>4</v>
      </c>
      <c r="S1672" s="85" t="s">
        <v>865</v>
      </c>
      <c r="T1672" s="76" t="s">
        <v>866</v>
      </c>
      <c r="U1672" s="76">
        <v>25.46</v>
      </c>
      <c r="V1672" s="81" t="s">
        <v>1415</v>
      </c>
      <c r="W1672" s="84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86"/>
      <c r="AP1672" s="86"/>
      <c r="AQ1672" s="86"/>
      <c r="AR1672" s="86"/>
      <c r="AS1672" s="86"/>
      <c r="AT1672" s="86"/>
      <c r="AU1672" s="86"/>
    </row>
    <row r="1673" spans="1:47" ht="15" customHeight="1">
      <c r="A1673" s="264">
        <v>91965525</v>
      </c>
      <c r="B1673" s="76">
        <v>7</v>
      </c>
      <c r="C1673" s="132">
        <v>44769</v>
      </c>
      <c r="D1673" s="79">
        <v>44769</v>
      </c>
      <c r="E1673" s="81" t="s">
        <v>862</v>
      </c>
      <c r="F1673" s="81"/>
      <c r="G1673" s="81">
        <v>80</v>
      </c>
      <c r="H1673" s="81" t="s">
        <v>1416</v>
      </c>
      <c r="I1673" s="98">
        <v>44800</v>
      </c>
      <c r="J1673" s="81"/>
      <c r="K1673" s="77" t="s">
        <v>393</v>
      </c>
      <c r="L1673" s="82" t="s">
        <v>1414</v>
      </c>
      <c r="M1673" s="77" t="s">
        <v>7</v>
      </c>
      <c r="N1673" s="83"/>
      <c r="O1673" s="84"/>
      <c r="P1673" s="76">
        <v>69.2</v>
      </c>
      <c r="Q1673" s="76">
        <v>24500</v>
      </c>
      <c r="R1673" s="76">
        <v>4</v>
      </c>
      <c r="S1673" s="85" t="s">
        <v>865</v>
      </c>
      <c r="T1673" s="76" t="s">
        <v>866</v>
      </c>
      <c r="U1673" s="76">
        <v>25.46</v>
      </c>
      <c r="V1673" s="81" t="s">
        <v>1415</v>
      </c>
      <c r="W1673" s="84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86"/>
      <c r="AP1673" s="86"/>
      <c r="AQ1673" s="86"/>
      <c r="AR1673" s="86"/>
      <c r="AS1673" s="86"/>
      <c r="AT1673" s="86"/>
      <c r="AU1673" s="86"/>
    </row>
    <row r="1674" spans="1:47" ht="15" customHeight="1">
      <c r="A1674" s="264">
        <v>91965558</v>
      </c>
      <c r="B1674" s="76">
        <v>8</v>
      </c>
      <c r="C1674" s="132">
        <v>44769</v>
      </c>
      <c r="D1674" s="79">
        <v>44769</v>
      </c>
      <c r="E1674" s="81" t="s">
        <v>862</v>
      </c>
      <c r="F1674" s="81"/>
      <c r="G1674" s="81">
        <v>80</v>
      </c>
      <c r="H1674" s="81" t="s">
        <v>1416</v>
      </c>
      <c r="I1674" s="98">
        <v>44800</v>
      </c>
      <c r="J1674" s="81"/>
      <c r="K1674" s="77" t="s">
        <v>393</v>
      </c>
      <c r="L1674" s="82" t="s">
        <v>1414</v>
      </c>
      <c r="M1674" s="77" t="s">
        <v>7</v>
      </c>
      <c r="N1674" s="83"/>
      <c r="O1674" s="84"/>
      <c r="P1674" s="76">
        <v>69.2</v>
      </c>
      <c r="Q1674" s="76">
        <v>24300</v>
      </c>
      <c r="R1674" s="76">
        <v>4</v>
      </c>
      <c r="S1674" s="85" t="s">
        <v>865</v>
      </c>
      <c r="T1674" s="76" t="s">
        <v>866</v>
      </c>
      <c r="U1674" s="76">
        <v>25.46</v>
      </c>
      <c r="V1674" s="81" t="s">
        <v>1415</v>
      </c>
      <c r="W1674" s="84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86"/>
      <c r="AP1674" s="86"/>
      <c r="AQ1674" s="86"/>
      <c r="AR1674" s="86"/>
      <c r="AS1674" s="86"/>
      <c r="AT1674" s="86"/>
      <c r="AU1674" s="86"/>
    </row>
    <row r="1675" spans="1:47" ht="15" customHeight="1">
      <c r="A1675" s="264">
        <v>98305329</v>
      </c>
      <c r="B1675" s="76">
        <v>9</v>
      </c>
      <c r="C1675" s="132">
        <v>44769</v>
      </c>
      <c r="D1675" s="79">
        <v>44769</v>
      </c>
      <c r="E1675" s="81" t="s">
        <v>862</v>
      </c>
      <c r="F1675" s="81"/>
      <c r="G1675" s="81">
        <v>80</v>
      </c>
      <c r="H1675" s="81" t="s">
        <v>1416</v>
      </c>
      <c r="I1675" s="98">
        <v>44800</v>
      </c>
      <c r="J1675" s="81"/>
      <c r="K1675" s="77" t="s">
        <v>393</v>
      </c>
      <c r="L1675" s="82" t="s">
        <v>1414</v>
      </c>
      <c r="M1675" s="77" t="s">
        <v>7</v>
      </c>
      <c r="N1675" s="83"/>
      <c r="O1675" s="84"/>
      <c r="P1675" s="76">
        <v>69.2</v>
      </c>
      <c r="Q1675" s="76">
        <v>24300</v>
      </c>
      <c r="R1675" s="76">
        <v>4</v>
      </c>
      <c r="S1675" s="85" t="s">
        <v>865</v>
      </c>
      <c r="T1675" s="76" t="s">
        <v>866</v>
      </c>
      <c r="U1675" s="76">
        <v>25.46</v>
      </c>
      <c r="V1675" s="81" t="s">
        <v>1415</v>
      </c>
      <c r="W1675" s="84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86"/>
      <c r="AP1675" s="86"/>
      <c r="AQ1675" s="86"/>
      <c r="AR1675" s="86"/>
      <c r="AS1675" s="86"/>
      <c r="AT1675" s="86"/>
      <c r="AU1675" s="86"/>
    </row>
    <row r="1676" spans="1:47" ht="15" customHeight="1">
      <c r="A1676" s="264">
        <v>98308190</v>
      </c>
      <c r="B1676" s="76">
        <v>10</v>
      </c>
      <c r="C1676" s="132">
        <v>44769</v>
      </c>
      <c r="D1676" s="79">
        <v>44769</v>
      </c>
      <c r="E1676" s="81" t="s">
        <v>862</v>
      </c>
      <c r="F1676" s="81"/>
      <c r="G1676" s="81">
        <v>80</v>
      </c>
      <c r="H1676" s="81" t="s">
        <v>1416</v>
      </c>
      <c r="I1676" s="98">
        <v>44800</v>
      </c>
      <c r="J1676" s="81"/>
      <c r="K1676" s="77" t="s">
        <v>393</v>
      </c>
      <c r="L1676" s="82" t="s">
        <v>1414</v>
      </c>
      <c r="M1676" s="77" t="s">
        <v>7</v>
      </c>
      <c r="N1676" s="83"/>
      <c r="O1676" s="84"/>
      <c r="P1676" s="76">
        <v>69.2</v>
      </c>
      <c r="Q1676" s="76">
        <v>24300</v>
      </c>
      <c r="R1676" s="76">
        <v>4</v>
      </c>
      <c r="S1676" s="85" t="s">
        <v>865</v>
      </c>
      <c r="T1676" s="76" t="s">
        <v>866</v>
      </c>
      <c r="U1676" s="76">
        <v>25.46</v>
      </c>
      <c r="V1676" s="81" t="s">
        <v>1415</v>
      </c>
      <c r="W1676" s="84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86"/>
      <c r="AP1676" s="86"/>
      <c r="AQ1676" s="86"/>
      <c r="AR1676" s="86"/>
      <c r="AS1676" s="86"/>
      <c r="AT1676" s="86"/>
      <c r="AU1676" s="86"/>
    </row>
    <row r="1677" spans="1:47" ht="15" customHeight="1">
      <c r="A1677" s="264">
        <v>98349285</v>
      </c>
      <c r="B1677" s="76">
        <v>11</v>
      </c>
      <c r="C1677" s="132">
        <v>44769</v>
      </c>
      <c r="D1677" s="79">
        <v>44769</v>
      </c>
      <c r="E1677" s="81" t="s">
        <v>862</v>
      </c>
      <c r="F1677" s="81"/>
      <c r="G1677" s="81">
        <v>80</v>
      </c>
      <c r="H1677" s="81" t="s">
        <v>1416</v>
      </c>
      <c r="I1677" s="98">
        <v>44800</v>
      </c>
      <c r="J1677" s="81"/>
      <c r="K1677" s="77" t="s">
        <v>393</v>
      </c>
      <c r="L1677" s="82" t="s">
        <v>1414</v>
      </c>
      <c r="M1677" s="77" t="s">
        <v>7</v>
      </c>
      <c r="N1677" s="83"/>
      <c r="O1677" s="84"/>
      <c r="P1677" s="76">
        <v>69.2</v>
      </c>
      <c r="Q1677" s="76">
        <v>24500</v>
      </c>
      <c r="R1677" s="76">
        <v>4</v>
      </c>
      <c r="S1677" s="85" t="s">
        <v>865</v>
      </c>
      <c r="T1677" s="76" t="s">
        <v>866</v>
      </c>
      <c r="U1677" s="76">
        <v>25.46</v>
      </c>
      <c r="V1677" s="81" t="s">
        <v>1415</v>
      </c>
      <c r="W1677" s="84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86"/>
      <c r="AP1677" s="86"/>
      <c r="AQ1677" s="86"/>
      <c r="AR1677" s="86"/>
      <c r="AS1677" s="86"/>
      <c r="AT1677" s="86"/>
      <c r="AU1677" s="86"/>
    </row>
    <row r="1678" spans="1:47" ht="15" customHeight="1">
      <c r="A1678" s="264">
        <v>98505753</v>
      </c>
      <c r="B1678" s="76">
        <v>12</v>
      </c>
      <c r="C1678" s="132">
        <v>44769</v>
      </c>
      <c r="D1678" s="79">
        <v>44769</v>
      </c>
      <c r="E1678" s="81" t="s">
        <v>862</v>
      </c>
      <c r="F1678" s="81"/>
      <c r="G1678" s="81">
        <v>80</v>
      </c>
      <c r="H1678" s="81" t="s">
        <v>1416</v>
      </c>
      <c r="I1678" s="98">
        <v>44800</v>
      </c>
      <c r="J1678" s="81"/>
      <c r="K1678" s="77" t="s">
        <v>393</v>
      </c>
      <c r="L1678" s="82" t="s">
        <v>1414</v>
      </c>
      <c r="M1678" s="77" t="s">
        <v>7</v>
      </c>
      <c r="N1678" s="83"/>
      <c r="O1678" s="84"/>
      <c r="P1678" s="76">
        <v>69.2</v>
      </c>
      <c r="Q1678" s="76">
        <v>24300</v>
      </c>
      <c r="R1678" s="76">
        <v>4</v>
      </c>
      <c r="S1678" s="85" t="s">
        <v>865</v>
      </c>
      <c r="T1678" s="76" t="s">
        <v>866</v>
      </c>
      <c r="U1678" s="76">
        <v>25.46</v>
      </c>
      <c r="V1678" s="81" t="s">
        <v>1415</v>
      </c>
      <c r="W1678" s="84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86"/>
      <c r="AP1678" s="86"/>
      <c r="AQ1678" s="86"/>
      <c r="AR1678" s="86"/>
      <c r="AS1678" s="86"/>
      <c r="AT1678" s="86"/>
      <c r="AU1678" s="86"/>
    </row>
    <row r="1679" spans="1:47" ht="15" customHeight="1">
      <c r="A1679" s="264">
        <v>98507833</v>
      </c>
      <c r="B1679" s="76">
        <v>13</v>
      </c>
      <c r="C1679" s="132">
        <v>44769</v>
      </c>
      <c r="D1679" s="79">
        <v>44769</v>
      </c>
      <c r="E1679" s="81" t="s">
        <v>862</v>
      </c>
      <c r="F1679" s="81"/>
      <c r="G1679" s="81">
        <v>80</v>
      </c>
      <c r="H1679" s="81" t="s">
        <v>1416</v>
      </c>
      <c r="I1679" s="98">
        <v>44800</v>
      </c>
      <c r="J1679" s="81"/>
      <c r="K1679" s="77" t="s">
        <v>393</v>
      </c>
      <c r="L1679" s="82" t="s">
        <v>1414</v>
      </c>
      <c r="M1679" s="77" t="s">
        <v>7</v>
      </c>
      <c r="N1679" s="83"/>
      <c r="O1679" s="84"/>
      <c r="P1679" s="76">
        <v>69.2</v>
      </c>
      <c r="Q1679" s="76">
        <v>24300</v>
      </c>
      <c r="R1679" s="76">
        <v>4</v>
      </c>
      <c r="S1679" s="85" t="s">
        <v>865</v>
      </c>
      <c r="T1679" s="76" t="s">
        <v>866</v>
      </c>
      <c r="U1679" s="76">
        <v>25.46</v>
      </c>
      <c r="V1679" s="81" t="s">
        <v>1415</v>
      </c>
      <c r="W1679" s="84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86"/>
      <c r="AP1679" s="86"/>
      <c r="AQ1679" s="86"/>
      <c r="AR1679" s="86"/>
      <c r="AS1679" s="86"/>
      <c r="AT1679" s="86"/>
      <c r="AU1679" s="86"/>
    </row>
    <row r="1680" spans="1:47" ht="15" customHeight="1">
      <c r="A1680" s="264">
        <v>98507882</v>
      </c>
      <c r="B1680" s="76">
        <v>14</v>
      </c>
      <c r="C1680" s="132">
        <v>44769</v>
      </c>
      <c r="D1680" s="79">
        <v>44769</v>
      </c>
      <c r="E1680" s="81" t="s">
        <v>862</v>
      </c>
      <c r="F1680" s="81"/>
      <c r="G1680" s="81">
        <v>80</v>
      </c>
      <c r="H1680" s="81" t="s">
        <v>1416</v>
      </c>
      <c r="I1680" s="98">
        <v>44800</v>
      </c>
      <c r="J1680" s="81"/>
      <c r="K1680" s="77" t="s">
        <v>393</v>
      </c>
      <c r="L1680" s="82" t="s">
        <v>1414</v>
      </c>
      <c r="M1680" s="77" t="s">
        <v>7</v>
      </c>
      <c r="N1680" s="83"/>
      <c r="O1680" s="84"/>
      <c r="P1680" s="76">
        <v>69.2</v>
      </c>
      <c r="Q1680" s="76">
        <v>24400</v>
      </c>
      <c r="R1680" s="76">
        <v>4</v>
      </c>
      <c r="S1680" s="85" t="s">
        <v>865</v>
      </c>
      <c r="T1680" s="76" t="s">
        <v>866</v>
      </c>
      <c r="U1680" s="76">
        <v>25.46</v>
      </c>
      <c r="V1680" s="81" t="s">
        <v>1415</v>
      </c>
      <c r="W1680" s="84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86"/>
      <c r="AP1680" s="86"/>
      <c r="AQ1680" s="86"/>
      <c r="AR1680" s="86"/>
      <c r="AS1680" s="86"/>
      <c r="AT1680" s="86"/>
      <c r="AU1680" s="86"/>
    </row>
    <row r="1681" spans="1:47" ht="15" customHeight="1">
      <c r="A1681" s="263">
        <v>98153018</v>
      </c>
      <c r="B1681" s="76">
        <v>15</v>
      </c>
      <c r="C1681" s="132">
        <v>44769</v>
      </c>
      <c r="D1681" s="79">
        <v>44769</v>
      </c>
      <c r="E1681" s="81" t="s">
        <v>862</v>
      </c>
      <c r="F1681" s="81"/>
      <c r="G1681" s="81">
        <v>80</v>
      </c>
      <c r="H1681" s="98">
        <v>44770</v>
      </c>
      <c r="I1681" s="141" t="s">
        <v>972</v>
      </c>
      <c r="J1681" s="81"/>
      <c r="K1681" s="77" t="s">
        <v>393</v>
      </c>
      <c r="L1681" s="82" t="s">
        <v>1414</v>
      </c>
      <c r="M1681" s="77" t="s">
        <v>7</v>
      </c>
      <c r="N1681" s="83"/>
      <c r="O1681" s="84"/>
      <c r="P1681" s="76">
        <v>69</v>
      </c>
      <c r="Q1681" s="81">
        <v>24500</v>
      </c>
      <c r="R1681" s="81">
        <v>4</v>
      </c>
      <c r="S1681" s="89" t="s">
        <v>877</v>
      </c>
      <c r="T1681" s="76" t="s">
        <v>878</v>
      </c>
      <c r="U1681" s="76">
        <v>25.186</v>
      </c>
      <c r="V1681" s="81" t="s">
        <v>1415</v>
      </c>
      <c r="W1681" s="84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86"/>
      <c r="AP1681" s="86"/>
      <c r="AQ1681" s="86"/>
      <c r="AR1681" s="86"/>
      <c r="AS1681" s="86"/>
      <c r="AT1681" s="86"/>
      <c r="AU1681" s="86"/>
    </row>
    <row r="1682" spans="1:47" ht="15" customHeight="1">
      <c r="A1682" s="263">
        <v>98153026</v>
      </c>
      <c r="B1682" s="76">
        <v>16</v>
      </c>
      <c r="C1682" s="132">
        <v>44769</v>
      </c>
      <c r="D1682" s="79">
        <v>44769</v>
      </c>
      <c r="E1682" s="81" t="s">
        <v>862</v>
      </c>
      <c r="F1682" s="81"/>
      <c r="G1682" s="81">
        <v>80</v>
      </c>
      <c r="H1682" s="98">
        <v>44770</v>
      </c>
      <c r="I1682" s="141" t="s">
        <v>972</v>
      </c>
      <c r="J1682" s="81"/>
      <c r="K1682" s="77" t="s">
        <v>393</v>
      </c>
      <c r="L1682" s="82" t="s">
        <v>1414</v>
      </c>
      <c r="M1682" s="77" t="s">
        <v>7</v>
      </c>
      <c r="N1682" s="83"/>
      <c r="O1682" s="84"/>
      <c r="P1682" s="76">
        <v>69</v>
      </c>
      <c r="Q1682" s="81">
        <v>24500</v>
      </c>
      <c r="R1682" s="81">
        <v>4</v>
      </c>
      <c r="S1682" s="89" t="s">
        <v>877</v>
      </c>
      <c r="T1682" s="76" t="s">
        <v>878</v>
      </c>
      <c r="U1682" s="76">
        <v>25.186</v>
      </c>
      <c r="V1682" s="81" t="s">
        <v>1415</v>
      </c>
      <c r="W1682" s="84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86"/>
      <c r="AP1682" s="86"/>
      <c r="AQ1682" s="86"/>
      <c r="AR1682" s="86"/>
      <c r="AS1682" s="86"/>
      <c r="AT1682" s="86"/>
      <c r="AU1682" s="86"/>
    </row>
    <row r="1683" spans="1:47" ht="15" customHeight="1">
      <c r="A1683" s="263">
        <v>98153059</v>
      </c>
      <c r="B1683" s="76">
        <v>17</v>
      </c>
      <c r="C1683" s="132">
        <v>44769</v>
      </c>
      <c r="D1683" s="79">
        <v>44769</v>
      </c>
      <c r="E1683" s="81" t="s">
        <v>862</v>
      </c>
      <c r="F1683" s="81"/>
      <c r="G1683" s="81">
        <v>80</v>
      </c>
      <c r="H1683" s="98">
        <v>44770</v>
      </c>
      <c r="I1683" s="139" t="s">
        <v>972</v>
      </c>
      <c r="J1683" s="81"/>
      <c r="K1683" s="77" t="s">
        <v>393</v>
      </c>
      <c r="L1683" s="82" t="s">
        <v>1414</v>
      </c>
      <c r="M1683" s="77" t="s">
        <v>7</v>
      </c>
      <c r="N1683" s="83"/>
      <c r="O1683" s="84"/>
      <c r="P1683" s="76">
        <v>69</v>
      </c>
      <c r="Q1683" s="81">
        <v>25000</v>
      </c>
      <c r="R1683" s="81">
        <v>4</v>
      </c>
      <c r="S1683" s="89" t="s">
        <v>877</v>
      </c>
      <c r="T1683" s="76" t="s">
        <v>878</v>
      </c>
      <c r="U1683" s="76">
        <v>25.186</v>
      </c>
      <c r="V1683" s="81" t="s">
        <v>1415</v>
      </c>
      <c r="W1683" s="84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86"/>
      <c r="AP1683" s="86"/>
      <c r="AQ1683" s="86"/>
      <c r="AR1683" s="86"/>
      <c r="AS1683" s="86"/>
      <c r="AT1683" s="86"/>
      <c r="AU1683" s="86"/>
    </row>
    <row r="1684" spans="1:47" ht="15" customHeight="1">
      <c r="A1684" s="263">
        <v>98153125</v>
      </c>
      <c r="B1684" s="76">
        <v>18</v>
      </c>
      <c r="C1684" s="132">
        <v>44769</v>
      </c>
      <c r="D1684" s="79">
        <v>44769</v>
      </c>
      <c r="E1684" s="81" t="s">
        <v>862</v>
      </c>
      <c r="F1684" s="81"/>
      <c r="G1684" s="81">
        <v>80</v>
      </c>
      <c r="H1684" s="98">
        <v>44770</v>
      </c>
      <c r="I1684" s="139" t="s">
        <v>978</v>
      </c>
      <c r="J1684" s="81"/>
      <c r="K1684" s="77" t="s">
        <v>393</v>
      </c>
      <c r="L1684" s="82" t="s">
        <v>1414</v>
      </c>
      <c r="M1684" s="77" t="s">
        <v>7</v>
      </c>
      <c r="N1684" s="83"/>
      <c r="O1684" s="84"/>
      <c r="P1684" s="76">
        <v>69</v>
      </c>
      <c r="Q1684" s="81">
        <v>24500</v>
      </c>
      <c r="R1684" s="81">
        <v>4</v>
      </c>
      <c r="S1684" s="89" t="s">
        <v>877</v>
      </c>
      <c r="T1684" s="76" t="s">
        <v>878</v>
      </c>
      <c r="U1684" s="76">
        <v>25.186</v>
      </c>
      <c r="V1684" s="81" t="s">
        <v>1415</v>
      </c>
      <c r="W1684" s="84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86"/>
      <c r="AP1684" s="86"/>
      <c r="AQ1684" s="86"/>
      <c r="AR1684" s="86"/>
      <c r="AS1684" s="86"/>
      <c r="AT1684" s="86"/>
      <c r="AU1684" s="86"/>
    </row>
    <row r="1685" spans="1:47" ht="15" customHeight="1">
      <c r="A1685" s="264">
        <v>98144751</v>
      </c>
      <c r="B1685" s="76">
        <v>19</v>
      </c>
      <c r="C1685" s="132">
        <v>44769</v>
      </c>
      <c r="D1685" s="79">
        <v>44769</v>
      </c>
      <c r="E1685" s="81" t="s">
        <v>862</v>
      </c>
      <c r="F1685" s="81"/>
      <c r="G1685" s="81">
        <v>80</v>
      </c>
      <c r="H1685" s="81" t="s">
        <v>1416</v>
      </c>
      <c r="I1685" s="98">
        <v>44800</v>
      </c>
      <c r="J1685" s="81"/>
      <c r="K1685" s="77" t="s">
        <v>393</v>
      </c>
      <c r="L1685" s="82" t="s">
        <v>1414</v>
      </c>
      <c r="M1685" s="77" t="s">
        <v>7</v>
      </c>
      <c r="N1685" s="83"/>
      <c r="O1685" s="84"/>
      <c r="P1685" s="76">
        <v>69</v>
      </c>
      <c r="Q1685" s="81">
        <v>25000</v>
      </c>
      <c r="R1685" s="81">
        <v>4</v>
      </c>
      <c r="S1685" s="89" t="s">
        <v>877</v>
      </c>
      <c r="T1685" s="76" t="s">
        <v>878</v>
      </c>
      <c r="U1685" s="76">
        <v>25.186</v>
      </c>
      <c r="V1685" s="81" t="s">
        <v>1415</v>
      </c>
      <c r="W1685" s="84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86"/>
      <c r="AP1685" s="86"/>
      <c r="AQ1685" s="86"/>
      <c r="AR1685" s="86"/>
      <c r="AS1685" s="86"/>
      <c r="AT1685" s="86"/>
      <c r="AU1685" s="86"/>
    </row>
    <row r="1686" spans="1:47" ht="15" customHeight="1">
      <c r="A1686" s="264">
        <v>98144777</v>
      </c>
      <c r="B1686" s="76">
        <v>20</v>
      </c>
      <c r="C1686" s="132">
        <v>44769</v>
      </c>
      <c r="D1686" s="79">
        <v>44769</v>
      </c>
      <c r="E1686" s="81" t="s">
        <v>862</v>
      </c>
      <c r="F1686" s="81"/>
      <c r="G1686" s="81">
        <v>80</v>
      </c>
      <c r="H1686" s="81" t="s">
        <v>1416</v>
      </c>
      <c r="I1686" s="98">
        <v>44800</v>
      </c>
      <c r="J1686" s="81"/>
      <c r="K1686" s="77" t="s">
        <v>393</v>
      </c>
      <c r="L1686" s="82" t="s">
        <v>1414</v>
      </c>
      <c r="M1686" s="77" t="s">
        <v>7</v>
      </c>
      <c r="N1686" s="83"/>
      <c r="O1686" s="84"/>
      <c r="P1686" s="76">
        <v>69</v>
      </c>
      <c r="Q1686" s="81">
        <v>25000</v>
      </c>
      <c r="R1686" s="81">
        <v>4</v>
      </c>
      <c r="S1686" s="89" t="s">
        <v>877</v>
      </c>
      <c r="T1686" s="76" t="s">
        <v>878</v>
      </c>
      <c r="U1686" s="76">
        <v>25.186</v>
      </c>
      <c r="V1686" s="81" t="s">
        <v>1415</v>
      </c>
      <c r="W1686" s="84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86"/>
      <c r="AP1686" s="86"/>
      <c r="AQ1686" s="86"/>
      <c r="AR1686" s="86"/>
      <c r="AS1686" s="86"/>
      <c r="AT1686" s="86"/>
      <c r="AU1686" s="86"/>
    </row>
    <row r="1687" spans="1:47" ht="15" customHeight="1">
      <c r="A1687" s="264">
        <v>98153075</v>
      </c>
      <c r="B1687" s="76">
        <v>21</v>
      </c>
      <c r="C1687" s="132">
        <v>44769</v>
      </c>
      <c r="D1687" s="79">
        <v>44769</v>
      </c>
      <c r="E1687" s="81" t="s">
        <v>862</v>
      </c>
      <c r="F1687" s="81"/>
      <c r="G1687" s="81">
        <v>80</v>
      </c>
      <c r="H1687" s="81" t="s">
        <v>1416</v>
      </c>
      <c r="I1687" s="98">
        <v>44800</v>
      </c>
      <c r="J1687" s="81"/>
      <c r="K1687" s="77" t="s">
        <v>393</v>
      </c>
      <c r="L1687" s="82" t="s">
        <v>1414</v>
      </c>
      <c r="M1687" s="77" t="s">
        <v>7</v>
      </c>
      <c r="N1687" s="83"/>
      <c r="O1687" s="84"/>
      <c r="P1687" s="76">
        <v>69</v>
      </c>
      <c r="Q1687" s="81">
        <v>25000</v>
      </c>
      <c r="R1687" s="81">
        <v>4</v>
      </c>
      <c r="S1687" s="89" t="s">
        <v>877</v>
      </c>
      <c r="T1687" s="76" t="s">
        <v>878</v>
      </c>
      <c r="U1687" s="76">
        <v>25.186</v>
      </c>
      <c r="V1687" s="81" t="s">
        <v>1415</v>
      </c>
      <c r="W1687" s="84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86"/>
      <c r="AP1687" s="86"/>
      <c r="AQ1687" s="86"/>
      <c r="AR1687" s="86"/>
      <c r="AS1687" s="86"/>
      <c r="AT1687" s="86"/>
      <c r="AU1687" s="86"/>
    </row>
    <row r="1688" spans="1:47" ht="15" customHeight="1">
      <c r="A1688" s="264">
        <v>98153034</v>
      </c>
      <c r="B1688" s="76">
        <v>22</v>
      </c>
      <c r="C1688" s="132">
        <v>44769</v>
      </c>
      <c r="D1688" s="79">
        <v>44769</v>
      </c>
      <c r="E1688" s="81" t="s">
        <v>862</v>
      </c>
      <c r="F1688" s="81"/>
      <c r="G1688" s="81">
        <v>80</v>
      </c>
      <c r="H1688" s="81" t="s">
        <v>1416</v>
      </c>
      <c r="I1688" s="98">
        <v>44800</v>
      </c>
      <c r="J1688" s="81"/>
      <c r="K1688" s="77" t="s">
        <v>393</v>
      </c>
      <c r="L1688" s="82" t="s">
        <v>1414</v>
      </c>
      <c r="M1688" s="77" t="s">
        <v>7</v>
      </c>
      <c r="N1688" s="83"/>
      <c r="O1688" s="84"/>
      <c r="P1688" s="76">
        <v>69</v>
      </c>
      <c r="Q1688" s="81">
        <v>25000</v>
      </c>
      <c r="R1688" s="81">
        <v>4</v>
      </c>
      <c r="S1688" s="89" t="s">
        <v>877</v>
      </c>
      <c r="T1688" s="76" t="s">
        <v>878</v>
      </c>
      <c r="U1688" s="76">
        <v>25.186</v>
      </c>
      <c r="V1688" s="81" t="s">
        <v>1415</v>
      </c>
      <c r="W1688" s="84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86"/>
      <c r="AP1688" s="86"/>
      <c r="AQ1688" s="86"/>
      <c r="AR1688" s="86"/>
      <c r="AS1688" s="86"/>
      <c r="AT1688" s="86"/>
      <c r="AU1688" s="86"/>
    </row>
    <row r="1689" spans="1:47" ht="15" customHeight="1">
      <c r="A1689" s="264">
        <v>98153083</v>
      </c>
      <c r="B1689" s="76">
        <v>23</v>
      </c>
      <c r="C1689" s="132">
        <v>44769</v>
      </c>
      <c r="D1689" s="79">
        <v>44769</v>
      </c>
      <c r="E1689" s="81" t="s">
        <v>862</v>
      </c>
      <c r="F1689" s="81"/>
      <c r="G1689" s="81">
        <v>80</v>
      </c>
      <c r="H1689" s="81" t="s">
        <v>1416</v>
      </c>
      <c r="I1689" s="98">
        <v>44800</v>
      </c>
      <c r="J1689" s="81"/>
      <c r="K1689" s="77" t="s">
        <v>393</v>
      </c>
      <c r="L1689" s="82" t="s">
        <v>1414</v>
      </c>
      <c r="M1689" s="77" t="s">
        <v>7</v>
      </c>
      <c r="N1689" s="83"/>
      <c r="O1689" s="84"/>
      <c r="P1689" s="76">
        <v>69</v>
      </c>
      <c r="Q1689" s="81">
        <v>25000</v>
      </c>
      <c r="R1689" s="81">
        <v>4</v>
      </c>
      <c r="S1689" s="89" t="s">
        <v>877</v>
      </c>
      <c r="T1689" s="76" t="s">
        <v>878</v>
      </c>
      <c r="U1689" s="76">
        <v>25.186</v>
      </c>
      <c r="V1689" s="81" t="s">
        <v>1415</v>
      </c>
      <c r="W1689" s="84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86"/>
      <c r="AP1689" s="86"/>
      <c r="AQ1689" s="86"/>
      <c r="AR1689" s="86"/>
      <c r="AS1689" s="86"/>
      <c r="AT1689" s="86"/>
      <c r="AU1689" s="86"/>
    </row>
    <row r="1690" spans="1:47" ht="15" customHeight="1">
      <c r="A1690" s="264">
        <v>98153091</v>
      </c>
      <c r="B1690" s="76">
        <v>24</v>
      </c>
      <c r="C1690" s="132">
        <v>44769</v>
      </c>
      <c r="D1690" s="79">
        <v>44769</v>
      </c>
      <c r="E1690" s="81" t="s">
        <v>862</v>
      </c>
      <c r="F1690" s="81"/>
      <c r="G1690" s="81">
        <v>80</v>
      </c>
      <c r="H1690" s="81" t="s">
        <v>1416</v>
      </c>
      <c r="I1690" s="98">
        <v>44800</v>
      </c>
      <c r="J1690" s="81"/>
      <c r="K1690" s="77" t="s">
        <v>393</v>
      </c>
      <c r="L1690" s="82" t="s">
        <v>1414</v>
      </c>
      <c r="M1690" s="77" t="s">
        <v>7</v>
      </c>
      <c r="N1690" s="83"/>
      <c r="O1690" s="84"/>
      <c r="P1690" s="76">
        <v>69</v>
      </c>
      <c r="Q1690" s="81">
        <v>24500</v>
      </c>
      <c r="R1690" s="81">
        <v>4</v>
      </c>
      <c r="S1690" s="89" t="s">
        <v>877</v>
      </c>
      <c r="T1690" s="76" t="s">
        <v>878</v>
      </c>
      <c r="U1690" s="76">
        <v>25.186</v>
      </c>
      <c r="V1690" s="81" t="s">
        <v>1415</v>
      </c>
      <c r="W1690" s="84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86"/>
      <c r="AP1690" s="86"/>
      <c r="AQ1690" s="86"/>
      <c r="AR1690" s="86"/>
      <c r="AS1690" s="86"/>
      <c r="AT1690" s="86"/>
      <c r="AU1690" s="86"/>
    </row>
    <row r="1691" spans="1:47" ht="15" customHeight="1">
      <c r="A1691" s="264">
        <v>98153117</v>
      </c>
      <c r="B1691" s="76">
        <v>25</v>
      </c>
      <c r="C1691" s="132">
        <v>44769</v>
      </c>
      <c r="D1691" s="79">
        <v>44769</v>
      </c>
      <c r="E1691" s="81" t="s">
        <v>862</v>
      </c>
      <c r="F1691" s="81"/>
      <c r="G1691" s="81">
        <v>80</v>
      </c>
      <c r="H1691" s="81" t="s">
        <v>1416</v>
      </c>
      <c r="I1691" s="98">
        <v>44800</v>
      </c>
      <c r="J1691" s="81"/>
      <c r="K1691" s="77" t="s">
        <v>393</v>
      </c>
      <c r="L1691" s="82" t="s">
        <v>1414</v>
      </c>
      <c r="M1691" s="77" t="s">
        <v>7</v>
      </c>
      <c r="N1691" s="83"/>
      <c r="O1691" s="84"/>
      <c r="P1691" s="76">
        <v>69</v>
      </c>
      <c r="Q1691" s="81">
        <v>24500</v>
      </c>
      <c r="R1691" s="81">
        <v>4</v>
      </c>
      <c r="S1691" s="89" t="s">
        <v>877</v>
      </c>
      <c r="T1691" s="76" t="s">
        <v>878</v>
      </c>
      <c r="U1691" s="76">
        <v>25.186</v>
      </c>
      <c r="V1691" s="81" t="s">
        <v>1415</v>
      </c>
      <c r="W1691" s="84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86"/>
      <c r="AP1691" s="86"/>
      <c r="AQ1691" s="86"/>
      <c r="AR1691" s="86"/>
      <c r="AS1691" s="86"/>
      <c r="AT1691" s="86"/>
      <c r="AU1691" s="86"/>
    </row>
    <row r="1692" spans="1:47" ht="15" customHeight="1">
      <c r="A1692" s="264">
        <v>98153133</v>
      </c>
      <c r="B1692" s="76">
        <v>26</v>
      </c>
      <c r="C1692" s="132">
        <v>44769</v>
      </c>
      <c r="D1692" s="79">
        <v>44769</v>
      </c>
      <c r="E1692" s="81" t="s">
        <v>862</v>
      </c>
      <c r="F1692" s="81"/>
      <c r="G1692" s="81">
        <v>80</v>
      </c>
      <c r="H1692" s="81" t="s">
        <v>1416</v>
      </c>
      <c r="I1692" s="98">
        <v>44800</v>
      </c>
      <c r="J1692" s="81"/>
      <c r="K1692" s="77" t="s">
        <v>393</v>
      </c>
      <c r="L1692" s="82" t="s">
        <v>1414</v>
      </c>
      <c r="M1692" s="77" t="s">
        <v>7</v>
      </c>
      <c r="N1692" s="83"/>
      <c r="O1692" s="84"/>
      <c r="P1692" s="76">
        <v>69</v>
      </c>
      <c r="Q1692" s="81">
        <v>24500</v>
      </c>
      <c r="R1692" s="81">
        <v>4</v>
      </c>
      <c r="S1692" s="89" t="s">
        <v>877</v>
      </c>
      <c r="T1692" s="76" t="s">
        <v>878</v>
      </c>
      <c r="U1692" s="76">
        <v>25.186</v>
      </c>
      <c r="V1692" s="81" t="s">
        <v>1415</v>
      </c>
      <c r="W1692" s="84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86"/>
      <c r="AP1692" s="86"/>
      <c r="AQ1692" s="86"/>
      <c r="AR1692" s="86"/>
      <c r="AS1692" s="86"/>
      <c r="AT1692" s="86"/>
      <c r="AU1692" s="86"/>
    </row>
    <row r="1693" spans="1:47" ht="15" customHeight="1">
      <c r="A1693" s="264">
        <v>98153141</v>
      </c>
      <c r="B1693" s="76">
        <v>27</v>
      </c>
      <c r="C1693" s="132">
        <v>44769</v>
      </c>
      <c r="D1693" s="79">
        <v>44769</v>
      </c>
      <c r="E1693" s="81" t="s">
        <v>862</v>
      </c>
      <c r="F1693" s="81"/>
      <c r="G1693" s="81">
        <v>80</v>
      </c>
      <c r="H1693" s="81" t="s">
        <v>1416</v>
      </c>
      <c r="I1693" s="98">
        <v>44800</v>
      </c>
      <c r="J1693" s="81"/>
      <c r="K1693" s="77" t="s">
        <v>393</v>
      </c>
      <c r="L1693" s="82" t="s">
        <v>1414</v>
      </c>
      <c r="M1693" s="77" t="s">
        <v>7</v>
      </c>
      <c r="N1693" s="83"/>
      <c r="O1693" s="84"/>
      <c r="P1693" s="76">
        <v>69</v>
      </c>
      <c r="Q1693" s="81">
        <v>24500</v>
      </c>
      <c r="R1693" s="81">
        <v>4</v>
      </c>
      <c r="S1693" s="89" t="s">
        <v>877</v>
      </c>
      <c r="T1693" s="76" t="s">
        <v>878</v>
      </c>
      <c r="U1693" s="76">
        <v>25.186</v>
      </c>
      <c r="V1693" s="81" t="s">
        <v>1415</v>
      </c>
      <c r="W1693" s="84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86"/>
      <c r="AP1693" s="86"/>
      <c r="AQ1693" s="86"/>
      <c r="AR1693" s="86"/>
      <c r="AS1693" s="86"/>
      <c r="AT1693" s="86"/>
      <c r="AU1693" s="86"/>
    </row>
    <row r="1694" spans="1:47" ht="15" customHeight="1">
      <c r="A1694" s="264">
        <v>98153174</v>
      </c>
      <c r="B1694" s="76">
        <v>28</v>
      </c>
      <c r="C1694" s="132">
        <v>44769</v>
      </c>
      <c r="D1694" s="79">
        <v>44769</v>
      </c>
      <c r="E1694" s="81" t="s">
        <v>862</v>
      </c>
      <c r="F1694" s="81"/>
      <c r="G1694" s="81">
        <v>80</v>
      </c>
      <c r="H1694" s="81" t="s">
        <v>1416</v>
      </c>
      <c r="I1694" s="98">
        <v>44800</v>
      </c>
      <c r="J1694" s="81"/>
      <c r="K1694" s="77" t="s">
        <v>393</v>
      </c>
      <c r="L1694" s="82" t="s">
        <v>1414</v>
      </c>
      <c r="M1694" s="77" t="s">
        <v>7</v>
      </c>
      <c r="N1694" s="83"/>
      <c r="O1694" s="84"/>
      <c r="P1694" s="76">
        <v>69</v>
      </c>
      <c r="Q1694" s="81">
        <v>25000</v>
      </c>
      <c r="R1694" s="81">
        <v>4</v>
      </c>
      <c r="S1694" s="89" t="s">
        <v>877</v>
      </c>
      <c r="T1694" s="76" t="s">
        <v>878</v>
      </c>
      <c r="U1694" s="76">
        <v>25.186</v>
      </c>
      <c r="V1694" s="81" t="s">
        <v>1415</v>
      </c>
      <c r="W1694" s="84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86"/>
      <c r="AP1694" s="86"/>
      <c r="AQ1694" s="86"/>
      <c r="AR1694" s="86"/>
      <c r="AS1694" s="86"/>
      <c r="AT1694" s="86"/>
      <c r="AU1694" s="86"/>
    </row>
    <row r="1695" spans="1:47" ht="15" customHeight="1">
      <c r="A1695" s="264">
        <v>98153190</v>
      </c>
      <c r="B1695" s="76">
        <v>29</v>
      </c>
      <c r="C1695" s="132">
        <v>44769</v>
      </c>
      <c r="D1695" s="79">
        <v>44769</v>
      </c>
      <c r="E1695" s="81" t="s">
        <v>862</v>
      </c>
      <c r="F1695" s="81"/>
      <c r="G1695" s="81">
        <v>80</v>
      </c>
      <c r="H1695" s="81" t="s">
        <v>1416</v>
      </c>
      <c r="I1695" s="98">
        <v>44800</v>
      </c>
      <c r="J1695" s="81"/>
      <c r="K1695" s="77" t="s">
        <v>393</v>
      </c>
      <c r="L1695" s="82" t="s">
        <v>1414</v>
      </c>
      <c r="M1695" s="77" t="s">
        <v>7</v>
      </c>
      <c r="N1695" s="83"/>
      <c r="O1695" s="84"/>
      <c r="P1695" s="76">
        <v>69</v>
      </c>
      <c r="Q1695" s="81">
        <v>25000</v>
      </c>
      <c r="R1695" s="81">
        <v>4</v>
      </c>
      <c r="S1695" s="89" t="s">
        <v>877</v>
      </c>
      <c r="T1695" s="76" t="s">
        <v>878</v>
      </c>
      <c r="U1695" s="76">
        <v>25.186</v>
      </c>
      <c r="V1695" s="81" t="s">
        <v>1415</v>
      </c>
      <c r="W1695" s="84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86"/>
      <c r="AP1695" s="86"/>
      <c r="AQ1695" s="86"/>
      <c r="AR1695" s="86"/>
      <c r="AS1695" s="86"/>
      <c r="AT1695" s="86"/>
      <c r="AU1695" s="86"/>
    </row>
    <row r="1696" spans="1:47" ht="15" customHeight="1">
      <c r="A1696" s="264">
        <v>59274399</v>
      </c>
      <c r="B1696" s="76">
        <v>30</v>
      </c>
      <c r="C1696" s="78">
        <v>44759</v>
      </c>
      <c r="D1696" s="79">
        <v>44759</v>
      </c>
      <c r="E1696" s="77" t="s">
        <v>862</v>
      </c>
      <c r="F1696" s="77"/>
      <c r="G1696" s="102">
        <v>60</v>
      </c>
      <c r="H1696" s="81" t="s">
        <v>1276</v>
      </c>
      <c r="I1696" s="78">
        <v>44792</v>
      </c>
      <c r="J1696" s="81"/>
      <c r="K1696" s="97" t="s">
        <v>882</v>
      </c>
      <c r="L1696" s="82" t="s">
        <v>1242</v>
      </c>
      <c r="M1696" s="77" t="s">
        <v>7</v>
      </c>
      <c r="N1696" s="83"/>
      <c r="O1696" s="84"/>
      <c r="P1696" s="76">
        <v>72</v>
      </c>
      <c r="Q1696" s="76">
        <v>21700</v>
      </c>
      <c r="R1696" s="76">
        <v>3</v>
      </c>
      <c r="S1696" s="85" t="s">
        <v>899</v>
      </c>
      <c r="T1696" s="76" t="s">
        <v>900</v>
      </c>
      <c r="U1696" s="81">
        <v>19.62</v>
      </c>
      <c r="V1696" s="90" t="s">
        <v>884</v>
      </c>
      <c r="W1696" s="84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86"/>
      <c r="AP1696" s="86"/>
      <c r="AQ1696" s="86"/>
      <c r="AR1696" s="86"/>
      <c r="AS1696" s="86"/>
      <c r="AT1696" s="86"/>
      <c r="AU1696" s="86"/>
    </row>
    <row r="1697" spans="1:47" ht="15" customHeight="1">
      <c r="A1697" s="264">
        <v>94824711</v>
      </c>
      <c r="B1697" s="76">
        <v>31</v>
      </c>
      <c r="C1697" s="78">
        <v>44757</v>
      </c>
      <c r="D1697" s="79">
        <v>44757</v>
      </c>
      <c r="E1697" s="77" t="s">
        <v>862</v>
      </c>
      <c r="F1697" s="77"/>
      <c r="G1697" s="102">
        <v>60</v>
      </c>
      <c r="H1697" s="114" t="s">
        <v>1216</v>
      </c>
      <c r="I1697" s="162">
        <v>44787</v>
      </c>
      <c r="J1697" s="81"/>
      <c r="K1697" s="97" t="s">
        <v>882</v>
      </c>
      <c r="L1697" s="82" t="s">
        <v>1217</v>
      </c>
      <c r="M1697" s="77" t="s">
        <v>7</v>
      </c>
      <c r="N1697" s="226"/>
      <c r="O1697" s="84"/>
      <c r="P1697" s="76">
        <v>68</v>
      </c>
      <c r="Q1697" s="76">
        <v>24000</v>
      </c>
      <c r="R1697" s="76">
        <v>3</v>
      </c>
      <c r="S1697" s="85" t="s">
        <v>899</v>
      </c>
      <c r="T1697" s="76" t="s">
        <v>901</v>
      </c>
      <c r="U1697" s="76">
        <v>19.62</v>
      </c>
      <c r="V1697" s="90" t="s">
        <v>884</v>
      </c>
      <c r="W1697" s="84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86"/>
      <c r="AP1697" s="86"/>
      <c r="AQ1697" s="86"/>
      <c r="AR1697" s="86"/>
      <c r="AS1697" s="86"/>
      <c r="AT1697" s="86"/>
      <c r="AU1697" s="86"/>
    </row>
    <row r="1698" spans="1:47" ht="15" customHeight="1">
      <c r="A1698" s="264">
        <v>59277095</v>
      </c>
      <c r="B1698" s="76">
        <v>32</v>
      </c>
      <c r="C1698" s="132">
        <v>44766</v>
      </c>
      <c r="D1698" s="79">
        <v>44766</v>
      </c>
      <c r="E1698" s="81" t="s">
        <v>862</v>
      </c>
      <c r="F1698" s="76"/>
      <c r="G1698" s="102">
        <v>60</v>
      </c>
      <c r="H1698" s="81" t="s">
        <v>1361</v>
      </c>
      <c r="I1698" s="98">
        <v>44796</v>
      </c>
      <c r="J1698" s="81"/>
      <c r="K1698" s="97" t="s">
        <v>882</v>
      </c>
      <c r="L1698" s="82" t="s">
        <v>1376</v>
      </c>
      <c r="M1698" s="77" t="s">
        <v>7</v>
      </c>
      <c r="N1698" s="83"/>
      <c r="O1698" s="84"/>
      <c r="P1698" s="76">
        <v>72</v>
      </c>
      <c r="Q1698" s="76">
        <v>21700</v>
      </c>
      <c r="R1698" s="76">
        <v>3</v>
      </c>
      <c r="S1698" s="85" t="s">
        <v>899</v>
      </c>
      <c r="T1698" s="76" t="s">
        <v>900</v>
      </c>
      <c r="U1698" s="81">
        <v>19.62</v>
      </c>
      <c r="V1698" s="90" t="s">
        <v>884</v>
      </c>
      <c r="W1698" s="84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86"/>
      <c r="AP1698" s="86"/>
      <c r="AQ1698" s="86"/>
      <c r="AR1698" s="86"/>
      <c r="AS1698" s="86"/>
      <c r="AT1698" s="86"/>
      <c r="AU1698" s="86"/>
    </row>
    <row r="1699" spans="1:47" ht="15" customHeight="1">
      <c r="A1699" s="264">
        <v>94279171</v>
      </c>
      <c r="B1699" s="76">
        <v>33</v>
      </c>
      <c r="C1699" s="78">
        <v>44757</v>
      </c>
      <c r="D1699" s="79">
        <v>44757</v>
      </c>
      <c r="E1699" s="77" t="s">
        <v>862</v>
      </c>
      <c r="F1699" s="77"/>
      <c r="G1699" s="103">
        <v>40</v>
      </c>
      <c r="H1699" s="114" t="s">
        <v>1216</v>
      </c>
      <c r="I1699" s="162">
        <v>44787</v>
      </c>
      <c r="J1699" s="81"/>
      <c r="K1699" s="97" t="s">
        <v>882</v>
      </c>
      <c r="L1699" s="82" t="s">
        <v>1217</v>
      </c>
      <c r="M1699" s="77" t="s">
        <v>7</v>
      </c>
      <c r="N1699" s="226"/>
      <c r="O1699" s="84"/>
      <c r="P1699" s="76">
        <v>70</v>
      </c>
      <c r="Q1699" s="127">
        <v>24000</v>
      </c>
      <c r="R1699" s="127">
        <v>2</v>
      </c>
      <c r="S1699" s="85" t="s">
        <v>902</v>
      </c>
      <c r="T1699" s="114" t="s">
        <v>962</v>
      </c>
      <c r="U1699" s="127">
        <v>14.62</v>
      </c>
      <c r="V1699" s="90" t="s">
        <v>884</v>
      </c>
      <c r="W1699" s="84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86"/>
      <c r="AP1699" s="86"/>
      <c r="AQ1699" s="86"/>
      <c r="AR1699" s="86"/>
      <c r="AS1699" s="86"/>
      <c r="AT1699" s="86"/>
      <c r="AU1699" s="86"/>
    </row>
    <row r="1700" spans="1:47" ht="15" customHeight="1">
      <c r="A1700" s="264">
        <v>94274479</v>
      </c>
      <c r="B1700" s="76">
        <v>34</v>
      </c>
      <c r="C1700" s="132">
        <v>44763</v>
      </c>
      <c r="D1700" s="79">
        <v>44763</v>
      </c>
      <c r="E1700" s="77" t="s">
        <v>862</v>
      </c>
      <c r="F1700" s="85"/>
      <c r="G1700" s="103">
        <v>40</v>
      </c>
      <c r="H1700" s="81" t="s">
        <v>1278</v>
      </c>
      <c r="I1700" s="98">
        <v>44792</v>
      </c>
      <c r="J1700" s="81"/>
      <c r="K1700" s="97" t="s">
        <v>882</v>
      </c>
      <c r="L1700" s="82" t="s">
        <v>1279</v>
      </c>
      <c r="M1700" s="77" t="s">
        <v>7</v>
      </c>
      <c r="N1700" s="83"/>
      <c r="O1700" s="84"/>
      <c r="P1700" s="76">
        <v>70</v>
      </c>
      <c r="Q1700" s="127">
        <v>24000</v>
      </c>
      <c r="R1700" s="127">
        <v>2</v>
      </c>
      <c r="S1700" s="85" t="s">
        <v>902</v>
      </c>
      <c r="T1700" s="114" t="s">
        <v>962</v>
      </c>
      <c r="U1700" s="114">
        <v>14.62</v>
      </c>
      <c r="V1700" s="90" t="s">
        <v>884</v>
      </c>
      <c r="W1700" s="84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86"/>
      <c r="AP1700" s="86"/>
      <c r="AQ1700" s="86"/>
      <c r="AR1700" s="86"/>
      <c r="AS1700" s="86"/>
      <c r="AT1700" s="86"/>
      <c r="AU1700" s="86"/>
    </row>
    <row r="1701" spans="1:47" ht="15" customHeight="1">
      <c r="A1701" s="264">
        <v>94269537</v>
      </c>
      <c r="B1701" s="76">
        <v>35</v>
      </c>
      <c r="C1701" s="132">
        <v>44763</v>
      </c>
      <c r="D1701" s="79">
        <v>44763</v>
      </c>
      <c r="E1701" s="77" t="s">
        <v>862</v>
      </c>
      <c r="F1701" s="85"/>
      <c r="G1701" s="103">
        <v>40</v>
      </c>
      <c r="H1701" s="81" t="s">
        <v>1278</v>
      </c>
      <c r="I1701" s="98">
        <v>44792</v>
      </c>
      <c r="J1701" s="81"/>
      <c r="K1701" s="97" t="s">
        <v>882</v>
      </c>
      <c r="L1701" s="82" t="s">
        <v>1279</v>
      </c>
      <c r="M1701" s="77" t="s">
        <v>7</v>
      </c>
      <c r="N1701" s="83"/>
      <c r="O1701" s="84"/>
      <c r="P1701" s="76">
        <v>70</v>
      </c>
      <c r="Q1701" s="127">
        <v>24000</v>
      </c>
      <c r="R1701" s="127">
        <v>2</v>
      </c>
      <c r="S1701" s="85" t="s">
        <v>902</v>
      </c>
      <c r="T1701" s="114" t="s">
        <v>962</v>
      </c>
      <c r="U1701" s="114">
        <v>14.62</v>
      </c>
      <c r="V1701" s="90" t="s">
        <v>884</v>
      </c>
      <c r="W1701" s="84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86"/>
      <c r="AP1701" s="86"/>
      <c r="AQ1701" s="86"/>
      <c r="AR1701" s="86"/>
      <c r="AS1701" s="86"/>
      <c r="AT1701" s="86"/>
      <c r="AU1701" s="86"/>
    </row>
    <row r="1702" spans="1:47" ht="15" customHeight="1">
      <c r="A1702" s="264">
        <v>94292208</v>
      </c>
      <c r="B1702" s="76">
        <v>36</v>
      </c>
      <c r="C1702" s="132">
        <v>44763</v>
      </c>
      <c r="D1702" s="79">
        <v>44763</v>
      </c>
      <c r="E1702" s="77" t="s">
        <v>862</v>
      </c>
      <c r="F1702" s="85"/>
      <c r="G1702" s="103">
        <v>40</v>
      </c>
      <c r="H1702" s="81" t="s">
        <v>1278</v>
      </c>
      <c r="I1702" s="98">
        <v>44792</v>
      </c>
      <c r="J1702" s="81"/>
      <c r="K1702" s="97" t="s">
        <v>882</v>
      </c>
      <c r="L1702" s="82" t="s">
        <v>1279</v>
      </c>
      <c r="M1702" s="77" t="s">
        <v>7</v>
      </c>
      <c r="N1702" s="83"/>
      <c r="O1702" s="84"/>
      <c r="P1702" s="76">
        <v>70</v>
      </c>
      <c r="Q1702" s="127">
        <v>24000</v>
      </c>
      <c r="R1702" s="127">
        <v>2</v>
      </c>
      <c r="S1702" s="85" t="s">
        <v>902</v>
      </c>
      <c r="T1702" s="114" t="s">
        <v>962</v>
      </c>
      <c r="U1702" s="114">
        <v>14.62</v>
      </c>
      <c r="V1702" s="90" t="s">
        <v>884</v>
      </c>
      <c r="W1702" s="84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86"/>
      <c r="AP1702" s="86"/>
      <c r="AQ1702" s="86"/>
      <c r="AR1702" s="86"/>
      <c r="AS1702" s="86"/>
      <c r="AT1702" s="86"/>
      <c r="AU1702" s="86"/>
    </row>
    <row r="1703" spans="1:47" ht="15" customHeight="1">
      <c r="A1703" s="264">
        <v>94272176</v>
      </c>
      <c r="B1703" s="76">
        <v>37</v>
      </c>
      <c r="C1703" s="78">
        <v>44758</v>
      </c>
      <c r="D1703" s="79">
        <v>44759</v>
      </c>
      <c r="E1703" s="77" t="s">
        <v>862</v>
      </c>
      <c r="F1703" s="77"/>
      <c r="G1703" s="103">
        <v>40</v>
      </c>
      <c r="H1703" s="81" t="s">
        <v>1247</v>
      </c>
      <c r="I1703" s="78">
        <v>44791</v>
      </c>
      <c r="J1703" s="81"/>
      <c r="K1703" s="97" t="s">
        <v>882</v>
      </c>
      <c r="L1703" s="82" t="s">
        <v>1244</v>
      </c>
      <c r="M1703" s="77" t="s">
        <v>7</v>
      </c>
      <c r="N1703" s="83"/>
      <c r="O1703" s="84"/>
      <c r="P1703" s="76">
        <v>70</v>
      </c>
      <c r="Q1703" s="127">
        <v>24000</v>
      </c>
      <c r="R1703" s="127">
        <v>2</v>
      </c>
      <c r="S1703" s="85" t="s">
        <v>902</v>
      </c>
      <c r="T1703" s="114" t="s">
        <v>962</v>
      </c>
      <c r="U1703" s="114">
        <v>14.62</v>
      </c>
      <c r="V1703" s="90" t="s">
        <v>884</v>
      </c>
      <c r="W1703" s="84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86"/>
      <c r="AP1703" s="86"/>
      <c r="AQ1703" s="86"/>
      <c r="AR1703" s="86"/>
      <c r="AS1703" s="86"/>
      <c r="AT1703" s="86"/>
      <c r="AU1703" s="86"/>
    </row>
    <row r="1704" spans="1:47" ht="15" customHeight="1">
      <c r="A1704" s="264">
        <v>94267762</v>
      </c>
      <c r="B1704" s="76">
        <v>38</v>
      </c>
      <c r="C1704" s="78">
        <v>44758</v>
      </c>
      <c r="D1704" s="79">
        <v>44759</v>
      </c>
      <c r="E1704" s="77" t="s">
        <v>862</v>
      </c>
      <c r="F1704" s="77"/>
      <c r="G1704" s="103">
        <v>40</v>
      </c>
      <c r="H1704" s="81" t="s">
        <v>1247</v>
      </c>
      <c r="I1704" s="78">
        <v>44791</v>
      </c>
      <c r="J1704" s="81"/>
      <c r="K1704" s="97" t="s">
        <v>882</v>
      </c>
      <c r="L1704" s="82" t="s">
        <v>1244</v>
      </c>
      <c r="M1704" s="77" t="s">
        <v>7</v>
      </c>
      <c r="N1704" s="83"/>
      <c r="O1704" s="84"/>
      <c r="P1704" s="76">
        <v>70</v>
      </c>
      <c r="Q1704" s="127">
        <v>24000</v>
      </c>
      <c r="R1704" s="127">
        <v>2</v>
      </c>
      <c r="S1704" s="85" t="s">
        <v>902</v>
      </c>
      <c r="T1704" s="114" t="s">
        <v>962</v>
      </c>
      <c r="U1704" s="114">
        <v>14.62</v>
      </c>
      <c r="V1704" s="90" t="s">
        <v>884</v>
      </c>
      <c r="W1704" s="84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86"/>
      <c r="AP1704" s="86"/>
      <c r="AQ1704" s="86"/>
      <c r="AR1704" s="86"/>
      <c r="AS1704" s="86"/>
      <c r="AT1704" s="86"/>
      <c r="AU1704" s="86"/>
    </row>
    <row r="1705" spans="1:47" ht="15" customHeight="1">
      <c r="A1705" s="264">
        <v>94430485</v>
      </c>
      <c r="B1705" s="76">
        <v>39</v>
      </c>
      <c r="C1705" s="78">
        <v>44757</v>
      </c>
      <c r="D1705" s="79">
        <v>44757</v>
      </c>
      <c r="E1705" s="77" t="s">
        <v>862</v>
      </c>
      <c r="F1705" s="77"/>
      <c r="G1705" s="103">
        <v>40</v>
      </c>
      <c r="H1705" s="114" t="s">
        <v>1216</v>
      </c>
      <c r="I1705" s="162">
        <v>44787</v>
      </c>
      <c r="J1705" s="81"/>
      <c r="K1705" s="97" t="s">
        <v>882</v>
      </c>
      <c r="L1705" s="82" t="s">
        <v>1217</v>
      </c>
      <c r="M1705" s="77" t="s">
        <v>7</v>
      </c>
      <c r="N1705" s="226"/>
      <c r="O1705" s="84"/>
      <c r="P1705" s="76">
        <v>73</v>
      </c>
      <c r="Q1705" s="76">
        <v>20800</v>
      </c>
      <c r="R1705" s="76">
        <v>2</v>
      </c>
      <c r="S1705" s="85" t="s">
        <v>902</v>
      </c>
      <c r="T1705" s="76" t="s">
        <v>905</v>
      </c>
      <c r="U1705" s="76">
        <v>14.62</v>
      </c>
      <c r="V1705" s="90" t="s">
        <v>884</v>
      </c>
      <c r="W1705" s="84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86"/>
      <c r="AP1705" s="86"/>
      <c r="AQ1705" s="86"/>
      <c r="AR1705" s="86"/>
      <c r="AS1705" s="86"/>
      <c r="AT1705" s="86"/>
      <c r="AU1705" s="86"/>
    </row>
    <row r="1706" spans="1:47" ht="15" customHeight="1">
      <c r="A1706" s="264">
        <v>94474764</v>
      </c>
      <c r="B1706" s="76">
        <v>40</v>
      </c>
      <c r="C1706" s="78">
        <v>44757</v>
      </c>
      <c r="D1706" s="79">
        <v>44757</v>
      </c>
      <c r="E1706" s="77" t="s">
        <v>862</v>
      </c>
      <c r="F1706" s="77"/>
      <c r="G1706" s="103">
        <v>40</v>
      </c>
      <c r="H1706" s="114" t="s">
        <v>1216</v>
      </c>
      <c r="I1706" s="162">
        <v>44787</v>
      </c>
      <c r="J1706" s="81"/>
      <c r="K1706" s="97" t="s">
        <v>882</v>
      </c>
      <c r="L1706" s="82" t="s">
        <v>1217</v>
      </c>
      <c r="M1706" s="77" t="s">
        <v>7</v>
      </c>
      <c r="N1706" s="226"/>
      <c r="O1706" s="84"/>
      <c r="P1706" s="76">
        <v>73</v>
      </c>
      <c r="Q1706" s="76">
        <v>19500</v>
      </c>
      <c r="R1706" s="76">
        <v>2</v>
      </c>
      <c r="S1706" s="85" t="s">
        <v>902</v>
      </c>
      <c r="T1706" s="76" t="s">
        <v>903</v>
      </c>
      <c r="U1706" s="76">
        <v>14.62</v>
      </c>
      <c r="V1706" s="90" t="s">
        <v>884</v>
      </c>
      <c r="W1706" s="84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86"/>
      <c r="AP1706" s="86"/>
      <c r="AQ1706" s="86"/>
      <c r="AR1706" s="86"/>
      <c r="AS1706" s="86"/>
      <c r="AT1706" s="86"/>
      <c r="AU1706" s="86"/>
    </row>
    <row r="1707" spans="1:47" ht="15" customHeight="1">
      <c r="A1707" s="264">
        <v>94445616</v>
      </c>
      <c r="B1707" s="76">
        <v>41</v>
      </c>
      <c r="C1707" s="78">
        <v>44757</v>
      </c>
      <c r="D1707" s="79">
        <v>44757</v>
      </c>
      <c r="E1707" s="77" t="s">
        <v>862</v>
      </c>
      <c r="F1707" s="77"/>
      <c r="G1707" s="103">
        <v>40</v>
      </c>
      <c r="H1707" s="114" t="s">
        <v>1216</v>
      </c>
      <c r="I1707" s="162">
        <v>44787</v>
      </c>
      <c r="J1707" s="81" t="s">
        <v>1199</v>
      </c>
      <c r="K1707" s="97" t="s">
        <v>882</v>
      </c>
      <c r="L1707" s="82" t="s">
        <v>1217</v>
      </c>
      <c r="M1707" s="77" t="s">
        <v>7</v>
      </c>
      <c r="N1707" s="226"/>
      <c r="O1707" s="84"/>
      <c r="P1707" s="76">
        <v>80</v>
      </c>
      <c r="Q1707" s="76">
        <v>19800</v>
      </c>
      <c r="R1707" s="76">
        <v>2</v>
      </c>
      <c r="S1707" s="85" t="s">
        <v>902</v>
      </c>
      <c r="T1707" s="76" t="s">
        <v>1417</v>
      </c>
      <c r="U1707" s="76">
        <v>14.62</v>
      </c>
      <c r="V1707" s="90" t="s">
        <v>884</v>
      </c>
      <c r="W1707" s="84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86"/>
      <c r="AP1707" s="86"/>
      <c r="AQ1707" s="86"/>
      <c r="AR1707" s="86"/>
      <c r="AS1707" s="86"/>
      <c r="AT1707" s="86"/>
      <c r="AU1707" s="86"/>
    </row>
    <row r="1708" spans="1:47" ht="16.5" customHeight="1">
      <c r="A1708" s="104"/>
      <c r="B1708" s="145"/>
      <c r="C1708" s="106"/>
      <c r="D1708" s="105"/>
      <c r="E1708" s="105"/>
      <c r="F1708" s="105"/>
      <c r="G1708" s="105"/>
      <c r="H1708" s="446" t="s">
        <v>1418</v>
      </c>
      <c r="I1708" s="440"/>
      <c r="J1708" s="441"/>
      <c r="K1708" s="148"/>
      <c r="L1708" s="104"/>
      <c r="M1708" s="104"/>
      <c r="N1708" s="109"/>
      <c r="O1708" s="108"/>
      <c r="P1708" s="105"/>
      <c r="Q1708" s="109"/>
      <c r="R1708" s="109"/>
      <c r="S1708" s="110"/>
      <c r="T1708" s="109"/>
      <c r="U1708" s="149"/>
      <c r="V1708" s="108"/>
      <c r="W1708" s="108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86"/>
      <c r="AP1708" s="86"/>
      <c r="AQ1708" s="86"/>
      <c r="AR1708" s="86"/>
      <c r="AS1708" s="86"/>
      <c r="AT1708" s="86"/>
      <c r="AU1708" s="86"/>
    </row>
    <row r="1709" spans="1:47" ht="15" customHeight="1">
      <c r="A1709" s="265">
        <v>98101041</v>
      </c>
      <c r="B1709" s="77">
        <v>1</v>
      </c>
      <c r="C1709" s="78">
        <v>44759</v>
      </c>
      <c r="D1709" s="79">
        <v>44760</v>
      </c>
      <c r="E1709" s="77" t="s">
        <v>862</v>
      </c>
      <c r="F1709" s="80">
        <v>44774.208333333336</v>
      </c>
      <c r="G1709" s="81">
        <v>80</v>
      </c>
      <c r="H1709" s="81" t="s">
        <v>1419</v>
      </c>
      <c r="I1709" s="139" t="s">
        <v>1420</v>
      </c>
      <c r="J1709" s="81"/>
      <c r="K1709" s="117" t="s">
        <v>932</v>
      </c>
      <c r="L1709" s="82" t="s">
        <v>1253</v>
      </c>
      <c r="M1709" s="77" t="s">
        <v>6</v>
      </c>
      <c r="N1709" s="83"/>
      <c r="O1709" s="84"/>
      <c r="P1709" s="76">
        <v>69</v>
      </c>
      <c r="Q1709" s="76">
        <v>25000</v>
      </c>
      <c r="R1709" s="76">
        <v>4</v>
      </c>
      <c r="S1709" s="85" t="s">
        <v>875</v>
      </c>
      <c r="T1709" s="88" t="s">
        <v>876</v>
      </c>
      <c r="U1709" s="76">
        <v>25.22</v>
      </c>
      <c r="V1709" s="117" t="s">
        <v>934</v>
      </c>
      <c r="W1709" s="84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86"/>
      <c r="AP1709" s="86"/>
      <c r="AQ1709" s="86"/>
      <c r="AR1709" s="86"/>
      <c r="AS1709" s="86"/>
      <c r="AT1709" s="86"/>
      <c r="AU1709" s="86"/>
    </row>
    <row r="1710" spans="1:47" ht="15" customHeight="1">
      <c r="A1710" s="265">
        <v>54974597</v>
      </c>
      <c r="B1710" s="76">
        <v>15</v>
      </c>
      <c r="C1710" s="132">
        <v>44764</v>
      </c>
      <c r="D1710" s="79">
        <v>44764</v>
      </c>
      <c r="E1710" s="81" t="s">
        <v>862</v>
      </c>
      <c r="F1710" s="181">
        <v>44774</v>
      </c>
      <c r="G1710" s="81">
        <v>80</v>
      </c>
      <c r="H1710" s="81" t="s">
        <v>1361</v>
      </c>
      <c r="I1710" s="98">
        <v>44796</v>
      </c>
      <c r="J1710" s="81"/>
      <c r="K1710" s="117" t="s">
        <v>932</v>
      </c>
      <c r="L1710" s="82" t="s">
        <v>1362</v>
      </c>
      <c r="M1710" s="77" t="s">
        <v>6</v>
      </c>
      <c r="N1710" s="83"/>
      <c r="O1710" s="84"/>
      <c r="P1710" s="76">
        <v>69</v>
      </c>
      <c r="Q1710" s="81">
        <v>25000</v>
      </c>
      <c r="R1710" s="81">
        <v>4</v>
      </c>
      <c r="S1710" s="89" t="s">
        <v>877</v>
      </c>
      <c r="T1710" s="100" t="s">
        <v>891</v>
      </c>
      <c r="U1710" s="81">
        <v>25.22</v>
      </c>
      <c r="V1710" s="117" t="s">
        <v>934</v>
      </c>
      <c r="W1710" s="84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86"/>
      <c r="AP1710" s="86"/>
      <c r="AQ1710" s="86"/>
      <c r="AR1710" s="86"/>
      <c r="AS1710" s="86"/>
      <c r="AT1710" s="86"/>
      <c r="AU1710" s="86"/>
    </row>
    <row r="1711" spans="1:47" ht="15" customHeight="1">
      <c r="A1711" s="265">
        <v>98029929</v>
      </c>
      <c r="B1711" s="77">
        <v>7</v>
      </c>
      <c r="C1711" s="132">
        <v>44770</v>
      </c>
      <c r="D1711" s="79">
        <v>44770</v>
      </c>
      <c r="E1711" s="81" t="s">
        <v>862</v>
      </c>
      <c r="F1711" s="81"/>
      <c r="G1711" s="81">
        <v>80</v>
      </c>
      <c r="H1711" s="81" t="s">
        <v>1421</v>
      </c>
      <c r="I1711" s="98">
        <v>44800</v>
      </c>
      <c r="J1711" s="81"/>
      <c r="K1711" s="117" t="s">
        <v>932</v>
      </c>
      <c r="L1711" s="82" t="s">
        <v>1422</v>
      </c>
      <c r="M1711" s="77" t="s">
        <v>6</v>
      </c>
      <c r="N1711" s="83"/>
      <c r="O1711" s="84"/>
      <c r="P1711" s="76">
        <v>69</v>
      </c>
      <c r="Q1711" s="76">
        <v>25000</v>
      </c>
      <c r="R1711" s="76">
        <v>4</v>
      </c>
      <c r="S1711" s="85" t="s">
        <v>875</v>
      </c>
      <c r="T1711" s="88" t="s">
        <v>876</v>
      </c>
      <c r="U1711" s="76">
        <v>25.22</v>
      </c>
      <c r="V1711" s="117" t="s">
        <v>934</v>
      </c>
      <c r="W1711" s="84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86"/>
      <c r="AP1711" s="86"/>
      <c r="AQ1711" s="86"/>
      <c r="AR1711" s="86"/>
      <c r="AS1711" s="86"/>
      <c r="AT1711" s="86"/>
      <c r="AU1711" s="86"/>
    </row>
    <row r="1712" spans="1:47" ht="15" customHeight="1">
      <c r="A1712" s="265">
        <v>98032550</v>
      </c>
      <c r="B1712" s="76">
        <v>8</v>
      </c>
      <c r="C1712" s="132">
        <v>44770</v>
      </c>
      <c r="D1712" s="79">
        <v>44770</v>
      </c>
      <c r="E1712" s="81" t="s">
        <v>862</v>
      </c>
      <c r="F1712" s="81"/>
      <c r="G1712" s="81">
        <v>80</v>
      </c>
      <c r="H1712" s="81" t="s">
        <v>1421</v>
      </c>
      <c r="I1712" s="98">
        <v>44800</v>
      </c>
      <c r="J1712" s="81"/>
      <c r="K1712" s="117" t="s">
        <v>932</v>
      </c>
      <c r="L1712" s="82" t="s">
        <v>1422</v>
      </c>
      <c r="M1712" s="77" t="s">
        <v>6</v>
      </c>
      <c r="N1712" s="83"/>
      <c r="O1712" s="84"/>
      <c r="P1712" s="76">
        <v>69</v>
      </c>
      <c r="Q1712" s="76">
        <v>25000</v>
      </c>
      <c r="R1712" s="76">
        <v>4</v>
      </c>
      <c r="S1712" s="85" t="s">
        <v>875</v>
      </c>
      <c r="T1712" s="88" t="s">
        <v>876</v>
      </c>
      <c r="U1712" s="76">
        <v>25.22</v>
      </c>
      <c r="V1712" s="117" t="s">
        <v>934</v>
      </c>
      <c r="W1712" s="84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86"/>
      <c r="AP1712" s="86"/>
      <c r="AQ1712" s="86"/>
      <c r="AR1712" s="86"/>
      <c r="AS1712" s="86"/>
      <c r="AT1712" s="86"/>
      <c r="AU1712" s="86"/>
    </row>
    <row r="1713" spans="1:47" ht="15" customHeight="1">
      <c r="A1713" s="265">
        <v>98112287</v>
      </c>
      <c r="B1713" s="76">
        <v>9</v>
      </c>
      <c r="C1713" s="132">
        <v>44770</v>
      </c>
      <c r="D1713" s="79">
        <v>44770</v>
      </c>
      <c r="E1713" s="81" t="s">
        <v>862</v>
      </c>
      <c r="F1713" s="81"/>
      <c r="G1713" s="81">
        <v>80</v>
      </c>
      <c r="H1713" s="81" t="s">
        <v>1421</v>
      </c>
      <c r="I1713" s="98">
        <v>44800</v>
      </c>
      <c r="J1713" s="81"/>
      <c r="K1713" s="117" t="s">
        <v>932</v>
      </c>
      <c r="L1713" s="82" t="s">
        <v>1422</v>
      </c>
      <c r="M1713" s="77" t="s">
        <v>6</v>
      </c>
      <c r="N1713" s="83"/>
      <c r="O1713" s="84"/>
      <c r="P1713" s="76">
        <v>69</v>
      </c>
      <c r="Q1713" s="76">
        <v>25000</v>
      </c>
      <c r="R1713" s="76">
        <v>4</v>
      </c>
      <c r="S1713" s="85" t="s">
        <v>875</v>
      </c>
      <c r="T1713" s="88" t="s">
        <v>876</v>
      </c>
      <c r="U1713" s="76">
        <v>25.22</v>
      </c>
      <c r="V1713" s="117" t="s">
        <v>934</v>
      </c>
      <c r="W1713" s="84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86"/>
      <c r="AP1713" s="86"/>
      <c r="AQ1713" s="86"/>
      <c r="AR1713" s="86"/>
      <c r="AS1713" s="86"/>
      <c r="AT1713" s="86"/>
      <c r="AU1713" s="86"/>
    </row>
    <row r="1714" spans="1:47" ht="15" customHeight="1">
      <c r="A1714" s="265">
        <v>54962147</v>
      </c>
      <c r="B1714" s="76">
        <v>14</v>
      </c>
      <c r="C1714" s="78">
        <v>44748</v>
      </c>
      <c r="D1714" s="79">
        <v>44749</v>
      </c>
      <c r="E1714" s="77" t="s">
        <v>862</v>
      </c>
      <c r="F1714" s="97" t="s">
        <v>1423</v>
      </c>
      <c r="G1714" s="81">
        <v>80</v>
      </c>
      <c r="H1714" s="81" t="s">
        <v>1029</v>
      </c>
      <c r="I1714" s="78">
        <v>44778</v>
      </c>
      <c r="J1714" s="81"/>
      <c r="K1714" s="117" t="s">
        <v>932</v>
      </c>
      <c r="L1714" s="82" t="s">
        <v>1030</v>
      </c>
      <c r="M1714" s="77" t="s">
        <v>8</v>
      </c>
      <c r="N1714" s="83"/>
      <c r="O1714" s="84"/>
      <c r="P1714" s="76">
        <v>69</v>
      </c>
      <c r="Q1714" s="81">
        <v>25000</v>
      </c>
      <c r="R1714" s="81">
        <v>4</v>
      </c>
      <c r="S1714" s="89" t="s">
        <v>877</v>
      </c>
      <c r="T1714" s="100" t="s">
        <v>891</v>
      </c>
      <c r="U1714" s="81">
        <v>25.22</v>
      </c>
      <c r="V1714" s="117" t="s">
        <v>934</v>
      </c>
      <c r="W1714" s="84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86"/>
      <c r="AP1714" s="86"/>
      <c r="AQ1714" s="86"/>
      <c r="AR1714" s="86"/>
      <c r="AS1714" s="86"/>
      <c r="AT1714" s="86"/>
      <c r="AU1714" s="86"/>
    </row>
    <row r="1715" spans="1:47" ht="15" customHeight="1">
      <c r="A1715" s="265">
        <v>98191265</v>
      </c>
      <c r="B1715" s="77">
        <v>10</v>
      </c>
      <c r="C1715" s="132">
        <v>44770</v>
      </c>
      <c r="D1715" s="79">
        <v>44770</v>
      </c>
      <c r="E1715" s="81" t="s">
        <v>862</v>
      </c>
      <c r="F1715" s="81"/>
      <c r="G1715" s="81">
        <v>80</v>
      </c>
      <c r="H1715" s="81" t="s">
        <v>1421</v>
      </c>
      <c r="I1715" s="98">
        <v>44800</v>
      </c>
      <c r="J1715" s="81"/>
      <c r="K1715" s="117" t="s">
        <v>932</v>
      </c>
      <c r="L1715" s="82" t="s">
        <v>1422</v>
      </c>
      <c r="M1715" s="77" t="s">
        <v>6</v>
      </c>
      <c r="N1715" s="83"/>
      <c r="O1715" s="84"/>
      <c r="P1715" s="76">
        <v>69</v>
      </c>
      <c r="Q1715" s="76">
        <v>25000</v>
      </c>
      <c r="R1715" s="76">
        <v>4</v>
      </c>
      <c r="S1715" s="85" t="s">
        <v>875</v>
      </c>
      <c r="T1715" s="88" t="s">
        <v>876</v>
      </c>
      <c r="U1715" s="76">
        <v>25.22</v>
      </c>
      <c r="V1715" s="117" t="s">
        <v>934</v>
      </c>
      <c r="W1715" s="84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86"/>
      <c r="AP1715" s="86"/>
      <c r="AQ1715" s="86"/>
      <c r="AR1715" s="86"/>
      <c r="AS1715" s="86"/>
      <c r="AT1715" s="86"/>
      <c r="AU1715" s="86"/>
    </row>
    <row r="1716" spans="1:47" ht="15" customHeight="1">
      <c r="A1716" s="265">
        <v>98198369</v>
      </c>
      <c r="B1716" s="77">
        <v>13</v>
      </c>
      <c r="C1716" s="132">
        <v>44771</v>
      </c>
      <c r="D1716" s="79">
        <v>44771</v>
      </c>
      <c r="E1716" s="81" t="s">
        <v>862</v>
      </c>
      <c r="F1716" s="81"/>
      <c r="G1716" s="81">
        <v>80</v>
      </c>
      <c r="H1716" s="81" t="s">
        <v>1421</v>
      </c>
      <c r="I1716" s="98">
        <v>44800</v>
      </c>
      <c r="J1716" s="81"/>
      <c r="K1716" s="117" t="s">
        <v>932</v>
      </c>
      <c r="L1716" s="82" t="s">
        <v>1424</v>
      </c>
      <c r="M1716" s="77" t="s">
        <v>8</v>
      </c>
      <c r="N1716" s="83"/>
      <c r="O1716" s="84"/>
      <c r="P1716" s="76">
        <v>69</v>
      </c>
      <c r="Q1716" s="76">
        <v>25000</v>
      </c>
      <c r="R1716" s="76">
        <v>4</v>
      </c>
      <c r="S1716" s="85" t="s">
        <v>875</v>
      </c>
      <c r="T1716" s="88" t="s">
        <v>876</v>
      </c>
      <c r="U1716" s="76">
        <v>25.22</v>
      </c>
      <c r="V1716" s="117" t="s">
        <v>934</v>
      </c>
      <c r="W1716" s="84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86"/>
      <c r="AP1716" s="86"/>
      <c r="AQ1716" s="86"/>
      <c r="AR1716" s="86"/>
      <c r="AS1716" s="86"/>
      <c r="AT1716" s="86"/>
      <c r="AU1716" s="86"/>
    </row>
    <row r="1717" spans="1:47" ht="15" customHeight="1">
      <c r="A1717" s="265">
        <v>98106313</v>
      </c>
      <c r="B1717" s="76">
        <v>17</v>
      </c>
      <c r="C1717" s="132">
        <v>44767</v>
      </c>
      <c r="D1717" s="79">
        <v>44767</v>
      </c>
      <c r="E1717" s="81" t="s">
        <v>862</v>
      </c>
      <c r="F1717" s="81"/>
      <c r="G1717" s="81">
        <v>80</v>
      </c>
      <c r="H1717" s="81" t="s">
        <v>1416</v>
      </c>
      <c r="I1717" s="98">
        <v>44800</v>
      </c>
      <c r="J1717" s="81"/>
      <c r="K1717" s="117" t="s">
        <v>932</v>
      </c>
      <c r="L1717" s="82" t="s">
        <v>1387</v>
      </c>
      <c r="M1717" s="77" t="s">
        <v>6</v>
      </c>
      <c r="N1717" s="83"/>
      <c r="O1717" s="84"/>
      <c r="P1717" s="76">
        <v>69</v>
      </c>
      <c r="Q1717" s="76">
        <v>25000</v>
      </c>
      <c r="R1717" s="76">
        <v>4</v>
      </c>
      <c r="S1717" s="85" t="s">
        <v>875</v>
      </c>
      <c r="T1717" s="88" t="s">
        <v>876</v>
      </c>
      <c r="U1717" s="76">
        <v>25.22</v>
      </c>
      <c r="V1717" s="117" t="s">
        <v>934</v>
      </c>
      <c r="W1717" s="84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86"/>
      <c r="AP1717" s="86"/>
      <c r="AQ1717" s="86"/>
      <c r="AR1717" s="86"/>
      <c r="AS1717" s="86"/>
      <c r="AT1717" s="86"/>
      <c r="AU1717" s="86"/>
    </row>
    <row r="1718" spans="1:47" ht="15" customHeight="1">
      <c r="A1718" s="265">
        <v>54913355</v>
      </c>
      <c r="B1718" s="76">
        <v>12</v>
      </c>
      <c r="C1718" s="132">
        <v>44771</v>
      </c>
      <c r="D1718" s="79">
        <v>44771</v>
      </c>
      <c r="E1718" s="81" t="s">
        <v>862</v>
      </c>
      <c r="F1718" s="81"/>
      <c r="G1718" s="81">
        <v>80</v>
      </c>
      <c r="H1718" s="81" t="s">
        <v>1421</v>
      </c>
      <c r="I1718" s="98">
        <v>44800</v>
      </c>
      <c r="J1718" s="81"/>
      <c r="K1718" s="117" t="s">
        <v>932</v>
      </c>
      <c r="L1718" s="82" t="s">
        <v>1424</v>
      </c>
      <c r="M1718" s="77" t="s">
        <v>8</v>
      </c>
      <c r="N1718" s="83"/>
      <c r="O1718" s="84"/>
      <c r="P1718" s="76">
        <v>68</v>
      </c>
      <c r="Q1718" s="76">
        <v>25900</v>
      </c>
      <c r="R1718" s="76">
        <v>4</v>
      </c>
      <c r="S1718" s="85" t="s">
        <v>865</v>
      </c>
      <c r="T1718" s="125" t="s">
        <v>948</v>
      </c>
      <c r="U1718" s="76">
        <v>25.72</v>
      </c>
      <c r="V1718" s="117" t="s">
        <v>934</v>
      </c>
      <c r="W1718" s="84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86"/>
      <c r="AP1718" s="86"/>
      <c r="AQ1718" s="86"/>
      <c r="AR1718" s="86"/>
      <c r="AS1718" s="86"/>
      <c r="AT1718" s="86"/>
      <c r="AU1718" s="86"/>
    </row>
    <row r="1719" spans="1:47" ht="15" customHeight="1">
      <c r="A1719" s="265">
        <v>54914825</v>
      </c>
      <c r="B1719" s="77">
        <v>16</v>
      </c>
      <c r="C1719" s="132">
        <v>44767</v>
      </c>
      <c r="D1719" s="79">
        <v>44767</v>
      </c>
      <c r="E1719" s="81" t="s">
        <v>862</v>
      </c>
      <c r="F1719" s="81"/>
      <c r="G1719" s="81">
        <v>80</v>
      </c>
      <c r="H1719" s="81" t="s">
        <v>1416</v>
      </c>
      <c r="I1719" s="98">
        <v>44800</v>
      </c>
      <c r="J1719" s="81"/>
      <c r="K1719" s="117" t="s">
        <v>932</v>
      </c>
      <c r="L1719" s="82" t="s">
        <v>1387</v>
      </c>
      <c r="M1719" s="77" t="s">
        <v>6</v>
      </c>
      <c r="N1719" s="83"/>
      <c r="O1719" s="84"/>
      <c r="P1719" s="76">
        <v>68</v>
      </c>
      <c r="Q1719" s="76">
        <v>25900</v>
      </c>
      <c r="R1719" s="76">
        <v>4</v>
      </c>
      <c r="S1719" s="85" t="s">
        <v>865</v>
      </c>
      <c r="T1719" s="125" t="s">
        <v>948</v>
      </c>
      <c r="U1719" s="76">
        <v>25.72</v>
      </c>
      <c r="V1719" s="117" t="s">
        <v>934</v>
      </c>
      <c r="W1719" s="84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86"/>
      <c r="AP1719" s="86"/>
      <c r="AQ1719" s="86"/>
      <c r="AR1719" s="86"/>
      <c r="AS1719" s="86"/>
      <c r="AT1719" s="86"/>
      <c r="AU1719" s="86"/>
    </row>
    <row r="1720" spans="1:47" ht="15" customHeight="1">
      <c r="A1720" s="266">
        <v>95109799</v>
      </c>
      <c r="B1720" s="76">
        <v>2</v>
      </c>
      <c r="C1720" s="132">
        <v>44762</v>
      </c>
      <c r="D1720" s="79">
        <v>44768</v>
      </c>
      <c r="E1720" s="81" t="s">
        <v>862</v>
      </c>
      <c r="F1720" s="81"/>
      <c r="G1720" s="81">
        <v>80</v>
      </c>
      <c r="H1720" s="81" t="s">
        <v>1416</v>
      </c>
      <c r="I1720" s="98">
        <v>44800</v>
      </c>
      <c r="J1720" s="81"/>
      <c r="K1720" s="117" t="s">
        <v>932</v>
      </c>
      <c r="L1720" s="232" t="s">
        <v>1425</v>
      </c>
      <c r="M1720" s="77" t="s">
        <v>24</v>
      </c>
      <c r="N1720" s="83"/>
      <c r="O1720" s="84"/>
      <c r="P1720" s="76">
        <v>69</v>
      </c>
      <c r="Q1720" s="81">
        <v>25000</v>
      </c>
      <c r="R1720" s="81">
        <v>4</v>
      </c>
      <c r="S1720" s="89" t="s">
        <v>877</v>
      </c>
      <c r="T1720" s="100" t="s">
        <v>891</v>
      </c>
      <c r="U1720" s="81">
        <v>25.22</v>
      </c>
      <c r="V1720" s="117" t="s">
        <v>934</v>
      </c>
      <c r="W1720" s="84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86"/>
      <c r="AP1720" s="86"/>
      <c r="AQ1720" s="86"/>
      <c r="AR1720" s="86"/>
      <c r="AS1720" s="86"/>
      <c r="AT1720" s="86"/>
      <c r="AU1720" s="86"/>
    </row>
    <row r="1721" spans="1:47" ht="15" customHeight="1">
      <c r="A1721" s="265">
        <v>54026398</v>
      </c>
      <c r="B1721" s="76">
        <v>3</v>
      </c>
      <c r="C1721" s="132">
        <v>44770</v>
      </c>
      <c r="D1721" s="79">
        <v>44770</v>
      </c>
      <c r="E1721" s="81" t="s">
        <v>862</v>
      </c>
      <c r="F1721" s="81"/>
      <c r="G1721" s="81">
        <v>80</v>
      </c>
      <c r="H1721" s="81" t="s">
        <v>1421</v>
      </c>
      <c r="I1721" s="98">
        <v>44800</v>
      </c>
      <c r="J1721" s="81"/>
      <c r="K1721" s="117" t="s">
        <v>932</v>
      </c>
      <c r="L1721" s="82" t="s">
        <v>1422</v>
      </c>
      <c r="M1721" s="77" t="s">
        <v>6</v>
      </c>
      <c r="N1721" s="83"/>
      <c r="O1721" s="84"/>
      <c r="P1721" s="76">
        <v>69</v>
      </c>
      <c r="Q1721" s="81">
        <v>25000</v>
      </c>
      <c r="R1721" s="81">
        <v>4</v>
      </c>
      <c r="S1721" s="89" t="s">
        <v>877</v>
      </c>
      <c r="T1721" s="100" t="s">
        <v>891</v>
      </c>
      <c r="U1721" s="81">
        <v>25.22</v>
      </c>
      <c r="V1721" s="117" t="s">
        <v>934</v>
      </c>
      <c r="W1721" s="84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86"/>
      <c r="AP1721" s="86"/>
      <c r="AQ1721" s="86"/>
      <c r="AR1721" s="86"/>
      <c r="AS1721" s="86"/>
      <c r="AT1721" s="86"/>
      <c r="AU1721" s="86"/>
    </row>
    <row r="1722" spans="1:47" ht="15" customHeight="1">
      <c r="A1722" s="265">
        <v>54972427</v>
      </c>
      <c r="B1722" s="76">
        <v>5</v>
      </c>
      <c r="C1722" s="132">
        <v>44770</v>
      </c>
      <c r="D1722" s="79">
        <v>44770</v>
      </c>
      <c r="E1722" s="81" t="s">
        <v>862</v>
      </c>
      <c r="F1722" s="81"/>
      <c r="G1722" s="81">
        <v>80</v>
      </c>
      <c r="H1722" s="81" t="s">
        <v>1421</v>
      </c>
      <c r="I1722" s="98">
        <v>44800</v>
      </c>
      <c r="J1722" s="81"/>
      <c r="K1722" s="117" t="s">
        <v>932</v>
      </c>
      <c r="L1722" s="82" t="s">
        <v>1422</v>
      </c>
      <c r="M1722" s="77" t="s">
        <v>6</v>
      </c>
      <c r="N1722" s="83"/>
      <c r="O1722" s="84"/>
      <c r="P1722" s="76">
        <v>69</v>
      </c>
      <c r="Q1722" s="81">
        <v>25000</v>
      </c>
      <c r="R1722" s="81">
        <v>4</v>
      </c>
      <c r="S1722" s="89" t="s">
        <v>877</v>
      </c>
      <c r="T1722" s="100" t="s">
        <v>891</v>
      </c>
      <c r="U1722" s="81">
        <v>25.22</v>
      </c>
      <c r="V1722" s="117" t="s">
        <v>934</v>
      </c>
      <c r="W1722" s="84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86"/>
      <c r="AP1722" s="86"/>
      <c r="AQ1722" s="86"/>
      <c r="AR1722" s="86"/>
      <c r="AS1722" s="86"/>
      <c r="AT1722" s="86"/>
      <c r="AU1722" s="86"/>
    </row>
    <row r="1723" spans="1:47" ht="15" customHeight="1">
      <c r="A1723" s="266">
        <v>54972419</v>
      </c>
      <c r="B1723" s="76">
        <v>11</v>
      </c>
      <c r="C1723" s="132">
        <v>44767</v>
      </c>
      <c r="D1723" s="79">
        <v>44770</v>
      </c>
      <c r="E1723" s="81" t="s">
        <v>862</v>
      </c>
      <c r="F1723" s="81"/>
      <c r="G1723" s="81">
        <v>80</v>
      </c>
      <c r="H1723" s="81" t="s">
        <v>1416</v>
      </c>
      <c r="I1723" s="98">
        <v>44800</v>
      </c>
      <c r="J1723" s="76"/>
      <c r="K1723" s="117" t="s">
        <v>932</v>
      </c>
      <c r="L1723" s="267" t="s">
        <v>1426</v>
      </c>
      <c r="M1723" s="77" t="s">
        <v>31</v>
      </c>
      <c r="N1723" s="83"/>
      <c r="O1723" s="84"/>
      <c r="P1723" s="76">
        <v>69</v>
      </c>
      <c r="Q1723" s="81">
        <v>25000</v>
      </c>
      <c r="R1723" s="81">
        <v>4</v>
      </c>
      <c r="S1723" s="89" t="s">
        <v>877</v>
      </c>
      <c r="T1723" s="100" t="s">
        <v>891</v>
      </c>
      <c r="U1723" s="81">
        <v>25.22</v>
      </c>
      <c r="V1723" s="117" t="s">
        <v>934</v>
      </c>
      <c r="W1723" s="84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86"/>
      <c r="AP1723" s="86"/>
      <c r="AQ1723" s="86"/>
      <c r="AR1723" s="86"/>
      <c r="AS1723" s="86"/>
      <c r="AT1723" s="86"/>
      <c r="AU1723" s="86"/>
    </row>
    <row r="1724" spans="1:47" ht="15" customHeight="1">
      <c r="A1724" s="265">
        <v>91784355</v>
      </c>
      <c r="B1724" s="76">
        <v>6</v>
      </c>
      <c r="C1724" s="132">
        <v>44770</v>
      </c>
      <c r="D1724" s="79">
        <v>44770</v>
      </c>
      <c r="E1724" s="81" t="s">
        <v>862</v>
      </c>
      <c r="F1724" s="81"/>
      <c r="G1724" s="81">
        <v>80</v>
      </c>
      <c r="H1724" s="81" t="s">
        <v>1421</v>
      </c>
      <c r="I1724" s="98">
        <v>44800</v>
      </c>
      <c r="J1724" s="81"/>
      <c r="K1724" s="117" t="s">
        <v>932</v>
      </c>
      <c r="L1724" s="82" t="s">
        <v>1422</v>
      </c>
      <c r="M1724" s="77" t="s">
        <v>6</v>
      </c>
      <c r="N1724" s="83"/>
      <c r="O1724" s="84"/>
      <c r="P1724" s="76">
        <v>68.5</v>
      </c>
      <c r="Q1724" s="76">
        <v>25400</v>
      </c>
      <c r="R1724" s="76">
        <v>4</v>
      </c>
      <c r="S1724" s="85" t="s">
        <v>865</v>
      </c>
      <c r="T1724" s="76" t="s">
        <v>873</v>
      </c>
      <c r="U1724" s="76">
        <v>25.7</v>
      </c>
      <c r="V1724" s="117" t="s">
        <v>934</v>
      </c>
      <c r="W1724" s="84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86"/>
      <c r="AP1724" s="86"/>
      <c r="AQ1724" s="86"/>
      <c r="AR1724" s="86"/>
      <c r="AS1724" s="86"/>
      <c r="AT1724" s="86"/>
      <c r="AU1724" s="86"/>
    </row>
    <row r="1725" spans="1:47" ht="15" customHeight="1">
      <c r="A1725" s="265">
        <v>98303779</v>
      </c>
      <c r="B1725" s="76">
        <v>18</v>
      </c>
      <c r="C1725" s="132">
        <v>44767</v>
      </c>
      <c r="D1725" s="79">
        <v>44767</v>
      </c>
      <c r="E1725" s="81" t="s">
        <v>862</v>
      </c>
      <c r="F1725" s="81"/>
      <c r="G1725" s="81">
        <v>80</v>
      </c>
      <c r="H1725" s="81" t="s">
        <v>1416</v>
      </c>
      <c r="I1725" s="98">
        <v>44800</v>
      </c>
      <c r="J1725" s="81"/>
      <c r="K1725" s="117" t="s">
        <v>932</v>
      </c>
      <c r="L1725" s="82" t="s">
        <v>1387</v>
      </c>
      <c r="M1725" s="77" t="s">
        <v>6</v>
      </c>
      <c r="N1725" s="83"/>
      <c r="O1725" s="84"/>
      <c r="P1725" s="76">
        <v>68.5</v>
      </c>
      <c r="Q1725" s="76">
        <v>25400</v>
      </c>
      <c r="R1725" s="76">
        <v>4</v>
      </c>
      <c r="S1725" s="85" t="s">
        <v>865</v>
      </c>
      <c r="T1725" s="76" t="s">
        <v>873</v>
      </c>
      <c r="U1725" s="76">
        <v>25.7</v>
      </c>
      <c r="V1725" s="117" t="s">
        <v>934</v>
      </c>
      <c r="W1725" s="84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86"/>
      <c r="AP1725" s="86"/>
      <c r="AQ1725" s="86"/>
      <c r="AR1725" s="86"/>
      <c r="AS1725" s="86"/>
      <c r="AT1725" s="86"/>
      <c r="AU1725" s="86"/>
    </row>
    <row r="1726" spans="1:47" ht="15" customHeight="1">
      <c r="A1726" s="265">
        <v>98306152</v>
      </c>
      <c r="B1726" s="77">
        <v>19</v>
      </c>
      <c r="C1726" s="132">
        <v>44767</v>
      </c>
      <c r="D1726" s="79">
        <v>44767</v>
      </c>
      <c r="E1726" s="81" t="s">
        <v>862</v>
      </c>
      <c r="F1726" s="81"/>
      <c r="G1726" s="81">
        <v>80</v>
      </c>
      <c r="H1726" s="81" t="s">
        <v>1416</v>
      </c>
      <c r="I1726" s="98">
        <v>44800</v>
      </c>
      <c r="J1726" s="81"/>
      <c r="K1726" s="117" t="s">
        <v>932</v>
      </c>
      <c r="L1726" s="82" t="s">
        <v>1387</v>
      </c>
      <c r="M1726" s="77" t="s">
        <v>6</v>
      </c>
      <c r="N1726" s="83"/>
      <c r="O1726" s="84"/>
      <c r="P1726" s="76">
        <v>68.5</v>
      </c>
      <c r="Q1726" s="76">
        <v>25400</v>
      </c>
      <c r="R1726" s="76">
        <v>4</v>
      </c>
      <c r="S1726" s="85" t="s">
        <v>865</v>
      </c>
      <c r="T1726" s="76" t="s">
        <v>873</v>
      </c>
      <c r="U1726" s="76">
        <v>25.7</v>
      </c>
      <c r="V1726" s="117" t="s">
        <v>934</v>
      </c>
      <c r="W1726" s="84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86"/>
      <c r="AP1726" s="86"/>
      <c r="AQ1726" s="86"/>
      <c r="AR1726" s="86"/>
      <c r="AS1726" s="86"/>
      <c r="AT1726" s="86"/>
      <c r="AU1726" s="86"/>
    </row>
    <row r="1727" spans="1:47" ht="15" customHeight="1">
      <c r="A1727" s="265">
        <v>98519283</v>
      </c>
      <c r="B1727" s="76">
        <v>20</v>
      </c>
      <c r="C1727" s="132">
        <v>44767</v>
      </c>
      <c r="D1727" s="79">
        <v>44767</v>
      </c>
      <c r="E1727" s="81" t="s">
        <v>862</v>
      </c>
      <c r="F1727" s="81"/>
      <c r="G1727" s="81">
        <v>80</v>
      </c>
      <c r="H1727" s="81" t="s">
        <v>1416</v>
      </c>
      <c r="I1727" s="98">
        <v>44800</v>
      </c>
      <c r="J1727" s="81"/>
      <c r="K1727" s="117" t="s">
        <v>932</v>
      </c>
      <c r="L1727" s="82" t="s">
        <v>1387</v>
      </c>
      <c r="M1727" s="77" t="s">
        <v>6</v>
      </c>
      <c r="N1727" s="83"/>
      <c r="O1727" s="84"/>
      <c r="P1727" s="76">
        <v>68.5</v>
      </c>
      <c r="Q1727" s="76">
        <v>25400</v>
      </c>
      <c r="R1727" s="76">
        <v>4</v>
      </c>
      <c r="S1727" s="85" t="s">
        <v>865</v>
      </c>
      <c r="T1727" s="76" t="s">
        <v>873</v>
      </c>
      <c r="U1727" s="76">
        <v>25.7</v>
      </c>
      <c r="V1727" s="117" t="s">
        <v>934</v>
      </c>
      <c r="W1727" s="84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86"/>
      <c r="AP1727" s="86"/>
      <c r="AQ1727" s="86"/>
      <c r="AR1727" s="86"/>
      <c r="AS1727" s="86"/>
      <c r="AT1727" s="86"/>
      <c r="AU1727" s="86"/>
    </row>
    <row r="1728" spans="1:47" ht="15" customHeight="1">
      <c r="A1728" s="265">
        <v>54260583</v>
      </c>
      <c r="B1728" s="77">
        <v>4</v>
      </c>
      <c r="C1728" s="132">
        <v>44770</v>
      </c>
      <c r="D1728" s="79">
        <v>44770</v>
      </c>
      <c r="E1728" s="81" t="s">
        <v>862</v>
      </c>
      <c r="F1728" s="81"/>
      <c r="G1728" s="81">
        <v>80</v>
      </c>
      <c r="H1728" s="81" t="s">
        <v>1421</v>
      </c>
      <c r="I1728" s="98">
        <v>44800</v>
      </c>
      <c r="J1728" s="81"/>
      <c r="K1728" s="117" t="s">
        <v>932</v>
      </c>
      <c r="L1728" s="82" t="s">
        <v>1422</v>
      </c>
      <c r="M1728" s="77" t="s">
        <v>6</v>
      </c>
      <c r="N1728" s="83"/>
      <c r="O1728" s="84"/>
      <c r="P1728" s="76">
        <v>69</v>
      </c>
      <c r="Q1728" s="76">
        <v>24500</v>
      </c>
      <c r="R1728" s="76">
        <v>4</v>
      </c>
      <c r="S1728" s="85" t="s">
        <v>865</v>
      </c>
      <c r="T1728" s="126" t="s">
        <v>951</v>
      </c>
      <c r="U1728" s="76">
        <v>25.69</v>
      </c>
      <c r="V1728" s="117" t="s">
        <v>934</v>
      </c>
      <c r="W1728" s="84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86"/>
      <c r="AP1728" s="86"/>
      <c r="AQ1728" s="86"/>
      <c r="AR1728" s="86"/>
      <c r="AS1728" s="86"/>
      <c r="AT1728" s="86"/>
      <c r="AU1728" s="86"/>
    </row>
    <row r="1729" spans="1:47" ht="15" customHeight="1">
      <c r="A1729" s="265">
        <v>59988360</v>
      </c>
      <c r="B1729" s="76">
        <v>21</v>
      </c>
      <c r="C1729" s="132">
        <v>44767</v>
      </c>
      <c r="D1729" s="79">
        <v>44767</v>
      </c>
      <c r="E1729" s="81" t="s">
        <v>862</v>
      </c>
      <c r="F1729" s="81"/>
      <c r="G1729" s="102">
        <v>60</v>
      </c>
      <c r="H1729" s="81" t="s">
        <v>1416</v>
      </c>
      <c r="I1729" s="98">
        <v>44800</v>
      </c>
      <c r="J1729" s="81"/>
      <c r="K1729" s="117" t="s">
        <v>932</v>
      </c>
      <c r="L1729" s="82" t="s">
        <v>1387</v>
      </c>
      <c r="M1729" s="77" t="s">
        <v>6</v>
      </c>
      <c r="N1729" s="83"/>
      <c r="O1729" s="84"/>
      <c r="P1729" s="76">
        <v>72</v>
      </c>
      <c r="Q1729" s="76">
        <v>21000</v>
      </c>
      <c r="R1729" s="76">
        <v>3</v>
      </c>
      <c r="S1729" s="85" t="s">
        <v>899</v>
      </c>
      <c r="T1729" s="76" t="s">
        <v>952</v>
      </c>
      <c r="U1729" s="76">
        <v>19.62</v>
      </c>
      <c r="V1729" s="117" t="s">
        <v>934</v>
      </c>
      <c r="W1729" s="84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86"/>
      <c r="AP1729" s="86"/>
      <c r="AQ1729" s="86"/>
      <c r="AR1729" s="86"/>
      <c r="AS1729" s="86"/>
      <c r="AT1729" s="86"/>
      <c r="AU1729" s="86"/>
    </row>
    <row r="1730" spans="1:47" ht="15" customHeight="1">
      <c r="A1730" s="265">
        <v>59988410</v>
      </c>
      <c r="B1730" s="76">
        <v>23</v>
      </c>
      <c r="C1730" s="132">
        <v>44771</v>
      </c>
      <c r="D1730" s="79">
        <v>44771</v>
      </c>
      <c r="E1730" s="81" t="s">
        <v>862</v>
      </c>
      <c r="F1730" s="81"/>
      <c r="G1730" s="102">
        <v>60</v>
      </c>
      <c r="H1730" s="81" t="s">
        <v>1421</v>
      </c>
      <c r="I1730" s="98">
        <v>44800</v>
      </c>
      <c r="J1730" s="81"/>
      <c r="K1730" s="117" t="s">
        <v>932</v>
      </c>
      <c r="L1730" s="82" t="s">
        <v>1424</v>
      </c>
      <c r="M1730" s="77" t="s">
        <v>8</v>
      </c>
      <c r="N1730" s="83"/>
      <c r="O1730" s="84"/>
      <c r="P1730" s="76">
        <v>72</v>
      </c>
      <c r="Q1730" s="76">
        <v>21000</v>
      </c>
      <c r="R1730" s="76">
        <v>3</v>
      </c>
      <c r="S1730" s="85" t="s">
        <v>899</v>
      </c>
      <c r="T1730" s="76" t="s">
        <v>952</v>
      </c>
      <c r="U1730" s="76">
        <v>19.62</v>
      </c>
      <c r="V1730" s="117" t="s">
        <v>934</v>
      </c>
      <c r="W1730" s="84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86"/>
      <c r="AP1730" s="86"/>
      <c r="AQ1730" s="86"/>
      <c r="AR1730" s="86"/>
      <c r="AS1730" s="86"/>
      <c r="AT1730" s="86"/>
      <c r="AU1730" s="86"/>
    </row>
    <row r="1731" spans="1:47" ht="15" customHeight="1">
      <c r="A1731" s="265">
        <v>59988758</v>
      </c>
      <c r="B1731" s="76">
        <v>24</v>
      </c>
      <c r="C1731" s="132">
        <v>44771</v>
      </c>
      <c r="D1731" s="79">
        <v>44771</v>
      </c>
      <c r="E1731" s="81" t="s">
        <v>862</v>
      </c>
      <c r="F1731" s="81"/>
      <c r="G1731" s="102">
        <v>60</v>
      </c>
      <c r="H1731" s="81" t="s">
        <v>1421</v>
      </c>
      <c r="I1731" s="98">
        <v>44800</v>
      </c>
      <c r="J1731" s="81"/>
      <c r="K1731" s="117" t="s">
        <v>932</v>
      </c>
      <c r="L1731" s="82" t="s">
        <v>1424</v>
      </c>
      <c r="M1731" s="77" t="s">
        <v>8</v>
      </c>
      <c r="N1731" s="83"/>
      <c r="O1731" s="84"/>
      <c r="P1731" s="76">
        <v>72</v>
      </c>
      <c r="Q1731" s="76">
        <v>21000</v>
      </c>
      <c r="R1731" s="76">
        <v>3</v>
      </c>
      <c r="S1731" s="85" t="s">
        <v>899</v>
      </c>
      <c r="T1731" s="76" t="s">
        <v>952</v>
      </c>
      <c r="U1731" s="76">
        <v>19.62</v>
      </c>
      <c r="V1731" s="117" t="s">
        <v>934</v>
      </c>
      <c r="W1731" s="84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86"/>
      <c r="AP1731" s="86"/>
      <c r="AQ1731" s="86"/>
      <c r="AR1731" s="86"/>
      <c r="AS1731" s="86"/>
      <c r="AT1731" s="86"/>
      <c r="AU1731" s="86"/>
    </row>
    <row r="1732" spans="1:47" ht="15" customHeight="1">
      <c r="A1732" s="265">
        <v>59987636</v>
      </c>
      <c r="B1732" s="76">
        <v>27</v>
      </c>
      <c r="C1732" s="132">
        <v>44770</v>
      </c>
      <c r="D1732" s="79">
        <v>44770</v>
      </c>
      <c r="E1732" s="81" t="s">
        <v>862</v>
      </c>
      <c r="F1732" s="81"/>
      <c r="G1732" s="102">
        <v>60</v>
      </c>
      <c r="H1732" s="81" t="s">
        <v>1421</v>
      </c>
      <c r="I1732" s="98">
        <v>44800</v>
      </c>
      <c r="J1732" s="81"/>
      <c r="K1732" s="117" t="s">
        <v>932</v>
      </c>
      <c r="L1732" s="82" t="s">
        <v>1422</v>
      </c>
      <c r="M1732" s="77" t="s">
        <v>6</v>
      </c>
      <c r="N1732" s="83"/>
      <c r="O1732" s="84"/>
      <c r="P1732" s="76">
        <v>72</v>
      </c>
      <c r="Q1732" s="76">
        <v>21000</v>
      </c>
      <c r="R1732" s="76">
        <v>3</v>
      </c>
      <c r="S1732" s="85" t="s">
        <v>899</v>
      </c>
      <c r="T1732" s="76" t="s">
        <v>952</v>
      </c>
      <c r="U1732" s="76">
        <v>19.62</v>
      </c>
      <c r="V1732" s="117" t="s">
        <v>934</v>
      </c>
      <c r="W1732" s="84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86"/>
      <c r="AP1732" s="86"/>
      <c r="AQ1732" s="86"/>
      <c r="AR1732" s="86"/>
      <c r="AS1732" s="86"/>
      <c r="AT1732" s="86"/>
      <c r="AU1732" s="86"/>
    </row>
    <row r="1733" spans="1:47" ht="15" customHeight="1">
      <c r="A1733" s="265">
        <v>94605482</v>
      </c>
      <c r="B1733" s="77">
        <v>25</v>
      </c>
      <c r="C1733" s="132">
        <v>44771</v>
      </c>
      <c r="D1733" s="79">
        <v>44771</v>
      </c>
      <c r="E1733" s="81" t="s">
        <v>862</v>
      </c>
      <c r="F1733" s="81"/>
      <c r="G1733" s="102">
        <v>60</v>
      </c>
      <c r="H1733" s="81" t="s">
        <v>1421</v>
      </c>
      <c r="I1733" s="98">
        <v>44800</v>
      </c>
      <c r="J1733" s="81"/>
      <c r="K1733" s="117" t="s">
        <v>932</v>
      </c>
      <c r="L1733" s="82" t="s">
        <v>1424</v>
      </c>
      <c r="M1733" s="77" t="s">
        <v>8</v>
      </c>
      <c r="N1733" s="83"/>
      <c r="O1733" s="84"/>
      <c r="P1733" s="76">
        <v>72</v>
      </c>
      <c r="Q1733" s="76">
        <v>20200</v>
      </c>
      <c r="R1733" s="76">
        <v>3</v>
      </c>
      <c r="S1733" s="85" t="s">
        <v>899</v>
      </c>
      <c r="T1733" s="76" t="s">
        <v>1130</v>
      </c>
      <c r="U1733" s="76">
        <v>19.72</v>
      </c>
      <c r="V1733" s="117" t="s">
        <v>934</v>
      </c>
      <c r="W1733" s="84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86"/>
      <c r="AP1733" s="86"/>
      <c r="AQ1733" s="86"/>
      <c r="AR1733" s="86"/>
      <c r="AS1733" s="86"/>
      <c r="AT1733" s="86"/>
      <c r="AU1733" s="86"/>
    </row>
    <row r="1734" spans="1:47" ht="15" customHeight="1">
      <c r="A1734" s="265">
        <v>94536372</v>
      </c>
      <c r="B1734" s="77">
        <v>28</v>
      </c>
      <c r="C1734" s="132">
        <v>44770</v>
      </c>
      <c r="D1734" s="79">
        <v>44770</v>
      </c>
      <c r="E1734" s="81" t="s">
        <v>862</v>
      </c>
      <c r="F1734" s="81"/>
      <c r="G1734" s="102">
        <v>60</v>
      </c>
      <c r="H1734" s="81" t="s">
        <v>1421</v>
      </c>
      <c r="I1734" s="98">
        <v>44800</v>
      </c>
      <c r="J1734" s="81"/>
      <c r="K1734" s="117" t="s">
        <v>932</v>
      </c>
      <c r="L1734" s="82" t="s">
        <v>1422</v>
      </c>
      <c r="M1734" s="77" t="s">
        <v>6</v>
      </c>
      <c r="N1734" s="83"/>
      <c r="O1734" s="84"/>
      <c r="P1734" s="76">
        <v>72</v>
      </c>
      <c r="Q1734" s="76">
        <v>20100</v>
      </c>
      <c r="R1734" s="76">
        <v>3</v>
      </c>
      <c r="S1734" s="85" t="s">
        <v>899</v>
      </c>
      <c r="T1734" s="76" t="s">
        <v>1130</v>
      </c>
      <c r="U1734" s="76">
        <v>19.72</v>
      </c>
      <c r="V1734" s="117" t="s">
        <v>934</v>
      </c>
      <c r="W1734" s="84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86"/>
      <c r="AP1734" s="86"/>
      <c r="AQ1734" s="86"/>
      <c r="AR1734" s="86"/>
      <c r="AS1734" s="86"/>
      <c r="AT1734" s="86"/>
      <c r="AU1734" s="86"/>
    </row>
    <row r="1735" spans="1:47" ht="15" customHeight="1">
      <c r="A1735" s="265">
        <v>94536554</v>
      </c>
      <c r="B1735" s="76">
        <v>29</v>
      </c>
      <c r="C1735" s="132">
        <v>44770</v>
      </c>
      <c r="D1735" s="79">
        <v>44770</v>
      </c>
      <c r="E1735" s="81" t="s">
        <v>862</v>
      </c>
      <c r="F1735" s="81"/>
      <c r="G1735" s="102">
        <v>60</v>
      </c>
      <c r="H1735" s="81" t="s">
        <v>1421</v>
      </c>
      <c r="I1735" s="98">
        <v>44800</v>
      </c>
      <c r="J1735" s="81"/>
      <c r="K1735" s="117" t="s">
        <v>932</v>
      </c>
      <c r="L1735" s="82" t="s">
        <v>1422</v>
      </c>
      <c r="M1735" s="77" t="s">
        <v>6</v>
      </c>
      <c r="N1735" s="83"/>
      <c r="O1735" s="84"/>
      <c r="P1735" s="76">
        <v>72</v>
      </c>
      <c r="Q1735" s="76">
        <v>20100</v>
      </c>
      <c r="R1735" s="76">
        <v>3</v>
      </c>
      <c r="S1735" s="85" t="s">
        <v>899</v>
      </c>
      <c r="T1735" s="76" t="s">
        <v>1130</v>
      </c>
      <c r="U1735" s="76">
        <v>19.72</v>
      </c>
      <c r="V1735" s="117" t="s">
        <v>934</v>
      </c>
      <c r="W1735" s="84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86"/>
      <c r="AP1735" s="86"/>
      <c r="AQ1735" s="86"/>
      <c r="AR1735" s="86"/>
      <c r="AS1735" s="86"/>
      <c r="AT1735" s="86"/>
      <c r="AU1735" s="86"/>
    </row>
    <row r="1736" spans="1:47" ht="15" customHeight="1">
      <c r="A1736" s="265">
        <v>58413683</v>
      </c>
      <c r="B1736" s="77">
        <v>22</v>
      </c>
      <c r="C1736" s="132">
        <v>44771</v>
      </c>
      <c r="D1736" s="79">
        <v>44771</v>
      </c>
      <c r="E1736" s="81" t="s">
        <v>862</v>
      </c>
      <c r="F1736" s="81"/>
      <c r="G1736" s="102">
        <v>60</v>
      </c>
      <c r="H1736" s="81" t="s">
        <v>1421</v>
      </c>
      <c r="I1736" s="98">
        <v>44800</v>
      </c>
      <c r="J1736" s="81"/>
      <c r="K1736" s="117" t="s">
        <v>932</v>
      </c>
      <c r="L1736" s="82" t="s">
        <v>1424</v>
      </c>
      <c r="M1736" s="77" t="s">
        <v>8</v>
      </c>
      <c r="N1736" s="83"/>
      <c r="O1736" s="84"/>
      <c r="P1736" s="76">
        <v>72</v>
      </c>
      <c r="Q1736" s="76">
        <v>21700</v>
      </c>
      <c r="R1736" s="76">
        <v>3</v>
      </c>
      <c r="S1736" s="85" t="s">
        <v>899</v>
      </c>
      <c r="T1736" s="76" t="s">
        <v>900</v>
      </c>
      <c r="U1736" s="81">
        <v>19.62</v>
      </c>
      <c r="V1736" s="117" t="s">
        <v>934</v>
      </c>
      <c r="W1736" s="84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86"/>
      <c r="AP1736" s="86"/>
      <c r="AQ1736" s="86"/>
      <c r="AR1736" s="86"/>
      <c r="AS1736" s="86"/>
      <c r="AT1736" s="86"/>
      <c r="AU1736" s="86"/>
    </row>
    <row r="1737" spans="1:47" ht="15" customHeight="1">
      <c r="A1737" s="265">
        <v>58403981</v>
      </c>
      <c r="B1737" s="76">
        <v>26</v>
      </c>
      <c r="C1737" s="132">
        <v>44770</v>
      </c>
      <c r="D1737" s="79">
        <v>44770</v>
      </c>
      <c r="E1737" s="81" t="s">
        <v>862</v>
      </c>
      <c r="F1737" s="81"/>
      <c r="G1737" s="102">
        <v>60</v>
      </c>
      <c r="H1737" s="81" t="s">
        <v>1421</v>
      </c>
      <c r="I1737" s="98">
        <v>44800</v>
      </c>
      <c r="J1737" s="81"/>
      <c r="K1737" s="117" t="s">
        <v>932</v>
      </c>
      <c r="L1737" s="82" t="s">
        <v>1422</v>
      </c>
      <c r="M1737" s="77" t="s">
        <v>6</v>
      </c>
      <c r="N1737" s="83"/>
      <c r="O1737" s="84"/>
      <c r="P1737" s="76">
        <v>72</v>
      </c>
      <c r="Q1737" s="76">
        <v>21700</v>
      </c>
      <c r="R1737" s="76">
        <v>3</v>
      </c>
      <c r="S1737" s="85" t="s">
        <v>899</v>
      </c>
      <c r="T1737" s="76" t="s">
        <v>900</v>
      </c>
      <c r="U1737" s="81">
        <v>19.62</v>
      </c>
      <c r="V1737" s="117" t="s">
        <v>934</v>
      </c>
      <c r="W1737" s="84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86"/>
      <c r="AP1737" s="86"/>
      <c r="AQ1737" s="86"/>
      <c r="AR1737" s="86"/>
      <c r="AS1737" s="86"/>
      <c r="AT1737" s="86"/>
      <c r="AU1737" s="86"/>
    </row>
    <row r="1738" spans="1:47" ht="15" customHeight="1">
      <c r="A1738" s="266">
        <v>58403726</v>
      </c>
      <c r="B1738" s="76">
        <v>30</v>
      </c>
      <c r="C1738" s="123" t="s">
        <v>1427</v>
      </c>
      <c r="D1738" s="79">
        <v>44770</v>
      </c>
      <c r="E1738" s="81" t="s">
        <v>943</v>
      </c>
      <c r="F1738" s="81"/>
      <c r="G1738" s="102">
        <v>60</v>
      </c>
      <c r="H1738" s="81" t="s">
        <v>1416</v>
      </c>
      <c r="I1738" s="98">
        <v>44800</v>
      </c>
      <c r="J1738" s="76"/>
      <c r="K1738" s="117" t="s">
        <v>932</v>
      </c>
      <c r="L1738" s="150"/>
      <c r="M1738" s="77" t="s">
        <v>282</v>
      </c>
      <c r="N1738" s="83"/>
      <c r="O1738" s="84"/>
      <c r="P1738" s="76">
        <v>72</v>
      </c>
      <c r="Q1738" s="76">
        <v>21700</v>
      </c>
      <c r="R1738" s="76">
        <v>3</v>
      </c>
      <c r="S1738" s="85" t="s">
        <v>899</v>
      </c>
      <c r="T1738" s="76" t="s">
        <v>900</v>
      </c>
      <c r="U1738" s="81">
        <v>19.62</v>
      </c>
      <c r="V1738" s="117" t="s">
        <v>934</v>
      </c>
      <c r="W1738" s="84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86"/>
      <c r="AP1738" s="86"/>
      <c r="AQ1738" s="86"/>
      <c r="AR1738" s="86"/>
      <c r="AS1738" s="86"/>
      <c r="AT1738" s="86"/>
      <c r="AU1738" s="86"/>
    </row>
    <row r="1739" spans="1:47" ht="15" customHeight="1">
      <c r="A1739" s="266">
        <v>59996835</v>
      </c>
      <c r="B1739" s="77">
        <v>31</v>
      </c>
      <c r="C1739" s="132">
        <v>44767</v>
      </c>
      <c r="D1739" s="79">
        <v>44770</v>
      </c>
      <c r="E1739" s="81" t="s">
        <v>862</v>
      </c>
      <c r="F1739" s="81"/>
      <c r="G1739" s="102">
        <v>60</v>
      </c>
      <c r="H1739" s="81" t="s">
        <v>1416</v>
      </c>
      <c r="I1739" s="98">
        <v>44800</v>
      </c>
      <c r="J1739" s="76"/>
      <c r="K1739" s="117" t="s">
        <v>932</v>
      </c>
      <c r="L1739" s="232" t="s">
        <v>1428</v>
      </c>
      <c r="M1739" s="77" t="s">
        <v>1285</v>
      </c>
      <c r="N1739" s="83"/>
      <c r="O1739" s="84"/>
      <c r="P1739" s="76">
        <v>72</v>
      </c>
      <c r="Q1739" s="76">
        <v>21700</v>
      </c>
      <c r="R1739" s="76">
        <v>3</v>
      </c>
      <c r="S1739" s="85" t="s">
        <v>899</v>
      </c>
      <c r="T1739" s="76" t="s">
        <v>900</v>
      </c>
      <c r="U1739" s="81">
        <v>19.62</v>
      </c>
      <c r="V1739" s="117" t="s">
        <v>934</v>
      </c>
      <c r="W1739" s="84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86"/>
      <c r="AP1739" s="86"/>
      <c r="AQ1739" s="86"/>
      <c r="AR1739" s="86"/>
      <c r="AS1739" s="86"/>
      <c r="AT1739" s="86"/>
      <c r="AU1739" s="86"/>
    </row>
    <row r="1740" spans="1:47" ht="15" customHeight="1">
      <c r="A1740" s="266">
        <v>59999219</v>
      </c>
      <c r="B1740" s="76">
        <v>32</v>
      </c>
      <c r="C1740" s="132">
        <v>44767</v>
      </c>
      <c r="D1740" s="79">
        <v>44770</v>
      </c>
      <c r="E1740" s="81" t="s">
        <v>862</v>
      </c>
      <c r="F1740" s="81"/>
      <c r="G1740" s="102">
        <v>60</v>
      </c>
      <c r="H1740" s="81" t="s">
        <v>1416</v>
      </c>
      <c r="I1740" s="98">
        <v>44800</v>
      </c>
      <c r="J1740" s="76"/>
      <c r="K1740" s="117" t="s">
        <v>932</v>
      </c>
      <c r="L1740" s="232" t="s">
        <v>1429</v>
      </c>
      <c r="M1740" s="77" t="s">
        <v>1285</v>
      </c>
      <c r="N1740" s="83"/>
      <c r="O1740" s="84"/>
      <c r="P1740" s="76">
        <v>72</v>
      </c>
      <c r="Q1740" s="76">
        <v>21700</v>
      </c>
      <c r="R1740" s="76">
        <v>3</v>
      </c>
      <c r="S1740" s="85" t="s">
        <v>899</v>
      </c>
      <c r="T1740" s="76" t="s">
        <v>900</v>
      </c>
      <c r="U1740" s="81">
        <v>19.62</v>
      </c>
      <c r="V1740" s="117" t="s">
        <v>934</v>
      </c>
      <c r="W1740" s="84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86"/>
      <c r="AP1740" s="86"/>
      <c r="AQ1740" s="86"/>
      <c r="AR1740" s="86"/>
      <c r="AS1740" s="86"/>
      <c r="AT1740" s="86"/>
      <c r="AU1740" s="86"/>
    </row>
    <row r="1741" spans="1:47" ht="15" customHeight="1">
      <c r="A1741" s="266">
        <v>59998229</v>
      </c>
      <c r="B1741" s="76">
        <v>33</v>
      </c>
      <c r="C1741" s="132">
        <v>44767</v>
      </c>
      <c r="D1741" s="79">
        <v>44770</v>
      </c>
      <c r="E1741" s="81" t="s">
        <v>862</v>
      </c>
      <c r="F1741" s="81"/>
      <c r="G1741" s="102">
        <v>60</v>
      </c>
      <c r="H1741" s="81" t="s">
        <v>1416</v>
      </c>
      <c r="I1741" s="98">
        <v>44800</v>
      </c>
      <c r="J1741" s="76"/>
      <c r="K1741" s="117" t="s">
        <v>932</v>
      </c>
      <c r="L1741" s="232" t="s">
        <v>1430</v>
      </c>
      <c r="M1741" s="77" t="s">
        <v>1285</v>
      </c>
      <c r="N1741" s="83"/>
      <c r="O1741" s="84"/>
      <c r="P1741" s="76">
        <v>72</v>
      </c>
      <c r="Q1741" s="76">
        <v>21700</v>
      </c>
      <c r="R1741" s="76">
        <v>3</v>
      </c>
      <c r="S1741" s="85" t="s">
        <v>899</v>
      </c>
      <c r="T1741" s="76" t="s">
        <v>900</v>
      </c>
      <c r="U1741" s="81">
        <v>19.62</v>
      </c>
      <c r="V1741" s="117" t="s">
        <v>934</v>
      </c>
      <c r="W1741" s="84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86"/>
      <c r="AP1741" s="86"/>
      <c r="AQ1741" s="86"/>
      <c r="AR1741" s="86"/>
      <c r="AS1741" s="86"/>
      <c r="AT1741" s="86"/>
      <c r="AU1741" s="86"/>
    </row>
    <row r="1742" spans="1:47" ht="15" customHeight="1">
      <c r="A1742" s="266">
        <v>59996967</v>
      </c>
      <c r="B1742" s="77">
        <v>34</v>
      </c>
      <c r="C1742" s="132">
        <v>44767</v>
      </c>
      <c r="D1742" s="79">
        <v>44770</v>
      </c>
      <c r="E1742" s="81" t="s">
        <v>862</v>
      </c>
      <c r="F1742" s="81"/>
      <c r="G1742" s="102">
        <v>60</v>
      </c>
      <c r="H1742" s="81" t="s">
        <v>1416</v>
      </c>
      <c r="I1742" s="98">
        <v>44800</v>
      </c>
      <c r="J1742" s="76"/>
      <c r="K1742" s="117" t="s">
        <v>932</v>
      </c>
      <c r="L1742" s="232" t="s">
        <v>1431</v>
      </c>
      <c r="M1742" s="77" t="s">
        <v>1285</v>
      </c>
      <c r="N1742" s="83"/>
      <c r="O1742" s="84"/>
      <c r="P1742" s="76">
        <v>72</v>
      </c>
      <c r="Q1742" s="76">
        <v>21700</v>
      </c>
      <c r="R1742" s="76">
        <v>3</v>
      </c>
      <c r="S1742" s="85" t="s">
        <v>899</v>
      </c>
      <c r="T1742" s="76" t="s">
        <v>900</v>
      </c>
      <c r="U1742" s="81">
        <v>19.62</v>
      </c>
      <c r="V1742" s="117" t="s">
        <v>934</v>
      </c>
      <c r="W1742" s="84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86"/>
      <c r="AP1742" s="86"/>
      <c r="AQ1742" s="86"/>
      <c r="AR1742" s="86"/>
      <c r="AS1742" s="86"/>
      <c r="AT1742" s="86"/>
      <c r="AU1742" s="86"/>
    </row>
    <row r="1743" spans="1:47" ht="15" customHeight="1">
      <c r="A1743" s="265">
        <v>54300041</v>
      </c>
      <c r="B1743" s="76">
        <v>35</v>
      </c>
      <c r="C1743" s="132">
        <v>44771</v>
      </c>
      <c r="D1743" s="79">
        <v>44771</v>
      </c>
      <c r="E1743" s="81" t="s">
        <v>862</v>
      </c>
      <c r="F1743" s="81"/>
      <c r="G1743" s="103">
        <v>40</v>
      </c>
      <c r="H1743" s="81" t="s">
        <v>1421</v>
      </c>
      <c r="I1743" s="98">
        <v>44800</v>
      </c>
      <c r="J1743" s="81"/>
      <c r="K1743" s="117" t="s">
        <v>932</v>
      </c>
      <c r="L1743" s="82" t="s">
        <v>1424</v>
      </c>
      <c r="M1743" s="77" t="s">
        <v>8</v>
      </c>
      <c r="N1743" s="83"/>
      <c r="O1743" s="84"/>
      <c r="P1743" s="76">
        <v>70</v>
      </c>
      <c r="Q1743" s="127">
        <v>21000</v>
      </c>
      <c r="R1743" s="127">
        <v>2</v>
      </c>
      <c r="S1743" s="128" t="s">
        <v>953</v>
      </c>
      <c r="T1743" s="129" t="s">
        <v>954</v>
      </c>
      <c r="U1743" s="127">
        <v>14.62</v>
      </c>
      <c r="V1743" s="117" t="s">
        <v>934</v>
      </c>
      <c r="W1743" s="84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86"/>
      <c r="AP1743" s="86"/>
      <c r="AQ1743" s="86"/>
      <c r="AR1743" s="86"/>
      <c r="AS1743" s="86"/>
      <c r="AT1743" s="86"/>
      <c r="AU1743" s="86"/>
    </row>
    <row r="1744" spans="1:47" ht="15" customHeight="1">
      <c r="A1744" s="265">
        <v>54954664</v>
      </c>
      <c r="B1744" s="76">
        <v>36</v>
      </c>
      <c r="C1744" s="132">
        <v>44771</v>
      </c>
      <c r="D1744" s="79">
        <v>44771</v>
      </c>
      <c r="E1744" s="81" t="s">
        <v>862</v>
      </c>
      <c r="F1744" s="81"/>
      <c r="G1744" s="103">
        <v>40</v>
      </c>
      <c r="H1744" s="81" t="s">
        <v>1421</v>
      </c>
      <c r="I1744" s="98">
        <v>44800</v>
      </c>
      <c r="J1744" s="81"/>
      <c r="K1744" s="117" t="s">
        <v>932</v>
      </c>
      <c r="L1744" s="82" t="s">
        <v>1424</v>
      </c>
      <c r="M1744" s="77" t="s">
        <v>8</v>
      </c>
      <c r="N1744" s="83"/>
      <c r="O1744" s="84"/>
      <c r="P1744" s="76">
        <v>70</v>
      </c>
      <c r="Q1744" s="127">
        <v>22000</v>
      </c>
      <c r="R1744" s="127">
        <v>2</v>
      </c>
      <c r="S1744" s="128" t="s">
        <v>953</v>
      </c>
      <c r="T1744" s="129" t="s">
        <v>954</v>
      </c>
      <c r="U1744" s="127">
        <v>14.62</v>
      </c>
      <c r="V1744" s="117" t="s">
        <v>934</v>
      </c>
      <c r="W1744" s="84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86"/>
      <c r="AP1744" s="86"/>
      <c r="AQ1744" s="86"/>
      <c r="AR1744" s="86"/>
      <c r="AS1744" s="86"/>
      <c r="AT1744" s="86"/>
      <c r="AU1744" s="86"/>
    </row>
    <row r="1745" spans="1:47" ht="15" customHeight="1">
      <c r="A1745" s="265">
        <v>54954870</v>
      </c>
      <c r="B1745" s="77">
        <v>37</v>
      </c>
      <c r="C1745" s="132">
        <v>44771</v>
      </c>
      <c r="D1745" s="79">
        <v>44771</v>
      </c>
      <c r="E1745" s="81" t="s">
        <v>862</v>
      </c>
      <c r="F1745" s="81"/>
      <c r="G1745" s="103">
        <v>40</v>
      </c>
      <c r="H1745" s="81" t="s">
        <v>1421</v>
      </c>
      <c r="I1745" s="98">
        <v>44800</v>
      </c>
      <c r="J1745" s="81"/>
      <c r="K1745" s="117" t="s">
        <v>932</v>
      </c>
      <c r="L1745" s="82" t="s">
        <v>1424</v>
      </c>
      <c r="M1745" s="77" t="s">
        <v>8</v>
      </c>
      <c r="N1745" s="83"/>
      <c r="O1745" s="84"/>
      <c r="P1745" s="76">
        <v>70</v>
      </c>
      <c r="Q1745" s="127">
        <v>22000</v>
      </c>
      <c r="R1745" s="127">
        <v>2</v>
      </c>
      <c r="S1745" s="128" t="s">
        <v>953</v>
      </c>
      <c r="T1745" s="129" t="s">
        <v>954</v>
      </c>
      <c r="U1745" s="127">
        <v>14.62</v>
      </c>
      <c r="V1745" s="117" t="s">
        <v>934</v>
      </c>
      <c r="W1745" s="84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86"/>
      <c r="AP1745" s="86"/>
      <c r="AQ1745" s="86"/>
      <c r="AR1745" s="86"/>
      <c r="AS1745" s="86"/>
      <c r="AT1745" s="86"/>
      <c r="AU1745" s="86"/>
    </row>
    <row r="1746" spans="1:47" ht="15" customHeight="1">
      <c r="A1746" s="265">
        <v>54955281</v>
      </c>
      <c r="B1746" s="76">
        <v>38</v>
      </c>
      <c r="C1746" s="132">
        <v>44771</v>
      </c>
      <c r="D1746" s="79">
        <v>44771</v>
      </c>
      <c r="E1746" s="81" t="s">
        <v>862</v>
      </c>
      <c r="F1746" s="81"/>
      <c r="G1746" s="103">
        <v>40</v>
      </c>
      <c r="H1746" s="81" t="s">
        <v>1421</v>
      </c>
      <c r="I1746" s="98">
        <v>44800</v>
      </c>
      <c r="J1746" s="81"/>
      <c r="K1746" s="117" t="s">
        <v>932</v>
      </c>
      <c r="L1746" s="82" t="s">
        <v>1424</v>
      </c>
      <c r="M1746" s="77" t="s">
        <v>8</v>
      </c>
      <c r="N1746" s="83"/>
      <c r="O1746" s="84"/>
      <c r="P1746" s="76">
        <v>70</v>
      </c>
      <c r="Q1746" s="127">
        <v>22000</v>
      </c>
      <c r="R1746" s="127">
        <v>2</v>
      </c>
      <c r="S1746" s="128" t="s">
        <v>953</v>
      </c>
      <c r="T1746" s="129" t="s">
        <v>954</v>
      </c>
      <c r="U1746" s="127">
        <v>14.62</v>
      </c>
      <c r="V1746" s="117" t="s">
        <v>934</v>
      </c>
      <c r="W1746" s="84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86"/>
      <c r="AP1746" s="86"/>
      <c r="AQ1746" s="86"/>
      <c r="AR1746" s="86"/>
      <c r="AS1746" s="86"/>
      <c r="AT1746" s="86"/>
      <c r="AU1746" s="86"/>
    </row>
    <row r="1747" spans="1:47" ht="15" customHeight="1">
      <c r="A1747" s="265">
        <v>54957485</v>
      </c>
      <c r="B1747" s="76">
        <v>39</v>
      </c>
      <c r="C1747" s="132">
        <v>44771</v>
      </c>
      <c r="D1747" s="79">
        <v>44771</v>
      </c>
      <c r="E1747" s="81" t="s">
        <v>862</v>
      </c>
      <c r="F1747" s="81"/>
      <c r="G1747" s="103">
        <v>40</v>
      </c>
      <c r="H1747" s="81" t="s">
        <v>1421</v>
      </c>
      <c r="I1747" s="98">
        <v>44800</v>
      </c>
      <c r="J1747" s="81"/>
      <c r="K1747" s="117" t="s">
        <v>932</v>
      </c>
      <c r="L1747" s="82" t="s">
        <v>1424</v>
      </c>
      <c r="M1747" s="77" t="s">
        <v>8</v>
      </c>
      <c r="N1747" s="83"/>
      <c r="O1747" s="84"/>
      <c r="P1747" s="76">
        <v>70</v>
      </c>
      <c r="Q1747" s="127">
        <v>22000</v>
      </c>
      <c r="R1747" s="127">
        <v>2</v>
      </c>
      <c r="S1747" s="128" t="s">
        <v>953</v>
      </c>
      <c r="T1747" s="129" t="s">
        <v>954</v>
      </c>
      <c r="U1747" s="127">
        <v>14.62</v>
      </c>
      <c r="V1747" s="117" t="s">
        <v>934</v>
      </c>
      <c r="W1747" s="84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86"/>
      <c r="AP1747" s="86"/>
      <c r="AQ1747" s="86"/>
      <c r="AR1747" s="86"/>
      <c r="AS1747" s="86"/>
      <c r="AT1747" s="86"/>
      <c r="AU1747" s="86"/>
    </row>
    <row r="1748" spans="1:47" ht="15" customHeight="1">
      <c r="A1748" s="266">
        <v>54303409</v>
      </c>
      <c r="B1748" s="77">
        <v>40</v>
      </c>
      <c r="C1748" s="132">
        <v>44766</v>
      </c>
      <c r="D1748" s="79">
        <v>44770</v>
      </c>
      <c r="E1748" s="81" t="s">
        <v>862</v>
      </c>
      <c r="F1748" s="81"/>
      <c r="G1748" s="103">
        <v>40</v>
      </c>
      <c r="H1748" s="81" t="s">
        <v>1416</v>
      </c>
      <c r="I1748" s="98">
        <v>44800</v>
      </c>
      <c r="J1748" s="81"/>
      <c r="K1748" s="117" t="s">
        <v>932</v>
      </c>
      <c r="L1748" s="232" t="s">
        <v>1432</v>
      </c>
      <c r="M1748" s="77" t="s">
        <v>1285</v>
      </c>
      <c r="N1748" s="83"/>
      <c r="O1748" s="84"/>
      <c r="P1748" s="76">
        <v>70</v>
      </c>
      <c r="Q1748" s="127">
        <v>21000</v>
      </c>
      <c r="R1748" s="127">
        <v>2</v>
      </c>
      <c r="S1748" s="128" t="s">
        <v>953</v>
      </c>
      <c r="T1748" s="129" t="s">
        <v>954</v>
      </c>
      <c r="U1748" s="127">
        <v>14.62</v>
      </c>
      <c r="V1748" s="117" t="s">
        <v>934</v>
      </c>
      <c r="W1748" s="84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86"/>
      <c r="AP1748" s="86"/>
      <c r="AQ1748" s="86"/>
      <c r="AR1748" s="86"/>
      <c r="AS1748" s="86"/>
      <c r="AT1748" s="86"/>
      <c r="AU1748" s="86"/>
    </row>
    <row r="1749" spans="1:47" ht="15" customHeight="1">
      <c r="A1749" s="265">
        <v>54336292</v>
      </c>
      <c r="B1749" s="76">
        <v>44</v>
      </c>
      <c r="C1749" s="132">
        <v>44770</v>
      </c>
      <c r="D1749" s="79">
        <v>44770</v>
      </c>
      <c r="E1749" s="81" t="s">
        <v>862</v>
      </c>
      <c r="F1749" s="81"/>
      <c r="G1749" s="103">
        <v>40</v>
      </c>
      <c r="H1749" s="81" t="s">
        <v>1421</v>
      </c>
      <c r="I1749" s="98">
        <v>44800</v>
      </c>
      <c r="J1749" s="81"/>
      <c r="K1749" s="117" t="s">
        <v>932</v>
      </c>
      <c r="L1749" s="82" t="s">
        <v>1422</v>
      </c>
      <c r="M1749" s="77" t="s">
        <v>6</v>
      </c>
      <c r="N1749" s="83"/>
      <c r="O1749" s="84"/>
      <c r="P1749" s="76">
        <v>70</v>
      </c>
      <c r="Q1749" s="127">
        <v>21000</v>
      </c>
      <c r="R1749" s="127">
        <v>2</v>
      </c>
      <c r="S1749" s="128" t="s">
        <v>953</v>
      </c>
      <c r="T1749" s="129" t="s">
        <v>954</v>
      </c>
      <c r="U1749" s="127">
        <v>14.62</v>
      </c>
      <c r="V1749" s="117" t="s">
        <v>934</v>
      </c>
      <c r="W1749" s="84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86"/>
      <c r="AP1749" s="86"/>
      <c r="AQ1749" s="86"/>
      <c r="AR1749" s="86"/>
      <c r="AS1749" s="86"/>
      <c r="AT1749" s="86"/>
      <c r="AU1749" s="86"/>
    </row>
    <row r="1750" spans="1:47" ht="15" customHeight="1">
      <c r="A1750" s="265">
        <v>54954169</v>
      </c>
      <c r="B1750" s="76">
        <v>45</v>
      </c>
      <c r="C1750" s="132">
        <v>44770</v>
      </c>
      <c r="D1750" s="79">
        <v>44770</v>
      </c>
      <c r="E1750" s="81" t="s">
        <v>862</v>
      </c>
      <c r="F1750" s="81"/>
      <c r="G1750" s="103">
        <v>40</v>
      </c>
      <c r="H1750" s="81" t="s">
        <v>1421</v>
      </c>
      <c r="I1750" s="98">
        <v>44800</v>
      </c>
      <c r="J1750" s="81"/>
      <c r="K1750" s="117" t="s">
        <v>932</v>
      </c>
      <c r="L1750" s="82" t="s">
        <v>1422</v>
      </c>
      <c r="M1750" s="77" t="s">
        <v>6</v>
      </c>
      <c r="N1750" s="83"/>
      <c r="O1750" s="84"/>
      <c r="P1750" s="76">
        <v>70</v>
      </c>
      <c r="Q1750" s="127">
        <v>22000</v>
      </c>
      <c r="R1750" s="127">
        <v>2</v>
      </c>
      <c r="S1750" s="128" t="s">
        <v>953</v>
      </c>
      <c r="T1750" s="129" t="s">
        <v>954</v>
      </c>
      <c r="U1750" s="127">
        <v>14.62</v>
      </c>
      <c r="V1750" s="117" t="s">
        <v>934</v>
      </c>
      <c r="W1750" s="84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86"/>
      <c r="AP1750" s="86"/>
      <c r="AQ1750" s="86"/>
      <c r="AR1750" s="86"/>
      <c r="AS1750" s="86"/>
      <c r="AT1750" s="86"/>
      <c r="AU1750" s="86"/>
    </row>
    <row r="1751" spans="1:47" ht="15" customHeight="1">
      <c r="A1751" s="265">
        <v>54954383</v>
      </c>
      <c r="B1751" s="77">
        <v>46</v>
      </c>
      <c r="C1751" s="132">
        <v>44770</v>
      </c>
      <c r="D1751" s="79">
        <v>44770</v>
      </c>
      <c r="E1751" s="81" t="s">
        <v>862</v>
      </c>
      <c r="F1751" s="81"/>
      <c r="G1751" s="103">
        <v>40</v>
      </c>
      <c r="H1751" s="81" t="s">
        <v>1421</v>
      </c>
      <c r="I1751" s="98">
        <v>44800</v>
      </c>
      <c r="J1751" s="81"/>
      <c r="K1751" s="117" t="s">
        <v>932</v>
      </c>
      <c r="L1751" s="82" t="s">
        <v>1422</v>
      </c>
      <c r="M1751" s="77" t="s">
        <v>6</v>
      </c>
      <c r="N1751" s="83"/>
      <c r="O1751" s="84"/>
      <c r="P1751" s="76">
        <v>70</v>
      </c>
      <c r="Q1751" s="127">
        <v>22000</v>
      </c>
      <c r="R1751" s="127">
        <v>2</v>
      </c>
      <c r="S1751" s="128" t="s">
        <v>953</v>
      </c>
      <c r="T1751" s="129" t="s">
        <v>954</v>
      </c>
      <c r="U1751" s="127">
        <v>14.62</v>
      </c>
      <c r="V1751" s="117" t="s">
        <v>934</v>
      </c>
      <c r="W1751" s="84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86"/>
      <c r="AP1751" s="86"/>
      <c r="AQ1751" s="86"/>
      <c r="AR1751" s="86"/>
      <c r="AS1751" s="86"/>
      <c r="AT1751" s="86"/>
      <c r="AU1751" s="86"/>
    </row>
    <row r="1752" spans="1:47" ht="15" customHeight="1">
      <c r="A1752" s="265">
        <v>54959218</v>
      </c>
      <c r="B1752" s="76">
        <v>47</v>
      </c>
      <c r="C1752" s="132">
        <v>44770</v>
      </c>
      <c r="D1752" s="79">
        <v>44770</v>
      </c>
      <c r="E1752" s="81" t="s">
        <v>862</v>
      </c>
      <c r="F1752" s="81"/>
      <c r="G1752" s="103">
        <v>40</v>
      </c>
      <c r="H1752" s="81" t="s">
        <v>1421</v>
      </c>
      <c r="I1752" s="98">
        <v>44800</v>
      </c>
      <c r="J1752" s="81"/>
      <c r="K1752" s="117" t="s">
        <v>932</v>
      </c>
      <c r="L1752" s="82" t="s">
        <v>1422</v>
      </c>
      <c r="M1752" s="77" t="s">
        <v>6</v>
      </c>
      <c r="N1752" s="83"/>
      <c r="O1752" s="84"/>
      <c r="P1752" s="76">
        <v>70</v>
      </c>
      <c r="Q1752" s="127">
        <v>21500</v>
      </c>
      <c r="R1752" s="127">
        <v>2</v>
      </c>
      <c r="S1752" s="128" t="s">
        <v>953</v>
      </c>
      <c r="T1752" s="129" t="s">
        <v>954</v>
      </c>
      <c r="U1752" s="127">
        <v>14.62</v>
      </c>
      <c r="V1752" s="117" t="s">
        <v>934</v>
      </c>
      <c r="W1752" s="84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86"/>
      <c r="AP1752" s="86"/>
      <c r="AQ1752" s="86"/>
      <c r="AR1752" s="86"/>
      <c r="AS1752" s="86"/>
      <c r="AT1752" s="86"/>
      <c r="AU1752" s="86"/>
    </row>
    <row r="1753" spans="1:47" ht="15" customHeight="1">
      <c r="A1753" s="266">
        <v>54957626</v>
      </c>
      <c r="B1753" s="76">
        <v>42</v>
      </c>
      <c r="C1753" s="132">
        <v>44766</v>
      </c>
      <c r="D1753" s="79">
        <v>44770</v>
      </c>
      <c r="E1753" s="81" t="s">
        <v>862</v>
      </c>
      <c r="F1753" s="81"/>
      <c r="G1753" s="103">
        <v>40</v>
      </c>
      <c r="H1753" s="81" t="s">
        <v>1416</v>
      </c>
      <c r="I1753" s="98">
        <v>44800</v>
      </c>
      <c r="J1753" s="81"/>
      <c r="K1753" s="117" t="s">
        <v>932</v>
      </c>
      <c r="L1753" s="232" t="s">
        <v>1433</v>
      </c>
      <c r="M1753" s="77" t="s">
        <v>1285</v>
      </c>
      <c r="N1753" s="83"/>
      <c r="O1753" s="84"/>
      <c r="P1753" s="76">
        <v>70</v>
      </c>
      <c r="Q1753" s="127">
        <v>22000</v>
      </c>
      <c r="R1753" s="127">
        <v>2</v>
      </c>
      <c r="S1753" s="128" t="s">
        <v>953</v>
      </c>
      <c r="T1753" s="129" t="s">
        <v>954</v>
      </c>
      <c r="U1753" s="127">
        <v>14.62</v>
      </c>
      <c r="V1753" s="117" t="s">
        <v>934</v>
      </c>
      <c r="W1753" s="84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86"/>
      <c r="AP1753" s="86"/>
      <c r="AQ1753" s="86"/>
      <c r="AR1753" s="86"/>
      <c r="AS1753" s="86"/>
      <c r="AT1753" s="86"/>
      <c r="AU1753" s="86"/>
    </row>
    <row r="1754" spans="1:47" ht="15" customHeight="1">
      <c r="A1754" s="266">
        <v>54301973</v>
      </c>
      <c r="B1754" s="76">
        <v>41</v>
      </c>
      <c r="C1754" s="132">
        <v>44766</v>
      </c>
      <c r="D1754" s="79">
        <v>44770</v>
      </c>
      <c r="E1754" s="81" t="s">
        <v>862</v>
      </c>
      <c r="F1754" s="81"/>
      <c r="G1754" s="103">
        <v>40</v>
      </c>
      <c r="H1754" s="81" t="s">
        <v>1416</v>
      </c>
      <c r="I1754" s="98">
        <v>44800</v>
      </c>
      <c r="J1754" s="81"/>
      <c r="K1754" s="117" t="s">
        <v>932</v>
      </c>
      <c r="L1754" s="232" t="s">
        <v>1434</v>
      </c>
      <c r="M1754" s="77" t="s">
        <v>1285</v>
      </c>
      <c r="N1754" s="83"/>
      <c r="O1754" s="84"/>
      <c r="P1754" s="76">
        <v>72</v>
      </c>
      <c r="Q1754" s="76">
        <v>19900</v>
      </c>
      <c r="R1754" s="76">
        <v>2</v>
      </c>
      <c r="S1754" s="85" t="s">
        <v>953</v>
      </c>
      <c r="T1754" s="76" t="s">
        <v>1001</v>
      </c>
      <c r="U1754" s="76">
        <v>14.62</v>
      </c>
      <c r="V1754" s="117" t="s">
        <v>934</v>
      </c>
      <c r="W1754" s="84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86"/>
      <c r="AP1754" s="86"/>
      <c r="AQ1754" s="86"/>
      <c r="AR1754" s="86"/>
      <c r="AS1754" s="86"/>
      <c r="AT1754" s="86"/>
      <c r="AU1754" s="86"/>
    </row>
    <row r="1755" spans="1:47" ht="15" customHeight="1">
      <c r="A1755" s="265">
        <v>54301965</v>
      </c>
      <c r="B1755" s="77">
        <v>43</v>
      </c>
      <c r="C1755" s="132">
        <v>44770</v>
      </c>
      <c r="D1755" s="79">
        <v>44770</v>
      </c>
      <c r="E1755" s="81" t="s">
        <v>862</v>
      </c>
      <c r="F1755" s="81"/>
      <c r="G1755" s="103">
        <v>40</v>
      </c>
      <c r="H1755" s="81" t="s">
        <v>1421</v>
      </c>
      <c r="I1755" s="98">
        <v>44800</v>
      </c>
      <c r="J1755" s="81"/>
      <c r="K1755" s="117" t="s">
        <v>932</v>
      </c>
      <c r="L1755" s="82" t="s">
        <v>1422</v>
      </c>
      <c r="M1755" s="77" t="s">
        <v>6</v>
      </c>
      <c r="N1755" s="83"/>
      <c r="O1755" s="84"/>
      <c r="P1755" s="76">
        <v>72</v>
      </c>
      <c r="Q1755" s="76">
        <v>19900</v>
      </c>
      <c r="R1755" s="76">
        <v>2</v>
      </c>
      <c r="S1755" s="85" t="s">
        <v>953</v>
      </c>
      <c r="T1755" s="76" t="s">
        <v>1001</v>
      </c>
      <c r="U1755" s="76">
        <v>14.62</v>
      </c>
      <c r="V1755" s="117" t="s">
        <v>934</v>
      </c>
      <c r="W1755" s="84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86"/>
      <c r="AP1755" s="86"/>
      <c r="AQ1755" s="86"/>
      <c r="AR1755" s="86"/>
      <c r="AS1755" s="86"/>
      <c r="AT1755" s="86"/>
      <c r="AU1755" s="86"/>
    </row>
    <row r="1756" spans="1:47" ht="15" customHeight="1">
      <c r="A1756" s="265">
        <v>54302476</v>
      </c>
      <c r="B1756" s="76">
        <v>48</v>
      </c>
      <c r="C1756" s="132">
        <v>44767</v>
      </c>
      <c r="D1756" s="79">
        <v>44767</v>
      </c>
      <c r="E1756" s="81" t="s">
        <v>862</v>
      </c>
      <c r="F1756" s="81"/>
      <c r="G1756" s="103">
        <v>40</v>
      </c>
      <c r="H1756" s="81" t="s">
        <v>1416</v>
      </c>
      <c r="I1756" s="98">
        <v>44800</v>
      </c>
      <c r="J1756" s="81"/>
      <c r="K1756" s="117" t="s">
        <v>932</v>
      </c>
      <c r="L1756" s="82" t="s">
        <v>1387</v>
      </c>
      <c r="M1756" s="77" t="s">
        <v>6</v>
      </c>
      <c r="N1756" s="83"/>
      <c r="O1756" s="84"/>
      <c r="P1756" s="76">
        <v>72</v>
      </c>
      <c r="Q1756" s="76">
        <v>19900</v>
      </c>
      <c r="R1756" s="76">
        <v>2</v>
      </c>
      <c r="S1756" s="85" t="s">
        <v>953</v>
      </c>
      <c r="T1756" s="76" t="s">
        <v>1001</v>
      </c>
      <c r="U1756" s="76">
        <v>14.62</v>
      </c>
      <c r="V1756" s="117" t="s">
        <v>934</v>
      </c>
      <c r="W1756" s="84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86"/>
      <c r="AP1756" s="86"/>
      <c r="AQ1756" s="86"/>
      <c r="AR1756" s="86"/>
      <c r="AS1756" s="86"/>
      <c r="AT1756" s="86"/>
      <c r="AU1756" s="86"/>
    </row>
    <row r="1757" spans="1:47" ht="15" customHeight="1">
      <c r="A1757" s="91"/>
      <c r="B1757" s="92"/>
      <c r="C1757" s="93"/>
      <c r="D1757" s="93"/>
      <c r="E1757" s="92"/>
      <c r="F1757" s="92"/>
      <c r="G1757" s="92"/>
      <c r="H1757" s="439" t="s">
        <v>1435</v>
      </c>
      <c r="I1757" s="440"/>
      <c r="J1757" s="441"/>
      <c r="K1757" s="92"/>
      <c r="L1757" s="92"/>
      <c r="M1757" s="92"/>
      <c r="N1757" s="92"/>
      <c r="O1757" s="94"/>
      <c r="P1757" s="92"/>
      <c r="Q1757" s="92"/>
      <c r="R1757" s="92"/>
      <c r="S1757" s="92"/>
      <c r="T1757" s="92"/>
      <c r="U1757" s="92"/>
      <c r="V1757" s="92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</row>
    <row r="1758" spans="1:47" ht="15" customHeight="1">
      <c r="A1758" s="160">
        <v>98091093</v>
      </c>
      <c r="B1758" s="76">
        <v>27</v>
      </c>
      <c r="C1758" s="132">
        <v>44770</v>
      </c>
      <c r="D1758" s="79">
        <v>44770</v>
      </c>
      <c r="E1758" s="81" t="s">
        <v>862</v>
      </c>
      <c r="F1758" s="146">
        <v>44774.5</v>
      </c>
      <c r="G1758" s="81">
        <v>80</v>
      </c>
      <c r="H1758" s="81" t="s">
        <v>1421</v>
      </c>
      <c r="I1758" s="98">
        <v>44800</v>
      </c>
      <c r="J1758" s="81"/>
      <c r="K1758" s="97" t="s">
        <v>882</v>
      </c>
      <c r="L1758" s="82" t="s">
        <v>1436</v>
      </c>
      <c r="M1758" s="77" t="s">
        <v>7</v>
      </c>
      <c r="N1758" s="83"/>
      <c r="O1758" s="84"/>
      <c r="P1758" s="76">
        <v>69</v>
      </c>
      <c r="Q1758" s="76">
        <v>25000</v>
      </c>
      <c r="R1758" s="76">
        <v>4</v>
      </c>
      <c r="S1758" s="85" t="s">
        <v>875</v>
      </c>
      <c r="T1758" s="88" t="s">
        <v>876</v>
      </c>
      <c r="U1758" s="76">
        <v>25.22</v>
      </c>
      <c r="V1758" s="90" t="s">
        <v>884</v>
      </c>
      <c r="W1758" s="84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86"/>
      <c r="AP1758" s="86"/>
      <c r="AQ1758" s="86"/>
      <c r="AR1758" s="86"/>
      <c r="AS1758" s="86"/>
      <c r="AT1758" s="86"/>
      <c r="AU1758" s="86"/>
    </row>
    <row r="1759" spans="1:47" ht="15" customHeight="1">
      <c r="A1759" s="160">
        <v>54920020</v>
      </c>
      <c r="B1759" s="76">
        <v>31</v>
      </c>
      <c r="C1759" s="78">
        <v>44759</v>
      </c>
      <c r="D1759" s="79">
        <v>44759</v>
      </c>
      <c r="E1759" s="77" t="s">
        <v>862</v>
      </c>
      <c r="F1759" s="87">
        <v>44774</v>
      </c>
      <c r="G1759" s="81">
        <v>80</v>
      </c>
      <c r="H1759" s="81" t="s">
        <v>1416</v>
      </c>
      <c r="I1759" s="98">
        <v>44800</v>
      </c>
      <c r="J1759" s="97" t="s">
        <v>882</v>
      </c>
      <c r="K1759" s="246" t="s">
        <v>469</v>
      </c>
      <c r="L1759" s="82" t="s">
        <v>1242</v>
      </c>
      <c r="M1759" s="77" t="s">
        <v>7</v>
      </c>
      <c r="N1759" s="83"/>
      <c r="O1759" s="84"/>
      <c r="P1759" s="76">
        <v>68</v>
      </c>
      <c r="Q1759" s="76">
        <v>25900</v>
      </c>
      <c r="R1759" s="76">
        <v>4</v>
      </c>
      <c r="S1759" s="85" t="s">
        <v>865</v>
      </c>
      <c r="T1759" s="125" t="s">
        <v>948</v>
      </c>
      <c r="U1759" s="76">
        <v>25.72</v>
      </c>
      <c r="V1759" s="101" t="s">
        <v>1243</v>
      </c>
      <c r="W1759" s="84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86"/>
      <c r="AP1759" s="86"/>
      <c r="AQ1759" s="86"/>
      <c r="AR1759" s="86"/>
      <c r="AS1759" s="86"/>
      <c r="AT1759" s="86"/>
      <c r="AU1759" s="86"/>
    </row>
    <row r="1760" spans="1:47" ht="15" customHeight="1">
      <c r="A1760" s="160">
        <v>53000469</v>
      </c>
      <c r="B1760" s="76">
        <v>1</v>
      </c>
      <c r="C1760" s="132">
        <v>44768</v>
      </c>
      <c r="D1760" s="79">
        <v>44769</v>
      </c>
      <c r="E1760" s="81" t="s">
        <v>862</v>
      </c>
      <c r="F1760" s="81"/>
      <c r="G1760" s="81">
        <v>80</v>
      </c>
      <c r="H1760" s="81" t="s">
        <v>1416</v>
      </c>
      <c r="I1760" s="98">
        <v>44800</v>
      </c>
      <c r="J1760" s="81"/>
      <c r="K1760" s="97" t="s">
        <v>882</v>
      </c>
      <c r="L1760" s="82" t="s">
        <v>1384</v>
      </c>
      <c r="M1760" s="77" t="s">
        <v>7</v>
      </c>
      <c r="N1760" s="83"/>
      <c r="O1760" s="84"/>
      <c r="P1760" s="76">
        <v>69</v>
      </c>
      <c r="Q1760" s="81">
        <v>25000</v>
      </c>
      <c r="R1760" s="81">
        <v>4</v>
      </c>
      <c r="S1760" s="89" t="s">
        <v>877</v>
      </c>
      <c r="T1760" s="100" t="s">
        <v>891</v>
      </c>
      <c r="U1760" s="81">
        <v>25.22</v>
      </c>
      <c r="V1760" s="90" t="s">
        <v>884</v>
      </c>
      <c r="W1760" s="84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86"/>
      <c r="AP1760" s="86"/>
      <c r="AQ1760" s="86"/>
      <c r="AR1760" s="86"/>
      <c r="AS1760" s="86"/>
      <c r="AT1760" s="86"/>
      <c r="AU1760" s="86"/>
    </row>
    <row r="1761" spans="1:47" ht="15" customHeight="1">
      <c r="A1761" s="160">
        <v>53000584</v>
      </c>
      <c r="B1761" s="76">
        <v>2</v>
      </c>
      <c r="C1761" s="132">
        <v>44770</v>
      </c>
      <c r="D1761" s="79">
        <v>44770</v>
      </c>
      <c r="E1761" s="81" t="s">
        <v>862</v>
      </c>
      <c r="F1761" s="81"/>
      <c r="G1761" s="81">
        <v>80</v>
      </c>
      <c r="H1761" s="81" t="s">
        <v>1421</v>
      </c>
      <c r="I1761" s="98">
        <v>44800</v>
      </c>
      <c r="J1761" s="81"/>
      <c r="K1761" s="97" t="s">
        <v>882</v>
      </c>
      <c r="L1761" s="82" t="s">
        <v>1436</v>
      </c>
      <c r="M1761" s="77" t="s">
        <v>7</v>
      </c>
      <c r="N1761" s="83">
        <v>44810</v>
      </c>
      <c r="O1761" s="84"/>
      <c r="P1761" s="76">
        <v>69</v>
      </c>
      <c r="Q1761" s="81">
        <v>25000</v>
      </c>
      <c r="R1761" s="81">
        <v>4</v>
      </c>
      <c r="S1761" s="89" t="s">
        <v>877</v>
      </c>
      <c r="T1761" s="100" t="s">
        <v>891</v>
      </c>
      <c r="U1761" s="81">
        <v>25.22</v>
      </c>
      <c r="V1761" s="90" t="s">
        <v>884</v>
      </c>
      <c r="W1761" s="84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86"/>
      <c r="AP1761" s="86"/>
      <c r="AQ1761" s="86"/>
      <c r="AR1761" s="86"/>
      <c r="AS1761" s="86"/>
      <c r="AT1761" s="86"/>
      <c r="AU1761" s="86"/>
    </row>
    <row r="1762" spans="1:47" ht="15" customHeight="1">
      <c r="A1762" s="160">
        <v>54390687</v>
      </c>
      <c r="B1762" s="76">
        <v>7</v>
      </c>
      <c r="C1762" s="132">
        <v>44768</v>
      </c>
      <c r="D1762" s="79">
        <v>44769</v>
      </c>
      <c r="E1762" s="81" t="s">
        <v>862</v>
      </c>
      <c r="F1762" s="81"/>
      <c r="G1762" s="81">
        <v>80</v>
      </c>
      <c r="H1762" s="81" t="s">
        <v>1416</v>
      </c>
      <c r="I1762" s="98">
        <v>44800</v>
      </c>
      <c r="J1762" s="81"/>
      <c r="K1762" s="97" t="s">
        <v>882</v>
      </c>
      <c r="L1762" s="82" t="s">
        <v>1384</v>
      </c>
      <c r="M1762" s="77" t="s">
        <v>7</v>
      </c>
      <c r="N1762" s="83"/>
      <c r="O1762" s="84"/>
      <c r="P1762" s="76">
        <v>69</v>
      </c>
      <c r="Q1762" s="81">
        <v>25000</v>
      </c>
      <c r="R1762" s="81">
        <v>4</v>
      </c>
      <c r="S1762" s="89" t="s">
        <v>877</v>
      </c>
      <c r="T1762" s="100" t="s">
        <v>891</v>
      </c>
      <c r="U1762" s="81">
        <v>25.22</v>
      </c>
      <c r="V1762" s="90" t="s">
        <v>884</v>
      </c>
      <c r="W1762" s="84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86"/>
      <c r="AP1762" s="86"/>
      <c r="AQ1762" s="86"/>
      <c r="AR1762" s="86"/>
      <c r="AS1762" s="86"/>
      <c r="AT1762" s="86"/>
      <c r="AU1762" s="86"/>
    </row>
    <row r="1763" spans="1:47" ht="15" customHeight="1">
      <c r="A1763" s="160">
        <v>94145398</v>
      </c>
      <c r="B1763" s="76">
        <v>4</v>
      </c>
      <c r="C1763" s="132">
        <v>44770</v>
      </c>
      <c r="D1763" s="79">
        <v>44770</v>
      </c>
      <c r="E1763" s="81" t="s">
        <v>862</v>
      </c>
      <c r="F1763" s="81"/>
      <c r="G1763" s="81">
        <v>80</v>
      </c>
      <c r="H1763" s="81" t="s">
        <v>1421</v>
      </c>
      <c r="I1763" s="98">
        <v>44800</v>
      </c>
      <c r="J1763" s="81"/>
      <c r="K1763" s="97" t="s">
        <v>882</v>
      </c>
      <c r="L1763" s="82" t="s">
        <v>1436</v>
      </c>
      <c r="M1763" s="77" t="s">
        <v>7</v>
      </c>
      <c r="N1763" s="83">
        <v>44807</v>
      </c>
      <c r="O1763" s="84"/>
      <c r="P1763" s="76">
        <v>69</v>
      </c>
      <c r="Q1763" s="81">
        <v>25000</v>
      </c>
      <c r="R1763" s="81">
        <v>4</v>
      </c>
      <c r="S1763" s="89" t="s">
        <v>877</v>
      </c>
      <c r="T1763" s="100" t="s">
        <v>891</v>
      </c>
      <c r="U1763" s="81">
        <v>25.22</v>
      </c>
      <c r="V1763" s="90" t="s">
        <v>884</v>
      </c>
      <c r="W1763" s="84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86"/>
      <c r="AP1763" s="86"/>
      <c r="AQ1763" s="86"/>
      <c r="AR1763" s="86"/>
      <c r="AS1763" s="86"/>
      <c r="AT1763" s="86"/>
      <c r="AU1763" s="86"/>
    </row>
    <row r="1764" spans="1:47" ht="15" customHeight="1">
      <c r="A1764" s="160">
        <v>53001228</v>
      </c>
      <c r="B1764" s="76">
        <v>5</v>
      </c>
      <c r="C1764" s="132">
        <v>44766</v>
      </c>
      <c r="D1764" s="79">
        <v>44766</v>
      </c>
      <c r="E1764" s="81" t="s">
        <v>862</v>
      </c>
      <c r="F1764" s="81"/>
      <c r="G1764" s="81">
        <v>80</v>
      </c>
      <c r="H1764" s="81" t="s">
        <v>1361</v>
      </c>
      <c r="I1764" s="98">
        <v>44796</v>
      </c>
      <c r="J1764" s="81"/>
      <c r="K1764" s="97" t="s">
        <v>882</v>
      </c>
      <c r="L1764" s="82" t="s">
        <v>1376</v>
      </c>
      <c r="M1764" s="77" t="s">
        <v>7</v>
      </c>
      <c r="N1764" s="83">
        <v>44807</v>
      </c>
      <c r="O1764" s="84"/>
      <c r="P1764" s="76">
        <v>69</v>
      </c>
      <c r="Q1764" s="81">
        <v>25000</v>
      </c>
      <c r="R1764" s="81">
        <v>4</v>
      </c>
      <c r="S1764" s="89" t="s">
        <v>877</v>
      </c>
      <c r="T1764" s="100" t="s">
        <v>891</v>
      </c>
      <c r="U1764" s="81">
        <v>25.22</v>
      </c>
      <c r="V1764" s="90" t="s">
        <v>884</v>
      </c>
      <c r="W1764" s="84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86"/>
      <c r="AP1764" s="86"/>
      <c r="AQ1764" s="86"/>
      <c r="AR1764" s="86"/>
      <c r="AS1764" s="86"/>
      <c r="AT1764" s="86"/>
      <c r="AU1764" s="86"/>
    </row>
    <row r="1765" spans="1:47" ht="15" customHeight="1">
      <c r="A1765" s="160">
        <v>94305596</v>
      </c>
      <c r="B1765" s="76">
        <v>11</v>
      </c>
      <c r="C1765" s="132">
        <v>44766</v>
      </c>
      <c r="D1765" s="79">
        <v>44766</v>
      </c>
      <c r="E1765" s="81" t="s">
        <v>862</v>
      </c>
      <c r="F1765" s="81"/>
      <c r="G1765" s="81">
        <v>80</v>
      </c>
      <c r="H1765" s="81" t="s">
        <v>1361</v>
      </c>
      <c r="I1765" s="98">
        <v>44796</v>
      </c>
      <c r="J1765" s="81"/>
      <c r="K1765" s="97" t="s">
        <v>882</v>
      </c>
      <c r="L1765" s="82" t="s">
        <v>1376</v>
      </c>
      <c r="M1765" s="77" t="s">
        <v>7</v>
      </c>
      <c r="N1765" s="83"/>
      <c r="O1765" s="84"/>
      <c r="P1765" s="76">
        <v>69</v>
      </c>
      <c r="Q1765" s="81">
        <v>25000</v>
      </c>
      <c r="R1765" s="81">
        <v>4</v>
      </c>
      <c r="S1765" s="89" t="s">
        <v>877</v>
      </c>
      <c r="T1765" s="100" t="s">
        <v>891</v>
      </c>
      <c r="U1765" s="81">
        <v>25.22</v>
      </c>
      <c r="V1765" s="90" t="s">
        <v>884</v>
      </c>
      <c r="W1765" s="84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86"/>
      <c r="AP1765" s="86"/>
      <c r="AQ1765" s="86"/>
      <c r="AR1765" s="86"/>
      <c r="AS1765" s="86"/>
      <c r="AT1765" s="86"/>
      <c r="AU1765" s="86"/>
    </row>
    <row r="1766" spans="1:47" ht="15" customHeight="1">
      <c r="A1766" s="160">
        <v>94055191</v>
      </c>
      <c r="B1766" s="76">
        <v>22</v>
      </c>
      <c r="C1766" s="132">
        <v>44770</v>
      </c>
      <c r="D1766" s="79">
        <v>44770</v>
      </c>
      <c r="E1766" s="81" t="s">
        <v>862</v>
      </c>
      <c r="F1766" s="81"/>
      <c r="G1766" s="81">
        <v>80</v>
      </c>
      <c r="H1766" s="81" t="s">
        <v>1421</v>
      </c>
      <c r="I1766" s="98">
        <v>44800</v>
      </c>
      <c r="J1766" s="81"/>
      <c r="K1766" s="97" t="s">
        <v>882</v>
      </c>
      <c r="L1766" s="82" t="s">
        <v>1436</v>
      </c>
      <c r="M1766" s="77" t="s">
        <v>7</v>
      </c>
      <c r="N1766" s="83"/>
      <c r="O1766" s="84"/>
      <c r="P1766" s="76">
        <v>69</v>
      </c>
      <c r="Q1766" s="81">
        <v>25000</v>
      </c>
      <c r="R1766" s="81">
        <v>4</v>
      </c>
      <c r="S1766" s="89" t="s">
        <v>877</v>
      </c>
      <c r="T1766" s="100" t="s">
        <v>891</v>
      </c>
      <c r="U1766" s="81">
        <v>25.22</v>
      </c>
      <c r="V1766" s="90" t="s">
        <v>884</v>
      </c>
      <c r="W1766" s="84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86"/>
      <c r="AP1766" s="86"/>
      <c r="AQ1766" s="86"/>
      <c r="AR1766" s="86"/>
      <c r="AS1766" s="86"/>
      <c r="AT1766" s="86"/>
      <c r="AU1766" s="86"/>
    </row>
    <row r="1767" spans="1:47" ht="15" customHeight="1">
      <c r="A1767" s="160">
        <v>94183142</v>
      </c>
      <c r="B1767" s="76">
        <v>23</v>
      </c>
      <c r="C1767" s="132">
        <v>44770</v>
      </c>
      <c r="D1767" s="79">
        <v>44770</v>
      </c>
      <c r="E1767" s="81" t="s">
        <v>862</v>
      </c>
      <c r="F1767" s="81"/>
      <c r="G1767" s="81">
        <v>80</v>
      </c>
      <c r="H1767" s="81" t="s">
        <v>1421</v>
      </c>
      <c r="I1767" s="98">
        <v>44800</v>
      </c>
      <c r="J1767" s="81"/>
      <c r="K1767" s="97" t="s">
        <v>882</v>
      </c>
      <c r="L1767" s="82" t="s">
        <v>1436</v>
      </c>
      <c r="M1767" s="77" t="s">
        <v>7</v>
      </c>
      <c r="N1767" s="83"/>
      <c r="O1767" s="84"/>
      <c r="P1767" s="76">
        <v>69</v>
      </c>
      <c r="Q1767" s="81">
        <v>25000</v>
      </c>
      <c r="R1767" s="81">
        <v>4</v>
      </c>
      <c r="S1767" s="89" t="s">
        <v>877</v>
      </c>
      <c r="T1767" s="100" t="s">
        <v>891</v>
      </c>
      <c r="U1767" s="81">
        <v>25.22</v>
      </c>
      <c r="V1767" s="90" t="s">
        <v>884</v>
      </c>
      <c r="W1767" s="84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86"/>
      <c r="AP1767" s="86"/>
      <c r="AQ1767" s="86"/>
      <c r="AR1767" s="86"/>
      <c r="AS1767" s="86"/>
      <c r="AT1767" s="86"/>
      <c r="AU1767" s="86"/>
    </row>
    <row r="1768" spans="1:47" ht="15" customHeight="1">
      <c r="A1768" s="160">
        <v>94188463</v>
      </c>
      <c r="B1768" s="76">
        <v>24</v>
      </c>
      <c r="C1768" s="132">
        <v>44770</v>
      </c>
      <c r="D1768" s="79">
        <v>44770</v>
      </c>
      <c r="E1768" s="81" t="s">
        <v>862</v>
      </c>
      <c r="F1768" s="81"/>
      <c r="G1768" s="81">
        <v>80</v>
      </c>
      <c r="H1768" s="81" t="s">
        <v>1421</v>
      </c>
      <c r="I1768" s="98">
        <v>44800</v>
      </c>
      <c r="J1768" s="81"/>
      <c r="K1768" s="97" t="s">
        <v>882</v>
      </c>
      <c r="L1768" s="82" t="s">
        <v>1436</v>
      </c>
      <c r="M1768" s="77" t="s">
        <v>7</v>
      </c>
      <c r="N1768" s="83"/>
      <c r="O1768" s="84"/>
      <c r="P1768" s="76">
        <v>69</v>
      </c>
      <c r="Q1768" s="81">
        <v>25000</v>
      </c>
      <c r="R1768" s="81">
        <v>4</v>
      </c>
      <c r="S1768" s="89" t="s">
        <v>877</v>
      </c>
      <c r="T1768" s="100" t="s">
        <v>891</v>
      </c>
      <c r="U1768" s="81">
        <v>25.22</v>
      </c>
      <c r="V1768" s="90" t="s">
        <v>884</v>
      </c>
      <c r="W1768" s="84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86"/>
      <c r="AP1768" s="86"/>
      <c r="AQ1768" s="86"/>
      <c r="AR1768" s="86"/>
      <c r="AS1768" s="86"/>
      <c r="AT1768" s="86"/>
      <c r="AU1768" s="86"/>
    </row>
    <row r="1769" spans="1:47" ht="15" customHeight="1">
      <c r="A1769" s="160">
        <v>94954971</v>
      </c>
      <c r="B1769" s="76">
        <v>3</v>
      </c>
      <c r="C1769" s="132">
        <v>44770</v>
      </c>
      <c r="D1769" s="79">
        <v>44770</v>
      </c>
      <c r="E1769" s="81" t="s">
        <v>862</v>
      </c>
      <c r="F1769" s="81"/>
      <c r="G1769" s="81">
        <v>80</v>
      </c>
      <c r="H1769" s="81" t="s">
        <v>1421</v>
      </c>
      <c r="I1769" s="98">
        <v>44800</v>
      </c>
      <c r="J1769" s="81"/>
      <c r="K1769" s="97" t="s">
        <v>882</v>
      </c>
      <c r="L1769" s="82" t="s">
        <v>1436</v>
      </c>
      <c r="M1769" s="77" t="s">
        <v>7</v>
      </c>
      <c r="N1769" s="83">
        <v>44806</v>
      </c>
      <c r="O1769" s="84"/>
      <c r="P1769" s="76">
        <v>69</v>
      </c>
      <c r="Q1769" s="81">
        <v>25000</v>
      </c>
      <c r="R1769" s="76">
        <v>4</v>
      </c>
      <c r="S1769" s="85" t="s">
        <v>865</v>
      </c>
      <c r="T1769" s="101" t="s">
        <v>897</v>
      </c>
      <c r="U1769" s="76">
        <v>25.38</v>
      </c>
      <c r="V1769" s="90" t="s">
        <v>884</v>
      </c>
      <c r="W1769" s="84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86"/>
      <c r="AP1769" s="86"/>
      <c r="AQ1769" s="86"/>
      <c r="AR1769" s="86"/>
      <c r="AS1769" s="86"/>
      <c r="AT1769" s="86"/>
      <c r="AU1769" s="86"/>
    </row>
    <row r="1770" spans="1:47" ht="15" customHeight="1">
      <c r="A1770" s="160">
        <v>91750125</v>
      </c>
      <c r="B1770" s="76">
        <v>17</v>
      </c>
      <c r="C1770" s="132">
        <v>44770</v>
      </c>
      <c r="D1770" s="79">
        <v>44770</v>
      </c>
      <c r="E1770" s="81" t="s">
        <v>862</v>
      </c>
      <c r="F1770" s="81"/>
      <c r="G1770" s="81">
        <v>80</v>
      </c>
      <c r="H1770" s="81" t="s">
        <v>1421</v>
      </c>
      <c r="I1770" s="98">
        <v>44800</v>
      </c>
      <c r="J1770" s="81"/>
      <c r="K1770" s="97" t="s">
        <v>882</v>
      </c>
      <c r="L1770" s="82" t="s">
        <v>1436</v>
      </c>
      <c r="M1770" s="77" t="s">
        <v>7</v>
      </c>
      <c r="N1770" s="83"/>
      <c r="O1770" s="84"/>
      <c r="P1770" s="76">
        <v>69</v>
      </c>
      <c r="Q1770" s="81">
        <v>24800</v>
      </c>
      <c r="R1770" s="76">
        <v>4</v>
      </c>
      <c r="S1770" s="85" t="s">
        <v>865</v>
      </c>
      <c r="T1770" s="101" t="s">
        <v>897</v>
      </c>
      <c r="U1770" s="76">
        <v>25.38</v>
      </c>
      <c r="V1770" s="90" t="s">
        <v>884</v>
      </c>
      <c r="W1770" s="84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86"/>
      <c r="AP1770" s="86"/>
      <c r="AQ1770" s="86"/>
      <c r="AR1770" s="86"/>
      <c r="AS1770" s="86"/>
      <c r="AT1770" s="86"/>
      <c r="AU1770" s="86"/>
    </row>
    <row r="1771" spans="1:47" ht="15" customHeight="1">
      <c r="A1771" s="160">
        <v>91970772</v>
      </c>
      <c r="B1771" s="76">
        <v>21</v>
      </c>
      <c r="C1771" s="132">
        <v>44770</v>
      </c>
      <c r="D1771" s="79">
        <v>44770</v>
      </c>
      <c r="E1771" s="81" t="s">
        <v>862</v>
      </c>
      <c r="F1771" s="81"/>
      <c r="G1771" s="81">
        <v>80</v>
      </c>
      <c r="H1771" s="81" t="s">
        <v>1421</v>
      </c>
      <c r="I1771" s="98">
        <v>44800</v>
      </c>
      <c r="J1771" s="81"/>
      <c r="K1771" s="97" t="s">
        <v>882</v>
      </c>
      <c r="L1771" s="82" t="s">
        <v>1436</v>
      </c>
      <c r="M1771" s="77" t="s">
        <v>7</v>
      </c>
      <c r="N1771" s="83"/>
      <c r="O1771" s="84"/>
      <c r="P1771" s="76">
        <v>69</v>
      </c>
      <c r="Q1771" s="81">
        <v>24800</v>
      </c>
      <c r="R1771" s="76">
        <v>4</v>
      </c>
      <c r="S1771" s="85" t="s">
        <v>865</v>
      </c>
      <c r="T1771" s="101" t="s">
        <v>897</v>
      </c>
      <c r="U1771" s="76">
        <v>25.38</v>
      </c>
      <c r="V1771" s="90" t="s">
        <v>884</v>
      </c>
      <c r="W1771" s="84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86"/>
      <c r="AP1771" s="86"/>
      <c r="AQ1771" s="86"/>
      <c r="AR1771" s="86"/>
      <c r="AS1771" s="86"/>
      <c r="AT1771" s="86"/>
      <c r="AU1771" s="86"/>
    </row>
    <row r="1772" spans="1:47" ht="15" customHeight="1">
      <c r="A1772" s="160">
        <v>94527397</v>
      </c>
      <c r="B1772" s="76">
        <v>25</v>
      </c>
      <c r="C1772" s="132">
        <v>44770</v>
      </c>
      <c r="D1772" s="79">
        <v>44770</v>
      </c>
      <c r="E1772" s="81" t="s">
        <v>862</v>
      </c>
      <c r="F1772" s="81"/>
      <c r="G1772" s="81">
        <v>80</v>
      </c>
      <c r="H1772" s="81" t="s">
        <v>1421</v>
      </c>
      <c r="I1772" s="98">
        <v>44800</v>
      </c>
      <c r="J1772" s="81"/>
      <c r="K1772" s="97" t="s">
        <v>882</v>
      </c>
      <c r="L1772" s="82" t="s">
        <v>1436</v>
      </c>
      <c r="M1772" s="77" t="s">
        <v>7</v>
      </c>
      <c r="N1772" s="83"/>
      <c r="O1772" s="84"/>
      <c r="P1772" s="76">
        <v>69</v>
      </c>
      <c r="Q1772" s="81">
        <v>24800</v>
      </c>
      <c r="R1772" s="76">
        <v>4</v>
      </c>
      <c r="S1772" s="85" t="s">
        <v>865</v>
      </c>
      <c r="T1772" s="101" t="s">
        <v>897</v>
      </c>
      <c r="U1772" s="76">
        <v>25.38</v>
      </c>
      <c r="V1772" s="90" t="s">
        <v>884</v>
      </c>
      <c r="W1772" s="84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86"/>
      <c r="AP1772" s="86"/>
      <c r="AQ1772" s="86"/>
      <c r="AR1772" s="86"/>
      <c r="AS1772" s="86"/>
      <c r="AT1772" s="86"/>
      <c r="AU1772" s="86"/>
    </row>
    <row r="1773" spans="1:47" ht="15" customHeight="1">
      <c r="A1773" s="160">
        <v>94556792</v>
      </c>
      <c r="B1773" s="76">
        <v>26</v>
      </c>
      <c r="C1773" s="132">
        <v>44770</v>
      </c>
      <c r="D1773" s="79">
        <v>44770</v>
      </c>
      <c r="E1773" s="81" t="s">
        <v>862</v>
      </c>
      <c r="F1773" s="81"/>
      <c r="G1773" s="81">
        <v>80</v>
      </c>
      <c r="H1773" s="81" t="s">
        <v>1421</v>
      </c>
      <c r="I1773" s="98">
        <v>44800</v>
      </c>
      <c r="J1773" s="81"/>
      <c r="K1773" s="97" t="s">
        <v>882</v>
      </c>
      <c r="L1773" s="82" t="s">
        <v>1436</v>
      </c>
      <c r="M1773" s="77" t="s">
        <v>7</v>
      </c>
      <c r="N1773" s="83"/>
      <c r="O1773" s="84"/>
      <c r="P1773" s="76">
        <v>69</v>
      </c>
      <c r="Q1773" s="81">
        <v>24800</v>
      </c>
      <c r="R1773" s="76">
        <v>4</v>
      </c>
      <c r="S1773" s="85" t="s">
        <v>865</v>
      </c>
      <c r="T1773" s="101" t="s">
        <v>897</v>
      </c>
      <c r="U1773" s="76">
        <v>25.38</v>
      </c>
      <c r="V1773" s="90" t="s">
        <v>884</v>
      </c>
      <c r="W1773" s="84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86"/>
      <c r="AP1773" s="86"/>
      <c r="AQ1773" s="86"/>
      <c r="AR1773" s="86"/>
      <c r="AS1773" s="86"/>
      <c r="AT1773" s="86"/>
      <c r="AU1773" s="86"/>
    </row>
    <row r="1774" spans="1:47" ht="15" customHeight="1">
      <c r="A1774" s="160">
        <v>91955252</v>
      </c>
      <c r="B1774" s="76">
        <v>6</v>
      </c>
      <c r="C1774" s="132">
        <v>44768</v>
      </c>
      <c r="D1774" s="79">
        <v>44769</v>
      </c>
      <c r="E1774" s="81" t="s">
        <v>862</v>
      </c>
      <c r="F1774" s="81"/>
      <c r="G1774" s="81">
        <v>80</v>
      </c>
      <c r="H1774" s="81" t="s">
        <v>1416</v>
      </c>
      <c r="I1774" s="98">
        <v>44800</v>
      </c>
      <c r="J1774" s="81"/>
      <c r="K1774" s="97" t="s">
        <v>882</v>
      </c>
      <c r="L1774" s="82" t="s">
        <v>1384</v>
      </c>
      <c r="M1774" s="77" t="s">
        <v>7</v>
      </c>
      <c r="N1774" s="83"/>
      <c r="O1774" s="84"/>
      <c r="P1774" s="76">
        <v>68.5</v>
      </c>
      <c r="Q1774" s="76">
        <v>25400</v>
      </c>
      <c r="R1774" s="76">
        <v>4</v>
      </c>
      <c r="S1774" s="85" t="s">
        <v>865</v>
      </c>
      <c r="T1774" s="76" t="s">
        <v>873</v>
      </c>
      <c r="U1774" s="76">
        <v>25.7</v>
      </c>
      <c r="V1774" s="90" t="s">
        <v>884</v>
      </c>
      <c r="W1774" s="84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86"/>
      <c r="AP1774" s="86"/>
      <c r="AQ1774" s="86"/>
      <c r="AR1774" s="86"/>
      <c r="AS1774" s="86"/>
      <c r="AT1774" s="86"/>
      <c r="AU1774" s="86"/>
    </row>
    <row r="1775" spans="1:47" ht="15" customHeight="1">
      <c r="A1775" s="160">
        <v>97985295</v>
      </c>
      <c r="B1775" s="76">
        <v>8</v>
      </c>
      <c r="C1775" s="132">
        <v>44768</v>
      </c>
      <c r="D1775" s="79">
        <v>44769</v>
      </c>
      <c r="E1775" s="81" t="s">
        <v>862</v>
      </c>
      <c r="F1775" s="81"/>
      <c r="G1775" s="81">
        <v>80</v>
      </c>
      <c r="H1775" s="81" t="s">
        <v>1416</v>
      </c>
      <c r="I1775" s="98">
        <v>44800</v>
      </c>
      <c r="J1775" s="81"/>
      <c r="K1775" s="97" t="s">
        <v>882</v>
      </c>
      <c r="L1775" s="82" t="s">
        <v>1384</v>
      </c>
      <c r="M1775" s="77" t="s">
        <v>7</v>
      </c>
      <c r="N1775" s="83"/>
      <c r="O1775" s="84"/>
      <c r="P1775" s="76">
        <v>68.5</v>
      </c>
      <c r="Q1775" s="76">
        <v>25000</v>
      </c>
      <c r="R1775" s="76">
        <v>4</v>
      </c>
      <c r="S1775" s="85" t="s">
        <v>865</v>
      </c>
      <c r="T1775" s="76" t="s">
        <v>873</v>
      </c>
      <c r="U1775" s="76">
        <v>25.7</v>
      </c>
      <c r="V1775" s="90" t="s">
        <v>884</v>
      </c>
      <c r="W1775" s="84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86"/>
      <c r="AP1775" s="86"/>
      <c r="AQ1775" s="86"/>
      <c r="AR1775" s="86"/>
      <c r="AS1775" s="86"/>
      <c r="AT1775" s="86"/>
      <c r="AU1775" s="86"/>
    </row>
    <row r="1776" spans="1:47" ht="15" customHeight="1">
      <c r="A1776" s="160">
        <v>98323389</v>
      </c>
      <c r="B1776" s="76">
        <v>9</v>
      </c>
      <c r="C1776" s="132">
        <v>44768</v>
      </c>
      <c r="D1776" s="79">
        <v>44769</v>
      </c>
      <c r="E1776" s="81" t="s">
        <v>862</v>
      </c>
      <c r="F1776" s="81"/>
      <c r="G1776" s="81">
        <v>80</v>
      </c>
      <c r="H1776" s="81" t="s">
        <v>1416</v>
      </c>
      <c r="I1776" s="98">
        <v>44800</v>
      </c>
      <c r="J1776" s="81"/>
      <c r="K1776" s="97" t="s">
        <v>882</v>
      </c>
      <c r="L1776" s="82" t="s">
        <v>1384</v>
      </c>
      <c r="M1776" s="77" t="s">
        <v>7</v>
      </c>
      <c r="N1776" s="83"/>
      <c r="O1776" s="84"/>
      <c r="P1776" s="76">
        <v>68.5</v>
      </c>
      <c r="Q1776" s="76">
        <v>25500</v>
      </c>
      <c r="R1776" s="76">
        <v>4</v>
      </c>
      <c r="S1776" s="85" t="s">
        <v>865</v>
      </c>
      <c r="T1776" s="76" t="s">
        <v>873</v>
      </c>
      <c r="U1776" s="76">
        <v>25.7</v>
      </c>
      <c r="V1776" s="90" t="s">
        <v>884</v>
      </c>
      <c r="W1776" s="84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86"/>
      <c r="AP1776" s="86"/>
      <c r="AQ1776" s="86"/>
      <c r="AR1776" s="86"/>
      <c r="AS1776" s="86"/>
      <c r="AT1776" s="86"/>
      <c r="AU1776" s="86"/>
    </row>
    <row r="1777" spans="1:47" ht="15" customHeight="1">
      <c r="A1777" s="160">
        <v>98340417</v>
      </c>
      <c r="B1777" s="76">
        <v>10</v>
      </c>
      <c r="C1777" s="132">
        <v>44768</v>
      </c>
      <c r="D1777" s="79">
        <v>44769</v>
      </c>
      <c r="E1777" s="81" t="s">
        <v>862</v>
      </c>
      <c r="F1777" s="81"/>
      <c r="G1777" s="81">
        <v>80</v>
      </c>
      <c r="H1777" s="81" t="s">
        <v>1416</v>
      </c>
      <c r="I1777" s="98">
        <v>44800</v>
      </c>
      <c r="J1777" s="81"/>
      <c r="K1777" s="97" t="s">
        <v>882</v>
      </c>
      <c r="L1777" s="82" t="s">
        <v>1384</v>
      </c>
      <c r="M1777" s="77" t="s">
        <v>7</v>
      </c>
      <c r="N1777" s="83"/>
      <c r="O1777" s="84"/>
      <c r="P1777" s="76">
        <v>68.5</v>
      </c>
      <c r="Q1777" s="76">
        <v>25400</v>
      </c>
      <c r="R1777" s="76">
        <v>4</v>
      </c>
      <c r="S1777" s="85" t="s">
        <v>865</v>
      </c>
      <c r="T1777" s="76" t="s">
        <v>873</v>
      </c>
      <c r="U1777" s="76">
        <v>25.7</v>
      </c>
      <c r="V1777" s="90" t="s">
        <v>884</v>
      </c>
      <c r="W1777" s="84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86"/>
      <c r="AP1777" s="86"/>
      <c r="AQ1777" s="86"/>
      <c r="AR1777" s="86"/>
      <c r="AS1777" s="86"/>
      <c r="AT1777" s="86"/>
      <c r="AU1777" s="86"/>
    </row>
    <row r="1778" spans="1:47" ht="15" customHeight="1">
      <c r="A1778" s="160">
        <v>91967042</v>
      </c>
      <c r="B1778" s="76">
        <v>19</v>
      </c>
      <c r="C1778" s="132">
        <v>44770</v>
      </c>
      <c r="D1778" s="79">
        <v>44770</v>
      </c>
      <c r="E1778" s="81" t="s">
        <v>862</v>
      </c>
      <c r="F1778" s="81"/>
      <c r="G1778" s="81">
        <v>80</v>
      </c>
      <c r="H1778" s="81" t="s">
        <v>1421</v>
      </c>
      <c r="I1778" s="98">
        <v>44800</v>
      </c>
      <c r="J1778" s="81"/>
      <c r="K1778" s="97" t="s">
        <v>882</v>
      </c>
      <c r="L1778" s="82" t="s">
        <v>1436</v>
      </c>
      <c r="M1778" s="77" t="s">
        <v>7</v>
      </c>
      <c r="N1778" s="83"/>
      <c r="O1778" s="84"/>
      <c r="P1778" s="76">
        <v>68.5</v>
      </c>
      <c r="Q1778" s="76">
        <v>25400</v>
      </c>
      <c r="R1778" s="76">
        <v>4</v>
      </c>
      <c r="S1778" s="85" t="s">
        <v>865</v>
      </c>
      <c r="T1778" s="76" t="s">
        <v>873</v>
      </c>
      <c r="U1778" s="76">
        <v>25.7</v>
      </c>
      <c r="V1778" s="90" t="s">
        <v>884</v>
      </c>
      <c r="W1778" s="84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86"/>
      <c r="AP1778" s="86"/>
      <c r="AQ1778" s="86"/>
      <c r="AR1778" s="86"/>
      <c r="AS1778" s="86"/>
      <c r="AT1778" s="86"/>
      <c r="AU1778" s="86"/>
    </row>
    <row r="1779" spans="1:47" ht="15" customHeight="1">
      <c r="A1779" s="160">
        <v>91967570</v>
      </c>
      <c r="B1779" s="76">
        <v>20</v>
      </c>
      <c r="C1779" s="132">
        <v>44770</v>
      </c>
      <c r="D1779" s="79">
        <v>44770</v>
      </c>
      <c r="E1779" s="81" t="s">
        <v>862</v>
      </c>
      <c r="F1779" s="81"/>
      <c r="G1779" s="81">
        <v>80</v>
      </c>
      <c r="H1779" s="81" t="s">
        <v>1421</v>
      </c>
      <c r="I1779" s="98">
        <v>44800</v>
      </c>
      <c r="J1779" s="81"/>
      <c r="K1779" s="97" t="s">
        <v>882</v>
      </c>
      <c r="L1779" s="82" t="s">
        <v>1436</v>
      </c>
      <c r="M1779" s="77" t="s">
        <v>7</v>
      </c>
      <c r="N1779" s="83"/>
      <c r="O1779" s="84"/>
      <c r="P1779" s="76">
        <v>68.5</v>
      </c>
      <c r="Q1779" s="76">
        <v>25400</v>
      </c>
      <c r="R1779" s="76">
        <v>4</v>
      </c>
      <c r="S1779" s="85" t="s">
        <v>865</v>
      </c>
      <c r="T1779" s="76" t="s">
        <v>873</v>
      </c>
      <c r="U1779" s="76">
        <v>25.7</v>
      </c>
      <c r="V1779" s="90" t="s">
        <v>884</v>
      </c>
      <c r="W1779" s="84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86"/>
      <c r="AP1779" s="86"/>
      <c r="AQ1779" s="86"/>
      <c r="AR1779" s="86"/>
      <c r="AS1779" s="86"/>
      <c r="AT1779" s="86"/>
      <c r="AU1779" s="86"/>
    </row>
    <row r="1780" spans="1:47" ht="15" customHeight="1">
      <c r="A1780" s="160">
        <v>98323439</v>
      </c>
      <c r="B1780" s="76">
        <v>30</v>
      </c>
      <c r="C1780" s="132">
        <v>44770</v>
      </c>
      <c r="D1780" s="79">
        <v>44770</v>
      </c>
      <c r="E1780" s="81" t="s">
        <v>862</v>
      </c>
      <c r="F1780" s="81"/>
      <c r="G1780" s="81">
        <v>80</v>
      </c>
      <c r="H1780" s="81" t="s">
        <v>1421</v>
      </c>
      <c r="I1780" s="98">
        <v>44800</v>
      </c>
      <c r="J1780" s="81"/>
      <c r="K1780" s="97" t="s">
        <v>882</v>
      </c>
      <c r="L1780" s="82" t="s">
        <v>1436</v>
      </c>
      <c r="M1780" s="77" t="s">
        <v>7</v>
      </c>
      <c r="N1780" s="83"/>
      <c r="O1780" s="84"/>
      <c r="P1780" s="76">
        <v>68.5</v>
      </c>
      <c r="Q1780" s="76">
        <v>25400</v>
      </c>
      <c r="R1780" s="76">
        <v>4</v>
      </c>
      <c r="S1780" s="85" t="s">
        <v>865</v>
      </c>
      <c r="T1780" s="76" t="s">
        <v>873</v>
      </c>
      <c r="U1780" s="76">
        <v>25.7</v>
      </c>
      <c r="V1780" s="90" t="s">
        <v>884</v>
      </c>
      <c r="W1780" s="84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86"/>
      <c r="AP1780" s="86"/>
      <c r="AQ1780" s="86"/>
      <c r="AR1780" s="86"/>
      <c r="AS1780" s="86"/>
      <c r="AT1780" s="86"/>
      <c r="AU1780" s="86"/>
    </row>
    <row r="1781" spans="1:47" ht="15" customHeight="1">
      <c r="A1781" s="160">
        <v>91710566</v>
      </c>
      <c r="B1781" s="76">
        <v>14</v>
      </c>
      <c r="C1781" s="132">
        <v>44770</v>
      </c>
      <c r="D1781" s="79">
        <v>44770</v>
      </c>
      <c r="E1781" s="81" t="s">
        <v>862</v>
      </c>
      <c r="F1781" s="81"/>
      <c r="G1781" s="81">
        <v>80</v>
      </c>
      <c r="H1781" s="81" t="s">
        <v>1421</v>
      </c>
      <c r="I1781" s="98">
        <v>44800</v>
      </c>
      <c r="J1781" s="81"/>
      <c r="K1781" s="97" t="s">
        <v>882</v>
      </c>
      <c r="L1781" s="82" t="s">
        <v>1436</v>
      </c>
      <c r="M1781" s="77" t="s">
        <v>7</v>
      </c>
      <c r="N1781" s="83"/>
      <c r="O1781" s="84"/>
      <c r="P1781" s="76">
        <v>74.5</v>
      </c>
      <c r="Q1781" s="76">
        <v>25100</v>
      </c>
      <c r="R1781" s="76">
        <v>4</v>
      </c>
      <c r="S1781" s="85" t="s">
        <v>865</v>
      </c>
      <c r="T1781" s="90" t="s">
        <v>879</v>
      </c>
      <c r="U1781" s="76">
        <v>25.62</v>
      </c>
      <c r="V1781" s="90" t="s">
        <v>884</v>
      </c>
      <c r="W1781" s="84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86"/>
      <c r="AP1781" s="86"/>
      <c r="AQ1781" s="86"/>
      <c r="AR1781" s="86"/>
      <c r="AS1781" s="86"/>
      <c r="AT1781" s="86"/>
      <c r="AU1781" s="86"/>
    </row>
    <row r="1782" spans="1:47" ht="15" customHeight="1">
      <c r="A1782" s="160">
        <v>54266903</v>
      </c>
      <c r="B1782" s="76">
        <v>12</v>
      </c>
      <c r="C1782" s="132">
        <v>44770</v>
      </c>
      <c r="D1782" s="79">
        <v>44770</v>
      </c>
      <c r="E1782" s="81" t="s">
        <v>862</v>
      </c>
      <c r="F1782" s="81"/>
      <c r="G1782" s="81">
        <v>80</v>
      </c>
      <c r="H1782" s="81" t="s">
        <v>1421</v>
      </c>
      <c r="I1782" s="98">
        <v>44800</v>
      </c>
      <c r="J1782" s="81"/>
      <c r="K1782" s="97" t="s">
        <v>882</v>
      </c>
      <c r="L1782" s="82" t="s">
        <v>1436</v>
      </c>
      <c r="M1782" s="77" t="s">
        <v>7</v>
      </c>
      <c r="N1782" s="83"/>
      <c r="O1782" s="84"/>
      <c r="P1782" s="76">
        <v>70</v>
      </c>
      <c r="Q1782" s="76">
        <v>23600</v>
      </c>
      <c r="R1782" s="81">
        <v>4</v>
      </c>
      <c r="S1782" s="85" t="s">
        <v>865</v>
      </c>
      <c r="T1782" s="76" t="s">
        <v>895</v>
      </c>
      <c r="U1782" s="76">
        <v>25.69</v>
      </c>
      <c r="V1782" s="90" t="s">
        <v>884</v>
      </c>
      <c r="W1782" s="84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86"/>
      <c r="AP1782" s="86"/>
      <c r="AQ1782" s="86"/>
      <c r="AR1782" s="86"/>
      <c r="AS1782" s="86"/>
      <c r="AT1782" s="86"/>
      <c r="AU1782" s="86"/>
    </row>
    <row r="1783" spans="1:47" ht="15" customHeight="1">
      <c r="A1783" s="160">
        <v>54274204</v>
      </c>
      <c r="B1783" s="76">
        <v>13</v>
      </c>
      <c r="C1783" s="132">
        <v>44770</v>
      </c>
      <c r="D1783" s="79">
        <v>44770</v>
      </c>
      <c r="E1783" s="81" t="s">
        <v>862</v>
      </c>
      <c r="F1783" s="81"/>
      <c r="G1783" s="81">
        <v>80</v>
      </c>
      <c r="H1783" s="81" t="s">
        <v>1421</v>
      </c>
      <c r="I1783" s="98">
        <v>44800</v>
      </c>
      <c r="J1783" s="81"/>
      <c r="K1783" s="97" t="s">
        <v>882</v>
      </c>
      <c r="L1783" s="82" t="s">
        <v>1436</v>
      </c>
      <c r="M1783" s="77" t="s">
        <v>7</v>
      </c>
      <c r="N1783" s="83"/>
      <c r="O1783" s="84"/>
      <c r="P1783" s="76">
        <v>70</v>
      </c>
      <c r="Q1783" s="76">
        <v>23600</v>
      </c>
      <c r="R1783" s="81">
        <v>4</v>
      </c>
      <c r="S1783" s="85" t="s">
        <v>865</v>
      </c>
      <c r="T1783" s="76" t="s">
        <v>895</v>
      </c>
      <c r="U1783" s="76">
        <v>25.69</v>
      </c>
      <c r="V1783" s="90" t="s">
        <v>884</v>
      </c>
      <c r="W1783" s="84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86"/>
      <c r="AP1783" s="86"/>
      <c r="AQ1783" s="86"/>
      <c r="AR1783" s="86"/>
      <c r="AS1783" s="86"/>
      <c r="AT1783" s="86"/>
      <c r="AU1783" s="86"/>
    </row>
    <row r="1784" spans="1:47" ht="15" customHeight="1">
      <c r="A1784" s="160">
        <v>91721779</v>
      </c>
      <c r="B1784" s="76">
        <v>15</v>
      </c>
      <c r="C1784" s="132">
        <v>44770</v>
      </c>
      <c r="D1784" s="79">
        <v>44770</v>
      </c>
      <c r="E1784" s="81" t="s">
        <v>862</v>
      </c>
      <c r="F1784" s="81"/>
      <c r="G1784" s="81">
        <v>80</v>
      </c>
      <c r="H1784" s="81" t="s">
        <v>1421</v>
      </c>
      <c r="I1784" s="98">
        <v>44800</v>
      </c>
      <c r="J1784" s="81"/>
      <c r="K1784" s="97" t="s">
        <v>882</v>
      </c>
      <c r="L1784" s="82" t="s">
        <v>1436</v>
      </c>
      <c r="M1784" s="77" t="s">
        <v>7</v>
      </c>
      <c r="N1784" s="83"/>
      <c r="O1784" s="84"/>
      <c r="P1784" s="76">
        <v>69.2</v>
      </c>
      <c r="Q1784" s="76">
        <v>24400</v>
      </c>
      <c r="R1784" s="76">
        <v>4</v>
      </c>
      <c r="S1784" s="85" t="s">
        <v>865</v>
      </c>
      <c r="T1784" s="76" t="s">
        <v>866</v>
      </c>
      <c r="U1784" s="76">
        <v>25.46</v>
      </c>
      <c r="V1784" s="90" t="s">
        <v>884</v>
      </c>
      <c r="W1784" s="84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86"/>
      <c r="AP1784" s="86"/>
      <c r="AQ1784" s="86"/>
      <c r="AR1784" s="86"/>
      <c r="AS1784" s="86"/>
      <c r="AT1784" s="86"/>
      <c r="AU1784" s="86"/>
    </row>
    <row r="1785" spans="1:47" ht="15" customHeight="1">
      <c r="A1785" s="160">
        <v>91737056</v>
      </c>
      <c r="B1785" s="76">
        <v>16</v>
      </c>
      <c r="C1785" s="132">
        <v>44770</v>
      </c>
      <c r="D1785" s="79">
        <v>44770</v>
      </c>
      <c r="E1785" s="81" t="s">
        <v>862</v>
      </c>
      <c r="F1785" s="81"/>
      <c r="G1785" s="81">
        <v>80</v>
      </c>
      <c r="H1785" s="81" t="s">
        <v>1421</v>
      </c>
      <c r="I1785" s="98">
        <v>44800</v>
      </c>
      <c r="J1785" s="81"/>
      <c r="K1785" s="97" t="s">
        <v>882</v>
      </c>
      <c r="L1785" s="82" t="s">
        <v>1436</v>
      </c>
      <c r="M1785" s="77" t="s">
        <v>7</v>
      </c>
      <c r="N1785" s="83"/>
      <c r="O1785" s="84"/>
      <c r="P1785" s="76">
        <v>69.2</v>
      </c>
      <c r="Q1785" s="76">
        <v>24400</v>
      </c>
      <c r="R1785" s="76">
        <v>4</v>
      </c>
      <c r="S1785" s="85" t="s">
        <v>865</v>
      </c>
      <c r="T1785" s="76" t="s">
        <v>866</v>
      </c>
      <c r="U1785" s="76">
        <v>25.46</v>
      </c>
      <c r="V1785" s="90" t="s">
        <v>884</v>
      </c>
      <c r="W1785" s="84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86"/>
      <c r="AP1785" s="86"/>
      <c r="AQ1785" s="86"/>
      <c r="AR1785" s="86"/>
      <c r="AS1785" s="86"/>
      <c r="AT1785" s="86"/>
      <c r="AU1785" s="86"/>
    </row>
    <row r="1786" spans="1:47" ht="15" customHeight="1">
      <c r="A1786" s="160">
        <v>98151160</v>
      </c>
      <c r="B1786" s="76">
        <v>28</v>
      </c>
      <c r="C1786" s="132">
        <v>44770</v>
      </c>
      <c r="D1786" s="79">
        <v>44770</v>
      </c>
      <c r="E1786" s="81" t="s">
        <v>862</v>
      </c>
      <c r="F1786" s="81"/>
      <c r="G1786" s="81">
        <v>80</v>
      </c>
      <c r="H1786" s="81" t="s">
        <v>1421</v>
      </c>
      <c r="I1786" s="98">
        <v>44800</v>
      </c>
      <c r="J1786" s="81"/>
      <c r="K1786" s="97" t="s">
        <v>882</v>
      </c>
      <c r="L1786" s="82" t="s">
        <v>1436</v>
      </c>
      <c r="M1786" s="77" t="s">
        <v>7</v>
      </c>
      <c r="N1786" s="83"/>
      <c r="O1786" s="84"/>
      <c r="P1786" s="76">
        <v>69.8</v>
      </c>
      <c r="Q1786" s="76">
        <v>24000</v>
      </c>
      <c r="R1786" s="76">
        <v>4</v>
      </c>
      <c r="S1786" s="89" t="s">
        <v>877</v>
      </c>
      <c r="T1786" s="76" t="s">
        <v>894</v>
      </c>
      <c r="U1786" s="81">
        <v>25.22</v>
      </c>
      <c r="V1786" s="90" t="s">
        <v>884</v>
      </c>
      <c r="W1786" s="84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86"/>
      <c r="AP1786" s="86"/>
      <c r="AQ1786" s="86"/>
      <c r="AR1786" s="86"/>
      <c r="AS1786" s="86"/>
      <c r="AT1786" s="86"/>
      <c r="AU1786" s="86"/>
    </row>
    <row r="1787" spans="1:47" ht="15" customHeight="1">
      <c r="A1787" s="160">
        <v>98151533</v>
      </c>
      <c r="B1787" s="76">
        <v>29</v>
      </c>
      <c r="C1787" s="132">
        <v>44770</v>
      </c>
      <c r="D1787" s="79">
        <v>44770</v>
      </c>
      <c r="E1787" s="81" t="s">
        <v>862</v>
      </c>
      <c r="F1787" s="81"/>
      <c r="G1787" s="81">
        <v>80</v>
      </c>
      <c r="H1787" s="81" t="s">
        <v>1421</v>
      </c>
      <c r="I1787" s="98">
        <v>44800</v>
      </c>
      <c r="J1787" s="81"/>
      <c r="K1787" s="97" t="s">
        <v>882</v>
      </c>
      <c r="L1787" s="82" t="s">
        <v>1436</v>
      </c>
      <c r="M1787" s="77" t="s">
        <v>7</v>
      </c>
      <c r="N1787" s="83"/>
      <c r="O1787" s="84"/>
      <c r="P1787" s="76">
        <v>69.8</v>
      </c>
      <c r="Q1787" s="76">
        <v>24000</v>
      </c>
      <c r="R1787" s="76">
        <v>4</v>
      </c>
      <c r="S1787" s="89" t="s">
        <v>877</v>
      </c>
      <c r="T1787" s="76" t="s">
        <v>894</v>
      </c>
      <c r="U1787" s="81">
        <v>25.22</v>
      </c>
      <c r="V1787" s="90" t="s">
        <v>884</v>
      </c>
      <c r="W1787" s="84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86"/>
      <c r="AP1787" s="86"/>
      <c r="AQ1787" s="86"/>
      <c r="AR1787" s="86"/>
      <c r="AS1787" s="86"/>
      <c r="AT1787" s="86"/>
      <c r="AU1787" s="86"/>
    </row>
    <row r="1788" spans="1:47" ht="15" customHeight="1">
      <c r="A1788" s="160">
        <v>91781930</v>
      </c>
      <c r="B1788" s="76">
        <v>18</v>
      </c>
      <c r="C1788" s="132">
        <v>44770</v>
      </c>
      <c r="D1788" s="79">
        <v>44770</v>
      </c>
      <c r="E1788" s="81" t="s">
        <v>862</v>
      </c>
      <c r="F1788" s="81"/>
      <c r="G1788" s="81">
        <v>80</v>
      </c>
      <c r="H1788" s="81" t="s">
        <v>1421</v>
      </c>
      <c r="I1788" s="98">
        <v>44800</v>
      </c>
      <c r="J1788" s="81"/>
      <c r="K1788" s="97" t="s">
        <v>882</v>
      </c>
      <c r="L1788" s="82" t="s">
        <v>1436</v>
      </c>
      <c r="M1788" s="77" t="s">
        <v>7</v>
      </c>
      <c r="N1788" s="83"/>
      <c r="O1788" s="84"/>
      <c r="P1788" s="76">
        <v>69.5</v>
      </c>
      <c r="Q1788" s="76">
        <v>23700</v>
      </c>
      <c r="R1788" s="76">
        <v>4</v>
      </c>
      <c r="S1788" s="85" t="s">
        <v>865</v>
      </c>
      <c r="T1788" s="76" t="s">
        <v>896</v>
      </c>
      <c r="U1788" s="76">
        <v>25.69</v>
      </c>
      <c r="V1788" s="90" t="s">
        <v>884</v>
      </c>
      <c r="W1788" s="84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86"/>
      <c r="AP1788" s="86"/>
      <c r="AQ1788" s="86"/>
      <c r="AR1788" s="86"/>
      <c r="AS1788" s="86"/>
      <c r="AT1788" s="86"/>
      <c r="AU1788" s="86"/>
    </row>
  </sheetData>
  <mergeCells count="75">
    <mergeCell ref="H1137:J1137"/>
    <mergeCell ref="H1171:J1171"/>
    <mergeCell ref="H1218:J1218"/>
    <mergeCell ref="H1250:J1250"/>
    <mergeCell ref="H1282:J1282"/>
    <mergeCell ref="H1314:J1314"/>
    <mergeCell ref="H1320:J1320"/>
    <mergeCell ref="H1327:J1327"/>
    <mergeCell ref="H1340:J1340"/>
    <mergeCell ref="H1347:J1347"/>
    <mergeCell ref="H1349:J1349"/>
    <mergeCell ref="H1352:J1352"/>
    <mergeCell ref="H1358:J1358"/>
    <mergeCell ref="H1361:J1361"/>
    <mergeCell ref="H1662:J1662"/>
    <mergeCell ref="H1664:J1664"/>
    <mergeCell ref="H1666:J1666"/>
    <mergeCell ref="H1708:J1708"/>
    <mergeCell ref="H1757:J1757"/>
    <mergeCell ref="H1396:J1396"/>
    <mergeCell ref="H1437:J1437"/>
    <mergeCell ref="H1476:J1476"/>
    <mergeCell ref="H1508:J1508"/>
    <mergeCell ref="H1540:J1540"/>
    <mergeCell ref="H1572:J1572"/>
    <mergeCell ref="H1627:J1627"/>
    <mergeCell ref="H2:J2"/>
    <mergeCell ref="H34:J34"/>
    <mergeCell ref="H76:J76"/>
    <mergeCell ref="H108:J108"/>
    <mergeCell ref="H147:J147"/>
    <mergeCell ref="H180:J180"/>
    <mergeCell ref="H215:J215"/>
    <mergeCell ref="H250:J250"/>
    <mergeCell ref="H283:J283"/>
    <mergeCell ref="H316:J316"/>
    <mergeCell ref="H350:J350"/>
    <mergeCell ref="H384:J384"/>
    <mergeCell ref="H427:J427"/>
    <mergeCell ref="H459:J459"/>
    <mergeCell ref="H484:J484"/>
    <mergeCell ref="H530:J530"/>
    <mergeCell ref="H562:J562"/>
    <mergeCell ref="H601:J601"/>
    <mergeCell ref="H639:J639"/>
    <mergeCell ref="H642:J642"/>
    <mergeCell ref="H645:J645"/>
    <mergeCell ref="H654:J654"/>
    <mergeCell ref="H659:J659"/>
    <mergeCell ref="H662:J662"/>
    <mergeCell ref="H670:J670"/>
    <mergeCell ref="H672:J672"/>
    <mergeCell ref="H674:J674"/>
    <mergeCell ref="H679:J679"/>
    <mergeCell ref="H711:J711"/>
    <mergeCell ref="H756:J756"/>
    <mergeCell ref="H814:J814"/>
    <mergeCell ref="H832:J832"/>
    <mergeCell ref="H864:J864"/>
    <mergeCell ref="H904:J904"/>
    <mergeCell ref="H939:J939"/>
    <mergeCell ref="H973:J973"/>
    <mergeCell ref="H978:J978"/>
    <mergeCell ref="H980:J980"/>
    <mergeCell ref="H987:J987"/>
    <mergeCell ref="H989:J989"/>
    <mergeCell ref="H1007:J1007"/>
    <mergeCell ref="H1039:J1039"/>
    <mergeCell ref="H1071:K1071"/>
    <mergeCell ref="H1105:J1105"/>
    <mergeCell ref="H992:J992"/>
    <mergeCell ref="H996:J996"/>
    <mergeCell ref="H1001:J1001"/>
    <mergeCell ref="H1003:J1003"/>
    <mergeCell ref="H1005:J1005"/>
  </mergeCells>
  <printOptions horizontalCentered="1" gridLines="1"/>
  <pageMargins left="0.25" right="0.25" top="0.2437655980963068" bottom="0" header="0" footer="0"/>
  <pageSetup paperSize="9" fitToHeight="0" pageOrder="overThenDown" orientation="portrait" cellComments="atEnd"/>
  <tableParts count="4">
    <tablePart r:id="rId1"/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9900"/>
    <outlinePr summaryBelow="0" summaryRight="0"/>
    <pageSetUpPr fitToPage="1"/>
  </sheetPr>
  <dimension ref="A1:V1782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4" max="4" width="7.44140625" customWidth="1"/>
    <col min="5" max="5" width="14.6640625" customWidth="1"/>
    <col min="6" max="6" width="10.21875" customWidth="1"/>
    <col min="7" max="7" width="44.21875" customWidth="1"/>
    <col min="8" max="8" width="16.21875" customWidth="1"/>
    <col min="11" max="11" width="14.6640625" customWidth="1"/>
    <col min="13" max="13" width="29" customWidth="1"/>
    <col min="14" max="14" width="9.33203125" customWidth="1"/>
    <col min="15" max="15" width="9.21875" customWidth="1"/>
    <col min="19" max="19" width="23.33203125" customWidth="1"/>
    <col min="22" max="22" width="38.21875" customWidth="1"/>
  </cols>
  <sheetData>
    <row r="1" spans="1:22" ht="48.75" customHeight="1">
      <c r="A1" s="66" t="s">
        <v>842</v>
      </c>
      <c r="B1" s="67" t="s">
        <v>844</v>
      </c>
      <c r="C1" s="66" t="s">
        <v>845</v>
      </c>
      <c r="D1" s="67" t="s">
        <v>846</v>
      </c>
      <c r="E1" s="66" t="s">
        <v>847</v>
      </c>
      <c r="F1" s="67" t="s">
        <v>846</v>
      </c>
      <c r="G1" s="66" t="s">
        <v>1437</v>
      </c>
      <c r="H1" s="66" t="s">
        <v>848</v>
      </c>
      <c r="I1" s="67" t="s">
        <v>849</v>
      </c>
      <c r="J1" s="66" t="s">
        <v>850</v>
      </c>
      <c r="K1" s="66" t="s">
        <v>851</v>
      </c>
      <c r="L1" s="66" t="s">
        <v>1438</v>
      </c>
      <c r="M1" s="66" t="s">
        <v>853</v>
      </c>
      <c r="N1" s="68" t="s">
        <v>854</v>
      </c>
      <c r="O1" s="68"/>
      <c r="P1" s="68" t="s">
        <v>855</v>
      </c>
      <c r="Q1" s="68" t="s">
        <v>856</v>
      </c>
      <c r="R1" s="68" t="s">
        <v>112</v>
      </c>
      <c r="S1" s="68" t="s">
        <v>857</v>
      </c>
      <c r="T1" s="68" t="s">
        <v>858</v>
      </c>
      <c r="U1" s="68" t="s">
        <v>859</v>
      </c>
      <c r="V1" s="68" t="s">
        <v>860</v>
      </c>
    </row>
    <row r="2" spans="1:22" ht="15" customHeight="1">
      <c r="A2" s="70"/>
      <c r="B2" s="72"/>
      <c r="C2" s="72"/>
      <c r="D2" s="71"/>
      <c r="E2" s="72"/>
      <c r="F2" s="71"/>
      <c r="G2" s="268"/>
      <c r="H2" s="448" t="s">
        <v>861</v>
      </c>
      <c r="I2" s="440"/>
      <c r="J2" s="441"/>
      <c r="K2" s="71"/>
      <c r="L2" s="71"/>
      <c r="M2" s="71"/>
      <c r="N2" s="73"/>
      <c r="O2" s="71"/>
      <c r="P2" s="71"/>
      <c r="Q2" s="71"/>
      <c r="R2" s="71"/>
      <c r="S2" s="71"/>
      <c r="T2" s="71"/>
      <c r="U2" s="71"/>
      <c r="V2" s="71"/>
    </row>
    <row r="3" spans="1:22" ht="15" customHeight="1">
      <c r="A3" s="76">
        <v>91755934</v>
      </c>
      <c r="B3" s="78">
        <v>44736</v>
      </c>
      <c r="C3" s="79">
        <v>44736</v>
      </c>
      <c r="D3" s="77" t="s">
        <v>862</v>
      </c>
      <c r="E3" s="80">
        <v>44743.145833333336</v>
      </c>
      <c r="F3" s="81">
        <v>80</v>
      </c>
      <c r="G3" s="81" t="s">
        <v>861</v>
      </c>
      <c r="H3" s="81"/>
      <c r="I3" s="77"/>
      <c r="J3" s="81"/>
      <c r="K3" s="77" t="s">
        <v>863</v>
      </c>
      <c r="L3" s="82" t="s">
        <v>864</v>
      </c>
      <c r="M3" s="77" t="s">
        <v>7</v>
      </c>
      <c r="N3" s="83"/>
      <c r="O3" s="84"/>
      <c r="P3" s="76">
        <v>69.2</v>
      </c>
      <c r="Q3" s="76">
        <v>24300</v>
      </c>
      <c r="R3" s="76">
        <v>4</v>
      </c>
      <c r="S3" s="85" t="s">
        <v>865</v>
      </c>
      <c r="T3" s="76" t="s">
        <v>866</v>
      </c>
      <c r="U3" s="76">
        <v>25.46</v>
      </c>
      <c r="V3" s="81" t="s">
        <v>867</v>
      </c>
    </row>
    <row r="4" spans="1:22" ht="15" customHeight="1">
      <c r="A4" s="76">
        <v>91768945</v>
      </c>
      <c r="B4" s="78">
        <v>44736</v>
      </c>
      <c r="C4" s="79">
        <v>44736</v>
      </c>
      <c r="D4" s="77" t="s">
        <v>862</v>
      </c>
      <c r="E4" s="87">
        <v>44743</v>
      </c>
      <c r="F4" s="81">
        <v>80</v>
      </c>
      <c r="G4" s="81" t="s">
        <v>861</v>
      </c>
      <c r="H4" s="81"/>
      <c r="I4" s="77"/>
      <c r="J4" s="81"/>
      <c r="K4" s="77" t="s">
        <v>868</v>
      </c>
      <c r="L4" s="82" t="s">
        <v>864</v>
      </c>
      <c r="M4" s="77" t="s">
        <v>7</v>
      </c>
      <c r="N4" s="83"/>
      <c r="O4" s="84"/>
      <c r="P4" s="76">
        <v>69.2</v>
      </c>
      <c r="Q4" s="76">
        <v>24400</v>
      </c>
      <c r="R4" s="76">
        <v>4</v>
      </c>
      <c r="S4" s="85" t="s">
        <v>865</v>
      </c>
      <c r="T4" s="76" t="s">
        <v>866</v>
      </c>
      <c r="U4" s="76">
        <v>25.46</v>
      </c>
      <c r="V4" s="81" t="s">
        <v>869</v>
      </c>
    </row>
    <row r="5" spans="1:22" ht="15" customHeight="1">
      <c r="A5" s="76">
        <v>91771758</v>
      </c>
      <c r="B5" s="78">
        <v>44736</v>
      </c>
      <c r="C5" s="79">
        <v>44736</v>
      </c>
      <c r="D5" s="77" t="s">
        <v>862</v>
      </c>
      <c r="E5" s="87">
        <v>44743</v>
      </c>
      <c r="F5" s="81">
        <v>80</v>
      </c>
      <c r="G5" s="81" t="s">
        <v>861</v>
      </c>
      <c r="H5" s="81"/>
      <c r="I5" s="77"/>
      <c r="J5" s="81"/>
      <c r="K5" s="77" t="s">
        <v>868</v>
      </c>
      <c r="L5" s="82" t="s">
        <v>864</v>
      </c>
      <c r="M5" s="77" t="s">
        <v>7</v>
      </c>
      <c r="N5" s="83"/>
      <c r="O5" s="84"/>
      <c r="P5" s="76">
        <v>69.2</v>
      </c>
      <c r="Q5" s="76">
        <v>24500</v>
      </c>
      <c r="R5" s="76">
        <v>4</v>
      </c>
      <c r="S5" s="85" t="s">
        <v>865</v>
      </c>
      <c r="T5" s="76" t="s">
        <v>866</v>
      </c>
      <c r="U5" s="76">
        <v>25.46</v>
      </c>
      <c r="V5" s="81" t="s">
        <v>869</v>
      </c>
    </row>
    <row r="6" spans="1:22" ht="15" customHeight="1">
      <c r="A6" s="76">
        <v>91776336</v>
      </c>
      <c r="B6" s="78">
        <v>44736</v>
      </c>
      <c r="C6" s="79">
        <v>44736</v>
      </c>
      <c r="D6" s="77" t="s">
        <v>862</v>
      </c>
      <c r="E6" s="87">
        <v>44743</v>
      </c>
      <c r="F6" s="81">
        <v>80</v>
      </c>
      <c r="G6" s="81" t="s">
        <v>861</v>
      </c>
      <c r="H6" s="81"/>
      <c r="I6" s="77"/>
      <c r="J6" s="81"/>
      <c r="K6" s="77" t="s">
        <v>868</v>
      </c>
      <c r="L6" s="82" t="s">
        <v>864</v>
      </c>
      <c r="M6" s="77" t="s">
        <v>7</v>
      </c>
      <c r="N6" s="83"/>
      <c r="O6" s="84"/>
      <c r="P6" s="76">
        <v>69.2</v>
      </c>
      <c r="Q6" s="76">
        <v>24500</v>
      </c>
      <c r="R6" s="76">
        <v>4</v>
      </c>
      <c r="S6" s="85" t="s">
        <v>865</v>
      </c>
      <c r="T6" s="76" t="s">
        <v>866</v>
      </c>
      <c r="U6" s="76">
        <v>25.46</v>
      </c>
      <c r="V6" s="81" t="s">
        <v>869</v>
      </c>
    </row>
    <row r="7" spans="1:22" ht="15" customHeight="1">
      <c r="A7" s="76">
        <v>91783845</v>
      </c>
      <c r="B7" s="78">
        <v>44736</v>
      </c>
      <c r="C7" s="79">
        <v>44736</v>
      </c>
      <c r="D7" s="77" t="s">
        <v>862</v>
      </c>
      <c r="E7" s="87">
        <v>44743</v>
      </c>
      <c r="F7" s="81">
        <v>80</v>
      </c>
      <c r="G7" s="81" t="s">
        <v>861</v>
      </c>
      <c r="H7" s="81"/>
      <c r="I7" s="77"/>
      <c r="J7" s="81"/>
      <c r="K7" s="77" t="s">
        <v>868</v>
      </c>
      <c r="L7" s="82" t="s">
        <v>864</v>
      </c>
      <c r="M7" s="77" t="s">
        <v>7</v>
      </c>
      <c r="N7" s="83"/>
      <c r="O7" s="84"/>
      <c r="P7" s="76">
        <v>69.2</v>
      </c>
      <c r="Q7" s="76">
        <v>24300</v>
      </c>
      <c r="R7" s="76">
        <v>4</v>
      </c>
      <c r="S7" s="85" t="s">
        <v>865</v>
      </c>
      <c r="T7" s="76" t="s">
        <v>866</v>
      </c>
      <c r="U7" s="76">
        <v>25.46</v>
      </c>
      <c r="V7" s="81" t="s">
        <v>869</v>
      </c>
    </row>
    <row r="8" spans="1:22" ht="15" customHeight="1">
      <c r="A8" s="76">
        <v>91783910</v>
      </c>
      <c r="B8" s="78">
        <v>44736</v>
      </c>
      <c r="C8" s="79">
        <v>44736</v>
      </c>
      <c r="D8" s="77" t="s">
        <v>862</v>
      </c>
      <c r="E8" s="87">
        <v>44743</v>
      </c>
      <c r="F8" s="81">
        <v>80</v>
      </c>
      <c r="G8" s="81" t="s">
        <v>861</v>
      </c>
      <c r="H8" s="81"/>
      <c r="I8" s="77"/>
      <c r="J8" s="81"/>
      <c r="K8" s="77" t="s">
        <v>868</v>
      </c>
      <c r="L8" s="82" t="s">
        <v>864</v>
      </c>
      <c r="M8" s="77" t="s">
        <v>7</v>
      </c>
      <c r="N8" s="83"/>
      <c r="O8" s="84"/>
      <c r="P8" s="76">
        <v>69.2</v>
      </c>
      <c r="Q8" s="76">
        <v>24500</v>
      </c>
      <c r="R8" s="76">
        <v>4</v>
      </c>
      <c r="S8" s="85" t="s">
        <v>865</v>
      </c>
      <c r="T8" s="76" t="s">
        <v>866</v>
      </c>
      <c r="U8" s="76">
        <v>25.46</v>
      </c>
      <c r="V8" s="81" t="s">
        <v>869</v>
      </c>
    </row>
    <row r="9" spans="1:22" ht="15" customHeight="1">
      <c r="A9" s="76">
        <v>91978155</v>
      </c>
      <c r="B9" s="78">
        <v>44736</v>
      </c>
      <c r="C9" s="79">
        <v>44736</v>
      </c>
      <c r="D9" s="77" t="s">
        <v>862</v>
      </c>
      <c r="E9" s="87">
        <v>44743</v>
      </c>
      <c r="F9" s="81">
        <v>80</v>
      </c>
      <c r="G9" s="81" t="s">
        <v>861</v>
      </c>
      <c r="H9" s="81"/>
      <c r="I9" s="77"/>
      <c r="J9" s="81"/>
      <c r="K9" s="77" t="s">
        <v>870</v>
      </c>
      <c r="L9" s="82" t="s">
        <v>864</v>
      </c>
      <c r="M9" s="77" t="s">
        <v>7</v>
      </c>
      <c r="N9" s="83"/>
      <c r="O9" s="84"/>
      <c r="P9" s="76">
        <v>69.2</v>
      </c>
      <c r="Q9" s="76">
        <v>24300</v>
      </c>
      <c r="R9" s="76">
        <v>4</v>
      </c>
      <c r="S9" s="85" t="s">
        <v>865</v>
      </c>
      <c r="T9" s="76" t="s">
        <v>866</v>
      </c>
      <c r="U9" s="76">
        <v>25.46</v>
      </c>
      <c r="V9" s="81" t="s">
        <v>871</v>
      </c>
    </row>
    <row r="10" spans="1:22" ht="15" customHeight="1">
      <c r="A10" s="76">
        <v>91978163</v>
      </c>
      <c r="B10" s="78">
        <v>44736</v>
      </c>
      <c r="C10" s="79">
        <v>44736</v>
      </c>
      <c r="D10" s="77" t="s">
        <v>862</v>
      </c>
      <c r="E10" s="87">
        <v>44743</v>
      </c>
      <c r="F10" s="81">
        <v>80</v>
      </c>
      <c r="G10" s="81" t="s">
        <v>861</v>
      </c>
      <c r="H10" s="81"/>
      <c r="I10" s="77"/>
      <c r="J10" s="81"/>
      <c r="K10" s="77" t="s">
        <v>870</v>
      </c>
      <c r="L10" s="82" t="s">
        <v>864</v>
      </c>
      <c r="M10" s="77" t="s">
        <v>7</v>
      </c>
      <c r="N10" s="83"/>
      <c r="O10" s="84"/>
      <c r="P10" s="76">
        <v>69.2</v>
      </c>
      <c r="Q10" s="76">
        <v>24300</v>
      </c>
      <c r="R10" s="76">
        <v>4</v>
      </c>
      <c r="S10" s="85" t="s">
        <v>865</v>
      </c>
      <c r="T10" s="76" t="s">
        <v>866</v>
      </c>
      <c r="U10" s="76">
        <v>25.46</v>
      </c>
      <c r="V10" s="81" t="s">
        <v>871</v>
      </c>
    </row>
    <row r="11" spans="1:22" ht="15" customHeight="1">
      <c r="A11" s="76">
        <v>91981779</v>
      </c>
      <c r="B11" s="78">
        <v>44736</v>
      </c>
      <c r="C11" s="79">
        <v>44736</v>
      </c>
      <c r="D11" s="77" t="s">
        <v>862</v>
      </c>
      <c r="E11" s="87">
        <v>44743</v>
      </c>
      <c r="F11" s="81">
        <v>80</v>
      </c>
      <c r="G11" s="81" t="s">
        <v>861</v>
      </c>
      <c r="H11" s="81"/>
      <c r="I11" s="77"/>
      <c r="J11" s="81"/>
      <c r="K11" s="77" t="s">
        <v>870</v>
      </c>
      <c r="L11" s="82" t="s">
        <v>864</v>
      </c>
      <c r="M11" s="77" t="s">
        <v>7</v>
      </c>
      <c r="N11" s="83"/>
      <c r="O11" s="84"/>
      <c r="P11" s="76">
        <v>69.2</v>
      </c>
      <c r="Q11" s="76">
        <v>24500</v>
      </c>
      <c r="R11" s="76">
        <v>4</v>
      </c>
      <c r="S11" s="85" t="s">
        <v>865</v>
      </c>
      <c r="T11" s="76" t="s">
        <v>866</v>
      </c>
      <c r="U11" s="76">
        <v>25.46</v>
      </c>
      <c r="V11" s="81" t="s">
        <v>871</v>
      </c>
    </row>
    <row r="12" spans="1:22" ht="15" customHeight="1">
      <c r="A12" s="76">
        <v>91981837</v>
      </c>
      <c r="B12" s="78">
        <v>44736</v>
      </c>
      <c r="C12" s="79">
        <v>44736</v>
      </c>
      <c r="D12" s="77" t="s">
        <v>862</v>
      </c>
      <c r="E12" s="87">
        <v>44743</v>
      </c>
      <c r="F12" s="81">
        <v>80</v>
      </c>
      <c r="G12" s="81" t="s">
        <v>861</v>
      </c>
      <c r="H12" s="81"/>
      <c r="I12" s="77"/>
      <c r="J12" s="81"/>
      <c r="K12" s="77" t="s">
        <v>870</v>
      </c>
      <c r="L12" s="82" t="s">
        <v>864</v>
      </c>
      <c r="M12" s="77" t="s">
        <v>7</v>
      </c>
      <c r="N12" s="83"/>
      <c r="O12" s="84"/>
      <c r="P12" s="76">
        <v>69.2</v>
      </c>
      <c r="Q12" s="76">
        <v>24300</v>
      </c>
      <c r="R12" s="76">
        <v>4</v>
      </c>
      <c r="S12" s="85" t="s">
        <v>865</v>
      </c>
      <c r="T12" s="76" t="s">
        <v>866</v>
      </c>
      <c r="U12" s="76">
        <v>25.46</v>
      </c>
      <c r="V12" s="81" t="s">
        <v>871</v>
      </c>
    </row>
    <row r="13" spans="1:22" ht="15" customHeight="1">
      <c r="A13" s="76">
        <v>91984948</v>
      </c>
      <c r="B13" s="78">
        <v>44736</v>
      </c>
      <c r="C13" s="79">
        <v>44736</v>
      </c>
      <c r="D13" s="77" t="s">
        <v>862</v>
      </c>
      <c r="E13" s="87">
        <v>44743</v>
      </c>
      <c r="F13" s="81">
        <v>80</v>
      </c>
      <c r="G13" s="81" t="s">
        <v>861</v>
      </c>
      <c r="H13" s="81"/>
      <c r="I13" s="77"/>
      <c r="J13" s="81"/>
      <c r="K13" s="77" t="s">
        <v>872</v>
      </c>
      <c r="L13" s="82" t="s">
        <v>864</v>
      </c>
      <c r="M13" s="77" t="s">
        <v>7</v>
      </c>
      <c r="N13" s="83"/>
      <c r="O13" s="84"/>
      <c r="P13" s="76">
        <v>68.5</v>
      </c>
      <c r="Q13" s="76">
        <v>25400</v>
      </c>
      <c r="R13" s="76">
        <v>4</v>
      </c>
      <c r="S13" s="85" t="s">
        <v>865</v>
      </c>
      <c r="T13" s="76" t="s">
        <v>873</v>
      </c>
      <c r="U13" s="76">
        <v>25.7</v>
      </c>
      <c r="V13" s="81" t="s">
        <v>874</v>
      </c>
    </row>
    <row r="14" spans="1:22" ht="15" customHeight="1">
      <c r="A14" s="76">
        <v>91986000</v>
      </c>
      <c r="B14" s="78">
        <v>44736</v>
      </c>
      <c r="C14" s="79">
        <v>44736</v>
      </c>
      <c r="D14" s="77" t="s">
        <v>862</v>
      </c>
      <c r="E14" s="87">
        <v>44743</v>
      </c>
      <c r="F14" s="81">
        <v>80</v>
      </c>
      <c r="G14" s="81" t="s">
        <v>861</v>
      </c>
      <c r="H14" s="81"/>
      <c r="I14" s="77"/>
      <c r="J14" s="81"/>
      <c r="K14" s="77" t="s">
        <v>872</v>
      </c>
      <c r="L14" s="82" t="s">
        <v>864</v>
      </c>
      <c r="M14" s="77" t="s">
        <v>7</v>
      </c>
      <c r="N14" s="83"/>
      <c r="O14" s="84"/>
      <c r="P14" s="76">
        <v>68.5</v>
      </c>
      <c r="Q14" s="76">
        <v>25300</v>
      </c>
      <c r="R14" s="76">
        <v>4</v>
      </c>
      <c r="S14" s="85" t="s">
        <v>865</v>
      </c>
      <c r="T14" s="76" t="s">
        <v>873</v>
      </c>
      <c r="U14" s="76">
        <v>25.7</v>
      </c>
      <c r="V14" s="81" t="s">
        <v>874</v>
      </c>
    </row>
    <row r="15" spans="1:22" ht="15" customHeight="1">
      <c r="A15" s="76">
        <v>91992412</v>
      </c>
      <c r="B15" s="78">
        <v>44736</v>
      </c>
      <c r="C15" s="79">
        <v>44736</v>
      </c>
      <c r="D15" s="77" t="s">
        <v>862</v>
      </c>
      <c r="E15" s="87">
        <v>44743</v>
      </c>
      <c r="F15" s="81">
        <v>80</v>
      </c>
      <c r="G15" s="81" t="s">
        <v>861</v>
      </c>
      <c r="H15" s="81"/>
      <c r="I15" s="77"/>
      <c r="J15" s="81"/>
      <c r="K15" s="77" t="s">
        <v>872</v>
      </c>
      <c r="L15" s="82" t="s">
        <v>864</v>
      </c>
      <c r="M15" s="77" t="s">
        <v>7</v>
      </c>
      <c r="N15" s="83"/>
      <c r="O15" s="84"/>
      <c r="P15" s="76">
        <v>68.5</v>
      </c>
      <c r="Q15" s="76">
        <v>25400</v>
      </c>
      <c r="R15" s="76">
        <v>4</v>
      </c>
      <c r="S15" s="85" t="s">
        <v>865</v>
      </c>
      <c r="T15" s="76" t="s">
        <v>873</v>
      </c>
      <c r="U15" s="76">
        <v>25.7</v>
      </c>
      <c r="V15" s="81" t="s">
        <v>874</v>
      </c>
    </row>
    <row r="16" spans="1:22" ht="15" customHeight="1">
      <c r="A16" s="76">
        <v>98035454</v>
      </c>
      <c r="B16" s="78">
        <v>44736</v>
      </c>
      <c r="C16" s="79">
        <v>44736</v>
      </c>
      <c r="D16" s="77" t="s">
        <v>862</v>
      </c>
      <c r="E16" s="87">
        <v>44743</v>
      </c>
      <c r="F16" s="81">
        <v>80</v>
      </c>
      <c r="G16" s="81" t="s">
        <v>861</v>
      </c>
      <c r="H16" s="81"/>
      <c r="I16" s="77"/>
      <c r="J16" s="81"/>
      <c r="K16" s="77" t="s">
        <v>872</v>
      </c>
      <c r="L16" s="82" t="s">
        <v>864</v>
      </c>
      <c r="M16" s="77" t="s">
        <v>7</v>
      </c>
      <c r="N16" s="83"/>
      <c r="O16" s="84"/>
      <c r="P16" s="76">
        <v>69</v>
      </c>
      <c r="Q16" s="76">
        <v>25000</v>
      </c>
      <c r="R16" s="76">
        <v>4</v>
      </c>
      <c r="S16" s="85" t="s">
        <v>875</v>
      </c>
      <c r="T16" s="88" t="s">
        <v>876</v>
      </c>
      <c r="U16" s="76">
        <v>25.22</v>
      </c>
      <c r="V16" s="81" t="s">
        <v>874</v>
      </c>
    </row>
    <row r="17" spans="1:22" ht="15" customHeight="1">
      <c r="A17" s="76">
        <v>98109382</v>
      </c>
      <c r="B17" s="78">
        <v>44736</v>
      </c>
      <c r="C17" s="79">
        <v>44736</v>
      </c>
      <c r="D17" s="77" t="s">
        <v>862</v>
      </c>
      <c r="E17" s="87">
        <v>44743</v>
      </c>
      <c r="F17" s="81">
        <v>80</v>
      </c>
      <c r="G17" s="81" t="s">
        <v>861</v>
      </c>
      <c r="H17" s="81"/>
      <c r="I17" s="77"/>
      <c r="J17" s="81"/>
      <c r="K17" s="77" t="s">
        <v>868</v>
      </c>
      <c r="L17" s="82" t="s">
        <v>864</v>
      </c>
      <c r="M17" s="77" t="s">
        <v>7</v>
      </c>
      <c r="N17" s="83"/>
      <c r="O17" s="84"/>
      <c r="P17" s="76">
        <v>69</v>
      </c>
      <c r="Q17" s="81">
        <v>25000</v>
      </c>
      <c r="R17" s="81">
        <v>4</v>
      </c>
      <c r="S17" s="89" t="s">
        <v>877</v>
      </c>
      <c r="T17" s="76" t="s">
        <v>878</v>
      </c>
      <c r="U17" s="76">
        <v>25.186</v>
      </c>
      <c r="V17" s="81" t="s">
        <v>869</v>
      </c>
    </row>
    <row r="18" spans="1:22" ht="15" customHeight="1">
      <c r="A18" s="76">
        <v>98118078</v>
      </c>
      <c r="B18" s="78">
        <v>44736</v>
      </c>
      <c r="C18" s="79">
        <v>44736</v>
      </c>
      <c r="D18" s="77" t="s">
        <v>862</v>
      </c>
      <c r="E18" s="87">
        <v>44743</v>
      </c>
      <c r="F18" s="81">
        <v>80</v>
      </c>
      <c r="G18" s="81" t="s">
        <v>861</v>
      </c>
      <c r="H18" s="81"/>
      <c r="I18" s="77"/>
      <c r="J18" s="81"/>
      <c r="K18" s="77" t="s">
        <v>872</v>
      </c>
      <c r="L18" s="82" t="s">
        <v>864</v>
      </c>
      <c r="M18" s="77" t="s">
        <v>7</v>
      </c>
      <c r="N18" s="83"/>
      <c r="O18" s="84"/>
      <c r="P18" s="76">
        <v>69</v>
      </c>
      <c r="Q18" s="81">
        <v>25000</v>
      </c>
      <c r="R18" s="81">
        <v>4</v>
      </c>
      <c r="S18" s="89" t="s">
        <v>877</v>
      </c>
      <c r="T18" s="76" t="s">
        <v>878</v>
      </c>
      <c r="U18" s="76">
        <v>25.186</v>
      </c>
      <c r="V18" s="81" t="s">
        <v>874</v>
      </c>
    </row>
    <row r="19" spans="1:22" ht="15" customHeight="1">
      <c r="A19" s="76">
        <v>98119118</v>
      </c>
      <c r="B19" s="78">
        <v>44736</v>
      </c>
      <c r="C19" s="79">
        <v>44736</v>
      </c>
      <c r="D19" s="77" t="s">
        <v>862</v>
      </c>
      <c r="E19" s="87">
        <v>44743</v>
      </c>
      <c r="F19" s="81">
        <v>80</v>
      </c>
      <c r="G19" s="81" t="s">
        <v>861</v>
      </c>
      <c r="H19" s="81"/>
      <c r="I19" s="77"/>
      <c r="J19" s="81"/>
      <c r="K19" s="77" t="s">
        <v>872</v>
      </c>
      <c r="L19" s="82" t="s">
        <v>864</v>
      </c>
      <c r="M19" s="77" t="s">
        <v>7</v>
      </c>
      <c r="N19" s="83"/>
      <c r="O19" s="84"/>
      <c r="P19" s="76">
        <v>69</v>
      </c>
      <c r="Q19" s="81">
        <v>24500</v>
      </c>
      <c r="R19" s="81">
        <v>4</v>
      </c>
      <c r="S19" s="89" t="s">
        <v>877</v>
      </c>
      <c r="T19" s="76" t="s">
        <v>878</v>
      </c>
      <c r="U19" s="76">
        <v>25.186</v>
      </c>
      <c r="V19" s="81" t="s">
        <v>874</v>
      </c>
    </row>
    <row r="20" spans="1:22" ht="15" customHeight="1">
      <c r="A20" s="76">
        <v>98124654</v>
      </c>
      <c r="B20" s="78">
        <v>44736</v>
      </c>
      <c r="C20" s="79">
        <v>44736</v>
      </c>
      <c r="D20" s="77" t="s">
        <v>862</v>
      </c>
      <c r="E20" s="87">
        <v>44743</v>
      </c>
      <c r="F20" s="81">
        <v>80</v>
      </c>
      <c r="G20" s="81" t="s">
        <v>861</v>
      </c>
      <c r="H20" s="81"/>
      <c r="I20" s="77"/>
      <c r="J20" s="81"/>
      <c r="K20" s="77" t="s">
        <v>872</v>
      </c>
      <c r="L20" s="82" t="s">
        <v>864</v>
      </c>
      <c r="M20" s="77" t="s">
        <v>7</v>
      </c>
      <c r="N20" s="83"/>
      <c r="O20" s="84"/>
      <c r="P20" s="76">
        <v>69</v>
      </c>
      <c r="Q20" s="81">
        <v>25000</v>
      </c>
      <c r="R20" s="81">
        <v>4</v>
      </c>
      <c r="S20" s="89" t="s">
        <v>877</v>
      </c>
      <c r="T20" s="76" t="s">
        <v>878</v>
      </c>
      <c r="U20" s="76">
        <v>25.186</v>
      </c>
      <c r="V20" s="81" t="s">
        <v>874</v>
      </c>
    </row>
    <row r="21" spans="1:22" ht="15" customHeight="1">
      <c r="A21" s="76">
        <v>98156920</v>
      </c>
      <c r="B21" s="78">
        <v>44736</v>
      </c>
      <c r="C21" s="79">
        <v>44736</v>
      </c>
      <c r="D21" s="77" t="s">
        <v>862</v>
      </c>
      <c r="E21" s="87">
        <v>44743</v>
      </c>
      <c r="F21" s="81">
        <v>80</v>
      </c>
      <c r="G21" s="81" t="s">
        <v>861</v>
      </c>
      <c r="H21" s="81"/>
      <c r="I21" s="77"/>
      <c r="J21" s="81"/>
      <c r="K21" s="77" t="s">
        <v>872</v>
      </c>
      <c r="L21" s="82" t="s">
        <v>864</v>
      </c>
      <c r="M21" s="77" t="s">
        <v>7</v>
      </c>
      <c r="N21" s="83"/>
      <c r="O21" s="84"/>
      <c r="P21" s="76">
        <v>69</v>
      </c>
      <c r="Q21" s="76">
        <v>25000</v>
      </c>
      <c r="R21" s="76">
        <v>4</v>
      </c>
      <c r="S21" s="85" t="s">
        <v>875</v>
      </c>
      <c r="T21" s="88" t="s">
        <v>876</v>
      </c>
      <c r="U21" s="76">
        <v>25.22</v>
      </c>
      <c r="V21" s="81" t="s">
        <v>874</v>
      </c>
    </row>
    <row r="22" spans="1:22" ht="15" customHeight="1">
      <c r="A22" s="76">
        <v>98314180</v>
      </c>
      <c r="B22" s="78">
        <v>44736</v>
      </c>
      <c r="C22" s="79">
        <v>44736</v>
      </c>
      <c r="D22" s="77" t="s">
        <v>862</v>
      </c>
      <c r="E22" s="87">
        <v>44743</v>
      </c>
      <c r="F22" s="81">
        <v>80</v>
      </c>
      <c r="G22" s="81" t="s">
        <v>861</v>
      </c>
      <c r="H22" s="81"/>
      <c r="I22" s="77"/>
      <c r="J22" s="81"/>
      <c r="K22" s="77" t="s">
        <v>872</v>
      </c>
      <c r="L22" s="82" t="s">
        <v>864</v>
      </c>
      <c r="M22" s="77" t="s">
        <v>7</v>
      </c>
      <c r="N22" s="83"/>
      <c r="O22" s="84"/>
      <c r="P22" s="76">
        <v>69.2</v>
      </c>
      <c r="Q22" s="76">
        <v>24300</v>
      </c>
      <c r="R22" s="76">
        <v>4</v>
      </c>
      <c r="S22" s="85" t="s">
        <v>865</v>
      </c>
      <c r="T22" s="76" t="s">
        <v>866</v>
      </c>
      <c r="U22" s="76">
        <v>25.46</v>
      </c>
      <c r="V22" s="81" t="s">
        <v>874</v>
      </c>
    </row>
    <row r="23" spans="1:22" ht="15" customHeight="1">
      <c r="A23" s="76">
        <v>98318629</v>
      </c>
      <c r="B23" s="78">
        <v>44736</v>
      </c>
      <c r="C23" s="79">
        <v>44736</v>
      </c>
      <c r="D23" s="77" t="s">
        <v>862</v>
      </c>
      <c r="E23" s="87">
        <v>44743</v>
      </c>
      <c r="F23" s="81">
        <v>80</v>
      </c>
      <c r="G23" s="81" t="s">
        <v>861</v>
      </c>
      <c r="H23" s="81"/>
      <c r="I23" s="77"/>
      <c r="J23" s="81"/>
      <c r="K23" s="77" t="s">
        <v>872</v>
      </c>
      <c r="L23" s="82" t="s">
        <v>864</v>
      </c>
      <c r="M23" s="77" t="s">
        <v>7</v>
      </c>
      <c r="N23" s="83"/>
      <c r="O23" s="84"/>
      <c r="P23" s="76">
        <v>69.2</v>
      </c>
      <c r="Q23" s="76">
        <v>24400</v>
      </c>
      <c r="R23" s="76">
        <v>4</v>
      </c>
      <c r="S23" s="85" t="s">
        <v>865</v>
      </c>
      <c r="T23" s="76" t="s">
        <v>866</v>
      </c>
      <c r="U23" s="76">
        <v>25.46</v>
      </c>
      <c r="V23" s="81" t="s">
        <v>874</v>
      </c>
    </row>
    <row r="24" spans="1:22" ht="15" customHeight="1">
      <c r="A24" s="76">
        <v>98318793</v>
      </c>
      <c r="B24" s="78">
        <v>44736</v>
      </c>
      <c r="C24" s="79">
        <v>44736</v>
      </c>
      <c r="D24" s="77" t="s">
        <v>862</v>
      </c>
      <c r="E24" s="87">
        <v>44743</v>
      </c>
      <c r="F24" s="81">
        <v>80</v>
      </c>
      <c r="G24" s="81" t="s">
        <v>861</v>
      </c>
      <c r="H24" s="81"/>
      <c r="I24" s="77"/>
      <c r="J24" s="81"/>
      <c r="K24" s="77" t="s">
        <v>872</v>
      </c>
      <c r="L24" s="82" t="s">
        <v>864</v>
      </c>
      <c r="M24" s="77" t="s">
        <v>7</v>
      </c>
      <c r="N24" s="83"/>
      <c r="O24" s="84"/>
      <c r="P24" s="76">
        <v>69.2</v>
      </c>
      <c r="Q24" s="76">
        <v>24500</v>
      </c>
      <c r="R24" s="76">
        <v>4</v>
      </c>
      <c r="S24" s="85" t="s">
        <v>865</v>
      </c>
      <c r="T24" s="76" t="s">
        <v>866</v>
      </c>
      <c r="U24" s="76">
        <v>25.46</v>
      </c>
      <c r="V24" s="81" t="s">
        <v>874</v>
      </c>
    </row>
    <row r="25" spans="1:22" ht="15" customHeight="1">
      <c r="A25" s="76">
        <v>98337165</v>
      </c>
      <c r="B25" s="78">
        <v>44736</v>
      </c>
      <c r="C25" s="79">
        <v>44736</v>
      </c>
      <c r="D25" s="77" t="s">
        <v>862</v>
      </c>
      <c r="E25" s="87">
        <v>44743</v>
      </c>
      <c r="F25" s="81">
        <v>80</v>
      </c>
      <c r="G25" s="81" t="s">
        <v>861</v>
      </c>
      <c r="H25" s="81"/>
      <c r="I25" s="77"/>
      <c r="J25" s="81"/>
      <c r="K25" s="77" t="s">
        <v>863</v>
      </c>
      <c r="L25" s="82" t="s">
        <v>864</v>
      </c>
      <c r="M25" s="77" t="s">
        <v>7</v>
      </c>
      <c r="N25" s="83"/>
      <c r="O25" s="84"/>
      <c r="P25" s="76">
        <v>69.2</v>
      </c>
      <c r="Q25" s="76">
        <v>24300</v>
      </c>
      <c r="R25" s="76">
        <v>4</v>
      </c>
      <c r="S25" s="85" t="s">
        <v>865</v>
      </c>
      <c r="T25" s="76" t="s">
        <v>866</v>
      </c>
      <c r="U25" s="76">
        <v>25.46</v>
      </c>
      <c r="V25" s="81" t="s">
        <v>867</v>
      </c>
    </row>
    <row r="26" spans="1:22" ht="15" customHeight="1">
      <c r="A26" s="76">
        <v>98337256</v>
      </c>
      <c r="B26" s="78">
        <v>44736</v>
      </c>
      <c r="C26" s="79">
        <v>44736</v>
      </c>
      <c r="D26" s="77" t="s">
        <v>862</v>
      </c>
      <c r="E26" s="87">
        <v>44743</v>
      </c>
      <c r="F26" s="81">
        <v>80</v>
      </c>
      <c r="G26" s="81" t="s">
        <v>861</v>
      </c>
      <c r="H26" s="81"/>
      <c r="I26" s="77"/>
      <c r="J26" s="81"/>
      <c r="K26" s="77" t="s">
        <v>863</v>
      </c>
      <c r="L26" s="82" t="s">
        <v>864</v>
      </c>
      <c r="M26" s="77" t="s">
        <v>7</v>
      </c>
      <c r="N26" s="83"/>
      <c r="O26" s="84"/>
      <c r="P26" s="76">
        <v>69.2</v>
      </c>
      <c r="Q26" s="76">
        <v>24300</v>
      </c>
      <c r="R26" s="76">
        <v>4</v>
      </c>
      <c r="S26" s="85" t="s">
        <v>865</v>
      </c>
      <c r="T26" s="76" t="s">
        <v>866</v>
      </c>
      <c r="U26" s="76">
        <v>25.46</v>
      </c>
      <c r="V26" s="81" t="s">
        <v>867</v>
      </c>
    </row>
    <row r="27" spans="1:22" ht="15" customHeight="1">
      <c r="A27" s="76">
        <v>98338288</v>
      </c>
      <c r="B27" s="78">
        <v>44736</v>
      </c>
      <c r="C27" s="79">
        <v>44736</v>
      </c>
      <c r="D27" s="77" t="s">
        <v>862</v>
      </c>
      <c r="E27" s="87">
        <v>44743</v>
      </c>
      <c r="F27" s="81">
        <v>80</v>
      </c>
      <c r="G27" s="81" t="s">
        <v>861</v>
      </c>
      <c r="H27" s="81"/>
      <c r="I27" s="77"/>
      <c r="J27" s="81"/>
      <c r="K27" s="77" t="s">
        <v>863</v>
      </c>
      <c r="L27" s="82" t="s">
        <v>864</v>
      </c>
      <c r="M27" s="77" t="s">
        <v>7</v>
      </c>
      <c r="N27" s="83"/>
      <c r="O27" s="84"/>
      <c r="P27" s="76">
        <v>69.2</v>
      </c>
      <c r="Q27" s="76">
        <v>24300</v>
      </c>
      <c r="R27" s="76">
        <v>4</v>
      </c>
      <c r="S27" s="85" t="s">
        <v>865</v>
      </c>
      <c r="T27" s="76" t="s">
        <v>866</v>
      </c>
      <c r="U27" s="76">
        <v>25.46</v>
      </c>
      <c r="V27" s="81" t="s">
        <v>867</v>
      </c>
    </row>
    <row r="28" spans="1:22" ht="15" customHeight="1">
      <c r="A28" s="76">
        <v>98338619</v>
      </c>
      <c r="B28" s="78">
        <v>44736</v>
      </c>
      <c r="C28" s="79">
        <v>44736</v>
      </c>
      <c r="D28" s="77" t="s">
        <v>862</v>
      </c>
      <c r="E28" s="87">
        <v>44743</v>
      </c>
      <c r="F28" s="81">
        <v>80</v>
      </c>
      <c r="G28" s="81" t="s">
        <v>861</v>
      </c>
      <c r="H28" s="81"/>
      <c r="I28" s="77"/>
      <c r="J28" s="81"/>
      <c r="K28" s="77" t="s">
        <v>863</v>
      </c>
      <c r="L28" s="82" t="s">
        <v>864</v>
      </c>
      <c r="M28" s="77" t="s">
        <v>7</v>
      </c>
      <c r="N28" s="83"/>
      <c r="O28" s="84"/>
      <c r="P28" s="76">
        <v>69.2</v>
      </c>
      <c r="Q28" s="76">
        <v>24500</v>
      </c>
      <c r="R28" s="76">
        <v>4</v>
      </c>
      <c r="S28" s="85" t="s">
        <v>865</v>
      </c>
      <c r="T28" s="76" t="s">
        <v>866</v>
      </c>
      <c r="U28" s="76">
        <v>25.46</v>
      </c>
      <c r="V28" s="81" t="s">
        <v>867</v>
      </c>
    </row>
    <row r="29" spans="1:22" ht="15" customHeight="1">
      <c r="A29" s="76">
        <v>98347552</v>
      </c>
      <c r="B29" s="78">
        <v>44736</v>
      </c>
      <c r="C29" s="79">
        <v>44736</v>
      </c>
      <c r="D29" s="77" t="s">
        <v>862</v>
      </c>
      <c r="E29" s="87">
        <v>44743</v>
      </c>
      <c r="F29" s="81">
        <v>80</v>
      </c>
      <c r="G29" s="81" t="s">
        <v>861</v>
      </c>
      <c r="H29" s="81"/>
      <c r="I29" s="77"/>
      <c r="J29" s="81"/>
      <c r="K29" s="77" t="s">
        <v>872</v>
      </c>
      <c r="L29" s="82" t="s">
        <v>864</v>
      </c>
      <c r="M29" s="77" t="s">
        <v>7</v>
      </c>
      <c r="N29" s="83"/>
      <c r="O29" s="84"/>
      <c r="P29" s="76">
        <v>74.5</v>
      </c>
      <c r="Q29" s="76">
        <v>25100</v>
      </c>
      <c r="R29" s="76">
        <v>4</v>
      </c>
      <c r="S29" s="85" t="s">
        <v>865</v>
      </c>
      <c r="T29" s="90" t="s">
        <v>879</v>
      </c>
      <c r="U29" s="76">
        <v>25.62</v>
      </c>
      <c r="V29" s="81" t="s">
        <v>874</v>
      </c>
    </row>
    <row r="30" spans="1:22" ht="15" customHeight="1">
      <c r="A30" s="76">
        <v>98348964</v>
      </c>
      <c r="B30" s="78">
        <v>44736</v>
      </c>
      <c r="C30" s="79">
        <v>44736</v>
      </c>
      <c r="D30" s="77" t="s">
        <v>862</v>
      </c>
      <c r="E30" s="87">
        <v>44743</v>
      </c>
      <c r="F30" s="81">
        <v>80</v>
      </c>
      <c r="G30" s="81" t="s">
        <v>861</v>
      </c>
      <c r="H30" s="81"/>
      <c r="I30" s="77"/>
      <c r="J30" s="81"/>
      <c r="K30" s="77" t="s">
        <v>872</v>
      </c>
      <c r="L30" s="82" t="s">
        <v>864</v>
      </c>
      <c r="M30" s="77" t="s">
        <v>7</v>
      </c>
      <c r="N30" s="83"/>
      <c r="O30" s="84"/>
      <c r="P30" s="76">
        <v>68.5</v>
      </c>
      <c r="Q30" s="76">
        <v>25400</v>
      </c>
      <c r="R30" s="76">
        <v>4</v>
      </c>
      <c r="S30" s="85" t="s">
        <v>865</v>
      </c>
      <c r="T30" s="76" t="s">
        <v>873</v>
      </c>
      <c r="U30" s="76">
        <v>25.7</v>
      </c>
      <c r="V30" s="81" t="s">
        <v>874</v>
      </c>
    </row>
    <row r="31" spans="1:22" ht="15" customHeight="1">
      <c r="A31" s="76">
        <v>98349004</v>
      </c>
      <c r="B31" s="78">
        <v>44736</v>
      </c>
      <c r="C31" s="79">
        <v>44736</v>
      </c>
      <c r="D31" s="77" t="s">
        <v>862</v>
      </c>
      <c r="E31" s="87">
        <v>44743</v>
      </c>
      <c r="F31" s="81">
        <v>80</v>
      </c>
      <c r="G31" s="81" t="s">
        <v>861</v>
      </c>
      <c r="H31" s="81"/>
      <c r="I31" s="77"/>
      <c r="J31" s="81"/>
      <c r="K31" s="77" t="s">
        <v>872</v>
      </c>
      <c r="L31" s="82" t="s">
        <v>864</v>
      </c>
      <c r="M31" s="77" t="s">
        <v>7</v>
      </c>
      <c r="N31" s="83"/>
      <c r="O31" s="84"/>
      <c r="P31" s="76">
        <v>68.5</v>
      </c>
      <c r="Q31" s="76">
        <v>25400</v>
      </c>
      <c r="R31" s="76">
        <v>4</v>
      </c>
      <c r="S31" s="85" t="s">
        <v>865</v>
      </c>
      <c r="T31" s="76" t="s">
        <v>873</v>
      </c>
      <c r="U31" s="76">
        <v>25.7</v>
      </c>
      <c r="V31" s="81" t="s">
        <v>874</v>
      </c>
    </row>
    <row r="32" spans="1:22" ht="15" customHeight="1">
      <c r="A32" s="76">
        <v>98511199</v>
      </c>
      <c r="B32" s="78">
        <v>44736</v>
      </c>
      <c r="C32" s="79">
        <v>44736</v>
      </c>
      <c r="D32" s="77" t="s">
        <v>862</v>
      </c>
      <c r="E32" s="87">
        <v>44743</v>
      </c>
      <c r="F32" s="81">
        <v>80</v>
      </c>
      <c r="G32" s="81" t="s">
        <v>861</v>
      </c>
      <c r="H32" s="81"/>
      <c r="I32" s="77"/>
      <c r="J32" s="81"/>
      <c r="K32" s="77" t="s">
        <v>872</v>
      </c>
      <c r="L32" s="82" t="s">
        <v>864</v>
      </c>
      <c r="M32" s="77" t="s">
        <v>7</v>
      </c>
      <c r="N32" s="83"/>
      <c r="O32" s="84"/>
      <c r="P32" s="76">
        <v>68.5</v>
      </c>
      <c r="Q32" s="76">
        <v>25400</v>
      </c>
      <c r="R32" s="76">
        <v>4</v>
      </c>
      <c r="S32" s="85" t="s">
        <v>865</v>
      </c>
      <c r="T32" s="76" t="s">
        <v>873</v>
      </c>
      <c r="U32" s="76">
        <v>25.7</v>
      </c>
      <c r="V32" s="81" t="s">
        <v>874</v>
      </c>
    </row>
    <row r="33" spans="1:22" ht="15" customHeight="1">
      <c r="A33" s="76">
        <v>98511249</v>
      </c>
      <c r="B33" s="78">
        <v>44736</v>
      </c>
      <c r="C33" s="79">
        <v>44736</v>
      </c>
      <c r="D33" s="77" t="s">
        <v>862</v>
      </c>
      <c r="E33" s="87">
        <v>44743</v>
      </c>
      <c r="F33" s="81">
        <v>80</v>
      </c>
      <c r="G33" s="81" t="s">
        <v>861</v>
      </c>
      <c r="H33" s="81"/>
      <c r="I33" s="77"/>
      <c r="J33" s="81"/>
      <c r="K33" s="77" t="s">
        <v>872</v>
      </c>
      <c r="L33" s="82" t="s">
        <v>864</v>
      </c>
      <c r="M33" s="77" t="s">
        <v>7</v>
      </c>
      <c r="N33" s="83"/>
      <c r="O33" s="84"/>
      <c r="P33" s="76">
        <v>68.5</v>
      </c>
      <c r="Q33" s="76">
        <v>25400</v>
      </c>
      <c r="R33" s="76">
        <v>4</v>
      </c>
      <c r="S33" s="85" t="s">
        <v>865</v>
      </c>
      <c r="T33" s="76" t="s">
        <v>873</v>
      </c>
      <c r="U33" s="76">
        <v>25.7</v>
      </c>
      <c r="V33" s="81" t="s">
        <v>874</v>
      </c>
    </row>
    <row r="34" spans="1:22" ht="15" customHeight="1">
      <c r="A34" s="91"/>
      <c r="B34" s="93"/>
      <c r="C34" s="93"/>
      <c r="D34" s="92"/>
      <c r="E34" s="92"/>
      <c r="F34" s="92"/>
      <c r="G34" s="190"/>
      <c r="H34" s="439" t="s">
        <v>880</v>
      </c>
      <c r="I34" s="440"/>
      <c r="J34" s="441"/>
      <c r="K34" s="92"/>
      <c r="L34" s="92"/>
      <c r="M34" s="92"/>
      <c r="N34" s="92"/>
      <c r="O34" s="94"/>
      <c r="P34" s="92"/>
      <c r="Q34" s="95">
        <v>91749341</v>
      </c>
      <c r="R34" s="92"/>
      <c r="S34" s="92"/>
      <c r="T34" s="92"/>
      <c r="U34" s="92"/>
      <c r="V34" s="92"/>
    </row>
    <row r="35" spans="1:22" ht="15" customHeight="1">
      <c r="A35" s="96">
        <v>92892694</v>
      </c>
      <c r="B35" s="78">
        <v>44738</v>
      </c>
      <c r="C35" s="79">
        <v>44739</v>
      </c>
      <c r="D35" s="77" t="s">
        <v>862</v>
      </c>
      <c r="E35" s="80">
        <v>44743.770833333336</v>
      </c>
      <c r="F35" s="81">
        <v>80</v>
      </c>
      <c r="G35" s="81" t="s">
        <v>880</v>
      </c>
      <c r="H35" s="81"/>
      <c r="I35" s="78"/>
      <c r="J35" s="81"/>
      <c r="K35" s="97" t="s">
        <v>882</v>
      </c>
      <c r="L35" s="82" t="s">
        <v>883</v>
      </c>
      <c r="M35" s="77" t="s">
        <v>7</v>
      </c>
      <c r="N35" s="83"/>
      <c r="O35" s="84"/>
      <c r="P35" s="76">
        <v>68.5</v>
      </c>
      <c r="Q35" s="76">
        <v>25000</v>
      </c>
      <c r="R35" s="76">
        <v>4</v>
      </c>
      <c r="S35" s="85" t="s">
        <v>865</v>
      </c>
      <c r="T35" s="76" t="s">
        <v>873</v>
      </c>
      <c r="U35" s="76">
        <v>25.7</v>
      </c>
      <c r="V35" s="90" t="s">
        <v>884</v>
      </c>
    </row>
    <row r="36" spans="1:22" ht="15" customHeight="1">
      <c r="A36" s="96">
        <v>98344856</v>
      </c>
      <c r="B36" s="78">
        <v>44738</v>
      </c>
      <c r="C36" s="79">
        <v>44739</v>
      </c>
      <c r="D36" s="77" t="s">
        <v>862</v>
      </c>
      <c r="E36" s="87">
        <v>44743</v>
      </c>
      <c r="F36" s="81">
        <v>80</v>
      </c>
      <c r="G36" s="81" t="s">
        <v>880</v>
      </c>
      <c r="H36" s="81" t="s">
        <v>881</v>
      </c>
      <c r="I36" s="78">
        <v>44768</v>
      </c>
      <c r="J36" s="97" t="s">
        <v>882</v>
      </c>
      <c r="K36" s="77" t="s">
        <v>885</v>
      </c>
      <c r="L36" s="82" t="s">
        <v>883</v>
      </c>
      <c r="M36" s="77" t="s">
        <v>7</v>
      </c>
      <c r="N36" s="83"/>
      <c r="O36" s="84"/>
      <c r="P36" s="76">
        <v>68.5</v>
      </c>
      <c r="Q36" s="76">
        <v>25400</v>
      </c>
      <c r="R36" s="76">
        <v>4</v>
      </c>
      <c r="S36" s="85" t="s">
        <v>865</v>
      </c>
      <c r="T36" s="76" t="s">
        <v>873</v>
      </c>
      <c r="U36" s="76">
        <v>25.7</v>
      </c>
      <c r="V36" s="81" t="s">
        <v>886</v>
      </c>
    </row>
    <row r="37" spans="1:22" ht="15" customHeight="1">
      <c r="A37" s="96">
        <v>91972737</v>
      </c>
      <c r="B37" s="78">
        <v>44738</v>
      </c>
      <c r="C37" s="79">
        <v>44739</v>
      </c>
      <c r="D37" s="77" t="s">
        <v>862</v>
      </c>
      <c r="E37" s="87">
        <v>44743</v>
      </c>
      <c r="F37" s="81">
        <v>80</v>
      </c>
      <c r="G37" s="81" t="s">
        <v>880</v>
      </c>
      <c r="H37" s="81" t="s">
        <v>881</v>
      </c>
      <c r="I37" s="78">
        <v>44768</v>
      </c>
      <c r="J37" s="81"/>
      <c r="K37" s="97" t="s">
        <v>882</v>
      </c>
      <c r="L37" s="82" t="s">
        <v>883</v>
      </c>
      <c r="M37" s="77" t="s">
        <v>7</v>
      </c>
      <c r="N37" s="83"/>
      <c r="O37" s="84"/>
      <c r="P37" s="76">
        <v>68.5</v>
      </c>
      <c r="Q37" s="76">
        <v>25300</v>
      </c>
      <c r="R37" s="76">
        <v>4</v>
      </c>
      <c r="S37" s="85" t="s">
        <v>865</v>
      </c>
      <c r="T37" s="76" t="s">
        <v>873</v>
      </c>
      <c r="U37" s="76">
        <v>25.7</v>
      </c>
      <c r="V37" s="90" t="s">
        <v>884</v>
      </c>
    </row>
    <row r="38" spans="1:22" ht="15" customHeight="1">
      <c r="A38" s="96">
        <v>98320088</v>
      </c>
      <c r="B38" s="78">
        <v>44738</v>
      </c>
      <c r="C38" s="79">
        <v>44739</v>
      </c>
      <c r="D38" s="77" t="s">
        <v>862</v>
      </c>
      <c r="E38" s="87">
        <v>44743</v>
      </c>
      <c r="F38" s="81">
        <v>80</v>
      </c>
      <c r="G38" s="81" t="s">
        <v>880</v>
      </c>
      <c r="H38" s="81" t="s">
        <v>881</v>
      </c>
      <c r="I38" s="78">
        <v>44768</v>
      </c>
      <c r="J38" s="81"/>
      <c r="K38" s="97" t="s">
        <v>882</v>
      </c>
      <c r="L38" s="82" t="s">
        <v>883</v>
      </c>
      <c r="M38" s="77" t="s">
        <v>7</v>
      </c>
      <c r="N38" s="83"/>
      <c r="O38" s="84"/>
      <c r="P38" s="76">
        <v>68.5</v>
      </c>
      <c r="Q38" s="76">
        <v>25500</v>
      </c>
      <c r="R38" s="76">
        <v>4</v>
      </c>
      <c r="S38" s="85" t="s">
        <v>865</v>
      </c>
      <c r="T38" s="76" t="s">
        <v>873</v>
      </c>
      <c r="U38" s="76">
        <v>25.7</v>
      </c>
      <c r="V38" s="90" t="s">
        <v>884</v>
      </c>
    </row>
    <row r="39" spans="1:22" ht="15" customHeight="1">
      <c r="A39" s="96">
        <v>97869796</v>
      </c>
      <c r="B39" s="78">
        <v>44738</v>
      </c>
      <c r="C39" s="79">
        <v>44739</v>
      </c>
      <c r="D39" s="77" t="s">
        <v>862</v>
      </c>
      <c r="E39" s="87">
        <v>44743</v>
      </c>
      <c r="F39" s="81">
        <v>80</v>
      </c>
      <c r="G39" s="81" t="s">
        <v>880</v>
      </c>
      <c r="H39" s="81" t="s">
        <v>881</v>
      </c>
      <c r="I39" s="78">
        <v>44768</v>
      </c>
      <c r="J39" s="81"/>
      <c r="K39" s="97" t="s">
        <v>882</v>
      </c>
      <c r="L39" s="82" t="s">
        <v>883</v>
      </c>
      <c r="M39" s="77" t="s">
        <v>7</v>
      </c>
      <c r="N39" s="83"/>
      <c r="O39" s="84"/>
      <c r="P39" s="76">
        <v>68.5</v>
      </c>
      <c r="Q39" s="76">
        <v>25000</v>
      </c>
      <c r="R39" s="76">
        <v>4</v>
      </c>
      <c r="S39" s="85" t="s">
        <v>865</v>
      </c>
      <c r="T39" s="76" t="s">
        <v>873</v>
      </c>
      <c r="U39" s="76">
        <v>25.7</v>
      </c>
      <c r="V39" s="90" t="s">
        <v>884</v>
      </c>
    </row>
    <row r="40" spans="1:22" ht="15" customHeight="1">
      <c r="A40" s="96">
        <v>92936897</v>
      </c>
      <c r="B40" s="78">
        <v>44739</v>
      </c>
      <c r="C40" s="79">
        <v>44739</v>
      </c>
      <c r="D40" s="77" t="s">
        <v>862</v>
      </c>
      <c r="E40" s="87">
        <v>44743</v>
      </c>
      <c r="F40" s="81">
        <v>80</v>
      </c>
      <c r="G40" s="81" t="s">
        <v>880</v>
      </c>
      <c r="H40" s="81" t="s">
        <v>881</v>
      </c>
      <c r="I40" s="78">
        <v>44768</v>
      </c>
      <c r="J40" s="81"/>
      <c r="K40" s="97" t="s">
        <v>882</v>
      </c>
      <c r="L40" s="82" t="s">
        <v>887</v>
      </c>
      <c r="M40" s="77" t="s">
        <v>7</v>
      </c>
      <c r="N40" s="83"/>
      <c r="O40" s="84"/>
      <c r="P40" s="76">
        <v>68.5</v>
      </c>
      <c r="Q40" s="76">
        <v>25000</v>
      </c>
      <c r="R40" s="76">
        <v>4</v>
      </c>
      <c r="S40" s="85" t="s">
        <v>865</v>
      </c>
      <c r="T40" s="76" t="s">
        <v>873</v>
      </c>
      <c r="U40" s="76">
        <v>25.7</v>
      </c>
      <c r="V40" s="90" t="s">
        <v>884</v>
      </c>
    </row>
    <row r="41" spans="1:22" ht="15" customHeight="1">
      <c r="A41" s="96">
        <v>91990069</v>
      </c>
      <c r="B41" s="78">
        <v>44739</v>
      </c>
      <c r="C41" s="79">
        <v>44740</v>
      </c>
      <c r="D41" s="77" t="s">
        <v>862</v>
      </c>
      <c r="E41" s="87">
        <v>44743</v>
      </c>
      <c r="F41" s="81">
        <v>80</v>
      </c>
      <c r="G41" s="81" t="s">
        <v>880</v>
      </c>
      <c r="H41" s="81" t="s">
        <v>881</v>
      </c>
      <c r="I41" s="78">
        <v>44768</v>
      </c>
      <c r="J41" s="81"/>
      <c r="K41" s="97" t="s">
        <v>882</v>
      </c>
      <c r="L41" s="82" t="s">
        <v>887</v>
      </c>
      <c r="M41" s="77" t="s">
        <v>7</v>
      </c>
      <c r="N41" s="83"/>
      <c r="O41" s="84"/>
      <c r="P41" s="76">
        <v>68.5</v>
      </c>
      <c r="Q41" s="76">
        <v>25300</v>
      </c>
      <c r="R41" s="76">
        <v>4</v>
      </c>
      <c r="S41" s="85" t="s">
        <v>865</v>
      </c>
      <c r="T41" s="76" t="s">
        <v>873</v>
      </c>
      <c r="U41" s="76">
        <v>25.7</v>
      </c>
      <c r="V41" s="90" t="s">
        <v>884</v>
      </c>
    </row>
    <row r="42" spans="1:22" ht="15" customHeight="1">
      <c r="A42" s="81">
        <v>92887595</v>
      </c>
      <c r="B42" s="78">
        <v>44739</v>
      </c>
      <c r="C42" s="79">
        <v>44740</v>
      </c>
      <c r="D42" s="77" t="s">
        <v>862</v>
      </c>
      <c r="E42" s="87">
        <v>44743</v>
      </c>
      <c r="F42" s="81">
        <v>80</v>
      </c>
      <c r="G42" s="81" t="s">
        <v>880</v>
      </c>
      <c r="H42" s="98">
        <v>44739</v>
      </c>
      <c r="I42" s="99" t="s">
        <v>888</v>
      </c>
      <c r="J42" s="81"/>
      <c r="K42" s="97" t="s">
        <v>882</v>
      </c>
      <c r="L42" s="82" t="s">
        <v>887</v>
      </c>
      <c r="M42" s="77" t="s">
        <v>7</v>
      </c>
      <c r="N42" s="83"/>
      <c r="O42" s="84"/>
      <c r="P42" s="76">
        <v>68.5</v>
      </c>
      <c r="Q42" s="76">
        <v>25000</v>
      </c>
      <c r="R42" s="76">
        <v>4</v>
      </c>
      <c r="S42" s="85" t="s">
        <v>865</v>
      </c>
      <c r="T42" s="76" t="s">
        <v>873</v>
      </c>
      <c r="U42" s="76">
        <v>25.7</v>
      </c>
      <c r="V42" s="90" t="s">
        <v>884</v>
      </c>
    </row>
    <row r="43" spans="1:22" ht="15" customHeight="1">
      <c r="A43" s="96">
        <v>94201993</v>
      </c>
      <c r="B43" s="78">
        <v>44736</v>
      </c>
      <c r="C43" s="79">
        <v>44737</v>
      </c>
      <c r="D43" s="77" t="s">
        <v>862</v>
      </c>
      <c r="E43" s="87">
        <v>44743</v>
      </c>
      <c r="F43" s="81">
        <v>80</v>
      </c>
      <c r="G43" s="81" t="s">
        <v>880</v>
      </c>
      <c r="H43" s="81" t="s">
        <v>889</v>
      </c>
      <c r="I43" s="78">
        <v>44766</v>
      </c>
      <c r="J43" s="81"/>
      <c r="K43" s="97" t="s">
        <v>882</v>
      </c>
      <c r="L43" s="82" t="s">
        <v>890</v>
      </c>
      <c r="M43" s="77" t="s">
        <v>7</v>
      </c>
      <c r="N43" s="83"/>
      <c r="O43" s="84"/>
      <c r="P43" s="76">
        <v>69</v>
      </c>
      <c r="Q43" s="81">
        <v>25000</v>
      </c>
      <c r="R43" s="81">
        <v>4</v>
      </c>
      <c r="S43" s="89" t="s">
        <v>877</v>
      </c>
      <c r="T43" s="100" t="s">
        <v>891</v>
      </c>
      <c r="U43" s="81">
        <v>25.22</v>
      </c>
      <c r="V43" s="90" t="s">
        <v>884</v>
      </c>
    </row>
    <row r="44" spans="1:22" ht="15" customHeight="1">
      <c r="A44" s="96">
        <v>59730622</v>
      </c>
      <c r="B44" s="78">
        <v>44738</v>
      </c>
      <c r="C44" s="79">
        <v>44739</v>
      </c>
      <c r="D44" s="77" t="s">
        <v>862</v>
      </c>
      <c r="E44" s="87">
        <v>44743</v>
      </c>
      <c r="F44" s="81">
        <v>80</v>
      </c>
      <c r="G44" s="81" t="s">
        <v>880</v>
      </c>
      <c r="H44" s="81" t="s">
        <v>881</v>
      </c>
      <c r="I44" s="78">
        <v>44768</v>
      </c>
      <c r="J44" s="81"/>
      <c r="K44" s="97" t="s">
        <v>882</v>
      </c>
      <c r="L44" s="82" t="s">
        <v>883</v>
      </c>
      <c r="M44" s="77" t="s">
        <v>7</v>
      </c>
      <c r="N44" s="83"/>
      <c r="O44" s="84"/>
      <c r="P44" s="76">
        <v>69</v>
      </c>
      <c r="Q44" s="81">
        <v>25000</v>
      </c>
      <c r="R44" s="81">
        <v>4</v>
      </c>
      <c r="S44" s="89" t="s">
        <v>877</v>
      </c>
      <c r="T44" s="100" t="s">
        <v>891</v>
      </c>
      <c r="U44" s="81">
        <v>25.22</v>
      </c>
      <c r="V44" s="90" t="s">
        <v>884</v>
      </c>
    </row>
    <row r="45" spans="1:22" ht="15" customHeight="1">
      <c r="A45" s="96">
        <v>94602794</v>
      </c>
      <c r="B45" s="78">
        <v>44716</v>
      </c>
      <c r="C45" s="79">
        <v>44717</v>
      </c>
      <c r="D45" s="77" t="s">
        <v>862</v>
      </c>
      <c r="E45" s="87">
        <v>44743</v>
      </c>
      <c r="F45" s="77">
        <v>80</v>
      </c>
      <c r="G45" s="81" t="s">
        <v>880</v>
      </c>
      <c r="H45" s="81" t="s">
        <v>892</v>
      </c>
      <c r="I45" s="78">
        <v>44746</v>
      </c>
      <c r="J45" s="81"/>
      <c r="K45" s="97" t="s">
        <v>882</v>
      </c>
      <c r="L45" s="82" t="s">
        <v>893</v>
      </c>
      <c r="M45" s="77" t="s">
        <v>7</v>
      </c>
      <c r="N45" s="83"/>
      <c r="O45" s="84"/>
      <c r="P45" s="76">
        <v>69</v>
      </c>
      <c r="Q45" s="81">
        <v>25000</v>
      </c>
      <c r="R45" s="81">
        <v>4</v>
      </c>
      <c r="S45" s="89" t="s">
        <v>877</v>
      </c>
      <c r="T45" s="100" t="s">
        <v>891</v>
      </c>
      <c r="U45" s="81">
        <v>25.22</v>
      </c>
      <c r="V45" s="90" t="s">
        <v>884</v>
      </c>
    </row>
    <row r="46" spans="1:22" ht="15" customHeight="1">
      <c r="A46" s="96">
        <v>53076535</v>
      </c>
      <c r="B46" s="78">
        <v>44739</v>
      </c>
      <c r="C46" s="79">
        <v>44740</v>
      </c>
      <c r="D46" s="77" t="s">
        <v>862</v>
      </c>
      <c r="E46" s="87">
        <v>44743</v>
      </c>
      <c r="F46" s="81">
        <v>80</v>
      </c>
      <c r="G46" s="81" t="s">
        <v>880</v>
      </c>
      <c r="H46" s="81" t="s">
        <v>881</v>
      </c>
      <c r="I46" s="78">
        <v>44768</v>
      </c>
      <c r="J46" s="81"/>
      <c r="K46" s="97" t="s">
        <v>882</v>
      </c>
      <c r="L46" s="82" t="s">
        <v>887</v>
      </c>
      <c r="M46" s="77" t="s">
        <v>7</v>
      </c>
      <c r="N46" s="83"/>
      <c r="O46" s="84"/>
      <c r="P46" s="76">
        <v>69</v>
      </c>
      <c r="Q46" s="81">
        <v>25000</v>
      </c>
      <c r="R46" s="81">
        <v>4</v>
      </c>
      <c r="S46" s="89" t="s">
        <v>877</v>
      </c>
      <c r="T46" s="100" t="s">
        <v>891</v>
      </c>
      <c r="U46" s="81">
        <v>25.22</v>
      </c>
      <c r="V46" s="90" t="s">
        <v>884</v>
      </c>
    </row>
    <row r="47" spans="1:22" ht="15" customHeight="1">
      <c r="A47" s="96">
        <v>59712695</v>
      </c>
      <c r="B47" s="78">
        <v>44739</v>
      </c>
      <c r="C47" s="79">
        <v>44740</v>
      </c>
      <c r="D47" s="77" t="s">
        <v>862</v>
      </c>
      <c r="E47" s="87">
        <v>44743</v>
      </c>
      <c r="F47" s="81">
        <v>80</v>
      </c>
      <c r="G47" s="81" t="s">
        <v>880</v>
      </c>
      <c r="H47" s="81" t="s">
        <v>881</v>
      </c>
      <c r="I47" s="78">
        <v>44768</v>
      </c>
      <c r="J47" s="81"/>
      <c r="K47" s="97" t="s">
        <v>882</v>
      </c>
      <c r="L47" s="82" t="s">
        <v>887</v>
      </c>
      <c r="M47" s="77" t="s">
        <v>7</v>
      </c>
      <c r="N47" s="83"/>
      <c r="O47" s="84"/>
      <c r="P47" s="76">
        <v>69</v>
      </c>
      <c r="Q47" s="81">
        <v>25000</v>
      </c>
      <c r="R47" s="81">
        <v>4</v>
      </c>
      <c r="S47" s="89" t="s">
        <v>877</v>
      </c>
      <c r="T47" s="100" t="s">
        <v>891</v>
      </c>
      <c r="U47" s="81">
        <v>25.22</v>
      </c>
      <c r="V47" s="90" t="s">
        <v>884</v>
      </c>
    </row>
    <row r="48" spans="1:22" ht="15" customHeight="1">
      <c r="A48" s="96">
        <v>94187028</v>
      </c>
      <c r="B48" s="78">
        <v>44739</v>
      </c>
      <c r="C48" s="79">
        <v>44740</v>
      </c>
      <c r="D48" s="77" t="s">
        <v>862</v>
      </c>
      <c r="E48" s="87">
        <v>44743</v>
      </c>
      <c r="F48" s="81">
        <v>80</v>
      </c>
      <c r="G48" s="81" t="s">
        <v>880</v>
      </c>
      <c r="H48" s="81" t="s">
        <v>881</v>
      </c>
      <c r="I48" s="78">
        <v>44768</v>
      </c>
      <c r="J48" s="81"/>
      <c r="K48" s="97" t="s">
        <v>882</v>
      </c>
      <c r="L48" s="82" t="s">
        <v>887</v>
      </c>
      <c r="M48" s="77" t="s">
        <v>7</v>
      </c>
      <c r="N48" s="83"/>
      <c r="O48" s="84"/>
      <c r="P48" s="76">
        <v>69</v>
      </c>
      <c r="Q48" s="81">
        <v>25000</v>
      </c>
      <c r="R48" s="81">
        <v>4</v>
      </c>
      <c r="S48" s="89" t="s">
        <v>877</v>
      </c>
      <c r="T48" s="100" t="s">
        <v>891</v>
      </c>
      <c r="U48" s="81">
        <v>25.22</v>
      </c>
      <c r="V48" s="90" t="s">
        <v>884</v>
      </c>
    </row>
    <row r="49" spans="1:22" ht="15" customHeight="1">
      <c r="A49" s="96">
        <v>98160310</v>
      </c>
      <c r="B49" s="78">
        <v>44738</v>
      </c>
      <c r="C49" s="79">
        <v>44739</v>
      </c>
      <c r="D49" s="77" t="s">
        <v>862</v>
      </c>
      <c r="E49" s="87">
        <v>44743</v>
      </c>
      <c r="F49" s="81">
        <v>80</v>
      </c>
      <c r="G49" s="81" t="s">
        <v>880</v>
      </c>
      <c r="H49" s="81" t="s">
        <v>881</v>
      </c>
      <c r="I49" s="78">
        <v>44768</v>
      </c>
      <c r="J49" s="81"/>
      <c r="K49" s="97" t="s">
        <v>882</v>
      </c>
      <c r="L49" s="82" t="s">
        <v>883</v>
      </c>
      <c r="M49" s="77" t="s">
        <v>7</v>
      </c>
      <c r="N49" s="83"/>
      <c r="O49" s="84"/>
      <c r="P49" s="76">
        <v>69.8</v>
      </c>
      <c r="Q49" s="76">
        <v>24000</v>
      </c>
      <c r="R49" s="76">
        <v>4</v>
      </c>
      <c r="S49" s="89" t="s">
        <v>877</v>
      </c>
      <c r="T49" s="76" t="s">
        <v>894</v>
      </c>
      <c r="U49" s="81">
        <v>25.22</v>
      </c>
      <c r="V49" s="90" t="s">
        <v>884</v>
      </c>
    </row>
    <row r="50" spans="1:22" ht="15" customHeight="1">
      <c r="A50" s="96">
        <v>98182314</v>
      </c>
      <c r="B50" s="78">
        <v>44738</v>
      </c>
      <c r="C50" s="79">
        <v>44739</v>
      </c>
      <c r="D50" s="77" t="s">
        <v>862</v>
      </c>
      <c r="E50" s="87">
        <v>44743</v>
      </c>
      <c r="F50" s="81">
        <v>80</v>
      </c>
      <c r="G50" s="81" t="s">
        <v>880</v>
      </c>
      <c r="H50" s="81" t="s">
        <v>881</v>
      </c>
      <c r="I50" s="78">
        <v>44768</v>
      </c>
      <c r="J50" s="81"/>
      <c r="K50" s="97" t="s">
        <v>882</v>
      </c>
      <c r="L50" s="82" t="s">
        <v>883</v>
      </c>
      <c r="M50" s="77" t="s">
        <v>7</v>
      </c>
      <c r="N50" s="83"/>
      <c r="O50" s="84"/>
      <c r="P50" s="76">
        <v>69.8</v>
      </c>
      <c r="Q50" s="76">
        <v>24100</v>
      </c>
      <c r="R50" s="76">
        <v>4</v>
      </c>
      <c r="S50" s="89" t="s">
        <v>877</v>
      </c>
      <c r="T50" s="76" t="s">
        <v>894</v>
      </c>
      <c r="U50" s="81">
        <v>25.22</v>
      </c>
      <c r="V50" s="90" t="s">
        <v>884</v>
      </c>
    </row>
    <row r="51" spans="1:22" ht="15" customHeight="1">
      <c r="A51" s="96">
        <v>98158645</v>
      </c>
      <c r="B51" s="78">
        <v>44739</v>
      </c>
      <c r="C51" s="79">
        <v>44739</v>
      </c>
      <c r="D51" s="77" t="s">
        <v>862</v>
      </c>
      <c r="E51" s="87">
        <v>44743</v>
      </c>
      <c r="F51" s="81">
        <v>80</v>
      </c>
      <c r="G51" s="81" t="s">
        <v>880</v>
      </c>
      <c r="H51" s="81" t="s">
        <v>881</v>
      </c>
      <c r="I51" s="78">
        <v>44768</v>
      </c>
      <c r="J51" s="81"/>
      <c r="K51" s="97" t="s">
        <v>882</v>
      </c>
      <c r="L51" s="82" t="s">
        <v>887</v>
      </c>
      <c r="M51" s="77" t="s">
        <v>7</v>
      </c>
      <c r="N51" s="83"/>
      <c r="O51" s="84"/>
      <c r="P51" s="76">
        <v>69.8</v>
      </c>
      <c r="Q51" s="76">
        <v>24000</v>
      </c>
      <c r="R51" s="76">
        <v>4</v>
      </c>
      <c r="S51" s="89" t="s">
        <v>877</v>
      </c>
      <c r="T51" s="76" t="s">
        <v>894</v>
      </c>
      <c r="U51" s="81">
        <v>25.22</v>
      </c>
      <c r="V51" s="90" t="s">
        <v>884</v>
      </c>
    </row>
    <row r="52" spans="1:22" ht="15" customHeight="1">
      <c r="A52" s="96">
        <v>98197437</v>
      </c>
      <c r="B52" s="78">
        <v>44739</v>
      </c>
      <c r="C52" s="79">
        <v>44739</v>
      </c>
      <c r="D52" s="77" t="s">
        <v>862</v>
      </c>
      <c r="E52" s="87">
        <v>44743</v>
      </c>
      <c r="F52" s="81">
        <v>80</v>
      </c>
      <c r="G52" s="81" t="s">
        <v>880</v>
      </c>
      <c r="H52" s="81" t="s">
        <v>881</v>
      </c>
      <c r="I52" s="78">
        <v>44768</v>
      </c>
      <c r="J52" s="81"/>
      <c r="K52" s="97" t="s">
        <v>882</v>
      </c>
      <c r="L52" s="82" t="s">
        <v>887</v>
      </c>
      <c r="M52" s="77" t="s">
        <v>7</v>
      </c>
      <c r="N52" s="83"/>
      <c r="O52" s="84"/>
      <c r="P52" s="76">
        <v>69.8</v>
      </c>
      <c r="Q52" s="76">
        <v>24100</v>
      </c>
      <c r="R52" s="76">
        <v>4</v>
      </c>
      <c r="S52" s="89" t="s">
        <v>877</v>
      </c>
      <c r="T52" s="76" t="s">
        <v>894</v>
      </c>
      <c r="U52" s="81">
        <v>25.22</v>
      </c>
      <c r="V52" s="90" t="s">
        <v>884</v>
      </c>
    </row>
    <row r="53" spans="1:22" ht="15" customHeight="1">
      <c r="A53" s="96">
        <v>98096217</v>
      </c>
      <c r="B53" s="78">
        <v>44738</v>
      </c>
      <c r="C53" s="79">
        <v>44739</v>
      </c>
      <c r="D53" s="77" t="s">
        <v>862</v>
      </c>
      <c r="E53" s="87">
        <v>44743</v>
      </c>
      <c r="F53" s="81">
        <v>80</v>
      </c>
      <c r="G53" s="81" t="s">
        <v>880</v>
      </c>
      <c r="H53" s="81" t="s">
        <v>881</v>
      </c>
      <c r="I53" s="78">
        <v>44768</v>
      </c>
      <c r="J53" s="81"/>
      <c r="K53" s="97" t="s">
        <v>882</v>
      </c>
      <c r="L53" s="82" t="s">
        <v>883</v>
      </c>
      <c r="M53" s="77" t="s">
        <v>7</v>
      </c>
      <c r="N53" s="83"/>
      <c r="O53" s="84"/>
      <c r="P53" s="76">
        <v>69</v>
      </c>
      <c r="Q53" s="76">
        <v>25000</v>
      </c>
      <c r="R53" s="76">
        <v>4</v>
      </c>
      <c r="S53" s="85" t="s">
        <v>875</v>
      </c>
      <c r="T53" s="88" t="s">
        <v>876</v>
      </c>
      <c r="U53" s="76">
        <v>25.22</v>
      </c>
      <c r="V53" s="90" t="s">
        <v>884</v>
      </c>
    </row>
    <row r="54" spans="1:22" ht="15" customHeight="1">
      <c r="A54" s="96">
        <v>98089170</v>
      </c>
      <c r="B54" s="78">
        <v>44716</v>
      </c>
      <c r="C54" s="79">
        <v>44717</v>
      </c>
      <c r="D54" s="77" t="s">
        <v>862</v>
      </c>
      <c r="E54" s="87">
        <v>44743</v>
      </c>
      <c r="F54" s="77">
        <v>80</v>
      </c>
      <c r="G54" s="81" t="s">
        <v>880</v>
      </c>
      <c r="H54" s="81" t="s">
        <v>892</v>
      </c>
      <c r="I54" s="78">
        <v>44746</v>
      </c>
      <c r="J54" s="81"/>
      <c r="K54" s="97" t="s">
        <v>882</v>
      </c>
      <c r="L54" s="82" t="s">
        <v>893</v>
      </c>
      <c r="M54" s="77" t="s">
        <v>7</v>
      </c>
      <c r="N54" s="83"/>
      <c r="O54" s="84"/>
      <c r="P54" s="76">
        <v>69</v>
      </c>
      <c r="Q54" s="76">
        <v>25000</v>
      </c>
      <c r="R54" s="76">
        <v>4</v>
      </c>
      <c r="S54" s="85" t="s">
        <v>875</v>
      </c>
      <c r="T54" s="88" t="s">
        <v>876</v>
      </c>
      <c r="U54" s="76">
        <v>25.22</v>
      </c>
      <c r="V54" s="90" t="s">
        <v>884</v>
      </c>
    </row>
    <row r="55" spans="1:22" ht="15" customHeight="1">
      <c r="A55" s="96">
        <v>98017486</v>
      </c>
      <c r="B55" s="78">
        <v>44739</v>
      </c>
      <c r="C55" s="79">
        <v>44740</v>
      </c>
      <c r="D55" s="77" t="s">
        <v>862</v>
      </c>
      <c r="E55" s="87">
        <v>44743</v>
      </c>
      <c r="F55" s="81">
        <v>80</v>
      </c>
      <c r="G55" s="81" t="s">
        <v>880</v>
      </c>
      <c r="H55" s="81" t="s">
        <v>881</v>
      </c>
      <c r="I55" s="78">
        <v>44768</v>
      </c>
      <c r="J55" s="81"/>
      <c r="K55" s="97" t="s">
        <v>882</v>
      </c>
      <c r="L55" s="82" t="s">
        <v>887</v>
      </c>
      <c r="M55" s="77" t="s">
        <v>7</v>
      </c>
      <c r="N55" s="83"/>
      <c r="O55" s="84"/>
      <c r="P55" s="76">
        <v>69</v>
      </c>
      <c r="Q55" s="76">
        <v>25000</v>
      </c>
      <c r="R55" s="76">
        <v>4</v>
      </c>
      <c r="S55" s="85" t="s">
        <v>875</v>
      </c>
      <c r="T55" s="88" t="s">
        <v>876</v>
      </c>
      <c r="U55" s="76">
        <v>25.22</v>
      </c>
      <c r="V55" s="90" t="s">
        <v>884</v>
      </c>
    </row>
    <row r="56" spans="1:22" ht="15" customHeight="1">
      <c r="A56" s="96">
        <v>91723585</v>
      </c>
      <c r="B56" s="78">
        <v>44739</v>
      </c>
      <c r="C56" s="79">
        <v>44740</v>
      </c>
      <c r="D56" s="77" t="s">
        <v>862</v>
      </c>
      <c r="E56" s="87">
        <v>44743</v>
      </c>
      <c r="F56" s="81">
        <v>80</v>
      </c>
      <c r="G56" s="81" t="s">
        <v>880</v>
      </c>
      <c r="H56" s="81" t="s">
        <v>881</v>
      </c>
      <c r="I56" s="78">
        <v>44768</v>
      </c>
      <c r="J56" s="81"/>
      <c r="K56" s="97" t="s">
        <v>882</v>
      </c>
      <c r="L56" s="82" t="s">
        <v>887</v>
      </c>
      <c r="M56" s="77" t="s">
        <v>7</v>
      </c>
      <c r="N56" s="83"/>
      <c r="O56" s="84"/>
      <c r="P56" s="76">
        <v>69.2</v>
      </c>
      <c r="Q56" s="76">
        <v>24400</v>
      </c>
      <c r="R56" s="76">
        <v>4</v>
      </c>
      <c r="S56" s="85" t="s">
        <v>865</v>
      </c>
      <c r="T56" s="76" t="s">
        <v>866</v>
      </c>
      <c r="U56" s="76">
        <v>25.46</v>
      </c>
      <c r="V56" s="90" t="s">
        <v>884</v>
      </c>
    </row>
    <row r="57" spans="1:22" ht="15" customHeight="1">
      <c r="A57" s="96">
        <v>91750042</v>
      </c>
      <c r="B57" s="78">
        <v>44739</v>
      </c>
      <c r="C57" s="79">
        <v>44740</v>
      </c>
      <c r="D57" s="77" t="s">
        <v>862</v>
      </c>
      <c r="E57" s="87">
        <v>44743</v>
      </c>
      <c r="F57" s="81">
        <v>80</v>
      </c>
      <c r="G57" s="81" t="s">
        <v>880</v>
      </c>
      <c r="H57" s="81" t="s">
        <v>881</v>
      </c>
      <c r="I57" s="78">
        <v>44768</v>
      </c>
      <c r="J57" s="81"/>
      <c r="K57" s="97" t="s">
        <v>882</v>
      </c>
      <c r="L57" s="82" t="s">
        <v>887</v>
      </c>
      <c r="M57" s="77" t="s">
        <v>7</v>
      </c>
      <c r="N57" s="83"/>
      <c r="O57" s="84"/>
      <c r="P57" s="76">
        <v>69.2</v>
      </c>
      <c r="Q57" s="76">
        <v>24400</v>
      </c>
      <c r="R57" s="76">
        <v>4</v>
      </c>
      <c r="S57" s="85" t="s">
        <v>865</v>
      </c>
      <c r="T57" s="76" t="s">
        <v>866</v>
      </c>
      <c r="U57" s="76">
        <v>25.46</v>
      </c>
      <c r="V57" s="90" t="s">
        <v>884</v>
      </c>
    </row>
    <row r="58" spans="1:22" ht="15" customHeight="1">
      <c r="A58" s="96">
        <v>91984302</v>
      </c>
      <c r="B58" s="78">
        <v>44739</v>
      </c>
      <c r="C58" s="79">
        <v>44740</v>
      </c>
      <c r="D58" s="77" t="s">
        <v>862</v>
      </c>
      <c r="E58" s="87">
        <v>44743</v>
      </c>
      <c r="F58" s="81">
        <v>80</v>
      </c>
      <c r="G58" s="81" t="s">
        <v>880</v>
      </c>
      <c r="H58" s="81" t="s">
        <v>881</v>
      </c>
      <c r="I58" s="78">
        <v>44768</v>
      </c>
      <c r="J58" s="81"/>
      <c r="K58" s="97" t="s">
        <v>882</v>
      </c>
      <c r="L58" s="82" t="s">
        <v>887</v>
      </c>
      <c r="M58" s="77" t="s">
        <v>7</v>
      </c>
      <c r="N58" s="83"/>
      <c r="O58" s="84"/>
      <c r="P58" s="76">
        <v>69.2</v>
      </c>
      <c r="Q58" s="76">
        <v>24500</v>
      </c>
      <c r="R58" s="76">
        <v>4</v>
      </c>
      <c r="S58" s="85" t="s">
        <v>865</v>
      </c>
      <c r="T58" s="76" t="s">
        <v>866</v>
      </c>
      <c r="U58" s="76">
        <v>25.46</v>
      </c>
      <c r="V58" s="90" t="s">
        <v>884</v>
      </c>
    </row>
    <row r="59" spans="1:22" ht="15" customHeight="1">
      <c r="A59" s="96">
        <v>54287370</v>
      </c>
      <c r="B59" s="78">
        <v>44738</v>
      </c>
      <c r="C59" s="79">
        <v>44739</v>
      </c>
      <c r="D59" s="77" t="s">
        <v>862</v>
      </c>
      <c r="E59" s="87">
        <v>44743</v>
      </c>
      <c r="F59" s="81">
        <v>80</v>
      </c>
      <c r="G59" s="81" t="s">
        <v>880</v>
      </c>
      <c r="H59" s="81" t="s">
        <v>881</v>
      </c>
      <c r="I59" s="78">
        <v>44768</v>
      </c>
      <c r="J59" s="81"/>
      <c r="K59" s="97" t="s">
        <v>882</v>
      </c>
      <c r="L59" s="82" t="s">
        <v>883</v>
      </c>
      <c r="M59" s="77" t="s">
        <v>7</v>
      </c>
      <c r="N59" s="83"/>
      <c r="O59" s="84"/>
      <c r="P59" s="76">
        <v>70</v>
      </c>
      <c r="Q59" s="76">
        <v>23600</v>
      </c>
      <c r="R59" s="81">
        <v>4</v>
      </c>
      <c r="S59" s="85" t="s">
        <v>865</v>
      </c>
      <c r="T59" s="76" t="s">
        <v>895</v>
      </c>
      <c r="U59" s="76">
        <v>25.69</v>
      </c>
      <c r="V59" s="90" t="s">
        <v>884</v>
      </c>
    </row>
    <row r="60" spans="1:22" ht="15" customHeight="1">
      <c r="A60" s="96">
        <v>54281829</v>
      </c>
      <c r="B60" s="78">
        <v>44739</v>
      </c>
      <c r="C60" s="79">
        <v>44740</v>
      </c>
      <c r="D60" s="77" t="s">
        <v>862</v>
      </c>
      <c r="E60" s="87">
        <v>44743</v>
      </c>
      <c r="F60" s="81">
        <v>80</v>
      </c>
      <c r="G60" s="81" t="s">
        <v>880</v>
      </c>
      <c r="H60" s="81" t="s">
        <v>881</v>
      </c>
      <c r="I60" s="78">
        <v>44768</v>
      </c>
      <c r="J60" s="81"/>
      <c r="K60" s="97" t="s">
        <v>882</v>
      </c>
      <c r="L60" s="82" t="s">
        <v>887</v>
      </c>
      <c r="M60" s="77" t="s">
        <v>7</v>
      </c>
      <c r="N60" s="83"/>
      <c r="O60" s="84"/>
      <c r="P60" s="76">
        <v>70</v>
      </c>
      <c r="Q60" s="76">
        <v>23600</v>
      </c>
      <c r="R60" s="81">
        <v>4</v>
      </c>
      <c r="S60" s="85" t="s">
        <v>865</v>
      </c>
      <c r="T60" s="76" t="s">
        <v>895</v>
      </c>
      <c r="U60" s="76">
        <v>25.69</v>
      </c>
      <c r="V60" s="90" t="s">
        <v>884</v>
      </c>
    </row>
    <row r="61" spans="1:22" ht="15" customHeight="1">
      <c r="A61" s="96">
        <v>91781633</v>
      </c>
      <c r="B61" s="78">
        <v>44739</v>
      </c>
      <c r="C61" s="79">
        <v>44739</v>
      </c>
      <c r="D61" s="77" t="s">
        <v>862</v>
      </c>
      <c r="E61" s="87">
        <v>44743</v>
      </c>
      <c r="F61" s="81">
        <v>80</v>
      </c>
      <c r="G61" s="81" t="s">
        <v>880</v>
      </c>
      <c r="H61" s="81" t="s">
        <v>881</v>
      </c>
      <c r="I61" s="78">
        <v>44768</v>
      </c>
      <c r="J61" s="81"/>
      <c r="K61" s="97" t="s">
        <v>882</v>
      </c>
      <c r="L61" s="82" t="s">
        <v>887</v>
      </c>
      <c r="M61" s="77" t="s">
        <v>7</v>
      </c>
      <c r="N61" s="83"/>
      <c r="O61" s="84"/>
      <c r="P61" s="76">
        <v>69.5</v>
      </c>
      <c r="Q61" s="76">
        <v>23700</v>
      </c>
      <c r="R61" s="76">
        <v>4</v>
      </c>
      <c r="S61" s="85" t="s">
        <v>865</v>
      </c>
      <c r="T61" s="76" t="s">
        <v>896</v>
      </c>
      <c r="U61" s="76">
        <v>25.69</v>
      </c>
      <c r="V61" s="90" t="s">
        <v>884</v>
      </c>
    </row>
    <row r="62" spans="1:22" ht="15" customHeight="1">
      <c r="A62" s="96">
        <v>91749341</v>
      </c>
      <c r="B62" s="78">
        <v>44739</v>
      </c>
      <c r="C62" s="79">
        <v>44739</v>
      </c>
      <c r="D62" s="77" t="s">
        <v>862</v>
      </c>
      <c r="E62" s="87">
        <v>44743</v>
      </c>
      <c r="F62" s="81">
        <v>80</v>
      </c>
      <c r="G62" s="81" t="s">
        <v>880</v>
      </c>
      <c r="H62" s="81" t="s">
        <v>881</v>
      </c>
      <c r="I62" s="78">
        <v>44768</v>
      </c>
      <c r="J62" s="81"/>
      <c r="K62" s="97" t="s">
        <v>882</v>
      </c>
      <c r="L62" s="82" t="s">
        <v>887</v>
      </c>
      <c r="M62" s="77" t="s">
        <v>7</v>
      </c>
      <c r="N62" s="83"/>
      <c r="O62" s="84"/>
      <c r="P62" s="76">
        <v>69</v>
      </c>
      <c r="Q62" s="76">
        <v>24800</v>
      </c>
      <c r="R62" s="76">
        <v>4</v>
      </c>
      <c r="S62" s="85" t="s">
        <v>865</v>
      </c>
      <c r="T62" s="101" t="s">
        <v>897</v>
      </c>
      <c r="U62" s="76">
        <v>25.38</v>
      </c>
      <c r="V62" s="90" t="s">
        <v>884</v>
      </c>
    </row>
    <row r="63" spans="1:22" ht="15" customHeight="1">
      <c r="A63" s="96">
        <v>54263215</v>
      </c>
      <c r="B63" s="78">
        <v>44739</v>
      </c>
      <c r="C63" s="79">
        <v>44740</v>
      </c>
      <c r="D63" s="77" t="s">
        <v>862</v>
      </c>
      <c r="E63" s="87">
        <v>44743</v>
      </c>
      <c r="F63" s="81">
        <v>80</v>
      </c>
      <c r="G63" s="81" t="s">
        <v>880</v>
      </c>
      <c r="H63" s="81" t="s">
        <v>881</v>
      </c>
      <c r="I63" s="78">
        <v>44768</v>
      </c>
      <c r="J63" s="81"/>
      <c r="K63" s="97" t="s">
        <v>882</v>
      </c>
      <c r="L63" s="82" t="s">
        <v>887</v>
      </c>
      <c r="M63" s="77" t="s">
        <v>7</v>
      </c>
      <c r="N63" s="83"/>
      <c r="O63" s="84"/>
      <c r="P63" s="76">
        <v>71.2</v>
      </c>
      <c r="Q63" s="76">
        <v>22800</v>
      </c>
      <c r="R63" s="76">
        <v>4</v>
      </c>
      <c r="S63" s="85" t="s">
        <v>865</v>
      </c>
      <c r="T63" s="76" t="s">
        <v>898</v>
      </c>
      <c r="U63" s="76">
        <v>25.62</v>
      </c>
      <c r="V63" s="90" t="s">
        <v>884</v>
      </c>
    </row>
    <row r="64" spans="1:22" ht="15" customHeight="1">
      <c r="A64" s="96">
        <v>58406265</v>
      </c>
      <c r="B64" s="78">
        <v>44739</v>
      </c>
      <c r="C64" s="79">
        <v>44740</v>
      </c>
      <c r="D64" s="77" t="s">
        <v>862</v>
      </c>
      <c r="E64" s="87">
        <v>44743</v>
      </c>
      <c r="F64" s="102">
        <v>60</v>
      </c>
      <c r="G64" s="81" t="s">
        <v>880</v>
      </c>
      <c r="H64" s="81" t="s">
        <v>881</v>
      </c>
      <c r="I64" s="78">
        <v>44768</v>
      </c>
      <c r="J64" s="81"/>
      <c r="K64" s="97" t="s">
        <v>882</v>
      </c>
      <c r="L64" s="82" t="s">
        <v>887</v>
      </c>
      <c r="M64" s="77" t="s">
        <v>7</v>
      </c>
      <c r="N64" s="83"/>
      <c r="O64" s="84"/>
      <c r="P64" s="76">
        <v>72</v>
      </c>
      <c r="Q64" s="76">
        <v>21700</v>
      </c>
      <c r="R64" s="76">
        <v>3</v>
      </c>
      <c r="S64" s="85" t="s">
        <v>899</v>
      </c>
      <c r="T64" s="76" t="s">
        <v>900</v>
      </c>
      <c r="U64" s="81">
        <v>19.62</v>
      </c>
      <c r="V64" s="90" t="s">
        <v>884</v>
      </c>
    </row>
    <row r="65" spans="1:22" ht="15" customHeight="1">
      <c r="A65" s="96">
        <v>94811007</v>
      </c>
      <c r="B65" s="78">
        <v>44739</v>
      </c>
      <c r="C65" s="79">
        <v>44740</v>
      </c>
      <c r="D65" s="77" t="s">
        <v>862</v>
      </c>
      <c r="E65" s="87">
        <v>44743</v>
      </c>
      <c r="F65" s="102">
        <v>60</v>
      </c>
      <c r="G65" s="81" t="s">
        <v>880</v>
      </c>
      <c r="H65" s="81" t="s">
        <v>881</v>
      </c>
      <c r="I65" s="78">
        <v>44768</v>
      </c>
      <c r="J65" s="81"/>
      <c r="K65" s="97" t="s">
        <v>882</v>
      </c>
      <c r="L65" s="82" t="s">
        <v>887</v>
      </c>
      <c r="M65" s="77" t="s">
        <v>7</v>
      </c>
      <c r="N65" s="83"/>
      <c r="O65" s="84"/>
      <c r="P65" s="76">
        <v>68</v>
      </c>
      <c r="Q65" s="76">
        <v>24000</v>
      </c>
      <c r="R65" s="76">
        <v>3</v>
      </c>
      <c r="S65" s="85" t="s">
        <v>899</v>
      </c>
      <c r="T65" s="76" t="s">
        <v>901</v>
      </c>
      <c r="U65" s="76">
        <v>19.62</v>
      </c>
      <c r="V65" s="90" t="s">
        <v>884</v>
      </c>
    </row>
    <row r="66" spans="1:22" ht="15" customHeight="1">
      <c r="A66" s="96">
        <v>90965930</v>
      </c>
      <c r="B66" s="78">
        <v>44739</v>
      </c>
      <c r="C66" s="79">
        <v>44740</v>
      </c>
      <c r="D66" s="77" t="s">
        <v>862</v>
      </c>
      <c r="E66" s="87">
        <v>44743</v>
      </c>
      <c r="F66" s="103">
        <v>40</v>
      </c>
      <c r="G66" s="81" t="s">
        <v>880</v>
      </c>
      <c r="H66" s="81" t="s">
        <v>881</v>
      </c>
      <c r="I66" s="78">
        <v>44768</v>
      </c>
      <c r="J66" s="81"/>
      <c r="K66" s="97" t="s">
        <v>882</v>
      </c>
      <c r="L66" s="82" t="s">
        <v>887</v>
      </c>
      <c r="M66" s="77" t="s">
        <v>7</v>
      </c>
      <c r="N66" s="83"/>
      <c r="O66" s="84"/>
      <c r="P66" s="76">
        <v>73</v>
      </c>
      <c r="Q66" s="76">
        <v>19600</v>
      </c>
      <c r="R66" s="76">
        <v>2</v>
      </c>
      <c r="S66" s="85" t="s">
        <v>902</v>
      </c>
      <c r="T66" s="76" t="s">
        <v>903</v>
      </c>
      <c r="U66" s="76">
        <v>14.62</v>
      </c>
      <c r="V66" s="90" t="s">
        <v>884</v>
      </c>
    </row>
    <row r="67" spans="1:22" ht="15" customHeight="1">
      <c r="A67" s="96">
        <v>91206698</v>
      </c>
      <c r="B67" s="78">
        <v>44739</v>
      </c>
      <c r="C67" s="79">
        <v>44740</v>
      </c>
      <c r="D67" s="77" t="s">
        <v>862</v>
      </c>
      <c r="E67" s="87">
        <v>44743</v>
      </c>
      <c r="F67" s="103">
        <v>40</v>
      </c>
      <c r="G67" s="81" t="s">
        <v>880</v>
      </c>
      <c r="H67" s="81" t="s">
        <v>881</v>
      </c>
      <c r="I67" s="78">
        <v>44768</v>
      </c>
      <c r="J67" s="81"/>
      <c r="K67" s="97" t="s">
        <v>882</v>
      </c>
      <c r="L67" s="82" t="s">
        <v>887</v>
      </c>
      <c r="M67" s="77" t="s">
        <v>7</v>
      </c>
      <c r="N67" s="83"/>
      <c r="O67" s="84"/>
      <c r="P67" s="76">
        <v>73</v>
      </c>
      <c r="Q67" s="76">
        <v>19500</v>
      </c>
      <c r="R67" s="76">
        <v>2</v>
      </c>
      <c r="S67" s="85" t="s">
        <v>902</v>
      </c>
      <c r="T67" s="76" t="s">
        <v>903</v>
      </c>
      <c r="U67" s="76">
        <v>14.62</v>
      </c>
      <c r="V67" s="90" t="s">
        <v>884</v>
      </c>
    </row>
    <row r="68" spans="1:22" ht="15" customHeight="1">
      <c r="A68" s="96">
        <v>94247632</v>
      </c>
      <c r="B68" s="78">
        <v>44739</v>
      </c>
      <c r="C68" s="79">
        <v>44740</v>
      </c>
      <c r="D68" s="77" t="s">
        <v>862</v>
      </c>
      <c r="E68" s="87">
        <v>44743</v>
      </c>
      <c r="F68" s="103">
        <v>40</v>
      </c>
      <c r="G68" s="81" t="s">
        <v>880</v>
      </c>
      <c r="H68" s="81" t="s">
        <v>881</v>
      </c>
      <c r="I68" s="78">
        <v>44768</v>
      </c>
      <c r="J68" s="81"/>
      <c r="K68" s="97" t="s">
        <v>882</v>
      </c>
      <c r="L68" s="82" t="s">
        <v>887</v>
      </c>
      <c r="M68" s="77" t="s">
        <v>7</v>
      </c>
      <c r="N68" s="83"/>
      <c r="O68" s="84"/>
      <c r="P68" s="76">
        <v>73</v>
      </c>
      <c r="Q68" s="76">
        <v>19500</v>
      </c>
      <c r="R68" s="76">
        <v>2</v>
      </c>
      <c r="S68" s="85" t="s">
        <v>902</v>
      </c>
      <c r="T68" s="76" t="s">
        <v>903</v>
      </c>
      <c r="U68" s="76">
        <v>14.62</v>
      </c>
      <c r="V68" s="90" t="s">
        <v>884</v>
      </c>
    </row>
    <row r="69" spans="1:22" ht="15" customHeight="1">
      <c r="A69" s="96">
        <v>94384302</v>
      </c>
      <c r="B69" s="78">
        <v>44739</v>
      </c>
      <c r="C69" s="79">
        <v>44740</v>
      </c>
      <c r="D69" s="77" t="s">
        <v>862</v>
      </c>
      <c r="E69" s="87">
        <v>44743</v>
      </c>
      <c r="F69" s="103">
        <v>40</v>
      </c>
      <c r="G69" s="81" t="s">
        <v>880</v>
      </c>
      <c r="H69" s="81" t="s">
        <v>881</v>
      </c>
      <c r="I69" s="78">
        <v>44768</v>
      </c>
      <c r="J69" s="81"/>
      <c r="K69" s="97" t="s">
        <v>882</v>
      </c>
      <c r="L69" s="82" t="s">
        <v>887</v>
      </c>
      <c r="M69" s="77" t="s">
        <v>7</v>
      </c>
      <c r="N69" s="83"/>
      <c r="O69" s="84"/>
      <c r="P69" s="76">
        <v>73</v>
      </c>
      <c r="Q69" s="76">
        <v>21000</v>
      </c>
      <c r="R69" s="76">
        <v>2</v>
      </c>
      <c r="S69" s="85" t="s">
        <v>902</v>
      </c>
      <c r="T69" s="76" t="s">
        <v>904</v>
      </c>
      <c r="U69" s="76">
        <v>14.62</v>
      </c>
      <c r="V69" s="90" t="s">
        <v>884</v>
      </c>
    </row>
    <row r="70" spans="1:22" ht="15" customHeight="1">
      <c r="A70" s="96">
        <v>94408150</v>
      </c>
      <c r="B70" s="78">
        <v>44739</v>
      </c>
      <c r="C70" s="79">
        <v>44740</v>
      </c>
      <c r="D70" s="77" t="s">
        <v>862</v>
      </c>
      <c r="E70" s="87">
        <v>44743</v>
      </c>
      <c r="F70" s="103">
        <v>40</v>
      </c>
      <c r="G70" s="81" t="s">
        <v>880</v>
      </c>
      <c r="H70" s="81" t="s">
        <v>881</v>
      </c>
      <c r="I70" s="78">
        <v>44768</v>
      </c>
      <c r="J70" s="81"/>
      <c r="K70" s="97" t="s">
        <v>882</v>
      </c>
      <c r="L70" s="82" t="s">
        <v>887</v>
      </c>
      <c r="M70" s="77" t="s">
        <v>7</v>
      </c>
      <c r="N70" s="83"/>
      <c r="O70" s="84"/>
      <c r="P70" s="76">
        <v>73</v>
      </c>
      <c r="Q70" s="76">
        <v>20600</v>
      </c>
      <c r="R70" s="76">
        <v>2</v>
      </c>
      <c r="S70" s="85" t="s">
        <v>902</v>
      </c>
      <c r="T70" s="76" t="s">
        <v>905</v>
      </c>
      <c r="U70" s="76">
        <v>14.62</v>
      </c>
      <c r="V70" s="90" t="s">
        <v>884</v>
      </c>
    </row>
    <row r="71" spans="1:22" ht="15" customHeight="1">
      <c r="A71" s="96">
        <v>94451028</v>
      </c>
      <c r="B71" s="78">
        <v>44739</v>
      </c>
      <c r="C71" s="79">
        <v>44740</v>
      </c>
      <c r="D71" s="77" t="s">
        <v>862</v>
      </c>
      <c r="E71" s="87">
        <v>44743</v>
      </c>
      <c r="F71" s="103">
        <v>40</v>
      </c>
      <c r="G71" s="81" t="s">
        <v>880</v>
      </c>
      <c r="H71" s="81" t="s">
        <v>881</v>
      </c>
      <c r="I71" s="78">
        <v>44768</v>
      </c>
      <c r="J71" s="81"/>
      <c r="K71" s="97" t="s">
        <v>882</v>
      </c>
      <c r="L71" s="82" t="s">
        <v>887</v>
      </c>
      <c r="M71" s="77" t="s">
        <v>7</v>
      </c>
      <c r="N71" s="83"/>
      <c r="O71" s="84"/>
      <c r="P71" s="76">
        <v>72</v>
      </c>
      <c r="Q71" s="76">
        <v>19600</v>
      </c>
      <c r="R71" s="76">
        <v>2</v>
      </c>
      <c r="S71" s="85" t="s">
        <v>902</v>
      </c>
      <c r="T71" s="81" t="s">
        <v>906</v>
      </c>
      <c r="U71" s="76">
        <v>14.62</v>
      </c>
      <c r="V71" s="90" t="s">
        <v>884</v>
      </c>
    </row>
    <row r="72" spans="1:22" ht="15" customHeight="1">
      <c r="A72" s="96">
        <v>95382594</v>
      </c>
      <c r="B72" s="78">
        <v>44739</v>
      </c>
      <c r="C72" s="79">
        <v>44740</v>
      </c>
      <c r="D72" s="77" t="s">
        <v>862</v>
      </c>
      <c r="E72" s="87">
        <v>44743</v>
      </c>
      <c r="F72" s="103">
        <v>40</v>
      </c>
      <c r="G72" s="81" t="s">
        <v>880</v>
      </c>
      <c r="H72" s="81" t="s">
        <v>881</v>
      </c>
      <c r="I72" s="78">
        <v>44768</v>
      </c>
      <c r="J72" s="81"/>
      <c r="K72" s="97" t="s">
        <v>882</v>
      </c>
      <c r="L72" s="82" t="s">
        <v>887</v>
      </c>
      <c r="M72" s="77" t="s">
        <v>7</v>
      </c>
      <c r="N72" s="83"/>
      <c r="O72" s="84"/>
      <c r="P72" s="76">
        <v>72</v>
      </c>
      <c r="Q72" s="76">
        <v>19500</v>
      </c>
      <c r="R72" s="76">
        <v>2</v>
      </c>
      <c r="S72" s="85" t="s">
        <v>902</v>
      </c>
      <c r="T72" s="81" t="s">
        <v>906</v>
      </c>
      <c r="U72" s="76">
        <v>14.62</v>
      </c>
      <c r="V72" s="90" t="s">
        <v>884</v>
      </c>
    </row>
    <row r="73" spans="1:22" ht="15" customHeight="1">
      <c r="A73" s="96">
        <v>95419792</v>
      </c>
      <c r="B73" s="78">
        <v>44739</v>
      </c>
      <c r="C73" s="79">
        <v>44740</v>
      </c>
      <c r="D73" s="77" t="s">
        <v>862</v>
      </c>
      <c r="E73" s="87">
        <v>44743</v>
      </c>
      <c r="F73" s="103">
        <v>40</v>
      </c>
      <c r="G73" s="81" t="s">
        <v>880</v>
      </c>
      <c r="H73" s="81" t="s">
        <v>881</v>
      </c>
      <c r="I73" s="78">
        <v>44768</v>
      </c>
      <c r="J73" s="81"/>
      <c r="K73" s="97" t="s">
        <v>882</v>
      </c>
      <c r="L73" s="82" t="s">
        <v>887</v>
      </c>
      <c r="M73" s="77" t="s">
        <v>7</v>
      </c>
      <c r="N73" s="83"/>
      <c r="O73" s="84"/>
      <c r="P73" s="76">
        <v>72</v>
      </c>
      <c r="Q73" s="76">
        <v>19600</v>
      </c>
      <c r="R73" s="76">
        <v>2</v>
      </c>
      <c r="S73" s="85" t="s">
        <v>902</v>
      </c>
      <c r="T73" s="81" t="s">
        <v>906</v>
      </c>
      <c r="U73" s="76">
        <v>14.62</v>
      </c>
      <c r="V73" s="90" t="s">
        <v>884</v>
      </c>
    </row>
    <row r="74" spans="1:22" ht="15" customHeight="1">
      <c r="A74" s="96">
        <v>95506499</v>
      </c>
      <c r="B74" s="78">
        <v>44739</v>
      </c>
      <c r="C74" s="79">
        <v>44740</v>
      </c>
      <c r="D74" s="77" t="s">
        <v>862</v>
      </c>
      <c r="E74" s="87">
        <v>44743</v>
      </c>
      <c r="F74" s="103">
        <v>40</v>
      </c>
      <c r="G74" s="81" t="s">
        <v>880</v>
      </c>
      <c r="H74" s="81" t="s">
        <v>881</v>
      </c>
      <c r="I74" s="78">
        <v>44768</v>
      </c>
      <c r="J74" s="81"/>
      <c r="K74" s="97" t="s">
        <v>882</v>
      </c>
      <c r="L74" s="82" t="s">
        <v>887</v>
      </c>
      <c r="M74" s="77" t="s">
        <v>7</v>
      </c>
      <c r="N74" s="83"/>
      <c r="O74" s="84"/>
      <c r="P74" s="76">
        <v>73</v>
      </c>
      <c r="Q74" s="76">
        <v>19600</v>
      </c>
      <c r="R74" s="76">
        <v>2</v>
      </c>
      <c r="S74" s="85" t="s">
        <v>902</v>
      </c>
      <c r="T74" s="76" t="s">
        <v>903</v>
      </c>
      <c r="U74" s="76">
        <v>14.62</v>
      </c>
      <c r="V74" s="90" t="s">
        <v>884</v>
      </c>
    </row>
    <row r="75" spans="1:22" ht="15" customHeight="1">
      <c r="A75" s="96">
        <v>95573390</v>
      </c>
      <c r="B75" s="78">
        <v>44739</v>
      </c>
      <c r="C75" s="79">
        <v>44740</v>
      </c>
      <c r="D75" s="77" t="s">
        <v>862</v>
      </c>
      <c r="E75" s="87">
        <v>44743</v>
      </c>
      <c r="F75" s="103">
        <v>40</v>
      </c>
      <c r="G75" s="81" t="s">
        <v>880</v>
      </c>
      <c r="H75" s="81" t="s">
        <v>881</v>
      </c>
      <c r="I75" s="78">
        <v>44768</v>
      </c>
      <c r="J75" s="81"/>
      <c r="K75" s="97" t="s">
        <v>882</v>
      </c>
      <c r="L75" s="82" t="s">
        <v>887</v>
      </c>
      <c r="M75" s="77" t="s">
        <v>7</v>
      </c>
      <c r="N75" s="83"/>
      <c r="O75" s="84"/>
      <c r="P75" s="76">
        <v>73</v>
      </c>
      <c r="Q75" s="76">
        <v>19400</v>
      </c>
      <c r="R75" s="76">
        <v>2</v>
      </c>
      <c r="S75" s="85" t="s">
        <v>902</v>
      </c>
      <c r="T75" s="76" t="s">
        <v>903</v>
      </c>
      <c r="U75" s="76">
        <v>14.62</v>
      </c>
      <c r="V75" s="90" t="s">
        <v>884</v>
      </c>
    </row>
    <row r="76" spans="1:22" ht="14.25" customHeight="1">
      <c r="A76" s="104"/>
      <c r="B76" s="106"/>
      <c r="C76" s="105"/>
      <c r="D76" s="105"/>
      <c r="E76" s="105"/>
      <c r="F76" s="105"/>
      <c r="G76" s="149"/>
      <c r="H76" s="447" t="s">
        <v>907</v>
      </c>
      <c r="I76" s="440"/>
      <c r="J76" s="441"/>
      <c r="K76" s="92"/>
      <c r="L76" s="104"/>
      <c r="M76" s="104"/>
      <c r="N76" s="105"/>
      <c r="O76" s="108"/>
      <c r="P76" s="105"/>
      <c r="Q76" s="109"/>
      <c r="R76" s="109"/>
      <c r="S76" s="110"/>
      <c r="T76" s="109"/>
      <c r="U76" s="109"/>
      <c r="V76" s="105"/>
    </row>
    <row r="77" spans="1:22" ht="15" customHeight="1">
      <c r="A77" s="81">
        <v>54102595</v>
      </c>
      <c r="B77" s="78">
        <v>44739</v>
      </c>
      <c r="C77" s="79">
        <v>44739</v>
      </c>
      <c r="D77" s="77" t="s">
        <v>862</v>
      </c>
      <c r="E77" s="80">
        <v>44744.041666666664</v>
      </c>
      <c r="F77" s="81">
        <v>80</v>
      </c>
      <c r="G77" s="81" t="s">
        <v>907</v>
      </c>
      <c r="H77" s="81"/>
      <c r="I77" s="77"/>
      <c r="J77" s="81"/>
      <c r="K77" s="111" t="s">
        <v>117</v>
      </c>
      <c r="L77" s="82" t="s">
        <v>908</v>
      </c>
      <c r="M77" s="77" t="s">
        <v>5</v>
      </c>
      <c r="N77" s="83"/>
      <c r="O77" s="84"/>
      <c r="P77" s="76">
        <v>68</v>
      </c>
      <c r="Q77" s="81">
        <v>25000</v>
      </c>
      <c r="R77" s="81">
        <v>4</v>
      </c>
      <c r="S77" s="89" t="s">
        <v>877</v>
      </c>
      <c r="T77" s="100" t="s">
        <v>891</v>
      </c>
      <c r="U77" s="81">
        <v>25.22</v>
      </c>
      <c r="V77" s="111" t="s">
        <v>909</v>
      </c>
    </row>
    <row r="78" spans="1:22" ht="15" customHeight="1">
      <c r="A78" s="81">
        <v>59931691</v>
      </c>
      <c r="B78" s="78">
        <v>44739</v>
      </c>
      <c r="C78" s="79">
        <v>44739</v>
      </c>
      <c r="D78" s="77" t="s">
        <v>862</v>
      </c>
      <c r="E78" s="87">
        <v>44744</v>
      </c>
      <c r="F78" s="81">
        <v>80</v>
      </c>
      <c r="G78" s="81" t="s">
        <v>907</v>
      </c>
      <c r="H78" s="81"/>
      <c r="I78" s="77"/>
      <c r="J78" s="81"/>
      <c r="K78" s="111" t="s">
        <v>117</v>
      </c>
      <c r="L78" s="82" t="s">
        <v>908</v>
      </c>
      <c r="M78" s="77" t="s">
        <v>5</v>
      </c>
      <c r="N78" s="83"/>
      <c r="O78" s="84"/>
      <c r="P78" s="76">
        <v>69</v>
      </c>
      <c r="Q78" s="81">
        <v>25000</v>
      </c>
      <c r="R78" s="81">
        <v>4</v>
      </c>
      <c r="S78" s="89" t="s">
        <v>877</v>
      </c>
      <c r="T78" s="100" t="s">
        <v>891</v>
      </c>
      <c r="U78" s="81">
        <v>25.22</v>
      </c>
      <c r="V78" s="111" t="s">
        <v>909</v>
      </c>
    </row>
    <row r="79" spans="1:22" ht="15" customHeight="1">
      <c r="A79" s="81">
        <v>91738963</v>
      </c>
      <c r="B79" s="78">
        <v>44739</v>
      </c>
      <c r="C79" s="79">
        <v>44739</v>
      </c>
      <c r="D79" s="77" t="s">
        <v>862</v>
      </c>
      <c r="E79" s="87">
        <v>44744</v>
      </c>
      <c r="F79" s="81">
        <v>80</v>
      </c>
      <c r="G79" s="81" t="s">
        <v>907</v>
      </c>
      <c r="H79" s="81"/>
      <c r="I79" s="77"/>
      <c r="J79" s="81"/>
      <c r="K79" s="111" t="s">
        <v>117</v>
      </c>
      <c r="L79" s="82" t="s">
        <v>908</v>
      </c>
      <c r="M79" s="77" t="s">
        <v>5</v>
      </c>
      <c r="N79" s="83"/>
      <c r="O79" s="84"/>
      <c r="P79" s="76">
        <v>69</v>
      </c>
      <c r="Q79" s="81">
        <v>24700</v>
      </c>
      <c r="R79" s="76">
        <v>4</v>
      </c>
      <c r="S79" s="85" t="s">
        <v>865</v>
      </c>
      <c r="T79" s="101" t="s">
        <v>897</v>
      </c>
      <c r="U79" s="76">
        <v>25.38</v>
      </c>
      <c r="V79" s="111" t="s">
        <v>909</v>
      </c>
    </row>
    <row r="80" spans="1:22" ht="15" customHeight="1">
      <c r="A80" s="81">
        <v>91994814</v>
      </c>
      <c r="B80" s="78">
        <v>44739</v>
      </c>
      <c r="C80" s="79">
        <v>44739</v>
      </c>
      <c r="D80" s="77" t="s">
        <v>862</v>
      </c>
      <c r="E80" s="87">
        <v>44744</v>
      </c>
      <c r="F80" s="81">
        <v>80</v>
      </c>
      <c r="G80" s="81" t="s">
        <v>907</v>
      </c>
      <c r="H80" s="81"/>
      <c r="I80" s="77"/>
      <c r="J80" s="81"/>
      <c r="K80" s="77" t="s">
        <v>910</v>
      </c>
      <c r="L80" s="82" t="s">
        <v>908</v>
      </c>
      <c r="M80" s="77" t="s">
        <v>5</v>
      </c>
      <c r="N80" s="83"/>
      <c r="O80" s="84"/>
      <c r="P80" s="76">
        <v>69</v>
      </c>
      <c r="Q80" s="81">
        <v>24800</v>
      </c>
      <c r="R80" s="76">
        <v>4</v>
      </c>
      <c r="S80" s="85" t="s">
        <v>865</v>
      </c>
      <c r="T80" s="101" t="s">
        <v>897</v>
      </c>
      <c r="U80" s="76">
        <v>25.38</v>
      </c>
      <c r="V80" s="81" t="s">
        <v>911</v>
      </c>
    </row>
    <row r="81" spans="1:22" ht="15" customHeight="1">
      <c r="A81" s="81">
        <v>92513993</v>
      </c>
      <c r="B81" s="78">
        <v>44739</v>
      </c>
      <c r="C81" s="79">
        <v>44739</v>
      </c>
      <c r="D81" s="77" t="s">
        <v>862</v>
      </c>
      <c r="E81" s="87">
        <v>44744</v>
      </c>
      <c r="F81" s="81">
        <v>80</v>
      </c>
      <c r="G81" s="81" t="s">
        <v>907</v>
      </c>
      <c r="H81" s="81"/>
      <c r="I81" s="77"/>
      <c r="J81" s="81"/>
      <c r="K81" s="111" t="s">
        <v>117</v>
      </c>
      <c r="L81" s="82" t="s">
        <v>908</v>
      </c>
      <c r="M81" s="77" t="s">
        <v>5</v>
      </c>
      <c r="N81" s="83"/>
      <c r="O81" s="84"/>
      <c r="P81" s="76">
        <v>69.5</v>
      </c>
      <c r="Q81" s="76">
        <v>24000</v>
      </c>
      <c r="R81" s="76">
        <v>4</v>
      </c>
      <c r="S81" s="85" t="s">
        <v>865</v>
      </c>
      <c r="T81" s="76" t="s">
        <v>896</v>
      </c>
      <c r="U81" s="76">
        <v>25.69</v>
      </c>
      <c r="V81" s="111" t="s">
        <v>909</v>
      </c>
    </row>
    <row r="82" spans="1:22" ht="15" customHeight="1">
      <c r="A82" s="81">
        <v>92579093</v>
      </c>
      <c r="B82" s="78">
        <v>44739</v>
      </c>
      <c r="C82" s="79">
        <v>44739</v>
      </c>
      <c r="D82" s="77" t="s">
        <v>862</v>
      </c>
      <c r="E82" s="87">
        <v>44744</v>
      </c>
      <c r="F82" s="81">
        <v>80</v>
      </c>
      <c r="G82" s="81" t="s">
        <v>907</v>
      </c>
      <c r="H82" s="81"/>
      <c r="I82" s="77"/>
      <c r="J82" s="81"/>
      <c r="K82" s="111" t="s">
        <v>117</v>
      </c>
      <c r="L82" s="82" t="s">
        <v>908</v>
      </c>
      <c r="M82" s="77" t="s">
        <v>5</v>
      </c>
      <c r="N82" s="83"/>
      <c r="O82" s="84"/>
      <c r="P82" s="76">
        <v>69.5</v>
      </c>
      <c r="Q82" s="76">
        <v>23900</v>
      </c>
      <c r="R82" s="76">
        <v>4</v>
      </c>
      <c r="S82" s="85" t="s">
        <v>865</v>
      </c>
      <c r="T82" s="76" t="s">
        <v>896</v>
      </c>
      <c r="U82" s="76">
        <v>25.69</v>
      </c>
      <c r="V82" s="111" t="s">
        <v>909</v>
      </c>
    </row>
    <row r="83" spans="1:22" ht="15" customHeight="1">
      <c r="A83" s="81">
        <v>92634591</v>
      </c>
      <c r="B83" s="78">
        <v>44739</v>
      </c>
      <c r="C83" s="79">
        <v>44739</v>
      </c>
      <c r="D83" s="77" t="s">
        <v>862</v>
      </c>
      <c r="E83" s="87">
        <v>44744</v>
      </c>
      <c r="F83" s="81">
        <v>80</v>
      </c>
      <c r="G83" s="81" t="s">
        <v>907</v>
      </c>
      <c r="H83" s="81"/>
      <c r="I83" s="77"/>
      <c r="J83" s="81"/>
      <c r="K83" s="111" t="s">
        <v>117</v>
      </c>
      <c r="L83" s="82" t="s">
        <v>908</v>
      </c>
      <c r="M83" s="77" t="s">
        <v>5</v>
      </c>
      <c r="N83" s="83"/>
      <c r="O83" s="84"/>
      <c r="P83" s="76">
        <v>69.5</v>
      </c>
      <c r="Q83" s="76">
        <v>23900</v>
      </c>
      <c r="R83" s="76">
        <v>4</v>
      </c>
      <c r="S83" s="85" t="s">
        <v>865</v>
      </c>
      <c r="T83" s="76" t="s">
        <v>896</v>
      </c>
      <c r="U83" s="76">
        <v>25.69</v>
      </c>
      <c r="V83" s="111" t="s">
        <v>909</v>
      </c>
    </row>
    <row r="84" spans="1:22" ht="15" customHeight="1">
      <c r="A84" s="81">
        <v>92635390</v>
      </c>
      <c r="B84" s="78">
        <v>44739</v>
      </c>
      <c r="C84" s="79">
        <v>44739</v>
      </c>
      <c r="D84" s="77" t="s">
        <v>862</v>
      </c>
      <c r="E84" s="87">
        <v>44744</v>
      </c>
      <c r="F84" s="81">
        <v>80</v>
      </c>
      <c r="G84" s="81" t="s">
        <v>907</v>
      </c>
      <c r="H84" s="81"/>
      <c r="I84" s="77"/>
      <c r="J84" s="81"/>
      <c r="K84" s="111" t="s">
        <v>117</v>
      </c>
      <c r="L84" s="82" t="s">
        <v>908</v>
      </c>
      <c r="M84" s="77" t="s">
        <v>5</v>
      </c>
      <c r="N84" s="83"/>
      <c r="O84" s="84"/>
      <c r="P84" s="76">
        <v>69.5</v>
      </c>
      <c r="Q84" s="76">
        <v>23900</v>
      </c>
      <c r="R84" s="76">
        <v>4</v>
      </c>
      <c r="S84" s="85" t="s">
        <v>865</v>
      </c>
      <c r="T84" s="76" t="s">
        <v>896</v>
      </c>
      <c r="U84" s="76">
        <v>25.69</v>
      </c>
      <c r="V84" s="111" t="s">
        <v>909</v>
      </c>
    </row>
    <row r="85" spans="1:22" ht="15" customHeight="1">
      <c r="A85" s="81">
        <v>92636695</v>
      </c>
      <c r="B85" s="78">
        <v>44739</v>
      </c>
      <c r="C85" s="79">
        <v>44739</v>
      </c>
      <c r="D85" s="77" t="s">
        <v>862</v>
      </c>
      <c r="E85" s="87">
        <v>44744</v>
      </c>
      <c r="F85" s="81">
        <v>80</v>
      </c>
      <c r="G85" s="81" t="s">
        <v>907</v>
      </c>
      <c r="H85" s="81"/>
      <c r="I85" s="77"/>
      <c r="J85" s="81"/>
      <c r="K85" s="111" t="s">
        <v>117</v>
      </c>
      <c r="L85" s="82" t="s">
        <v>908</v>
      </c>
      <c r="M85" s="77" t="s">
        <v>5</v>
      </c>
      <c r="N85" s="83"/>
      <c r="O85" s="84"/>
      <c r="P85" s="76">
        <v>69.5</v>
      </c>
      <c r="Q85" s="76">
        <v>23900</v>
      </c>
      <c r="R85" s="76">
        <v>4</v>
      </c>
      <c r="S85" s="85" t="s">
        <v>865</v>
      </c>
      <c r="T85" s="76" t="s">
        <v>896</v>
      </c>
      <c r="U85" s="76">
        <v>25.69</v>
      </c>
      <c r="V85" s="111" t="s">
        <v>909</v>
      </c>
    </row>
    <row r="86" spans="1:22" ht="15" customHeight="1">
      <c r="A86" s="81">
        <v>92662394</v>
      </c>
      <c r="B86" s="78">
        <v>44739</v>
      </c>
      <c r="C86" s="79">
        <v>44739</v>
      </c>
      <c r="D86" s="77" t="s">
        <v>862</v>
      </c>
      <c r="E86" s="87">
        <v>44744</v>
      </c>
      <c r="F86" s="81">
        <v>80</v>
      </c>
      <c r="G86" s="81" t="s">
        <v>907</v>
      </c>
      <c r="H86" s="81"/>
      <c r="I86" s="77"/>
      <c r="J86" s="81"/>
      <c r="K86" s="111" t="s">
        <v>117</v>
      </c>
      <c r="L86" s="82" t="s">
        <v>908</v>
      </c>
      <c r="M86" s="77" t="s">
        <v>5</v>
      </c>
      <c r="N86" s="83"/>
      <c r="O86" s="84"/>
      <c r="P86" s="76">
        <v>69.5</v>
      </c>
      <c r="Q86" s="76">
        <v>23900</v>
      </c>
      <c r="R86" s="76">
        <v>4</v>
      </c>
      <c r="S86" s="85" t="s">
        <v>865</v>
      </c>
      <c r="T86" s="76" t="s">
        <v>896</v>
      </c>
      <c r="U86" s="76">
        <v>25.69</v>
      </c>
      <c r="V86" s="111" t="s">
        <v>909</v>
      </c>
    </row>
    <row r="87" spans="1:22" ht="15" customHeight="1">
      <c r="A87" s="81">
        <v>92668599</v>
      </c>
      <c r="B87" s="78">
        <v>44739</v>
      </c>
      <c r="C87" s="79">
        <v>44739</v>
      </c>
      <c r="D87" s="77" t="s">
        <v>862</v>
      </c>
      <c r="E87" s="87">
        <v>44744</v>
      </c>
      <c r="F87" s="81">
        <v>80</v>
      </c>
      <c r="G87" s="81" t="s">
        <v>907</v>
      </c>
      <c r="H87" s="81"/>
      <c r="I87" s="77"/>
      <c r="J87" s="81"/>
      <c r="K87" s="111" t="s">
        <v>117</v>
      </c>
      <c r="L87" s="82" t="s">
        <v>908</v>
      </c>
      <c r="M87" s="77" t="s">
        <v>5</v>
      </c>
      <c r="N87" s="83"/>
      <c r="O87" s="84"/>
      <c r="P87" s="76">
        <v>74.5</v>
      </c>
      <c r="Q87" s="76">
        <v>25100</v>
      </c>
      <c r="R87" s="76">
        <v>4</v>
      </c>
      <c r="S87" s="85" t="s">
        <v>865</v>
      </c>
      <c r="T87" s="90" t="s">
        <v>879</v>
      </c>
      <c r="U87" s="76">
        <v>25.62</v>
      </c>
      <c r="V87" s="111" t="s">
        <v>909</v>
      </c>
    </row>
    <row r="88" spans="1:22" ht="15" customHeight="1">
      <c r="A88" s="81">
        <v>92692292</v>
      </c>
      <c r="B88" s="78">
        <v>44739</v>
      </c>
      <c r="C88" s="79">
        <v>44739</v>
      </c>
      <c r="D88" s="77" t="s">
        <v>862</v>
      </c>
      <c r="E88" s="87">
        <v>44744</v>
      </c>
      <c r="F88" s="81">
        <v>80</v>
      </c>
      <c r="G88" s="81" t="s">
        <v>907</v>
      </c>
      <c r="H88" s="81"/>
      <c r="I88" s="77"/>
      <c r="J88" s="81"/>
      <c r="K88" s="111" t="s">
        <v>117</v>
      </c>
      <c r="L88" s="82" t="s">
        <v>908</v>
      </c>
      <c r="M88" s="77" t="s">
        <v>5</v>
      </c>
      <c r="N88" s="83"/>
      <c r="O88" s="84"/>
      <c r="P88" s="76">
        <v>69</v>
      </c>
      <c r="Q88" s="81">
        <v>24700</v>
      </c>
      <c r="R88" s="76">
        <v>4</v>
      </c>
      <c r="S88" s="85" t="s">
        <v>865</v>
      </c>
      <c r="T88" s="101" t="s">
        <v>897</v>
      </c>
      <c r="U88" s="76">
        <v>25.38</v>
      </c>
      <c r="V88" s="111" t="s">
        <v>909</v>
      </c>
    </row>
    <row r="89" spans="1:22" ht="15" customHeight="1">
      <c r="A89" s="81">
        <v>92693894</v>
      </c>
      <c r="B89" s="78">
        <v>44739</v>
      </c>
      <c r="C89" s="79">
        <v>44739</v>
      </c>
      <c r="D89" s="77" t="s">
        <v>862</v>
      </c>
      <c r="E89" s="87">
        <v>44744</v>
      </c>
      <c r="F89" s="81">
        <v>80</v>
      </c>
      <c r="G89" s="81" t="s">
        <v>907</v>
      </c>
      <c r="H89" s="81"/>
      <c r="I89" s="77"/>
      <c r="J89" s="81"/>
      <c r="K89" s="111" t="s">
        <v>117</v>
      </c>
      <c r="L89" s="82" t="s">
        <v>908</v>
      </c>
      <c r="M89" s="77" t="s">
        <v>5</v>
      </c>
      <c r="N89" s="83"/>
      <c r="O89" s="84"/>
      <c r="P89" s="76">
        <v>74.5</v>
      </c>
      <c r="Q89" s="76">
        <v>25100</v>
      </c>
      <c r="R89" s="76">
        <v>4</v>
      </c>
      <c r="S89" s="85" t="s">
        <v>865</v>
      </c>
      <c r="T89" s="90" t="s">
        <v>879</v>
      </c>
      <c r="U89" s="76">
        <v>25.62</v>
      </c>
      <c r="V89" s="111" t="s">
        <v>909</v>
      </c>
    </row>
    <row r="90" spans="1:22" ht="15" customHeight="1">
      <c r="A90" s="81">
        <v>92778992</v>
      </c>
      <c r="B90" s="78">
        <v>44739</v>
      </c>
      <c r="C90" s="79">
        <v>44739</v>
      </c>
      <c r="D90" s="77" t="s">
        <v>862</v>
      </c>
      <c r="E90" s="87">
        <v>44744</v>
      </c>
      <c r="F90" s="81">
        <v>80</v>
      </c>
      <c r="G90" s="81" t="s">
        <v>907</v>
      </c>
      <c r="H90" s="81"/>
      <c r="I90" s="77"/>
      <c r="J90" s="81"/>
      <c r="K90" s="111" t="s">
        <v>117</v>
      </c>
      <c r="L90" s="82" t="s">
        <v>908</v>
      </c>
      <c r="M90" s="77" t="s">
        <v>5</v>
      </c>
      <c r="N90" s="83"/>
      <c r="O90" s="84"/>
      <c r="P90" s="76">
        <v>74.5</v>
      </c>
      <c r="Q90" s="76">
        <v>25100</v>
      </c>
      <c r="R90" s="76">
        <v>4</v>
      </c>
      <c r="S90" s="85" t="s">
        <v>865</v>
      </c>
      <c r="T90" s="90" t="s">
        <v>879</v>
      </c>
      <c r="U90" s="76">
        <v>25.62</v>
      </c>
      <c r="V90" s="111" t="s">
        <v>909</v>
      </c>
    </row>
    <row r="91" spans="1:22" ht="15" customHeight="1">
      <c r="A91" s="81">
        <v>92801893</v>
      </c>
      <c r="B91" s="78">
        <v>44739</v>
      </c>
      <c r="C91" s="79">
        <v>44739</v>
      </c>
      <c r="D91" s="77" t="s">
        <v>862</v>
      </c>
      <c r="E91" s="87">
        <v>44744</v>
      </c>
      <c r="F91" s="81">
        <v>80</v>
      </c>
      <c r="G91" s="81" t="s">
        <v>907</v>
      </c>
      <c r="H91" s="81"/>
      <c r="I91" s="77"/>
      <c r="J91" s="81"/>
      <c r="K91" s="111" t="s">
        <v>117</v>
      </c>
      <c r="L91" s="82" t="s">
        <v>908</v>
      </c>
      <c r="M91" s="77" t="s">
        <v>5</v>
      </c>
      <c r="N91" s="83"/>
      <c r="O91" s="84"/>
      <c r="P91" s="76">
        <v>69.5</v>
      </c>
      <c r="Q91" s="76">
        <v>23900</v>
      </c>
      <c r="R91" s="76">
        <v>4</v>
      </c>
      <c r="S91" s="85" t="s">
        <v>865</v>
      </c>
      <c r="T91" s="76" t="s">
        <v>896</v>
      </c>
      <c r="U91" s="76">
        <v>25.69</v>
      </c>
      <c r="V91" s="111" t="s">
        <v>909</v>
      </c>
    </row>
    <row r="92" spans="1:22" ht="15" customHeight="1">
      <c r="A92" s="81">
        <v>92802099</v>
      </c>
      <c r="B92" s="78">
        <v>44739</v>
      </c>
      <c r="C92" s="79">
        <v>44739</v>
      </c>
      <c r="D92" s="77" t="s">
        <v>862</v>
      </c>
      <c r="E92" s="87">
        <v>44744</v>
      </c>
      <c r="F92" s="81">
        <v>80</v>
      </c>
      <c r="G92" s="81" t="s">
        <v>907</v>
      </c>
      <c r="H92" s="81"/>
      <c r="I92" s="77"/>
      <c r="J92" s="81"/>
      <c r="K92" s="111" t="s">
        <v>117</v>
      </c>
      <c r="L92" s="82" t="s">
        <v>908</v>
      </c>
      <c r="M92" s="77" t="s">
        <v>5</v>
      </c>
      <c r="N92" s="83"/>
      <c r="O92" s="84"/>
      <c r="P92" s="76">
        <v>69.5</v>
      </c>
      <c r="Q92" s="76">
        <v>23900</v>
      </c>
      <c r="R92" s="76">
        <v>4</v>
      </c>
      <c r="S92" s="85" t="s">
        <v>865</v>
      </c>
      <c r="T92" s="76" t="s">
        <v>896</v>
      </c>
      <c r="U92" s="76">
        <v>25.69</v>
      </c>
      <c r="V92" s="111" t="s">
        <v>909</v>
      </c>
    </row>
    <row r="93" spans="1:22" ht="15" customHeight="1">
      <c r="A93" s="81">
        <v>94590692</v>
      </c>
      <c r="B93" s="78">
        <v>44739</v>
      </c>
      <c r="C93" s="79">
        <v>44739</v>
      </c>
      <c r="D93" s="77" t="s">
        <v>862</v>
      </c>
      <c r="E93" s="87">
        <v>44744</v>
      </c>
      <c r="F93" s="81">
        <v>80</v>
      </c>
      <c r="G93" s="81" t="s">
        <v>907</v>
      </c>
      <c r="H93" s="81"/>
      <c r="I93" s="77"/>
      <c r="J93" s="81"/>
      <c r="K93" s="111" t="s">
        <v>117</v>
      </c>
      <c r="L93" s="82" t="s">
        <v>908</v>
      </c>
      <c r="M93" s="77" t="s">
        <v>5</v>
      </c>
      <c r="N93" s="83"/>
      <c r="O93" s="84"/>
      <c r="P93" s="81">
        <v>69.5</v>
      </c>
      <c r="Q93" s="81">
        <v>23900</v>
      </c>
      <c r="R93" s="81">
        <v>4</v>
      </c>
      <c r="S93" s="85" t="s">
        <v>865</v>
      </c>
      <c r="T93" s="81" t="s">
        <v>912</v>
      </c>
      <c r="U93" s="81">
        <v>25.62</v>
      </c>
      <c r="V93" s="111" t="s">
        <v>909</v>
      </c>
    </row>
    <row r="94" spans="1:22" ht="15" customHeight="1">
      <c r="A94" s="81">
        <v>94595196</v>
      </c>
      <c r="B94" s="78">
        <v>44739</v>
      </c>
      <c r="C94" s="79">
        <v>44739</v>
      </c>
      <c r="D94" s="77" t="s">
        <v>862</v>
      </c>
      <c r="E94" s="87">
        <v>44744</v>
      </c>
      <c r="F94" s="81">
        <v>80</v>
      </c>
      <c r="G94" s="81" t="s">
        <v>907</v>
      </c>
      <c r="H94" s="81"/>
      <c r="I94" s="77"/>
      <c r="J94" s="81"/>
      <c r="K94" s="111" t="s">
        <v>117</v>
      </c>
      <c r="L94" s="82" t="s">
        <v>908</v>
      </c>
      <c r="M94" s="77" t="s">
        <v>5</v>
      </c>
      <c r="N94" s="83"/>
      <c r="O94" s="84"/>
      <c r="P94" s="81">
        <v>69.5</v>
      </c>
      <c r="Q94" s="81">
        <v>23900</v>
      </c>
      <c r="R94" s="81">
        <v>4</v>
      </c>
      <c r="S94" s="85" t="s">
        <v>865</v>
      </c>
      <c r="T94" s="81" t="s">
        <v>912</v>
      </c>
      <c r="U94" s="81">
        <v>25.62</v>
      </c>
      <c r="V94" s="111" t="s">
        <v>909</v>
      </c>
    </row>
    <row r="95" spans="1:22" ht="15" customHeight="1">
      <c r="A95" s="81">
        <v>97891097</v>
      </c>
      <c r="B95" s="78">
        <v>44739</v>
      </c>
      <c r="C95" s="79">
        <v>44739</v>
      </c>
      <c r="D95" s="77" t="s">
        <v>862</v>
      </c>
      <c r="E95" s="87">
        <v>44744</v>
      </c>
      <c r="F95" s="81">
        <v>80</v>
      </c>
      <c r="G95" s="81" t="s">
        <v>907</v>
      </c>
      <c r="H95" s="81"/>
      <c r="I95" s="77"/>
      <c r="J95" s="81"/>
      <c r="K95" s="111" t="s">
        <v>117</v>
      </c>
      <c r="L95" s="82" t="s">
        <v>908</v>
      </c>
      <c r="M95" s="77" t="s">
        <v>5</v>
      </c>
      <c r="N95" s="83"/>
      <c r="O95" s="84"/>
      <c r="P95" s="76">
        <v>74.5</v>
      </c>
      <c r="Q95" s="76">
        <v>25100</v>
      </c>
      <c r="R95" s="76">
        <v>4</v>
      </c>
      <c r="S95" s="85" t="s">
        <v>865</v>
      </c>
      <c r="T95" s="90" t="s">
        <v>879</v>
      </c>
      <c r="U95" s="76">
        <v>25.62</v>
      </c>
      <c r="V95" s="111" t="s">
        <v>909</v>
      </c>
    </row>
    <row r="96" spans="1:22" ht="15" customHeight="1">
      <c r="A96" s="81">
        <v>97897193</v>
      </c>
      <c r="B96" s="78">
        <v>44739</v>
      </c>
      <c r="C96" s="79">
        <v>44739</v>
      </c>
      <c r="D96" s="77" t="s">
        <v>862</v>
      </c>
      <c r="E96" s="87">
        <v>44744</v>
      </c>
      <c r="F96" s="81">
        <v>80</v>
      </c>
      <c r="G96" s="81" t="s">
        <v>907</v>
      </c>
      <c r="H96" s="81"/>
      <c r="I96" s="77"/>
      <c r="J96" s="81"/>
      <c r="K96" s="111" t="s">
        <v>117</v>
      </c>
      <c r="L96" s="82" t="s">
        <v>908</v>
      </c>
      <c r="M96" s="77" t="s">
        <v>5</v>
      </c>
      <c r="N96" s="83"/>
      <c r="O96" s="84"/>
      <c r="P96" s="76">
        <v>74.5</v>
      </c>
      <c r="Q96" s="76">
        <v>25100</v>
      </c>
      <c r="R96" s="76">
        <v>4</v>
      </c>
      <c r="S96" s="85" t="s">
        <v>865</v>
      </c>
      <c r="T96" s="90" t="s">
        <v>879</v>
      </c>
      <c r="U96" s="76">
        <v>25.62</v>
      </c>
      <c r="V96" s="111" t="s">
        <v>909</v>
      </c>
    </row>
    <row r="97" spans="1:22" ht="15" customHeight="1">
      <c r="A97" s="81">
        <v>97902399</v>
      </c>
      <c r="B97" s="78">
        <v>44739</v>
      </c>
      <c r="C97" s="79">
        <v>44739</v>
      </c>
      <c r="D97" s="77" t="s">
        <v>862</v>
      </c>
      <c r="E97" s="87">
        <v>44744</v>
      </c>
      <c r="F97" s="81">
        <v>80</v>
      </c>
      <c r="G97" s="81" t="s">
        <v>907</v>
      </c>
      <c r="H97" s="81"/>
      <c r="I97" s="77"/>
      <c r="J97" s="81"/>
      <c r="K97" s="111" t="s">
        <v>117</v>
      </c>
      <c r="L97" s="82" t="s">
        <v>908</v>
      </c>
      <c r="M97" s="77" t="s">
        <v>5</v>
      </c>
      <c r="N97" s="83"/>
      <c r="O97" s="84"/>
      <c r="P97" s="76">
        <v>74.5</v>
      </c>
      <c r="Q97" s="76">
        <v>25100</v>
      </c>
      <c r="R97" s="76">
        <v>4</v>
      </c>
      <c r="S97" s="85" t="s">
        <v>865</v>
      </c>
      <c r="T97" s="90" t="s">
        <v>879</v>
      </c>
      <c r="U97" s="76">
        <v>25.62</v>
      </c>
      <c r="V97" s="111" t="s">
        <v>909</v>
      </c>
    </row>
    <row r="98" spans="1:22" ht="15" customHeight="1">
      <c r="A98" s="81">
        <v>97937494</v>
      </c>
      <c r="B98" s="78">
        <v>44739</v>
      </c>
      <c r="C98" s="79">
        <v>44739</v>
      </c>
      <c r="D98" s="77" t="s">
        <v>862</v>
      </c>
      <c r="E98" s="87">
        <v>44744</v>
      </c>
      <c r="F98" s="81">
        <v>80</v>
      </c>
      <c r="G98" s="81" t="s">
        <v>907</v>
      </c>
      <c r="H98" s="81"/>
      <c r="I98" s="77"/>
      <c r="J98" s="81"/>
      <c r="K98" s="111" t="s">
        <v>117</v>
      </c>
      <c r="L98" s="82" t="s">
        <v>908</v>
      </c>
      <c r="M98" s="77" t="s">
        <v>5</v>
      </c>
      <c r="N98" s="83"/>
      <c r="O98" s="84"/>
      <c r="P98" s="76">
        <v>74.5</v>
      </c>
      <c r="Q98" s="76">
        <v>25100</v>
      </c>
      <c r="R98" s="76">
        <v>4</v>
      </c>
      <c r="S98" s="85" t="s">
        <v>865</v>
      </c>
      <c r="T98" s="90" t="s">
        <v>879</v>
      </c>
      <c r="U98" s="76">
        <v>25.62</v>
      </c>
      <c r="V98" s="111" t="s">
        <v>909</v>
      </c>
    </row>
    <row r="99" spans="1:22" ht="15" customHeight="1">
      <c r="A99" s="81">
        <v>97962393</v>
      </c>
      <c r="B99" s="78">
        <v>44739</v>
      </c>
      <c r="C99" s="79">
        <v>44739</v>
      </c>
      <c r="D99" s="77" t="s">
        <v>862</v>
      </c>
      <c r="E99" s="87">
        <v>44744</v>
      </c>
      <c r="F99" s="81">
        <v>80</v>
      </c>
      <c r="G99" s="81" t="s">
        <v>907</v>
      </c>
      <c r="H99" s="81"/>
      <c r="I99" s="77"/>
      <c r="J99" s="81"/>
      <c r="K99" s="111" t="s">
        <v>117</v>
      </c>
      <c r="L99" s="82" t="s">
        <v>908</v>
      </c>
      <c r="M99" s="77" t="s">
        <v>5</v>
      </c>
      <c r="N99" s="83"/>
      <c r="O99" s="84"/>
      <c r="P99" s="76">
        <v>74.5</v>
      </c>
      <c r="Q99" s="76">
        <v>25100</v>
      </c>
      <c r="R99" s="76">
        <v>4</v>
      </c>
      <c r="S99" s="85" t="s">
        <v>865</v>
      </c>
      <c r="T99" s="90" t="s">
        <v>879</v>
      </c>
      <c r="U99" s="76">
        <v>25.62</v>
      </c>
      <c r="V99" s="111" t="s">
        <v>909</v>
      </c>
    </row>
    <row r="100" spans="1:22" ht="15" customHeight="1">
      <c r="A100" s="81">
        <v>98088255</v>
      </c>
      <c r="B100" s="78">
        <v>44739</v>
      </c>
      <c r="C100" s="79">
        <v>44739</v>
      </c>
      <c r="D100" s="77" t="s">
        <v>862</v>
      </c>
      <c r="E100" s="87">
        <v>44744</v>
      </c>
      <c r="F100" s="81">
        <v>80</v>
      </c>
      <c r="G100" s="81" t="s">
        <v>907</v>
      </c>
      <c r="H100" s="81"/>
      <c r="I100" s="77"/>
      <c r="J100" s="81"/>
      <c r="K100" s="111" t="s">
        <v>117</v>
      </c>
      <c r="L100" s="82" t="s">
        <v>908</v>
      </c>
      <c r="M100" s="77" t="s">
        <v>5</v>
      </c>
      <c r="N100" s="83"/>
      <c r="O100" s="84"/>
      <c r="P100" s="76">
        <v>69</v>
      </c>
      <c r="Q100" s="76">
        <v>25000</v>
      </c>
      <c r="R100" s="76">
        <v>4</v>
      </c>
      <c r="S100" s="85" t="s">
        <v>875</v>
      </c>
      <c r="T100" s="88" t="s">
        <v>876</v>
      </c>
      <c r="U100" s="76">
        <v>25.22</v>
      </c>
      <c r="V100" s="111" t="s">
        <v>909</v>
      </c>
    </row>
    <row r="101" spans="1:22" ht="15" customHeight="1">
      <c r="A101" s="81">
        <v>98092307</v>
      </c>
      <c r="B101" s="78">
        <v>44739</v>
      </c>
      <c r="C101" s="79">
        <v>44739</v>
      </c>
      <c r="D101" s="77" t="s">
        <v>862</v>
      </c>
      <c r="E101" s="87">
        <v>44744</v>
      </c>
      <c r="F101" s="81">
        <v>80</v>
      </c>
      <c r="G101" s="81" t="s">
        <v>907</v>
      </c>
      <c r="H101" s="81"/>
      <c r="I101" s="77"/>
      <c r="J101" s="81"/>
      <c r="K101" s="111" t="s">
        <v>117</v>
      </c>
      <c r="L101" s="82" t="s">
        <v>908</v>
      </c>
      <c r="M101" s="77" t="s">
        <v>5</v>
      </c>
      <c r="N101" s="83"/>
      <c r="O101" s="84"/>
      <c r="P101" s="76">
        <v>69</v>
      </c>
      <c r="Q101" s="76">
        <v>25000</v>
      </c>
      <c r="R101" s="76">
        <v>4</v>
      </c>
      <c r="S101" s="85" t="s">
        <v>875</v>
      </c>
      <c r="T101" s="88" t="s">
        <v>876</v>
      </c>
      <c r="U101" s="76">
        <v>25.22</v>
      </c>
      <c r="V101" s="111" t="s">
        <v>909</v>
      </c>
    </row>
    <row r="102" spans="1:22" ht="15" customHeight="1">
      <c r="A102" s="81">
        <v>98097827</v>
      </c>
      <c r="B102" s="78">
        <v>44739</v>
      </c>
      <c r="C102" s="79">
        <v>44739</v>
      </c>
      <c r="D102" s="77" t="s">
        <v>862</v>
      </c>
      <c r="E102" s="87">
        <v>44744</v>
      </c>
      <c r="F102" s="81">
        <v>80</v>
      </c>
      <c r="G102" s="81" t="s">
        <v>907</v>
      </c>
      <c r="H102" s="81"/>
      <c r="I102" s="77"/>
      <c r="J102" s="81"/>
      <c r="K102" s="111" t="s">
        <v>117</v>
      </c>
      <c r="L102" s="82" t="s">
        <v>908</v>
      </c>
      <c r="M102" s="77" t="s">
        <v>5</v>
      </c>
      <c r="N102" s="83"/>
      <c r="O102" s="84"/>
      <c r="P102" s="76">
        <v>69</v>
      </c>
      <c r="Q102" s="76">
        <v>25000</v>
      </c>
      <c r="R102" s="76">
        <v>4</v>
      </c>
      <c r="S102" s="85" t="s">
        <v>875</v>
      </c>
      <c r="T102" s="88" t="s">
        <v>876</v>
      </c>
      <c r="U102" s="76">
        <v>25.22</v>
      </c>
      <c r="V102" s="111" t="s">
        <v>909</v>
      </c>
    </row>
    <row r="103" spans="1:22" ht="15" customHeight="1">
      <c r="A103" s="81">
        <v>98098783</v>
      </c>
      <c r="B103" s="78">
        <v>44739</v>
      </c>
      <c r="C103" s="79">
        <v>44739</v>
      </c>
      <c r="D103" s="77" t="s">
        <v>862</v>
      </c>
      <c r="E103" s="87">
        <v>44744</v>
      </c>
      <c r="F103" s="81">
        <v>80</v>
      </c>
      <c r="G103" s="81" t="s">
        <v>907</v>
      </c>
      <c r="H103" s="81"/>
      <c r="I103" s="77"/>
      <c r="J103" s="81"/>
      <c r="K103" s="111" t="s">
        <v>117</v>
      </c>
      <c r="L103" s="82" t="s">
        <v>908</v>
      </c>
      <c r="M103" s="77" t="s">
        <v>5</v>
      </c>
      <c r="N103" s="83"/>
      <c r="O103" s="84"/>
      <c r="P103" s="76">
        <v>69</v>
      </c>
      <c r="Q103" s="76">
        <v>25000</v>
      </c>
      <c r="R103" s="76">
        <v>4</v>
      </c>
      <c r="S103" s="85" t="s">
        <v>875</v>
      </c>
      <c r="T103" s="88" t="s">
        <v>876</v>
      </c>
      <c r="U103" s="76">
        <v>25.22</v>
      </c>
      <c r="V103" s="111" t="s">
        <v>909</v>
      </c>
    </row>
    <row r="104" spans="1:22" ht="15" customHeight="1">
      <c r="A104" s="81">
        <v>98190291</v>
      </c>
      <c r="B104" s="78">
        <v>44739</v>
      </c>
      <c r="C104" s="79">
        <v>44739</v>
      </c>
      <c r="D104" s="77" t="s">
        <v>862</v>
      </c>
      <c r="E104" s="87">
        <v>44744</v>
      </c>
      <c r="F104" s="81">
        <v>80</v>
      </c>
      <c r="G104" s="81" t="s">
        <v>907</v>
      </c>
      <c r="H104" s="81"/>
      <c r="I104" s="77"/>
      <c r="J104" s="81"/>
      <c r="K104" s="111" t="s">
        <v>117</v>
      </c>
      <c r="L104" s="82" t="s">
        <v>908</v>
      </c>
      <c r="M104" s="77" t="s">
        <v>5</v>
      </c>
      <c r="N104" s="83"/>
      <c r="O104" s="84"/>
      <c r="P104" s="76">
        <v>69</v>
      </c>
      <c r="Q104" s="76">
        <v>25000</v>
      </c>
      <c r="R104" s="76">
        <v>4</v>
      </c>
      <c r="S104" s="85" t="s">
        <v>875</v>
      </c>
      <c r="T104" s="88" t="s">
        <v>876</v>
      </c>
      <c r="U104" s="76">
        <v>25.22</v>
      </c>
      <c r="V104" s="111" t="s">
        <v>909</v>
      </c>
    </row>
    <row r="105" spans="1:22" ht="15" customHeight="1">
      <c r="A105" s="81">
        <v>98196074</v>
      </c>
      <c r="B105" s="78">
        <v>44739</v>
      </c>
      <c r="C105" s="79">
        <v>44739</v>
      </c>
      <c r="D105" s="77" t="s">
        <v>862</v>
      </c>
      <c r="E105" s="87">
        <v>44744</v>
      </c>
      <c r="F105" s="81">
        <v>80</v>
      </c>
      <c r="G105" s="81" t="s">
        <v>907</v>
      </c>
      <c r="H105" s="81"/>
      <c r="I105" s="77"/>
      <c r="J105" s="81"/>
      <c r="K105" s="111" t="s">
        <v>117</v>
      </c>
      <c r="L105" s="82" t="s">
        <v>908</v>
      </c>
      <c r="M105" s="77" t="s">
        <v>5</v>
      </c>
      <c r="N105" s="83"/>
      <c r="O105" s="84"/>
      <c r="P105" s="76">
        <v>69</v>
      </c>
      <c r="Q105" s="76">
        <v>25000</v>
      </c>
      <c r="R105" s="76">
        <v>4</v>
      </c>
      <c r="S105" s="85" t="s">
        <v>875</v>
      </c>
      <c r="T105" s="88" t="s">
        <v>876</v>
      </c>
      <c r="U105" s="76">
        <v>25.22</v>
      </c>
      <c r="V105" s="111" t="s">
        <v>909</v>
      </c>
    </row>
    <row r="106" spans="1:22" ht="15" customHeight="1">
      <c r="A106" s="81">
        <v>98196561</v>
      </c>
      <c r="B106" s="78">
        <v>44739</v>
      </c>
      <c r="C106" s="79">
        <v>44739</v>
      </c>
      <c r="D106" s="77" t="s">
        <v>862</v>
      </c>
      <c r="E106" s="87">
        <v>44744</v>
      </c>
      <c r="F106" s="81">
        <v>80</v>
      </c>
      <c r="G106" s="81" t="s">
        <v>907</v>
      </c>
      <c r="H106" s="81"/>
      <c r="I106" s="77"/>
      <c r="J106" s="81"/>
      <c r="K106" s="111" t="s">
        <v>117</v>
      </c>
      <c r="L106" s="82" t="s">
        <v>908</v>
      </c>
      <c r="M106" s="77" t="s">
        <v>5</v>
      </c>
      <c r="N106" s="83"/>
      <c r="O106" s="84"/>
      <c r="P106" s="76">
        <v>69</v>
      </c>
      <c r="Q106" s="76">
        <v>25000</v>
      </c>
      <c r="R106" s="76">
        <v>4</v>
      </c>
      <c r="S106" s="85" t="s">
        <v>875</v>
      </c>
      <c r="T106" s="88" t="s">
        <v>876</v>
      </c>
      <c r="U106" s="76">
        <v>25.22</v>
      </c>
      <c r="V106" s="111" t="s">
        <v>909</v>
      </c>
    </row>
    <row r="107" spans="1:22" ht="15" customHeight="1">
      <c r="A107" s="81">
        <v>98196678</v>
      </c>
      <c r="B107" s="78">
        <v>44739</v>
      </c>
      <c r="C107" s="79">
        <v>44739</v>
      </c>
      <c r="D107" s="77" t="s">
        <v>862</v>
      </c>
      <c r="E107" s="87">
        <v>44744</v>
      </c>
      <c r="F107" s="81">
        <v>80</v>
      </c>
      <c r="G107" s="81" t="s">
        <v>907</v>
      </c>
      <c r="H107" s="81"/>
      <c r="I107" s="77"/>
      <c r="J107" s="81"/>
      <c r="K107" s="111" t="s">
        <v>117</v>
      </c>
      <c r="L107" s="82" t="s">
        <v>908</v>
      </c>
      <c r="M107" s="77" t="s">
        <v>5</v>
      </c>
      <c r="N107" s="83"/>
      <c r="O107" s="84"/>
      <c r="P107" s="76">
        <v>69</v>
      </c>
      <c r="Q107" s="76">
        <v>25000</v>
      </c>
      <c r="R107" s="76">
        <v>4</v>
      </c>
      <c r="S107" s="85" t="s">
        <v>875</v>
      </c>
      <c r="T107" s="88" t="s">
        <v>876</v>
      </c>
      <c r="U107" s="76">
        <v>25.22</v>
      </c>
      <c r="V107" s="111" t="s">
        <v>909</v>
      </c>
    </row>
    <row r="108" spans="1:22" ht="15" customHeight="1">
      <c r="A108" s="91"/>
      <c r="B108" s="93"/>
      <c r="C108" s="93"/>
      <c r="D108" s="92"/>
      <c r="E108" s="92"/>
      <c r="F108" s="92"/>
      <c r="G108" s="190"/>
      <c r="H108" s="439" t="s">
        <v>913</v>
      </c>
      <c r="I108" s="440"/>
      <c r="J108" s="441"/>
      <c r="K108" s="92"/>
      <c r="L108" s="92"/>
      <c r="M108" s="92"/>
      <c r="N108" s="92"/>
      <c r="O108" s="94"/>
      <c r="P108" s="92"/>
      <c r="Q108" s="92"/>
      <c r="R108" s="92"/>
      <c r="S108" s="92"/>
      <c r="T108" s="92"/>
      <c r="U108" s="92"/>
      <c r="V108" s="92"/>
    </row>
    <row r="109" spans="1:22" ht="15" customHeight="1">
      <c r="A109" s="112">
        <v>98304223</v>
      </c>
      <c r="B109" s="78">
        <v>44352</v>
      </c>
      <c r="C109" s="79">
        <v>44718</v>
      </c>
      <c r="D109" s="77" t="s">
        <v>862</v>
      </c>
      <c r="E109" s="80">
        <v>44744.25</v>
      </c>
      <c r="F109" s="77">
        <v>80</v>
      </c>
      <c r="G109" s="81" t="s">
        <v>913</v>
      </c>
      <c r="H109" s="81"/>
      <c r="I109" s="78"/>
      <c r="J109" s="81"/>
      <c r="K109" s="97" t="s">
        <v>882</v>
      </c>
      <c r="L109" s="82" t="s">
        <v>915</v>
      </c>
      <c r="M109" s="77" t="s">
        <v>7</v>
      </c>
      <c r="N109" s="83"/>
      <c r="O109" s="84"/>
      <c r="P109" s="76">
        <v>69.2</v>
      </c>
      <c r="Q109" s="76">
        <v>24400</v>
      </c>
      <c r="R109" s="76">
        <v>4</v>
      </c>
      <c r="S109" s="85" t="s">
        <v>865</v>
      </c>
      <c r="T109" s="76" t="s">
        <v>866</v>
      </c>
      <c r="U109" s="76">
        <v>25.46</v>
      </c>
      <c r="V109" s="90" t="s">
        <v>884</v>
      </c>
    </row>
    <row r="110" spans="1:22" ht="15" customHeight="1">
      <c r="A110" s="112">
        <v>91988485</v>
      </c>
      <c r="B110" s="78">
        <v>44352</v>
      </c>
      <c r="C110" s="79">
        <v>44718</v>
      </c>
      <c r="D110" s="77" t="s">
        <v>862</v>
      </c>
      <c r="E110" s="87">
        <v>44744</v>
      </c>
      <c r="F110" s="77">
        <v>80</v>
      </c>
      <c r="G110" s="81" t="s">
        <v>913</v>
      </c>
      <c r="H110" s="81" t="s">
        <v>916</v>
      </c>
      <c r="I110" s="78">
        <v>44749</v>
      </c>
      <c r="J110" s="81"/>
      <c r="K110" s="97" t="s">
        <v>882</v>
      </c>
      <c r="L110" s="82" t="s">
        <v>915</v>
      </c>
      <c r="M110" s="77" t="s">
        <v>7</v>
      </c>
      <c r="N110" s="83"/>
      <c r="O110" s="84"/>
      <c r="P110" s="76">
        <v>68.5</v>
      </c>
      <c r="Q110" s="76">
        <v>25300</v>
      </c>
      <c r="R110" s="76">
        <v>4</v>
      </c>
      <c r="S110" s="85" t="s">
        <v>865</v>
      </c>
      <c r="T110" s="76" t="s">
        <v>873</v>
      </c>
      <c r="U110" s="76">
        <v>25.7</v>
      </c>
      <c r="V110" s="90" t="s">
        <v>884</v>
      </c>
    </row>
    <row r="111" spans="1:22" ht="15" customHeight="1">
      <c r="A111" s="112">
        <v>54285788</v>
      </c>
      <c r="B111" s="78">
        <v>44716</v>
      </c>
      <c r="C111" s="79">
        <v>44717</v>
      </c>
      <c r="D111" s="77" t="s">
        <v>862</v>
      </c>
      <c r="E111" s="87">
        <v>44744</v>
      </c>
      <c r="F111" s="77">
        <v>80</v>
      </c>
      <c r="G111" s="81" t="s">
        <v>913</v>
      </c>
      <c r="H111" s="81" t="s">
        <v>917</v>
      </c>
      <c r="I111" s="78">
        <v>44765</v>
      </c>
      <c r="J111" s="81"/>
      <c r="K111" s="97" t="s">
        <v>882</v>
      </c>
      <c r="L111" s="82" t="s">
        <v>893</v>
      </c>
      <c r="M111" s="77" t="s">
        <v>7</v>
      </c>
      <c r="N111" s="83"/>
      <c r="O111" s="84"/>
      <c r="P111" s="76">
        <v>69</v>
      </c>
      <c r="Q111" s="81">
        <v>25000</v>
      </c>
      <c r="R111" s="76">
        <v>4</v>
      </c>
      <c r="S111" s="85" t="s">
        <v>865</v>
      </c>
      <c r="T111" s="101" t="s">
        <v>897</v>
      </c>
      <c r="U111" s="76">
        <v>25.38</v>
      </c>
      <c r="V111" s="90" t="s">
        <v>884</v>
      </c>
    </row>
    <row r="112" spans="1:22" ht="15" customHeight="1">
      <c r="A112" s="112">
        <v>59871871</v>
      </c>
      <c r="B112" s="78">
        <v>44716</v>
      </c>
      <c r="C112" s="79">
        <v>44717</v>
      </c>
      <c r="D112" s="77" t="s">
        <v>862</v>
      </c>
      <c r="E112" s="87">
        <v>44744</v>
      </c>
      <c r="F112" s="77">
        <v>80</v>
      </c>
      <c r="G112" s="81" t="s">
        <v>913</v>
      </c>
      <c r="H112" s="81" t="s">
        <v>918</v>
      </c>
      <c r="I112" s="78">
        <v>44762</v>
      </c>
      <c r="J112" s="81"/>
      <c r="K112" s="97" t="s">
        <v>882</v>
      </c>
      <c r="L112" s="82" t="s">
        <v>893</v>
      </c>
      <c r="M112" s="77" t="s">
        <v>7</v>
      </c>
      <c r="N112" s="83"/>
      <c r="O112" s="84"/>
      <c r="P112" s="76">
        <v>69</v>
      </c>
      <c r="Q112" s="76">
        <v>25000</v>
      </c>
      <c r="R112" s="76">
        <v>4</v>
      </c>
      <c r="S112" s="85" t="s">
        <v>865</v>
      </c>
      <c r="T112" s="76" t="s">
        <v>919</v>
      </c>
      <c r="U112" s="76">
        <v>26.22</v>
      </c>
      <c r="V112" s="90" t="s">
        <v>884</v>
      </c>
    </row>
    <row r="113" spans="1:22" ht="15" customHeight="1">
      <c r="A113" s="112">
        <v>54117494</v>
      </c>
      <c r="B113" s="113">
        <v>44740</v>
      </c>
      <c r="C113" s="79">
        <v>44740</v>
      </c>
      <c r="D113" s="77" t="s">
        <v>862</v>
      </c>
      <c r="E113" s="87">
        <v>44744</v>
      </c>
      <c r="F113" s="81">
        <v>80</v>
      </c>
      <c r="G113" s="81" t="s">
        <v>913</v>
      </c>
      <c r="H113" s="114" t="s">
        <v>920</v>
      </c>
      <c r="I113" s="98">
        <v>44770</v>
      </c>
      <c r="J113" s="81"/>
      <c r="K113" s="97" t="s">
        <v>882</v>
      </c>
      <c r="L113" s="82" t="s">
        <v>921</v>
      </c>
      <c r="M113" s="77" t="s">
        <v>7</v>
      </c>
      <c r="N113" s="83"/>
      <c r="O113" s="84"/>
      <c r="P113" s="76">
        <v>69</v>
      </c>
      <c r="Q113" s="81">
        <v>25000</v>
      </c>
      <c r="R113" s="81">
        <v>4</v>
      </c>
      <c r="S113" s="89" t="s">
        <v>877</v>
      </c>
      <c r="T113" s="100" t="s">
        <v>891</v>
      </c>
      <c r="U113" s="81">
        <v>25.22</v>
      </c>
      <c r="V113" s="90" t="s">
        <v>884</v>
      </c>
    </row>
    <row r="114" spans="1:22" ht="15" customHeight="1">
      <c r="A114" s="112">
        <v>54261623</v>
      </c>
      <c r="B114" s="113">
        <v>44740</v>
      </c>
      <c r="C114" s="79">
        <v>44740</v>
      </c>
      <c r="D114" s="77" t="s">
        <v>862</v>
      </c>
      <c r="E114" s="87">
        <v>44744</v>
      </c>
      <c r="F114" s="81">
        <v>80</v>
      </c>
      <c r="G114" s="81" t="s">
        <v>913</v>
      </c>
      <c r="H114" s="114" t="s">
        <v>920</v>
      </c>
      <c r="I114" s="98">
        <v>44770</v>
      </c>
      <c r="J114" s="81"/>
      <c r="K114" s="97" t="s">
        <v>882</v>
      </c>
      <c r="L114" s="82" t="s">
        <v>921</v>
      </c>
      <c r="M114" s="77" t="s">
        <v>7</v>
      </c>
      <c r="N114" s="83"/>
      <c r="O114" s="84"/>
      <c r="P114" s="76">
        <v>71.2</v>
      </c>
      <c r="Q114" s="76">
        <v>22700</v>
      </c>
      <c r="R114" s="76">
        <v>4</v>
      </c>
      <c r="S114" s="85" t="s">
        <v>865</v>
      </c>
      <c r="T114" s="76" t="s">
        <v>898</v>
      </c>
      <c r="U114" s="76">
        <v>25.62</v>
      </c>
      <c r="V114" s="90" t="s">
        <v>884</v>
      </c>
    </row>
    <row r="115" spans="1:22" ht="15" customHeight="1">
      <c r="A115" s="112">
        <v>54273750</v>
      </c>
      <c r="B115" s="113">
        <v>44740</v>
      </c>
      <c r="C115" s="79">
        <v>44740</v>
      </c>
      <c r="D115" s="77" t="s">
        <v>862</v>
      </c>
      <c r="E115" s="87">
        <v>44744</v>
      </c>
      <c r="F115" s="81">
        <v>80</v>
      </c>
      <c r="G115" s="81" t="s">
        <v>913</v>
      </c>
      <c r="H115" s="114" t="s">
        <v>920</v>
      </c>
      <c r="I115" s="98">
        <v>44770</v>
      </c>
      <c r="J115" s="81"/>
      <c r="K115" s="97" t="s">
        <v>882</v>
      </c>
      <c r="L115" s="82" t="s">
        <v>921</v>
      </c>
      <c r="M115" s="77" t="s">
        <v>7</v>
      </c>
      <c r="N115" s="83">
        <v>44790</v>
      </c>
      <c r="O115" s="84"/>
      <c r="P115" s="76">
        <v>70</v>
      </c>
      <c r="Q115" s="76">
        <v>23600</v>
      </c>
      <c r="R115" s="81">
        <v>4</v>
      </c>
      <c r="S115" s="85" t="s">
        <v>865</v>
      </c>
      <c r="T115" s="76" t="s">
        <v>895</v>
      </c>
      <c r="U115" s="76">
        <v>25.69</v>
      </c>
      <c r="V115" s="90" t="s">
        <v>884</v>
      </c>
    </row>
    <row r="116" spans="1:22" ht="15" customHeight="1">
      <c r="A116" s="112">
        <v>54273842</v>
      </c>
      <c r="B116" s="113">
        <v>44740</v>
      </c>
      <c r="C116" s="79">
        <v>44740</v>
      </c>
      <c r="D116" s="77" t="s">
        <v>862</v>
      </c>
      <c r="E116" s="87">
        <v>44744</v>
      </c>
      <c r="F116" s="81">
        <v>80</v>
      </c>
      <c r="G116" s="81" t="s">
        <v>913</v>
      </c>
      <c r="H116" s="114" t="s">
        <v>920</v>
      </c>
      <c r="I116" s="98">
        <v>44770</v>
      </c>
      <c r="J116" s="81"/>
      <c r="K116" s="97" t="s">
        <v>882</v>
      </c>
      <c r="L116" s="82" t="s">
        <v>921</v>
      </c>
      <c r="M116" s="77" t="s">
        <v>7</v>
      </c>
      <c r="N116" s="83"/>
      <c r="O116" s="84"/>
      <c r="P116" s="76">
        <v>70</v>
      </c>
      <c r="Q116" s="76">
        <v>23600</v>
      </c>
      <c r="R116" s="81">
        <v>4</v>
      </c>
      <c r="S116" s="85" t="s">
        <v>865</v>
      </c>
      <c r="T116" s="76" t="s">
        <v>895</v>
      </c>
      <c r="U116" s="76">
        <v>25.69</v>
      </c>
      <c r="V116" s="90" t="s">
        <v>884</v>
      </c>
    </row>
    <row r="117" spans="1:22" ht="15" customHeight="1">
      <c r="A117" s="112">
        <v>54294939</v>
      </c>
      <c r="B117" s="113">
        <v>44740</v>
      </c>
      <c r="C117" s="79">
        <v>44740</v>
      </c>
      <c r="D117" s="77" t="s">
        <v>862</v>
      </c>
      <c r="E117" s="87">
        <v>44744</v>
      </c>
      <c r="F117" s="81">
        <v>80</v>
      </c>
      <c r="G117" s="81" t="s">
        <v>913</v>
      </c>
      <c r="H117" s="114" t="s">
        <v>920</v>
      </c>
      <c r="I117" s="98">
        <v>44770</v>
      </c>
      <c r="J117" s="81"/>
      <c r="K117" s="97" t="s">
        <v>882</v>
      </c>
      <c r="L117" s="82" t="s">
        <v>921</v>
      </c>
      <c r="M117" s="77" t="s">
        <v>7</v>
      </c>
      <c r="N117" s="83"/>
      <c r="O117" s="84"/>
      <c r="P117" s="76">
        <v>69</v>
      </c>
      <c r="Q117" s="81">
        <v>25000</v>
      </c>
      <c r="R117" s="76">
        <v>4</v>
      </c>
      <c r="S117" s="85" t="s">
        <v>865</v>
      </c>
      <c r="T117" s="101" t="s">
        <v>897</v>
      </c>
      <c r="U117" s="76">
        <v>25.38</v>
      </c>
      <c r="V117" s="90" t="s">
        <v>884</v>
      </c>
    </row>
    <row r="118" spans="1:22" ht="15" customHeight="1">
      <c r="A118" s="112">
        <v>59187609</v>
      </c>
      <c r="B118" s="113">
        <v>44740</v>
      </c>
      <c r="C118" s="79">
        <v>44740</v>
      </c>
      <c r="D118" s="77" t="s">
        <v>862</v>
      </c>
      <c r="E118" s="87">
        <v>44744</v>
      </c>
      <c r="F118" s="81">
        <v>80</v>
      </c>
      <c r="G118" s="81" t="s">
        <v>913</v>
      </c>
      <c r="H118" s="114" t="s">
        <v>920</v>
      </c>
      <c r="I118" s="98">
        <v>44770</v>
      </c>
      <c r="J118" s="81"/>
      <c r="K118" s="97" t="s">
        <v>882</v>
      </c>
      <c r="L118" s="82" t="s">
        <v>921</v>
      </c>
      <c r="M118" s="77" t="s">
        <v>7</v>
      </c>
      <c r="N118" s="83"/>
      <c r="O118" s="84"/>
      <c r="P118" s="76">
        <v>69</v>
      </c>
      <c r="Q118" s="81">
        <v>25000</v>
      </c>
      <c r="R118" s="81">
        <v>4</v>
      </c>
      <c r="S118" s="89" t="s">
        <v>877</v>
      </c>
      <c r="T118" s="100" t="s">
        <v>891</v>
      </c>
      <c r="U118" s="81">
        <v>25.22</v>
      </c>
      <c r="V118" s="90" t="s">
        <v>884</v>
      </c>
    </row>
    <row r="119" spans="1:22" ht="15" customHeight="1">
      <c r="A119" s="112">
        <v>59187690</v>
      </c>
      <c r="B119" s="113">
        <v>44740</v>
      </c>
      <c r="C119" s="79">
        <v>44740</v>
      </c>
      <c r="D119" s="77" t="s">
        <v>862</v>
      </c>
      <c r="E119" s="87">
        <v>44744</v>
      </c>
      <c r="F119" s="81">
        <v>80</v>
      </c>
      <c r="G119" s="81" t="s">
        <v>913</v>
      </c>
      <c r="H119" s="114" t="s">
        <v>920</v>
      </c>
      <c r="I119" s="98">
        <v>44770</v>
      </c>
      <c r="J119" s="81"/>
      <c r="K119" s="97" t="s">
        <v>882</v>
      </c>
      <c r="L119" s="82" t="s">
        <v>921</v>
      </c>
      <c r="M119" s="77" t="s">
        <v>7</v>
      </c>
      <c r="N119" s="83"/>
      <c r="O119" s="84"/>
      <c r="P119" s="76">
        <v>69</v>
      </c>
      <c r="Q119" s="81">
        <v>25000</v>
      </c>
      <c r="R119" s="81">
        <v>4</v>
      </c>
      <c r="S119" s="89" t="s">
        <v>877</v>
      </c>
      <c r="T119" s="100" t="s">
        <v>891</v>
      </c>
      <c r="U119" s="81">
        <v>25.22</v>
      </c>
      <c r="V119" s="90" t="s">
        <v>884</v>
      </c>
    </row>
    <row r="120" spans="1:22" ht="15" customHeight="1">
      <c r="A120" s="112">
        <v>91721647</v>
      </c>
      <c r="B120" s="113">
        <v>44740</v>
      </c>
      <c r="C120" s="79">
        <v>44740</v>
      </c>
      <c r="D120" s="77" t="s">
        <v>862</v>
      </c>
      <c r="E120" s="87">
        <v>44744</v>
      </c>
      <c r="F120" s="81">
        <v>80</v>
      </c>
      <c r="G120" s="81" t="s">
        <v>913</v>
      </c>
      <c r="H120" s="114" t="s">
        <v>920</v>
      </c>
      <c r="I120" s="98">
        <v>44770</v>
      </c>
      <c r="J120" s="81"/>
      <c r="K120" s="97" t="s">
        <v>882</v>
      </c>
      <c r="L120" s="82" t="s">
        <v>921</v>
      </c>
      <c r="M120" s="77" t="s">
        <v>7</v>
      </c>
      <c r="N120" s="83"/>
      <c r="O120" s="84"/>
      <c r="P120" s="76">
        <v>69.2</v>
      </c>
      <c r="Q120" s="76">
        <v>24200</v>
      </c>
      <c r="R120" s="76">
        <v>4</v>
      </c>
      <c r="S120" s="85" t="s">
        <v>865</v>
      </c>
      <c r="T120" s="76" t="s">
        <v>866</v>
      </c>
      <c r="U120" s="76">
        <v>25.46</v>
      </c>
      <c r="V120" s="90" t="s">
        <v>884</v>
      </c>
    </row>
    <row r="121" spans="1:22" ht="15" customHeight="1">
      <c r="A121" s="112">
        <v>91726026</v>
      </c>
      <c r="B121" s="113">
        <v>44740</v>
      </c>
      <c r="C121" s="79">
        <v>44740</v>
      </c>
      <c r="D121" s="77" t="s">
        <v>862</v>
      </c>
      <c r="E121" s="87">
        <v>44744</v>
      </c>
      <c r="F121" s="81">
        <v>80</v>
      </c>
      <c r="G121" s="81" t="s">
        <v>913</v>
      </c>
      <c r="H121" s="114" t="s">
        <v>920</v>
      </c>
      <c r="I121" s="98">
        <v>44770</v>
      </c>
      <c r="J121" s="81"/>
      <c r="K121" s="97" t="s">
        <v>882</v>
      </c>
      <c r="L121" s="82" t="s">
        <v>921</v>
      </c>
      <c r="M121" s="77" t="s">
        <v>7</v>
      </c>
      <c r="N121" s="83"/>
      <c r="O121" s="84"/>
      <c r="P121" s="76">
        <v>68.5</v>
      </c>
      <c r="Q121" s="76">
        <v>25000</v>
      </c>
      <c r="R121" s="76">
        <v>4</v>
      </c>
      <c r="S121" s="85" t="s">
        <v>865</v>
      </c>
      <c r="T121" s="76" t="s">
        <v>873</v>
      </c>
      <c r="U121" s="76">
        <v>25.7</v>
      </c>
      <c r="V121" s="90" t="s">
        <v>884</v>
      </c>
    </row>
    <row r="122" spans="1:22" ht="15" customHeight="1">
      <c r="A122" s="112">
        <v>91728071</v>
      </c>
      <c r="B122" s="113">
        <v>44740</v>
      </c>
      <c r="C122" s="79">
        <v>44740</v>
      </c>
      <c r="D122" s="77" t="s">
        <v>862</v>
      </c>
      <c r="E122" s="87">
        <v>44744</v>
      </c>
      <c r="F122" s="81">
        <v>80</v>
      </c>
      <c r="G122" s="81" t="s">
        <v>913</v>
      </c>
      <c r="H122" s="114" t="s">
        <v>920</v>
      </c>
      <c r="I122" s="98">
        <v>44770</v>
      </c>
      <c r="J122" s="81"/>
      <c r="K122" s="97" t="s">
        <v>882</v>
      </c>
      <c r="L122" s="82" t="s">
        <v>921</v>
      </c>
      <c r="M122" s="77" t="s">
        <v>7</v>
      </c>
      <c r="N122" s="83"/>
      <c r="O122" s="84"/>
      <c r="P122" s="76">
        <v>68.5</v>
      </c>
      <c r="Q122" s="76">
        <v>25000</v>
      </c>
      <c r="R122" s="76">
        <v>4</v>
      </c>
      <c r="S122" s="85" t="s">
        <v>865</v>
      </c>
      <c r="T122" s="76" t="s">
        <v>873</v>
      </c>
      <c r="U122" s="76">
        <v>25.7</v>
      </c>
      <c r="V122" s="90" t="s">
        <v>884</v>
      </c>
    </row>
    <row r="123" spans="1:22" ht="15" customHeight="1">
      <c r="A123" s="112">
        <v>91747436</v>
      </c>
      <c r="B123" s="113">
        <v>44740</v>
      </c>
      <c r="C123" s="79">
        <v>44740</v>
      </c>
      <c r="D123" s="77" t="s">
        <v>862</v>
      </c>
      <c r="E123" s="87">
        <v>44744</v>
      </c>
      <c r="F123" s="81">
        <v>80</v>
      </c>
      <c r="G123" s="81" t="s">
        <v>913</v>
      </c>
      <c r="H123" s="114" t="s">
        <v>920</v>
      </c>
      <c r="I123" s="98">
        <v>44770</v>
      </c>
      <c r="J123" s="81" t="s">
        <v>922</v>
      </c>
      <c r="K123" s="97" t="s">
        <v>882</v>
      </c>
      <c r="L123" s="82" t="s">
        <v>921</v>
      </c>
      <c r="M123" s="77" t="s">
        <v>7</v>
      </c>
      <c r="N123" s="83"/>
      <c r="O123" s="84"/>
      <c r="P123" s="76">
        <v>74.5</v>
      </c>
      <c r="Q123" s="76">
        <v>25100</v>
      </c>
      <c r="R123" s="76">
        <v>4</v>
      </c>
      <c r="S123" s="85" t="s">
        <v>865</v>
      </c>
      <c r="T123" s="90" t="s">
        <v>879</v>
      </c>
      <c r="U123" s="76">
        <v>25.62</v>
      </c>
      <c r="V123" s="90" t="s">
        <v>884</v>
      </c>
    </row>
    <row r="124" spans="1:22" ht="15" customHeight="1">
      <c r="A124" s="112">
        <v>91780346</v>
      </c>
      <c r="B124" s="113">
        <v>44740</v>
      </c>
      <c r="C124" s="79">
        <v>44740</v>
      </c>
      <c r="D124" s="77" t="s">
        <v>862</v>
      </c>
      <c r="E124" s="87">
        <v>44744</v>
      </c>
      <c r="F124" s="81">
        <v>80</v>
      </c>
      <c r="G124" s="81" t="s">
        <v>913</v>
      </c>
      <c r="H124" s="114" t="s">
        <v>920</v>
      </c>
      <c r="I124" s="98">
        <v>44770</v>
      </c>
      <c r="J124" s="81"/>
      <c r="K124" s="97" t="s">
        <v>882</v>
      </c>
      <c r="L124" s="82" t="s">
        <v>921</v>
      </c>
      <c r="M124" s="77" t="s">
        <v>7</v>
      </c>
      <c r="N124" s="83"/>
      <c r="O124" s="84"/>
      <c r="P124" s="76">
        <v>69.5</v>
      </c>
      <c r="Q124" s="76">
        <v>23700</v>
      </c>
      <c r="R124" s="76">
        <v>4</v>
      </c>
      <c r="S124" s="85" t="s">
        <v>865</v>
      </c>
      <c r="T124" s="76" t="s">
        <v>896</v>
      </c>
      <c r="U124" s="76">
        <v>25.69</v>
      </c>
      <c r="V124" s="90" t="s">
        <v>884</v>
      </c>
    </row>
    <row r="125" spans="1:22" ht="15" customHeight="1">
      <c r="A125" s="112">
        <v>91976183</v>
      </c>
      <c r="B125" s="113">
        <v>44740</v>
      </c>
      <c r="C125" s="79">
        <v>44740</v>
      </c>
      <c r="D125" s="77" t="s">
        <v>862</v>
      </c>
      <c r="E125" s="87">
        <v>44744</v>
      </c>
      <c r="F125" s="81">
        <v>80</v>
      </c>
      <c r="G125" s="81" t="s">
        <v>913</v>
      </c>
      <c r="H125" s="114" t="s">
        <v>920</v>
      </c>
      <c r="I125" s="98">
        <v>44770</v>
      </c>
      <c r="J125" s="81"/>
      <c r="K125" s="97" t="s">
        <v>882</v>
      </c>
      <c r="L125" s="82" t="s">
        <v>921</v>
      </c>
      <c r="M125" s="77" t="s">
        <v>7</v>
      </c>
      <c r="N125" s="83"/>
      <c r="O125" s="84"/>
      <c r="P125" s="76">
        <v>69</v>
      </c>
      <c r="Q125" s="81">
        <v>24800</v>
      </c>
      <c r="R125" s="76">
        <v>4</v>
      </c>
      <c r="S125" s="85" t="s">
        <v>865</v>
      </c>
      <c r="T125" s="101" t="s">
        <v>897</v>
      </c>
      <c r="U125" s="76">
        <v>25.38</v>
      </c>
      <c r="V125" s="90" t="s">
        <v>884</v>
      </c>
    </row>
    <row r="126" spans="1:22" ht="15" customHeight="1">
      <c r="A126" s="112">
        <v>91985143</v>
      </c>
      <c r="B126" s="113">
        <v>44740</v>
      </c>
      <c r="C126" s="79">
        <v>44740</v>
      </c>
      <c r="D126" s="77" t="s">
        <v>862</v>
      </c>
      <c r="E126" s="87">
        <v>44744</v>
      </c>
      <c r="F126" s="81">
        <v>80</v>
      </c>
      <c r="G126" s="81" t="s">
        <v>913</v>
      </c>
      <c r="H126" s="114" t="s">
        <v>920</v>
      </c>
      <c r="I126" s="98">
        <v>44770</v>
      </c>
      <c r="J126" s="81"/>
      <c r="K126" s="97" t="s">
        <v>882</v>
      </c>
      <c r="L126" s="82" t="s">
        <v>921</v>
      </c>
      <c r="M126" s="77" t="s">
        <v>7</v>
      </c>
      <c r="N126" s="83"/>
      <c r="O126" s="84"/>
      <c r="P126" s="76">
        <v>68.5</v>
      </c>
      <c r="Q126" s="76">
        <v>25400</v>
      </c>
      <c r="R126" s="76">
        <v>4</v>
      </c>
      <c r="S126" s="85" t="s">
        <v>865</v>
      </c>
      <c r="T126" s="76" t="s">
        <v>873</v>
      </c>
      <c r="U126" s="76">
        <v>25.7</v>
      </c>
      <c r="V126" s="90" t="s">
        <v>884</v>
      </c>
    </row>
    <row r="127" spans="1:22" ht="15" customHeight="1">
      <c r="A127" s="112">
        <v>91985226</v>
      </c>
      <c r="B127" s="113">
        <v>44740</v>
      </c>
      <c r="C127" s="79">
        <v>44740</v>
      </c>
      <c r="D127" s="77" t="s">
        <v>862</v>
      </c>
      <c r="E127" s="87">
        <v>44744</v>
      </c>
      <c r="F127" s="81">
        <v>80</v>
      </c>
      <c r="G127" s="81" t="s">
        <v>913</v>
      </c>
      <c r="H127" s="114" t="s">
        <v>920</v>
      </c>
      <c r="I127" s="98">
        <v>44770</v>
      </c>
      <c r="J127" s="81"/>
      <c r="K127" s="97" t="s">
        <v>882</v>
      </c>
      <c r="L127" s="82" t="s">
        <v>921</v>
      </c>
      <c r="M127" s="77" t="s">
        <v>7</v>
      </c>
      <c r="N127" s="83"/>
      <c r="O127" s="84"/>
      <c r="P127" s="76">
        <v>68.5</v>
      </c>
      <c r="Q127" s="76">
        <v>25400</v>
      </c>
      <c r="R127" s="76">
        <v>4</v>
      </c>
      <c r="S127" s="85" t="s">
        <v>865</v>
      </c>
      <c r="T127" s="76" t="s">
        <v>873</v>
      </c>
      <c r="U127" s="76">
        <v>25.7</v>
      </c>
      <c r="V127" s="90" t="s">
        <v>884</v>
      </c>
    </row>
    <row r="128" spans="1:22" ht="15" customHeight="1">
      <c r="A128" s="112">
        <v>92939396</v>
      </c>
      <c r="B128" s="113">
        <v>44740</v>
      </c>
      <c r="C128" s="79">
        <v>44740</v>
      </c>
      <c r="D128" s="77" t="s">
        <v>862</v>
      </c>
      <c r="E128" s="87">
        <v>44744</v>
      </c>
      <c r="F128" s="81">
        <v>80</v>
      </c>
      <c r="G128" s="81" t="s">
        <v>913</v>
      </c>
      <c r="H128" s="114" t="s">
        <v>920</v>
      </c>
      <c r="I128" s="98">
        <v>44770</v>
      </c>
      <c r="J128" s="81"/>
      <c r="K128" s="97" t="s">
        <v>882</v>
      </c>
      <c r="L128" s="82" t="s">
        <v>921</v>
      </c>
      <c r="M128" s="77" t="s">
        <v>7</v>
      </c>
      <c r="N128" s="83"/>
      <c r="O128" s="84"/>
      <c r="P128" s="76">
        <v>68.5</v>
      </c>
      <c r="Q128" s="76">
        <v>25000</v>
      </c>
      <c r="R128" s="76">
        <v>4</v>
      </c>
      <c r="S128" s="85" t="s">
        <v>865</v>
      </c>
      <c r="T128" s="76" t="s">
        <v>873</v>
      </c>
      <c r="U128" s="76">
        <v>25.7</v>
      </c>
      <c r="V128" s="90" t="s">
        <v>884</v>
      </c>
    </row>
    <row r="129" spans="1:22" ht="15" customHeight="1">
      <c r="A129" s="112">
        <v>94057692</v>
      </c>
      <c r="B129" s="113">
        <v>44740</v>
      </c>
      <c r="C129" s="79">
        <v>44740</v>
      </c>
      <c r="D129" s="77" t="s">
        <v>862</v>
      </c>
      <c r="E129" s="87">
        <v>44744</v>
      </c>
      <c r="F129" s="81">
        <v>80</v>
      </c>
      <c r="G129" s="81" t="s">
        <v>913</v>
      </c>
      <c r="H129" s="114" t="s">
        <v>920</v>
      </c>
      <c r="I129" s="98">
        <v>44770</v>
      </c>
      <c r="J129" s="81"/>
      <c r="K129" s="97" t="s">
        <v>882</v>
      </c>
      <c r="L129" s="82" t="s">
        <v>921</v>
      </c>
      <c r="M129" s="77" t="s">
        <v>7</v>
      </c>
      <c r="N129" s="83"/>
      <c r="O129" s="84"/>
      <c r="P129" s="76">
        <v>69</v>
      </c>
      <c r="Q129" s="81">
        <v>25000</v>
      </c>
      <c r="R129" s="81">
        <v>4</v>
      </c>
      <c r="S129" s="89" t="s">
        <v>877</v>
      </c>
      <c r="T129" s="100" t="s">
        <v>891</v>
      </c>
      <c r="U129" s="81">
        <v>25.22</v>
      </c>
      <c r="V129" s="90" t="s">
        <v>884</v>
      </c>
    </row>
    <row r="130" spans="1:22" ht="15" customHeight="1">
      <c r="A130" s="112">
        <v>94543592</v>
      </c>
      <c r="B130" s="113">
        <v>44740</v>
      </c>
      <c r="C130" s="79">
        <v>44740</v>
      </c>
      <c r="D130" s="77" t="s">
        <v>862</v>
      </c>
      <c r="E130" s="87">
        <v>44744</v>
      </c>
      <c r="F130" s="81">
        <v>80</v>
      </c>
      <c r="G130" s="81" t="s">
        <v>913</v>
      </c>
      <c r="H130" s="114" t="s">
        <v>920</v>
      </c>
      <c r="I130" s="98">
        <v>44770</v>
      </c>
      <c r="J130" s="81"/>
      <c r="K130" s="97" t="s">
        <v>882</v>
      </c>
      <c r="L130" s="82" t="s">
        <v>921</v>
      </c>
      <c r="M130" s="77" t="s">
        <v>7</v>
      </c>
      <c r="N130" s="83"/>
      <c r="O130" s="84"/>
      <c r="P130" s="76">
        <v>68.5</v>
      </c>
      <c r="Q130" s="76">
        <v>25000</v>
      </c>
      <c r="R130" s="76">
        <v>4</v>
      </c>
      <c r="S130" s="85" t="s">
        <v>865</v>
      </c>
      <c r="T130" s="76" t="s">
        <v>873</v>
      </c>
      <c r="U130" s="76">
        <v>25.7</v>
      </c>
      <c r="V130" s="90" t="s">
        <v>884</v>
      </c>
    </row>
    <row r="131" spans="1:22" ht="15" customHeight="1">
      <c r="A131" s="112">
        <v>94940624</v>
      </c>
      <c r="B131" s="113">
        <v>44740</v>
      </c>
      <c r="C131" s="79">
        <v>44740</v>
      </c>
      <c r="D131" s="77" t="s">
        <v>862</v>
      </c>
      <c r="E131" s="87">
        <v>44744</v>
      </c>
      <c r="F131" s="81">
        <v>80</v>
      </c>
      <c r="G131" s="81" t="s">
        <v>913</v>
      </c>
      <c r="H131" s="114" t="s">
        <v>920</v>
      </c>
      <c r="I131" s="98">
        <v>44770</v>
      </c>
      <c r="J131" s="81"/>
      <c r="K131" s="97" t="s">
        <v>882</v>
      </c>
      <c r="L131" s="82" t="s">
        <v>921</v>
      </c>
      <c r="M131" s="77" t="s">
        <v>7</v>
      </c>
      <c r="N131" s="83"/>
      <c r="O131" s="84"/>
      <c r="P131" s="76">
        <v>68.5</v>
      </c>
      <c r="Q131" s="76">
        <v>25000</v>
      </c>
      <c r="R131" s="76">
        <v>4</v>
      </c>
      <c r="S131" s="85" t="s">
        <v>865</v>
      </c>
      <c r="T131" s="76" t="s">
        <v>873</v>
      </c>
      <c r="U131" s="76">
        <v>25.7</v>
      </c>
      <c r="V131" s="90" t="s">
        <v>884</v>
      </c>
    </row>
    <row r="132" spans="1:22" ht="15" customHeight="1">
      <c r="A132" s="112">
        <v>94951258</v>
      </c>
      <c r="B132" s="113">
        <v>44740</v>
      </c>
      <c r="C132" s="79">
        <v>44740</v>
      </c>
      <c r="D132" s="77" t="s">
        <v>862</v>
      </c>
      <c r="E132" s="87">
        <v>44744</v>
      </c>
      <c r="F132" s="81">
        <v>80</v>
      </c>
      <c r="G132" s="81" t="s">
        <v>913</v>
      </c>
      <c r="H132" s="114" t="s">
        <v>920</v>
      </c>
      <c r="I132" s="98">
        <v>44770</v>
      </c>
      <c r="J132" s="81"/>
      <c r="K132" s="97" t="s">
        <v>882</v>
      </c>
      <c r="L132" s="82" t="s">
        <v>921</v>
      </c>
      <c r="M132" s="77" t="s">
        <v>7</v>
      </c>
      <c r="N132" s="83"/>
      <c r="O132" s="84"/>
      <c r="P132" s="76">
        <v>69</v>
      </c>
      <c r="Q132" s="76">
        <v>25000</v>
      </c>
      <c r="R132" s="76">
        <v>4</v>
      </c>
      <c r="S132" s="85" t="s">
        <v>865</v>
      </c>
      <c r="T132" s="101" t="s">
        <v>897</v>
      </c>
      <c r="U132" s="76">
        <v>25.38</v>
      </c>
      <c r="V132" s="90" t="s">
        <v>884</v>
      </c>
    </row>
    <row r="133" spans="1:22" ht="15" customHeight="1">
      <c r="A133" s="112">
        <v>97919492</v>
      </c>
      <c r="B133" s="113">
        <v>44740</v>
      </c>
      <c r="C133" s="79">
        <v>44740</v>
      </c>
      <c r="D133" s="77" t="s">
        <v>862</v>
      </c>
      <c r="E133" s="87">
        <v>44744</v>
      </c>
      <c r="F133" s="81">
        <v>80</v>
      </c>
      <c r="G133" s="81" t="s">
        <v>913</v>
      </c>
      <c r="H133" s="114" t="s">
        <v>920</v>
      </c>
      <c r="I133" s="98">
        <v>44770</v>
      </c>
      <c r="J133" s="81"/>
      <c r="K133" s="97" t="s">
        <v>882</v>
      </c>
      <c r="L133" s="82" t="s">
        <v>921</v>
      </c>
      <c r="M133" s="77" t="s">
        <v>7</v>
      </c>
      <c r="N133" s="83"/>
      <c r="O133" s="84"/>
      <c r="P133" s="76">
        <v>68.5</v>
      </c>
      <c r="Q133" s="76">
        <v>25000</v>
      </c>
      <c r="R133" s="76">
        <v>4</v>
      </c>
      <c r="S133" s="85" t="s">
        <v>865</v>
      </c>
      <c r="T133" s="76" t="s">
        <v>873</v>
      </c>
      <c r="U133" s="76">
        <v>25.7</v>
      </c>
      <c r="V133" s="90" t="s">
        <v>884</v>
      </c>
    </row>
    <row r="134" spans="1:22" ht="15" customHeight="1">
      <c r="A134" s="112">
        <v>97987390</v>
      </c>
      <c r="B134" s="113">
        <v>44740</v>
      </c>
      <c r="C134" s="79">
        <v>44740</v>
      </c>
      <c r="D134" s="77" t="s">
        <v>862</v>
      </c>
      <c r="E134" s="87">
        <v>44744</v>
      </c>
      <c r="F134" s="81">
        <v>80</v>
      </c>
      <c r="G134" s="81" t="s">
        <v>913</v>
      </c>
      <c r="H134" s="114" t="s">
        <v>920</v>
      </c>
      <c r="I134" s="98">
        <v>44770</v>
      </c>
      <c r="J134" s="81"/>
      <c r="K134" s="97" t="s">
        <v>882</v>
      </c>
      <c r="L134" s="82" t="s">
        <v>921</v>
      </c>
      <c r="M134" s="77" t="s">
        <v>7</v>
      </c>
      <c r="N134" s="83"/>
      <c r="O134" s="84"/>
      <c r="P134" s="76">
        <v>68.5</v>
      </c>
      <c r="Q134" s="76">
        <v>25000</v>
      </c>
      <c r="R134" s="76">
        <v>4</v>
      </c>
      <c r="S134" s="85" t="s">
        <v>865</v>
      </c>
      <c r="T134" s="76" t="s">
        <v>873</v>
      </c>
      <c r="U134" s="76">
        <v>25.7</v>
      </c>
      <c r="V134" s="90" t="s">
        <v>884</v>
      </c>
    </row>
    <row r="135" spans="1:22" ht="15" customHeight="1">
      <c r="A135" s="112">
        <v>98018005</v>
      </c>
      <c r="B135" s="113">
        <v>44740</v>
      </c>
      <c r="C135" s="79">
        <v>44740</v>
      </c>
      <c r="D135" s="77" t="s">
        <v>862</v>
      </c>
      <c r="E135" s="87">
        <v>44744</v>
      </c>
      <c r="F135" s="81">
        <v>80</v>
      </c>
      <c r="G135" s="81" t="s">
        <v>913</v>
      </c>
      <c r="H135" s="114" t="s">
        <v>920</v>
      </c>
      <c r="I135" s="98">
        <v>44770</v>
      </c>
      <c r="J135" s="81"/>
      <c r="K135" s="97" t="s">
        <v>882</v>
      </c>
      <c r="L135" s="82" t="s">
        <v>921</v>
      </c>
      <c r="M135" s="77" t="s">
        <v>7</v>
      </c>
      <c r="N135" s="83"/>
      <c r="O135" s="84"/>
      <c r="P135" s="76">
        <v>69</v>
      </c>
      <c r="Q135" s="76">
        <v>25000</v>
      </c>
      <c r="R135" s="76">
        <v>4</v>
      </c>
      <c r="S135" s="85" t="s">
        <v>875</v>
      </c>
      <c r="T135" s="88" t="s">
        <v>876</v>
      </c>
      <c r="U135" s="76">
        <v>25.22</v>
      </c>
      <c r="V135" s="90" t="s">
        <v>884</v>
      </c>
    </row>
    <row r="136" spans="1:22" ht="15" customHeight="1">
      <c r="A136" s="112">
        <v>98020670</v>
      </c>
      <c r="B136" s="113">
        <v>44740</v>
      </c>
      <c r="C136" s="79">
        <v>44740</v>
      </c>
      <c r="D136" s="77" t="s">
        <v>862</v>
      </c>
      <c r="E136" s="87">
        <v>44744</v>
      </c>
      <c r="F136" s="81">
        <v>80</v>
      </c>
      <c r="G136" s="81" t="s">
        <v>913</v>
      </c>
      <c r="H136" s="114" t="s">
        <v>920</v>
      </c>
      <c r="I136" s="98">
        <v>44770</v>
      </c>
      <c r="J136" s="81"/>
      <c r="K136" s="97" t="s">
        <v>882</v>
      </c>
      <c r="L136" s="82" t="s">
        <v>921</v>
      </c>
      <c r="M136" s="77" t="s">
        <v>7</v>
      </c>
      <c r="N136" s="83"/>
      <c r="O136" s="84"/>
      <c r="P136" s="76">
        <v>69</v>
      </c>
      <c r="Q136" s="76">
        <v>25000</v>
      </c>
      <c r="R136" s="76">
        <v>4</v>
      </c>
      <c r="S136" s="85" t="s">
        <v>875</v>
      </c>
      <c r="T136" s="88" t="s">
        <v>876</v>
      </c>
      <c r="U136" s="76">
        <v>25.22</v>
      </c>
      <c r="V136" s="90" t="s">
        <v>884</v>
      </c>
    </row>
    <row r="137" spans="1:22" ht="15" customHeight="1">
      <c r="A137" s="112">
        <v>98030885</v>
      </c>
      <c r="B137" s="113">
        <v>44740</v>
      </c>
      <c r="C137" s="79">
        <v>44740</v>
      </c>
      <c r="D137" s="77" t="s">
        <v>862</v>
      </c>
      <c r="E137" s="87">
        <v>44744</v>
      </c>
      <c r="F137" s="81">
        <v>80</v>
      </c>
      <c r="G137" s="81" t="s">
        <v>913</v>
      </c>
      <c r="H137" s="114" t="s">
        <v>920</v>
      </c>
      <c r="I137" s="98">
        <v>44770</v>
      </c>
      <c r="J137" s="81"/>
      <c r="K137" s="97" t="s">
        <v>882</v>
      </c>
      <c r="L137" s="82" t="s">
        <v>921</v>
      </c>
      <c r="M137" s="77" t="s">
        <v>7</v>
      </c>
      <c r="N137" s="83"/>
      <c r="O137" s="84"/>
      <c r="P137" s="76">
        <v>69</v>
      </c>
      <c r="Q137" s="76">
        <v>25000</v>
      </c>
      <c r="R137" s="76">
        <v>4</v>
      </c>
      <c r="S137" s="85" t="s">
        <v>875</v>
      </c>
      <c r="T137" s="88" t="s">
        <v>876</v>
      </c>
      <c r="U137" s="76">
        <v>25.22</v>
      </c>
      <c r="V137" s="90" t="s">
        <v>884</v>
      </c>
    </row>
    <row r="138" spans="1:22" ht="15" customHeight="1">
      <c r="A138" s="112">
        <v>98126543</v>
      </c>
      <c r="B138" s="113">
        <v>44740</v>
      </c>
      <c r="C138" s="79">
        <v>44740</v>
      </c>
      <c r="D138" s="77" t="s">
        <v>862</v>
      </c>
      <c r="E138" s="87">
        <v>44744</v>
      </c>
      <c r="F138" s="81">
        <v>80</v>
      </c>
      <c r="G138" s="81" t="s">
        <v>913</v>
      </c>
      <c r="H138" s="114" t="s">
        <v>920</v>
      </c>
      <c r="I138" s="98">
        <v>44770</v>
      </c>
      <c r="J138" s="81"/>
      <c r="K138" s="97" t="s">
        <v>882</v>
      </c>
      <c r="L138" s="82" t="s">
        <v>921</v>
      </c>
      <c r="M138" s="77" t="s">
        <v>7</v>
      </c>
      <c r="N138" s="83"/>
      <c r="O138" s="84"/>
      <c r="P138" s="76">
        <v>69.8</v>
      </c>
      <c r="Q138" s="76">
        <v>24100</v>
      </c>
      <c r="R138" s="76">
        <v>4</v>
      </c>
      <c r="S138" s="89" t="s">
        <v>877</v>
      </c>
      <c r="T138" s="76" t="s">
        <v>894</v>
      </c>
      <c r="U138" s="81">
        <v>25.22</v>
      </c>
      <c r="V138" s="90" t="s">
        <v>884</v>
      </c>
    </row>
    <row r="139" spans="1:22" ht="15" customHeight="1">
      <c r="A139" s="112">
        <v>98156136</v>
      </c>
      <c r="B139" s="113">
        <v>44740</v>
      </c>
      <c r="C139" s="79">
        <v>44740</v>
      </c>
      <c r="D139" s="77" t="s">
        <v>862</v>
      </c>
      <c r="E139" s="87">
        <v>44744</v>
      </c>
      <c r="F139" s="81">
        <v>80</v>
      </c>
      <c r="G139" s="81" t="s">
        <v>913</v>
      </c>
      <c r="H139" s="114" t="s">
        <v>920</v>
      </c>
      <c r="I139" s="98">
        <v>44770</v>
      </c>
      <c r="J139" s="81"/>
      <c r="K139" s="97" t="s">
        <v>882</v>
      </c>
      <c r="L139" s="82" t="s">
        <v>921</v>
      </c>
      <c r="M139" s="77" t="s">
        <v>7</v>
      </c>
      <c r="N139" s="83"/>
      <c r="O139" s="84"/>
      <c r="P139" s="76">
        <v>69.8</v>
      </c>
      <c r="Q139" s="76">
        <v>24000</v>
      </c>
      <c r="R139" s="76">
        <v>4</v>
      </c>
      <c r="S139" s="89" t="s">
        <v>877</v>
      </c>
      <c r="T139" s="76" t="s">
        <v>894</v>
      </c>
      <c r="U139" s="81">
        <v>25.22</v>
      </c>
      <c r="V139" s="90" t="s">
        <v>884</v>
      </c>
    </row>
    <row r="140" spans="1:22" ht="15" customHeight="1">
      <c r="A140" s="112">
        <v>98144439</v>
      </c>
      <c r="B140" s="78">
        <v>44741</v>
      </c>
      <c r="C140" s="79">
        <v>44742</v>
      </c>
      <c r="D140" s="114" t="s">
        <v>862</v>
      </c>
      <c r="E140" s="87">
        <v>44744</v>
      </c>
      <c r="F140" s="81">
        <v>80</v>
      </c>
      <c r="G140" s="81" t="s">
        <v>913</v>
      </c>
      <c r="H140" s="81" t="s">
        <v>923</v>
      </c>
      <c r="I140" s="78">
        <v>44771</v>
      </c>
      <c r="J140" s="81"/>
      <c r="K140" s="97" t="s">
        <v>882</v>
      </c>
      <c r="L140" s="82" t="s">
        <v>924</v>
      </c>
      <c r="M140" s="77" t="s">
        <v>7</v>
      </c>
      <c r="N140" s="83"/>
      <c r="O140" s="84"/>
      <c r="P140" s="76">
        <v>69.8</v>
      </c>
      <c r="Q140" s="76">
        <v>24100</v>
      </c>
      <c r="R140" s="76">
        <v>4</v>
      </c>
      <c r="S140" s="89" t="s">
        <v>877</v>
      </c>
      <c r="T140" s="76" t="s">
        <v>894</v>
      </c>
      <c r="U140" s="81">
        <v>25.22</v>
      </c>
      <c r="V140" s="90" t="s">
        <v>884</v>
      </c>
    </row>
    <row r="141" spans="1:22" ht="15" customHeight="1">
      <c r="A141" s="112">
        <v>98563489</v>
      </c>
      <c r="B141" s="78">
        <v>44741</v>
      </c>
      <c r="C141" s="79">
        <v>44742</v>
      </c>
      <c r="D141" s="114" t="s">
        <v>862</v>
      </c>
      <c r="E141" s="87">
        <v>44744</v>
      </c>
      <c r="F141" s="81">
        <v>80</v>
      </c>
      <c r="G141" s="81" t="s">
        <v>913</v>
      </c>
      <c r="H141" s="81" t="s">
        <v>923</v>
      </c>
      <c r="I141" s="78">
        <v>44771</v>
      </c>
      <c r="J141" s="97" t="s">
        <v>882</v>
      </c>
      <c r="K141" s="81" t="s">
        <v>925</v>
      </c>
      <c r="L141" s="82" t="s">
        <v>924</v>
      </c>
      <c r="M141" s="77" t="s">
        <v>7</v>
      </c>
      <c r="N141" s="83"/>
      <c r="O141" s="84"/>
      <c r="P141" s="76">
        <v>69.8</v>
      </c>
      <c r="Q141" s="76">
        <v>24100</v>
      </c>
      <c r="R141" s="76">
        <v>4</v>
      </c>
      <c r="S141" s="89" t="s">
        <v>877</v>
      </c>
      <c r="T141" s="76" t="s">
        <v>894</v>
      </c>
      <c r="U141" s="81">
        <v>25.22</v>
      </c>
      <c r="V141" s="76" t="s">
        <v>926</v>
      </c>
    </row>
    <row r="142" spans="1:22" ht="15" customHeight="1">
      <c r="A142" s="112">
        <v>98563497</v>
      </c>
      <c r="B142" s="78">
        <v>44741</v>
      </c>
      <c r="C142" s="79">
        <v>44742</v>
      </c>
      <c r="D142" s="114" t="s">
        <v>862</v>
      </c>
      <c r="E142" s="87">
        <v>44744</v>
      </c>
      <c r="F142" s="81">
        <v>80</v>
      </c>
      <c r="G142" s="81" t="s">
        <v>913</v>
      </c>
      <c r="H142" s="81" t="s">
        <v>923</v>
      </c>
      <c r="I142" s="78">
        <v>44771</v>
      </c>
      <c r="J142" s="97" t="s">
        <v>882</v>
      </c>
      <c r="K142" s="81" t="s">
        <v>925</v>
      </c>
      <c r="L142" s="82" t="s">
        <v>924</v>
      </c>
      <c r="M142" s="77" t="s">
        <v>7</v>
      </c>
      <c r="N142" s="83"/>
      <c r="O142" s="84"/>
      <c r="P142" s="76">
        <v>69.8</v>
      </c>
      <c r="Q142" s="76">
        <v>24100</v>
      </c>
      <c r="R142" s="76">
        <v>4</v>
      </c>
      <c r="S142" s="89" t="s">
        <v>877</v>
      </c>
      <c r="T142" s="76" t="s">
        <v>894</v>
      </c>
      <c r="U142" s="81">
        <v>25.22</v>
      </c>
      <c r="V142" s="76" t="s">
        <v>926</v>
      </c>
    </row>
    <row r="143" spans="1:22" ht="15" customHeight="1">
      <c r="A143" s="112">
        <v>98563505</v>
      </c>
      <c r="B143" s="78">
        <v>44741</v>
      </c>
      <c r="C143" s="79">
        <v>44742</v>
      </c>
      <c r="D143" s="114" t="s">
        <v>862</v>
      </c>
      <c r="E143" s="87">
        <v>44744</v>
      </c>
      <c r="F143" s="81">
        <v>80</v>
      </c>
      <c r="G143" s="81" t="s">
        <v>913</v>
      </c>
      <c r="H143" s="81" t="s">
        <v>923</v>
      </c>
      <c r="I143" s="78">
        <v>44771</v>
      </c>
      <c r="J143" s="97" t="s">
        <v>882</v>
      </c>
      <c r="K143" s="81" t="s">
        <v>925</v>
      </c>
      <c r="L143" s="82" t="s">
        <v>924</v>
      </c>
      <c r="M143" s="77" t="s">
        <v>7</v>
      </c>
      <c r="N143" s="83"/>
      <c r="O143" s="84"/>
      <c r="P143" s="76">
        <v>69.8</v>
      </c>
      <c r="Q143" s="76">
        <v>24100</v>
      </c>
      <c r="R143" s="76">
        <v>4</v>
      </c>
      <c r="S143" s="89" t="s">
        <v>877</v>
      </c>
      <c r="T143" s="76" t="s">
        <v>894</v>
      </c>
      <c r="U143" s="81">
        <v>25.22</v>
      </c>
      <c r="V143" s="76" t="s">
        <v>926</v>
      </c>
    </row>
    <row r="144" spans="1:22" ht="15" customHeight="1">
      <c r="A144" s="112">
        <v>98563513</v>
      </c>
      <c r="B144" s="78">
        <v>44741</v>
      </c>
      <c r="C144" s="79">
        <v>44742</v>
      </c>
      <c r="D144" s="114" t="s">
        <v>862</v>
      </c>
      <c r="E144" s="87">
        <v>44744</v>
      </c>
      <c r="F144" s="81">
        <v>80</v>
      </c>
      <c r="G144" s="81" t="s">
        <v>913</v>
      </c>
      <c r="H144" s="81" t="s">
        <v>923</v>
      </c>
      <c r="I144" s="78">
        <v>44771</v>
      </c>
      <c r="J144" s="97" t="s">
        <v>882</v>
      </c>
      <c r="K144" s="81" t="s">
        <v>925</v>
      </c>
      <c r="L144" s="82" t="s">
        <v>924</v>
      </c>
      <c r="M144" s="77" t="s">
        <v>7</v>
      </c>
      <c r="N144" s="83"/>
      <c r="O144" s="84"/>
      <c r="P144" s="76">
        <v>69.8</v>
      </c>
      <c r="Q144" s="76">
        <v>24100</v>
      </c>
      <c r="R144" s="76">
        <v>4</v>
      </c>
      <c r="S144" s="89" t="s">
        <v>877</v>
      </c>
      <c r="T144" s="76" t="s">
        <v>894</v>
      </c>
      <c r="U144" s="81">
        <v>25.22</v>
      </c>
      <c r="V144" s="76" t="s">
        <v>926</v>
      </c>
    </row>
    <row r="145" spans="1:22" ht="15" customHeight="1">
      <c r="A145" s="112">
        <v>98563521</v>
      </c>
      <c r="B145" s="78">
        <v>44741</v>
      </c>
      <c r="C145" s="79">
        <v>44742</v>
      </c>
      <c r="D145" s="114" t="s">
        <v>862</v>
      </c>
      <c r="E145" s="87">
        <v>44744</v>
      </c>
      <c r="F145" s="81">
        <v>80</v>
      </c>
      <c r="G145" s="81" t="s">
        <v>913</v>
      </c>
      <c r="H145" s="81" t="s">
        <v>923</v>
      </c>
      <c r="I145" s="78">
        <v>44771</v>
      </c>
      <c r="J145" s="97" t="s">
        <v>882</v>
      </c>
      <c r="K145" s="81" t="s">
        <v>925</v>
      </c>
      <c r="L145" s="82" t="s">
        <v>924</v>
      </c>
      <c r="M145" s="77" t="s">
        <v>7</v>
      </c>
      <c r="N145" s="83"/>
      <c r="O145" s="84"/>
      <c r="P145" s="76">
        <v>69.8</v>
      </c>
      <c r="Q145" s="76">
        <v>24100</v>
      </c>
      <c r="R145" s="76">
        <v>4</v>
      </c>
      <c r="S145" s="89" t="s">
        <v>877</v>
      </c>
      <c r="T145" s="76" t="s">
        <v>894</v>
      </c>
      <c r="U145" s="81">
        <v>25.22</v>
      </c>
      <c r="V145" s="76" t="s">
        <v>926</v>
      </c>
    </row>
    <row r="146" spans="1:22" ht="15" customHeight="1">
      <c r="A146" s="112">
        <v>98563539</v>
      </c>
      <c r="B146" s="78">
        <v>44741</v>
      </c>
      <c r="C146" s="79">
        <v>44742</v>
      </c>
      <c r="D146" s="114" t="s">
        <v>862</v>
      </c>
      <c r="E146" s="87">
        <v>44744</v>
      </c>
      <c r="F146" s="81">
        <v>80</v>
      </c>
      <c r="G146" s="81" t="s">
        <v>913</v>
      </c>
      <c r="H146" s="81" t="s">
        <v>923</v>
      </c>
      <c r="I146" s="78">
        <v>44771</v>
      </c>
      <c r="J146" s="97" t="s">
        <v>882</v>
      </c>
      <c r="K146" s="81" t="s">
        <v>925</v>
      </c>
      <c r="L146" s="82" t="s">
        <v>924</v>
      </c>
      <c r="M146" s="77" t="s">
        <v>7</v>
      </c>
      <c r="N146" s="83"/>
      <c r="O146" s="84"/>
      <c r="P146" s="76">
        <v>69.8</v>
      </c>
      <c r="Q146" s="76">
        <v>24100</v>
      </c>
      <c r="R146" s="76">
        <v>4</v>
      </c>
      <c r="S146" s="89" t="s">
        <v>877</v>
      </c>
      <c r="T146" s="76" t="s">
        <v>894</v>
      </c>
      <c r="U146" s="81">
        <v>25.22</v>
      </c>
      <c r="V146" s="76" t="s">
        <v>926</v>
      </c>
    </row>
    <row r="147" spans="1:22" ht="14.25" customHeight="1">
      <c r="A147" s="104"/>
      <c r="B147" s="106"/>
      <c r="C147" s="105"/>
      <c r="D147" s="105"/>
      <c r="E147" s="105"/>
      <c r="F147" s="105"/>
      <c r="G147" s="149"/>
      <c r="H147" s="447" t="s">
        <v>927</v>
      </c>
      <c r="I147" s="440"/>
      <c r="J147" s="441"/>
      <c r="K147" s="92"/>
      <c r="L147" s="104"/>
      <c r="M147" s="104"/>
      <c r="N147" s="105"/>
      <c r="O147" s="108"/>
      <c r="P147" s="105"/>
      <c r="Q147" s="109"/>
      <c r="R147" s="109"/>
      <c r="S147" s="110"/>
      <c r="T147" s="109"/>
      <c r="U147" s="109"/>
      <c r="V147" s="105"/>
    </row>
    <row r="148" spans="1:22" ht="15" customHeight="1">
      <c r="A148" s="81">
        <v>92632298</v>
      </c>
      <c r="B148" s="78">
        <v>44739</v>
      </c>
      <c r="C148" s="79">
        <v>44739</v>
      </c>
      <c r="D148" s="77" t="s">
        <v>862</v>
      </c>
      <c r="E148" s="80">
        <v>44744.958333333336</v>
      </c>
      <c r="F148" s="81">
        <v>80</v>
      </c>
      <c r="G148" s="114" t="s">
        <v>927</v>
      </c>
      <c r="H148" s="114"/>
      <c r="I148" s="98"/>
      <c r="J148" s="81"/>
      <c r="K148" s="111" t="s">
        <v>117</v>
      </c>
      <c r="L148" s="82" t="s">
        <v>908</v>
      </c>
      <c r="M148" s="77" t="s">
        <v>5</v>
      </c>
      <c r="N148" s="83"/>
      <c r="O148" s="84"/>
      <c r="P148" s="76">
        <v>69.5</v>
      </c>
      <c r="Q148" s="76">
        <v>23900</v>
      </c>
      <c r="R148" s="76">
        <v>4</v>
      </c>
      <c r="S148" s="85" t="s">
        <v>865</v>
      </c>
      <c r="T148" s="76" t="s">
        <v>896</v>
      </c>
      <c r="U148" s="76">
        <v>25.69</v>
      </c>
      <c r="V148" s="111" t="s">
        <v>909</v>
      </c>
    </row>
    <row r="149" spans="1:22" ht="15" customHeight="1">
      <c r="A149" s="81">
        <v>59870519</v>
      </c>
      <c r="B149" s="78">
        <v>44742</v>
      </c>
      <c r="C149" s="79">
        <v>44743</v>
      </c>
      <c r="D149" s="77" t="s">
        <v>862</v>
      </c>
      <c r="E149" s="87">
        <v>44744</v>
      </c>
      <c r="F149" s="81">
        <v>80</v>
      </c>
      <c r="G149" s="114" t="s">
        <v>927</v>
      </c>
      <c r="H149" s="81"/>
      <c r="I149" s="77"/>
      <c r="J149" s="76"/>
      <c r="K149" s="77" t="s">
        <v>910</v>
      </c>
      <c r="L149" s="82" t="s">
        <v>928</v>
      </c>
      <c r="M149" s="77" t="s">
        <v>5</v>
      </c>
      <c r="N149" s="83"/>
      <c r="O149" s="84"/>
      <c r="P149" s="76">
        <v>69</v>
      </c>
      <c r="Q149" s="76">
        <v>24900</v>
      </c>
      <c r="R149" s="76">
        <v>4</v>
      </c>
      <c r="S149" s="85" t="s">
        <v>865</v>
      </c>
      <c r="T149" s="76" t="s">
        <v>919</v>
      </c>
      <c r="U149" s="76">
        <v>26.22</v>
      </c>
      <c r="V149" s="81" t="s">
        <v>911</v>
      </c>
    </row>
    <row r="150" spans="1:22" ht="15" customHeight="1">
      <c r="A150" s="81">
        <v>59932665</v>
      </c>
      <c r="B150" s="78">
        <v>44742</v>
      </c>
      <c r="C150" s="79">
        <v>44743</v>
      </c>
      <c r="D150" s="77" t="s">
        <v>862</v>
      </c>
      <c r="E150" s="87">
        <v>44744</v>
      </c>
      <c r="F150" s="81">
        <v>80</v>
      </c>
      <c r="G150" s="114" t="s">
        <v>927</v>
      </c>
      <c r="H150" s="81"/>
      <c r="I150" s="77"/>
      <c r="J150" s="76"/>
      <c r="K150" s="111" t="s">
        <v>117</v>
      </c>
      <c r="L150" s="82" t="s">
        <v>928</v>
      </c>
      <c r="M150" s="77" t="s">
        <v>5</v>
      </c>
      <c r="N150" s="83"/>
      <c r="O150" s="84"/>
      <c r="P150" s="76">
        <v>68</v>
      </c>
      <c r="Q150" s="81">
        <v>26000</v>
      </c>
      <c r="R150" s="81">
        <v>4</v>
      </c>
      <c r="S150" s="89" t="s">
        <v>877</v>
      </c>
      <c r="T150" s="100" t="s">
        <v>891</v>
      </c>
      <c r="U150" s="81">
        <v>25.22</v>
      </c>
      <c r="V150" s="111" t="s">
        <v>909</v>
      </c>
    </row>
    <row r="151" spans="1:22" ht="15" customHeight="1">
      <c r="A151" s="81">
        <v>92512797</v>
      </c>
      <c r="B151" s="78">
        <v>44742</v>
      </c>
      <c r="C151" s="79">
        <v>44743</v>
      </c>
      <c r="D151" s="77" t="s">
        <v>862</v>
      </c>
      <c r="E151" s="87">
        <v>44744</v>
      </c>
      <c r="F151" s="81">
        <v>80</v>
      </c>
      <c r="G151" s="114" t="s">
        <v>927</v>
      </c>
      <c r="H151" s="81"/>
      <c r="I151" s="77"/>
      <c r="J151" s="76"/>
      <c r="K151" s="111" t="s">
        <v>117</v>
      </c>
      <c r="L151" s="82" t="s">
        <v>928</v>
      </c>
      <c r="M151" s="77" t="s">
        <v>5</v>
      </c>
      <c r="N151" s="83"/>
      <c r="O151" s="84"/>
      <c r="P151" s="76">
        <v>69.5</v>
      </c>
      <c r="Q151" s="76">
        <v>23900</v>
      </c>
      <c r="R151" s="76">
        <v>4</v>
      </c>
      <c r="S151" s="85" t="s">
        <v>865</v>
      </c>
      <c r="T151" s="76" t="s">
        <v>896</v>
      </c>
      <c r="U151" s="76">
        <v>25.69</v>
      </c>
      <c r="V151" s="111" t="s">
        <v>909</v>
      </c>
    </row>
    <row r="152" spans="1:22" ht="15" customHeight="1">
      <c r="A152" s="81">
        <v>92515097</v>
      </c>
      <c r="B152" s="78">
        <v>44742</v>
      </c>
      <c r="C152" s="79">
        <v>44743</v>
      </c>
      <c r="D152" s="77" t="s">
        <v>862</v>
      </c>
      <c r="E152" s="87">
        <v>44744</v>
      </c>
      <c r="F152" s="81">
        <v>80</v>
      </c>
      <c r="G152" s="114" t="s">
        <v>927</v>
      </c>
      <c r="H152" s="81"/>
      <c r="I152" s="77"/>
      <c r="J152" s="76"/>
      <c r="K152" s="111" t="s">
        <v>117</v>
      </c>
      <c r="L152" s="82" t="s">
        <v>928</v>
      </c>
      <c r="M152" s="77" t="s">
        <v>5</v>
      </c>
      <c r="N152" s="83"/>
      <c r="O152" s="84"/>
      <c r="P152" s="76">
        <v>69.5</v>
      </c>
      <c r="Q152" s="76">
        <v>24000</v>
      </c>
      <c r="R152" s="76">
        <v>4</v>
      </c>
      <c r="S152" s="85" t="s">
        <v>865</v>
      </c>
      <c r="T152" s="76" t="s">
        <v>896</v>
      </c>
      <c r="U152" s="76">
        <v>25.69</v>
      </c>
      <c r="V152" s="111" t="s">
        <v>909</v>
      </c>
    </row>
    <row r="153" spans="1:22" ht="15" customHeight="1">
      <c r="A153" s="81">
        <v>92515493</v>
      </c>
      <c r="B153" s="78">
        <v>44742</v>
      </c>
      <c r="C153" s="79">
        <v>44743</v>
      </c>
      <c r="D153" s="77" t="s">
        <v>862</v>
      </c>
      <c r="E153" s="87">
        <v>44744</v>
      </c>
      <c r="F153" s="81">
        <v>80</v>
      </c>
      <c r="G153" s="114" t="s">
        <v>927</v>
      </c>
      <c r="H153" s="81"/>
      <c r="I153" s="77"/>
      <c r="J153" s="76"/>
      <c r="K153" s="111" t="s">
        <v>117</v>
      </c>
      <c r="L153" s="82" t="s">
        <v>928</v>
      </c>
      <c r="M153" s="77" t="s">
        <v>5</v>
      </c>
      <c r="N153" s="83"/>
      <c r="O153" s="84"/>
      <c r="P153" s="76">
        <v>69.5</v>
      </c>
      <c r="Q153" s="76">
        <v>24000</v>
      </c>
      <c r="R153" s="76">
        <v>4</v>
      </c>
      <c r="S153" s="85" t="s">
        <v>865</v>
      </c>
      <c r="T153" s="76" t="s">
        <v>896</v>
      </c>
      <c r="U153" s="76">
        <v>25.69</v>
      </c>
      <c r="V153" s="111" t="s">
        <v>909</v>
      </c>
    </row>
    <row r="154" spans="1:22" ht="15" customHeight="1">
      <c r="A154" s="81">
        <v>92515691</v>
      </c>
      <c r="B154" s="78">
        <v>44742</v>
      </c>
      <c r="C154" s="79">
        <v>44743</v>
      </c>
      <c r="D154" s="77" t="s">
        <v>862</v>
      </c>
      <c r="E154" s="87">
        <v>44744</v>
      </c>
      <c r="F154" s="81">
        <v>80</v>
      </c>
      <c r="G154" s="114" t="s">
        <v>927</v>
      </c>
      <c r="H154" s="81"/>
      <c r="I154" s="77"/>
      <c r="J154" s="76"/>
      <c r="K154" s="111" t="s">
        <v>117</v>
      </c>
      <c r="L154" s="82" t="s">
        <v>928</v>
      </c>
      <c r="M154" s="77" t="s">
        <v>5</v>
      </c>
      <c r="N154" s="83"/>
      <c r="O154" s="84"/>
      <c r="P154" s="76">
        <v>69.5</v>
      </c>
      <c r="Q154" s="76">
        <v>24000</v>
      </c>
      <c r="R154" s="76">
        <v>4</v>
      </c>
      <c r="S154" s="85" t="s">
        <v>865</v>
      </c>
      <c r="T154" s="76" t="s">
        <v>896</v>
      </c>
      <c r="U154" s="76">
        <v>25.69</v>
      </c>
      <c r="V154" s="111" t="s">
        <v>909</v>
      </c>
    </row>
    <row r="155" spans="1:22" ht="15" customHeight="1">
      <c r="A155" s="81">
        <v>92516491</v>
      </c>
      <c r="B155" s="78">
        <v>44742</v>
      </c>
      <c r="C155" s="79">
        <v>44743</v>
      </c>
      <c r="D155" s="77" t="s">
        <v>862</v>
      </c>
      <c r="E155" s="87">
        <v>44744</v>
      </c>
      <c r="F155" s="81">
        <v>80</v>
      </c>
      <c r="G155" s="114" t="s">
        <v>927</v>
      </c>
      <c r="H155" s="81"/>
      <c r="I155" s="77"/>
      <c r="J155" s="76"/>
      <c r="K155" s="111" t="s">
        <v>117</v>
      </c>
      <c r="L155" s="82" t="s">
        <v>928</v>
      </c>
      <c r="M155" s="77" t="s">
        <v>5</v>
      </c>
      <c r="N155" s="83"/>
      <c r="O155" s="84"/>
      <c r="P155" s="76">
        <v>69.5</v>
      </c>
      <c r="Q155" s="76">
        <v>24000</v>
      </c>
      <c r="R155" s="76">
        <v>4</v>
      </c>
      <c r="S155" s="85" t="s">
        <v>865</v>
      </c>
      <c r="T155" s="76" t="s">
        <v>896</v>
      </c>
      <c r="U155" s="76">
        <v>25.69</v>
      </c>
      <c r="V155" s="111" t="s">
        <v>909</v>
      </c>
    </row>
    <row r="156" spans="1:22" ht="15" customHeight="1">
      <c r="A156" s="81">
        <v>92517499</v>
      </c>
      <c r="B156" s="78">
        <v>44742</v>
      </c>
      <c r="C156" s="79">
        <v>44743</v>
      </c>
      <c r="D156" s="77" t="s">
        <v>862</v>
      </c>
      <c r="E156" s="87">
        <v>44744</v>
      </c>
      <c r="F156" s="81">
        <v>80</v>
      </c>
      <c r="G156" s="114" t="s">
        <v>927</v>
      </c>
      <c r="H156" s="81"/>
      <c r="I156" s="77"/>
      <c r="J156" s="76"/>
      <c r="K156" s="111" t="s">
        <v>117</v>
      </c>
      <c r="L156" s="82" t="s">
        <v>928</v>
      </c>
      <c r="M156" s="77" t="s">
        <v>5</v>
      </c>
      <c r="N156" s="83"/>
      <c r="O156" s="84"/>
      <c r="P156" s="76">
        <v>69.5</v>
      </c>
      <c r="Q156" s="76">
        <v>24000</v>
      </c>
      <c r="R156" s="76">
        <v>4</v>
      </c>
      <c r="S156" s="85" t="s">
        <v>865</v>
      </c>
      <c r="T156" s="76" t="s">
        <v>896</v>
      </c>
      <c r="U156" s="76">
        <v>25.69</v>
      </c>
      <c r="V156" s="111" t="s">
        <v>909</v>
      </c>
    </row>
    <row r="157" spans="1:22" ht="15" customHeight="1">
      <c r="A157" s="81">
        <v>92517796</v>
      </c>
      <c r="B157" s="78">
        <v>44742</v>
      </c>
      <c r="C157" s="79">
        <v>44743</v>
      </c>
      <c r="D157" s="77" t="s">
        <v>862</v>
      </c>
      <c r="E157" s="87">
        <v>44744</v>
      </c>
      <c r="F157" s="81">
        <v>80</v>
      </c>
      <c r="G157" s="114" t="s">
        <v>927</v>
      </c>
      <c r="H157" s="81"/>
      <c r="I157" s="77"/>
      <c r="J157" s="76"/>
      <c r="K157" s="111" t="s">
        <v>117</v>
      </c>
      <c r="L157" s="82" t="s">
        <v>928</v>
      </c>
      <c r="M157" s="77" t="s">
        <v>5</v>
      </c>
      <c r="N157" s="83"/>
      <c r="O157" s="84"/>
      <c r="P157" s="76">
        <v>69.5</v>
      </c>
      <c r="Q157" s="76">
        <v>24000</v>
      </c>
      <c r="R157" s="76">
        <v>4</v>
      </c>
      <c r="S157" s="85" t="s">
        <v>865</v>
      </c>
      <c r="T157" s="76" t="s">
        <v>896</v>
      </c>
      <c r="U157" s="76">
        <v>25.69</v>
      </c>
      <c r="V157" s="111" t="s">
        <v>909</v>
      </c>
    </row>
    <row r="158" spans="1:22" ht="15" customHeight="1">
      <c r="A158" s="81">
        <v>92538099</v>
      </c>
      <c r="B158" s="78">
        <v>44742</v>
      </c>
      <c r="C158" s="79">
        <v>44743</v>
      </c>
      <c r="D158" s="77" t="s">
        <v>862</v>
      </c>
      <c r="E158" s="87">
        <v>44744</v>
      </c>
      <c r="F158" s="81">
        <v>80</v>
      </c>
      <c r="G158" s="114" t="s">
        <v>927</v>
      </c>
      <c r="H158" s="81"/>
      <c r="I158" s="77"/>
      <c r="J158" s="76"/>
      <c r="K158" s="111" t="s">
        <v>117</v>
      </c>
      <c r="L158" s="82" t="s">
        <v>928</v>
      </c>
      <c r="M158" s="77" t="s">
        <v>5</v>
      </c>
      <c r="N158" s="83"/>
      <c r="O158" s="84"/>
      <c r="P158" s="76">
        <v>74.5</v>
      </c>
      <c r="Q158" s="76">
        <v>25100</v>
      </c>
      <c r="R158" s="76">
        <v>4</v>
      </c>
      <c r="S158" s="85" t="s">
        <v>865</v>
      </c>
      <c r="T158" s="90" t="s">
        <v>879</v>
      </c>
      <c r="U158" s="76">
        <v>25.62</v>
      </c>
      <c r="V158" s="111" t="s">
        <v>909</v>
      </c>
    </row>
    <row r="159" spans="1:22" ht="15" customHeight="1">
      <c r="A159" s="81">
        <v>92590496</v>
      </c>
      <c r="B159" s="78">
        <v>44742</v>
      </c>
      <c r="C159" s="79">
        <v>44743</v>
      </c>
      <c r="D159" s="77" t="s">
        <v>862</v>
      </c>
      <c r="E159" s="87">
        <v>44744</v>
      </c>
      <c r="F159" s="81">
        <v>80</v>
      </c>
      <c r="G159" s="114" t="s">
        <v>927</v>
      </c>
      <c r="H159" s="81"/>
      <c r="I159" s="77"/>
      <c r="J159" s="76"/>
      <c r="K159" s="111" t="s">
        <v>117</v>
      </c>
      <c r="L159" s="82" t="s">
        <v>928</v>
      </c>
      <c r="M159" s="77" t="s">
        <v>5</v>
      </c>
      <c r="N159" s="83"/>
      <c r="O159" s="84"/>
      <c r="P159" s="76">
        <v>74.5</v>
      </c>
      <c r="Q159" s="76">
        <v>25100</v>
      </c>
      <c r="R159" s="76">
        <v>4</v>
      </c>
      <c r="S159" s="85" t="s">
        <v>865</v>
      </c>
      <c r="T159" s="90" t="s">
        <v>879</v>
      </c>
      <c r="U159" s="76">
        <v>25.62</v>
      </c>
      <c r="V159" s="111" t="s">
        <v>909</v>
      </c>
    </row>
    <row r="160" spans="1:22" ht="15" customHeight="1">
      <c r="A160" s="81">
        <v>92659499</v>
      </c>
      <c r="B160" s="78">
        <v>44742</v>
      </c>
      <c r="C160" s="79">
        <v>44743</v>
      </c>
      <c r="D160" s="77" t="s">
        <v>862</v>
      </c>
      <c r="E160" s="87">
        <v>44744</v>
      </c>
      <c r="F160" s="81">
        <v>80</v>
      </c>
      <c r="G160" s="114" t="s">
        <v>927</v>
      </c>
      <c r="H160" s="81"/>
      <c r="I160" s="77"/>
      <c r="J160" s="76"/>
      <c r="K160" s="111" t="s">
        <v>117</v>
      </c>
      <c r="L160" s="82" t="s">
        <v>928</v>
      </c>
      <c r="M160" s="77" t="s">
        <v>5</v>
      </c>
      <c r="N160" s="83">
        <v>44804</v>
      </c>
      <c r="O160" s="84"/>
      <c r="P160" s="76">
        <v>69.5</v>
      </c>
      <c r="Q160" s="76">
        <v>23900</v>
      </c>
      <c r="R160" s="76">
        <v>4</v>
      </c>
      <c r="S160" s="85" t="s">
        <v>865</v>
      </c>
      <c r="T160" s="76" t="s">
        <v>896</v>
      </c>
      <c r="U160" s="76">
        <v>25.69</v>
      </c>
      <c r="V160" s="111" t="s">
        <v>909</v>
      </c>
    </row>
    <row r="161" spans="1:22" ht="15" customHeight="1">
      <c r="A161" s="81">
        <v>92712496</v>
      </c>
      <c r="B161" s="78">
        <v>44742</v>
      </c>
      <c r="C161" s="79">
        <v>44743</v>
      </c>
      <c r="D161" s="77" t="s">
        <v>862</v>
      </c>
      <c r="E161" s="87">
        <v>44744</v>
      </c>
      <c r="F161" s="81">
        <v>80</v>
      </c>
      <c r="G161" s="114" t="s">
        <v>927</v>
      </c>
      <c r="H161" s="81"/>
      <c r="I161" s="77"/>
      <c r="J161" s="76"/>
      <c r="K161" s="77" t="s">
        <v>929</v>
      </c>
      <c r="L161" s="82" t="s">
        <v>928</v>
      </c>
      <c r="M161" s="77" t="s">
        <v>5</v>
      </c>
      <c r="N161" s="83"/>
      <c r="O161" s="84"/>
      <c r="P161" s="76">
        <v>74.5</v>
      </c>
      <c r="Q161" s="76">
        <v>25100</v>
      </c>
      <c r="R161" s="76">
        <v>4</v>
      </c>
      <c r="S161" s="85" t="s">
        <v>865</v>
      </c>
      <c r="T161" s="90" t="s">
        <v>879</v>
      </c>
      <c r="U161" s="76">
        <v>25.62</v>
      </c>
      <c r="V161" s="81" t="s">
        <v>930</v>
      </c>
    </row>
    <row r="162" spans="1:22" ht="15" customHeight="1">
      <c r="A162" s="81">
        <v>92719392</v>
      </c>
      <c r="B162" s="78">
        <v>44742</v>
      </c>
      <c r="C162" s="79">
        <v>44743</v>
      </c>
      <c r="D162" s="77" t="s">
        <v>862</v>
      </c>
      <c r="E162" s="87">
        <v>44744</v>
      </c>
      <c r="F162" s="81">
        <v>80</v>
      </c>
      <c r="G162" s="114" t="s">
        <v>927</v>
      </c>
      <c r="H162" s="81"/>
      <c r="I162" s="77"/>
      <c r="J162" s="76"/>
      <c r="K162" s="111" t="s">
        <v>117</v>
      </c>
      <c r="L162" s="82" t="s">
        <v>928</v>
      </c>
      <c r="M162" s="77" t="s">
        <v>5</v>
      </c>
      <c r="N162" s="83"/>
      <c r="O162" s="84"/>
      <c r="P162" s="76">
        <v>74.5</v>
      </c>
      <c r="Q162" s="76">
        <v>25100</v>
      </c>
      <c r="R162" s="76">
        <v>4</v>
      </c>
      <c r="S162" s="85" t="s">
        <v>865</v>
      </c>
      <c r="T162" s="90" t="s">
        <v>879</v>
      </c>
      <c r="U162" s="76">
        <v>25.62</v>
      </c>
      <c r="V162" s="111" t="s">
        <v>909</v>
      </c>
    </row>
    <row r="163" spans="1:22" ht="15" customHeight="1">
      <c r="A163" s="81">
        <v>92870690</v>
      </c>
      <c r="B163" s="78">
        <v>44742</v>
      </c>
      <c r="C163" s="79">
        <v>44743</v>
      </c>
      <c r="D163" s="77" t="s">
        <v>862</v>
      </c>
      <c r="E163" s="87">
        <v>44744</v>
      </c>
      <c r="F163" s="81">
        <v>80</v>
      </c>
      <c r="G163" s="114" t="s">
        <v>927</v>
      </c>
      <c r="H163" s="81"/>
      <c r="I163" s="77"/>
      <c r="J163" s="76"/>
      <c r="K163" s="111" t="s">
        <v>117</v>
      </c>
      <c r="L163" s="82" t="s">
        <v>928</v>
      </c>
      <c r="M163" s="77" t="s">
        <v>5</v>
      </c>
      <c r="N163" s="83"/>
      <c r="O163" s="84"/>
      <c r="P163" s="76">
        <v>69.5</v>
      </c>
      <c r="Q163" s="76">
        <v>23800</v>
      </c>
      <c r="R163" s="76">
        <v>4</v>
      </c>
      <c r="S163" s="85" t="s">
        <v>865</v>
      </c>
      <c r="T163" s="76" t="s">
        <v>896</v>
      </c>
      <c r="U163" s="76">
        <v>25.69</v>
      </c>
      <c r="V163" s="111" t="s">
        <v>909</v>
      </c>
    </row>
    <row r="164" spans="1:22" ht="15" customHeight="1">
      <c r="A164" s="81">
        <v>92884790</v>
      </c>
      <c r="B164" s="78">
        <v>44742</v>
      </c>
      <c r="C164" s="79">
        <v>44743</v>
      </c>
      <c r="D164" s="77" t="s">
        <v>862</v>
      </c>
      <c r="E164" s="87">
        <v>44744</v>
      </c>
      <c r="F164" s="81">
        <v>80</v>
      </c>
      <c r="G164" s="114" t="s">
        <v>927</v>
      </c>
      <c r="H164" s="81"/>
      <c r="I164" s="77"/>
      <c r="J164" s="76"/>
      <c r="K164" s="111" t="s">
        <v>117</v>
      </c>
      <c r="L164" s="82" t="s">
        <v>928</v>
      </c>
      <c r="M164" s="77" t="s">
        <v>5</v>
      </c>
      <c r="N164" s="83"/>
      <c r="O164" s="84"/>
      <c r="P164" s="76">
        <v>69.5</v>
      </c>
      <c r="Q164" s="76">
        <v>23900</v>
      </c>
      <c r="R164" s="76">
        <v>4</v>
      </c>
      <c r="S164" s="85" t="s">
        <v>865</v>
      </c>
      <c r="T164" s="76" t="s">
        <v>896</v>
      </c>
      <c r="U164" s="76">
        <v>25.69</v>
      </c>
      <c r="V164" s="111" t="s">
        <v>909</v>
      </c>
    </row>
    <row r="165" spans="1:22" ht="15" customHeight="1">
      <c r="A165" s="81">
        <v>92972793</v>
      </c>
      <c r="B165" s="78">
        <v>44742</v>
      </c>
      <c r="C165" s="79">
        <v>44743</v>
      </c>
      <c r="D165" s="77" t="s">
        <v>862</v>
      </c>
      <c r="E165" s="87">
        <v>44744</v>
      </c>
      <c r="F165" s="81">
        <v>80</v>
      </c>
      <c r="G165" s="114" t="s">
        <v>927</v>
      </c>
      <c r="H165" s="81"/>
      <c r="I165" s="77"/>
      <c r="J165" s="76"/>
      <c r="K165" s="111" t="s">
        <v>117</v>
      </c>
      <c r="L165" s="82" t="s">
        <v>928</v>
      </c>
      <c r="M165" s="77" t="s">
        <v>5</v>
      </c>
      <c r="N165" s="83"/>
      <c r="O165" s="84"/>
      <c r="P165" s="76">
        <v>74.5</v>
      </c>
      <c r="Q165" s="76">
        <v>25100</v>
      </c>
      <c r="R165" s="76">
        <v>4</v>
      </c>
      <c r="S165" s="85" t="s">
        <v>865</v>
      </c>
      <c r="T165" s="90" t="s">
        <v>879</v>
      </c>
      <c r="U165" s="76">
        <v>25.62</v>
      </c>
      <c r="V165" s="111" t="s">
        <v>909</v>
      </c>
    </row>
    <row r="166" spans="1:22" ht="15" customHeight="1">
      <c r="A166" s="81">
        <v>94587391</v>
      </c>
      <c r="B166" s="78">
        <v>44742</v>
      </c>
      <c r="C166" s="79">
        <v>44743</v>
      </c>
      <c r="D166" s="77" t="s">
        <v>862</v>
      </c>
      <c r="E166" s="87">
        <v>44744</v>
      </c>
      <c r="F166" s="81">
        <v>80</v>
      </c>
      <c r="G166" s="114" t="s">
        <v>927</v>
      </c>
      <c r="H166" s="81"/>
      <c r="I166" s="77"/>
      <c r="J166" s="76"/>
      <c r="K166" s="111" t="s">
        <v>117</v>
      </c>
      <c r="L166" s="82" t="s">
        <v>928</v>
      </c>
      <c r="M166" s="77" t="s">
        <v>5</v>
      </c>
      <c r="N166" s="83"/>
      <c r="O166" s="84"/>
      <c r="P166" s="81">
        <v>69.5</v>
      </c>
      <c r="Q166" s="76">
        <v>23900</v>
      </c>
      <c r="R166" s="81">
        <v>4</v>
      </c>
      <c r="S166" s="85" t="s">
        <v>865</v>
      </c>
      <c r="T166" s="81" t="s">
        <v>912</v>
      </c>
      <c r="U166" s="81">
        <v>25.62</v>
      </c>
      <c r="V166" s="111" t="s">
        <v>909</v>
      </c>
    </row>
    <row r="167" spans="1:22" ht="15" customHeight="1">
      <c r="A167" s="81">
        <v>95919890</v>
      </c>
      <c r="B167" s="78">
        <v>44742</v>
      </c>
      <c r="C167" s="79">
        <v>44743</v>
      </c>
      <c r="D167" s="77" t="s">
        <v>862</v>
      </c>
      <c r="E167" s="87">
        <v>44744</v>
      </c>
      <c r="F167" s="81">
        <v>80</v>
      </c>
      <c r="G167" s="114" t="s">
        <v>927</v>
      </c>
      <c r="H167" s="81"/>
      <c r="I167" s="77"/>
      <c r="J167" s="76"/>
      <c r="K167" s="111" t="s">
        <v>117</v>
      </c>
      <c r="L167" s="82" t="s">
        <v>928</v>
      </c>
      <c r="M167" s="77" t="s">
        <v>5</v>
      </c>
      <c r="N167" s="83"/>
      <c r="O167" s="84"/>
      <c r="P167" s="76">
        <v>74.5</v>
      </c>
      <c r="Q167" s="76">
        <v>25100</v>
      </c>
      <c r="R167" s="76">
        <v>4</v>
      </c>
      <c r="S167" s="85" t="s">
        <v>865</v>
      </c>
      <c r="T167" s="90" t="s">
        <v>879</v>
      </c>
      <c r="U167" s="76">
        <v>25.62</v>
      </c>
      <c r="V167" s="111" t="s">
        <v>909</v>
      </c>
    </row>
    <row r="168" spans="1:22" ht="15" customHeight="1">
      <c r="A168" s="81">
        <v>97871198</v>
      </c>
      <c r="B168" s="78">
        <v>44742</v>
      </c>
      <c r="C168" s="79">
        <v>44743</v>
      </c>
      <c r="D168" s="77" t="s">
        <v>862</v>
      </c>
      <c r="E168" s="87">
        <v>44744</v>
      </c>
      <c r="F168" s="81">
        <v>80</v>
      </c>
      <c r="G168" s="114" t="s">
        <v>927</v>
      </c>
      <c r="H168" s="81"/>
      <c r="I168" s="77"/>
      <c r="J168" s="76"/>
      <c r="K168" s="111" t="s">
        <v>117</v>
      </c>
      <c r="L168" s="82" t="s">
        <v>928</v>
      </c>
      <c r="M168" s="77" t="s">
        <v>5</v>
      </c>
      <c r="N168" s="83"/>
      <c r="O168" s="84"/>
      <c r="P168" s="76">
        <v>74.5</v>
      </c>
      <c r="Q168" s="76">
        <v>25100</v>
      </c>
      <c r="R168" s="76">
        <v>4</v>
      </c>
      <c r="S168" s="85" t="s">
        <v>865</v>
      </c>
      <c r="T168" s="90" t="s">
        <v>879</v>
      </c>
      <c r="U168" s="76">
        <v>25.62</v>
      </c>
      <c r="V168" s="111" t="s">
        <v>909</v>
      </c>
    </row>
    <row r="169" spans="1:22" ht="15" customHeight="1">
      <c r="A169" s="81">
        <v>97874093</v>
      </c>
      <c r="B169" s="78">
        <v>44742</v>
      </c>
      <c r="C169" s="79">
        <v>44743</v>
      </c>
      <c r="D169" s="77" t="s">
        <v>862</v>
      </c>
      <c r="E169" s="87">
        <v>44744</v>
      </c>
      <c r="F169" s="81">
        <v>80</v>
      </c>
      <c r="G169" s="114" t="s">
        <v>927</v>
      </c>
      <c r="H169" s="81"/>
      <c r="I169" s="77"/>
      <c r="J169" s="76"/>
      <c r="K169" s="111" t="s">
        <v>117</v>
      </c>
      <c r="L169" s="82" t="s">
        <v>928</v>
      </c>
      <c r="M169" s="77" t="s">
        <v>5</v>
      </c>
      <c r="N169" s="83"/>
      <c r="O169" s="84"/>
      <c r="P169" s="76">
        <v>74.5</v>
      </c>
      <c r="Q169" s="76">
        <v>25100</v>
      </c>
      <c r="R169" s="76">
        <v>4</v>
      </c>
      <c r="S169" s="85" t="s">
        <v>865</v>
      </c>
      <c r="T169" s="90" t="s">
        <v>879</v>
      </c>
      <c r="U169" s="76">
        <v>25.62</v>
      </c>
      <c r="V169" s="111" t="s">
        <v>909</v>
      </c>
    </row>
    <row r="170" spans="1:22" ht="15" customHeight="1">
      <c r="A170" s="81">
        <v>97874697</v>
      </c>
      <c r="B170" s="78">
        <v>44742</v>
      </c>
      <c r="C170" s="79">
        <v>44743</v>
      </c>
      <c r="D170" s="77" t="s">
        <v>862</v>
      </c>
      <c r="E170" s="87">
        <v>44744</v>
      </c>
      <c r="F170" s="81">
        <v>80</v>
      </c>
      <c r="G170" s="114" t="s">
        <v>927</v>
      </c>
      <c r="H170" s="81"/>
      <c r="I170" s="77"/>
      <c r="J170" s="76"/>
      <c r="K170" s="111" t="s">
        <v>117</v>
      </c>
      <c r="L170" s="82" t="s">
        <v>928</v>
      </c>
      <c r="M170" s="77" t="s">
        <v>5</v>
      </c>
      <c r="N170" s="83"/>
      <c r="O170" s="84"/>
      <c r="P170" s="76">
        <v>74.5</v>
      </c>
      <c r="Q170" s="76">
        <v>25100</v>
      </c>
      <c r="R170" s="76">
        <v>4</v>
      </c>
      <c r="S170" s="85" t="s">
        <v>865</v>
      </c>
      <c r="T170" s="90" t="s">
        <v>879</v>
      </c>
      <c r="U170" s="76">
        <v>25.62</v>
      </c>
      <c r="V170" s="111" t="s">
        <v>909</v>
      </c>
    </row>
    <row r="171" spans="1:22" ht="15" customHeight="1">
      <c r="A171" s="81">
        <v>97962294</v>
      </c>
      <c r="B171" s="78">
        <v>44742</v>
      </c>
      <c r="C171" s="79">
        <v>44743</v>
      </c>
      <c r="D171" s="77" t="s">
        <v>862</v>
      </c>
      <c r="E171" s="87">
        <v>44744</v>
      </c>
      <c r="F171" s="81">
        <v>80</v>
      </c>
      <c r="G171" s="114" t="s">
        <v>927</v>
      </c>
      <c r="H171" s="81"/>
      <c r="I171" s="77"/>
      <c r="J171" s="76"/>
      <c r="K171" s="111" t="s">
        <v>117</v>
      </c>
      <c r="L171" s="82" t="s">
        <v>928</v>
      </c>
      <c r="M171" s="77" t="s">
        <v>5</v>
      </c>
      <c r="N171" s="83"/>
      <c r="O171" s="84"/>
      <c r="P171" s="76">
        <v>74.5</v>
      </c>
      <c r="Q171" s="76">
        <v>25100</v>
      </c>
      <c r="R171" s="76">
        <v>4</v>
      </c>
      <c r="S171" s="85" t="s">
        <v>865</v>
      </c>
      <c r="T171" s="90" t="s">
        <v>879</v>
      </c>
      <c r="U171" s="76">
        <v>25.62</v>
      </c>
      <c r="V171" s="111" t="s">
        <v>909</v>
      </c>
    </row>
    <row r="172" spans="1:22" ht="15" customHeight="1">
      <c r="A172" s="81">
        <v>97983894</v>
      </c>
      <c r="B172" s="78">
        <v>44742</v>
      </c>
      <c r="C172" s="79">
        <v>44743</v>
      </c>
      <c r="D172" s="77" t="s">
        <v>862</v>
      </c>
      <c r="E172" s="87">
        <v>44744</v>
      </c>
      <c r="F172" s="81">
        <v>80</v>
      </c>
      <c r="G172" s="114" t="s">
        <v>927</v>
      </c>
      <c r="H172" s="81"/>
      <c r="I172" s="77"/>
      <c r="J172" s="76"/>
      <c r="K172" s="111" t="s">
        <v>117</v>
      </c>
      <c r="L172" s="82" t="s">
        <v>928</v>
      </c>
      <c r="M172" s="77" t="s">
        <v>5</v>
      </c>
      <c r="N172" s="83"/>
      <c r="O172" s="84"/>
      <c r="P172" s="76">
        <v>74.5</v>
      </c>
      <c r="Q172" s="76">
        <v>25100</v>
      </c>
      <c r="R172" s="76">
        <v>4</v>
      </c>
      <c r="S172" s="85" t="s">
        <v>865</v>
      </c>
      <c r="T172" s="90" t="s">
        <v>879</v>
      </c>
      <c r="U172" s="76">
        <v>25.62</v>
      </c>
      <c r="V172" s="111" t="s">
        <v>909</v>
      </c>
    </row>
    <row r="173" spans="1:22" ht="15" customHeight="1">
      <c r="A173" s="81">
        <v>98092646</v>
      </c>
      <c r="B173" s="78">
        <v>44742</v>
      </c>
      <c r="C173" s="79">
        <v>44743</v>
      </c>
      <c r="D173" s="77" t="s">
        <v>862</v>
      </c>
      <c r="E173" s="87">
        <v>44744</v>
      </c>
      <c r="F173" s="81">
        <v>80</v>
      </c>
      <c r="G173" s="114" t="s">
        <v>927</v>
      </c>
      <c r="H173" s="81"/>
      <c r="I173" s="77"/>
      <c r="J173" s="76"/>
      <c r="K173" s="111" t="s">
        <v>117</v>
      </c>
      <c r="L173" s="82" t="s">
        <v>928</v>
      </c>
      <c r="M173" s="77" t="s">
        <v>5</v>
      </c>
      <c r="N173" s="83"/>
      <c r="O173" s="84"/>
      <c r="P173" s="76">
        <v>69</v>
      </c>
      <c r="Q173" s="76">
        <v>25000</v>
      </c>
      <c r="R173" s="76">
        <v>4</v>
      </c>
      <c r="S173" s="85" t="s">
        <v>875</v>
      </c>
      <c r="T173" s="88" t="s">
        <v>876</v>
      </c>
      <c r="U173" s="76">
        <v>25.22</v>
      </c>
      <c r="V173" s="111" t="s">
        <v>909</v>
      </c>
    </row>
    <row r="174" spans="1:22" ht="15" customHeight="1">
      <c r="A174" s="81">
        <v>98097058</v>
      </c>
      <c r="B174" s="78">
        <v>44742</v>
      </c>
      <c r="C174" s="79">
        <v>44743</v>
      </c>
      <c r="D174" s="77" t="s">
        <v>862</v>
      </c>
      <c r="E174" s="87">
        <v>44744</v>
      </c>
      <c r="F174" s="81">
        <v>80</v>
      </c>
      <c r="G174" s="114" t="s">
        <v>927</v>
      </c>
      <c r="H174" s="81"/>
      <c r="I174" s="77"/>
      <c r="J174" s="76"/>
      <c r="K174" s="111" t="s">
        <v>117</v>
      </c>
      <c r="L174" s="82" t="s">
        <v>928</v>
      </c>
      <c r="M174" s="77" t="s">
        <v>5</v>
      </c>
      <c r="N174" s="83"/>
      <c r="O174" s="84"/>
      <c r="P174" s="76">
        <v>69</v>
      </c>
      <c r="Q174" s="76">
        <v>25000</v>
      </c>
      <c r="R174" s="76">
        <v>4</v>
      </c>
      <c r="S174" s="85" t="s">
        <v>875</v>
      </c>
      <c r="T174" s="88" t="s">
        <v>876</v>
      </c>
      <c r="U174" s="76">
        <v>25.22</v>
      </c>
      <c r="V174" s="111" t="s">
        <v>909</v>
      </c>
    </row>
    <row r="175" spans="1:22" ht="15" customHeight="1">
      <c r="A175" s="81">
        <v>98097520</v>
      </c>
      <c r="B175" s="78">
        <v>44742</v>
      </c>
      <c r="C175" s="79">
        <v>44743</v>
      </c>
      <c r="D175" s="77" t="s">
        <v>862</v>
      </c>
      <c r="E175" s="87">
        <v>44744</v>
      </c>
      <c r="F175" s="81">
        <v>80</v>
      </c>
      <c r="G175" s="114" t="s">
        <v>927</v>
      </c>
      <c r="H175" s="81"/>
      <c r="I175" s="77"/>
      <c r="J175" s="76"/>
      <c r="K175" s="111" t="s">
        <v>117</v>
      </c>
      <c r="L175" s="82" t="s">
        <v>928</v>
      </c>
      <c r="M175" s="77" t="s">
        <v>5</v>
      </c>
      <c r="N175" s="83"/>
      <c r="O175" s="84"/>
      <c r="P175" s="76">
        <v>69</v>
      </c>
      <c r="Q175" s="76">
        <v>25000</v>
      </c>
      <c r="R175" s="76">
        <v>4</v>
      </c>
      <c r="S175" s="85" t="s">
        <v>875</v>
      </c>
      <c r="T175" s="88" t="s">
        <v>876</v>
      </c>
      <c r="U175" s="76">
        <v>25.22</v>
      </c>
      <c r="V175" s="111" t="s">
        <v>909</v>
      </c>
    </row>
    <row r="176" spans="1:22" ht="15" customHeight="1">
      <c r="A176" s="81">
        <v>98188378</v>
      </c>
      <c r="B176" s="78">
        <v>44742</v>
      </c>
      <c r="C176" s="79">
        <v>44743</v>
      </c>
      <c r="D176" s="77" t="s">
        <v>862</v>
      </c>
      <c r="E176" s="87">
        <v>44744</v>
      </c>
      <c r="F176" s="81">
        <v>80</v>
      </c>
      <c r="G176" s="114" t="s">
        <v>927</v>
      </c>
      <c r="H176" s="81"/>
      <c r="I176" s="77"/>
      <c r="J176" s="76"/>
      <c r="K176" s="111" t="s">
        <v>117</v>
      </c>
      <c r="L176" s="82" t="s">
        <v>928</v>
      </c>
      <c r="M176" s="77" t="s">
        <v>5</v>
      </c>
      <c r="N176" s="83"/>
      <c r="O176" s="84"/>
      <c r="P176" s="76">
        <v>69</v>
      </c>
      <c r="Q176" s="76">
        <v>25000</v>
      </c>
      <c r="R176" s="76">
        <v>4</v>
      </c>
      <c r="S176" s="85" t="s">
        <v>875</v>
      </c>
      <c r="T176" s="88" t="s">
        <v>876</v>
      </c>
      <c r="U176" s="76">
        <v>25.22</v>
      </c>
      <c r="V176" s="111" t="s">
        <v>909</v>
      </c>
    </row>
    <row r="177" spans="1:22" ht="15" customHeight="1">
      <c r="A177" s="81">
        <v>98190432</v>
      </c>
      <c r="B177" s="78">
        <v>44742</v>
      </c>
      <c r="C177" s="79">
        <v>44743</v>
      </c>
      <c r="D177" s="77" t="s">
        <v>862</v>
      </c>
      <c r="E177" s="87">
        <v>44744</v>
      </c>
      <c r="F177" s="81">
        <v>80</v>
      </c>
      <c r="G177" s="114" t="s">
        <v>927</v>
      </c>
      <c r="H177" s="81"/>
      <c r="I177" s="77"/>
      <c r="J177" s="76"/>
      <c r="K177" s="111" t="s">
        <v>117</v>
      </c>
      <c r="L177" s="82" t="s">
        <v>928</v>
      </c>
      <c r="M177" s="77" t="s">
        <v>5</v>
      </c>
      <c r="N177" s="83"/>
      <c r="O177" s="84"/>
      <c r="P177" s="76">
        <v>69</v>
      </c>
      <c r="Q177" s="76">
        <v>25000</v>
      </c>
      <c r="R177" s="76">
        <v>4</v>
      </c>
      <c r="S177" s="85" t="s">
        <v>875</v>
      </c>
      <c r="T177" s="88" t="s">
        <v>876</v>
      </c>
      <c r="U177" s="76">
        <v>25.22</v>
      </c>
      <c r="V177" s="111" t="s">
        <v>909</v>
      </c>
    </row>
    <row r="178" spans="1:22" ht="15" customHeight="1">
      <c r="A178" s="81">
        <v>98196504</v>
      </c>
      <c r="B178" s="78">
        <v>44742</v>
      </c>
      <c r="C178" s="79">
        <v>44743</v>
      </c>
      <c r="D178" s="77" t="s">
        <v>862</v>
      </c>
      <c r="E178" s="87">
        <v>44744</v>
      </c>
      <c r="F178" s="81">
        <v>80</v>
      </c>
      <c r="G178" s="114" t="s">
        <v>927</v>
      </c>
      <c r="H178" s="81"/>
      <c r="I178" s="77"/>
      <c r="J178" s="76"/>
      <c r="K178" s="111" t="s">
        <v>117</v>
      </c>
      <c r="L178" s="82" t="s">
        <v>928</v>
      </c>
      <c r="M178" s="77" t="s">
        <v>5</v>
      </c>
      <c r="N178" s="83"/>
      <c r="O178" s="84"/>
      <c r="P178" s="76">
        <v>69</v>
      </c>
      <c r="Q178" s="76">
        <v>25000</v>
      </c>
      <c r="R178" s="76">
        <v>4</v>
      </c>
      <c r="S178" s="85" t="s">
        <v>875</v>
      </c>
      <c r="T178" s="88" t="s">
        <v>876</v>
      </c>
      <c r="U178" s="76">
        <v>25.22</v>
      </c>
      <c r="V178" s="111" t="s">
        <v>909</v>
      </c>
    </row>
    <row r="179" spans="1:22" ht="15" customHeight="1">
      <c r="A179" s="81">
        <v>98196603</v>
      </c>
      <c r="B179" s="78">
        <v>44742</v>
      </c>
      <c r="C179" s="79">
        <v>44743</v>
      </c>
      <c r="D179" s="77" t="s">
        <v>862</v>
      </c>
      <c r="E179" s="87">
        <v>44744</v>
      </c>
      <c r="F179" s="81">
        <v>80</v>
      </c>
      <c r="G179" s="114" t="s">
        <v>927</v>
      </c>
      <c r="H179" s="81"/>
      <c r="I179" s="77"/>
      <c r="J179" s="76"/>
      <c r="K179" s="111" t="s">
        <v>117</v>
      </c>
      <c r="L179" s="82" t="s">
        <v>928</v>
      </c>
      <c r="M179" s="77" t="s">
        <v>5</v>
      </c>
      <c r="N179" s="83"/>
      <c r="O179" s="84"/>
      <c r="P179" s="76">
        <v>69</v>
      </c>
      <c r="Q179" s="76">
        <v>25000</v>
      </c>
      <c r="R179" s="76">
        <v>4</v>
      </c>
      <c r="S179" s="85" t="s">
        <v>875</v>
      </c>
      <c r="T179" s="88" t="s">
        <v>876</v>
      </c>
      <c r="U179" s="76">
        <v>25.22</v>
      </c>
      <c r="V179" s="111" t="s">
        <v>909</v>
      </c>
    </row>
    <row r="180" spans="1:22" ht="14.25" customHeight="1">
      <c r="A180" s="104"/>
      <c r="B180" s="106"/>
      <c r="C180" s="105"/>
      <c r="D180" s="105"/>
      <c r="E180" s="105"/>
      <c r="F180" s="105"/>
      <c r="G180" s="149"/>
      <c r="H180" s="447" t="s">
        <v>931</v>
      </c>
      <c r="I180" s="440"/>
      <c r="J180" s="441"/>
      <c r="K180" s="92"/>
      <c r="L180" s="104"/>
      <c r="M180" s="104"/>
      <c r="N180" s="105"/>
      <c r="O180" s="108"/>
      <c r="P180" s="105"/>
      <c r="Q180" s="109"/>
      <c r="R180" s="109"/>
      <c r="S180" s="110"/>
      <c r="T180" s="109"/>
      <c r="U180" s="109"/>
      <c r="V180" s="105"/>
    </row>
    <row r="181" spans="1:22" ht="15" customHeight="1">
      <c r="A181" s="115">
        <v>98122658</v>
      </c>
      <c r="B181" s="113">
        <v>44735</v>
      </c>
      <c r="C181" s="79">
        <v>44736</v>
      </c>
      <c r="D181" s="77" t="s">
        <v>862</v>
      </c>
      <c r="E181" s="80">
        <v>44745.166666666664</v>
      </c>
      <c r="F181" s="81">
        <v>80</v>
      </c>
      <c r="G181" s="81" t="s">
        <v>931</v>
      </c>
      <c r="H181" s="81"/>
      <c r="I181" s="78"/>
      <c r="J181" s="81"/>
      <c r="K181" s="116" t="s">
        <v>932</v>
      </c>
      <c r="L181" s="82" t="s">
        <v>933</v>
      </c>
      <c r="M181" s="77" t="s">
        <v>6</v>
      </c>
      <c r="N181" s="83"/>
      <c r="O181" s="84"/>
      <c r="P181" s="76">
        <v>69</v>
      </c>
      <c r="Q181" s="76">
        <v>25000</v>
      </c>
      <c r="R181" s="76">
        <v>4</v>
      </c>
      <c r="S181" s="85" t="s">
        <v>875</v>
      </c>
      <c r="T181" s="88" t="s">
        <v>876</v>
      </c>
      <c r="U181" s="76">
        <v>25.22</v>
      </c>
      <c r="V181" s="117" t="s">
        <v>934</v>
      </c>
    </row>
    <row r="182" spans="1:22" ht="15" customHeight="1">
      <c r="A182" s="115">
        <v>98155013</v>
      </c>
      <c r="B182" s="113">
        <v>44735</v>
      </c>
      <c r="C182" s="79">
        <v>44736</v>
      </c>
      <c r="D182" s="77" t="s">
        <v>862</v>
      </c>
      <c r="E182" s="87">
        <v>44745</v>
      </c>
      <c r="F182" s="81">
        <v>80</v>
      </c>
      <c r="G182" s="81" t="s">
        <v>931</v>
      </c>
      <c r="H182" s="81" t="s">
        <v>917</v>
      </c>
      <c r="I182" s="78">
        <v>44765</v>
      </c>
      <c r="J182" s="81"/>
      <c r="K182" s="116" t="s">
        <v>932</v>
      </c>
      <c r="L182" s="82" t="s">
        <v>933</v>
      </c>
      <c r="M182" s="77" t="s">
        <v>6</v>
      </c>
      <c r="N182" s="83"/>
      <c r="O182" s="84"/>
      <c r="P182" s="76">
        <v>69</v>
      </c>
      <c r="Q182" s="76">
        <v>25000</v>
      </c>
      <c r="R182" s="76">
        <v>4</v>
      </c>
      <c r="S182" s="85" t="s">
        <v>875</v>
      </c>
      <c r="T182" s="88" t="s">
        <v>876</v>
      </c>
      <c r="U182" s="76">
        <v>25.22</v>
      </c>
      <c r="V182" s="117" t="s">
        <v>934</v>
      </c>
    </row>
    <row r="183" spans="1:22" ht="15" customHeight="1">
      <c r="A183" s="115">
        <v>98169832</v>
      </c>
      <c r="B183" s="113">
        <v>44735</v>
      </c>
      <c r="C183" s="79">
        <v>44736</v>
      </c>
      <c r="D183" s="77" t="s">
        <v>862</v>
      </c>
      <c r="E183" s="87">
        <v>44745</v>
      </c>
      <c r="F183" s="81">
        <v>80</v>
      </c>
      <c r="G183" s="81" t="s">
        <v>931</v>
      </c>
      <c r="H183" s="81" t="s">
        <v>917</v>
      </c>
      <c r="I183" s="78">
        <v>44765</v>
      </c>
      <c r="J183" s="81"/>
      <c r="K183" s="116" t="s">
        <v>932</v>
      </c>
      <c r="L183" s="82" t="s">
        <v>933</v>
      </c>
      <c r="M183" s="77" t="s">
        <v>6</v>
      </c>
      <c r="N183" s="83"/>
      <c r="O183" s="84"/>
      <c r="P183" s="76">
        <v>69</v>
      </c>
      <c r="Q183" s="76">
        <v>25000</v>
      </c>
      <c r="R183" s="76">
        <v>4</v>
      </c>
      <c r="S183" s="85" t="s">
        <v>875</v>
      </c>
      <c r="T183" s="88" t="s">
        <v>876</v>
      </c>
      <c r="U183" s="76">
        <v>25.22</v>
      </c>
      <c r="V183" s="117" t="s">
        <v>934</v>
      </c>
    </row>
    <row r="184" spans="1:22" ht="15" customHeight="1">
      <c r="A184" s="115">
        <v>98014541</v>
      </c>
      <c r="B184" s="78">
        <v>44741</v>
      </c>
      <c r="C184" s="79">
        <v>44742</v>
      </c>
      <c r="D184" s="114" t="s">
        <v>862</v>
      </c>
      <c r="E184" s="87">
        <v>44745</v>
      </c>
      <c r="F184" s="81">
        <v>80</v>
      </c>
      <c r="G184" s="81" t="s">
        <v>931</v>
      </c>
      <c r="H184" s="81" t="s">
        <v>923</v>
      </c>
      <c r="I184" s="78">
        <v>44771</v>
      </c>
      <c r="J184" s="81"/>
      <c r="K184" s="117" t="s">
        <v>932</v>
      </c>
      <c r="L184" s="82" t="s">
        <v>935</v>
      </c>
      <c r="M184" s="77" t="s">
        <v>6</v>
      </c>
      <c r="N184" s="83"/>
      <c r="O184" s="84"/>
      <c r="P184" s="76">
        <v>69</v>
      </c>
      <c r="Q184" s="76">
        <v>25000</v>
      </c>
      <c r="R184" s="76">
        <v>4</v>
      </c>
      <c r="S184" s="85" t="s">
        <v>875</v>
      </c>
      <c r="T184" s="88" t="s">
        <v>876</v>
      </c>
      <c r="U184" s="76">
        <v>25.22</v>
      </c>
      <c r="V184" s="117" t="s">
        <v>934</v>
      </c>
    </row>
    <row r="185" spans="1:22" ht="15" customHeight="1">
      <c r="A185" s="115">
        <v>98119613</v>
      </c>
      <c r="B185" s="78">
        <v>44741</v>
      </c>
      <c r="C185" s="79">
        <v>44742</v>
      </c>
      <c r="D185" s="114" t="s">
        <v>862</v>
      </c>
      <c r="E185" s="87">
        <v>44745</v>
      </c>
      <c r="F185" s="81">
        <v>80</v>
      </c>
      <c r="G185" s="81" t="s">
        <v>931</v>
      </c>
      <c r="H185" s="81" t="s">
        <v>923</v>
      </c>
      <c r="I185" s="78">
        <v>44771</v>
      </c>
      <c r="J185" s="81"/>
      <c r="K185" s="117" t="s">
        <v>932</v>
      </c>
      <c r="L185" s="82" t="s">
        <v>935</v>
      </c>
      <c r="M185" s="77" t="s">
        <v>6</v>
      </c>
      <c r="N185" s="83"/>
      <c r="O185" s="84"/>
      <c r="P185" s="76">
        <v>69</v>
      </c>
      <c r="Q185" s="76">
        <v>25000</v>
      </c>
      <c r="R185" s="76">
        <v>4</v>
      </c>
      <c r="S185" s="85" t="s">
        <v>875</v>
      </c>
      <c r="T185" s="88" t="s">
        <v>876</v>
      </c>
      <c r="U185" s="76">
        <v>25.22</v>
      </c>
      <c r="V185" s="117" t="s">
        <v>934</v>
      </c>
    </row>
    <row r="186" spans="1:22" ht="15" customHeight="1">
      <c r="A186" s="115">
        <v>98127996</v>
      </c>
      <c r="B186" s="78">
        <v>44741</v>
      </c>
      <c r="C186" s="79">
        <v>44742</v>
      </c>
      <c r="D186" s="114" t="s">
        <v>862</v>
      </c>
      <c r="E186" s="87">
        <v>44745</v>
      </c>
      <c r="F186" s="81">
        <v>80</v>
      </c>
      <c r="G186" s="81" t="s">
        <v>931</v>
      </c>
      <c r="H186" s="81" t="s">
        <v>923</v>
      </c>
      <c r="I186" s="78">
        <v>44771</v>
      </c>
      <c r="J186" s="81"/>
      <c r="K186" s="117" t="s">
        <v>932</v>
      </c>
      <c r="L186" s="82" t="s">
        <v>935</v>
      </c>
      <c r="M186" s="77" t="s">
        <v>6</v>
      </c>
      <c r="N186" s="83"/>
      <c r="O186" s="84"/>
      <c r="P186" s="76">
        <v>69</v>
      </c>
      <c r="Q186" s="76">
        <v>25000</v>
      </c>
      <c r="R186" s="76">
        <v>4</v>
      </c>
      <c r="S186" s="85" t="s">
        <v>875</v>
      </c>
      <c r="T186" s="88" t="s">
        <v>876</v>
      </c>
      <c r="U186" s="76">
        <v>25.22</v>
      </c>
      <c r="V186" s="117" t="s">
        <v>934</v>
      </c>
    </row>
    <row r="187" spans="1:22" ht="15" customHeight="1">
      <c r="A187" s="115">
        <v>98132905</v>
      </c>
      <c r="B187" s="78">
        <v>44741</v>
      </c>
      <c r="C187" s="79">
        <v>44742</v>
      </c>
      <c r="D187" s="114" t="s">
        <v>862</v>
      </c>
      <c r="E187" s="87">
        <v>44745</v>
      </c>
      <c r="F187" s="81">
        <v>80</v>
      </c>
      <c r="G187" s="81" t="s">
        <v>931</v>
      </c>
      <c r="H187" s="81" t="s">
        <v>923</v>
      </c>
      <c r="I187" s="78">
        <v>44771</v>
      </c>
      <c r="J187" s="81"/>
      <c r="K187" s="117" t="s">
        <v>932</v>
      </c>
      <c r="L187" s="82" t="s">
        <v>935</v>
      </c>
      <c r="M187" s="77" t="s">
        <v>6</v>
      </c>
      <c r="N187" s="83"/>
      <c r="O187" s="84"/>
      <c r="P187" s="76">
        <v>69</v>
      </c>
      <c r="Q187" s="76">
        <v>25000</v>
      </c>
      <c r="R187" s="76">
        <v>4</v>
      </c>
      <c r="S187" s="85" t="s">
        <v>875</v>
      </c>
      <c r="T187" s="88" t="s">
        <v>876</v>
      </c>
      <c r="U187" s="76">
        <v>25.22</v>
      </c>
      <c r="V187" s="117" t="s">
        <v>934</v>
      </c>
    </row>
    <row r="188" spans="1:22" ht="15" customHeight="1">
      <c r="A188" s="115">
        <v>98162332</v>
      </c>
      <c r="B188" s="78">
        <v>44741</v>
      </c>
      <c r="C188" s="79">
        <v>44742</v>
      </c>
      <c r="D188" s="114" t="s">
        <v>862</v>
      </c>
      <c r="E188" s="87">
        <v>44745</v>
      </c>
      <c r="F188" s="81">
        <v>80</v>
      </c>
      <c r="G188" s="81" t="s">
        <v>931</v>
      </c>
      <c r="H188" s="81" t="s">
        <v>923</v>
      </c>
      <c r="I188" s="78">
        <v>44771</v>
      </c>
      <c r="J188" s="81"/>
      <c r="K188" s="117" t="s">
        <v>932</v>
      </c>
      <c r="L188" s="82" t="s">
        <v>935</v>
      </c>
      <c r="M188" s="77" t="s">
        <v>6</v>
      </c>
      <c r="N188" s="83"/>
      <c r="O188" s="84"/>
      <c r="P188" s="76">
        <v>69</v>
      </c>
      <c r="Q188" s="76">
        <v>25000</v>
      </c>
      <c r="R188" s="76">
        <v>4</v>
      </c>
      <c r="S188" s="85" t="s">
        <v>875</v>
      </c>
      <c r="T188" s="88" t="s">
        <v>876</v>
      </c>
      <c r="U188" s="76">
        <v>25.22</v>
      </c>
      <c r="V188" s="117" t="s">
        <v>934</v>
      </c>
    </row>
    <row r="189" spans="1:22" ht="15" customHeight="1">
      <c r="A189" s="115">
        <v>98199128</v>
      </c>
      <c r="B189" s="78">
        <v>44741</v>
      </c>
      <c r="C189" s="79">
        <v>44742</v>
      </c>
      <c r="D189" s="114" t="s">
        <v>862</v>
      </c>
      <c r="E189" s="87">
        <v>44745</v>
      </c>
      <c r="F189" s="81">
        <v>80</v>
      </c>
      <c r="G189" s="81" t="s">
        <v>931</v>
      </c>
      <c r="H189" s="81" t="s">
        <v>923</v>
      </c>
      <c r="I189" s="78">
        <v>44771</v>
      </c>
      <c r="J189" s="81"/>
      <c r="K189" s="117" t="s">
        <v>932</v>
      </c>
      <c r="L189" s="82" t="s">
        <v>935</v>
      </c>
      <c r="M189" s="77" t="s">
        <v>6</v>
      </c>
      <c r="N189" s="83"/>
      <c r="O189" s="84"/>
      <c r="P189" s="76">
        <v>69</v>
      </c>
      <c r="Q189" s="76">
        <v>25000</v>
      </c>
      <c r="R189" s="76">
        <v>4</v>
      </c>
      <c r="S189" s="85" t="s">
        <v>875</v>
      </c>
      <c r="T189" s="88" t="s">
        <v>876</v>
      </c>
      <c r="U189" s="76">
        <v>25.22</v>
      </c>
      <c r="V189" s="117" t="s">
        <v>934</v>
      </c>
    </row>
    <row r="190" spans="1:22" ht="15" customHeight="1">
      <c r="A190" s="115">
        <v>98559123</v>
      </c>
      <c r="B190" s="78">
        <v>44741</v>
      </c>
      <c r="C190" s="79">
        <v>44742</v>
      </c>
      <c r="D190" s="114" t="s">
        <v>862</v>
      </c>
      <c r="E190" s="87">
        <v>44745</v>
      </c>
      <c r="F190" s="81">
        <v>80</v>
      </c>
      <c r="G190" s="81" t="s">
        <v>931</v>
      </c>
      <c r="H190" s="81" t="s">
        <v>923</v>
      </c>
      <c r="I190" s="78">
        <v>44771</v>
      </c>
      <c r="J190" s="81"/>
      <c r="K190" s="117" t="s">
        <v>932</v>
      </c>
      <c r="L190" s="82" t="s">
        <v>935</v>
      </c>
      <c r="M190" s="77" t="s">
        <v>6</v>
      </c>
      <c r="N190" s="83"/>
      <c r="O190" s="84"/>
      <c r="P190" s="76">
        <v>69</v>
      </c>
      <c r="Q190" s="76">
        <v>25000</v>
      </c>
      <c r="R190" s="76">
        <v>4</v>
      </c>
      <c r="S190" s="85" t="s">
        <v>875</v>
      </c>
      <c r="T190" s="88" t="s">
        <v>876</v>
      </c>
      <c r="U190" s="76">
        <v>25.22</v>
      </c>
      <c r="V190" s="117" t="s">
        <v>934</v>
      </c>
    </row>
    <row r="191" spans="1:22" ht="15" customHeight="1">
      <c r="A191" s="115">
        <v>94947249</v>
      </c>
      <c r="B191" s="78">
        <v>44729</v>
      </c>
      <c r="C191" s="79">
        <v>44729</v>
      </c>
      <c r="D191" s="77" t="s">
        <v>862</v>
      </c>
      <c r="E191" s="87">
        <v>44745</v>
      </c>
      <c r="F191" s="81">
        <v>80</v>
      </c>
      <c r="G191" s="81" t="s">
        <v>931</v>
      </c>
      <c r="H191" s="81" t="s">
        <v>889</v>
      </c>
      <c r="I191" s="78">
        <v>44766</v>
      </c>
      <c r="J191" s="81" t="s">
        <v>936</v>
      </c>
      <c r="K191" s="116" t="s">
        <v>932</v>
      </c>
      <c r="L191" s="82" t="s">
        <v>937</v>
      </c>
      <c r="M191" s="77" t="s">
        <v>6</v>
      </c>
      <c r="N191" s="83"/>
      <c r="O191" s="84"/>
      <c r="P191" s="76">
        <v>69</v>
      </c>
      <c r="Q191" s="81">
        <v>24700</v>
      </c>
      <c r="R191" s="76">
        <v>4</v>
      </c>
      <c r="S191" s="85" t="s">
        <v>865</v>
      </c>
      <c r="T191" s="101" t="s">
        <v>897</v>
      </c>
      <c r="U191" s="76">
        <v>25.38</v>
      </c>
      <c r="V191" s="117" t="s">
        <v>934</v>
      </c>
    </row>
    <row r="192" spans="1:22" ht="15" customHeight="1">
      <c r="A192" s="115">
        <v>94946605</v>
      </c>
      <c r="B192" s="78">
        <v>44729</v>
      </c>
      <c r="C192" s="79">
        <v>44729</v>
      </c>
      <c r="D192" s="77" t="s">
        <v>862</v>
      </c>
      <c r="E192" s="87">
        <v>44745</v>
      </c>
      <c r="F192" s="81">
        <v>80</v>
      </c>
      <c r="G192" s="81" t="s">
        <v>931</v>
      </c>
      <c r="H192" s="81" t="s">
        <v>917</v>
      </c>
      <c r="I192" s="78">
        <v>44765</v>
      </c>
      <c r="J192" s="81"/>
      <c r="K192" s="116" t="s">
        <v>932</v>
      </c>
      <c r="L192" s="82" t="s">
        <v>937</v>
      </c>
      <c r="M192" s="77" t="s">
        <v>6</v>
      </c>
      <c r="N192" s="83"/>
      <c r="O192" s="84"/>
      <c r="P192" s="76">
        <v>69</v>
      </c>
      <c r="Q192" s="81">
        <v>24700</v>
      </c>
      <c r="R192" s="76">
        <v>4</v>
      </c>
      <c r="S192" s="85" t="s">
        <v>865</v>
      </c>
      <c r="T192" s="101" t="s">
        <v>897</v>
      </c>
      <c r="U192" s="76">
        <v>25.38</v>
      </c>
      <c r="V192" s="117" t="s">
        <v>934</v>
      </c>
    </row>
    <row r="193" spans="1:22" ht="15" customHeight="1">
      <c r="A193" s="115">
        <v>94946449</v>
      </c>
      <c r="B193" s="78">
        <v>44741</v>
      </c>
      <c r="C193" s="79">
        <v>44742</v>
      </c>
      <c r="D193" s="114" t="s">
        <v>862</v>
      </c>
      <c r="E193" s="87">
        <v>44745</v>
      </c>
      <c r="F193" s="81">
        <v>80</v>
      </c>
      <c r="G193" s="81" t="s">
        <v>931</v>
      </c>
      <c r="H193" s="81" t="s">
        <v>923</v>
      </c>
      <c r="I193" s="78">
        <v>44771</v>
      </c>
      <c r="J193" s="81"/>
      <c r="K193" s="117" t="s">
        <v>932</v>
      </c>
      <c r="L193" s="82" t="s">
        <v>935</v>
      </c>
      <c r="M193" s="77" t="s">
        <v>6</v>
      </c>
      <c r="N193" s="83"/>
      <c r="O193" s="84"/>
      <c r="P193" s="76">
        <v>69</v>
      </c>
      <c r="Q193" s="81">
        <v>24800</v>
      </c>
      <c r="R193" s="76">
        <v>4</v>
      </c>
      <c r="S193" s="85" t="s">
        <v>865</v>
      </c>
      <c r="T193" s="101" t="s">
        <v>897</v>
      </c>
      <c r="U193" s="76">
        <v>25.38</v>
      </c>
      <c r="V193" s="117" t="s">
        <v>934</v>
      </c>
    </row>
    <row r="194" spans="1:22" ht="15" customHeight="1">
      <c r="A194" s="118">
        <v>54027792</v>
      </c>
      <c r="B194" s="119">
        <v>44684</v>
      </c>
      <c r="C194" s="120">
        <v>44684</v>
      </c>
      <c r="D194" s="114" t="s">
        <v>862</v>
      </c>
      <c r="E194" s="87">
        <v>44745</v>
      </c>
      <c r="F194" s="114">
        <v>80</v>
      </c>
      <c r="G194" s="81" t="s">
        <v>931</v>
      </c>
      <c r="H194" s="81" t="s">
        <v>881</v>
      </c>
      <c r="I194" s="78">
        <v>44768</v>
      </c>
      <c r="J194" s="121" t="s">
        <v>938</v>
      </c>
      <c r="K194" s="116" t="s">
        <v>932</v>
      </c>
      <c r="L194" s="82" t="s">
        <v>939</v>
      </c>
      <c r="M194" s="121" t="s">
        <v>6</v>
      </c>
      <c r="N194" s="122"/>
      <c r="O194" s="84"/>
      <c r="P194" s="76">
        <v>69</v>
      </c>
      <c r="Q194" s="81">
        <v>25000</v>
      </c>
      <c r="R194" s="81">
        <v>4</v>
      </c>
      <c r="S194" s="89" t="s">
        <v>877</v>
      </c>
      <c r="T194" s="100" t="s">
        <v>891</v>
      </c>
      <c r="U194" s="81">
        <v>25.22</v>
      </c>
      <c r="V194" s="117" t="s">
        <v>934</v>
      </c>
    </row>
    <row r="195" spans="1:22" ht="15" customHeight="1">
      <c r="A195" s="115">
        <v>54972542</v>
      </c>
      <c r="B195" s="78">
        <v>44724</v>
      </c>
      <c r="C195" s="79">
        <v>44725</v>
      </c>
      <c r="D195" s="77" t="s">
        <v>862</v>
      </c>
      <c r="E195" s="87">
        <v>44745</v>
      </c>
      <c r="F195" s="77">
        <v>80</v>
      </c>
      <c r="G195" s="81" t="s">
        <v>931</v>
      </c>
      <c r="H195" s="81" t="s">
        <v>889</v>
      </c>
      <c r="I195" s="78">
        <v>44766</v>
      </c>
      <c r="J195" s="81" t="s">
        <v>940</v>
      </c>
      <c r="K195" s="116" t="s">
        <v>932</v>
      </c>
      <c r="L195" s="82" t="s">
        <v>941</v>
      </c>
      <c r="M195" s="77" t="s">
        <v>8</v>
      </c>
      <c r="N195" s="83">
        <v>44795</v>
      </c>
      <c r="O195" s="84"/>
      <c r="P195" s="76">
        <v>69</v>
      </c>
      <c r="Q195" s="81">
        <v>25000</v>
      </c>
      <c r="R195" s="81">
        <v>4</v>
      </c>
      <c r="S195" s="89" t="s">
        <v>877</v>
      </c>
      <c r="T195" s="100" t="s">
        <v>891</v>
      </c>
      <c r="U195" s="81">
        <v>25.22</v>
      </c>
      <c r="V195" s="117" t="s">
        <v>934</v>
      </c>
    </row>
    <row r="196" spans="1:22" ht="15" customHeight="1">
      <c r="A196" s="115">
        <v>54040993</v>
      </c>
      <c r="B196" s="78">
        <v>44741</v>
      </c>
      <c r="C196" s="79">
        <v>44742</v>
      </c>
      <c r="D196" s="114" t="s">
        <v>862</v>
      </c>
      <c r="E196" s="87">
        <v>44745</v>
      </c>
      <c r="F196" s="81">
        <v>80</v>
      </c>
      <c r="G196" s="81" t="s">
        <v>931</v>
      </c>
      <c r="H196" s="81" t="s">
        <v>923</v>
      </c>
      <c r="I196" s="78">
        <v>44771</v>
      </c>
      <c r="J196" s="81"/>
      <c r="K196" s="117" t="s">
        <v>932</v>
      </c>
      <c r="L196" s="82" t="s">
        <v>935</v>
      </c>
      <c r="M196" s="77" t="s">
        <v>6</v>
      </c>
      <c r="N196" s="83"/>
      <c r="O196" s="84"/>
      <c r="P196" s="76">
        <v>69</v>
      </c>
      <c r="Q196" s="81">
        <v>25000</v>
      </c>
      <c r="R196" s="81">
        <v>4</v>
      </c>
      <c r="S196" s="89" t="s">
        <v>877</v>
      </c>
      <c r="T196" s="100" t="s">
        <v>891</v>
      </c>
      <c r="U196" s="81">
        <v>25.22</v>
      </c>
      <c r="V196" s="117" t="s">
        <v>934</v>
      </c>
    </row>
    <row r="197" spans="1:22" ht="15" customHeight="1">
      <c r="A197" s="118">
        <v>54963459</v>
      </c>
      <c r="B197" s="123" t="s">
        <v>942</v>
      </c>
      <c r="C197" s="79">
        <v>44741</v>
      </c>
      <c r="D197" s="81" t="s">
        <v>943</v>
      </c>
      <c r="E197" s="87">
        <v>44745</v>
      </c>
      <c r="F197" s="81">
        <v>80</v>
      </c>
      <c r="G197" s="81" t="s">
        <v>931</v>
      </c>
      <c r="H197" s="114" t="s">
        <v>920</v>
      </c>
      <c r="I197" s="98">
        <v>44770</v>
      </c>
      <c r="J197" s="81"/>
      <c r="K197" s="116" t="s">
        <v>932</v>
      </c>
      <c r="L197" s="124"/>
      <c r="M197" s="77" t="s">
        <v>944</v>
      </c>
      <c r="N197" s="83"/>
      <c r="O197" s="84"/>
      <c r="P197" s="76">
        <v>69</v>
      </c>
      <c r="Q197" s="81">
        <v>25000</v>
      </c>
      <c r="R197" s="81">
        <v>4</v>
      </c>
      <c r="S197" s="89" t="s">
        <v>877</v>
      </c>
      <c r="T197" s="100" t="s">
        <v>891</v>
      </c>
      <c r="U197" s="81">
        <v>25.22</v>
      </c>
      <c r="V197" s="117" t="s">
        <v>934</v>
      </c>
    </row>
    <row r="198" spans="1:22" ht="15" customHeight="1">
      <c r="A198" s="118">
        <v>54974316</v>
      </c>
      <c r="B198" s="119">
        <v>44732</v>
      </c>
      <c r="C198" s="79">
        <v>44741</v>
      </c>
      <c r="D198" s="114" t="s">
        <v>862</v>
      </c>
      <c r="E198" s="87">
        <v>44745</v>
      </c>
      <c r="F198" s="81">
        <v>80</v>
      </c>
      <c r="G198" s="81" t="s">
        <v>931</v>
      </c>
      <c r="H198" s="114" t="s">
        <v>920</v>
      </c>
      <c r="I198" s="98">
        <v>44770</v>
      </c>
      <c r="J198" s="81"/>
      <c r="K198" s="116" t="s">
        <v>932</v>
      </c>
      <c r="L198" s="124" t="s">
        <v>945</v>
      </c>
      <c r="M198" s="77" t="s">
        <v>946</v>
      </c>
      <c r="N198" s="83"/>
      <c r="O198" s="84"/>
      <c r="P198" s="76">
        <v>69</v>
      </c>
      <c r="Q198" s="81">
        <v>25000</v>
      </c>
      <c r="R198" s="81">
        <v>4</v>
      </c>
      <c r="S198" s="89" t="s">
        <v>877</v>
      </c>
      <c r="T198" s="100" t="s">
        <v>891</v>
      </c>
      <c r="U198" s="81">
        <v>25.22</v>
      </c>
      <c r="V198" s="117" t="s">
        <v>934</v>
      </c>
    </row>
    <row r="199" spans="1:22" ht="15" customHeight="1">
      <c r="A199" s="115">
        <v>54911946</v>
      </c>
      <c r="B199" s="113">
        <v>44735</v>
      </c>
      <c r="C199" s="79">
        <v>44736</v>
      </c>
      <c r="D199" s="77" t="s">
        <v>862</v>
      </c>
      <c r="E199" s="87">
        <v>44745</v>
      </c>
      <c r="F199" s="81">
        <v>80</v>
      </c>
      <c r="G199" s="81" t="s">
        <v>931</v>
      </c>
      <c r="H199" s="81" t="s">
        <v>881</v>
      </c>
      <c r="I199" s="78">
        <v>44768</v>
      </c>
      <c r="J199" s="81" t="s">
        <v>947</v>
      </c>
      <c r="K199" s="116" t="s">
        <v>932</v>
      </c>
      <c r="L199" s="82" t="s">
        <v>933</v>
      </c>
      <c r="M199" s="77" t="s">
        <v>6</v>
      </c>
      <c r="N199" s="83"/>
      <c r="O199" s="84"/>
      <c r="P199" s="76">
        <v>68</v>
      </c>
      <c r="Q199" s="76">
        <v>25900</v>
      </c>
      <c r="R199" s="76">
        <v>4</v>
      </c>
      <c r="S199" s="85" t="s">
        <v>865</v>
      </c>
      <c r="T199" s="125" t="s">
        <v>948</v>
      </c>
      <c r="U199" s="76">
        <v>25.72</v>
      </c>
      <c r="V199" s="117" t="s">
        <v>934</v>
      </c>
    </row>
    <row r="200" spans="1:22" ht="15" customHeight="1">
      <c r="A200" s="115">
        <v>54912613</v>
      </c>
      <c r="B200" s="78">
        <v>44729</v>
      </c>
      <c r="C200" s="79">
        <v>44729</v>
      </c>
      <c r="D200" s="77" t="s">
        <v>862</v>
      </c>
      <c r="E200" s="87">
        <v>44745</v>
      </c>
      <c r="F200" s="81">
        <v>80</v>
      </c>
      <c r="G200" s="81" t="s">
        <v>931</v>
      </c>
      <c r="H200" s="81" t="s">
        <v>917</v>
      </c>
      <c r="I200" s="78">
        <v>44765</v>
      </c>
      <c r="J200" s="81"/>
      <c r="K200" s="116" t="s">
        <v>932</v>
      </c>
      <c r="L200" s="82" t="s">
        <v>937</v>
      </c>
      <c r="M200" s="77" t="s">
        <v>6</v>
      </c>
      <c r="N200" s="83"/>
      <c r="O200" s="84"/>
      <c r="P200" s="76">
        <v>68</v>
      </c>
      <c r="Q200" s="76">
        <v>25900</v>
      </c>
      <c r="R200" s="76">
        <v>4</v>
      </c>
      <c r="S200" s="85" t="s">
        <v>865</v>
      </c>
      <c r="T200" s="125" t="s">
        <v>948</v>
      </c>
      <c r="U200" s="76">
        <v>25.72</v>
      </c>
      <c r="V200" s="117" t="s">
        <v>934</v>
      </c>
    </row>
    <row r="201" spans="1:22" ht="15" customHeight="1">
      <c r="A201" s="115">
        <v>98312812</v>
      </c>
      <c r="B201" s="78">
        <v>44741</v>
      </c>
      <c r="C201" s="79">
        <v>44742</v>
      </c>
      <c r="D201" s="114" t="s">
        <v>862</v>
      </c>
      <c r="E201" s="87">
        <v>44745</v>
      </c>
      <c r="F201" s="81">
        <v>80</v>
      </c>
      <c r="G201" s="81" t="s">
        <v>931</v>
      </c>
      <c r="H201" s="81" t="s">
        <v>923</v>
      </c>
      <c r="I201" s="78">
        <v>44771</v>
      </c>
      <c r="J201" s="81"/>
      <c r="K201" s="117" t="s">
        <v>932</v>
      </c>
      <c r="L201" s="82" t="s">
        <v>935</v>
      </c>
      <c r="M201" s="77" t="s">
        <v>6</v>
      </c>
      <c r="N201" s="83"/>
      <c r="O201" s="84"/>
      <c r="P201" s="76">
        <v>68.5</v>
      </c>
      <c r="Q201" s="76">
        <v>25400</v>
      </c>
      <c r="R201" s="76">
        <v>4</v>
      </c>
      <c r="S201" s="85" t="s">
        <v>865</v>
      </c>
      <c r="T201" s="76" t="s">
        <v>873</v>
      </c>
      <c r="U201" s="76">
        <v>25.7</v>
      </c>
      <c r="V201" s="117" t="s">
        <v>934</v>
      </c>
    </row>
    <row r="202" spans="1:22" ht="15" customHeight="1">
      <c r="A202" s="115">
        <v>98313323</v>
      </c>
      <c r="B202" s="78">
        <v>44729</v>
      </c>
      <c r="C202" s="79">
        <v>44729</v>
      </c>
      <c r="D202" s="77" t="s">
        <v>862</v>
      </c>
      <c r="E202" s="87">
        <v>44745</v>
      </c>
      <c r="F202" s="81">
        <v>80</v>
      </c>
      <c r="G202" s="81" t="s">
        <v>931</v>
      </c>
      <c r="H202" s="81" t="s">
        <v>889</v>
      </c>
      <c r="I202" s="78">
        <v>44766</v>
      </c>
      <c r="J202" s="81" t="s">
        <v>936</v>
      </c>
      <c r="K202" s="116" t="s">
        <v>932</v>
      </c>
      <c r="L202" s="82" t="s">
        <v>937</v>
      </c>
      <c r="M202" s="77" t="s">
        <v>6</v>
      </c>
      <c r="N202" s="83"/>
      <c r="O202" s="84"/>
      <c r="P202" s="76">
        <v>68.5</v>
      </c>
      <c r="Q202" s="76">
        <v>25500</v>
      </c>
      <c r="R202" s="76">
        <v>4</v>
      </c>
      <c r="S202" s="85" t="s">
        <v>865</v>
      </c>
      <c r="T202" s="76" t="s">
        <v>873</v>
      </c>
      <c r="U202" s="76">
        <v>25.7</v>
      </c>
      <c r="V202" s="117" t="s">
        <v>934</v>
      </c>
    </row>
    <row r="203" spans="1:22" ht="15" customHeight="1">
      <c r="A203" s="115">
        <v>98312945</v>
      </c>
      <c r="B203" s="78">
        <v>44741</v>
      </c>
      <c r="C203" s="79">
        <v>44742</v>
      </c>
      <c r="D203" s="114" t="s">
        <v>862</v>
      </c>
      <c r="E203" s="87">
        <v>44745</v>
      </c>
      <c r="F203" s="81">
        <v>80</v>
      </c>
      <c r="G203" s="81" t="s">
        <v>931</v>
      </c>
      <c r="H203" s="81" t="s">
        <v>923</v>
      </c>
      <c r="I203" s="78">
        <v>44771</v>
      </c>
      <c r="J203" s="81"/>
      <c r="K203" s="117" t="s">
        <v>932</v>
      </c>
      <c r="L203" s="82" t="s">
        <v>935</v>
      </c>
      <c r="M203" s="77" t="s">
        <v>6</v>
      </c>
      <c r="N203" s="83"/>
      <c r="O203" s="84"/>
      <c r="P203" s="76">
        <v>68.5</v>
      </c>
      <c r="Q203" s="76">
        <v>25400</v>
      </c>
      <c r="R203" s="76">
        <v>4</v>
      </c>
      <c r="S203" s="85" t="s">
        <v>865</v>
      </c>
      <c r="T203" s="76" t="s">
        <v>873</v>
      </c>
      <c r="U203" s="76">
        <v>25.7</v>
      </c>
      <c r="V203" s="117" t="s">
        <v>934</v>
      </c>
    </row>
    <row r="204" spans="1:22" ht="15" customHeight="1">
      <c r="A204" s="115">
        <v>94682093</v>
      </c>
      <c r="B204" s="113">
        <v>44735</v>
      </c>
      <c r="C204" s="79">
        <v>44736</v>
      </c>
      <c r="D204" s="77" t="s">
        <v>862</v>
      </c>
      <c r="E204" s="87">
        <v>44745</v>
      </c>
      <c r="F204" s="81">
        <v>80</v>
      </c>
      <c r="G204" s="81" t="s">
        <v>931</v>
      </c>
      <c r="H204" s="81" t="s">
        <v>881</v>
      </c>
      <c r="I204" s="78">
        <v>44768</v>
      </c>
      <c r="J204" s="81" t="s">
        <v>949</v>
      </c>
      <c r="K204" s="116" t="s">
        <v>932</v>
      </c>
      <c r="L204" s="82" t="s">
        <v>933</v>
      </c>
      <c r="M204" s="77" t="s">
        <v>6</v>
      </c>
      <c r="N204" s="83"/>
      <c r="O204" s="84"/>
      <c r="P204" s="76">
        <v>70</v>
      </c>
      <c r="Q204" s="76">
        <v>23700</v>
      </c>
      <c r="R204" s="76">
        <v>4</v>
      </c>
      <c r="S204" s="85" t="s">
        <v>865</v>
      </c>
      <c r="T204" s="76" t="s">
        <v>950</v>
      </c>
      <c r="U204" s="76">
        <v>25.69</v>
      </c>
      <c r="V204" s="117" t="s">
        <v>934</v>
      </c>
    </row>
    <row r="205" spans="1:22" ht="15" customHeight="1">
      <c r="A205" s="115">
        <v>94663796</v>
      </c>
      <c r="B205" s="78">
        <v>44741</v>
      </c>
      <c r="C205" s="79">
        <v>44742</v>
      </c>
      <c r="D205" s="114" t="s">
        <v>862</v>
      </c>
      <c r="E205" s="87">
        <v>44745</v>
      </c>
      <c r="F205" s="81">
        <v>80</v>
      </c>
      <c r="G205" s="81" t="s">
        <v>931</v>
      </c>
      <c r="H205" s="81" t="s">
        <v>923</v>
      </c>
      <c r="I205" s="78">
        <v>44771</v>
      </c>
      <c r="J205" s="81"/>
      <c r="K205" s="117" t="s">
        <v>932</v>
      </c>
      <c r="L205" s="82" t="s">
        <v>935</v>
      </c>
      <c r="M205" s="77" t="s">
        <v>6</v>
      </c>
      <c r="N205" s="83"/>
      <c r="O205" s="84"/>
      <c r="P205" s="76">
        <v>70</v>
      </c>
      <c r="Q205" s="76">
        <v>23700</v>
      </c>
      <c r="R205" s="76">
        <v>4</v>
      </c>
      <c r="S205" s="85" t="s">
        <v>865</v>
      </c>
      <c r="T205" s="76" t="s">
        <v>950</v>
      </c>
      <c r="U205" s="76">
        <v>25.69</v>
      </c>
      <c r="V205" s="117" t="s">
        <v>934</v>
      </c>
    </row>
    <row r="206" spans="1:22" ht="15" customHeight="1">
      <c r="A206" s="115">
        <v>54260419</v>
      </c>
      <c r="B206" s="113">
        <v>44735</v>
      </c>
      <c r="C206" s="79">
        <v>44736</v>
      </c>
      <c r="D206" s="77" t="s">
        <v>862</v>
      </c>
      <c r="E206" s="87">
        <v>44745</v>
      </c>
      <c r="F206" s="81">
        <v>80</v>
      </c>
      <c r="G206" s="81" t="s">
        <v>931</v>
      </c>
      <c r="H206" s="81" t="s">
        <v>917</v>
      </c>
      <c r="I206" s="78">
        <v>44765</v>
      </c>
      <c r="J206" s="81"/>
      <c r="K206" s="116" t="s">
        <v>932</v>
      </c>
      <c r="L206" s="82" t="s">
        <v>933</v>
      </c>
      <c r="M206" s="77" t="s">
        <v>6</v>
      </c>
      <c r="N206" s="83"/>
      <c r="O206" s="84"/>
      <c r="P206" s="76">
        <v>69</v>
      </c>
      <c r="Q206" s="76">
        <v>24500</v>
      </c>
      <c r="R206" s="76">
        <v>4</v>
      </c>
      <c r="S206" s="85" t="s">
        <v>865</v>
      </c>
      <c r="T206" s="126" t="s">
        <v>951</v>
      </c>
      <c r="U206" s="76">
        <v>25.69</v>
      </c>
      <c r="V206" s="117" t="s">
        <v>934</v>
      </c>
    </row>
    <row r="207" spans="1:22" ht="15" customHeight="1">
      <c r="A207" s="115">
        <v>59871970</v>
      </c>
      <c r="B207" s="113">
        <v>44735</v>
      </c>
      <c r="C207" s="79">
        <v>44736</v>
      </c>
      <c r="D207" s="77" t="s">
        <v>862</v>
      </c>
      <c r="E207" s="87">
        <v>44745</v>
      </c>
      <c r="F207" s="81">
        <v>80</v>
      </c>
      <c r="G207" s="81" t="s">
        <v>931</v>
      </c>
      <c r="H207" s="81" t="s">
        <v>917</v>
      </c>
      <c r="I207" s="78">
        <v>44765</v>
      </c>
      <c r="J207" s="81"/>
      <c r="K207" s="116" t="s">
        <v>932</v>
      </c>
      <c r="L207" s="82" t="s">
        <v>933</v>
      </c>
      <c r="M207" s="77" t="s">
        <v>6</v>
      </c>
      <c r="N207" s="83"/>
      <c r="O207" s="84"/>
      <c r="P207" s="76">
        <v>69</v>
      </c>
      <c r="Q207" s="76">
        <v>25000</v>
      </c>
      <c r="R207" s="76">
        <v>4</v>
      </c>
      <c r="S207" s="85" t="s">
        <v>865</v>
      </c>
      <c r="T207" s="76" t="s">
        <v>919</v>
      </c>
      <c r="U207" s="76">
        <v>26.22</v>
      </c>
      <c r="V207" s="117" t="s">
        <v>934</v>
      </c>
    </row>
    <row r="208" spans="1:22" ht="15" customHeight="1">
      <c r="A208" s="115">
        <v>59989160</v>
      </c>
      <c r="B208" s="78">
        <v>44741</v>
      </c>
      <c r="C208" s="79">
        <v>44742</v>
      </c>
      <c r="D208" s="114" t="s">
        <v>862</v>
      </c>
      <c r="E208" s="87">
        <v>44745</v>
      </c>
      <c r="F208" s="102">
        <v>60</v>
      </c>
      <c r="G208" s="81" t="s">
        <v>931</v>
      </c>
      <c r="H208" s="81" t="s">
        <v>923</v>
      </c>
      <c r="I208" s="78">
        <v>44771</v>
      </c>
      <c r="J208" s="81"/>
      <c r="K208" s="117" t="s">
        <v>932</v>
      </c>
      <c r="L208" s="82" t="s">
        <v>935</v>
      </c>
      <c r="M208" s="77" t="s">
        <v>6</v>
      </c>
      <c r="N208" s="83"/>
      <c r="O208" s="84"/>
      <c r="P208" s="76">
        <v>72</v>
      </c>
      <c r="Q208" s="76">
        <v>21000</v>
      </c>
      <c r="R208" s="76">
        <v>3</v>
      </c>
      <c r="S208" s="85" t="s">
        <v>899</v>
      </c>
      <c r="T208" s="76" t="s">
        <v>952</v>
      </c>
      <c r="U208" s="76">
        <v>19.62</v>
      </c>
      <c r="V208" s="117" t="s">
        <v>934</v>
      </c>
    </row>
    <row r="209" spans="1:22" ht="15" customHeight="1">
      <c r="A209" s="115">
        <v>59997189</v>
      </c>
      <c r="B209" s="78">
        <v>44741</v>
      </c>
      <c r="C209" s="79">
        <v>44742</v>
      </c>
      <c r="D209" s="114" t="s">
        <v>862</v>
      </c>
      <c r="E209" s="87">
        <v>44745</v>
      </c>
      <c r="F209" s="102">
        <v>60</v>
      </c>
      <c r="G209" s="81" t="s">
        <v>931</v>
      </c>
      <c r="H209" s="81" t="s">
        <v>923</v>
      </c>
      <c r="I209" s="78">
        <v>44771</v>
      </c>
      <c r="J209" s="81"/>
      <c r="K209" s="117" t="s">
        <v>932</v>
      </c>
      <c r="L209" s="82" t="s">
        <v>935</v>
      </c>
      <c r="M209" s="77" t="s">
        <v>6</v>
      </c>
      <c r="N209" s="83"/>
      <c r="O209" s="84"/>
      <c r="P209" s="76">
        <v>72</v>
      </c>
      <c r="Q209" s="76">
        <v>21700</v>
      </c>
      <c r="R209" s="76">
        <v>3</v>
      </c>
      <c r="S209" s="85" t="s">
        <v>899</v>
      </c>
      <c r="T209" s="76" t="s">
        <v>900</v>
      </c>
      <c r="U209" s="81">
        <v>19.62</v>
      </c>
      <c r="V209" s="117" t="s">
        <v>934</v>
      </c>
    </row>
    <row r="210" spans="1:22" ht="15" customHeight="1">
      <c r="A210" s="115">
        <v>54302971</v>
      </c>
      <c r="B210" s="78">
        <v>44741</v>
      </c>
      <c r="C210" s="79">
        <v>44742</v>
      </c>
      <c r="D210" s="114" t="s">
        <v>862</v>
      </c>
      <c r="E210" s="87">
        <v>44745</v>
      </c>
      <c r="F210" s="103">
        <v>40</v>
      </c>
      <c r="G210" s="81" t="s">
        <v>931</v>
      </c>
      <c r="H210" s="81" t="s">
        <v>923</v>
      </c>
      <c r="I210" s="78">
        <v>44771</v>
      </c>
      <c r="J210" s="81"/>
      <c r="K210" s="117" t="s">
        <v>932</v>
      </c>
      <c r="L210" s="82" t="s">
        <v>935</v>
      </c>
      <c r="M210" s="77" t="s">
        <v>6</v>
      </c>
      <c r="N210" s="83"/>
      <c r="O210" s="84"/>
      <c r="P210" s="76">
        <v>70</v>
      </c>
      <c r="Q210" s="127">
        <v>21000</v>
      </c>
      <c r="R210" s="127">
        <v>2</v>
      </c>
      <c r="S210" s="128" t="s">
        <v>953</v>
      </c>
      <c r="T210" s="129" t="s">
        <v>954</v>
      </c>
      <c r="U210" s="127">
        <v>14.62</v>
      </c>
      <c r="V210" s="117" t="s">
        <v>934</v>
      </c>
    </row>
    <row r="211" spans="1:22" ht="15" customHeight="1">
      <c r="A211" s="115">
        <v>54958160</v>
      </c>
      <c r="B211" s="78">
        <v>44741</v>
      </c>
      <c r="C211" s="79">
        <v>44742</v>
      </c>
      <c r="D211" s="114" t="s">
        <v>862</v>
      </c>
      <c r="E211" s="87">
        <v>44745</v>
      </c>
      <c r="F211" s="103">
        <v>40</v>
      </c>
      <c r="G211" s="81" t="s">
        <v>931</v>
      </c>
      <c r="H211" s="81" t="s">
        <v>923</v>
      </c>
      <c r="I211" s="78">
        <v>44771</v>
      </c>
      <c r="J211" s="81"/>
      <c r="K211" s="117" t="s">
        <v>932</v>
      </c>
      <c r="L211" s="82" t="s">
        <v>935</v>
      </c>
      <c r="M211" s="77" t="s">
        <v>6</v>
      </c>
      <c r="N211" s="83"/>
      <c r="O211" s="84"/>
      <c r="P211" s="76">
        <v>70</v>
      </c>
      <c r="Q211" s="127">
        <v>22000</v>
      </c>
      <c r="R211" s="127">
        <v>2</v>
      </c>
      <c r="S211" s="128" t="s">
        <v>953</v>
      </c>
      <c r="T211" s="129" t="s">
        <v>954</v>
      </c>
      <c r="U211" s="127">
        <v>14.62</v>
      </c>
      <c r="V211" s="117" t="s">
        <v>934</v>
      </c>
    </row>
    <row r="212" spans="1:22" ht="15" customHeight="1">
      <c r="A212" s="115">
        <v>59911081</v>
      </c>
      <c r="B212" s="78">
        <v>44741</v>
      </c>
      <c r="C212" s="79">
        <v>44742</v>
      </c>
      <c r="D212" s="114" t="s">
        <v>862</v>
      </c>
      <c r="E212" s="87">
        <v>44745</v>
      </c>
      <c r="F212" s="103">
        <v>40</v>
      </c>
      <c r="G212" s="81" t="s">
        <v>931</v>
      </c>
      <c r="H212" s="81" t="s">
        <v>923</v>
      </c>
      <c r="I212" s="78">
        <v>44771</v>
      </c>
      <c r="J212" s="81"/>
      <c r="K212" s="117" t="s">
        <v>932</v>
      </c>
      <c r="L212" s="82" t="s">
        <v>935</v>
      </c>
      <c r="M212" s="77" t="s">
        <v>6</v>
      </c>
      <c r="N212" s="83"/>
      <c r="O212" s="84"/>
      <c r="P212" s="81">
        <v>71</v>
      </c>
      <c r="Q212" s="81">
        <v>20400</v>
      </c>
      <c r="R212" s="81">
        <v>2</v>
      </c>
      <c r="S212" s="89" t="s">
        <v>953</v>
      </c>
      <c r="T212" s="81" t="s">
        <v>955</v>
      </c>
      <c r="U212" s="81">
        <v>14.62</v>
      </c>
      <c r="V212" s="117" t="s">
        <v>934</v>
      </c>
    </row>
    <row r="213" spans="1:22" ht="15" customHeight="1">
      <c r="A213" s="118">
        <v>54959416</v>
      </c>
      <c r="B213" s="123" t="s">
        <v>956</v>
      </c>
      <c r="C213" s="130">
        <v>44740</v>
      </c>
      <c r="D213" s="114" t="s">
        <v>943</v>
      </c>
      <c r="E213" s="87">
        <v>44745</v>
      </c>
      <c r="F213" s="103">
        <v>40</v>
      </c>
      <c r="G213" s="81" t="s">
        <v>931</v>
      </c>
      <c r="H213" s="114" t="s">
        <v>920</v>
      </c>
      <c r="I213" s="98">
        <v>44770</v>
      </c>
      <c r="J213" s="114"/>
      <c r="K213" s="116" t="s">
        <v>932</v>
      </c>
      <c r="L213" s="131"/>
      <c r="M213" s="121" t="s">
        <v>282</v>
      </c>
      <c r="N213" s="122"/>
      <c r="O213" s="84"/>
      <c r="P213" s="76">
        <v>70</v>
      </c>
      <c r="Q213" s="127">
        <v>21500</v>
      </c>
      <c r="R213" s="127">
        <v>2</v>
      </c>
      <c r="S213" s="128" t="s">
        <v>953</v>
      </c>
      <c r="T213" s="129" t="s">
        <v>954</v>
      </c>
      <c r="U213" s="127">
        <v>14.62</v>
      </c>
      <c r="V213" s="117" t="s">
        <v>934</v>
      </c>
    </row>
    <row r="214" spans="1:22" ht="15" customHeight="1">
      <c r="A214" s="118">
        <v>54975008</v>
      </c>
      <c r="B214" s="132">
        <v>44733</v>
      </c>
      <c r="C214" s="79">
        <v>44741</v>
      </c>
      <c r="D214" s="114" t="s">
        <v>862</v>
      </c>
      <c r="E214" s="87">
        <v>44745</v>
      </c>
      <c r="F214" s="103">
        <v>40</v>
      </c>
      <c r="G214" s="81" t="s">
        <v>931</v>
      </c>
      <c r="H214" s="114" t="s">
        <v>920</v>
      </c>
      <c r="I214" s="98">
        <v>44770</v>
      </c>
      <c r="J214" s="81"/>
      <c r="K214" s="116" t="s">
        <v>932</v>
      </c>
      <c r="L214" s="124" t="s">
        <v>957</v>
      </c>
      <c r="M214" s="77" t="s">
        <v>958</v>
      </c>
      <c r="N214" s="122"/>
      <c r="O214" s="84"/>
      <c r="P214" s="76">
        <v>70</v>
      </c>
      <c r="Q214" s="127">
        <v>21500</v>
      </c>
      <c r="R214" s="127">
        <v>2</v>
      </c>
      <c r="S214" s="128" t="s">
        <v>953</v>
      </c>
      <c r="T214" s="129" t="s">
        <v>954</v>
      </c>
      <c r="U214" s="127">
        <v>14.62</v>
      </c>
      <c r="V214" s="117" t="s">
        <v>934</v>
      </c>
    </row>
    <row r="215" spans="1:22" ht="15" customHeight="1">
      <c r="A215" s="91"/>
      <c r="B215" s="93"/>
      <c r="C215" s="93"/>
      <c r="D215" s="92"/>
      <c r="E215" s="92"/>
      <c r="F215" s="92"/>
      <c r="G215" s="190"/>
      <c r="H215" s="439" t="s">
        <v>959</v>
      </c>
      <c r="I215" s="440"/>
      <c r="J215" s="441"/>
      <c r="K215" s="92"/>
      <c r="L215" s="92"/>
      <c r="M215" s="92"/>
      <c r="N215" s="92"/>
      <c r="O215" s="94"/>
      <c r="P215" s="92"/>
      <c r="Q215" s="92"/>
      <c r="R215" s="92"/>
      <c r="S215" s="92"/>
      <c r="T215" s="92"/>
      <c r="U215" s="92"/>
      <c r="V215" s="92"/>
    </row>
    <row r="216" spans="1:22" ht="15" customHeight="1">
      <c r="A216" s="133">
        <v>54391487</v>
      </c>
      <c r="B216" s="78">
        <v>44741</v>
      </c>
      <c r="C216" s="79">
        <v>44741</v>
      </c>
      <c r="D216" s="77" t="s">
        <v>862</v>
      </c>
      <c r="E216" s="80">
        <v>44745.930555555555</v>
      </c>
      <c r="F216" s="81">
        <v>80</v>
      </c>
      <c r="G216" s="81" t="s">
        <v>959</v>
      </c>
      <c r="H216" s="81"/>
      <c r="I216" s="78"/>
      <c r="J216" s="81"/>
      <c r="K216" s="97" t="s">
        <v>882</v>
      </c>
      <c r="L216" s="82" t="s">
        <v>960</v>
      </c>
      <c r="M216" s="76" t="s">
        <v>961</v>
      </c>
      <c r="N216" s="83"/>
      <c r="O216" s="84"/>
      <c r="P216" s="76">
        <v>69</v>
      </c>
      <c r="Q216" s="81">
        <v>25000</v>
      </c>
      <c r="R216" s="81">
        <v>4</v>
      </c>
      <c r="S216" s="89" t="s">
        <v>877</v>
      </c>
      <c r="T216" s="100" t="s">
        <v>891</v>
      </c>
      <c r="U216" s="81">
        <v>25.22</v>
      </c>
      <c r="V216" s="90" t="s">
        <v>884</v>
      </c>
    </row>
    <row r="217" spans="1:22" ht="15" customHeight="1">
      <c r="A217" s="134">
        <v>59730895</v>
      </c>
      <c r="B217" s="78">
        <v>44741</v>
      </c>
      <c r="C217" s="79">
        <v>44742</v>
      </c>
      <c r="D217" s="114" t="s">
        <v>862</v>
      </c>
      <c r="E217" s="87">
        <v>44745</v>
      </c>
      <c r="F217" s="81">
        <v>80</v>
      </c>
      <c r="G217" s="81" t="s">
        <v>959</v>
      </c>
      <c r="H217" s="81" t="s">
        <v>923</v>
      </c>
      <c r="I217" s="78">
        <v>44771</v>
      </c>
      <c r="J217" s="81"/>
      <c r="K217" s="97" t="s">
        <v>882</v>
      </c>
      <c r="L217" s="82" t="s">
        <v>924</v>
      </c>
      <c r="M217" s="77" t="s">
        <v>7</v>
      </c>
      <c r="N217" s="83"/>
      <c r="O217" s="84"/>
      <c r="P217" s="76">
        <v>69</v>
      </c>
      <c r="Q217" s="81">
        <v>25000</v>
      </c>
      <c r="R217" s="81">
        <v>4</v>
      </c>
      <c r="S217" s="89" t="s">
        <v>877</v>
      </c>
      <c r="T217" s="100" t="s">
        <v>891</v>
      </c>
      <c r="U217" s="81">
        <v>25.22</v>
      </c>
      <c r="V217" s="90" t="s">
        <v>884</v>
      </c>
    </row>
    <row r="218" spans="1:22" ht="15" customHeight="1">
      <c r="A218" s="134">
        <v>94143393</v>
      </c>
      <c r="B218" s="78">
        <v>44741</v>
      </c>
      <c r="C218" s="79">
        <v>44742</v>
      </c>
      <c r="D218" s="114" t="s">
        <v>862</v>
      </c>
      <c r="E218" s="87">
        <v>44745</v>
      </c>
      <c r="F218" s="81">
        <v>80</v>
      </c>
      <c r="G218" s="81" t="s">
        <v>959</v>
      </c>
      <c r="H218" s="81" t="s">
        <v>923</v>
      </c>
      <c r="I218" s="78">
        <v>44771</v>
      </c>
      <c r="J218" s="81"/>
      <c r="K218" s="97" t="s">
        <v>882</v>
      </c>
      <c r="L218" s="82" t="s">
        <v>924</v>
      </c>
      <c r="M218" s="77" t="s">
        <v>7</v>
      </c>
      <c r="N218" s="83">
        <v>44804</v>
      </c>
      <c r="O218" s="84"/>
      <c r="P218" s="76">
        <v>69</v>
      </c>
      <c r="Q218" s="81">
        <v>25000</v>
      </c>
      <c r="R218" s="81">
        <v>4</v>
      </c>
      <c r="S218" s="89" t="s">
        <v>877</v>
      </c>
      <c r="T218" s="100" t="s">
        <v>891</v>
      </c>
      <c r="U218" s="81">
        <v>25.22</v>
      </c>
      <c r="V218" s="90" t="s">
        <v>884</v>
      </c>
    </row>
    <row r="219" spans="1:22" ht="15" customHeight="1">
      <c r="A219" s="133">
        <v>59872861</v>
      </c>
      <c r="B219" s="78">
        <v>44741</v>
      </c>
      <c r="C219" s="79">
        <v>44741</v>
      </c>
      <c r="D219" s="77" t="s">
        <v>862</v>
      </c>
      <c r="E219" s="87">
        <v>44745</v>
      </c>
      <c r="F219" s="81">
        <v>80</v>
      </c>
      <c r="G219" s="81" t="s">
        <v>959</v>
      </c>
      <c r="H219" s="81" t="s">
        <v>923</v>
      </c>
      <c r="I219" s="78">
        <v>44771</v>
      </c>
      <c r="J219" s="81"/>
      <c r="K219" s="97" t="s">
        <v>882</v>
      </c>
      <c r="L219" s="82" t="s">
        <v>960</v>
      </c>
      <c r="M219" s="76" t="s">
        <v>961</v>
      </c>
      <c r="N219" s="83"/>
      <c r="O219" s="84"/>
      <c r="P219" s="76">
        <v>69</v>
      </c>
      <c r="Q219" s="76">
        <v>25000</v>
      </c>
      <c r="R219" s="76">
        <v>4</v>
      </c>
      <c r="S219" s="85" t="s">
        <v>865</v>
      </c>
      <c r="T219" s="76" t="s">
        <v>919</v>
      </c>
      <c r="U219" s="76">
        <v>26.22</v>
      </c>
      <c r="V219" s="90" t="s">
        <v>884</v>
      </c>
    </row>
    <row r="220" spans="1:22" ht="15" customHeight="1">
      <c r="A220" s="134">
        <v>54294863</v>
      </c>
      <c r="B220" s="78">
        <v>44741</v>
      </c>
      <c r="C220" s="79">
        <v>44742</v>
      </c>
      <c r="D220" s="114" t="s">
        <v>862</v>
      </c>
      <c r="E220" s="87">
        <v>44745</v>
      </c>
      <c r="F220" s="81">
        <v>80</v>
      </c>
      <c r="G220" s="81" t="s">
        <v>959</v>
      </c>
      <c r="H220" s="81" t="s">
        <v>923</v>
      </c>
      <c r="I220" s="78">
        <v>44771</v>
      </c>
      <c r="J220" s="81"/>
      <c r="K220" s="97" t="s">
        <v>882</v>
      </c>
      <c r="L220" s="82" t="s">
        <v>924</v>
      </c>
      <c r="M220" s="77" t="s">
        <v>7</v>
      </c>
      <c r="N220" s="83"/>
      <c r="O220" s="84"/>
      <c r="P220" s="76">
        <v>69</v>
      </c>
      <c r="Q220" s="76">
        <v>25000</v>
      </c>
      <c r="R220" s="76">
        <v>4</v>
      </c>
      <c r="S220" s="85" t="s">
        <v>865</v>
      </c>
      <c r="T220" s="101" t="s">
        <v>897</v>
      </c>
      <c r="U220" s="76">
        <v>25.38</v>
      </c>
      <c r="V220" s="90" t="s">
        <v>884</v>
      </c>
    </row>
    <row r="221" spans="1:22" ht="15" customHeight="1">
      <c r="A221" s="133">
        <v>91957886</v>
      </c>
      <c r="B221" s="78">
        <v>44741</v>
      </c>
      <c r="C221" s="79">
        <v>44741</v>
      </c>
      <c r="D221" s="77" t="s">
        <v>862</v>
      </c>
      <c r="E221" s="87">
        <v>44745</v>
      </c>
      <c r="F221" s="81">
        <v>80</v>
      </c>
      <c r="G221" s="81" t="s">
        <v>959</v>
      </c>
      <c r="H221" s="81" t="s">
        <v>923</v>
      </c>
      <c r="I221" s="78">
        <v>44771</v>
      </c>
      <c r="J221" s="81"/>
      <c r="K221" s="97" t="s">
        <v>882</v>
      </c>
      <c r="L221" s="82" t="s">
        <v>960</v>
      </c>
      <c r="M221" s="76" t="s">
        <v>961</v>
      </c>
      <c r="N221" s="83"/>
      <c r="O221" s="84"/>
      <c r="P221" s="76">
        <v>69</v>
      </c>
      <c r="Q221" s="81">
        <v>24700</v>
      </c>
      <c r="R221" s="76">
        <v>4</v>
      </c>
      <c r="S221" s="85" t="s">
        <v>865</v>
      </c>
      <c r="T221" s="101" t="s">
        <v>897</v>
      </c>
      <c r="U221" s="76">
        <v>25.38</v>
      </c>
      <c r="V221" s="90" t="s">
        <v>884</v>
      </c>
    </row>
    <row r="222" spans="1:22" ht="15" customHeight="1">
      <c r="A222" s="134">
        <v>91966176</v>
      </c>
      <c r="B222" s="78">
        <v>44741</v>
      </c>
      <c r="C222" s="79">
        <v>44742</v>
      </c>
      <c r="D222" s="114" t="s">
        <v>862</v>
      </c>
      <c r="E222" s="87">
        <v>44745</v>
      </c>
      <c r="F222" s="81">
        <v>80</v>
      </c>
      <c r="G222" s="81" t="s">
        <v>959</v>
      </c>
      <c r="H222" s="81" t="s">
        <v>923</v>
      </c>
      <c r="I222" s="78">
        <v>44771</v>
      </c>
      <c r="J222" s="81"/>
      <c r="K222" s="97" t="s">
        <v>882</v>
      </c>
      <c r="L222" s="82" t="s">
        <v>924</v>
      </c>
      <c r="M222" s="77" t="s">
        <v>7</v>
      </c>
      <c r="N222" s="83"/>
      <c r="O222" s="84"/>
      <c r="P222" s="76">
        <v>69</v>
      </c>
      <c r="Q222" s="76">
        <v>24800</v>
      </c>
      <c r="R222" s="76">
        <v>4</v>
      </c>
      <c r="S222" s="85" t="s">
        <v>865</v>
      </c>
      <c r="T222" s="101" t="s">
        <v>897</v>
      </c>
      <c r="U222" s="76">
        <v>25.38</v>
      </c>
      <c r="V222" s="90" t="s">
        <v>884</v>
      </c>
    </row>
    <row r="223" spans="1:22" ht="15" customHeight="1">
      <c r="A223" s="134">
        <v>91974428</v>
      </c>
      <c r="B223" s="78">
        <v>44741</v>
      </c>
      <c r="C223" s="79">
        <v>44742</v>
      </c>
      <c r="D223" s="114" t="s">
        <v>862</v>
      </c>
      <c r="E223" s="87">
        <v>44745</v>
      </c>
      <c r="F223" s="81">
        <v>80</v>
      </c>
      <c r="G223" s="81" t="s">
        <v>959</v>
      </c>
      <c r="H223" s="81" t="s">
        <v>923</v>
      </c>
      <c r="I223" s="78">
        <v>44771</v>
      </c>
      <c r="J223" s="81"/>
      <c r="K223" s="97" t="s">
        <v>882</v>
      </c>
      <c r="L223" s="82" t="s">
        <v>924</v>
      </c>
      <c r="M223" s="77" t="s">
        <v>7</v>
      </c>
      <c r="N223" s="83"/>
      <c r="O223" s="84"/>
      <c r="P223" s="76">
        <v>69</v>
      </c>
      <c r="Q223" s="76">
        <v>24800</v>
      </c>
      <c r="R223" s="76">
        <v>4</v>
      </c>
      <c r="S223" s="85" t="s">
        <v>865</v>
      </c>
      <c r="T223" s="101" t="s">
        <v>897</v>
      </c>
      <c r="U223" s="76">
        <v>25.38</v>
      </c>
      <c r="V223" s="90" t="s">
        <v>884</v>
      </c>
    </row>
    <row r="224" spans="1:22" ht="15" customHeight="1">
      <c r="A224" s="134">
        <v>94945029</v>
      </c>
      <c r="B224" s="78">
        <v>44741</v>
      </c>
      <c r="C224" s="79">
        <v>44742</v>
      </c>
      <c r="D224" s="114" t="s">
        <v>862</v>
      </c>
      <c r="E224" s="87">
        <v>44745</v>
      </c>
      <c r="F224" s="81">
        <v>80</v>
      </c>
      <c r="G224" s="81" t="s">
        <v>959</v>
      </c>
      <c r="H224" s="81" t="s">
        <v>923</v>
      </c>
      <c r="I224" s="78">
        <v>44771</v>
      </c>
      <c r="J224" s="81"/>
      <c r="K224" s="97" t="s">
        <v>882</v>
      </c>
      <c r="L224" s="82" t="s">
        <v>924</v>
      </c>
      <c r="M224" s="77" t="s">
        <v>7</v>
      </c>
      <c r="N224" s="83"/>
      <c r="O224" s="84"/>
      <c r="P224" s="76">
        <v>69</v>
      </c>
      <c r="Q224" s="76">
        <v>24700</v>
      </c>
      <c r="R224" s="76">
        <v>4</v>
      </c>
      <c r="S224" s="85" t="s">
        <v>865</v>
      </c>
      <c r="T224" s="101" t="s">
        <v>897</v>
      </c>
      <c r="U224" s="76">
        <v>25.38</v>
      </c>
      <c r="V224" s="90" t="s">
        <v>884</v>
      </c>
    </row>
    <row r="225" spans="1:22" ht="15" customHeight="1">
      <c r="A225" s="134">
        <v>91719369</v>
      </c>
      <c r="B225" s="78">
        <v>44741</v>
      </c>
      <c r="C225" s="79">
        <v>44742</v>
      </c>
      <c r="D225" s="114" t="s">
        <v>862</v>
      </c>
      <c r="E225" s="87">
        <v>44745</v>
      </c>
      <c r="F225" s="81">
        <v>80</v>
      </c>
      <c r="G225" s="81" t="s">
        <v>959</v>
      </c>
      <c r="H225" s="81" t="s">
        <v>923</v>
      </c>
      <c r="I225" s="78">
        <v>44771</v>
      </c>
      <c r="J225" s="81"/>
      <c r="K225" s="97" t="s">
        <v>882</v>
      </c>
      <c r="L225" s="82" t="s">
        <v>924</v>
      </c>
      <c r="M225" s="77" t="s">
        <v>7</v>
      </c>
      <c r="N225" s="83"/>
      <c r="O225" s="84"/>
      <c r="P225" s="76">
        <v>69.2</v>
      </c>
      <c r="Q225" s="76">
        <v>24300</v>
      </c>
      <c r="R225" s="76">
        <v>4</v>
      </c>
      <c r="S225" s="85" t="s">
        <v>865</v>
      </c>
      <c r="T225" s="76" t="s">
        <v>866</v>
      </c>
      <c r="U225" s="76">
        <v>25.46</v>
      </c>
      <c r="V225" s="90" t="s">
        <v>884</v>
      </c>
    </row>
    <row r="226" spans="1:22" ht="15" customHeight="1">
      <c r="A226" s="134">
        <v>91723460</v>
      </c>
      <c r="B226" s="78">
        <v>44741</v>
      </c>
      <c r="C226" s="79">
        <v>44742</v>
      </c>
      <c r="D226" s="114" t="s">
        <v>862</v>
      </c>
      <c r="E226" s="87">
        <v>44745</v>
      </c>
      <c r="F226" s="81">
        <v>80</v>
      </c>
      <c r="G226" s="81" t="s">
        <v>959</v>
      </c>
      <c r="H226" s="81" t="s">
        <v>923</v>
      </c>
      <c r="I226" s="78">
        <v>44771</v>
      </c>
      <c r="J226" s="81"/>
      <c r="K226" s="97" t="s">
        <v>882</v>
      </c>
      <c r="L226" s="82" t="s">
        <v>924</v>
      </c>
      <c r="M226" s="77" t="s">
        <v>7</v>
      </c>
      <c r="N226" s="83"/>
      <c r="O226" s="84"/>
      <c r="P226" s="76">
        <v>69.2</v>
      </c>
      <c r="Q226" s="76">
        <v>24400</v>
      </c>
      <c r="R226" s="76">
        <v>4</v>
      </c>
      <c r="S226" s="85" t="s">
        <v>865</v>
      </c>
      <c r="T226" s="76" t="s">
        <v>866</v>
      </c>
      <c r="U226" s="76">
        <v>25.46</v>
      </c>
      <c r="V226" s="90" t="s">
        <v>884</v>
      </c>
    </row>
    <row r="227" spans="1:22" ht="15" customHeight="1">
      <c r="A227" s="134">
        <v>91726844</v>
      </c>
      <c r="B227" s="78">
        <v>44741</v>
      </c>
      <c r="C227" s="79">
        <v>44742</v>
      </c>
      <c r="D227" s="114" t="s">
        <v>862</v>
      </c>
      <c r="E227" s="87">
        <v>44745</v>
      </c>
      <c r="F227" s="81">
        <v>80</v>
      </c>
      <c r="G227" s="81" t="s">
        <v>959</v>
      </c>
      <c r="H227" s="81" t="s">
        <v>923</v>
      </c>
      <c r="I227" s="78">
        <v>44771</v>
      </c>
      <c r="J227" s="81"/>
      <c r="K227" s="97" t="s">
        <v>882</v>
      </c>
      <c r="L227" s="82" t="s">
        <v>924</v>
      </c>
      <c r="M227" s="77" t="s">
        <v>7</v>
      </c>
      <c r="N227" s="83"/>
      <c r="O227" s="84"/>
      <c r="P227" s="76">
        <v>69.2</v>
      </c>
      <c r="Q227" s="76">
        <v>24400</v>
      </c>
      <c r="R227" s="76">
        <v>4</v>
      </c>
      <c r="S227" s="85" t="s">
        <v>865</v>
      </c>
      <c r="T227" s="76" t="s">
        <v>866</v>
      </c>
      <c r="U227" s="76">
        <v>25.46</v>
      </c>
      <c r="V227" s="90" t="s">
        <v>884</v>
      </c>
    </row>
    <row r="228" spans="1:22" ht="15" customHeight="1">
      <c r="A228" s="134">
        <v>91748228</v>
      </c>
      <c r="B228" s="78">
        <v>44741</v>
      </c>
      <c r="C228" s="79">
        <v>44742</v>
      </c>
      <c r="D228" s="114" t="s">
        <v>862</v>
      </c>
      <c r="E228" s="87">
        <v>44745</v>
      </c>
      <c r="F228" s="81">
        <v>80</v>
      </c>
      <c r="G228" s="81" t="s">
        <v>959</v>
      </c>
      <c r="H228" s="81" t="s">
        <v>923</v>
      </c>
      <c r="I228" s="78">
        <v>44771</v>
      </c>
      <c r="J228" s="81"/>
      <c r="K228" s="97" t="s">
        <v>882</v>
      </c>
      <c r="L228" s="82" t="s">
        <v>924</v>
      </c>
      <c r="M228" s="77" t="s">
        <v>7</v>
      </c>
      <c r="N228" s="83"/>
      <c r="O228" s="84"/>
      <c r="P228" s="76">
        <v>69.2</v>
      </c>
      <c r="Q228" s="76">
        <v>24500</v>
      </c>
      <c r="R228" s="76">
        <v>4</v>
      </c>
      <c r="S228" s="85" t="s">
        <v>865</v>
      </c>
      <c r="T228" s="76" t="s">
        <v>866</v>
      </c>
      <c r="U228" s="76">
        <v>25.46</v>
      </c>
      <c r="V228" s="90" t="s">
        <v>884</v>
      </c>
    </row>
    <row r="229" spans="1:22" ht="15" customHeight="1">
      <c r="A229" s="134">
        <v>98320310</v>
      </c>
      <c r="B229" s="78">
        <v>44741</v>
      </c>
      <c r="C229" s="79">
        <v>44742</v>
      </c>
      <c r="D229" s="114" t="s">
        <v>862</v>
      </c>
      <c r="E229" s="87">
        <v>44745</v>
      </c>
      <c r="F229" s="81">
        <v>80</v>
      </c>
      <c r="G229" s="81" t="s">
        <v>959</v>
      </c>
      <c r="H229" s="81" t="s">
        <v>923</v>
      </c>
      <c r="I229" s="78">
        <v>44771</v>
      </c>
      <c r="J229" s="81"/>
      <c r="K229" s="97" t="s">
        <v>882</v>
      </c>
      <c r="L229" s="82" t="s">
        <v>924</v>
      </c>
      <c r="M229" s="77" t="s">
        <v>7</v>
      </c>
      <c r="N229" s="83"/>
      <c r="O229" s="84"/>
      <c r="P229" s="76">
        <v>69.2</v>
      </c>
      <c r="Q229" s="76">
        <v>24300</v>
      </c>
      <c r="R229" s="76">
        <v>4</v>
      </c>
      <c r="S229" s="85" t="s">
        <v>865</v>
      </c>
      <c r="T229" s="76" t="s">
        <v>866</v>
      </c>
      <c r="U229" s="76">
        <v>25.46</v>
      </c>
      <c r="V229" s="90" t="s">
        <v>884</v>
      </c>
    </row>
    <row r="230" spans="1:22" ht="15" customHeight="1">
      <c r="A230" s="134">
        <v>98320898</v>
      </c>
      <c r="B230" s="78">
        <v>44741</v>
      </c>
      <c r="C230" s="79">
        <v>44742</v>
      </c>
      <c r="D230" s="114" t="s">
        <v>862</v>
      </c>
      <c r="E230" s="87">
        <v>44745</v>
      </c>
      <c r="F230" s="81">
        <v>80</v>
      </c>
      <c r="G230" s="81" t="s">
        <v>959</v>
      </c>
      <c r="H230" s="81" t="s">
        <v>923</v>
      </c>
      <c r="I230" s="78">
        <v>44771</v>
      </c>
      <c r="J230" s="81"/>
      <c r="K230" s="97" t="s">
        <v>882</v>
      </c>
      <c r="L230" s="82" t="s">
        <v>924</v>
      </c>
      <c r="M230" s="77" t="s">
        <v>7</v>
      </c>
      <c r="N230" s="83"/>
      <c r="O230" s="84"/>
      <c r="P230" s="76">
        <v>69.2</v>
      </c>
      <c r="Q230" s="76">
        <v>24500</v>
      </c>
      <c r="R230" s="76">
        <v>4</v>
      </c>
      <c r="S230" s="85" t="s">
        <v>865</v>
      </c>
      <c r="T230" s="76" t="s">
        <v>866</v>
      </c>
      <c r="U230" s="76">
        <v>25.46</v>
      </c>
      <c r="V230" s="90" t="s">
        <v>884</v>
      </c>
    </row>
    <row r="231" spans="1:22" ht="15" customHeight="1">
      <c r="A231" s="133">
        <v>94943362</v>
      </c>
      <c r="B231" s="78">
        <v>44741</v>
      </c>
      <c r="C231" s="79">
        <v>44741</v>
      </c>
      <c r="D231" s="77" t="s">
        <v>862</v>
      </c>
      <c r="E231" s="87">
        <v>44745</v>
      </c>
      <c r="F231" s="81">
        <v>80</v>
      </c>
      <c r="G231" s="81" t="s">
        <v>959</v>
      </c>
      <c r="H231" s="81" t="s">
        <v>923</v>
      </c>
      <c r="I231" s="78">
        <v>44771</v>
      </c>
      <c r="J231" s="81"/>
      <c r="K231" s="97" t="s">
        <v>882</v>
      </c>
      <c r="L231" s="82" t="s">
        <v>960</v>
      </c>
      <c r="M231" s="76" t="s">
        <v>961</v>
      </c>
      <c r="N231" s="83"/>
      <c r="O231" s="84"/>
      <c r="P231" s="76">
        <v>70</v>
      </c>
      <c r="Q231" s="76">
        <v>23600</v>
      </c>
      <c r="R231" s="81">
        <v>4</v>
      </c>
      <c r="S231" s="85" t="s">
        <v>865</v>
      </c>
      <c r="T231" s="76" t="s">
        <v>895</v>
      </c>
      <c r="U231" s="76">
        <v>25.69</v>
      </c>
      <c r="V231" s="90" t="s">
        <v>884</v>
      </c>
    </row>
    <row r="232" spans="1:22" ht="15" customHeight="1">
      <c r="A232" s="134">
        <v>91739425</v>
      </c>
      <c r="B232" s="78">
        <v>44741</v>
      </c>
      <c r="C232" s="79">
        <v>44742</v>
      </c>
      <c r="D232" s="114" t="s">
        <v>862</v>
      </c>
      <c r="E232" s="87">
        <v>44745</v>
      </c>
      <c r="F232" s="81">
        <v>80</v>
      </c>
      <c r="G232" s="81" t="s">
        <v>959</v>
      </c>
      <c r="H232" s="81" t="s">
        <v>923</v>
      </c>
      <c r="I232" s="78">
        <v>44771</v>
      </c>
      <c r="J232" s="81"/>
      <c r="K232" s="97" t="s">
        <v>882</v>
      </c>
      <c r="L232" s="82" t="s">
        <v>924</v>
      </c>
      <c r="M232" s="77" t="s">
        <v>7</v>
      </c>
      <c r="N232" s="83"/>
      <c r="O232" s="84"/>
      <c r="P232" s="76">
        <v>74.5</v>
      </c>
      <c r="Q232" s="76">
        <v>25100</v>
      </c>
      <c r="R232" s="76">
        <v>4</v>
      </c>
      <c r="S232" s="85" t="s">
        <v>865</v>
      </c>
      <c r="T232" s="90" t="s">
        <v>879</v>
      </c>
      <c r="U232" s="76">
        <v>25.62</v>
      </c>
      <c r="V232" s="90" t="s">
        <v>884</v>
      </c>
    </row>
    <row r="233" spans="1:22" ht="15" customHeight="1">
      <c r="A233" s="133">
        <v>94572294</v>
      </c>
      <c r="B233" s="78">
        <v>44741</v>
      </c>
      <c r="C233" s="79">
        <v>44741</v>
      </c>
      <c r="D233" s="77" t="s">
        <v>862</v>
      </c>
      <c r="E233" s="87">
        <v>44745</v>
      </c>
      <c r="F233" s="81">
        <v>80</v>
      </c>
      <c r="G233" s="81" t="s">
        <v>959</v>
      </c>
      <c r="H233" s="81" t="s">
        <v>923</v>
      </c>
      <c r="I233" s="78">
        <v>44771</v>
      </c>
      <c r="J233" s="81"/>
      <c r="K233" s="97" t="s">
        <v>882</v>
      </c>
      <c r="L233" s="82" t="s">
        <v>960</v>
      </c>
      <c r="M233" s="76" t="s">
        <v>961</v>
      </c>
      <c r="N233" s="83"/>
      <c r="O233" s="84"/>
      <c r="P233" s="76">
        <v>68.5</v>
      </c>
      <c r="Q233" s="76">
        <v>25000</v>
      </c>
      <c r="R233" s="76">
        <v>4</v>
      </c>
      <c r="S233" s="85" t="s">
        <v>865</v>
      </c>
      <c r="T233" s="76" t="s">
        <v>873</v>
      </c>
      <c r="U233" s="76">
        <v>25.7</v>
      </c>
      <c r="V233" s="90" t="s">
        <v>884</v>
      </c>
    </row>
    <row r="234" spans="1:22" ht="15" customHeight="1">
      <c r="A234" s="134">
        <v>92541796</v>
      </c>
      <c r="B234" s="78">
        <v>44741</v>
      </c>
      <c r="C234" s="79">
        <v>44742</v>
      </c>
      <c r="D234" s="114" t="s">
        <v>862</v>
      </c>
      <c r="E234" s="87">
        <v>44745</v>
      </c>
      <c r="F234" s="81">
        <v>80</v>
      </c>
      <c r="G234" s="81" t="s">
        <v>959</v>
      </c>
      <c r="H234" s="81" t="s">
        <v>923</v>
      </c>
      <c r="I234" s="78">
        <v>44771</v>
      </c>
      <c r="J234" s="81"/>
      <c r="K234" s="97" t="s">
        <v>882</v>
      </c>
      <c r="L234" s="82" t="s">
        <v>924</v>
      </c>
      <c r="M234" s="77" t="s">
        <v>7</v>
      </c>
      <c r="N234" s="83"/>
      <c r="O234" s="84"/>
      <c r="P234" s="76">
        <v>68.5</v>
      </c>
      <c r="Q234" s="76">
        <v>25000</v>
      </c>
      <c r="R234" s="76">
        <v>4</v>
      </c>
      <c r="S234" s="85" t="s">
        <v>865</v>
      </c>
      <c r="T234" s="76" t="s">
        <v>873</v>
      </c>
      <c r="U234" s="76">
        <v>25.7</v>
      </c>
      <c r="V234" s="90" t="s">
        <v>884</v>
      </c>
    </row>
    <row r="235" spans="1:22" ht="15" customHeight="1">
      <c r="A235" s="134">
        <v>94967411</v>
      </c>
      <c r="B235" s="78">
        <v>44741</v>
      </c>
      <c r="C235" s="79">
        <v>44742</v>
      </c>
      <c r="D235" s="114" t="s">
        <v>862</v>
      </c>
      <c r="E235" s="87">
        <v>44745</v>
      </c>
      <c r="F235" s="81">
        <v>80</v>
      </c>
      <c r="G235" s="81" t="s">
        <v>959</v>
      </c>
      <c r="H235" s="81" t="s">
        <v>923</v>
      </c>
      <c r="I235" s="78">
        <v>44771</v>
      </c>
      <c r="J235" s="81"/>
      <c r="K235" s="97" t="s">
        <v>882</v>
      </c>
      <c r="L235" s="82" t="s">
        <v>924</v>
      </c>
      <c r="M235" s="77" t="s">
        <v>7</v>
      </c>
      <c r="N235" s="83"/>
      <c r="O235" s="84"/>
      <c r="P235" s="76">
        <v>68.5</v>
      </c>
      <c r="Q235" s="76">
        <v>25000</v>
      </c>
      <c r="R235" s="76">
        <v>4</v>
      </c>
      <c r="S235" s="85" t="s">
        <v>865</v>
      </c>
      <c r="T235" s="76" t="s">
        <v>873</v>
      </c>
      <c r="U235" s="76">
        <v>25.7</v>
      </c>
      <c r="V235" s="90" t="s">
        <v>884</v>
      </c>
    </row>
    <row r="236" spans="1:22" ht="15" customHeight="1">
      <c r="A236" s="134">
        <v>98336431</v>
      </c>
      <c r="B236" s="78">
        <v>44741</v>
      </c>
      <c r="C236" s="79">
        <v>44742</v>
      </c>
      <c r="D236" s="114" t="s">
        <v>862</v>
      </c>
      <c r="E236" s="87">
        <v>44745</v>
      </c>
      <c r="F236" s="81">
        <v>80</v>
      </c>
      <c r="G236" s="81" t="s">
        <v>959</v>
      </c>
      <c r="H236" s="81" t="s">
        <v>923</v>
      </c>
      <c r="I236" s="78">
        <v>44771</v>
      </c>
      <c r="J236" s="81"/>
      <c r="K236" s="97" t="s">
        <v>882</v>
      </c>
      <c r="L236" s="82" t="s">
        <v>924</v>
      </c>
      <c r="M236" s="77" t="s">
        <v>7</v>
      </c>
      <c r="N236" s="83"/>
      <c r="O236" s="84"/>
      <c r="P236" s="76">
        <v>68.5</v>
      </c>
      <c r="Q236" s="76">
        <v>25300</v>
      </c>
      <c r="R236" s="76">
        <v>4</v>
      </c>
      <c r="S236" s="85" t="s">
        <v>865</v>
      </c>
      <c r="T236" s="76" t="s">
        <v>873</v>
      </c>
      <c r="U236" s="76">
        <v>25.7</v>
      </c>
      <c r="V236" s="90" t="s">
        <v>884</v>
      </c>
    </row>
    <row r="237" spans="1:22" ht="15" customHeight="1">
      <c r="A237" s="134">
        <v>91694695</v>
      </c>
      <c r="B237" s="78">
        <v>44741</v>
      </c>
      <c r="C237" s="79">
        <v>44742</v>
      </c>
      <c r="D237" s="114" t="s">
        <v>862</v>
      </c>
      <c r="E237" s="87">
        <v>44745</v>
      </c>
      <c r="F237" s="81">
        <v>80</v>
      </c>
      <c r="G237" s="81" t="s">
        <v>959</v>
      </c>
      <c r="H237" s="81" t="s">
        <v>923</v>
      </c>
      <c r="I237" s="78">
        <v>44771</v>
      </c>
      <c r="J237" s="81"/>
      <c r="K237" s="97" t="s">
        <v>882</v>
      </c>
      <c r="L237" s="82" t="s">
        <v>924</v>
      </c>
      <c r="M237" s="77" t="s">
        <v>7</v>
      </c>
      <c r="N237" s="83"/>
      <c r="O237" s="84"/>
      <c r="P237" s="76">
        <v>69.8</v>
      </c>
      <c r="Q237" s="76">
        <v>24100</v>
      </c>
      <c r="R237" s="76">
        <v>4</v>
      </c>
      <c r="S237" s="89" t="s">
        <v>877</v>
      </c>
      <c r="T237" s="76" t="s">
        <v>894</v>
      </c>
      <c r="U237" s="81">
        <v>25.22</v>
      </c>
      <c r="V237" s="90" t="s">
        <v>884</v>
      </c>
    </row>
    <row r="238" spans="1:22" ht="15" customHeight="1">
      <c r="A238" s="134">
        <v>98142433</v>
      </c>
      <c r="B238" s="78">
        <v>44741</v>
      </c>
      <c r="C238" s="79">
        <v>44742</v>
      </c>
      <c r="D238" s="114" t="s">
        <v>862</v>
      </c>
      <c r="E238" s="87">
        <v>44745</v>
      </c>
      <c r="F238" s="81">
        <v>80</v>
      </c>
      <c r="G238" s="81" t="s">
        <v>959</v>
      </c>
      <c r="H238" s="81" t="s">
        <v>923</v>
      </c>
      <c r="I238" s="78">
        <v>44771</v>
      </c>
      <c r="J238" s="81"/>
      <c r="K238" s="97" t="s">
        <v>882</v>
      </c>
      <c r="L238" s="82" t="s">
        <v>924</v>
      </c>
      <c r="M238" s="77" t="s">
        <v>7</v>
      </c>
      <c r="N238" s="83"/>
      <c r="O238" s="84"/>
      <c r="P238" s="76">
        <v>69.8</v>
      </c>
      <c r="Q238" s="76">
        <v>24100</v>
      </c>
      <c r="R238" s="76">
        <v>4</v>
      </c>
      <c r="S238" s="89" t="s">
        <v>877</v>
      </c>
      <c r="T238" s="76" t="s">
        <v>894</v>
      </c>
      <c r="U238" s="81">
        <v>25.22</v>
      </c>
      <c r="V238" s="90" t="s">
        <v>884</v>
      </c>
    </row>
    <row r="239" spans="1:22" ht="15" customHeight="1">
      <c r="A239" s="134">
        <v>98156326</v>
      </c>
      <c r="B239" s="78">
        <v>44741</v>
      </c>
      <c r="C239" s="79">
        <v>44742</v>
      </c>
      <c r="D239" s="114" t="s">
        <v>862</v>
      </c>
      <c r="E239" s="87">
        <v>44745</v>
      </c>
      <c r="F239" s="81">
        <v>80</v>
      </c>
      <c r="G239" s="81" t="s">
        <v>959</v>
      </c>
      <c r="H239" s="81" t="s">
        <v>923</v>
      </c>
      <c r="I239" s="78">
        <v>44771</v>
      </c>
      <c r="J239" s="81"/>
      <c r="K239" s="97" t="s">
        <v>882</v>
      </c>
      <c r="L239" s="82" t="s">
        <v>924</v>
      </c>
      <c r="M239" s="77" t="s">
        <v>7</v>
      </c>
      <c r="N239" s="83"/>
      <c r="O239" s="84"/>
      <c r="P239" s="76">
        <v>69.8</v>
      </c>
      <c r="Q239" s="76">
        <v>24000</v>
      </c>
      <c r="R239" s="76">
        <v>4</v>
      </c>
      <c r="S239" s="89" t="s">
        <v>877</v>
      </c>
      <c r="T239" s="76" t="s">
        <v>894</v>
      </c>
      <c r="U239" s="81">
        <v>25.22</v>
      </c>
      <c r="V239" s="90" t="s">
        <v>884</v>
      </c>
    </row>
    <row r="240" spans="1:22" ht="15" customHeight="1">
      <c r="A240" s="134">
        <v>98563380</v>
      </c>
      <c r="B240" s="78">
        <v>44741</v>
      </c>
      <c r="C240" s="79">
        <v>44742</v>
      </c>
      <c r="D240" s="114" t="s">
        <v>862</v>
      </c>
      <c r="E240" s="87">
        <v>44745</v>
      </c>
      <c r="F240" s="81">
        <v>80</v>
      </c>
      <c r="G240" s="81" t="s">
        <v>959</v>
      </c>
      <c r="H240" s="81" t="s">
        <v>923</v>
      </c>
      <c r="I240" s="78">
        <v>44771</v>
      </c>
      <c r="J240" s="97" t="s">
        <v>882</v>
      </c>
      <c r="K240" s="81" t="s">
        <v>925</v>
      </c>
      <c r="L240" s="82" t="s">
        <v>924</v>
      </c>
      <c r="M240" s="77" t="s">
        <v>7</v>
      </c>
      <c r="N240" s="83"/>
      <c r="O240" s="84"/>
      <c r="P240" s="76">
        <v>69.8</v>
      </c>
      <c r="Q240" s="76">
        <v>24100</v>
      </c>
      <c r="R240" s="76">
        <v>4</v>
      </c>
      <c r="S240" s="89" t="s">
        <v>877</v>
      </c>
      <c r="T240" s="76" t="s">
        <v>894</v>
      </c>
      <c r="U240" s="81">
        <v>25.22</v>
      </c>
      <c r="V240" s="76" t="s">
        <v>926</v>
      </c>
    </row>
    <row r="241" spans="1:22" ht="15" customHeight="1">
      <c r="A241" s="134">
        <v>98563422</v>
      </c>
      <c r="B241" s="78">
        <v>44741</v>
      </c>
      <c r="C241" s="79">
        <v>44742</v>
      </c>
      <c r="D241" s="114" t="s">
        <v>862</v>
      </c>
      <c r="E241" s="87">
        <v>44745</v>
      </c>
      <c r="F241" s="81">
        <v>80</v>
      </c>
      <c r="G241" s="81" t="s">
        <v>959</v>
      </c>
      <c r="H241" s="81" t="s">
        <v>923</v>
      </c>
      <c r="I241" s="78">
        <v>44771</v>
      </c>
      <c r="J241" s="97" t="s">
        <v>882</v>
      </c>
      <c r="K241" s="81" t="s">
        <v>925</v>
      </c>
      <c r="L241" s="82" t="s">
        <v>924</v>
      </c>
      <c r="M241" s="77" t="s">
        <v>7</v>
      </c>
      <c r="N241" s="83"/>
      <c r="O241" s="84"/>
      <c r="P241" s="76">
        <v>69.8</v>
      </c>
      <c r="Q241" s="76">
        <v>24100</v>
      </c>
      <c r="R241" s="76">
        <v>4</v>
      </c>
      <c r="S241" s="89" t="s">
        <v>877</v>
      </c>
      <c r="T241" s="76" t="s">
        <v>894</v>
      </c>
      <c r="U241" s="81">
        <v>25.22</v>
      </c>
      <c r="V241" s="76" t="s">
        <v>926</v>
      </c>
    </row>
    <row r="242" spans="1:22" ht="15" customHeight="1">
      <c r="A242" s="134">
        <v>98563463</v>
      </c>
      <c r="B242" s="78">
        <v>44741</v>
      </c>
      <c r="C242" s="79">
        <v>44742</v>
      </c>
      <c r="D242" s="114" t="s">
        <v>862</v>
      </c>
      <c r="E242" s="87">
        <v>44745</v>
      </c>
      <c r="F242" s="81">
        <v>80</v>
      </c>
      <c r="G242" s="81" t="s">
        <v>959</v>
      </c>
      <c r="H242" s="81" t="s">
        <v>923</v>
      </c>
      <c r="I242" s="78">
        <v>44771</v>
      </c>
      <c r="J242" s="97" t="s">
        <v>882</v>
      </c>
      <c r="K242" s="81" t="s">
        <v>925</v>
      </c>
      <c r="L242" s="82" t="s">
        <v>924</v>
      </c>
      <c r="M242" s="77" t="s">
        <v>7</v>
      </c>
      <c r="N242" s="83"/>
      <c r="O242" s="84"/>
      <c r="P242" s="76">
        <v>69.8</v>
      </c>
      <c r="Q242" s="76">
        <v>24100</v>
      </c>
      <c r="R242" s="76">
        <v>4</v>
      </c>
      <c r="S242" s="89" t="s">
        <v>877</v>
      </c>
      <c r="T242" s="76" t="s">
        <v>894</v>
      </c>
      <c r="U242" s="81">
        <v>25.22</v>
      </c>
      <c r="V242" s="76" t="s">
        <v>926</v>
      </c>
    </row>
    <row r="243" spans="1:22" ht="15" customHeight="1">
      <c r="A243" s="134">
        <v>98563471</v>
      </c>
      <c r="B243" s="78">
        <v>44741</v>
      </c>
      <c r="C243" s="79">
        <v>44742</v>
      </c>
      <c r="D243" s="114" t="s">
        <v>862</v>
      </c>
      <c r="E243" s="87">
        <v>44745</v>
      </c>
      <c r="F243" s="81">
        <v>80</v>
      </c>
      <c r="G243" s="81" t="s">
        <v>959</v>
      </c>
      <c r="H243" s="81" t="s">
        <v>923</v>
      </c>
      <c r="I243" s="78">
        <v>44771</v>
      </c>
      <c r="J243" s="97" t="s">
        <v>882</v>
      </c>
      <c r="K243" s="81" t="s">
        <v>925</v>
      </c>
      <c r="L243" s="82" t="s">
        <v>924</v>
      </c>
      <c r="M243" s="77" t="s">
        <v>7</v>
      </c>
      <c r="N243" s="83"/>
      <c r="O243" s="84"/>
      <c r="P243" s="76">
        <v>69.8</v>
      </c>
      <c r="Q243" s="76">
        <v>24100</v>
      </c>
      <c r="R243" s="76">
        <v>4</v>
      </c>
      <c r="S243" s="89" t="s">
        <v>877</v>
      </c>
      <c r="T243" s="76" t="s">
        <v>894</v>
      </c>
      <c r="U243" s="81">
        <v>25.22</v>
      </c>
      <c r="V243" s="76" t="s">
        <v>926</v>
      </c>
    </row>
    <row r="244" spans="1:22" ht="15" customHeight="1">
      <c r="A244" s="133">
        <v>94276730</v>
      </c>
      <c r="B244" s="78">
        <v>44741</v>
      </c>
      <c r="C244" s="79">
        <v>44741</v>
      </c>
      <c r="D244" s="77" t="s">
        <v>862</v>
      </c>
      <c r="E244" s="87">
        <v>44745</v>
      </c>
      <c r="F244" s="103">
        <v>40</v>
      </c>
      <c r="G244" s="81" t="s">
        <v>959</v>
      </c>
      <c r="H244" s="81" t="s">
        <v>923</v>
      </c>
      <c r="I244" s="78">
        <v>44771</v>
      </c>
      <c r="J244" s="81"/>
      <c r="K244" s="97" t="s">
        <v>882</v>
      </c>
      <c r="L244" s="82" t="s">
        <v>960</v>
      </c>
      <c r="M244" s="76" t="s">
        <v>961</v>
      </c>
      <c r="N244" s="83"/>
      <c r="O244" s="84"/>
      <c r="P244" s="76">
        <v>70</v>
      </c>
      <c r="Q244" s="127">
        <v>24000</v>
      </c>
      <c r="R244" s="127">
        <v>2</v>
      </c>
      <c r="S244" s="85" t="s">
        <v>902</v>
      </c>
      <c r="T244" s="114" t="s">
        <v>962</v>
      </c>
      <c r="U244" s="127">
        <v>14.62</v>
      </c>
      <c r="V244" s="90" t="s">
        <v>884</v>
      </c>
    </row>
    <row r="245" spans="1:22" ht="15" customHeight="1">
      <c r="A245" s="133">
        <v>94277522</v>
      </c>
      <c r="B245" s="78">
        <v>44741</v>
      </c>
      <c r="C245" s="79">
        <v>44741</v>
      </c>
      <c r="D245" s="77" t="s">
        <v>862</v>
      </c>
      <c r="E245" s="87">
        <v>44745</v>
      </c>
      <c r="F245" s="103">
        <v>40</v>
      </c>
      <c r="G245" s="81" t="s">
        <v>959</v>
      </c>
      <c r="H245" s="81" t="s">
        <v>923</v>
      </c>
      <c r="I245" s="78">
        <v>44771</v>
      </c>
      <c r="J245" s="81"/>
      <c r="K245" s="97" t="s">
        <v>882</v>
      </c>
      <c r="L245" s="82" t="s">
        <v>960</v>
      </c>
      <c r="M245" s="76" t="s">
        <v>961</v>
      </c>
      <c r="N245" s="83"/>
      <c r="O245" s="84"/>
      <c r="P245" s="76">
        <v>70</v>
      </c>
      <c r="Q245" s="127">
        <v>24000</v>
      </c>
      <c r="R245" s="127">
        <v>2</v>
      </c>
      <c r="S245" s="85" t="s">
        <v>902</v>
      </c>
      <c r="T245" s="114" t="s">
        <v>962</v>
      </c>
      <c r="U245" s="127">
        <v>14.62</v>
      </c>
      <c r="V245" s="90" t="s">
        <v>884</v>
      </c>
    </row>
    <row r="246" spans="1:22" ht="15" customHeight="1">
      <c r="A246" s="133">
        <v>94292166</v>
      </c>
      <c r="B246" s="78">
        <v>44741</v>
      </c>
      <c r="C246" s="79">
        <v>44741</v>
      </c>
      <c r="D246" s="77" t="s">
        <v>862</v>
      </c>
      <c r="E246" s="87">
        <v>44745</v>
      </c>
      <c r="F246" s="103">
        <v>40</v>
      </c>
      <c r="G246" s="81" t="s">
        <v>959</v>
      </c>
      <c r="H246" s="81" t="s">
        <v>923</v>
      </c>
      <c r="I246" s="78">
        <v>44771</v>
      </c>
      <c r="J246" s="81"/>
      <c r="K246" s="97" t="s">
        <v>882</v>
      </c>
      <c r="L246" s="82" t="s">
        <v>960</v>
      </c>
      <c r="M246" s="76" t="s">
        <v>961</v>
      </c>
      <c r="N246" s="83"/>
      <c r="O246" s="84"/>
      <c r="P246" s="76">
        <v>70</v>
      </c>
      <c r="Q246" s="127">
        <v>24000</v>
      </c>
      <c r="R246" s="127">
        <v>2</v>
      </c>
      <c r="S246" s="85" t="s">
        <v>902</v>
      </c>
      <c r="T246" s="114" t="s">
        <v>962</v>
      </c>
      <c r="U246" s="127">
        <v>14.62</v>
      </c>
      <c r="V246" s="90" t="s">
        <v>884</v>
      </c>
    </row>
    <row r="247" spans="1:22" ht="15" customHeight="1">
      <c r="A247" s="133">
        <v>94352465</v>
      </c>
      <c r="B247" s="78">
        <v>44741</v>
      </c>
      <c r="C247" s="79">
        <v>44741</v>
      </c>
      <c r="D247" s="77" t="s">
        <v>862</v>
      </c>
      <c r="E247" s="87">
        <v>44745</v>
      </c>
      <c r="F247" s="103">
        <v>40</v>
      </c>
      <c r="G247" s="81" t="s">
        <v>959</v>
      </c>
      <c r="H247" s="81" t="s">
        <v>923</v>
      </c>
      <c r="I247" s="78">
        <v>44771</v>
      </c>
      <c r="J247" s="81"/>
      <c r="K247" s="97" t="s">
        <v>882</v>
      </c>
      <c r="L247" s="82" t="s">
        <v>960</v>
      </c>
      <c r="M247" s="76" t="s">
        <v>961</v>
      </c>
      <c r="N247" s="83"/>
      <c r="O247" s="84"/>
      <c r="P247" s="76">
        <v>70</v>
      </c>
      <c r="Q247" s="127">
        <v>21000</v>
      </c>
      <c r="R247" s="127">
        <v>2</v>
      </c>
      <c r="S247" s="85" t="s">
        <v>902</v>
      </c>
      <c r="T247" s="129" t="s">
        <v>954</v>
      </c>
      <c r="U247" s="127">
        <v>14.62</v>
      </c>
      <c r="V247" s="90" t="s">
        <v>884</v>
      </c>
    </row>
    <row r="248" spans="1:22" ht="15" customHeight="1">
      <c r="A248" s="133">
        <v>94469418</v>
      </c>
      <c r="B248" s="78">
        <v>44741</v>
      </c>
      <c r="C248" s="79">
        <v>44741</v>
      </c>
      <c r="D248" s="77" t="s">
        <v>862</v>
      </c>
      <c r="E248" s="87">
        <v>44745</v>
      </c>
      <c r="F248" s="103">
        <v>40</v>
      </c>
      <c r="G248" s="81" t="s">
        <v>959</v>
      </c>
      <c r="H248" s="81" t="s">
        <v>923</v>
      </c>
      <c r="I248" s="78">
        <v>44771</v>
      </c>
      <c r="J248" s="81"/>
      <c r="K248" s="97" t="s">
        <v>882</v>
      </c>
      <c r="L248" s="82" t="s">
        <v>960</v>
      </c>
      <c r="M248" s="76" t="s">
        <v>961</v>
      </c>
      <c r="N248" s="83"/>
      <c r="O248" s="84"/>
      <c r="P248" s="76">
        <v>67</v>
      </c>
      <c r="Q248" s="127">
        <v>26300</v>
      </c>
      <c r="R248" s="127">
        <v>2</v>
      </c>
      <c r="S248" s="85" t="s">
        <v>902</v>
      </c>
      <c r="T248" s="114" t="s">
        <v>963</v>
      </c>
      <c r="U248" s="127">
        <v>14.62</v>
      </c>
      <c r="V248" s="90" t="s">
        <v>884</v>
      </c>
    </row>
    <row r="249" spans="1:22" ht="15" customHeight="1">
      <c r="A249" s="133">
        <v>94355203</v>
      </c>
      <c r="B249" s="78">
        <v>44741</v>
      </c>
      <c r="C249" s="79">
        <v>44741</v>
      </c>
      <c r="D249" s="77" t="s">
        <v>862</v>
      </c>
      <c r="E249" s="87">
        <v>44745</v>
      </c>
      <c r="F249" s="103">
        <v>40</v>
      </c>
      <c r="G249" s="81" t="s">
        <v>959</v>
      </c>
      <c r="H249" s="81" t="s">
        <v>923</v>
      </c>
      <c r="I249" s="78">
        <v>44771</v>
      </c>
      <c r="J249" s="81"/>
      <c r="K249" s="97" t="s">
        <v>882</v>
      </c>
      <c r="L249" s="82" t="s">
        <v>960</v>
      </c>
      <c r="M249" s="76" t="s">
        <v>961</v>
      </c>
      <c r="N249" s="83"/>
      <c r="O249" s="84"/>
      <c r="P249" s="76">
        <v>73</v>
      </c>
      <c r="Q249" s="76">
        <v>20000</v>
      </c>
      <c r="R249" s="76">
        <v>2</v>
      </c>
      <c r="S249" s="85" t="s">
        <v>902</v>
      </c>
      <c r="T249" s="76" t="s">
        <v>903</v>
      </c>
      <c r="U249" s="76">
        <v>14.62</v>
      </c>
      <c r="V249" s="90" t="s">
        <v>884</v>
      </c>
    </row>
    <row r="250" spans="1:22" ht="15" customHeight="1">
      <c r="A250" s="91"/>
      <c r="B250" s="93"/>
      <c r="C250" s="93"/>
      <c r="D250" s="92"/>
      <c r="E250" s="92"/>
      <c r="F250" s="92"/>
      <c r="G250" s="190"/>
      <c r="H250" s="439" t="s">
        <v>964</v>
      </c>
      <c r="I250" s="440"/>
      <c r="J250" s="441"/>
      <c r="K250" s="92"/>
      <c r="L250" s="92"/>
      <c r="M250" s="92"/>
      <c r="N250" s="92"/>
      <c r="O250" s="135"/>
      <c r="P250" s="92"/>
      <c r="Q250" s="92"/>
      <c r="R250" s="92"/>
      <c r="S250" s="92"/>
      <c r="T250" s="92"/>
      <c r="U250" s="92"/>
      <c r="V250" s="92"/>
    </row>
    <row r="251" spans="1:22" ht="15" customHeight="1">
      <c r="A251" s="90">
        <v>54964986</v>
      </c>
      <c r="B251" s="78">
        <v>44741</v>
      </c>
      <c r="C251" s="79">
        <v>44742</v>
      </c>
      <c r="D251" s="114" t="s">
        <v>862</v>
      </c>
      <c r="E251" s="80">
        <v>44746.791666666664</v>
      </c>
      <c r="F251" s="81">
        <v>80</v>
      </c>
      <c r="G251" s="81" t="s">
        <v>964</v>
      </c>
      <c r="H251" s="81"/>
      <c r="I251" s="78"/>
      <c r="J251" s="81"/>
      <c r="K251" s="117" t="s">
        <v>932</v>
      </c>
      <c r="L251" s="82" t="s">
        <v>935</v>
      </c>
      <c r="M251" s="77" t="s">
        <v>6</v>
      </c>
      <c r="N251" s="83"/>
      <c r="O251" s="84"/>
      <c r="P251" s="76">
        <v>69</v>
      </c>
      <c r="Q251" s="81">
        <v>25000</v>
      </c>
      <c r="R251" s="81">
        <v>4</v>
      </c>
      <c r="S251" s="89" t="s">
        <v>877</v>
      </c>
      <c r="T251" s="100" t="s">
        <v>891</v>
      </c>
      <c r="U251" s="81">
        <v>25.22</v>
      </c>
      <c r="V251" s="117" t="s">
        <v>934</v>
      </c>
    </row>
    <row r="252" spans="1:22" ht="15" customHeight="1">
      <c r="A252" s="97">
        <v>54048897</v>
      </c>
      <c r="B252" s="78">
        <v>44732</v>
      </c>
      <c r="C252" s="79">
        <v>44733</v>
      </c>
      <c r="D252" s="77" t="s">
        <v>862</v>
      </c>
      <c r="E252" s="87">
        <v>44746</v>
      </c>
      <c r="F252" s="81">
        <v>80</v>
      </c>
      <c r="G252" s="81" t="s">
        <v>964</v>
      </c>
      <c r="H252" s="81" t="s">
        <v>917</v>
      </c>
      <c r="I252" s="78">
        <v>44765</v>
      </c>
      <c r="J252" s="81"/>
      <c r="K252" s="116" t="s">
        <v>932</v>
      </c>
      <c r="L252" s="82" t="s">
        <v>965</v>
      </c>
      <c r="M252" s="77" t="s">
        <v>8</v>
      </c>
      <c r="N252" s="83"/>
      <c r="O252" s="84"/>
      <c r="P252" s="76">
        <v>69</v>
      </c>
      <c r="Q252" s="81">
        <v>25000</v>
      </c>
      <c r="R252" s="81">
        <v>4</v>
      </c>
      <c r="S252" s="89" t="s">
        <v>877</v>
      </c>
      <c r="T252" s="100" t="s">
        <v>891</v>
      </c>
      <c r="U252" s="81">
        <v>25.22</v>
      </c>
      <c r="V252" s="117" t="s">
        <v>934</v>
      </c>
    </row>
    <row r="253" spans="1:22" ht="15" customHeight="1">
      <c r="A253" s="90">
        <v>54915632</v>
      </c>
      <c r="B253" s="78">
        <v>44741</v>
      </c>
      <c r="C253" s="79">
        <v>44742</v>
      </c>
      <c r="D253" s="114" t="s">
        <v>862</v>
      </c>
      <c r="E253" s="87">
        <v>44746</v>
      </c>
      <c r="F253" s="81">
        <v>80</v>
      </c>
      <c r="G253" s="81" t="s">
        <v>964</v>
      </c>
      <c r="H253" s="81" t="s">
        <v>923</v>
      </c>
      <c r="I253" s="78">
        <v>44771</v>
      </c>
      <c r="J253" s="81"/>
      <c r="K253" s="117" t="s">
        <v>932</v>
      </c>
      <c r="L253" s="82" t="s">
        <v>935</v>
      </c>
      <c r="M253" s="77" t="s">
        <v>6</v>
      </c>
      <c r="N253" s="83"/>
      <c r="O253" s="84"/>
      <c r="P253" s="76">
        <v>69</v>
      </c>
      <c r="Q253" s="76">
        <v>24500</v>
      </c>
      <c r="R253" s="76">
        <v>4</v>
      </c>
      <c r="S253" s="85" t="s">
        <v>865</v>
      </c>
      <c r="T253" s="126" t="s">
        <v>951</v>
      </c>
      <c r="U253" s="76">
        <v>25.69</v>
      </c>
      <c r="V253" s="117" t="s">
        <v>934</v>
      </c>
    </row>
    <row r="254" spans="1:22" ht="15" customHeight="1">
      <c r="A254" s="90">
        <v>94946365</v>
      </c>
      <c r="B254" s="78">
        <v>44741</v>
      </c>
      <c r="C254" s="79">
        <v>44742</v>
      </c>
      <c r="D254" s="114" t="s">
        <v>862</v>
      </c>
      <c r="E254" s="87">
        <v>44746</v>
      </c>
      <c r="F254" s="81">
        <v>80</v>
      </c>
      <c r="G254" s="81" t="s">
        <v>964</v>
      </c>
      <c r="H254" s="81" t="s">
        <v>923</v>
      </c>
      <c r="I254" s="78">
        <v>44771</v>
      </c>
      <c r="J254" s="81"/>
      <c r="K254" s="117" t="s">
        <v>932</v>
      </c>
      <c r="L254" s="82" t="s">
        <v>935</v>
      </c>
      <c r="M254" s="77" t="s">
        <v>6</v>
      </c>
      <c r="N254" s="83"/>
      <c r="O254" s="84"/>
      <c r="P254" s="76">
        <v>69</v>
      </c>
      <c r="Q254" s="81">
        <v>24900</v>
      </c>
      <c r="R254" s="76">
        <v>4</v>
      </c>
      <c r="S254" s="85" t="s">
        <v>865</v>
      </c>
      <c r="T254" s="101" t="s">
        <v>897</v>
      </c>
      <c r="U254" s="76">
        <v>25.38</v>
      </c>
      <c r="V254" s="117" t="s">
        <v>934</v>
      </c>
    </row>
    <row r="255" spans="1:22" ht="15" customHeight="1">
      <c r="A255" s="90">
        <v>98142359</v>
      </c>
      <c r="B255" s="78">
        <v>44741</v>
      </c>
      <c r="C255" s="79">
        <v>44742</v>
      </c>
      <c r="D255" s="114" t="s">
        <v>862</v>
      </c>
      <c r="E255" s="87">
        <v>44746</v>
      </c>
      <c r="F255" s="81">
        <v>80</v>
      </c>
      <c r="G255" s="81" t="s">
        <v>964</v>
      </c>
      <c r="H255" s="81" t="s">
        <v>923</v>
      </c>
      <c r="I255" s="78">
        <v>44771</v>
      </c>
      <c r="J255" s="81"/>
      <c r="K255" s="117" t="s">
        <v>932</v>
      </c>
      <c r="L255" s="82" t="s">
        <v>935</v>
      </c>
      <c r="M255" s="77" t="s">
        <v>6</v>
      </c>
      <c r="N255" s="83"/>
      <c r="O255" s="84"/>
      <c r="P255" s="76">
        <v>69</v>
      </c>
      <c r="Q255" s="76">
        <v>25000</v>
      </c>
      <c r="R255" s="76">
        <v>4</v>
      </c>
      <c r="S255" s="85" t="s">
        <v>875</v>
      </c>
      <c r="T255" s="88" t="s">
        <v>876</v>
      </c>
      <c r="U255" s="76">
        <v>25.22</v>
      </c>
      <c r="V255" s="117" t="s">
        <v>934</v>
      </c>
    </row>
    <row r="256" spans="1:22" ht="15" customHeight="1">
      <c r="A256" s="90">
        <v>98191679</v>
      </c>
      <c r="B256" s="78">
        <v>44741</v>
      </c>
      <c r="C256" s="79">
        <v>44742</v>
      </c>
      <c r="D256" s="114" t="s">
        <v>862</v>
      </c>
      <c r="E256" s="87">
        <v>44746</v>
      </c>
      <c r="F256" s="81">
        <v>80</v>
      </c>
      <c r="G256" s="81" t="s">
        <v>964</v>
      </c>
      <c r="H256" s="81" t="s">
        <v>923</v>
      </c>
      <c r="I256" s="78">
        <v>44771</v>
      </c>
      <c r="J256" s="81"/>
      <c r="K256" s="117" t="s">
        <v>932</v>
      </c>
      <c r="L256" s="82" t="s">
        <v>935</v>
      </c>
      <c r="M256" s="77" t="s">
        <v>6</v>
      </c>
      <c r="N256" s="83"/>
      <c r="O256" s="84"/>
      <c r="P256" s="76">
        <v>69</v>
      </c>
      <c r="Q256" s="76">
        <v>25000</v>
      </c>
      <c r="R256" s="76">
        <v>4</v>
      </c>
      <c r="S256" s="85" t="s">
        <v>875</v>
      </c>
      <c r="T256" s="88" t="s">
        <v>876</v>
      </c>
      <c r="U256" s="76">
        <v>25.22</v>
      </c>
      <c r="V256" s="117" t="s">
        <v>934</v>
      </c>
    </row>
    <row r="257" spans="1:22" ht="15" customHeight="1">
      <c r="A257" s="90">
        <v>54910559</v>
      </c>
      <c r="B257" s="78">
        <v>44741</v>
      </c>
      <c r="C257" s="79">
        <v>44742</v>
      </c>
      <c r="D257" s="114" t="s">
        <v>862</v>
      </c>
      <c r="E257" s="87">
        <v>44746</v>
      </c>
      <c r="F257" s="81">
        <v>80</v>
      </c>
      <c r="G257" s="81" t="s">
        <v>964</v>
      </c>
      <c r="H257" s="81" t="s">
        <v>923</v>
      </c>
      <c r="I257" s="78">
        <v>44771</v>
      </c>
      <c r="J257" s="81"/>
      <c r="K257" s="117" t="s">
        <v>932</v>
      </c>
      <c r="L257" s="82" t="s">
        <v>935</v>
      </c>
      <c r="M257" s="77" t="s">
        <v>6</v>
      </c>
      <c r="N257" s="83"/>
      <c r="O257" s="84"/>
      <c r="P257" s="76">
        <v>68</v>
      </c>
      <c r="Q257" s="76">
        <v>25900</v>
      </c>
      <c r="R257" s="76">
        <v>4</v>
      </c>
      <c r="S257" s="85" t="s">
        <v>865</v>
      </c>
      <c r="T257" s="125" t="s">
        <v>948</v>
      </c>
      <c r="U257" s="76">
        <v>25.72</v>
      </c>
      <c r="V257" s="117" t="s">
        <v>934</v>
      </c>
    </row>
    <row r="258" spans="1:22" ht="15" customHeight="1">
      <c r="A258" s="90">
        <v>98504608</v>
      </c>
      <c r="B258" s="78">
        <v>44717</v>
      </c>
      <c r="C258" s="79">
        <v>44717</v>
      </c>
      <c r="D258" s="77" t="s">
        <v>862</v>
      </c>
      <c r="E258" s="87">
        <v>44746</v>
      </c>
      <c r="F258" s="77">
        <v>80</v>
      </c>
      <c r="G258" s="81" t="s">
        <v>964</v>
      </c>
      <c r="H258" s="81" t="s">
        <v>914</v>
      </c>
      <c r="I258" s="78">
        <v>44748</v>
      </c>
      <c r="J258" s="81"/>
      <c r="K258" s="116" t="s">
        <v>932</v>
      </c>
      <c r="L258" s="82" t="s">
        <v>966</v>
      </c>
      <c r="M258" s="77" t="s">
        <v>6</v>
      </c>
      <c r="N258" s="83"/>
      <c r="O258" s="84"/>
      <c r="P258" s="76">
        <v>68.5</v>
      </c>
      <c r="Q258" s="76">
        <v>25400</v>
      </c>
      <c r="R258" s="76">
        <v>4</v>
      </c>
      <c r="S258" s="85" t="s">
        <v>865</v>
      </c>
      <c r="T258" s="76" t="s">
        <v>873</v>
      </c>
      <c r="U258" s="76">
        <v>25.7</v>
      </c>
      <c r="V258" s="117" t="s">
        <v>934</v>
      </c>
    </row>
    <row r="259" spans="1:22" ht="15" customHeight="1">
      <c r="A259" s="136">
        <v>54029897</v>
      </c>
      <c r="B259" s="78">
        <v>44742</v>
      </c>
      <c r="C259" s="79">
        <v>44742</v>
      </c>
      <c r="D259" s="77" t="s">
        <v>862</v>
      </c>
      <c r="E259" s="87">
        <v>44746</v>
      </c>
      <c r="F259" s="81">
        <v>80</v>
      </c>
      <c r="G259" s="81" t="s">
        <v>964</v>
      </c>
      <c r="H259" s="81" t="s">
        <v>967</v>
      </c>
      <c r="I259" s="78">
        <v>44772</v>
      </c>
      <c r="J259" s="81"/>
      <c r="K259" s="117" t="s">
        <v>932</v>
      </c>
      <c r="L259" s="82" t="s">
        <v>968</v>
      </c>
      <c r="M259" s="77" t="s">
        <v>8</v>
      </c>
      <c r="N259" s="83"/>
      <c r="O259" s="84"/>
      <c r="P259" s="76">
        <v>69</v>
      </c>
      <c r="Q259" s="81">
        <v>25000</v>
      </c>
      <c r="R259" s="81">
        <v>4</v>
      </c>
      <c r="S259" s="89" t="s">
        <v>877</v>
      </c>
      <c r="T259" s="100" t="s">
        <v>891</v>
      </c>
      <c r="U259" s="81">
        <v>25.22</v>
      </c>
      <c r="V259" s="117" t="s">
        <v>934</v>
      </c>
    </row>
    <row r="260" spans="1:22" ht="15" customHeight="1">
      <c r="A260" s="136">
        <v>54961594</v>
      </c>
      <c r="B260" s="78">
        <v>44742</v>
      </c>
      <c r="C260" s="79">
        <v>44742</v>
      </c>
      <c r="D260" s="77" t="s">
        <v>862</v>
      </c>
      <c r="E260" s="87">
        <v>44746</v>
      </c>
      <c r="F260" s="81">
        <v>80</v>
      </c>
      <c r="G260" s="81" t="s">
        <v>964</v>
      </c>
      <c r="H260" s="81" t="s">
        <v>967</v>
      </c>
      <c r="I260" s="78">
        <v>44772</v>
      </c>
      <c r="J260" s="81"/>
      <c r="K260" s="117" t="s">
        <v>932</v>
      </c>
      <c r="L260" s="82" t="s">
        <v>968</v>
      </c>
      <c r="M260" s="77" t="s">
        <v>8</v>
      </c>
      <c r="N260" s="83"/>
      <c r="O260" s="84"/>
      <c r="P260" s="76">
        <v>69</v>
      </c>
      <c r="Q260" s="81">
        <v>25000</v>
      </c>
      <c r="R260" s="81">
        <v>4</v>
      </c>
      <c r="S260" s="89" t="s">
        <v>877</v>
      </c>
      <c r="T260" s="100" t="s">
        <v>891</v>
      </c>
      <c r="U260" s="81">
        <v>25.22</v>
      </c>
      <c r="V260" s="117" t="s">
        <v>934</v>
      </c>
    </row>
    <row r="261" spans="1:22" ht="15" customHeight="1">
      <c r="A261" s="136">
        <v>54962907</v>
      </c>
      <c r="B261" s="78">
        <v>44742</v>
      </c>
      <c r="C261" s="79">
        <v>44742</v>
      </c>
      <c r="D261" s="77" t="s">
        <v>862</v>
      </c>
      <c r="E261" s="87">
        <v>44746</v>
      </c>
      <c r="F261" s="81">
        <v>80</v>
      </c>
      <c r="G261" s="81" t="s">
        <v>964</v>
      </c>
      <c r="H261" s="81" t="s">
        <v>967</v>
      </c>
      <c r="I261" s="78">
        <v>44772</v>
      </c>
      <c r="J261" s="81"/>
      <c r="K261" s="117" t="s">
        <v>932</v>
      </c>
      <c r="L261" s="82" t="s">
        <v>968</v>
      </c>
      <c r="M261" s="77" t="s">
        <v>8</v>
      </c>
      <c r="N261" s="83"/>
      <c r="O261" s="84"/>
      <c r="P261" s="76">
        <v>69</v>
      </c>
      <c r="Q261" s="81">
        <v>25000</v>
      </c>
      <c r="R261" s="81">
        <v>4</v>
      </c>
      <c r="S261" s="89" t="s">
        <v>877</v>
      </c>
      <c r="T261" s="100" t="s">
        <v>891</v>
      </c>
      <c r="U261" s="81">
        <v>25.22</v>
      </c>
      <c r="V261" s="117" t="s">
        <v>934</v>
      </c>
    </row>
    <row r="262" spans="1:22" ht="15" customHeight="1">
      <c r="A262" s="136">
        <v>54261201</v>
      </c>
      <c r="B262" s="78">
        <v>44742</v>
      </c>
      <c r="C262" s="79">
        <v>44742</v>
      </c>
      <c r="D262" s="77" t="s">
        <v>862</v>
      </c>
      <c r="E262" s="87">
        <v>44746</v>
      </c>
      <c r="F262" s="81">
        <v>80</v>
      </c>
      <c r="G262" s="81" t="s">
        <v>964</v>
      </c>
      <c r="H262" s="81" t="s">
        <v>967</v>
      </c>
      <c r="I262" s="78">
        <v>44772</v>
      </c>
      <c r="J262" s="81"/>
      <c r="K262" s="117" t="s">
        <v>932</v>
      </c>
      <c r="L262" s="82" t="s">
        <v>968</v>
      </c>
      <c r="M262" s="77" t="s">
        <v>8</v>
      </c>
      <c r="N262" s="83"/>
      <c r="O262" s="84"/>
      <c r="P262" s="76">
        <v>69</v>
      </c>
      <c r="Q262" s="76">
        <v>24500</v>
      </c>
      <c r="R262" s="76">
        <v>4</v>
      </c>
      <c r="S262" s="85" t="s">
        <v>865</v>
      </c>
      <c r="T262" s="126" t="s">
        <v>951</v>
      </c>
      <c r="U262" s="76">
        <v>25.69</v>
      </c>
      <c r="V262" s="117" t="s">
        <v>934</v>
      </c>
    </row>
    <row r="263" spans="1:22" ht="15" customHeight="1">
      <c r="A263" s="136">
        <v>54922380</v>
      </c>
      <c r="B263" s="78">
        <v>44742</v>
      </c>
      <c r="C263" s="79">
        <v>44742</v>
      </c>
      <c r="D263" s="77" t="s">
        <v>862</v>
      </c>
      <c r="E263" s="87">
        <v>44746</v>
      </c>
      <c r="F263" s="81">
        <v>80</v>
      </c>
      <c r="G263" s="81" t="s">
        <v>964</v>
      </c>
      <c r="H263" s="81" t="s">
        <v>967</v>
      </c>
      <c r="I263" s="78">
        <v>44772</v>
      </c>
      <c r="J263" s="81"/>
      <c r="K263" s="117" t="s">
        <v>932</v>
      </c>
      <c r="L263" s="82" t="s">
        <v>968</v>
      </c>
      <c r="M263" s="77" t="s">
        <v>8</v>
      </c>
      <c r="N263" s="83"/>
      <c r="O263" s="84"/>
      <c r="P263" s="76">
        <v>69</v>
      </c>
      <c r="Q263" s="76">
        <v>24500</v>
      </c>
      <c r="R263" s="76">
        <v>4</v>
      </c>
      <c r="S263" s="85" t="s">
        <v>865</v>
      </c>
      <c r="T263" s="126" t="s">
        <v>951</v>
      </c>
      <c r="U263" s="76">
        <v>25.69</v>
      </c>
      <c r="V263" s="117" t="s">
        <v>934</v>
      </c>
    </row>
    <row r="264" spans="1:22" ht="15" customHeight="1">
      <c r="A264" s="136">
        <v>54911516</v>
      </c>
      <c r="B264" s="78">
        <v>44742</v>
      </c>
      <c r="C264" s="79">
        <v>44742</v>
      </c>
      <c r="D264" s="77" t="s">
        <v>862</v>
      </c>
      <c r="E264" s="87">
        <v>44746</v>
      </c>
      <c r="F264" s="81">
        <v>80</v>
      </c>
      <c r="G264" s="81" t="s">
        <v>964</v>
      </c>
      <c r="H264" s="81" t="s">
        <v>967</v>
      </c>
      <c r="I264" s="78">
        <v>44772</v>
      </c>
      <c r="J264" s="81"/>
      <c r="K264" s="117" t="s">
        <v>932</v>
      </c>
      <c r="L264" s="82" t="s">
        <v>968</v>
      </c>
      <c r="M264" s="77" t="s">
        <v>8</v>
      </c>
      <c r="N264" s="83"/>
      <c r="O264" s="84"/>
      <c r="P264" s="76">
        <v>68</v>
      </c>
      <c r="Q264" s="76">
        <v>25900</v>
      </c>
      <c r="R264" s="76">
        <v>4</v>
      </c>
      <c r="S264" s="85" t="s">
        <v>865</v>
      </c>
      <c r="T264" s="125" t="s">
        <v>948</v>
      </c>
      <c r="U264" s="76">
        <v>25.72</v>
      </c>
      <c r="V264" s="117" t="s">
        <v>934</v>
      </c>
    </row>
    <row r="265" spans="1:22" ht="15" customHeight="1">
      <c r="A265" s="136">
        <v>54913223</v>
      </c>
      <c r="B265" s="78">
        <v>44742</v>
      </c>
      <c r="C265" s="79">
        <v>44742</v>
      </c>
      <c r="D265" s="77" t="s">
        <v>862</v>
      </c>
      <c r="E265" s="87">
        <v>44746</v>
      </c>
      <c r="F265" s="81">
        <v>80</v>
      </c>
      <c r="G265" s="81" t="s">
        <v>964</v>
      </c>
      <c r="H265" s="81" t="s">
        <v>967</v>
      </c>
      <c r="I265" s="78">
        <v>44772</v>
      </c>
      <c r="J265" s="81"/>
      <c r="K265" s="117" t="s">
        <v>932</v>
      </c>
      <c r="L265" s="82" t="s">
        <v>968</v>
      </c>
      <c r="M265" s="77" t="s">
        <v>8</v>
      </c>
      <c r="N265" s="83"/>
      <c r="O265" s="84"/>
      <c r="P265" s="76">
        <v>68</v>
      </c>
      <c r="Q265" s="76">
        <v>25900</v>
      </c>
      <c r="R265" s="76">
        <v>4</v>
      </c>
      <c r="S265" s="85" t="s">
        <v>865</v>
      </c>
      <c r="T265" s="125" t="s">
        <v>948</v>
      </c>
      <c r="U265" s="76">
        <v>25.72</v>
      </c>
      <c r="V265" s="117" t="s">
        <v>934</v>
      </c>
    </row>
    <row r="266" spans="1:22" ht="15" customHeight="1">
      <c r="A266" s="136">
        <v>54920764</v>
      </c>
      <c r="B266" s="78">
        <v>44742</v>
      </c>
      <c r="C266" s="79">
        <v>44742</v>
      </c>
      <c r="D266" s="77" t="s">
        <v>862</v>
      </c>
      <c r="E266" s="87">
        <v>44746</v>
      </c>
      <c r="F266" s="81">
        <v>80</v>
      </c>
      <c r="G266" s="81" t="s">
        <v>964</v>
      </c>
      <c r="H266" s="81" t="s">
        <v>967</v>
      </c>
      <c r="I266" s="78">
        <v>44772</v>
      </c>
      <c r="J266" s="81"/>
      <c r="K266" s="117" t="s">
        <v>932</v>
      </c>
      <c r="L266" s="82" t="s">
        <v>968</v>
      </c>
      <c r="M266" s="77" t="s">
        <v>8</v>
      </c>
      <c r="N266" s="83"/>
      <c r="O266" s="84"/>
      <c r="P266" s="76">
        <v>68</v>
      </c>
      <c r="Q266" s="76">
        <v>25900</v>
      </c>
      <c r="R266" s="76">
        <v>4</v>
      </c>
      <c r="S266" s="85" t="s">
        <v>865</v>
      </c>
      <c r="T266" s="125" t="s">
        <v>948</v>
      </c>
      <c r="U266" s="76">
        <v>25.72</v>
      </c>
      <c r="V266" s="117" t="s">
        <v>934</v>
      </c>
    </row>
    <row r="267" spans="1:22" ht="15" customHeight="1">
      <c r="A267" s="136">
        <v>94948544</v>
      </c>
      <c r="B267" s="78">
        <v>44742</v>
      </c>
      <c r="C267" s="79">
        <v>44742</v>
      </c>
      <c r="D267" s="77" t="s">
        <v>862</v>
      </c>
      <c r="E267" s="87">
        <v>44746</v>
      </c>
      <c r="F267" s="81">
        <v>80</v>
      </c>
      <c r="G267" s="81" t="s">
        <v>964</v>
      </c>
      <c r="H267" s="81" t="s">
        <v>967</v>
      </c>
      <c r="I267" s="78">
        <v>44772</v>
      </c>
      <c r="J267" s="81"/>
      <c r="K267" s="117" t="s">
        <v>932</v>
      </c>
      <c r="L267" s="82" t="s">
        <v>968</v>
      </c>
      <c r="M267" s="77" t="s">
        <v>8</v>
      </c>
      <c r="N267" s="83"/>
      <c r="O267" s="84"/>
      <c r="P267" s="76">
        <v>69</v>
      </c>
      <c r="Q267" s="76">
        <v>25000</v>
      </c>
      <c r="R267" s="76">
        <v>4</v>
      </c>
      <c r="S267" s="85" t="s">
        <v>865</v>
      </c>
      <c r="T267" s="137" t="s">
        <v>969</v>
      </c>
      <c r="U267" s="76">
        <v>25.72</v>
      </c>
      <c r="V267" s="117" t="s">
        <v>934</v>
      </c>
    </row>
    <row r="268" spans="1:22" ht="15" customHeight="1">
      <c r="A268" s="136">
        <v>95283792</v>
      </c>
      <c r="B268" s="78">
        <v>44742</v>
      </c>
      <c r="C268" s="79">
        <v>44742</v>
      </c>
      <c r="D268" s="77" t="s">
        <v>862</v>
      </c>
      <c r="E268" s="87">
        <v>44746</v>
      </c>
      <c r="F268" s="81">
        <v>80</v>
      </c>
      <c r="G268" s="81" t="s">
        <v>964</v>
      </c>
      <c r="H268" s="81" t="s">
        <v>967</v>
      </c>
      <c r="I268" s="78">
        <v>44772</v>
      </c>
      <c r="J268" s="81"/>
      <c r="K268" s="117" t="s">
        <v>932</v>
      </c>
      <c r="L268" s="82" t="s">
        <v>968</v>
      </c>
      <c r="M268" s="77" t="s">
        <v>8</v>
      </c>
      <c r="N268" s="83"/>
      <c r="O268" s="84"/>
      <c r="P268" s="76">
        <v>69</v>
      </c>
      <c r="Q268" s="76">
        <v>25000</v>
      </c>
      <c r="R268" s="76">
        <v>4</v>
      </c>
      <c r="S268" s="85" t="s">
        <v>875</v>
      </c>
      <c r="T268" s="88" t="s">
        <v>876</v>
      </c>
      <c r="U268" s="76">
        <v>25.22</v>
      </c>
      <c r="V268" s="117" t="s">
        <v>934</v>
      </c>
    </row>
    <row r="269" spans="1:22" ht="15" customHeight="1">
      <c r="A269" s="136">
        <v>98010135</v>
      </c>
      <c r="B269" s="78">
        <v>44742</v>
      </c>
      <c r="C269" s="79">
        <v>44742</v>
      </c>
      <c r="D269" s="77" t="s">
        <v>862</v>
      </c>
      <c r="E269" s="87">
        <v>44746</v>
      </c>
      <c r="F269" s="81">
        <v>80</v>
      </c>
      <c r="G269" s="81" t="s">
        <v>964</v>
      </c>
      <c r="H269" s="81" t="s">
        <v>967</v>
      </c>
      <c r="I269" s="78">
        <v>44772</v>
      </c>
      <c r="J269" s="81"/>
      <c r="K269" s="117" t="s">
        <v>932</v>
      </c>
      <c r="L269" s="82" t="s">
        <v>968</v>
      </c>
      <c r="M269" s="77" t="s">
        <v>8</v>
      </c>
      <c r="N269" s="83"/>
      <c r="O269" s="84"/>
      <c r="P269" s="76">
        <v>69</v>
      </c>
      <c r="Q269" s="76">
        <v>25000</v>
      </c>
      <c r="R269" s="76">
        <v>4</v>
      </c>
      <c r="S269" s="85" t="s">
        <v>875</v>
      </c>
      <c r="T269" s="88" t="s">
        <v>876</v>
      </c>
      <c r="U269" s="76">
        <v>25.22</v>
      </c>
      <c r="V269" s="117" t="s">
        <v>934</v>
      </c>
    </row>
    <row r="270" spans="1:22" ht="15" customHeight="1">
      <c r="A270" s="136">
        <v>98023443</v>
      </c>
      <c r="B270" s="78">
        <v>44742</v>
      </c>
      <c r="C270" s="79">
        <v>44742</v>
      </c>
      <c r="D270" s="77" t="s">
        <v>862</v>
      </c>
      <c r="E270" s="87">
        <v>44746</v>
      </c>
      <c r="F270" s="81">
        <v>80</v>
      </c>
      <c r="G270" s="81" t="s">
        <v>964</v>
      </c>
      <c r="H270" s="81" t="s">
        <v>967</v>
      </c>
      <c r="I270" s="78">
        <v>44772</v>
      </c>
      <c r="J270" s="81"/>
      <c r="K270" s="117" t="s">
        <v>932</v>
      </c>
      <c r="L270" s="82" t="s">
        <v>968</v>
      </c>
      <c r="M270" s="77" t="s">
        <v>8</v>
      </c>
      <c r="N270" s="83"/>
      <c r="O270" s="84"/>
      <c r="P270" s="76">
        <v>69</v>
      </c>
      <c r="Q270" s="76">
        <v>25000</v>
      </c>
      <c r="R270" s="76">
        <v>4</v>
      </c>
      <c r="S270" s="85" t="s">
        <v>875</v>
      </c>
      <c r="T270" s="88" t="s">
        <v>876</v>
      </c>
      <c r="U270" s="76">
        <v>25.22</v>
      </c>
      <c r="V270" s="117" t="s">
        <v>934</v>
      </c>
    </row>
    <row r="271" spans="1:22" ht="15" customHeight="1">
      <c r="A271" s="136">
        <v>98029739</v>
      </c>
      <c r="B271" s="78">
        <v>44742</v>
      </c>
      <c r="C271" s="79">
        <v>44742</v>
      </c>
      <c r="D271" s="77" t="s">
        <v>862</v>
      </c>
      <c r="E271" s="87">
        <v>44746</v>
      </c>
      <c r="F271" s="81">
        <v>80</v>
      </c>
      <c r="G271" s="81" t="s">
        <v>964</v>
      </c>
      <c r="H271" s="81" t="s">
        <v>967</v>
      </c>
      <c r="I271" s="78">
        <v>44772</v>
      </c>
      <c r="J271" s="81"/>
      <c r="K271" s="117" t="s">
        <v>932</v>
      </c>
      <c r="L271" s="82" t="s">
        <v>968</v>
      </c>
      <c r="M271" s="77" t="s">
        <v>8</v>
      </c>
      <c r="N271" s="83"/>
      <c r="O271" s="84"/>
      <c r="P271" s="76">
        <v>69</v>
      </c>
      <c r="Q271" s="76">
        <v>25000</v>
      </c>
      <c r="R271" s="76">
        <v>4</v>
      </c>
      <c r="S271" s="85" t="s">
        <v>875</v>
      </c>
      <c r="T271" s="88" t="s">
        <v>876</v>
      </c>
      <c r="U271" s="76">
        <v>25.22</v>
      </c>
      <c r="V271" s="117" t="s">
        <v>934</v>
      </c>
    </row>
    <row r="272" spans="1:22" ht="15" customHeight="1">
      <c r="A272" s="136">
        <v>98103922</v>
      </c>
      <c r="B272" s="78">
        <v>44742</v>
      </c>
      <c r="C272" s="79">
        <v>44742</v>
      </c>
      <c r="D272" s="77" t="s">
        <v>862</v>
      </c>
      <c r="E272" s="87">
        <v>44746</v>
      </c>
      <c r="F272" s="81">
        <v>80</v>
      </c>
      <c r="G272" s="81" t="s">
        <v>964</v>
      </c>
      <c r="H272" s="81" t="s">
        <v>967</v>
      </c>
      <c r="I272" s="78">
        <v>44772</v>
      </c>
      <c r="J272" s="81"/>
      <c r="K272" s="117" t="s">
        <v>932</v>
      </c>
      <c r="L272" s="82" t="s">
        <v>968</v>
      </c>
      <c r="M272" s="77" t="s">
        <v>8</v>
      </c>
      <c r="N272" s="83"/>
      <c r="O272" s="84"/>
      <c r="P272" s="76">
        <v>69</v>
      </c>
      <c r="Q272" s="76">
        <v>25000</v>
      </c>
      <c r="R272" s="76">
        <v>4</v>
      </c>
      <c r="S272" s="85" t="s">
        <v>875</v>
      </c>
      <c r="T272" s="88" t="s">
        <v>876</v>
      </c>
      <c r="U272" s="76">
        <v>25.22</v>
      </c>
      <c r="V272" s="117" t="s">
        <v>934</v>
      </c>
    </row>
    <row r="273" spans="1:22" ht="15" customHeight="1">
      <c r="A273" s="136">
        <v>98128838</v>
      </c>
      <c r="B273" s="78">
        <v>44742</v>
      </c>
      <c r="C273" s="79">
        <v>44742</v>
      </c>
      <c r="D273" s="77" t="s">
        <v>862</v>
      </c>
      <c r="E273" s="87">
        <v>44746</v>
      </c>
      <c r="F273" s="81">
        <v>80</v>
      </c>
      <c r="G273" s="81" t="s">
        <v>964</v>
      </c>
      <c r="H273" s="81" t="s">
        <v>967</v>
      </c>
      <c r="I273" s="78">
        <v>44772</v>
      </c>
      <c r="J273" s="81"/>
      <c r="K273" s="117" t="s">
        <v>932</v>
      </c>
      <c r="L273" s="82" t="s">
        <v>968</v>
      </c>
      <c r="M273" s="77" t="s">
        <v>8</v>
      </c>
      <c r="N273" s="83"/>
      <c r="O273" s="84"/>
      <c r="P273" s="76">
        <v>69</v>
      </c>
      <c r="Q273" s="76">
        <v>25000</v>
      </c>
      <c r="R273" s="76">
        <v>4</v>
      </c>
      <c r="S273" s="85" t="s">
        <v>875</v>
      </c>
      <c r="T273" s="88" t="s">
        <v>876</v>
      </c>
      <c r="U273" s="76">
        <v>25.22</v>
      </c>
      <c r="V273" s="117" t="s">
        <v>934</v>
      </c>
    </row>
    <row r="274" spans="1:22" ht="15" customHeight="1">
      <c r="A274" s="136">
        <v>98129497</v>
      </c>
      <c r="B274" s="78">
        <v>44742</v>
      </c>
      <c r="C274" s="79">
        <v>44742</v>
      </c>
      <c r="D274" s="77" t="s">
        <v>862</v>
      </c>
      <c r="E274" s="87">
        <v>44746</v>
      </c>
      <c r="F274" s="81">
        <v>80</v>
      </c>
      <c r="G274" s="81" t="s">
        <v>964</v>
      </c>
      <c r="H274" s="81" t="s">
        <v>967</v>
      </c>
      <c r="I274" s="78">
        <v>44772</v>
      </c>
      <c r="J274" s="81"/>
      <c r="K274" s="117" t="s">
        <v>932</v>
      </c>
      <c r="L274" s="82" t="s">
        <v>968</v>
      </c>
      <c r="M274" s="77" t="s">
        <v>8</v>
      </c>
      <c r="N274" s="83"/>
      <c r="O274" s="84"/>
      <c r="P274" s="76">
        <v>69</v>
      </c>
      <c r="Q274" s="76">
        <v>25000</v>
      </c>
      <c r="R274" s="76">
        <v>4</v>
      </c>
      <c r="S274" s="85" t="s">
        <v>875</v>
      </c>
      <c r="T274" s="88" t="s">
        <v>876</v>
      </c>
      <c r="U274" s="76">
        <v>25.22</v>
      </c>
      <c r="V274" s="117" t="s">
        <v>934</v>
      </c>
    </row>
    <row r="275" spans="1:22" ht="15" customHeight="1">
      <c r="A275" s="136">
        <v>98154784</v>
      </c>
      <c r="B275" s="78">
        <v>44742</v>
      </c>
      <c r="C275" s="79">
        <v>44742</v>
      </c>
      <c r="D275" s="77" t="s">
        <v>862</v>
      </c>
      <c r="E275" s="87">
        <v>44746</v>
      </c>
      <c r="F275" s="81">
        <v>80</v>
      </c>
      <c r="G275" s="81" t="s">
        <v>964</v>
      </c>
      <c r="H275" s="81" t="s">
        <v>967</v>
      </c>
      <c r="I275" s="78">
        <v>44772</v>
      </c>
      <c r="J275" s="81"/>
      <c r="K275" s="117" t="s">
        <v>932</v>
      </c>
      <c r="L275" s="82" t="s">
        <v>968</v>
      </c>
      <c r="M275" s="77" t="s">
        <v>8</v>
      </c>
      <c r="N275" s="83"/>
      <c r="O275" s="84"/>
      <c r="P275" s="76">
        <v>69</v>
      </c>
      <c r="Q275" s="76">
        <v>25000</v>
      </c>
      <c r="R275" s="76">
        <v>4</v>
      </c>
      <c r="S275" s="85" t="s">
        <v>875</v>
      </c>
      <c r="T275" s="88" t="s">
        <v>876</v>
      </c>
      <c r="U275" s="76">
        <v>25.22</v>
      </c>
      <c r="V275" s="117" t="s">
        <v>934</v>
      </c>
    </row>
    <row r="276" spans="1:22" ht="15" customHeight="1">
      <c r="A276" s="136">
        <v>98166945</v>
      </c>
      <c r="B276" s="78">
        <v>44742</v>
      </c>
      <c r="C276" s="79">
        <v>44742</v>
      </c>
      <c r="D276" s="77" t="s">
        <v>862</v>
      </c>
      <c r="E276" s="87">
        <v>44746</v>
      </c>
      <c r="F276" s="81">
        <v>80</v>
      </c>
      <c r="G276" s="81" t="s">
        <v>964</v>
      </c>
      <c r="H276" s="81" t="s">
        <v>967</v>
      </c>
      <c r="I276" s="78">
        <v>44772</v>
      </c>
      <c r="J276" s="81"/>
      <c r="K276" s="117" t="s">
        <v>932</v>
      </c>
      <c r="L276" s="82" t="s">
        <v>968</v>
      </c>
      <c r="M276" s="77" t="s">
        <v>8</v>
      </c>
      <c r="N276" s="83"/>
      <c r="O276" s="84"/>
      <c r="P276" s="76">
        <v>69</v>
      </c>
      <c r="Q276" s="76">
        <v>25000</v>
      </c>
      <c r="R276" s="76">
        <v>4</v>
      </c>
      <c r="S276" s="85" t="s">
        <v>875</v>
      </c>
      <c r="T276" s="88" t="s">
        <v>876</v>
      </c>
      <c r="U276" s="76">
        <v>25.22</v>
      </c>
      <c r="V276" s="117" t="s">
        <v>934</v>
      </c>
    </row>
    <row r="277" spans="1:22" ht="15" customHeight="1">
      <c r="A277" s="136">
        <v>98199169</v>
      </c>
      <c r="B277" s="78">
        <v>44742</v>
      </c>
      <c r="C277" s="79">
        <v>44742</v>
      </c>
      <c r="D277" s="77" t="s">
        <v>862</v>
      </c>
      <c r="E277" s="87">
        <v>44746</v>
      </c>
      <c r="F277" s="81">
        <v>80</v>
      </c>
      <c r="G277" s="81" t="s">
        <v>964</v>
      </c>
      <c r="H277" s="81" t="s">
        <v>967</v>
      </c>
      <c r="I277" s="78">
        <v>44772</v>
      </c>
      <c r="J277" s="81"/>
      <c r="K277" s="117" t="s">
        <v>932</v>
      </c>
      <c r="L277" s="82" t="s">
        <v>968</v>
      </c>
      <c r="M277" s="77" t="s">
        <v>8</v>
      </c>
      <c r="N277" s="83"/>
      <c r="O277" s="84"/>
      <c r="P277" s="76">
        <v>69</v>
      </c>
      <c r="Q277" s="76">
        <v>25000</v>
      </c>
      <c r="R277" s="76">
        <v>4</v>
      </c>
      <c r="S277" s="85" t="s">
        <v>875</v>
      </c>
      <c r="T277" s="88" t="s">
        <v>876</v>
      </c>
      <c r="U277" s="76">
        <v>25.22</v>
      </c>
      <c r="V277" s="117" t="s">
        <v>934</v>
      </c>
    </row>
    <row r="278" spans="1:22" ht="15" customHeight="1">
      <c r="A278" s="136">
        <v>98306509</v>
      </c>
      <c r="B278" s="78">
        <v>44742</v>
      </c>
      <c r="C278" s="79">
        <v>44742</v>
      </c>
      <c r="D278" s="77" t="s">
        <v>862</v>
      </c>
      <c r="E278" s="87">
        <v>44746</v>
      </c>
      <c r="F278" s="81">
        <v>80</v>
      </c>
      <c r="G278" s="81" t="s">
        <v>964</v>
      </c>
      <c r="H278" s="81" t="s">
        <v>967</v>
      </c>
      <c r="I278" s="78">
        <v>44772</v>
      </c>
      <c r="J278" s="81"/>
      <c r="K278" s="117" t="s">
        <v>932</v>
      </c>
      <c r="L278" s="82" t="s">
        <v>968</v>
      </c>
      <c r="M278" s="77" t="s">
        <v>8</v>
      </c>
      <c r="N278" s="83"/>
      <c r="O278" s="84"/>
      <c r="P278" s="76">
        <v>68.5</v>
      </c>
      <c r="Q278" s="76">
        <v>25400</v>
      </c>
      <c r="R278" s="76">
        <v>4</v>
      </c>
      <c r="S278" s="85" t="s">
        <v>865</v>
      </c>
      <c r="T278" s="76" t="s">
        <v>873</v>
      </c>
      <c r="U278" s="76">
        <v>25.7</v>
      </c>
      <c r="V278" s="117" t="s">
        <v>934</v>
      </c>
    </row>
    <row r="279" spans="1:22" ht="15" customHeight="1">
      <c r="A279" s="136">
        <v>98506124</v>
      </c>
      <c r="B279" s="78">
        <v>44742</v>
      </c>
      <c r="C279" s="79">
        <v>44742</v>
      </c>
      <c r="D279" s="77" t="s">
        <v>862</v>
      </c>
      <c r="E279" s="87">
        <v>44746</v>
      </c>
      <c r="F279" s="81">
        <v>80</v>
      </c>
      <c r="G279" s="81" t="s">
        <v>964</v>
      </c>
      <c r="H279" s="81" t="s">
        <v>967</v>
      </c>
      <c r="I279" s="78">
        <v>44772</v>
      </c>
      <c r="J279" s="81"/>
      <c r="K279" s="117" t="s">
        <v>932</v>
      </c>
      <c r="L279" s="82" t="s">
        <v>968</v>
      </c>
      <c r="M279" s="77" t="s">
        <v>8</v>
      </c>
      <c r="N279" s="83"/>
      <c r="O279" s="84"/>
      <c r="P279" s="76">
        <v>68.5</v>
      </c>
      <c r="Q279" s="76">
        <v>25400</v>
      </c>
      <c r="R279" s="76">
        <v>4</v>
      </c>
      <c r="S279" s="85" t="s">
        <v>865</v>
      </c>
      <c r="T279" s="76" t="s">
        <v>873</v>
      </c>
      <c r="U279" s="76">
        <v>25.7</v>
      </c>
      <c r="V279" s="117" t="s">
        <v>934</v>
      </c>
    </row>
    <row r="280" spans="1:22" ht="15" customHeight="1">
      <c r="A280" s="136">
        <v>54957469</v>
      </c>
      <c r="B280" s="78">
        <v>44742</v>
      </c>
      <c r="C280" s="79">
        <v>44742</v>
      </c>
      <c r="D280" s="77" t="s">
        <v>862</v>
      </c>
      <c r="E280" s="87">
        <v>44746</v>
      </c>
      <c r="F280" s="103">
        <v>40</v>
      </c>
      <c r="G280" s="81" t="s">
        <v>964</v>
      </c>
      <c r="H280" s="81" t="s">
        <v>967</v>
      </c>
      <c r="I280" s="78">
        <v>44772</v>
      </c>
      <c r="J280" s="81"/>
      <c r="K280" s="117" t="s">
        <v>932</v>
      </c>
      <c r="L280" s="82" t="s">
        <v>968</v>
      </c>
      <c r="M280" s="77" t="s">
        <v>8</v>
      </c>
      <c r="N280" s="83"/>
      <c r="O280" s="84"/>
      <c r="P280" s="76">
        <v>70</v>
      </c>
      <c r="Q280" s="127">
        <v>22000</v>
      </c>
      <c r="R280" s="127">
        <v>2</v>
      </c>
      <c r="S280" s="128" t="s">
        <v>953</v>
      </c>
      <c r="T280" s="129" t="s">
        <v>954</v>
      </c>
      <c r="U280" s="127">
        <v>14.62</v>
      </c>
      <c r="V280" s="117" t="s">
        <v>934</v>
      </c>
    </row>
    <row r="281" spans="1:22" ht="15" customHeight="1">
      <c r="A281" s="136">
        <v>54315486</v>
      </c>
      <c r="B281" s="78">
        <v>44742</v>
      </c>
      <c r="C281" s="79">
        <v>44742</v>
      </c>
      <c r="D281" s="77" t="s">
        <v>862</v>
      </c>
      <c r="E281" s="87">
        <v>44746</v>
      </c>
      <c r="F281" s="103">
        <v>40</v>
      </c>
      <c r="G281" s="81" t="s">
        <v>964</v>
      </c>
      <c r="H281" s="81" t="s">
        <v>967</v>
      </c>
      <c r="I281" s="78">
        <v>44772</v>
      </c>
      <c r="J281" s="81"/>
      <c r="K281" s="117" t="s">
        <v>932</v>
      </c>
      <c r="L281" s="82" t="s">
        <v>968</v>
      </c>
      <c r="M281" s="77" t="s">
        <v>8</v>
      </c>
      <c r="N281" s="83"/>
      <c r="O281" s="84"/>
      <c r="P281" s="76">
        <v>70</v>
      </c>
      <c r="Q281" s="127">
        <v>21000</v>
      </c>
      <c r="R281" s="127">
        <v>2</v>
      </c>
      <c r="S281" s="128" t="s">
        <v>953</v>
      </c>
      <c r="T281" s="129" t="s">
        <v>954</v>
      </c>
      <c r="U281" s="127">
        <v>14.62</v>
      </c>
      <c r="V281" s="117" t="s">
        <v>934</v>
      </c>
    </row>
    <row r="282" spans="1:22" ht="15" customHeight="1">
      <c r="A282" s="136">
        <v>59913954</v>
      </c>
      <c r="B282" s="78">
        <v>44742</v>
      </c>
      <c r="C282" s="79">
        <v>44742</v>
      </c>
      <c r="D282" s="77" t="s">
        <v>862</v>
      </c>
      <c r="E282" s="87">
        <v>44746</v>
      </c>
      <c r="F282" s="103">
        <v>40</v>
      </c>
      <c r="G282" s="81" t="s">
        <v>964</v>
      </c>
      <c r="H282" s="81" t="s">
        <v>967</v>
      </c>
      <c r="I282" s="78">
        <v>44772</v>
      </c>
      <c r="J282" s="81"/>
      <c r="K282" s="117" t="s">
        <v>932</v>
      </c>
      <c r="L282" s="82" t="s">
        <v>968</v>
      </c>
      <c r="M282" s="77" t="s">
        <v>8</v>
      </c>
      <c r="N282" s="83"/>
      <c r="O282" s="84"/>
      <c r="P282" s="81">
        <v>71</v>
      </c>
      <c r="Q282" s="81">
        <v>21000</v>
      </c>
      <c r="R282" s="81">
        <v>2</v>
      </c>
      <c r="S282" s="89" t="s">
        <v>953</v>
      </c>
      <c r="T282" s="81" t="s">
        <v>955</v>
      </c>
      <c r="U282" s="81">
        <v>14.62</v>
      </c>
      <c r="V282" s="117" t="s">
        <v>934</v>
      </c>
    </row>
    <row r="283" spans="1:22" ht="15" customHeight="1">
      <c r="A283" s="93"/>
      <c r="B283" s="93"/>
      <c r="C283" s="93"/>
      <c r="D283" s="92"/>
      <c r="E283" s="92"/>
      <c r="F283" s="92"/>
      <c r="G283" s="190"/>
      <c r="H283" s="439" t="s">
        <v>970</v>
      </c>
      <c r="I283" s="440"/>
      <c r="J283" s="441"/>
      <c r="K283" s="92"/>
      <c r="L283" s="92"/>
      <c r="M283" s="138"/>
      <c r="N283" s="94"/>
      <c r="O283" s="94"/>
      <c r="P283" s="94"/>
      <c r="Q283" s="94"/>
      <c r="R283" s="94"/>
      <c r="S283" s="94"/>
      <c r="T283" s="94"/>
      <c r="U283" s="94"/>
      <c r="V283" s="94"/>
    </row>
    <row r="284" spans="1:22" ht="15" customHeight="1">
      <c r="A284" s="90">
        <v>98107469</v>
      </c>
      <c r="B284" s="78">
        <v>44741</v>
      </c>
      <c r="C284" s="79">
        <v>44742</v>
      </c>
      <c r="D284" s="114" t="s">
        <v>862</v>
      </c>
      <c r="E284" s="80">
        <v>44747.25</v>
      </c>
      <c r="F284" s="81">
        <v>80</v>
      </c>
      <c r="G284" s="98" t="s">
        <v>970</v>
      </c>
      <c r="H284" s="98"/>
      <c r="I284" s="139"/>
      <c r="J284" s="81"/>
      <c r="K284" s="97" t="s">
        <v>882</v>
      </c>
      <c r="L284" s="82" t="s">
        <v>924</v>
      </c>
      <c r="M284" s="77" t="s">
        <v>7</v>
      </c>
      <c r="N284" s="83"/>
      <c r="O284" s="84"/>
      <c r="P284" s="76">
        <v>69.8</v>
      </c>
      <c r="Q284" s="76">
        <v>24100</v>
      </c>
      <c r="R284" s="76">
        <v>4</v>
      </c>
      <c r="S284" s="89" t="s">
        <v>877</v>
      </c>
      <c r="T284" s="76" t="s">
        <v>894</v>
      </c>
      <c r="U284" s="81">
        <v>25.22</v>
      </c>
      <c r="V284" s="90" t="s">
        <v>884</v>
      </c>
    </row>
    <row r="285" spans="1:22" ht="15" customHeight="1">
      <c r="A285" s="97">
        <v>94563491</v>
      </c>
      <c r="B285" s="78">
        <v>44741</v>
      </c>
      <c r="C285" s="79">
        <v>44741</v>
      </c>
      <c r="D285" s="77" t="s">
        <v>862</v>
      </c>
      <c r="E285" s="87">
        <v>44747</v>
      </c>
      <c r="F285" s="81">
        <v>80</v>
      </c>
      <c r="G285" s="98" t="s">
        <v>970</v>
      </c>
      <c r="H285" s="98">
        <v>44742</v>
      </c>
      <c r="I285" s="139" t="s">
        <v>972</v>
      </c>
      <c r="J285" s="81"/>
      <c r="K285" s="97" t="s">
        <v>882</v>
      </c>
      <c r="L285" s="82" t="s">
        <v>960</v>
      </c>
      <c r="M285" s="76" t="s">
        <v>961</v>
      </c>
      <c r="N285" s="83"/>
      <c r="O285" s="84"/>
      <c r="P285" s="76">
        <v>69</v>
      </c>
      <c r="Q285" s="81">
        <v>24900</v>
      </c>
      <c r="R285" s="76">
        <v>4</v>
      </c>
      <c r="S285" s="85" t="s">
        <v>865</v>
      </c>
      <c r="T285" s="101" t="s">
        <v>897</v>
      </c>
      <c r="U285" s="76">
        <v>25.38</v>
      </c>
      <c r="V285" s="90" t="s">
        <v>884</v>
      </c>
    </row>
    <row r="286" spans="1:22" ht="15" customHeight="1">
      <c r="A286" s="90">
        <v>94085099</v>
      </c>
      <c r="B286" s="113">
        <v>44740</v>
      </c>
      <c r="C286" s="79">
        <v>44740</v>
      </c>
      <c r="D286" s="77" t="s">
        <v>862</v>
      </c>
      <c r="E286" s="87">
        <v>44747</v>
      </c>
      <c r="F286" s="81">
        <v>80</v>
      </c>
      <c r="G286" s="98" t="s">
        <v>970</v>
      </c>
      <c r="H286" s="98">
        <v>44741</v>
      </c>
      <c r="I286" s="139" t="s">
        <v>973</v>
      </c>
      <c r="J286" s="81"/>
      <c r="K286" s="97" t="s">
        <v>882</v>
      </c>
      <c r="L286" s="82" t="s">
        <v>921</v>
      </c>
      <c r="M286" s="77" t="s">
        <v>7</v>
      </c>
      <c r="N286" s="83"/>
      <c r="O286" s="84"/>
      <c r="P286" s="76">
        <v>69</v>
      </c>
      <c r="Q286" s="81">
        <v>25000</v>
      </c>
      <c r="R286" s="81">
        <v>4</v>
      </c>
      <c r="S286" s="89" t="s">
        <v>877</v>
      </c>
      <c r="T286" s="100" t="s">
        <v>891</v>
      </c>
      <c r="U286" s="81">
        <v>25.22</v>
      </c>
      <c r="V286" s="90" t="s">
        <v>884</v>
      </c>
    </row>
    <row r="287" spans="1:22" ht="15" customHeight="1">
      <c r="A287" s="90">
        <v>98109085</v>
      </c>
      <c r="B287" s="78">
        <v>44722</v>
      </c>
      <c r="C287" s="79">
        <v>44722</v>
      </c>
      <c r="D287" s="77" t="s">
        <v>862</v>
      </c>
      <c r="E287" s="87">
        <v>44747</v>
      </c>
      <c r="F287" s="77">
        <v>80</v>
      </c>
      <c r="G287" s="98" t="s">
        <v>970</v>
      </c>
      <c r="H287" s="98">
        <v>44733</v>
      </c>
      <c r="I287" s="139" t="s">
        <v>974</v>
      </c>
      <c r="J287" s="140" t="s">
        <v>975</v>
      </c>
      <c r="K287" s="97" t="s">
        <v>882</v>
      </c>
      <c r="L287" s="82" t="s">
        <v>976</v>
      </c>
      <c r="M287" s="77" t="s">
        <v>7</v>
      </c>
      <c r="N287" s="83"/>
      <c r="O287" s="84"/>
      <c r="P287" s="76">
        <v>69.8</v>
      </c>
      <c r="Q287" s="76">
        <v>24100</v>
      </c>
      <c r="R287" s="76">
        <v>4</v>
      </c>
      <c r="S287" s="89" t="s">
        <v>877</v>
      </c>
      <c r="T287" s="76" t="s">
        <v>894</v>
      </c>
      <c r="U287" s="81">
        <v>25.22</v>
      </c>
      <c r="V287" s="90" t="s">
        <v>884</v>
      </c>
    </row>
    <row r="288" spans="1:22" ht="15" customHeight="1">
      <c r="A288" s="97">
        <v>98197650</v>
      </c>
      <c r="B288" s="78">
        <v>44741</v>
      </c>
      <c r="C288" s="79">
        <v>44741</v>
      </c>
      <c r="D288" s="77" t="s">
        <v>862</v>
      </c>
      <c r="E288" s="87">
        <v>44747</v>
      </c>
      <c r="F288" s="81">
        <v>80</v>
      </c>
      <c r="G288" s="98" t="s">
        <v>970</v>
      </c>
      <c r="H288" s="98">
        <v>44742</v>
      </c>
      <c r="I288" s="139" t="s">
        <v>977</v>
      </c>
      <c r="J288" s="81"/>
      <c r="K288" s="97" t="s">
        <v>882</v>
      </c>
      <c r="L288" s="82" t="s">
        <v>960</v>
      </c>
      <c r="M288" s="76" t="s">
        <v>961</v>
      </c>
      <c r="N288" s="83"/>
      <c r="O288" s="84"/>
      <c r="P288" s="76">
        <v>69.8</v>
      </c>
      <c r="Q288" s="76">
        <v>24100</v>
      </c>
      <c r="R288" s="76">
        <v>4</v>
      </c>
      <c r="S288" s="89" t="s">
        <v>877</v>
      </c>
      <c r="T288" s="76" t="s">
        <v>894</v>
      </c>
      <c r="U288" s="81">
        <v>25.22</v>
      </c>
      <c r="V288" s="90" t="s">
        <v>884</v>
      </c>
    </row>
    <row r="289" spans="1:22" ht="15" customHeight="1">
      <c r="A289" s="90">
        <v>54294459</v>
      </c>
      <c r="B289" s="78">
        <v>44736</v>
      </c>
      <c r="C289" s="79">
        <v>44737</v>
      </c>
      <c r="D289" s="77" t="s">
        <v>862</v>
      </c>
      <c r="E289" s="87">
        <v>44747</v>
      </c>
      <c r="F289" s="81">
        <v>80</v>
      </c>
      <c r="G289" s="98" t="s">
        <v>970</v>
      </c>
      <c r="H289" s="98">
        <v>44737</v>
      </c>
      <c r="I289" s="139" t="s">
        <v>978</v>
      </c>
      <c r="J289" s="81"/>
      <c r="K289" s="97" t="s">
        <v>882</v>
      </c>
      <c r="L289" s="82" t="s">
        <v>890</v>
      </c>
      <c r="M289" s="77" t="s">
        <v>7</v>
      </c>
      <c r="N289" s="83"/>
      <c r="O289" s="84"/>
      <c r="P289" s="76">
        <v>69</v>
      </c>
      <c r="Q289" s="81">
        <v>25000</v>
      </c>
      <c r="R289" s="76">
        <v>4</v>
      </c>
      <c r="S289" s="85" t="s">
        <v>865</v>
      </c>
      <c r="T289" s="101" t="s">
        <v>897</v>
      </c>
      <c r="U289" s="76">
        <v>25.38</v>
      </c>
      <c r="V289" s="90" t="s">
        <v>884</v>
      </c>
    </row>
    <row r="290" spans="1:22" ht="15" customHeight="1">
      <c r="A290" s="90">
        <v>98124571</v>
      </c>
      <c r="B290" s="78">
        <v>44736</v>
      </c>
      <c r="C290" s="79">
        <v>44737</v>
      </c>
      <c r="D290" s="77" t="s">
        <v>862</v>
      </c>
      <c r="E290" s="87">
        <v>44747</v>
      </c>
      <c r="F290" s="81">
        <v>80</v>
      </c>
      <c r="G290" s="98" t="s">
        <v>970</v>
      </c>
      <c r="H290" s="98">
        <v>44737</v>
      </c>
      <c r="I290" s="139" t="s">
        <v>979</v>
      </c>
      <c r="J290" s="81"/>
      <c r="K290" s="97" t="s">
        <v>882</v>
      </c>
      <c r="L290" s="82" t="s">
        <v>890</v>
      </c>
      <c r="M290" s="77" t="s">
        <v>7</v>
      </c>
      <c r="N290" s="83"/>
      <c r="O290" s="84"/>
      <c r="P290" s="76">
        <v>69.8</v>
      </c>
      <c r="Q290" s="76">
        <v>24100</v>
      </c>
      <c r="R290" s="76">
        <v>4</v>
      </c>
      <c r="S290" s="89" t="s">
        <v>877</v>
      </c>
      <c r="T290" s="76" t="s">
        <v>894</v>
      </c>
      <c r="U290" s="81">
        <v>25.22</v>
      </c>
      <c r="V290" s="90" t="s">
        <v>884</v>
      </c>
    </row>
    <row r="291" spans="1:22" ht="15" customHeight="1">
      <c r="A291" s="90">
        <v>98188824</v>
      </c>
      <c r="B291" s="78">
        <v>44736</v>
      </c>
      <c r="C291" s="79">
        <v>44737</v>
      </c>
      <c r="D291" s="77" t="s">
        <v>862</v>
      </c>
      <c r="E291" s="87">
        <v>44747</v>
      </c>
      <c r="F291" s="81">
        <v>80</v>
      </c>
      <c r="G291" s="98" t="s">
        <v>970</v>
      </c>
      <c r="H291" s="98">
        <v>44737</v>
      </c>
      <c r="I291" s="139" t="s">
        <v>980</v>
      </c>
      <c r="J291" s="81"/>
      <c r="K291" s="97" t="s">
        <v>882</v>
      </c>
      <c r="L291" s="82" t="s">
        <v>890</v>
      </c>
      <c r="M291" s="77" t="s">
        <v>7</v>
      </c>
      <c r="N291" s="83"/>
      <c r="O291" s="84"/>
      <c r="P291" s="76">
        <v>69.8</v>
      </c>
      <c r="Q291" s="76">
        <v>24100</v>
      </c>
      <c r="R291" s="76">
        <v>4</v>
      </c>
      <c r="S291" s="89" t="s">
        <v>877</v>
      </c>
      <c r="T291" s="76" t="s">
        <v>894</v>
      </c>
      <c r="U291" s="81">
        <v>25.22</v>
      </c>
      <c r="V291" s="90" t="s">
        <v>884</v>
      </c>
    </row>
    <row r="292" spans="1:22" ht="15" customHeight="1">
      <c r="A292" s="90">
        <v>98197213</v>
      </c>
      <c r="B292" s="78">
        <v>44736</v>
      </c>
      <c r="C292" s="79">
        <v>44737</v>
      </c>
      <c r="D292" s="77" t="s">
        <v>862</v>
      </c>
      <c r="E292" s="87">
        <v>44747</v>
      </c>
      <c r="F292" s="81">
        <v>80</v>
      </c>
      <c r="G292" s="98" t="s">
        <v>970</v>
      </c>
      <c r="H292" s="98">
        <v>44737</v>
      </c>
      <c r="I292" s="139" t="s">
        <v>981</v>
      </c>
      <c r="J292" s="81"/>
      <c r="K292" s="97" t="s">
        <v>882</v>
      </c>
      <c r="L292" s="82" t="s">
        <v>890</v>
      </c>
      <c r="M292" s="77" t="s">
        <v>7</v>
      </c>
      <c r="N292" s="83"/>
      <c r="O292" s="84"/>
      <c r="P292" s="76">
        <v>69.8</v>
      </c>
      <c r="Q292" s="76">
        <v>24100</v>
      </c>
      <c r="R292" s="76">
        <v>4</v>
      </c>
      <c r="S292" s="89" t="s">
        <v>877</v>
      </c>
      <c r="T292" s="76" t="s">
        <v>894</v>
      </c>
      <c r="U292" s="81">
        <v>25.22</v>
      </c>
      <c r="V292" s="90" t="s">
        <v>884</v>
      </c>
    </row>
    <row r="293" spans="1:22" ht="15" customHeight="1">
      <c r="A293" s="90">
        <v>54288642</v>
      </c>
      <c r="B293" s="78">
        <v>44738</v>
      </c>
      <c r="C293" s="79">
        <v>44739</v>
      </c>
      <c r="D293" s="77" t="s">
        <v>862</v>
      </c>
      <c r="E293" s="87">
        <v>44747</v>
      </c>
      <c r="F293" s="81">
        <v>80</v>
      </c>
      <c r="G293" s="98" t="s">
        <v>970</v>
      </c>
      <c r="H293" s="98">
        <v>44739</v>
      </c>
      <c r="I293" s="99" t="s">
        <v>982</v>
      </c>
      <c r="J293" s="81"/>
      <c r="K293" s="97" t="s">
        <v>882</v>
      </c>
      <c r="L293" s="82" t="s">
        <v>883</v>
      </c>
      <c r="M293" s="77" t="s">
        <v>7</v>
      </c>
      <c r="N293" s="83"/>
      <c r="O293" s="84"/>
      <c r="P293" s="76">
        <v>69</v>
      </c>
      <c r="Q293" s="81">
        <v>25000</v>
      </c>
      <c r="R293" s="76">
        <v>4</v>
      </c>
      <c r="S293" s="85" t="s">
        <v>865</v>
      </c>
      <c r="T293" s="101" t="s">
        <v>897</v>
      </c>
      <c r="U293" s="76">
        <v>25.38</v>
      </c>
      <c r="V293" s="90" t="s">
        <v>884</v>
      </c>
    </row>
    <row r="294" spans="1:22" ht="15" customHeight="1">
      <c r="A294" s="90">
        <v>59724294</v>
      </c>
      <c r="B294" s="113">
        <v>44740</v>
      </c>
      <c r="C294" s="79">
        <v>44740</v>
      </c>
      <c r="D294" s="77" t="s">
        <v>862</v>
      </c>
      <c r="E294" s="87">
        <v>44747</v>
      </c>
      <c r="F294" s="81">
        <v>80</v>
      </c>
      <c r="G294" s="98" t="s">
        <v>970</v>
      </c>
      <c r="H294" s="98">
        <v>44741</v>
      </c>
      <c r="I294" s="139" t="s">
        <v>983</v>
      </c>
      <c r="J294" s="81"/>
      <c r="K294" s="97" t="s">
        <v>882</v>
      </c>
      <c r="L294" s="82" t="s">
        <v>921</v>
      </c>
      <c r="M294" s="77" t="s">
        <v>7</v>
      </c>
      <c r="N294" s="83"/>
      <c r="O294" s="84"/>
      <c r="P294" s="76">
        <v>69</v>
      </c>
      <c r="Q294" s="81">
        <v>25000</v>
      </c>
      <c r="R294" s="81">
        <v>4</v>
      </c>
      <c r="S294" s="89" t="s">
        <v>877</v>
      </c>
      <c r="T294" s="100" t="s">
        <v>891</v>
      </c>
      <c r="U294" s="81">
        <v>25.22</v>
      </c>
      <c r="V294" s="90" t="s">
        <v>884</v>
      </c>
    </row>
    <row r="295" spans="1:22" ht="15" customHeight="1">
      <c r="A295" s="81">
        <v>54174891</v>
      </c>
      <c r="B295" s="78">
        <v>44745</v>
      </c>
      <c r="C295" s="79">
        <v>44746</v>
      </c>
      <c r="D295" s="77" t="s">
        <v>862</v>
      </c>
      <c r="E295" s="87">
        <v>44747</v>
      </c>
      <c r="F295" s="81">
        <v>80</v>
      </c>
      <c r="G295" s="98" t="s">
        <v>970</v>
      </c>
      <c r="H295" s="81" t="s">
        <v>984</v>
      </c>
      <c r="I295" s="78">
        <v>44776</v>
      </c>
      <c r="J295" s="81"/>
      <c r="K295" s="97" t="s">
        <v>882</v>
      </c>
      <c r="L295" s="82" t="s">
        <v>985</v>
      </c>
      <c r="M295" s="77" t="s">
        <v>7</v>
      </c>
      <c r="N295" s="83"/>
      <c r="O295" s="84"/>
      <c r="P295" s="76">
        <v>69</v>
      </c>
      <c r="Q295" s="81">
        <v>25000</v>
      </c>
      <c r="R295" s="81">
        <v>4</v>
      </c>
      <c r="S295" s="89" t="s">
        <v>877</v>
      </c>
      <c r="T295" s="100" t="s">
        <v>891</v>
      </c>
      <c r="U295" s="81">
        <v>25.22</v>
      </c>
      <c r="V295" s="90" t="s">
        <v>884</v>
      </c>
    </row>
    <row r="296" spans="1:22" ht="15" customHeight="1">
      <c r="A296" s="81">
        <v>54277926</v>
      </c>
      <c r="B296" s="78">
        <v>44745</v>
      </c>
      <c r="C296" s="79">
        <v>44746</v>
      </c>
      <c r="D296" s="77" t="s">
        <v>862</v>
      </c>
      <c r="E296" s="87">
        <v>44747</v>
      </c>
      <c r="F296" s="81">
        <v>80</v>
      </c>
      <c r="G296" s="98" t="s">
        <v>970</v>
      </c>
      <c r="H296" s="81" t="s">
        <v>984</v>
      </c>
      <c r="I296" s="78">
        <v>44776</v>
      </c>
      <c r="J296" s="81"/>
      <c r="K296" s="97" t="s">
        <v>882</v>
      </c>
      <c r="L296" s="82" t="s">
        <v>985</v>
      </c>
      <c r="M296" s="77" t="s">
        <v>7</v>
      </c>
      <c r="N296" s="83"/>
      <c r="O296" s="84"/>
      <c r="P296" s="76">
        <v>71.2</v>
      </c>
      <c r="Q296" s="76">
        <v>22700</v>
      </c>
      <c r="R296" s="76">
        <v>4</v>
      </c>
      <c r="S296" s="85" t="s">
        <v>865</v>
      </c>
      <c r="T296" s="76" t="s">
        <v>898</v>
      </c>
      <c r="U296" s="76">
        <v>25.62</v>
      </c>
      <c r="V296" s="90" t="s">
        <v>884</v>
      </c>
    </row>
    <row r="297" spans="1:22" ht="15" customHeight="1">
      <c r="A297" s="81">
        <v>54285846</v>
      </c>
      <c r="B297" s="78">
        <v>44745</v>
      </c>
      <c r="C297" s="79">
        <v>44746</v>
      </c>
      <c r="D297" s="77" t="s">
        <v>862</v>
      </c>
      <c r="E297" s="87">
        <v>44747</v>
      </c>
      <c r="F297" s="81">
        <v>80</v>
      </c>
      <c r="G297" s="98" t="s">
        <v>970</v>
      </c>
      <c r="H297" s="81" t="s">
        <v>984</v>
      </c>
      <c r="I297" s="78">
        <v>44776</v>
      </c>
      <c r="J297" s="81"/>
      <c r="K297" s="97" t="s">
        <v>882</v>
      </c>
      <c r="L297" s="82" t="s">
        <v>985</v>
      </c>
      <c r="M297" s="77" t="s">
        <v>7</v>
      </c>
      <c r="N297" s="83"/>
      <c r="O297" s="84"/>
      <c r="P297" s="76">
        <v>69</v>
      </c>
      <c r="Q297" s="81">
        <v>25000</v>
      </c>
      <c r="R297" s="76">
        <v>4</v>
      </c>
      <c r="S297" s="85" t="s">
        <v>865</v>
      </c>
      <c r="T297" s="101" t="s">
        <v>897</v>
      </c>
      <c r="U297" s="76">
        <v>25.38</v>
      </c>
      <c r="V297" s="90" t="s">
        <v>884</v>
      </c>
    </row>
    <row r="298" spans="1:22" ht="15" customHeight="1">
      <c r="A298" s="81">
        <v>59187492</v>
      </c>
      <c r="B298" s="78">
        <v>44745</v>
      </c>
      <c r="C298" s="79">
        <v>44746</v>
      </c>
      <c r="D298" s="77" t="s">
        <v>862</v>
      </c>
      <c r="E298" s="87">
        <v>44747</v>
      </c>
      <c r="F298" s="81">
        <v>80</v>
      </c>
      <c r="G298" s="98" t="s">
        <v>970</v>
      </c>
      <c r="H298" s="81" t="s">
        <v>984</v>
      </c>
      <c r="I298" s="78">
        <v>44776</v>
      </c>
      <c r="J298" s="81"/>
      <c r="K298" s="97" t="s">
        <v>882</v>
      </c>
      <c r="L298" s="82" t="s">
        <v>985</v>
      </c>
      <c r="M298" s="77" t="s">
        <v>7</v>
      </c>
      <c r="N298" s="83"/>
      <c r="O298" s="84"/>
      <c r="P298" s="76">
        <v>69</v>
      </c>
      <c r="Q298" s="81">
        <v>25000</v>
      </c>
      <c r="R298" s="81">
        <v>4</v>
      </c>
      <c r="S298" s="89" t="s">
        <v>877</v>
      </c>
      <c r="T298" s="100" t="s">
        <v>891</v>
      </c>
      <c r="U298" s="81">
        <v>25.22</v>
      </c>
      <c r="V298" s="90" t="s">
        <v>884</v>
      </c>
    </row>
    <row r="299" spans="1:22" ht="15" customHeight="1">
      <c r="A299" s="81">
        <v>92941293</v>
      </c>
      <c r="B299" s="78">
        <v>44745</v>
      </c>
      <c r="C299" s="79">
        <v>44746</v>
      </c>
      <c r="D299" s="77" t="s">
        <v>862</v>
      </c>
      <c r="E299" s="87">
        <v>44747</v>
      </c>
      <c r="F299" s="81">
        <v>80</v>
      </c>
      <c r="G299" s="98" t="s">
        <v>970</v>
      </c>
      <c r="H299" s="81" t="s">
        <v>984</v>
      </c>
      <c r="I299" s="78">
        <v>44776</v>
      </c>
      <c r="J299" s="81"/>
      <c r="K299" s="97" t="s">
        <v>882</v>
      </c>
      <c r="L299" s="82" t="s">
        <v>985</v>
      </c>
      <c r="M299" s="77" t="s">
        <v>7</v>
      </c>
      <c r="N299" s="83"/>
      <c r="O299" s="84"/>
      <c r="P299" s="76">
        <v>68.5</v>
      </c>
      <c r="Q299" s="76">
        <v>25000</v>
      </c>
      <c r="R299" s="76">
        <v>4</v>
      </c>
      <c r="S299" s="85" t="s">
        <v>865</v>
      </c>
      <c r="T299" s="76" t="s">
        <v>873</v>
      </c>
      <c r="U299" s="76">
        <v>25.7</v>
      </c>
      <c r="V299" s="90" t="s">
        <v>884</v>
      </c>
    </row>
    <row r="300" spans="1:22" ht="15" customHeight="1">
      <c r="A300" s="81">
        <v>92987890</v>
      </c>
      <c r="B300" s="78">
        <v>44745</v>
      </c>
      <c r="C300" s="79">
        <v>44746</v>
      </c>
      <c r="D300" s="77" t="s">
        <v>862</v>
      </c>
      <c r="E300" s="87">
        <v>44747</v>
      </c>
      <c r="F300" s="81">
        <v>80</v>
      </c>
      <c r="G300" s="98" t="s">
        <v>970</v>
      </c>
      <c r="H300" s="81" t="s">
        <v>984</v>
      </c>
      <c r="I300" s="78">
        <v>44776</v>
      </c>
      <c r="J300" s="81"/>
      <c r="K300" s="97" t="s">
        <v>882</v>
      </c>
      <c r="L300" s="82" t="s">
        <v>985</v>
      </c>
      <c r="M300" s="77" t="s">
        <v>7</v>
      </c>
      <c r="N300" s="83"/>
      <c r="O300" s="84"/>
      <c r="P300" s="76">
        <v>68.5</v>
      </c>
      <c r="Q300" s="76">
        <v>25000</v>
      </c>
      <c r="R300" s="76">
        <v>4</v>
      </c>
      <c r="S300" s="85" t="s">
        <v>865</v>
      </c>
      <c r="T300" s="76" t="s">
        <v>873</v>
      </c>
      <c r="U300" s="76">
        <v>25.7</v>
      </c>
      <c r="V300" s="90" t="s">
        <v>884</v>
      </c>
    </row>
    <row r="301" spans="1:22" ht="15" customHeight="1">
      <c r="A301" s="81">
        <v>97941397</v>
      </c>
      <c r="B301" s="78">
        <v>44745</v>
      </c>
      <c r="C301" s="79">
        <v>44746</v>
      </c>
      <c r="D301" s="77" t="s">
        <v>862</v>
      </c>
      <c r="E301" s="87">
        <v>44747</v>
      </c>
      <c r="F301" s="81">
        <v>80</v>
      </c>
      <c r="G301" s="98" t="s">
        <v>970</v>
      </c>
      <c r="H301" s="81" t="s">
        <v>984</v>
      </c>
      <c r="I301" s="78">
        <v>44776</v>
      </c>
      <c r="J301" s="81"/>
      <c r="K301" s="97" t="s">
        <v>882</v>
      </c>
      <c r="L301" s="82" t="s">
        <v>985</v>
      </c>
      <c r="M301" s="77" t="s">
        <v>7</v>
      </c>
      <c r="N301" s="83"/>
      <c r="O301" s="84"/>
      <c r="P301" s="76">
        <v>68.5</v>
      </c>
      <c r="Q301" s="76">
        <v>25000</v>
      </c>
      <c r="R301" s="76">
        <v>4</v>
      </c>
      <c r="S301" s="85" t="s">
        <v>865</v>
      </c>
      <c r="T301" s="76" t="s">
        <v>873</v>
      </c>
      <c r="U301" s="76">
        <v>25.7</v>
      </c>
      <c r="V301" s="90" t="s">
        <v>884</v>
      </c>
    </row>
    <row r="302" spans="1:22" ht="15" customHeight="1">
      <c r="A302" s="81">
        <v>98086275</v>
      </c>
      <c r="B302" s="78">
        <v>44745</v>
      </c>
      <c r="C302" s="79">
        <v>44746</v>
      </c>
      <c r="D302" s="77" t="s">
        <v>862</v>
      </c>
      <c r="E302" s="87">
        <v>44747</v>
      </c>
      <c r="F302" s="81">
        <v>80</v>
      </c>
      <c r="G302" s="98" t="s">
        <v>970</v>
      </c>
      <c r="H302" s="81" t="s">
        <v>984</v>
      </c>
      <c r="I302" s="78">
        <v>44776</v>
      </c>
      <c r="J302" s="81"/>
      <c r="K302" s="97" t="s">
        <v>882</v>
      </c>
      <c r="L302" s="82" t="s">
        <v>985</v>
      </c>
      <c r="M302" s="77" t="s">
        <v>7</v>
      </c>
      <c r="N302" s="83">
        <v>44807</v>
      </c>
      <c r="O302" s="84"/>
      <c r="P302" s="76">
        <v>69</v>
      </c>
      <c r="Q302" s="76">
        <v>25000</v>
      </c>
      <c r="R302" s="76">
        <v>4</v>
      </c>
      <c r="S302" s="85" t="s">
        <v>875</v>
      </c>
      <c r="T302" s="88" t="s">
        <v>876</v>
      </c>
      <c r="U302" s="76">
        <v>25.22</v>
      </c>
      <c r="V302" s="90" t="s">
        <v>884</v>
      </c>
    </row>
    <row r="303" spans="1:22" ht="15" customHeight="1">
      <c r="A303" s="81">
        <v>98118516</v>
      </c>
      <c r="B303" s="78">
        <v>44745</v>
      </c>
      <c r="C303" s="79">
        <v>44746</v>
      </c>
      <c r="D303" s="77" t="s">
        <v>862</v>
      </c>
      <c r="E303" s="87">
        <v>44747</v>
      </c>
      <c r="F303" s="81">
        <v>80</v>
      </c>
      <c r="G303" s="98" t="s">
        <v>970</v>
      </c>
      <c r="H303" s="81" t="s">
        <v>984</v>
      </c>
      <c r="I303" s="78">
        <v>44776</v>
      </c>
      <c r="J303" s="81"/>
      <c r="K303" s="97" t="s">
        <v>882</v>
      </c>
      <c r="L303" s="82" t="s">
        <v>985</v>
      </c>
      <c r="M303" s="77" t="s">
        <v>7</v>
      </c>
      <c r="N303" s="83"/>
      <c r="O303" s="84"/>
      <c r="P303" s="76">
        <v>69.8</v>
      </c>
      <c r="Q303" s="76">
        <v>24100</v>
      </c>
      <c r="R303" s="76">
        <v>4</v>
      </c>
      <c r="S303" s="89" t="s">
        <v>877</v>
      </c>
      <c r="T303" s="76" t="s">
        <v>894</v>
      </c>
      <c r="U303" s="81">
        <v>25.22</v>
      </c>
      <c r="V303" s="90" t="s">
        <v>884</v>
      </c>
    </row>
    <row r="304" spans="1:22" ht="15" customHeight="1">
      <c r="A304" s="81">
        <v>98144892</v>
      </c>
      <c r="B304" s="78">
        <v>44745</v>
      </c>
      <c r="C304" s="79">
        <v>44746</v>
      </c>
      <c r="D304" s="77" t="s">
        <v>862</v>
      </c>
      <c r="E304" s="87">
        <v>44747</v>
      </c>
      <c r="F304" s="81">
        <v>80</v>
      </c>
      <c r="G304" s="98" t="s">
        <v>970</v>
      </c>
      <c r="H304" s="81" t="s">
        <v>984</v>
      </c>
      <c r="I304" s="78">
        <v>44776</v>
      </c>
      <c r="J304" s="81"/>
      <c r="K304" s="97" t="s">
        <v>882</v>
      </c>
      <c r="L304" s="82" t="s">
        <v>985</v>
      </c>
      <c r="M304" s="77" t="s">
        <v>7</v>
      </c>
      <c r="N304" s="83"/>
      <c r="O304" s="84"/>
      <c r="P304" s="76">
        <v>69.8</v>
      </c>
      <c r="Q304" s="76">
        <v>24100</v>
      </c>
      <c r="R304" s="76">
        <v>4</v>
      </c>
      <c r="S304" s="89" t="s">
        <v>877</v>
      </c>
      <c r="T304" s="76" t="s">
        <v>894</v>
      </c>
      <c r="U304" s="81">
        <v>25.22</v>
      </c>
      <c r="V304" s="90" t="s">
        <v>884</v>
      </c>
    </row>
    <row r="305" spans="1:22" ht="15" customHeight="1">
      <c r="A305" s="81">
        <v>98173545</v>
      </c>
      <c r="B305" s="78">
        <v>44745</v>
      </c>
      <c r="C305" s="79">
        <v>44746</v>
      </c>
      <c r="D305" s="77" t="s">
        <v>862</v>
      </c>
      <c r="E305" s="87">
        <v>44747</v>
      </c>
      <c r="F305" s="81">
        <v>80</v>
      </c>
      <c r="G305" s="98" t="s">
        <v>970</v>
      </c>
      <c r="H305" s="81" t="s">
        <v>984</v>
      </c>
      <c r="I305" s="78">
        <v>44776</v>
      </c>
      <c r="J305" s="81"/>
      <c r="K305" s="97" t="s">
        <v>882</v>
      </c>
      <c r="L305" s="82" t="s">
        <v>985</v>
      </c>
      <c r="M305" s="77" t="s">
        <v>7</v>
      </c>
      <c r="N305" s="83"/>
      <c r="O305" s="84"/>
      <c r="P305" s="76">
        <v>69</v>
      </c>
      <c r="Q305" s="76">
        <v>25000</v>
      </c>
      <c r="R305" s="76">
        <v>4</v>
      </c>
      <c r="S305" s="85" t="s">
        <v>875</v>
      </c>
      <c r="T305" s="88" t="s">
        <v>876</v>
      </c>
      <c r="U305" s="76">
        <v>25.22</v>
      </c>
      <c r="V305" s="90" t="s">
        <v>884</v>
      </c>
    </row>
    <row r="306" spans="1:22" ht="15" customHeight="1">
      <c r="A306" s="81">
        <v>98312432</v>
      </c>
      <c r="B306" s="78">
        <v>44745</v>
      </c>
      <c r="C306" s="79">
        <v>44746</v>
      </c>
      <c r="D306" s="77" t="s">
        <v>862</v>
      </c>
      <c r="E306" s="87">
        <v>44747</v>
      </c>
      <c r="F306" s="81">
        <v>80</v>
      </c>
      <c r="G306" s="98" t="s">
        <v>970</v>
      </c>
      <c r="H306" s="81" t="s">
        <v>984</v>
      </c>
      <c r="I306" s="78">
        <v>44776</v>
      </c>
      <c r="J306" s="97" t="s">
        <v>882</v>
      </c>
      <c r="K306" s="77" t="s">
        <v>872</v>
      </c>
      <c r="L306" s="82" t="s">
        <v>985</v>
      </c>
      <c r="M306" s="77" t="s">
        <v>7</v>
      </c>
      <c r="N306" s="83"/>
      <c r="O306" s="84"/>
      <c r="P306" s="76">
        <v>68.5</v>
      </c>
      <c r="Q306" s="76">
        <v>25400</v>
      </c>
      <c r="R306" s="76">
        <v>4</v>
      </c>
      <c r="S306" s="85" t="s">
        <v>865</v>
      </c>
      <c r="T306" s="76" t="s">
        <v>873</v>
      </c>
      <c r="U306" s="76">
        <v>25.7</v>
      </c>
      <c r="V306" s="81" t="s">
        <v>874</v>
      </c>
    </row>
    <row r="307" spans="1:22" ht="15" customHeight="1">
      <c r="A307" s="81">
        <v>98339963</v>
      </c>
      <c r="B307" s="78">
        <v>44745</v>
      </c>
      <c r="C307" s="79">
        <v>44746</v>
      </c>
      <c r="D307" s="77" t="s">
        <v>862</v>
      </c>
      <c r="E307" s="87">
        <v>44747</v>
      </c>
      <c r="F307" s="81">
        <v>80</v>
      </c>
      <c r="G307" s="98" t="s">
        <v>970</v>
      </c>
      <c r="H307" s="81" t="s">
        <v>984</v>
      </c>
      <c r="I307" s="78">
        <v>44776</v>
      </c>
      <c r="J307" s="81"/>
      <c r="K307" s="97" t="s">
        <v>882</v>
      </c>
      <c r="L307" s="82" t="s">
        <v>985</v>
      </c>
      <c r="M307" s="77" t="s">
        <v>7</v>
      </c>
      <c r="N307" s="83"/>
      <c r="O307" s="84"/>
      <c r="P307" s="76">
        <v>68.5</v>
      </c>
      <c r="Q307" s="76">
        <v>25300</v>
      </c>
      <c r="R307" s="76">
        <v>4</v>
      </c>
      <c r="S307" s="85" t="s">
        <v>865</v>
      </c>
      <c r="T307" s="76" t="s">
        <v>873</v>
      </c>
      <c r="U307" s="76">
        <v>25.7</v>
      </c>
      <c r="V307" s="90" t="s">
        <v>884</v>
      </c>
    </row>
    <row r="308" spans="1:22" ht="15" customHeight="1">
      <c r="A308" s="81">
        <v>54288287</v>
      </c>
      <c r="B308" s="78">
        <v>44743</v>
      </c>
      <c r="C308" s="79">
        <v>44743</v>
      </c>
      <c r="D308" s="77" t="s">
        <v>862</v>
      </c>
      <c r="E308" s="87">
        <v>44747</v>
      </c>
      <c r="F308" s="81">
        <v>80</v>
      </c>
      <c r="G308" s="98" t="s">
        <v>970</v>
      </c>
      <c r="H308" s="98">
        <v>44743</v>
      </c>
      <c r="I308" s="141" t="s">
        <v>972</v>
      </c>
      <c r="J308" s="81"/>
      <c r="K308" s="97" t="s">
        <v>882</v>
      </c>
      <c r="L308" s="82" t="s">
        <v>986</v>
      </c>
      <c r="M308" s="77" t="s">
        <v>7</v>
      </c>
      <c r="N308" s="83"/>
      <c r="O308" s="84"/>
      <c r="P308" s="76">
        <v>69</v>
      </c>
      <c r="Q308" s="81">
        <v>25000</v>
      </c>
      <c r="R308" s="76">
        <v>4</v>
      </c>
      <c r="S308" s="85" t="s">
        <v>865</v>
      </c>
      <c r="T308" s="101" t="s">
        <v>897</v>
      </c>
      <c r="U308" s="76">
        <v>25.38</v>
      </c>
      <c r="V308" s="90" t="s">
        <v>884</v>
      </c>
    </row>
    <row r="309" spans="1:22" ht="15" customHeight="1">
      <c r="A309" s="124">
        <v>94959319</v>
      </c>
      <c r="B309" s="132">
        <v>44744</v>
      </c>
      <c r="C309" s="79"/>
      <c r="D309" s="81"/>
      <c r="E309" s="87">
        <v>44747</v>
      </c>
      <c r="F309" s="81">
        <v>80</v>
      </c>
      <c r="G309" s="98" t="s">
        <v>970</v>
      </c>
      <c r="H309" s="81"/>
      <c r="I309" s="81"/>
      <c r="J309" s="97" t="s">
        <v>988</v>
      </c>
      <c r="K309" s="97" t="s">
        <v>882</v>
      </c>
      <c r="L309" s="143" t="s">
        <v>989</v>
      </c>
      <c r="M309" s="77" t="s">
        <v>990</v>
      </c>
      <c r="N309" s="122"/>
      <c r="O309" s="84"/>
      <c r="P309" s="76">
        <v>69</v>
      </c>
      <c r="Q309" s="76">
        <v>24500</v>
      </c>
      <c r="R309" s="76">
        <v>4</v>
      </c>
      <c r="S309" s="85" t="s">
        <v>865</v>
      </c>
      <c r="T309" s="126" t="s">
        <v>951</v>
      </c>
      <c r="U309" s="76">
        <v>25.69</v>
      </c>
      <c r="V309" s="90" t="s">
        <v>884</v>
      </c>
    </row>
    <row r="310" spans="1:22" ht="15" customHeight="1">
      <c r="A310" s="124">
        <v>98091440</v>
      </c>
      <c r="B310" s="132">
        <v>44744</v>
      </c>
      <c r="C310" s="79"/>
      <c r="D310" s="81"/>
      <c r="E310" s="87">
        <v>44747</v>
      </c>
      <c r="F310" s="81">
        <v>80</v>
      </c>
      <c r="G310" s="98" t="s">
        <v>970</v>
      </c>
      <c r="H310" s="81"/>
      <c r="I310" s="81"/>
      <c r="J310" s="97" t="s">
        <v>988</v>
      </c>
      <c r="K310" s="97" t="s">
        <v>882</v>
      </c>
      <c r="L310" s="143" t="s">
        <v>991</v>
      </c>
      <c r="M310" s="77" t="s">
        <v>990</v>
      </c>
      <c r="N310" s="122"/>
      <c r="O310" s="84"/>
      <c r="P310" s="76">
        <v>69</v>
      </c>
      <c r="Q310" s="76">
        <v>25000</v>
      </c>
      <c r="R310" s="76">
        <v>4</v>
      </c>
      <c r="S310" s="85" t="s">
        <v>875</v>
      </c>
      <c r="T310" s="88" t="s">
        <v>876</v>
      </c>
      <c r="U310" s="76">
        <v>25.22</v>
      </c>
      <c r="V310" s="90" t="s">
        <v>884</v>
      </c>
    </row>
    <row r="311" spans="1:22" ht="15" customHeight="1">
      <c r="A311" s="124">
        <v>98177264</v>
      </c>
      <c r="B311" s="132">
        <v>44744</v>
      </c>
      <c r="C311" s="79"/>
      <c r="D311" s="81"/>
      <c r="E311" s="87">
        <v>44747</v>
      </c>
      <c r="F311" s="81">
        <v>80</v>
      </c>
      <c r="G311" s="98" t="s">
        <v>970</v>
      </c>
      <c r="H311" s="81"/>
      <c r="I311" s="81"/>
      <c r="J311" s="97" t="s">
        <v>988</v>
      </c>
      <c r="K311" s="77" t="s">
        <v>992</v>
      </c>
      <c r="L311" s="143" t="s">
        <v>993</v>
      </c>
      <c r="M311" s="77" t="s">
        <v>990</v>
      </c>
      <c r="N311" s="122"/>
      <c r="O311" s="84"/>
      <c r="P311" s="76">
        <v>69</v>
      </c>
      <c r="Q311" s="76">
        <v>25000</v>
      </c>
      <c r="R311" s="76">
        <v>4</v>
      </c>
      <c r="S311" s="85" t="s">
        <v>875</v>
      </c>
      <c r="T311" s="88" t="s">
        <v>876</v>
      </c>
      <c r="U311" s="76">
        <v>25.22</v>
      </c>
      <c r="V311" s="76" t="s">
        <v>994</v>
      </c>
    </row>
    <row r="312" spans="1:22" ht="15" customHeight="1">
      <c r="A312" s="124">
        <v>54189790</v>
      </c>
      <c r="B312" s="132">
        <v>44744</v>
      </c>
      <c r="C312" s="79"/>
      <c r="D312" s="81"/>
      <c r="E312" s="87">
        <v>44747</v>
      </c>
      <c r="F312" s="81">
        <v>80</v>
      </c>
      <c r="G312" s="98" t="s">
        <v>970</v>
      </c>
      <c r="H312" s="81"/>
      <c r="I312" s="81"/>
      <c r="J312" s="97" t="s">
        <v>988</v>
      </c>
      <c r="K312" s="97" t="s">
        <v>882</v>
      </c>
      <c r="L312" s="143" t="s">
        <v>995</v>
      </c>
      <c r="M312" s="77" t="s">
        <v>990</v>
      </c>
      <c r="N312" s="122"/>
      <c r="O312" s="84"/>
      <c r="P312" s="76">
        <v>69</v>
      </c>
      <c r="Q312" s="81">
        <v>25000</v>
      </c>
      <c r="R312" s="81">
        <v>4</v>
      </c>
      <c r="S312" s="89" t="s">
        <v>877</v>
      </c>
      <c r="T312" s="100" t="s">
        <v>891</v>
      </c>
      <c r="U312" s="81">
        <v>25.22</v>
      </c>
      <c r="V312" s="90" t="s">
        <v>884</v>
      </c>
    </row>
    <row r="313" spans="1:22" ht="15" customHeight="1">
      <c r="A313" s="124">
        <v>54276332</v>
      </c>
      <c r="B313" s="132">
        <v>44744</v>
      </c>
      <c r="C313" s="79"/>
      <c r="D313" s="81"/>
      <c r="E313" s="87">
        <v>44747</v>
      </c>
      <c r="F313" s="81">
        <v>80</v>
      </c>
      <c r="G313" s="98" t="s">
        <v>970</v>
      </c>
      <c r="H313" s="81"/>
      <c r="I313" s="81"/>
      <c r="J313" s="97" t="s">
        <v>988</v>
      </c>
      <c r="K313" s="97" t="s">
        <v>882</v>
      </c>
      <c r="L313" s="143" t="s">
        <v>996</v>
      </c>
      <c r="M313" s="77" t="s">
        <v>990</v>
      </c>
      <c r="N313" s="122"/>
      <c r="O313" s="84"/>
      <c r="P313" s="76">
        <v>70</v>
      </c>
      <c r="Q313" s="76">
        <v>23600</v>
      </c>
      <c r="R313" s="81">
        <v>4</v>
      </c>
      <c r="S313" s="85" t="s">
        <v>865</v>
      </c>
      <c r="T313" s="76" t="s">
        <v>895</v>
      </c>
      <c r="U313" s="76">
        <v>25.69</v>
      </c>
      <c r="V313" s="90" t="s">
        <v>884</v>
      </c>
    </row>
    <row r="314" spans="1:22" ht="15" customHeight="1">
      <c r="A314" s="124">
        <v>92779792</v>
      </c>
      <c r="B314" s="132">
        <v>44744</v>
      </c>
      <c r="C314" s="79"/>
      <c r="D314" s="81"/>
      <c r="E314" s="87">
        <v>44747</v>
      </c>
      <c r="F314" s="81">
        <v>80</v>
      </c>
      <c r="G314" s="98" t="s">
        <v>970</v>
      </c>
      <c r="H314" s="81"/>
      <c r="I314" s="81"/>
      <c r="J314" s="97" t="s">
        <v>988</v>
      </c>
      <c r="K314" s="97" t="s">
        <v>882</v>
      </c>
      <c r="L314" s="143" t="s">
        <v>997</v>
      </c>
      <c r="M314" s="77" t="s">
        <v>990</v>
      </c>
      <c r="N314" s="122"/>
      <c r="O314" s="84"/>
      <c r="P314" s="76">
        <v>74.5</v>
      </c>
      <c r="Q314" s="76">
        <v>25100</v>
      </c>
      <c r="R314" s="76">
        <v>4</v>
      </c>
      <c r="S314" s="85" t="s">
        <v>865</v>
      </c>
      <c r="T314" s="90" t="s">
        <v>879</v>
      </c>
      <c r="U314" s="76">
        <v>25.62</v>
      </c>
      <c r="V314" s="90" t="s">
        <v>884</v>
      </c>
    </row>
    <row r="315" spans="1:22" ht="15" customHeight="1">
      <c r="A315" s="124">
        <v>59186197</v>
      </c>
      <c r="B315" s="132">
        <v>44744</v>
      </c>
      <c r="C315" s="79"/>
      <c r="D315" s="81"/>
      <c r="E315" s="87">
        <v>44747</v>
      </c>
      <c r="F315" s="81">
        <v>80</v>
      </c>
      <c r="G315" s="98" t="s">
        <v>970</v>
      </c>
      <c r="H315" s="81"/>
      <c r="I315" s="81"/>
      <c r="J315" s="97" t="s">
        <v>988</v>
      </c>
      <c r="K315" s="97" t="s">
        <v>882</v>
      </c>
      <c r="L315" s="143" t="s">
        <v>998</v>
      </c>
      <c r="M315" s="77" t="s">
        <v>990</v>
      </c>
      <c r="N315" s="122"/>
      <c r="O315" s="84"/>
      <c r="P315" s="76">
        <v>69</v>
      </c>
      <c r="Q315" s="81">
        <v>25000</v>
      </c>
      <c r="R315" s="81">
        <v>4</v>
      </c>
      <c r="S315" s="89" t="s">
        <v>877</v>
      </c>
      <c r="T315" s="100" t="s">
        <v>891</v>
      </c>
      <c r="U315" s="81">
        <v>25.22</v>
      </c>
      <c r="V315" s="90" t="s">
        <v>884</v>
      </c>
    </row>
    <row r="316" spans="1:22" ht="14.25" customHeight="1">
      <c r="A316" s="104"/>
      <c r="B316" s="106"/>
      <c r="C316" s="105"/>
      <c r="D316" s="105"/>
      <c r="E316" s="105"/>
      <c r="F316" s="105"/>
      <c r="G316" s="149"/>
      <c r="H316" s="447" t="s">
        <v>999</v>
      </c>
      <c r="I316" s="440"/>
      <c r="J316" s="441"/>
      <c r="K316" s="92"/>
      <c r="L316" s="104"/>
      <c r="M316" s="104"/>
      <c r="N316" s="105"/>
      <c r="O316" s="108"/>
      <c r="P316" s="105"/>
      <c r="Q316" s="109"/>
      <c r="R316" s="109"/>
      <c r="S316" s="110"/>
      <c r="T316" s="109"/>
      <c r="U316" s="109"/>
      <c r="V316" s="105"/>
    </row>
    <row r="317" spans="1:22" ht="15" customHeight="1">
      <c r="A317" s="90">
        <v>54966064</v>
      </c>
      <c r="B317" s="78">
        <v>44741</v>
      </c>
      <c r="C317" s="79">
        <v>44742</v>
      </c>
      <c r="D317" s="114" t="s">
        <v>862</v>
      </c>
      <c r="E317" s="87">
        <v>44748</v>
      </c>
      <c r="F317" s="81">
        <v>80</v>
      </c>
      <c r="G317" s="81" t="s">
        <v>999</v>
      </c>
      <c r="H317" s="81"/>
      <c r="I317" s="78"/>
      <c r="J317" s="81"/>
      <c r="K317" s="117" t="s">
        <v>932</v>
      </c>
      <c r="L317" s="82" t="s">
        <v>935</v>
      </c>
      <c r="M317" s="77" t="s">
        <v>6</v>
      </c>
      <c r="N317" s="83"/>
      <c r="O317" s="84"/>
      <c r="P317" s="76">
        <v>69</v>
      </c>
      <c r="Q317" s="81">
        <v>25000</v>
      </c>
      <c r="R317" s="81">
        <v>4</v>
      </c>
      <c r="S317" s="89" t="s">
        <v>877</v>
      </c>
      <c r="T317" s="100" t="s">
        <v>891</v>
      </c>
      <c r="U317" s="81">
        <v>25.22</v>
      </c>
      <c r="V317" s="117" t="s">
        <v>934</v>
      </c>
    </row>
    <row r="318" spans="1:22" ht="15" customHeight="1">
      <c r="A318" s="90">
        <v>98305840</v>
      </c>
      <c r="B318" s="78">
        <v>44741</v>
      </c>
      <c r="C318" s="79">
        <v>44742</v>
      </c>
      <c r="D318" s="114" t="s">
        <v>862</v>
      </c>
      <c r="E318" s="87">
        <v>44748</v>
      </c>
      <c r="F318" s="81">
        <v>80</v>
      </c>
      <c r="G318" s="81" t="s">
        <v>999</v>
      </c>
      <c r="H318" s="81" t="s">
        <v>923</v>
      </c>
      <c r="I318" s="78">
        <v>44771</v>
      </c>
      <c r="J318" s="81"/>
      <c r="K318" s="117" t="s">
        <v>932</v>
      </c>
      <c r="L318" s="82" t="s">
        <v>935</v>
      </c>
      <c r="M318" s="77" t="s">
        <v>6</v>
      </c>
      <c r="N318" s="83"/>
      <c r="O318" s="84"/>
      <c r="P318" s="76">
        <v>68.5</v>
      </c>
      <c r="Q318" s="76">
        <v>25400</v>
      </c>
      <c r="R318" s="76">
        <v>4</v>
      </c>
      <c r="S318" s="85" t="s">
        <v>865</v>
      </c>
      <c r="T318" s="76" t="s">
        <v>873</v>
      </c>
      <c r="U318" s="76">
        <v>25.7</v>
      </c>
      <c r="V318" s="117" t="s">
        <v>934</v>
      </c>
    </row>
    <row r="319" spans="1:22" ht="15" customHeight="1">
      <c r="A319" s="90">
        <v>95257093</v>
      </c>
      <c r="B319" s="78">
        <v>44741</v>
      </c>
      <c r="C319" s="79">
        <v>44742</v>
      </c>
      <c r="D319" s="114" t="s">
        <v>862</v>
      </c>
      <c r="E319" s="87">
        <v>44748</v>
      </c>
      <c r="F319" s="81">
        <v>80</v>
      </c>
      <c r="G319" s="81" t="s">
        <v>999</v>
      </c>
      <c r="H319" s="81" t="s">
        <v>923</v>
      </c>
      <c r="I319" s="78">
        <v>44771</v>
      </c>
      <c r="J319" s="81"/>
      <c r="K319" s="117" t="s">
        <v>932</v>
      </c>
      <c r="L319" s="82" t="s">
        <v>935</v>
      </c>
      <c r="M319" s="77" t="s">
        <v>6</v>
      </c>
      <c r="N319" s="83"/>
      <c r="O319" s="84"/>
      <c r="P319" s="76">
        <v>69</v>
      </c>
      <c r="Q319" s="76">
        <v>25000</v>
      </c>
      <c r="R319" s="76">
        <v>4</v>
      </c>
      <c r="S319" s="85" t="s">
        <v>875</v>
      </c>
      <c r="T319" s="88" t="s">
        <v>876</v>
      </c>
      <c r="U319" s="76">
        <v>25.22</v>
      </c>
      <c r="V319" s="117" t="s">
        <v>934</v>
      </c>
    </row>
    <row r="320" spans="1:22" ht="15" customHeight="1">
      <c r="A320" s="90">
        <v>98022304</v>
      </c>
      <c r="B320" s="78">
        <v>44741</v>
      </c>
      <c r="C320" s="79">
        <v>44742</v>
      </c>
      <c r="D320" s="114" t="s">
        <v>862</v>
      </c>
      <c r="E320" s="87">
        <v>44748</v>
      </c>
      <c r="F320" s="81">
        <v>80</v>
      </c>
      <c r="G320" s="81" t="s">
        <v>999</v>
      </c>
      <c r="H320" s="81" t="s">
        <v>923</v>
      </c>
      <c r="I320" s="78">
        <v>44771</v>
      </c>
      <c r="J320" s="81"/>
      <c r="K320" s="117" t="s">
        <v>932</v>
      </c>
      <c r="L320" s="82" t="s">
        <v>935</v>
      </c>
      <c r="M320" s="77" t="s">
        <v>6</v>
      </c>
      <c r="N320" s="83"/>
      <c r="O320" s="84"/>
      <c r="P320" s="76">
        <v>69</v>
      </c>
      <c r="Q320" s="76">
        <v>25000</v>
      </c>
      <c r="R320" s="76">
        <v>4</v>
      </c>
      <c r="S320" s="85" t="s">
        <v>875</v>
      </c>
      <c r="T320" s="88" t="s">
        <v>876</v>
      </c>
      <c r="U320" s="76">
        <v>25.22</v>
      </c>
      <c r="V320" s="117" t="s">
        <v>934</v>
      </c>
    </row>
    <row r="321" spans="1:22" ht="15" customHeight="1">
      <c r="A321" s="97">
        <v>98163207</v>
      </c>
      <c r="B321" s="78">
        <v>44732</v>
      </c>
      <c r="C321" s="79">
        <v>44733</v>
      </c>
      <c r="D321" s="77" t="s">
        <v>862</v>
      </c>
      <c r="E321" s="87">
        <v>44748</v>
      </c>
      <c r="F321" s="81">
        <v>80</v>
      </c>
      <c r="G321" s="81" t="s">
        <v>999</v>
      </c>
      <c r="H321" s="81" t="s">
        <v>918</v>
      </c>
      <c r="I321" s="78">
        <v>44762</v>
      </c>
      <c r="J321" s="81"/>
      <c r="K321" s="116" t="s">
        <v>932</v>
      </c>
      <c r="L321" s="82" t="s">
        <v>965</v>
      </c>
      <c r="M321" s="77" t="s">
        <v>8</v>
      </c>
      <c r="N321" s="83"/>
      <c r="O321" s="84"/>
      <c r="P321" s="76">
        <v>69</v>
      </c>
      <c r="Q321" s="76">
        <v>25000</v>
      </c>
      <c r="R321" s="76">
        <v>4</v>
      </c>
      <c r="S321" s="85" t="s">
        <v>875</v>
      </c>
      <c r="T321" s="88" t="s">
        <v>876</v>
      </c>
      <c r="U321" s="76">
        <v>25.22</v>
      </c>
      <c r="V321" s="117" t="s">
        <v>934</v>
      </c>
    </row>
    <row r="322" spans="1:22" ht="15" customHeight="1">
      <c r="A322" s="97">
        <v>98198013</v>
      </c>
      <c r="B322" s="78">
        <v>44732</v>
      </c>
      <c r="C322" s="79">
        <v>44733</v>
      </c>
      <c r="D322" s="77" t="s">
        <v>862</v>
      </c>
      <c r="E322" s="87">
        <v>44748</v>
      </c>
      <c r="F322" s="81">
        <v>80</v>
      </c>
      <c r="G322" s="81" t="s">
        <v>999</v>
      </c>
      <c r="H322" s="81" t="s">
        <v>918</v>
      </c>
      <c r="I322" s="78">
        <v>44762</v>
      </c>
      <c r="J322" s="81"/>
      <c r="K322" s="116" t="s">
        <v>932</v>
      </c>
      <c r="L322" s="82" t="s">
        <v>965</v>
      </c>
      <c r="M322" s="77" t="s">
        <v>8</v>
      </c>
      <c r="N322" s="83"/>
      <c r="O322" s="84"/>
      <c r="P322" s="76">
        <v>69</v>
      </c>
      <c r="Q322" s="76">
        <v>25000</v>
      </c>
      <c r="R322" s="76">
        <v>4</v>
      </c>
      <c r="S322" s="85" t="s">
        <v>875</v>
      </c>
      <c r="T322" s="88" t="s">
        <v>876</v>
      </c>
      <c r="U322" s="76">
        <v>25.22</v>
      </c>
      <c r="V322" s="117" t="s">
        <v>934</v>
      </c>
    </row>
    <row r="323" spans="1:22" ht="15" customHeight="1">
      <c r="A323" s="97">
        <v>98198138</v>
      </c>
      <c r="B323" s="78">
        <v>44732</v>
      </c>
      <c r="C323" s="79">
        <v>44733</v>
      </c>
      <c r="D323" s="77" t="s">
        <v>862</v>
      </c>
      <c r="E323" s="87">
        <v>44748</v>
      </c>
      <c r="F323" s="81">
        <v>80</v>
      </c>
      <c r="G323" s="81" t="s">
        <v>999</v>
      </c>
      <c r="H323" s="81" t="s">
        <v>918</v>
      </c>
      <c r="I323" s="78">
        <v>44762</v>
      </c>
      <c r="J323" s="81"/>
      <c r="K323" s="116" t="s">
        <v>932</v>
      </c>
      <c r="L323" s="82" t="s">
        <v>965</v>
      </c>
      <c r="M323" s="77" t="s">
        <v>8</v>
      </c>
      <c r="N323" s="83"/>
      <c r="O323" s="84"/>
      <c r="P323" s="76">
        <v>69</v>
      </c>
      <c r="Q323" s="76">
        <v>25000</v>
      </c>
      <c r="R323" s="76">
        <v>4</v>
      </c>
      <c r="S323" s="85" t="s">
        <v>875</v>
      </c>
      <c r="T323" s="88" t="s">
        <v>876</v>
      </c>
      <c r="U323" s="76">
        <v>25.22</v>
      </c>
      <c r="V323" s="117" t="s">
        <v>934</v>
      </c>
    </row>
    <row r="324" spans="1:22" ht="15" customHeight="1">
      <c r="A324" s="81">
        <v>94111390</v>
      </c>
      <c r="B324" s="78">
        <v>44745</v>
      </c>
      <c r="C324" s="79">
        <v>44745</v>
      </c>
      <c r="D324" s="77" t="s">
        <v>862</v>
      </c>
      <c r="E324" s="87">
        <v>44748</v>
      </c>
      <c r="F324" s="81">
        <v>80</v>
      </c>
      <c r="G324" s="81" t="s">
        <v>999</v>
      </c>
      <c r="H324" s="81" t="s">
        <v>984</v>
      </c>
      <c r="I324" s="78">
        <v>44776</v>
      </c>
      <c r="J324" s="81"/>
      <c r="K324" s="117" t="s">
        <v>932</v>
      </c>
      <c r="L324" s="82" t="s">
        <v>1000</v>
      </c>
      <c r="M324" s="77" t="s">
        <v>6</v>
      </c>
      <c r="N324" s="83"/>
      <c r="O324" s="84"/>
      <c r="P324" s="76">
        <v>69</v>
      </c>
      <c r="Q324" s="81">
        <v>25000</v>
      </c>
      <c r="R324" s="81">
        <v>4</v>
      </c>
      <c r="S324" s="89" t="s">
        <v>877</v>
      </c>
      <c r="T324" s="100" t="s">
        <v>891</v>
      </c>
      <c r="U324" s="81">
        <v>25.22</v>
      </c>
      <c r="V324" s="117" t="s">
        <v>934</v>
      </c>
    </row>
    <row r="325" spans="1:22" ht="15" customHeight="1">
      <c r="A325" s="81">
        <v>54961180</v>
      </c>
      <c r="B325" s="78">
        <v>44745</v>
      </c>
      <c r="C325" s="79">
        <v>44745</v>
      </c>
      <c r="D325" s="77" t="s">
        <v>862</v>
      </c>
      <c r="E325" s="87">
        <v>44748</v>
      </c>
      <c r="F325" s="81">
        <v>80</v>
      </c>
      <c r="G325" s="81" t="s">
        <v>999</v>
      </c>
      <c r="H325" s="81" t="s">
        <v>984</v>
      </c>
      <c r="I325" s="78">
        <v>44776</v>
      </c>
      <c r="J325" s="81"/>
      <c r="K325" s="117" t="s">
        <v>932</v>
      </c>
      <c r="L325" s="82" t="s">
        <v>1000</v>
      </c>
      <c r="M325" s="77" t="s">
        <v>6</v>
      </c>
      <c r="N325" s="83"/>
      <c r="O325" s="84"/>
      <c r="P325" s="76">
        <v>69</v>
      </c>
      <c r="Q325" s="81">
        <v>25000</v>
      </c>
      <c r="R325" s="81">
        <v>4</v>
      </c>
      <c r="S325" s="89" t="s">
        <v>877</v>
      </c>
      <c r="T325" s="100" t="s">
        <v>891</v>
      </c>
      <c r="U325" s="81">
        <v>25.22</v>
      </c>
      <c r="V325" s="117" t="s">
        <v>934</v>
      </c>
    </row>
    <row r="326" spans="1:22" ht="15" customHeight="1">
      <c r="A326" s="81">
        <v>94250297</v>
      </c>
      <c r="B326" s="78">
        <v>44745</v>
      </c>
      <c r="C326" s="79">
        <v>44745</v>
      </c>
      <c r="D326" s="77" t="s">
        <v>862</v>
      </c>
      <c r="E326" s="87">
        <v>44748</v>
      </c>
      <c r="F326" s="81">
        <v>80</v>
      </c>
      <c r="G326" s="81" t="s">
        <v>999</v>
      </c>
      <c r="H326" s="81" t="s">
        <v>984</v>
      </c>
      <c r="I326" s="78">
        <v>44776</v>
      </c>
      <c r="J326" s="81"/>
      <c r="K326" s="117" t="s">
        <v>932</v>
      </c>
      <c r="L326" s="82" t="s">
        <v>1000</v>
      </c>
      <c r="M326" s="77" t="s">
        <v>6</v>
      </c>
      <c r="N326" s="83"/>
      <c r="O326" s="84"/>
      <c r="P326" s="76">
        <v>69</v>
      </c>
      <c r="Q326" s="81">
        <v>25000</v>
      </c>
      <c r="R326" s="81">
        <v>4</v>
      </c>
      <c r="S326" s="89" t="s">
        <v>877</v>
      </c>
      <c r="T326" s="100" t="s">
        <v>891</v>
      </c>
      <c r="U326" s="81">
        <v>25.22</v>
      </c>
      <c r="V326" s="117" t="s">
        <v>934</v>
      </c>
    </row>
    <row r="327" spans="1:22" ht="15" customHeight="1">
      <c r="A327" s="81">
        <v>59932954</v>
      </c>
      <c r="B327" s="78">
        <v>44745</v>
      </c>
      <c r="C327" s="79">
        <v>44745</v>
      </c>
      <c r="D327" s="77" t="s">
        <v>862</v>
      </c>
      <c r="E327" s="87">
        <v>44748</v>
      </c>
      <c r="F327" s="81">
        <v>80</v>
      </c>
      <c r="G327" s="81" t="s">
        <v>999</v>
      </c>
      <c r="H327" s="81" t="s">
        <v>984</v>
      </c>
      <c r="I327" s="78">
        <v>44776</v>
      </c>
      <c r="J327" s="81"/>
      <c r="K327" s="117" t="s">
        <v>932</v>
      </c>
      <c r="L327" s="82" t="s">
        <v>1000</v>
      </c>
      <c r="M327" s="77" t="s">
        <v>6</v>
      </c>
      <c r="N327" s="83"/>
      <c r="O327" s="84"/>
      <c r="P327" s="76">
        <v>69</v>
      </c>
      <c r="Q327" s="81">
        <v>25000</v>
      </c>
      <c r="R327" s="81">
        <v>4</v>
      </c>
      <c r="S327" s="89" t="s">
        <v>877</v>
      </c>
      <c r="T327" s="100" t="s">
        <v>891</v>
      </c>
      <c r="U327" s="81">
        <v>25.22</v>
      </c>
      <c r="V327" s="117" t="s">
        <v>934</v>
      </c>
    </row>
    <row r="328" spans="1:22" ht="15" customHeight="1">
      <c r="A328" s="76">
        <v>54037494</v>
      </c>
      <c r="B328" s="78">
        <v>44745</v>
      </c>
      <c r="C328" s="79">
        <v>44745</v>
      </c>
      <c r="D328" s="77" t="s">
        <v>862</v>
      </c>
      <c r="E328" s="87">
        <v>44748</v>
      </c>
      <c r="F328" s="81">
        <v>80</v>
      </c>
      <c r="G328" s="81" t="s">
        <v>999</v>
      </c>
      <c r="H328" s="81" t="s">
        <v>984</v>
      </c>
      <c r="I328" s="78">
        <v>44776</v>
      </c>
      <c r="J328" s="81"/>
      <c r="K328" s="117" t="s">
        <v>932</v>
      </c>
      <c r="L328" s="82" t="s">
        <v>1000</v>
      </c>
      <c r="M328" s="77" t="s">
        <v>6</v>
      </c>
      <c r="N328" s="83"/>
      <c r="O328" s="84"/>
      <c r="P328" s="76">
        <v>69</v>
      </c>
      <c r="Q328" s="81">
        <v>25000</v>
      </c>
      <c r="R328" s="81">
        <v>4</v>
      </c>
      <c r="S328" s="89" t="s">
        <v>877</v>
      </c>
      <c r="T328" s="100" t="s">
        <v>891</v>
      </c>
      <c r="U328" s="81">
        <v>25.22</v>
      </c>
      <c r="V328" s="117" t="s">
        <v>934</v>
      </c>
    </row>
    <row r="329" spans="1:22" ht="15" customHeight="1">
      <c r="A329" s="76">
        <v>54970363</v>
      </c>
      <c r="B329" s="78">
        <v>44745</v>
      </c>
      <c r="C329" s="79">
        <v>44745</v>
      </c>
      <c r="D329" s="77" t="s">
        <v>862</v>
      </c>
      <c r="E329" s="87">
        <v>44748</v>
      </c>
      <c r="F329" s="81">
        <v>80</v>
      </c>
      <c r="G329" s="81" t="s">
        <v>999</v>
      </c>
      <c r="H329" s="81" t="s">
        <v>984</v>
      </c>
      <c r="I329" s="78">
        <v>44776</v>
      </c>
      <c r="J329" s="81"/>
      <c r="K329" s="117" t="s">
        <v>932</v>
      </c>
      <c r="L329" s="82" t="s">
        <v>1000</v>
      </c>
      <c r="M329" s="77" t="s">
        <v>6</v>
      </c>
      <c r="N329" s="83"/>
      <c r="O329" s="84"/>
      <c r="P329" s="76">
        <v>69</v>
      </c>
      <c r="Q329" s="81">
        <v>25000</v>
      </c>
      <c r="R329" s="81">
        <v>4</v>
      </c>
      <c r="S329" s="89" t="s">
        <v>877</v>
      </c>
      <c r="T329" s="100" t="s">
        <v>891</v>
      </c>
      <c r="U329" s="81">
        <v>25.22</v>
      </c>
      <c r="V329" s="117" t="s">
        <v>934</v>
      </c>
    </row>
    <row r="330" spans="1:22" ht="15" customHeight="1">
      <c r="A330" s="76">
        <v>54968136</v>
      </c>
      <c r="B330" s="78">
        <v>44745</v>
      </c>
      <c r="C330" s="79">
        <v>44745</v>
      </c>
      <c r="D330" s="77" t="s">
        <v>862</v>
      </c>
      <c r="E330" s="87">
        <v>44748</v>
      </c>
      <c r="F330" s="81">
        <v>80</v>
      </c>
      <c r="G330" s="81" t="s">
        <v>999</v>
      </c>
      <c r="H330" s="81" t="s">
        <v>984</v>
      </c>
      <c r="I330" s="78">
        <v>44776</v>
      </c>
      <c r="J330" s="81"/>
      <c r="K330" s="117" t="s">
        <v>932</v>
      </c>
      <c r="L330" s="82" t="s">
        <v>1000</v>
      </c>
      <c r="M330" s="77" t="s">
        <v>6</v>
      </c>
      <c r="N330" s="83"/>
      <c r="O330" s="84"/>
      <c r="P330" s="76">
        <v>69</v>
      </c>
      <c r="Q330" s="81">
        <v>25000</v>
      </c>
      <c r="R330" s="81">
        <v>4</v>
      </c>
      <c r="S330" s="89" t="s">
        <v>877</v>
      </c>
      <c r="T330" s="100" t="s">
        <v>891</v>
      </c>
      <c r="U330" s="81">
        <v>25.22</v>
      </c>
      <c r="V330" s="117" t="s">
        <v>934</v>
      </c>
    </row>
    <row r="331" spans="1:22" ht="15" customHeight="1">
      <c r="A331" s="76">
        <v>54271093</v>
      </c>
      <c r="B331" s="78">
        <v>44745</v>
      </c>
      <c r="C331" s="79">
        <v>44745</v>
      </c>
      <c r="D331" s="77" t="s">
        <v>862</v>
      </c>
      <c r="E331" s="87">
        <v>44748</v>
      </c>
      <c r="F331" s="81">
        <v>80</v>
      </c>
      <c r="G331" s="81" t="s">
        <v>999</v>
      </c>
      <c r="H331" s="81" t="s">
        <v>984</v>
      </c>
      <c r="I331" s="78">
        <v>44776</v>
      </c>
      <c r="J331" s="81"/>
      <c r="K331" s="117" t="s">
        <v>932</v>
      </c>
      <c r="L331" s="82" t="s">
        <v>1000</v>
      </c>
      <c r="M331" s="77" t="s">
        <v>6</v>
      </c>
      <c r="N331" s="83"/>
      <c r="O331" s="84"/>
      <c r="P331" s="76">
        <v>69</v>
      </c>
      <c r="Q331" s="76">
        <v>25000</v>
      </c>
      <c r="R331" s="76">
        <v>4</v>
      </c>
      <c r="S331" s="85" t="s">
        <v>865</v>
      </c>
      <c r="T331" s="137" t="s">
        <v>969</v>
      </c>
      <c r="U331" s="76">
        <v>25.72</v>
      </c>
      <c r="V331" s="117" t="s">
        <v>934</v>
      </c>
    </row>
    <row r="332" spans="1:22" ht="15" customHeight="1">
      <c r="A332" s="81">
        <v>54272216</v>
      </c>
      <c r="B332" s="78">
        <v>44745</v>
      </c>
      <c r="C332" s="79">
        <v>44745</v>
      </c>
      <c r="D332" s="77" t="s">
        <v>862</v>
      </c>
      <c r="E332" s="87">
        <v>44748</v>
      </c>
      <c r="F332" s="81">
        <v>80</v>
      </c>
      <c r="G332" s="81" t="s">
        <v>999</v>
      </c>
      <c r="H332" s="81" t="s">
        <v>984</v>
      </c>
      <c r="I332" s="78">
        <v>44776</v>
      </c>
      <c r="J332" s="81"/>
      <c r="K332" s="117" t="s">
        <v>932</v>
      </c>
      <c r="L332" s="82" t="s">
        <v>1000</v>
      </c>
      <c r="M332" s="77" t="s">
        <v>6</v>
      </c>
      <c r="N332" s="83"/>
      <c r="O332" s="84"/>
      <c r="P332" s="76">
        <v>69</v>
      </c>
      <c r="Q332" s="76">
        <v>25000</v>
      </c>
      <c r="R332" s="76">
        <v>4</v>
      </c>
      <c r="S332" s="85" t="s">
        <v>865</v>
      </c>
      <c r="T332" s="137" t="s">
        <v>969</v>
      </c>
      <c r="U332" s="76">
        <v>25.72</v>
      </c>
      <c r="V332" s="117" t="s">
        <v>934</v>
      </c>
    </row>
    <row r="333" spans="1:22" ht="15" customHeight="1">
      <c r="A333" s="81">
        <v>54266507</v>
      </c>
      <c r="B333" s="78">
        <v>44745</v>
      </c>
      <c r="C333" s="79">
        <v>44745</v>
      </c>
      <c r="D333" s="77" t="s">
        <v>862</v>
      </c>
      <c r="E333" s="87">
        <v>44748</v>
      </c>
      <c r="F333" s="81">
        <v>80</v>
      </c>
      <c r="G333" s="81" t="s">
        <v>999</v>
      </c>
      <c r="H333" s="81" t="s">
        <v>984</v>
      </c>
      <c r="I333" s="78">
        <v>44776</v>
      </c>
      <c r="J333" s="81"/>
      <c r="K333" s="117" t="s">
        <v>932</v>
      </c>
      <c r="L333" s="82" t="s">
        <v>1000</v>
      </c>
      <c r="M333" s="77" t="s">
        <v>6</v>
      </c>
      <c r="N333" s="83"/>
      <c r="O333" s="84"/>
      <c r="P333" s="76">
        <v>70</v>
      </c>
      <c r="Q333" s="76">
        <v>23600</v>
      </c>
      <c r="R333" s="81">
        <v>4</v>
      </c>
      <c r="S333" s="85" t="s">
        <v>865</v>
      </c>
      <c r="T333" s="76" t="s">
        <v>895</v>
      </c>
      <c r="U333" s="76">
        <v>25.69</v>
      </c>
      <c r="V333" s="117" t="s">
        <v>934</v>
      </c>
    </row>
    <row r="334" spans="1:22" ht="15" customHeight="1">
      <c r="A334" s="81">
        <v>54916051</v>
      </c>
      <c r="B334" s="78">
        <v>44745</v>
      </c>
      <c r="C334" s="79">
        <v>44745</v>
      </c>
      <c r="D334" s="77" t="s">
        <v>862</v>
      </c>
      <c r="E334" s="87">
        <v>44748</v>
      </c>
      <c r="F334" s="81">
        <v>80</v>
      </c>
      <c r="G334" s="81" t="s">
        <v>999</v>
      </c>
      <c r="H334" s="81" t="s">
        <v>984</v>
      </c>
      <c r="I334" s="78">
        <v>44776</v>
      </c>
      <c r="J334" s="81"/>
      <c r="K334" s="117" t="s">
        <v>932</v>
      </c>
      <c r="L334" s="82" t="s">
        <v>1000</v>
      </c>
      <c r="M334" s="77" t="s">
        <v>6</v>
      </c>
      <c r="N334" s="83"/>
      <c r="O334" s="84"/>
      <c r="P334" s="76">
        <v>69</v>
      </c>
      <c r="Q334" s="76">
        <v>24700</v>
      </c>
      <c r="R334" s="76">
        <v>4</v>
      </c>
      <c r="S334" s="85" t="s">
        <v>865</v>
      </c>
      <c r="T334" s="126" t="s">
        <v>951</v>
      </c>
      <c r="U334" s="76">
        <v>25.69</v>
      </c>
      <c r="V334" s="117" t="s">
        <v>934</v>
      </c>
    </row>
    <row r="335" spans="1:22" ht="15" customHeight="1">
      <c r="A335" s="81">
        <v>54915319</v>
      </c>
      <c r="B335" s="78">
        <v>44745</v>
      </c>
      <c r="C335" s="79">
        <v>44745</v>
      </c>
      <c r="D335" s="77" t="s">
        <v>862</v>
      </c>
      <c r="E335" s="87">
        <v>44748</v>
      </c>
      <c r="F335" s="81">
        <v>80</v>
      </c>
      <c r="G335" s="81" t="s">
        <v>999</v>
      </c>
      <c r="H335" s="81" t="s">
        <v>984</v>
      </c>
      <c r="I335" s="78">
        <v>44776</v>
      </c>
      <c r="J335" s="81"/>
      <c r="K335" s="117" t="s">
        <v>932</v>
      </c>
      <c r="L335" s="82" t="s">
        <v>1000</v>
      </c>
      <c r="M335" s="77" t="s">
        <v>6</v>
      </c>
      <c r="N335" s="83"/>
      <c r="O335" s="84"/>
      <c r="P335" s="76">
        <v>69</v>
      </c>
      <c r="Q335" s="76">
        <v>24500</v>
      </c>
      <c r="R335" s="76">
        <v>4</v>
      </c>
      <c r="S335" s="85" t="s">
        <v>865</v>
      </c>
      <c r="T335" s="126" t="s">
        <v>951</v>
      </c>
      <c r="U335" s="76">
        <v>25.69</v>
      </c>
      <c r="V335" s="117" t="s">
        <v>934</v>
      </c>
    </row>
    <row r="336" spans="1:22" ht="15" customHeight="1">
      <c r="A336" s="76">
        <v>54917448</v>
      </c>
      <c r="B336" s="78">
        <v>44745</v>
      </c>
      <c r="C336" s="79">
        <v>44745</v>
      </c>
      <c r="D336" s="77" t="s">
        <v>862</v>
      </c>
      <c r="E336" s="87">
        <v>44748</v>
      </c>
      <c r="F336" s="81">
        <v>80</v>
      </c>
      <c r="G336" s="81" t="s">
        <v>999</v>
      </c>
      <c r="H336" s="81" t="s">
        <v>984</v>
      </c>
      <c r="I336" s="78">
        <v>44776</v>
      </c>
      <c r="J336" s="81"/>
      <c r="K336" s="117" t="s">
        <v>932</v>
      </c>
      <c r="L336" s="82" t="s">
        <v>1000</v>
      </c>
      <c r="M336" s="77" t="s">
        <v>6</v>
      </c>
      <c r="N336" s="83"/>
      <c r="O336" s="84"/>
      <c r="P336" s="76">
        <v>68</v>
      </c>
      <c r="Q336" s="76">
        <v>25900</v>
      </c>
      <c r="R336" s="76">
        <v>4</v>
      </c>
      <c r="S336" s="85" t="s">
        <v>865</v>
      </c>
      <c r="T336" s="125" t="s">
        <v>948</v>
      </c>
      <c r="U336" s="76">
        <v>25.72</v>
      </c>
      <c r="V336" s="117" t="s">
        <v>934</v>
      </c>
    </row>
    <row r="337" spans="1:22" ht="15" customHeight="1">
      <c r="A337" s="76">
        <v>54914833</v>
      </c>
      <c r="B337" s="78">
        <v>44745</v>
      </c>
      <c r="C337" s="79">
        <v>44745</v>
      </c>
      <c r="D337" s="77" t="s">
        <v>862</v>
      </c>
      <c r="E337" s="87">
        <v>44748</v>
      </c>
      <c r="F337" s="81">
        <v>80</v>
      </c>
      <c r="G337" s="81" t="s">
        <v>999</v>
      </c>
      <c r="H337" s="81" t="s">
        <v>984</v>
      </c>
      <c r="I337" s="78">
        <v>44776</v>
      </c>
      <c r="J337" s="81"/>
      <c r="K337" s="117" t="s">
        <v>932</v>
      </c>
      <c r="L337" s="82" t="s">
        <v>1000</v>
      </c>
      <c r="M337" s="77" t="s">
        <v>6</v>
      </c>
      <c r="N337" s="83"/>
      <c r="O337" s="84"/>
      <c r="P337" s="76">
        <v>68</v>
      </c>
      <c r="Q337" s="76">
        <v>25900</v>
      </c>
      <c r="R337" s="76">
        <v>4</v>
      </c>
      <c r="S337" s="85" t="s">
        <v>865</v>
      </c>
      <c r="T337" s="125" t="s">
        <v>948</v>
      </c>
      <c r="U337" s="76">
        <v>25.72</v>
      </c>
      <c r="V337" s="117" t="s">
        <v>934</v>
      </c>
    </row>
    <row r="338" spans="1:22" ht="15" customHeight="1">
      <c r="A338" s="76">
        <v>98313190</v>
      </c>
      <c r="B338" s="78">
        <v>44745</v>
      </c>
      <c r="C338" s="79">
        <v>44745</v>
      </c>
      <c r="D338" s="77" t="s">
        <v>862</v>
      </c>
      <c r="E338" s="87">
        <v>44748</v>
      </c>
      <c r="F338" s="81">
        <v>80</v>
      </c>
      <c r="G338" s="81" t="s">
        <v>999</v>
      </c>
      <c r="H338" s="81" t="s">
        <v>984</v>
      </c>
      <c r="I338" s="78">
        <v>44776</v>
      </c>
      <c r="J338" s="81"/>
      <c r="K338" s="117" t="s">
        <v>932</v>
      </c>
      <c r="L338" s="82" t="s">
        <v>1000</v>
      </c>
      <c r="M338" s="77" t="s">
        <v>6</v>
      </c>
      <c r="N338" s="83"/>
      <c r="O338" s="84"/>
      <c r="P338" s="76">
        <v>68.5</v>
      </c>
      <c r="Q338" s="76">
        <v>25500</v>
      </c>
      <c r="R338" s="76">
        <v>4</v>
      </c>
      <c r="S338" s="85" t="s">
        <v>865</v>
      </c>
      <c r="T338" s="76" t="s">
        <v>873</v>
      </c>
      <c r="U338" s="76">
        <v>25.7</v>
      </c>
      <c r="V338" s="117" t="s">
        <v>934</v>
      </c>
    </row>
    <row r="339" spans="1:22" ht="15" customHeight="1">
      <c r="A339" s="81">
        <v>98301427</v>
      </c>
      <c r="B339" s="78">
        <v>44745</v>
      </c>
      <c r="C339" s="79">
        <v>44745</v>
      </c>
      <c r="D339" s="77" t="s">
        <v>862</v>
      </c>
      <c r="E339" s="87">
        <v>44748</v>
      </c>
      <c r="F339" s="81">
        <v>80</v>
      </c>
      <c r="G339" s="81" t="s">
        <v>999</v>
      </c>
      <c r="H339" s="81" t="s">
        <v>984</v>
      </c>
      <c r="I339" s="78">
        <v>44776</v>
      </c>
      <c r="J339" s="81"/>
      <c r="K339" s="117" t="s">
        <v>932</v>
      </c>
      <c r="L339" s="82" t="s">
        <v>1000</v>
      </c>
      <c r="M339" s="77" t="s">
        <v>6</v>
      </c>
      <c r="N339" s="83"/>
      <c r="O339" s="84"/>
      <c r="P339" s="76">
        <v>68.5</v>
      </c>
      <c r="Q339" s="76">
        <v>25300</v>
      </c>
      <c r="R339" s="76">
        <v>4</v>
      </c>
      <c r="S339" s="85" t="s">
        <v>865</v>
      </c>
      <c r="T339" s="76" t="s">
        <v>873</v>
      </c>
      <c r="U339" s="76">
        <v>25.7</v>
      </c>
      <c r="V339" s="117" t="s">
        <v>934</v>
      </c>
    </row>
    <row r="340" spans="1:22" ht="15" customHeight="1">
      <c r="A340" s="81">
        <v>98515133</v>
      </c>
      <c r="B340" s="78">
        <v>44745</v>
      </c>
      <c r="C340" s="79">
        <v>44745</v>
      </c>
      <c r="D340" s="77" t="s">
        <v>862</v>
      </c>
      <c r="E340" s="87">
        <v>44748</v>
      </c>
      <c r="F340" s="81">
        <v>80</v>
      </c>
      <c r="G340" s="81" t="s">
        <v>999</v>
      </c>
      <c r="H340" s="81" t="s">
        <v>984</v>
      </c>
      <c r="I340" s="78">
        <v>44776</v>
      </c>
      <c r="J340" s="81"/>
      <c r="K340" s="117" t="s">
        <v>932</v>
      </c>
      <c r="L340" s="82" t="s">
        <v>1000</v>
      </c>
      <c r="M340" s="77" t="s">
        <v>6</v>
      </c>
      <c r="N340" s="83"/>
      <c r="O340" s="84"/>
      <c r="P340" s="76">
        <v>68.5</v>
      </c>
      <c r="Q340" s="76">
        <v>25400</v>
      </c>
      <c r="R340" s="76">
        <v>4</v>
      </c>
      <c r="S340" s="85" t="s">
        <v>865</v>
      </c>
      <c r="T340" s="76" t="s">
        <v>873</v>
      </c>
      <c r="U340" s="76">
        <v>25.7</v>
      </c>
      <c r="V340" s="117" t="s">
        <v>934</v>
      </c>
    </row>
    <row r="341" spans="1:22" ht="15" customHeight="1">
      <c r="A341" s="76">
        <v>95271490</v>
      </c>
      <c r="B341" s="78">
        <v>44745</v>
      </c>
      <c r="C341" s="79">
        <v>44745</v>
      </c>
      <c r="D341" s="77" t="s">
        <v>862</v>
      </c>
      <c r="E341" s="87">
        <v>44748</v>
      </c>
      <c r="F341" s="81">
        <v>80</v>
      </c>
      <c r="G341" s="81" t="s">
        <v>999</v>
      </c>
      <c r="H341" s="81" t="s">
        <v>984</v>
      </c>
      <c r="I341" s="78">
        <v>44776</v>
      </c>
      <c r="J341" s="81"/>
      <c r="K341" s="117" t="s">
        <v>932</v>
      </c>
      <c r="L341" s="82" t="s">
        <v>1000</v>
      </c>
      <c r="M341" s="77" t="s">
        <v>6</v>
      </c>
      <c r="N341" s="83"/>
      <c r="O341" s="84"/>
      <c r="P341" s="76">
        <v>69</v>
      </c>
      <c r="Q341" s="76">
        <v>25000</v>
      </c>
      <c r="R341" s="76">
        <v>4</v>
      </c>
      <c r="S341" s="85" t="s">
        <v>875</v>
      </c>
      <c r="T341" s="88" t="s">
        <v>876</v>
      </c>
      <c r="U341" s="76">
        <v>25.22</v>
      </c>
      <c r="V341" s="117" t="s">
        <v>934</v>
      </c>
    </row>
    <row r="342" spans="1:22" ht="15" customHeight="1">
      <c r="A342" s="76">
        <v>98100852</v>
      </c>
      <c r="B342" s="78">
        <v>44745</v>
      </c>
      <c r="C342" s="79">
        <v>44745</v>
      </c>
      <c r="D342" s="77" t="s">
        <v>862</v>
      </c>
      <c r="E342" s="87">
        <v>44748</v>
      </c>
      <c r="F342" s="81">
        <v>80</v>
      </c>
      <c r="G342" s="81" t="s">
        <v>999</v>
      </c>
      <c r="H342" s="81" t="s">
        <v>984</v>
      </c>
      <c r="I342" s="78">
        <v>44776</v>
      </c>
      <c r="J342" s="81"/>
      <c r="K342" s="117" t="s">
        <v>932</v>
      </c>
      <c r="L342" s="82" t="s">
        <v>1000</v>
      </c>
      <c r="M342" s="77" t="s">
        <v>6</v>
      </c>
      <c r="N342" s="83"/>
      <c r="O342" s="84"/>
      <c r="P342" s="76">
        <v>69</v>
      </c>
      <c r="Q342" s="76">
        <v>25000</v>
      </c>
      <c r="R342" s="76">
        <v>4</v>
      </c>
      <c r="S342" s="85" t="s">
        <v>875</v>
      </c>
      <c r="T342" s="88" t="s">
        <v>876</v>
      </c>
      <c r="U342" s="76">
        <v>25.22</v>
      </c>
      <c r="V342" s="117" t="s">
        <v>934</v>
      </c>
    </row>
    <row r="343" spans="1:22" ht="15" customHeight="1">
      <c r="A343" s="76">
        <v>98161565</v>
      </c>
      <c r="B343" s="78">
        <v>44745</v>
      </c>
      <c r="C343" s="79">
        <v>44745</v>
      </c>
      <c r="D343" s="77" t="s">
        <v>862</v>
      </c>
      <c r="E343" s="87">
        <v>44748</v>
      </c>
      <c r="F343" s="81">
        <v>80</v>
      </c>
      <c r="G343" s="81" t="s">
        <v>999</v>
      </c>
      <c r="H343" s="81" t="s">
        <v>984</v>
      </c>
      <c r="I343" s="78">
        <v>44776</v>
      </c>
      <c r="J343" s="81"/>
      <c r="K343" s="117" t="s">
        <v>932</v>
      </c>
      <c r="L343" s="82" t="s">
        <v>1000</v>
      </c>
      <c r="M343" s="77" t="s">
        <v>6</v>
      </c>
      <c r="N343" s="83"/>
      <c r="O343" s="84"/>
      <c r="P343" s="76">
        <v>69</v>
      </c>
      <c r="Q343" s="76">
        <v>25000</v>
      </c>
      <c r="R343" s="76">
        <v>4</v>
      </c>
      <c r="S343" s="85" t="s">
        <v>875</v>
      </c>
      <c r="T343" s="88" t="s">
        <v>876</v>
      </c>
      <c r="U343" s="76">
        <v>25.22</v>
      </c>
      <c r="V343" s="117" t="s">
        <v>934</v>
      </c>
    </row>
    <row r="344" spans="1:22" ht="15" customHeight="1">
      <c r="A344" s="76">
        <v>59988279</v>
      </c>
      <c r="B344" s="78">
        <v>44745</v>
      </c>
      <c r="C344" s="79">
        <v>44745</v>
      </c>
      <c r="D344" s="77" t="s">
        <v>862</v>
      </c>
      <c r="E344" s="87">
        <v>44748</v>
      </c>
      <c r="F344" s="102">
        <v>60</v>
      </c>
      <c r="G344" s="81" t="s">
        <v>999</v>
      </c>
      <c r="H344" s="81" t="s">
        <v>984</v>
      </c>
      <c r="I344" s="78">
        <v>44776</v>
      </c>
      <c r="J344" s="81"/>
      <c r="K344" s="117" t="s">
        <v>932</v>
      </c>
      <c r="L344" s="82" t="s">
        <v>1000</v>
      </c>
      <c r="M344" s="77" t="s">
        <v>6</v>
      </c>
      <c r="N344" s="83"/>
      <c r="O344" s="84"/>
      <c r="P344" s="76">
        <v>72</v>
      </c>
      <c r="Q344" s="76">
        <v>21000</v>
      </c>
      <c r="R344" s="76">
        <v>3</v>
      </c>
      <c r="S344" s="85" t="s">
        <v>899</v>
      </c>
      <c r="T344" s="76" t="s">
        <v>952</v>
      </c>
      <c r="U344" s="76">
        <v>19.62</v>
      </c>
      <c r="V344" s="117" t="s">
        <v>934</v>
      </c>
    </row>
    <row r="345" spans="1:22" ht="15" customHeight="1">
      <c r="A345" s="81">
        <v>59987776</v>
      </c>
      <c r="B345" s="78">
        <v>44745</v>
      </c>
      <c r="C345" s="79">
        <v>44745</v>
      </c>
      <c r="D345" s="77" t="s">
        <v>862</v>
      </c>
      <c r="E345" s="87">
        <v>44748</v>
      </c>
      <c r="F345" s="102">
        <v>60</v>
      </c>
      <c r="G345" s="81" t="s">
        <v>999</v>
      </c>
      <c r="H345" s="81" t="s">
        <v>984</v>
      </c>
      <c r="I345" s="78">
        <v>44776</v>
      </c>
      <c r="J345" s="81"/>
      <c r="K345" s="117" t="s">
        <v>932</v>
      </c>
      <c r="L345" s="82" t="s">
        <v>1000</v>
      </c>
      <c r="M345" s="77" t="s">
        <v>6</v>
      </c>
      <c r="N345" s="83"/>
      <c r="O345" s="84"/>
      <c r="P345" s="76">
        <v>72</v>
      </c>
      <c r="Q345" s="76">
        <v>21000</v>
      </c>
      <c r="R345" s="76">
        <v>3</v>
      </c>
      <c r="S345" s="85" t="s">
        <v>899</v>
      </c>
      <c r="T345" s="76" t="s">
        <v>952</v>
      </c>
      <c r="U345" s="76">
        <v>19.62</v>
      </c>
      <c r="V345" s="117" t="s">
        <v>934</v>
      </c>
    </row>
    <row r="346" spans="1:22" ht="15" customHeight="1">
      <c r="A346" s="81">
        <v>59996983</v>
      </c>
      <c r="B346" s="78">
        <v>44745</v>
      </c>
      <c r="C346" s="79">
        <v>44745</v>
      </c>
      <c r="D346" s="77" t="s">
        <v>862</v>
      </c>
      <c r="E346" s="87">
        <v>44748</v>
      </c>
      <c r="F346" s="102">
        <v>60</v>
      </c>
      <c r="G346" s="81" t="s">
        <v>999</v>
      </c>
      <c r="H346" s="81" t="s">
        <v>984</v>
      </c>
      <c r="I346" s="78">
        <v>44776</v>
      </c>
      <c r="J346" s="81"/>
      <c r="K346" s="117" t="s">
        <v>932</v>
      </c>
      <c r="L346" s="82" t="s">
        <v>1000</v>
      </c>
      <c r="M346" s="77" t="s">
        <v>6</v>
      </c>
      <c r="N346" s="83"/>
      <c r="O346" s="84"/>
      <c r="P346" s="76">
        <v>72</v>
      </c>
      <c r="Q346" s="76">
        <v>21700</v>
      </c>
      <c r="R346" s="76">
        <v>3</v>
      </c>
      <c r="S346" s="85" t="s">
        <v>899</v>
      </c>
      <c r="T346" s="76" t="s">
        <v>900</v>
      </c>
      <c r="U346" s="81">
        <v>19.62</v>
      </c>
      <c r="V346" s="117" t="s">
        <v>934</v>
      </c>
    </row>
    <row r="347" spans="1:22" ht="15" customHeight="1">
      <c r="A347" s="81">
        <v>54302203</v>
      </c>
      <c r="B347" s="78">
        <v>44745</v>
      </c>
      <c r="C347" s="79">
        <v>44745</v>
      </c>
      <c r="D347" s="77" t="s">
        <v>862</v>
      </c>
      <c r="E347" s="87">
        <v>44748</v>
      </c>
      <c r="F347" s="103">
        <v>40</v>
      </c>
      <c r="G347" s="81" t="s">
        <v>999</v>
      </c>
      <c r="H347" s="81" t="s">
        <v>984</v>
      </c>
      <c r="I347" s="78">
        <v>44776</v>
      </c>
      <c r="J347" s="81"/>
      <c r="K347" s="117" t="s">
        <v>932</v>
      </c>
      <c r="L347" s="82" t="s">
        <v>1000</v>
      </c>
      <c r="M347" s="77" t="s">
        <v>6</v>
      </c>
      <c r="N347" s="83"/>
      <c r="O347" s="84"/>
      <c r="P347" s="76">
        <v>72</v>
      </c>
      <c r="Q347" s="76">
        <v>19900</v>
      </c>
      <c r="R347" s="76">
        <v>2</v>
      </c>
      <c r="S347" s="85" t="s">
        <v>953</v>
      </c>
      <c r="T347" s="76" t="s">
        <v>1001</v>
      </c>
      <c r="U347" s="76">
        <v>14.62</v>
      </c>
      <c r="V347" s="117" t="s">
        <v>934</v>
      </c>
    </row>
    <row r="348" spans="1:22" ht="15" customHeight="1">
      <c r="A348" s="81">
        <v>54959150</v>
      </c>
      <c r="B348" s="78">
        <v>44745</v>
      </c>
      <c r="C348" s="79">
        <v>44745</v>
      </c>
      <c r="D348" s="77" t="s">
        <v>862</v>
      </c>
      <c r="E348" s="87">
        <v>44748</v>
      </c>
      <c r="F348" s="103">
        <v>40</v>
      </c>
      <c r="G348" s="81" t="s">
        <v>999</v>
      </c>
      <c r="H348" s="81" t="s">
        <v>984</v>
      </c>
      <c r="I348" s="78">
        <v>44776</v>
      </c>
      <c r="J348" s="81"/>
      <c r="K348" s="117" t="s">
        <v>932</v>
      </c>
      <c r="L348" s="82" t="s">
        <v>1000</v>
      </c>
      <c r="M348" s="77" t="s">
        <v>6</v>
      </c>
      <c r="N348" s="83"/>
      <c r="O348" s="84"/>
      <c r="P348" s="76">
        <v>70</v>
      </c>
      <c r="Q348" s="127">
        <v>21500</v>
      </c>
      <c r="R348" s="127">
        <v>2</v>
      </c>
      <c r="S348" s="128" t="s">
        <v>953</v>
      </c>
      <c r="T348" s="129" t="s">
        <v>954</v>
      </c>
      <c r="U348" s="127">
        <v>14.62</v>
      </c>
      <c r="V348" s="117" t="s">
        <v>934</v>
      </c>
    </row>
    <row r="349" spans="1:22" ht="15" customHeight="1">
      <c r="A349" s="81">
        <v>54349360</v>
      </c>
      <c r="B349" s="78">
        <v>44745</v>
      </c>
      <c r="C349" s="79">
        <v>44745</v>
      </c>
      <c r="D349" s="77" t="s">
        <v>862</v>
      </c>
      <c r="E349" s="87">
        <v>44748</v>
      </c>
      <c r="F349" s="103">
        <v>40</v>
      </c>
      <c r="G349" s="81" t="s">
        <v>999</v>
      </c>
      <c r="H349" s="81" t="s">
        <v>984</v>
      </c>
      <c r="I349" s="78">
        <v>44776</v>
      </c>
      <c r="J349" s="81"/>
      <c r="K349" s="117" t="s">
        <v>932</v>
      </c>
      <c r="L349" s="82" t="s">
        <v>1000</v>
      </c>
      <c r="M349" s="77" t="s">
        <v>6</v>
      </c>
      <c r="N349" s="83"/>
      <c r="O349" s="84"/>
      <c r="P349" s="76">
        <v>70</v>
      </c>
      <c r="Q349" s="127">
        <v>21000</v>
      </c>
      <c r="R349" s="127">
        <v>2</v>
      </c>
      <c r="S349" s="128" t="s">
        <v>953</v>
      </c>
      <c r="T349" s="129" t="s">
        <v>954</v>
      </c>
      <c r="U349" s="127">
        <v>14.62</v>
      </c>
      <c r="V349" s="117" t="s">
        <v>934</v>
      </c>
    </row>
    <row r="350" spans="1:22" ht="14.25" customHeight="1">
      <c r="A350" s="104"/>
      <c r="B350" s="106"/>
      <c r="C350" s="105"/>
      <c r="D350" s="105"/>
      <c r="E350" s="105"/>
      <c r="F350" s="105"/>
      <c r="G350" s="149"/>
      <c r="H350" s="447" t="s">
        <v>1002</v>
      </c>
      <c r="I350" s="440"/>
      <c r="J350" s="441"/>
      <c r="K350" s="92"/>
      <c r="L350" s="104"/>
      <c r="M350" s="104"/>
      <c r="N350" s="105"/>
      <c r="O350" s="108"/>
      <c r="P350" s="105"/>
      <c r="Q350" s="109"/>
      <c r="R350" s="109"/>
      <c r="S350" s="110"/>
      <c r="T350" s="109"/>
      <c r="U350" s="109"/>
      <c r="V350" s="105"/>
    </row>
    <row r="351" spans="1:22" ht="15" customHeight="1">
      <c r="A351" s="144">
        <v>92512391</v>
      </c>
      <c r="B351" s="77"/>
      <c r="C351" s="79">
        <v>44746</v>
      </c>
      <c r="D351" s="77" t="s">
        <v>862</v>
      </c>
      <c r="E351" s="80">
        <v>44749.125</v>
      </c>
      <c r="F351" s="81">
        <v>80</v>
      </c>
      <c r="G351" s="81" t="s">
        <v>1002</v>
      </c>
      <c r="H351" s="81"/>
      <c r="I351" s="77"/>
      <c r="J351" s="76"/>
      <c r="K351" s="111" t="s">
        <v>117</v>
      </c>
      <c r="L351" s="82" t="s">
        <v>928</v>
      </c>
      <c r="M351" s="77" t="s">
        <v>5</v>
      </c>
      <c r="N351" s="83"/>
      <c r="O351" s="84"/>
      <c r="P351" s="76">
        <v>69.5</v>
      </c>
      <c r="Q351" s="76">
        <v>24000</v>
      </c>
      <c r="R351" s="76">
        <v>4</v>
      </c>
      <c r="S351" s="85" t="s">
        <v>865</v>
      </c>
      <c r="T351" s="76" t="s">
        <v>896</v>
      </c>
      <c r="U351" s="76">
        <v>25.69</v>
      </c>
      <c r="V351" s="111" t="s">
        <v>909</v>
      </c>
    </row>
    <row r="352" spans="1:22" ht="15" customHeight="1">
      <c r="A352" s="144">
        <v>59931576</v>
      </c>
      <c r="B352" s="78">
        <v>44746</v>
      </c>
      <c r="C352" s="79">
        <v>44747</v>
      </c>
      <c r="D352" s="77" t="s">
        <v>862</v>
      </c>
      <c r="E352" s="87">
        <v>44749</v>
      </c>
      <c r="F352" s="81">
        <v>80</v>
      </c>
      <c r="G352" s="81" t="s">
        <v>1002</v>
      </c>
      <c r="H352" s="89"/>
      <c r="I352" s="77"/>
      <c r="J352" s="81"/>
      <c r="K352" s="111" t="s">
        <v>117</v>
      </c>
      <c r="L352" s="82" t="s">
        <v>1003</v>
      </c>
      <c r="M352" s="77" t="s">
        <v>5</v>
      </c>
      <c r="N352" s="83"/>
      <c r="O352" s="84"/>
      <c r="P352" s="76">
        <v>69</v>
      </c>
      <c r="Q352" s="81">
        <v>25000</v>
      </c>
      <c r="R352" s="81">
        <v>4</v>
      </c>
      <c r="S352" s="89" t="s">
        <v>877</v>
      </c>
      <c r="T352" s="100" t="s">
        <v>891</v>
      </c>
      <c r="U352" s="81">
        <v>25.22</v>
      </c>
      <c r="V352" s="111" t="s">
        <v>909</v>
      </c>
    </row>
    <row r="353" spans="1:22" ht="15" customHeight="1">
      <c r="A353" s="144">
        <v>91961318</v>
      </c>
      <c r="B353" s="78">
        <v>44746</v>
      </c>
      <c r="C353" s="79">
        <v>44747</v>
      </c>
      <c r="D353" s="77" t="s">
        <v>862</v>
      </c>
      <c r="E353" s="87">
        <v>44749</v>
      </c>
      <c r="F353" s="81">
        <v>80</v>
      </c>
      <c r="G353" s="81" t="s">
        <v>1002</v>
      </c>
      <c r="H353" s="89"/>
      <c r="I353" s="77"/>
      <c r="J353" s="81"/>
      <c r="K353" s="77" t="s">
        <v>910</v>
      </c>
      <c r="L353" s="82" t="s">
        <v>1003</v>
      </c>
      <c r="M353" s="77" t="s">
        <v>5</v>
      </c>
      <c r="N353" s="83"/>
      <c r="O353" s="84"/>
      <c r="P353" s="76">
        <v>69</v>
      </c>
      <c r="Q353" s="81">
        <v>24800</v>
      </c>
      <c r="R353" s="76">
        <v>4</v>
      </c>
      <c r="S353" s="85" t="s">
        <v>865</v>
      </c>
      <c r="T353" s="101" t="s">
        <v>897</v>
      </c>
      <c r="U353" s="76">
        <v>25.38</v>
      </c>
      <c r="V353" s="81" t="s">
        <v>911</v>
      </c>
    </row>
    <row r="354" spans="1:22" ht="15" customHeight="1">
      <c r="A354" s="144">
        <v>92513696</v>
      </c>
      <c r="B354" s="78">
        <v>44746</v>
      </c>
      <c r="C354" s="79">
        <v>44747</v>
      </c>
      <c r="D354" s="77" t="s">
        <v>862</v>
      </c>
      <c r="E354" s="87">
        <v>44749</v>
      </c>
      <c r="F354" s="81">
        <v>80</v>
      </c>
      <c r="G354" s="81" t="s">
        <v>1002</v>
      </c>
      <c r="H354" s="89"/>
      <c r="I354" s="77"/>
      <c r="J354" s="81"/>
      <c r="K354" s="111" t="s">
        <v>117</v>
      </c>
      <c r="L354" s="82" t="s">
        <v>1003</v>
      </c>
      <c r="M354" s="77" t="s">
        <v>5</v>
      </c>
      <c r="N354" s="83"/>
      <c r="O354" s="84"/>
      <c r="P354" s="76">
        <v>69.5</v>
      </c>
      <c r="Q354" s="76">
        <v>23900</v>
      </c>
      <c r="R354" s="76">
        <v>4</v>
      </c>
      <c r="S354" s="85" t="s">
        <v>865</v>
      </c>
      <c r="T354" s="76" t="s">
        <v>896</v>
      </c>
      <c r="U354" s="76">
        <v>25.69</v>
      </c>
      <c r="V354" s="111" t="s">
        <v>909</v>
      </c>
    </row>
    <row r="355" spans="1:22" ht="15" customHeight="1">
      <c r="A355" s="144">
        <v>92514090</v>
      </c>
      <c r="B355" s="78">
        <v>44746</v>
      </c>
      <c r="C355" s="79">
        <v>44747</v>
      </c>
      <c r="D355" s="77" t="s">
        <v>862</v>
      </c>
      <c r="E355" s="87">
        <v>44749</v>
      </c>
      <c r="F355" s="81">
        <v>80</v>
      </c>
      <c r="G355" s="81" t="s">
        <v>1002</v>
      </c>
      <c r="H355" s="89"/>
      <c r="I355" s="77"/>
      <c r="J355" s="81"/>
      <c r="K355" s="111" t="s">
        <v>117</v>
      </c>
      <c r="L355" s="82" t="s">
        <v>1003</v>
      </c>
      <c r="M355" s="77" t="s">
        <v>5</v>
      </c>
      <c r="N355" s="83"/>
      <c r="O355" s="84"/>
      <c r="P355" s="76">
        <v>69.5</v>
      </c>
      <c r="Q355" s="76">
        <v>23900</v>
      </c>
      <c r="R355" s="76">
        <v>4</v>
      </c>
      <c r="S355" s="85" t="s">
        <v>865</v>
      </c>
      <c r="T355" s="76" t="s">
        <v>896</v>
      </c>
      <c r="U355" s="76">
        <v>25.69</v>
      </c>
      <c r="V355" s="111" t="s">
        <v>909</v>
      </c>
    </row>
    <row r="356" spans="1:22" ht="15" customHeight="1">
      <c r="A356" s="144">
        <v>92514793</v>
      </c>
      <c r="B356" s="78">
        <v>44746</v>
      </c>
      <c r="C356" s="79">
        <v>44747</v>
      </c>
      <c r="D356" s="77" t="s">
        <v>862</v>
      </c>
      <c r="E356" s="87">
        <v>44749</v>
      </c>
      <c r="F356" s="81">
        <v>80</v>
      </c>
      <c r="G356" s="81" t="s">
        <v>1002</v>
      </c>
      <c r="H356" s="89"/>
      <c r="I356" s="77"/>
      <c r="J356" s="81"/>
      <c r="K356" s="111" t="s">
        <v>117</v>
      </c>
      <c r="L356" s="82" t="s">
        <v>1003</v>
      </c>
      <c r="M356" s="77" t="s">
        <v>5</v>
      </c>
      <c r="N356" s="83"/>
      <c r="O356" s="84"/>
      <c r="P356" s="76">
        <v>69.5</v>
      </c>
      <c r="Q356" s="76">
        <v>24000</v>
      </c>
      <c r="R356" s="76">
        <v>4</v>
      </c>
      <c r="S356" s="85" t="s">
        <v>865</v>
      </c>
      <c r="T356" s="76" t="s">
        <v>896</v>
      </c>
      <c r="U356" s="76">
        <v>25.69</v>
      </c>
      <c r="V356" s="111" t="s">
        <v>909</v>
      </c>
    </row>
    <row r="357" spans="1:22" ht="15" customHeight="1">
      <c r="A357" s="144">
        <v>92562792</v>
      </c>
      <c r="B357" s="78">
        <v>44746</v>
      </c>
      <c r="C357" s="79">
        <v>44747</v>
      </c>
      <c r="D357" s="77" t="s">
        <v>862</v>
      </c>
      <c r="E357" s="87">
        <v>44749</v>
      </c>
      <c r="F357" s="81">
        <v>80</v>
      </c>
      <c r="G357" s="81" t="s">
        <v>1002</v>
      </c>
      <c r="H357" s="89"/>
      <c r="I357" s="77"/>
      <c r="J357" s="81"/>
      <c r="K357" s="111" t="s">
        <v>117</v>
      </c>
      <c r="L357" s="82" t="s">
        <v>1003</v>
      </c>
      <c r="M357" s="77" t="s">
        <v>5</v>
      </c>
      <c r="N357" s="83"/>
      <c r="O357" s="84"/>
      <c r="P357" s="76">
        <v>69.5</v>
      </c>
      <c r="Q357" s="76">
        <v>23900</v>
      </c>
      <c r="R357" s="76">
        <v>4</v>
      </c>
      <c r="S357" s="85" t="s">
        <v>865</v>
      </c>
      <c r="T357" s="76" t="s">
        <v>896</v>
      </c>
      <c r="U357" s="76">
        <v>25.69</v>
      </c>
      <c r="V357" s="111" t="s">
        <v>909</v>
      </c>
    </row>
    <row r="358" spans="1:22" ht="15" customHeight="1">
      <c r="A358" s="144">
        <v>92631597</v>
      </c>
      <c r="B358" s="78">
        <v>44746</v>
      </c>
      <c r="C358" s="79">
        <v>44747</v>
      </c>
      <c r="D358" s="77" t="s">
        <v>862</v>
      </c>
      <c r="E358" s="87">
        <v>44749</v>
      </c>
      <c r="F358" s="81">
        <v>80</v>
      </c>
      <c r="G358" s="81" t="s">
        <v>1002</v>
      </c>
      <c r="H358" s="89"/>
      <c r="I358" s="77"/>
      <c r="J358" s="81"/>
      <c r="K358" s="111" t="s">
        <v>117</v>
      </c>
      <c r="L358" s="82" t="s">
        <v>1003</v>
      </c>
      <c r="M358" s="77" t="s">
        <v>5</v>
      </c>
      <c r="N358" s="83"/>
      <c r="O358" s="84"/>
      <c r="P358" s="76">
        <v>69.5</v>
      </c>
      <c r="Q358" s="76">
        <v>23900</v>
      </c>
      <c r="R358" s="76">
        <v>4</v>
      </c>
      <c r="S358" s="85" t="s">
        <v>865</v>
      </c>
      <c r="T358" s="76" t="s">
        <v>896</v>
      </c>
      <c r="U358" s="76">
        <v>25.69</v>
      </c>
      <c r="V358" s="111" t="s">
        <v>909</v>
      </c>
    </row>
    <row r="359" spans="1:22" ht="15" customHeight="1">
      <c r="A359" s="144">
        <v>92633296</v>
      </c>
      <c r="B359" s="78">
        <v>44746</v>
      </c>
      <c r="C359" s="79">
        <v>44747</v>
      </c>
      <c r="D359" s="77" t="s">
        <v>862</v>
      </c>
      <c r="E359" s="87">
        <v>44749</v>
      </c>
      <c r="F359" s="81">
        <v>80</v>
      </c>
      <c r="G359" s="81" t="s">
        <v>1002</v>
      </c>
      <c r="H359" s="89"/>
      <c r="I359" s="77"/>
      <c r="J359" s="81"/>
      <c r="K359" s="111" t="s">
        <v>117</v>
      </c>
      <c r="L359" s="82" t="s">
        <v>1003</v>
      </c>
      <c r="M359" s="77" t="s">
        <v>5</v>
      </c>
      <c r="N359" s="83"/>
      <c r="O359" s="84"/>
      <c r="P359" s="76">
        <v>69.5</v>
      </c>
      <c r="Q359" s="76">
        <v>23900</v>
      </c>
      <c r="R359" s="76">
        <v>4</v>
      </c>
      <c r="S359" s="85" t="s">
        <v>865</v>
      </c>
      <c r="T359" s="76" t="s">
        <v>896</v>
      </c>
      <c r="U359" s="76">
        <v>25.69</v>
      </c>
      <c r="V359" s="111" t="s">
        <v>909</v>
      </c>
    </row>
    <row r="360" spans="1:22" ht="15" customHeight="1">
      <c r="A360" s="144">
        <v>92634195</v>
      </c>
      <c r="B360" s="78">
        <v>44746</v>
      </c>
      <c r="C360" s="79">
        <v>44747</v>
      </c>
      <c r="D360" s="77" t="s">
        <v>862</v>
      </c>
      <c r="E360" s="87">
        <v>44749</v>
      </c>
      <c r="F360" s="81">
        <v>80</v>
      </c>
      <c r="G360" s="81" t="s">
        <v>1002</v>
      </c>
      <c r="H360" s="89"/>
      <c r="I360" s="77"/>
      <c r="J360" s="81"/>
      <c r="K360" s="111" t="s">
        <v>117</v>
      </c>
      <c r="L360" s="82" t="s">
        <v>1003</v>
      </c>
      <c r="M360" s="77" t="s">
        <v>5</v>
      </c>
      <c r="N360" s="83"/>
      <c r="O360" s="84"/>
      <c r="P360" s="76">
        <v>69.5</v>
      </c>
      <c r="Q360" s="76">
        <v>23900</v>
      </c>
      <c r="R360" s="76">
        <v>4</v>
      </c>
      <c r="S360" s="85" t="s">
        <v>865</v>
      </c>
      <c r="T360" s="76" t="s">
        <v>896</v>
      </c>
      <c r="U360" s="76">
        <v>25.69</v>
      </c>
      <c r="V360" s="111" t="s">
        <v>909</v>
      </c>
    </row>
    <row r="361" spans="1:22" ht="15" customHeight="1">
      <c r="A361" s="144">
        <v>92692698</v>
      </c>
      <c r="B361" s="78">
        <v>44746</v>
      </c>
      <c r="C361" s="79">
        <v>44747</v>
      </c>
      <c r="D361" s="77" t="s">
        <v>862</v>
      </c>
      <c r="E361" s="87">
        <v>44749</v>
      </c>
      <c r="F361" s="81">
        <v>80</v>
      </c>
      <c r="G361" s="81" t="s">
        <v>1002</v>
      </c>
      <c r="H361" s="89"/>
      <c r="I361" s="77"/>
      <c r="J361" s="81"/>
      <c r="K361" s="111" t="s">
        <v>117</v>
      </c>
      <c r="L361" s="82" t="s">
        <v>1003</v>
      </c>
      <c r="M361" s="77" t="s">
        <v>5</v>
      </c>
      <c r="N361" s="83"/>
      <c r="O361" s="84"/>
      <c r="P361" s="76">
        <v>69</v>
      </c>
      <c r="Q361" s="81">
        <v>24700</v>
      </c>
      <c r="R361" s="76">
        <v>4</v>
      </c>
      <c r="S361" s="85" t="s">
        <v>865</v>
      </c>
      <c r="T361" s="101" t="s">
        <v>897</v>
      </c>
      <c r="U361" s="76">
        <v>25.38</v>
      </c>
      <c r="V361" s="111" t="s">
        <v>909</v>
      </c>
    </row>
    <row r="362" spans="1:22" ht="15" customHeight="1">
      <c r="A362" s="144">
        <v>92697895</v>
      </c>
      <c r="B362" s="78">
        <v>44746</v>
      </c>
      <c r="C362" s="79">
        <v>44747</v>
      </c>
      <c r="D362" s="77" t="s">
        <v>862</v>
      </c>
      <c r="E362" s="87">
        <v>44749</v>
      </c>
      <c r="F362" s="81">
        <v>80</v>
      </c>
      <c r="G362" s="81" t="s">
        <v>1002</v>
      </c>
      <c r="H362" s="89"/>
      <c r="I362" s="77"/>
      <c r="J362" s="81"/>
      <c r="K362" s="111" t="s">
        <v>117</v>
      </c>
      <c r="L362" s="82" t="s">
        <v>1003</v>
      </c>
      <c r="M362" s="77" t="s">
        <v>5</v>
      </c>
      <c r="N362" s="83"/>
      <c r="O362" s="84"/>
      <c r="P362" s="76">
        <v>69</v>
      </c>
      <c r="Q362" s="81">
        <v>24700</v>
      </c>
      <c r="R362" s="76">
        <v>4</v>
      </c>
      <c r="S362" s="85" t="s">
        <v>865</v>
      </c>
      <c r="T362" s="101" t="s">
        <v>897</v>
      </c>
      <c r="U362" s="76">
        <v>25.38</v>
      </c>
      <c r="V362" s="111" t="s">
        <v>909</v>
      </c>
    </row>
    <row r="363" spans="1:22" ht="15" customHeight="1">
      <c r="A363" s="144">
        <v>92797596</v>
      </c>
      <c r="B363" s="78">
        <v>44746</v>
      </c>
      <c r="C363" s="79">
        <v>44747</v>
      </c>
      <c r="D363" s="77" t="s">
        <v>862</v>
      </c>
      <c r="E363" s="87">
        <v>44749</v>
      </c>
      <c r="F363" s="81">
        <v>80</v>
      </c>
      <c r="G363" s="81" t="s">
        <v>1002</v>
      </c>
      <c r="H363" s="89"/>
      <c r="I363" s="77"/>
      <c r="J363" s="81"/>
      <c r="K363" s="111" t="s">
        <v>117</v>
      </c>
      <c r="L363" s="82" t="s">
        <v>1003</v>
      </c>
      <c r="M363" s="77" t="s">
        <v>5</v>
      </c>
      <c r="N363" s="83">
        <v>44806</v>
      </c>
      <c r="O363" s="84"/>
      <c r="P363" s="76">
        <v>69</v>
      </c>
      <c r="Q363" s="81">
        <v>24800</v>
      </c>
      <c r="R363" s="76">
        <v>4</v>
      </c>
      <c r="S363" s="85" t="s">
        <v>865</v>
      </c>
      <c r="T363" s="101" t="s">
        <v>897</v>
      </c>
      <c r="U363" s="76">
        <v>25.38</v>
      </c>
      <c r="V363" s="111" t="s">
        <v>909</v>
      </c>
    </row>
    <row r="364" spans="1:22" ht="15" customHeight="1">
      <c r="A364" s="144">
        <v>92811298</v>
      </c>
      <c r="B364" s="78">
        <v>44746</v>
      </c>
      <c r="C364" s="79">
        <v>44747</v>
      </c>
      <c r="D364" s="77" t="s">
        <v>862</v>
      </c>
      <c r="E364" s="87">
        <v>44749</v>
      </c>
      <c r="F364" s="81">
        <v>80</v>
      </c>
      <c r="G364" s="81" t="s">
        <v>1002</v>
      </c>
      <c r="H364" s="89"/>
      <c r="I364" s="77"/>
      <c r="J364" s="81"/>
      <c r="K364" s="111" t="s">
        <v>117</v>
      </c>
      <c r="L364" s="82" t="s">
        <v>1003</v>
      </c>
      <c r="M364" s="77" t="s">
        <v>5</v>
      </c>
      <c r="N364" s="83"/>
      <c r="O364" s="84"/>
      <c r="P364" s="76">
        <v>69.5</v>
      </c>
      <c r="Q364" s="76">
        <v>23800</v>
      </c>
      <c r="R364" s="76">
        <v>4</v>
      </c>
      <c r="S364" s="85" t="s">
        <v>865</v>
      </c>
      <c r="T364" s="76" t="s">
        <v>896</v>
      </c>
      <c r="U364" s="76">
        <v>25.69</v>
      </c>
      <c r="V364" s="111" t="s">
        <v>909</v>
      </c>
    </row>
    <row r="365" spans="1:22" ht="15" customHeight="1">
      <c r="A365" s="144">
        <v>92847193</v>
      </c>
      <c r="B365" s="78">
        <v>44746</v>
      </c>
      <c r="C365" s="79">
        <v>44747</v>
      </c>
      <c r="D365" s="77" t="s">
        <v>862</v>
      </c>
      <c r="E365" s="87">
        <v>44749</v>
      </c>
      <c r="F365" s="81">
        <v>80</v>
      </c>
      <c r="G365" s="81" t="s">
        <v>1002</v>
      </c>
      <c r="H365" s="89"/>
      <c r="I365" s="77"/>
      <c r="J365" s="81"/>
      <c r="K365" s="111" t="s">
        <v>117</v>
      </c>
      <c r="L365" s="82" t="s">
        <v>1003</v>
      </c>
      <c r="M365" s="77" t="s">
        <v>5</v>
      </c>
      <c r="N365" s="83"/>
      <c r="O365" s="84"/>
      <c r="P365" s="76">
        <v>74.5</v>
      </c>
      <c r="Q365" s="76">
        <v>25100</v>
      </c>
      <c r="R365" s="76">
        <v>4</v>
      </c>
      <c r="S365" s="85" t="s">
        <v>865</v>
      </c>
      <c r="T365" s="90" t="s">
        <v>879</v>
      </c>
      <c r="U365" s="76">
        <v>25.62</v>
      </c>
      <c r="V365" s="111" t="s">
        <v>909</v>
      </c>
    </row>
    <row r="366" spans="1:22" ht="15" customHeight="1">
      <c r="A366" s="144">
        <v>92884899</v>
      </c>
      <c r="B366" s="78">
        <v>44746</v>
      </c>
      <c r="C366" s="79">
        <v>44747</v>
      </c>
      <c r="D366" s="77" t="s">
        <v>862</v>
      </c>
      <c r="E366" s="87">
        <v>44749</v>
      </c>
      <c r="F366" s="81">
        <v>80</v>
      </c>
      <c r="G366" s="81" t="s">
        <v>1002</v>
      </c>
      <c r="H366" s="89"/>
      <c r="I366" s="77"/>
      <c r="J366" s="81"/>
      <c r="K366" s="111" t="s">
        <v>117</v>
      </c>
      <c r="L366" s="82" t="s">
        <v>1003</v>
      </c>
      <c r="M366" s="77" t="s">
        <v>5</v>
      </c>
      <c r="N366" s="83"/>
      <c r="O366" s="84"/>
      <c r="P366" s="76">
        <v>69.5</v>
      </c>
      <c r="Q366" s="76">
        <v>23900</v>
      </c>
      <c r="R366" s="76">
        <v>4</v>
      </c>
      <c r="S366" s="85" t="s">
        <v>865</v>
      </c>
      <c r="T366" s="76" t="s">
        <v>896</v>
      </c>
      <c r="U366" s="76">
        <v>25.69</v>
      </c>
      <c r="V366" s="111" t="s">
        <v>909</v>
      </c>
    </row>
    <row r="367" spans="1:22" ht="15" customHeight="1">
      <c r="A367" s="144">
        <v>94598893</v>
      </c>
      <c r="B367" s="78">
        <v>44746</v>
      </c>
      <c r="C367" s="79">
        <v>44747</v>
      </c>
      <c r="D367" s="77" t="s">
        <v>862</v>
      </c>
      <c r="E367" s="87">
        <v>44749</v>
      </c>
      <c r="F367" s="81">
        <v>80</v>
      </c>
      <c r="G367" s="81" t="s">
        <v>1002</v>
      </c>
      <c r="H367" s="89"/>
      <c r="I367" s="77"/>
      <c r="J367" s="81"/>
      <c r="K367" s="111" t="s">
        <v>117</v>
      </c>
      <c r="L367" s="82" t="s">
        <v>1003</v>
      </c>
      <c r="M367" s="77" t="s">
        <v>5</v>
      </c>
      <c r="N367" s="83"/>
      <c r="O367" s="84"/>
      <c r="P367" s="81">
        <v>69.5</v>
      </c>
      <c r="Q367" s="81">
        <v>23900</v>
      </c>
      <c r="R367" s="81">
        <v>4</v>
      </c>
      <c r="S367" s="85" t="s">
        <v>865</v>
      </c>
      <c r="T367" s="81" t="s">
        <v>912</v>
      </c>
      <c r="U367" s="81">
        <v>25.62</v>
      </c>
      <c r="V367" s="111" t="s">
        <v>909</v>
      </c>
    </row>
    <row r="368" spans="1:22" ht="15" customHeight="1">
      <c r="A368" s="144">
        <v>94599198</v>
      </c>
      <c r="B368" s="78">
        <v>44746</v>
      </c>
      <c r="C368" s="79">
        <v>44747</v>
      </c>
      <c r="D368" s="77" t="s">
        <v>862</v>
      </c>
      <c r="E368" s="87">
        <v>44749</v>
      </c>
      <c r="F368" s="81">
        <v>80</v>
      </c>
      <c r="G368" s="81" t="s">
        <v>1002</v>
      </c>
      <c r="H368" s="89"/>
      <c r="I368" s="77"/>
      <c r="J368" s="81"/>
      <c r="K368" s="111" t="s">
        <v>117</v>
      </c>
      <c r="L368" s="82" t="s">
        <v>1003</v>
      </c>
      <c r="M368" s="77" t="s">
        <v>5</v>
      </c>
      <c r="N368" s="83"/>
      <c r="O368" s="84"/>
      <c r="P368" s="81">
        <v>69.5</v>
      </c>
      <c r="Q368" s="81">
        <v>23800</v>
      </c>
      <c r="R368" s="81">
        <v>4</v>
      </c>
      <c r="S368" s="85" t="s">
        <v>865</v>
      </c>
      <c r="T368" s="81" t="s">
        <v>912</v>
      </c>
      <c r="U368" s="81">
        <v>25.62</v>
      </c>
      <c r="V368" s="111" t="s">
        <v>909</v>
      </c>
    </row>
    <row r="369" spans="1:22" ht="15" customHeight="1">
      <c r="A369" s="144">
        <v>97840698</v>
      </c>
      <c r="B369" s="78">
        <v>44746</v>
      </c>
      <c r="C369" s="79">
        <v>44747</v>
      </c>
      <c r="D369" s="77" t="s">
        <v>862</v>
      </c>
      <c r="E369" s="87">
        <v>44749</v>
      </c>
      <c r="F369" s="81">
        <v>80</v>
      </c>
      <c r="G369" s="81" t="s">
        <v>1002</v>
      </c>
      <c r="H369" s="89"/>
      <c r="I369" s="77"/>
      <c r="J369" s="81"/>
      <c r="K369" s="111" t="s">
        <v>117</v>
      </c>
      <c r="L369" s="82" t="s">
        <v>1003</v>
      </c>
      <c r="M369" s="77" t="s">
        <v>5</v>
      </c>
      <c r="N369" s="83"/>
      <c r="O369" s="84"/>
      <c r="P369" s="76">
        <v>74.5</v>
      </c>
      <c r="Q369" s="76">
        <v>25100</v>
      </c>
      <c r="R369" s="76">
        <v>4</v>
      </c>
      <c r="S369" s="85" t="s">
        <v>865</v>
      </c>
      <c r="T369" s="90" t="s">
        <v>879</v>
      </c>
      <c r="U369" s="76">
        <v>25.62</v>
      </c>
      <c r="V369" s="111" t="s">
        <v>909</v>
      </c>
    </row>
    <row r="370" spans="1:22" ht="15" customHeight="1">
      <c r="A370" s="144">
        <v>97846992</v>
      </c>
      <c r="B370" s="78">
        <v>44746</v>
      </c>
      <c r="C370" s="79">
        <v>44747</v>
      </c>
      <c r="D370" s="77" t="s">
        <v>862</v>
      </c>
      <c r="E370" s="87">
        <v>44749</v>
      </c>
      <c r="F370" s="81">
        <v>80</v>
      </c>
      <c r="G370" s="81" t="s">
        <v>1002</v>
      </c>
      <c r="H370" s="89"/>
      <c r="I370" s="77"/>
      <c r="J370" s="81"/>
      <c r="K370" s="111" t="s">
        <v>117</v>
      </c>
      <c r="L370" s="82" t="s">
        <v>1003</v>
      </c>
      <c r="M370" s="77" t="s">
        <v>5</v>
      </c>
      <c r="N370" s="83"/>
      <c r="O370" s="84"/>
      <c r="P370" s="76">
        <v>74.5</v>
      </c>
      <c r="Q370" s="76">
        <v>25100</v>
      </c>
      <c r="R370" s="76">
        <v>4</v>
      </c>
      <c r="S370" s="85" t="s">
        <v>865</v>
      </c>
      <c r="T370" s="90" t="s">
        <v>879</v>
      </c>
      <c r="U370" s="76">
        <v>25.62</v>
      </c>
      <c r="V370" s="111" t="s">
        <v>909</v>
      </c>
    </row>
    <row r="371" spans="1:22" ht="15" customHeight="1">
      <c r="A371" s="144">
        <v>97895791</v>
      </c>
      <c r="B371" s="78">
        <v>44746</v>
      </c>
      <c r="C371" s="79">
        <v>44747</v>
      </c>
      <c r="D371" s="77" t="s">
        <v>862</v>
      </c>
      <c r="E371" s="87">
        <v>44749</v>
      </c>
      <c r="F371" s="81">
        <v>80</v>
      </c>
      <c r="G371" s="81" t="s">
        <v>1002</v>
      </c>
      <c r="H371" s="89"/>
      <c r="I371" s="77"/>
      <c r="J371" s="81"/>
      <c r="K371" s="111" t="s">
        <v>117</v>
      </c>
      <c r="L371" s="82" t="s">
        <v>1003</v>
      </c>
      <c r="M371" s="77" t="s">
        <v>5</v>
      </c>
      <c r="N371" s="83"/>
      <c r="O371" s="84"/>
      <c r="P371" s="76">
        <v>74.5</v>
      </c>
      <c r="Q371" s="76">
        <v>25100</v>
      </c>
      <c r="R371" s="76">
        <v>4</v>
      </c>
      <c r="S371" s="85" t="s">
        <v>865</v>
      </c>
      <c r="T371" s="90" t="s">
        <v>879</v>
      </c>
      <c r="U371" s="76">
        <v>25.62</v>
      </c>
      <c r="V371" s="111" t="s">
        <v>909</v>
      </c>
    </row>
    <row r="372" spans="1:22" ht="15" customHeight="1">
      <c r="A372" s="144">
        <v>97948293</v>
      </c>
      <c r="B372" s="78">
        <v>44746</v>
      </c>
      <c r="C372" s="79">
        <v>44747</v>
      </c>
      <c r="D372" s="77" t="s">
        <v>862</v>
      </c>
      <c r="E372" s="87">
        <v>44749</v>
      </c>
      <c r="F372" s="81">
        <v>80</v>
      </c>
      <c r="G372" s="81" t="s">
        <v>1002</v>
      </c>
      <c r="H372" s="89"/>
      <c r="I372" s="77"/>
      <c r="J372" s="81"/>
      <c r="K372" s="111" t="s">
        <v>117</v>
      </c>
      <c r="L372" s="82" t="s">
        <v>1003</v>
      </c>
      <c r="M372" s="77" t="s">
        <v>5</v>
      </c>
      <c r="N372" s="83"/>
      <c r="O372" s="84"/>
      <c r="P372" s="76">
        <v>74.5</v>
      </c>
      <c r="Q372" s="76">
        <v>25100</v>
      </c>
      <c r="R372" s="76">
        <v>4</v>
      </c>
      <c r="S372" s="85" t="s">
        <v>865</v>
      </c>
      <c r="T372" s="90" t="s">
        <v>879</v>
      </c>
      <c r="U372" s="76">
        <v>25.62</v>
      </c>
      <c r="V372" s="111" t="s">
        <v>909</v>
      </c>
    </row>
    <row r="373" spans="1:22" ht="15" customHeight="1">
      <c r="A373" s="144">
        <v>97991194</v>
      </c>
      <c r="B373" s="78">
        <v>44746</v>
      </c>
      <c r="C373" s="79">
        <v>44747</v>
      </c>
      <c r="D373" s="77" t="s">
        <v>862</v>
      </c>
      <c r="E373" s="87">
        <v>44749</v>
      </c>
      <c r="F373" s="81">
        <v>80</v>
      </c>
      <c r="G373" s="81" t="s">
        <v>1002</v>
      </c>
      <c r="H373" s="89"/>
      <c r="I373" s="77"/>
      <c r="J373" s="81"/>
      <c r="K373" s="111" t="s">
        <v>117</v>
      </c>
      <c r="L373" s="82" t="s">
        <v>1003</v>
      </c>
      <c r="M373" s="77" t="s">
        <v>5</v>
      </c>
      <c r="N373" s="83"/>
      <c r="O373" s="84"/>
      <c r="P373" s="76">
        <v>74.5</v>
      </c>
      <c r="Q373" s="76">
        <v>25100</v>
      </c>
      <c r="R373" s="76">
        <v>4</v>
      </c>
      <c r="S373" s="85" t="s">
        <v>865</v>
      </c>
      <c r="T373" s="90" t="s">
        <v>879</v>
      </c>
      <c r="U373" s="76">
        <v>25.62</v>
      </c>
      <c r="V373" s="111" t="s">
        <v>909</v>
      </c>
    </row>
    <row r="374" spans="1:22" ht="15" customHeight="1">
      <c r="A374" s="144">
        <v>98080260</v>
      </c>
      <c r="B374" s="78">
        <v>44746</v>
      </c>
      <c r="C374" s="79">
        <v>44747</v>
      </c>
      <c r="D374" s="77" t="s">
        <v>862</v>
      </c>
      <c r="E374" s="87">
        <v>44749</v>
      </c>
      <c r="F374" s="81">
        <v>80</v>
      </c>
      <c r="G374" s="81" t="s">
        <v>1002</v>
      </c>
      <c r="H374" s="89"/>
      <c r="I374" s="77"/>
      <c r="J374" s="81"/>
      <c r="K374" s="111" t="s">
        <v>117</v>
      </c>
      <c r="L374" s="82" t="s">
        <v>1003</v>
      </c>
      <c r="M374" s="77" t="s">
        <v>5</v>
      </c>
      <c r="N374" s="83"/>
      <c r="O374" s="84"/>
      <c r="P374" s="76">
        <v>69</v>
      </c>
      <c r="Q374" s="76">
        <v>25000</v>
      </c>
      <c r="R374" s="76">
        <v>4</v>
      </c>
      <c r="S374" s="85" t="s">
        <v>875</v>
      </c>
      <c r="T374" s="88" t="s">
        <v>876</v>
      </c>
      <c r="U374" s="76">
        <v>25.22</v>
      </c>
      <c r="V374" s="111" t="s">
        <v>909</v>
      </c>
    </row>
    <row r="375" spans="1:22" ht="15" customHeight="1">
      <c r="A375" s="144">
        <v>98080526</v>
      </c>
      <c r="B375" s="78">
        <v>44746</v>
      </c>
      <c r="C375" s="79">
        <v>44747</v>
      </c>
      <c r="D375" s="77" t="s">
        <v>862</v>
      </c>
      <c r="E375" s="87">
        <v>44749</v>
      </c>
      <c r="F375" s="81">
        <v>80</v>
      </c>
      <c r="G375" s="81" t="s">
        <v>1002</v>
      </c>
      <c r="H375" s="89"/>
      <c r="I375" s="77"/>
      <c r="J375" s="81"/>
      <c r="K375" s="111" t="s">
        <v>117</v>
      </c>
      <c r="L375" s="82" t="s">
        <v>1003</v>
      </c>
      <c r="M375" s="77" t="s">
        <v>5</v>
      </c>
      <c r="N375" s="83"/>
      <c r="O375" s="84"/>
      <c r="P375" s="76">
        <v>69</v>
      </c>
      <c r="Q375" s="76">
        <v>25000</v>
      </c>
      <c r="R375" s="76">
        <v>4</v>
      </c>
      <c r="S375" s="85" t="s">
        <v>875</v>
      </c>
      <c r="T375" s="88" t="s">
        <v>876</v>
      </c>
      <c r="U375" s="76">
        <v>25.22</v>
      </c>
      <c r="V375" s="111" t="s">
        <v>909</v>
      </c>
    </row>
    <row r="376" spans="1:22" ht="15" customHeight="1">
      <c r="A376" s="144">
        <v>98080534</v>
      </c>
      <c r="B376" s="78">
        <v>44746</v>
      </c>
      <c r="C376" s="79">
        <v>44747</v>
      </c>
      <c r="D376" s="77" t="s">
        <v>862</v>
      </c>
      <c r="E376" s="87">
        <v>44749</v>
      </c>
      <c r="F376" s="81">
        <v>80</v>
      </c>
      <c r="G376" s="81" t="s">
        <v>1002</v>
      </c>
      <c r="H376" s="89"/>
      <c r="I376" s="77"/>
      <c r="J376" s="81"/>
      <c r="K376" s="111" t="s">
        <v>117</v>
      </c>
      <c r="L376" s="82" t="s">
        <v>1003</v>
      </c>
      <c r="M376" s="77" t="s">
        <v>5</v>
      </c>
      <c r="N376" s="83"/>
      <c r="O376" s="84"/>
      <c r="P376" s="76">
        <v>69</v>
      </c>
      <c r="Q376" s="76">
        <v>25000</v>
      </c>
      <c r="R376" s="76">
        <v>4</v>
      </c>
      <c r="S376" s="85" t="s">
        <v>875</v>
      </c>
      <c r="T376" s="88" t="s">
        <v>876</v>
      </c>
      <c r="U376" s="76">
        <v>25.22</v>
      </c>
      <c r="V376" s="111" t="s">
        <v>909</v>
      </c>
    </row>
    <row r="377" spans="1:22" ht="15" customHeight="1">
      <c r="A377" s="144">
        <v>98098791</v>
      </c>
      <c r="B377" s="78">
        <v>44746</v>
      </c>
      <c r="C377" s="79">
        <v>44747</v>
      </c>
      <c r="D377" s="77" t="s">
        <v>862</v>
      </c>
      <c r="E377" s="87">
        <v>44749</v>
      </c>
      <c r="F377" s="81">
        <v>80</v>
      </c>
      <c r="G377" s="81" t="s">
        <v>1002</v>
      </c>
      <c r="H377" s="89"/>
      <c r="I377" s="77"/>
      <c r="J377" s="81"/>
      <c r="K377" s="111" t="s">
        <v>117</v>
      </c>
      <c r="L377" s="82" t="s">
        <v>1003</v>
      </c>
      <c r="M377" s="77" t="s">
        <v>5</v>
      </c>
      <c r="N377" s="83"/>
      <c r="O377" s="84"/>
      <c r="P377" s="76">
        <v>69</v>
      </c>
      <c r="Q377" s="76">
        <v>25000</v>
      </c>
      <c r="R377" s="76">
        <v>4</v>
      </c>
      <c r="S377" s="85" t="s">
        <v>875</v>
      </c>
      <c r="T377" s="88" t="s">
        <v>876</v>
      </c>
      <c r="U377" s="76">
        <v>25.22</v>
      </c>
      <c r="V377" s="111" t="s">
        <v>909</v>
      </c>
    </row>
    <row r="378" spans="1:22" ht="15" customHeight="1">
      <c r="A378" s="144">
        <v>98192008</v>
      </c>
      <c r="B378" s="78">
        <v>44746</v>
      </c>
      <c r="C378" s="79">
        <v>44747</v>
      </c>
      <c r="D378" s="77" t="s">
        <v>862</v>
      </c>
      <c r="E378" s="87">
        <v>44749</v>
      </c>
      <c r="F378" s="81">
        <v>80</v>
      </c>
      <c r="G378" s="81" t="s">
        <v>1002</v>
      </c>
      <c r="H378" s="89"/>
      <c r="I378" s="77"/>
      <c r="J378" s="81"/>
      <c r="K378" s="111" t="s">
        <v>117</v>
      </c>
      <c r="L378" s="82" t="s">
        <v>1003</v>
      </c>
      <c r="M378" s="77" t="s">
        <v>5</v>
      </c>
      <c r="N378" s="83"/>
      <c r="O378" s="84"/>
      <c r="P378" s="76">
        <v>69</v>
      </c>
      <c r="Q378" s="76">
        <v>25000</v>
      </c>
      <c r="R378" s="76">
        <v>4</v>
      </c>
      <c r="S378" s="85" t="s">
        <v>875</v>
      </c>
      <c r="T378" s="88" t="s">
        <v>876</v>
      </c>
      <c r="U378" s="76">
        <v>25.22</v>
      </c>
      <c r="V378" s="111" t="s">
        <v>909</v>
      </c>
    </row>
    <row r="379" spans="1:22" ht="15" customHeight="1">
      <c r="A379" s="144">
        <v>98195886</v>
      </c>
      <c r="B379" s="78">
        <v>44746</v>
      </c>
      <c r="C379" s="79">
        <v>44747</v>
      </c>
      <c r="D379" s="77" t="s">
        <v>862</v>
      </c>
      <c r="E379" s="87">
        <v>44749</v>
      </c>
      <c r="F379" s="81">
        <v>80</v>
      </c>
      <c r="G379" s="81" t="s">
        <v>1002</v>
      </c>
      <c r="H379" s="89"/>
      <c r="I379" s="77"/>
      <c r="J379" s="81"/>
      <c r="K379" s="111" t="s">
        <v>117</v>
      </c>
      <c r="L379" s="82" t="s">
        <v>1003</v>
      </c>
      <c r="M379" s="77" t="s">
        <v>5</v>
      </c>
      <c r="N379" s="83"/>
      <c r="O379" s="84"/>
      <c r="P379" s="76">
        <v>69</v>
      </c>
      <c r="Q379" s="76">
        <v>25000</v>
      </c>
      <c r="R379" s="76">
        <v>4</v>
      </c>
      <c r="S379" s="85" t="s">
        <v>875</v>
      </c>
      <c r="T379" s="88" t="s">
        <v>876</v>
      </c>
      <c r="U379" s="76">
        <v>25.22</v>
      </c>
      <c r="V379" s="111" t="s">
        <v>909</v>
      </c>
    </row>
    <row r="380" spans="1:22" ht="15" customHeight="1">
      <c r="A380" s="144">
        <v>98196728</v>
      </c>
      <c r="B380" s="78">
        <v>44746</v>
      </c>
      <c r="C380" s="79">
        <v>44747</v>
      </c>
      <c r="D380" s="77" t="s">
        <v>862</v>
      </c>
      <c r="E380" s="87">
        <v>44749</v>
      </c>
      <c r="F380" s="81">
        <v>80</v>
      </c>
      <c r="G380" s="81" t="s">
        <v>1002</v>
      </c>
      <c r="H380" s="89"/>
      <c r="I380" s="77"/>
      <c r="J380" s="81"/>
      <c r="K380" s="111" t="s">
        <v>117</v>
      </c>
      <c r="L380" s="82" t="s">
        <v>1003</v>
      </c>
      <c r="M380" s="77" t="s">
        <v>5</v>
      </c>
      <c r="N380" s="83"/>
      <c r="O380" s="84"/>
      <c r="P380" s="76">
        <v>69</v>
      </c>
      <c r="Q380" s="76">
        <v>25000</v>
      </c>
      <c r="R380" s="76">
        <v>4</v>
      </c>
      <c r="S380" s="85" t="s">
        <v>875</v>
      </c>
      <c r="T380" s="88" t="s">
        <v>876</v>
      </c>
      <c r="U380" s="76">
        <v>25.22</v>
      </c>
      <c r="V380" s="111" t="s">
        <v>909</v>
      </c>
    </row>
    <row r="381" spans="1:22" ht="15" customHeight="1">
      <c r="A381" s="144">
        <v>98197809</v>
      </c>
      <c r="B381" s="78">
        <v>44746</v>
      </c>
      <c r="C381" s="79">
        <v>44747</v>
      </c>
      <c r="D381" s="77" t="s">
        <v>862</v>
      </c>
      <c r="E381" s="87">
        <v>44749</v>
      </c>
      <c r="F381" s="81">
        <v>80</v>
      </c>
      <c r="G381" s="81" t="s">
        <v>1002</v>
      </c>
      <c r="H381" s="89"/>
      <c r="I381" s="77"/>
      <c r="J381" s="81"/>
      <c r="K381" s="111" t="s">
        <v>117</v>
      </c>
      <c r="L381" s="82" t="s">
        <v>1003</v>
      </c>
      <c r="M381" s="77" t="s">
        <v>5</v>
      </c>
      <c r="N381" s="83"/>
      <c r="O381" s="84"/>
      <c r="P381" s="76">
        <v>69</v>
      </c>
      <c r="Q381" s="76">
        <v>25000</v>
      </c>
      <c r="R381" s="76">
        <v>4</v>
      </c>
      <c r="S381" s="85" t="s">
        <v>875</v>
      </c>
      <c r="T381" s="88" t="s">
        <v>876</v>
      </c>
      <c r="U381" s="76">
        <v>25.22</v>
      </c>
      <c r="V381" s="111" t="s">
        <v>909</v>
      </c>
    </row>
    <row r="382" spans="1:22" ht="15" customHeight="1">
      <c r="A382" s="81">
        <v>98155153</v>
      </c>
      <c r="B382" s="78">
        <v>44742</v>
      </c>
      <c r="C382" s="79">
        <v>44742</v>
      </c>
      <c r="D382" s="77" t="s">
        <v>862</v>
      </c>
      <c r="E382" s="87">
        <v>44749</v>
      </c>
      <c r="F382" s="81">
        <v>80</v>
      </c>
      <c r="G382" s="81"/>
      <c r="H382" s="81" t="s">
        <v>967</v>
      </c>
      <c r="I382" s="78">
        <v>44772</v>
      </c>
      <c r="J382" s="81"/>
      <c r="K382" s="117" t="s">
        <v>932</v>
      </c>
      <c r="L382" s="82" t="s">
        <v>968</v>
      </c>
      <c r="M382" s="77" t="s">
        <v>8</v>
      </c>
      <c r="N382" s="83"/>
      <c r="O382" s="84"/>
      <c r="P382" s="76">
        <v>69</v>
      </c>
      <c r="Q382" s="76">
        <v>25000</v>
      </c>
      <c r="R382" s="76">
        <v>4</v>
      </c>
      <c r="S382" s="85" t="s">
        <v>875</v>
      </c>
      <c r="T382" s="88" t="s">
        <v>876</v>
      </c>
      <c r="U382" s="76">
        <v>25.22</v>
      </c>
      <c r="V382" s="117" t="s">
        <v>934</v>
      </c>
    </row>
    <row r="383" spans="1:22" ht="15" customHeight="1">
      <c r="A383" s="93"/>
      <c r="B383" s="93"/>
      <c r="C383" s="93"/>
      <c r="D383" s="92"/>
      <c r="E383" s="92"/>
      <c r="F383" s="92"/>
      <c r="G383" s="190"/>
      <c r="H383" s="439" t="s">
        <v>1005</v>
      </c>
      <c r="I383" s="440"/>
      <c r="J383" s="441"/>
      <c r="K383" s="92"/>
      <c r="L383" s="92"/>
      <c r="M383" s="138"/>
      <c r="N383" s="94"/>
      <c r="O383" s="94"/>
      <c r="P383" s="94"/>
      <c r="Q383" s="94"/>
      <c r="R383" s="94"/>
      <c r="S383" s="94"/>
      <c r="T383" s="94"/>
      <c r="U383" s="94"/>
      <c r="V383" s="94"/>
    </row>
    <row r="384" spans="1:22" ht="15" customHeight="1">
      <c r="A384" s="97">
        <v>54651682</v>
      </c>
      <c r="B384" s="78">
        <v>44741</v>
      </c>
      <c r="C384" s="79">
        <v>44741</v>
      </c>
      <c r="D384" s="77" t="s">
        <v>862</v>
      </c>
      <c r="E384" s="80">
        <v>44750.479166666664</v>
      </c>
      <c r="F384" s="81">
        <v>80</v>
      </c>
      <c r="G384" s="81" t="s">
        <v>1005</v>
      </c>
      <c r="H384" s="81"/>
      <c r="I384" s="78"/>
      <c r="J384" s="81"/>
      <c r="K384" s="97" t="s">
        <v>882</v>
      </c>
      <c r="L384" s="82" t="s">
        <v>960</v>
      </c>
      <c r="M384" s="76" t="s">
        <v>961</v>
      </c>
      <c r="N384" s="83"/>
      <c r="O384" s="84"/>
      <c r="P384" s="76">
        <v>69</v>
      </c>
      <c r="Q384" s="81">
        <v>25000</v>
      </c>
      <c r="R384" s="81">
        <v>4</v>
      </c>
      <c r="S384" s="89" t="s">
        <v>877</v>
      </c>
      <c r="T384" s="100" t="s">
        <v>891</v>
      </c>
      <c r="U384" s="81">
        <v>25.22</v>
      </c>
      <c r="V384" s="90" t="s">
        <v>884</v>
      </c>
    </row>
    <row r="385" spans="1:22" ht="15" customHeight="1">
      <c r="A385" s="97">
        <v>94601796</v>
      </c>
      <c r="B385" s="78">
        <v>44741</v>
      </c>
      <c r="C385" s="79">
        <v>44741</v>
      </c>
      <c r="D385" s="77" t="s">
        <v>862</v>
      </c>
      <c r="E385" s="87">
        <v>44750</v>
      </c>
      <c r="F385" s="81">
        <v>80</v>
      </c>
      <c r="G385" s="81" t="s">
        <v>1005</v>
      </c>
      <c r="H385" s="81" t="s">
        <v>923</v>
      </c>
      <c r="I385" s="78">
        <v>44771</v>
      </c>
      <c r="J385" s="81"/>
      <c r="K385" s="97" t="s">
        <v>882</v>
      </c>
      <c r="L385" s="82" t="s">
        <v>960</v>
      </c>
      <c r="M385" s="76" t="s">
        <v>961</v>
      </c>
      <c r="N385" s="83"/>
      <c r="O385" s="84"/>
      <c r="P385" s="76">
        <v>69</v>
      </c>
      <c r="Q385" s="81">
        <v>25000</v>
      </c>
      <c r="R385" s="81">
        <v>4</v>
      </c>
      <c r="S385" s="89" t="s">
        <v>877</v>
      </c>
      <c r="T385" s="100" t="s">
        <v>891</v>
      </c>
      <c r="U385" s="81">
        <v>25.22</v>
      </c>
      <c r="V385" s="90" t="s">
        <v>884</v>
      </c>
    </row>
    <row r="386" spans="1:22" ht="15" customHeight="1">
      <c r="A386" s="97">
        <v>54131396</v>
      </c>
      <c r="B386" s="78">
        <v>44741</v>
      </c>
      <c r="C386" s="79">
        <v>44741</v>
      </c>
      <c r="D386" s="77" t="s">
        <v>862</v>
      </c>
      <c r="E386" s="87">
        <v>44750</v>
      </c>
      <c r="F386" s="81">
        <v>80</v>
      </c>
      <c r="G386" s="81" t="s">
        <v>1005</v>
      </c>
      <c r="H386" s="81" t="s">
        <v>923</v>
      </c>
      <c r="I386" s="78">
        <v>44771</v>
      </c>
      <c r="J386" s="81"/>
      <c r="K386" s="97" t="s">
        <v>882</v>
      </c>
      <c r="L386" s="82" t="s">
        <v>960</v>
      </c>
      <c r="M386" s="76" t="s">
        <v>961</v>
      </c>
      <c r="N386" s="83"/>
      <c r="O386" s="84"/>
      <c r="P386" s="76">
        <v>69</v>
      </c>
      <c r="Q386" s="81">
        <v>25000</v>
      </c>
      <c r="R386" s="81">
        <v>4</v>
      </c>
      <c r="S386" s="89" t="s">
        <v>877</v>
      </c>
      <c r="T386" s="100" t="s">
        <v>891</v>
      </c>
      <c r="U386" s="81">
        <v>25.22</v>
      </c>
      <c r="V386" s="90" t="s">
        <v>884</v>
      </c>
    </row>
    <row r="387" spans="1:22" ht="15" customHeight="1">
      <c r="A387" s="97">
        <v>91977264</v>
      </c>
      <c r="B387" s="78">
        <v>44741</v>
      </c>
      <c r="C387" s="79">
        <v>44741</v>
      </c>
      <c r="D387" s="77" t="s">
        <v>862</v>
      </c>
      <c r="E387" s="87">
        <v>44750</v>
      </c>
      <c r="F387" s="81">
        <v>80</v>
      </c>
      <c r="G387" s="81" t="s">
        <v>1005</v>
      </c>
      <c r="H387" s="81" t="s">
        <v>923</v>
      </c>
      <c r="I387" s="78">
        <v>44771</v>
      </c>
      <c r="J387" s="81"/>
      <c r="K387" s="97" t="s">
        <v>882</v>
      </c>
      <c r="L387" s="82" t="s">
        <v>960</v>
      </c>
      <c r="M387" s="76" t="s">
        <v>961</v>
      </c>
      <c r="N387" s="83"/>
      <c r="O387" s="84"/>
      <c r="P387" s="76">
        <v>69</v>
      </c>
      <c r="Q387" s="81">
        <v>24800</v>
      </c>
      <c r="R387" s="76">
        <v>4</v>
      </c>
      <c r="S387" s="85" t="s">
        <v>865</v>
      </c>
      <c r="T387" s="101" t="s">
        <v>897</v>
      </c>
      <c r="U387" s="76">
        <v>25.38</v>
      </c>
      <c r="V387" s="90" t="s">
        <v>884</v>
      </c>
    </row>
    <row r="388" spans="1:22" ht="15" customHeight="1">
      <c r="A388" s="97">
        <v>54294822</v>
      </c>
      <c r="B388" s="78">
        <v>44741</v>
      </c>
      <c r="C388" s="79">
        <v>44741</v>
      </c>
      <c r="D388" s="77" t="s">
        <v>862</v>
      </c>
      <c r="E388" s="87">
        <v>44750</v>
      </c>
      <c r="F388" s="81">
        <v>80</v>
      </c>
      <c r="G388" s="81" t="s">
        <v>1005</v>
      </c>
      <c r="H388" s="81" t="s">
        <v>923</v>
      </c>
      <c r="I388" s="78">
        <v>44771</v>
      </c>
      <c r="J388" s="81"/>
      <c r="K388" s="97" t="s">
        <v>882</v>
      </c>
      <c r="L388" s="82" t="s">
        <v>960</v>
      </c>
      <c r="M388" s="76" t="s">
        <v>961</v>
      </c>
      <c r="N388" s="83"/>
      <c r="O388" s="84"/>
      <c r="P388" s="76">
        <v>69</v>
      </c>
      <c r="Q388" s="81">
        <v>25000</v>
      </c>
      <c r="R388" s="76">
        <v>4</v>
      </c>
      <c r="S388" s="85" t="s">
        <v>865</v>
      </c>
      <c r="T388" s="101" t="s">
        <v>897</v>
      </c>
      <c r="U388" s="76">
        <v>25.38</v>
      </c>
      <c r="V388" s="90" t="s">
        <v>884</v>
      </c>
    </row>
    <row r="389" spans="1:22" ht="15" customHeight="1">
      <c r="A389" s="97">
        <v>91745067</v>
      </c>
      <c r="B389" s="78">
        <v>44741</v>
      </c>
      <c r="C389" s="79">
        <v>44741</v>
      </c>
      <c r="D389" s="77" t="s">
        <v>862</v>
      </c>
      <c r="E389" s="87">
        <v>44750</v>
      </c>
      <c r="F389" s="81">
        <v>80</v>
      </c>
      <c r="G389" s="81" t="s">
        <v>1005</v>
      </c>
      <c r="H389" s="81" t="s">
        <v>923</v>
      </c>
      <c r="I389" s="78">
        <v>44771</v>
      </c>
      <c r="J389" s="81"/>
      <c r="K389" s="77" t="s">
        <v>992</v>
      </c>
      <c r="L389" s="82" t="s">
        <v>960</v>
      </c>
      <c r="M389" s="76" t="s">
        <v>961</v>
      </c>
      <c r="N389" s="83"/>
      <c r="O389" s="84"/>
      <c r="P389" s="76">
        <v>68.5</v>
      </c>
      <c r="Q389" s="76">
        <v>25000</v>
      </c>
      <c r="R389" s="76">
        <v>4</v>
      </c>
      <c r="S389" s="85" t="s">
        <v>865</v>
      </c>
      <c r="T389" s="76" t="s">
        <v>873</v>
      </c>
      <c r="U389" s="76">
        <v>25.7</v>
      </c>
      <c r="V389" s="150" t="s">
        <v>994</v>
      </c>
    </row>
    <row r="390" spans="1:22" ht="15" customHeight="1">
      <c r="A390" s="97">
        <v>54292610</v>
      </c>
      <c r="B390" s="78">
        <v>44741</v>
      </c>
      <c r="C390" s="79">
        <v>44741</v>
      </c>
      <c r="D390" s="77" t="s">
        <v>862</v>
      </c>
      <c r="E390" s="87">
        <v>44750</v>
      </c>
      <c r="F390" s="81">
        <v>80</v>
      </c>
      <c r="G390" s="81" t="s">
        <v>1005</v>
      </c>
      <c r="H390" s="81" t="s">
        <v>923</v>
      </c>
      <c r="I390" s="78">
        <v>44771</v>
      </c>
      <c r="J390" s="81"/>
      <c r="K390" s="97" t="s">
        <v>882</v>
      </c>
      <c r="L390" s="82" t="s">
        <v>960</v>
      </c>
      <c r="M390" s="76" t="s">
        <v>961</v>
      </c>
      <c r="N390" s="83"/>
      <c r="O390" s="84"/>
      <c r="P390" s="76">
        <v>69</v>
      </c>
      <c r="Q390" s="76">
        <v>25000</v>
      </c>
      <c r="R390" s="76">
        <v>4</v>
      </c>
      <c r="S390" s="85" t="s">
        <v>865</v>
      </c>
      <c r="T390" s="137" t="s">
        <v>969</v>
      </c>
      <c r="U390" s="76">
        <v>25.72</v>
      </c>
      <c r="V390" s="90" t="s">
        <v>884</v>
      </c>
    </row>
    <row r="391" spans="1:22" ht="15" customHeight="1">
      <c r="A391" s="97">
        <v>98187297</v>
      </c>
      <c r="B391" s="78">
        <v>44741</v>
      </c>
      <c r="C391" s="79">
        <v>44741</v>
      </c>
      <c r="D391" s="77" t="s">
        <v>862</v>
      </c>
      <c r="E391" s="87">
        <v>44750</v>
      </c>
      <c r="F391" s="81">
        <v>80</v>
      </c>
      <c r="G391" s="81" t="s">
        <v>1005</v>
      </c>
      <c r="H391" s="81" t="s">
        <v>923</v>
      </c>
      <c r="I391" s="78">
        <v>44771</v>
      </c>
      <c r="J391" s="81"/>
      <c r="K391" s="97" t="s">
        <v>882</v>
      </c>
      <c r="L391" s="82" t="s">
        <v>960</v>
      </c>
      <c r="M391" s="76" t="s">
        <v>961</v>
      </c>
      <c r="N391" s="83"/>
      <c r="O391" s="84"/>
      <c r="P391" s="76">
        <v>69.8</v>
      </c>
      <c r="Q391" s="76">
        <v>24100</v>
      </c>
      <c r="R391" s="76">
        <v>4</v>
      </c>
      <c r="S391" s="89" t="s">
        <v>877</v>
      </c>
      <c r="T391" s="76" t="s">
        <v>894</v>
      </c>
      <c r="U391" s="81">
        <v>25.22</v>
      </c>
      <c r="V391" s="90" t="s">
        <v>884</v>
      </c>
    </row>
    <row r="392" spans="1:22" ht="15" customHeight="1">
      <c r="A392" s="97">
        <v>98558141</v>
      </c>
      <c r="B392" s="78">
        <v>44741</v>
      </c>
      <c r="C392" s="79">
        <v>44741</v>
      </c>
      <c r="D392" s="77" t="s">
        <v>862</v>
      </c>
      <c r="E392" s="87">
        <v>44750</v>
      </c>
      <c r="F392" s="81">
        <v>80</v>
      </c>
      <c r="G392" s="81" t="s">
        <v>1005</v>
      </c>
      <c r="H392" s="81" t="s">
        <v>923</v>
      </c>
      <c r="I392" s="78">
        <v>44771</v>
      </c>
      <c r="J392" s="76"/>
      <c r="K392" s="81" t="s">
        <v>925</v>
      </c>
      <c r="L392" s="82" t="s">
        <v>960</v>
      </c>
      <c r="M392" s="76" t="s">
        <v>961</v>
      </c>
      <c r="N392" s="83"/>
      <c r="O392" s="84"/>
      <c r="P392" s="76">
        <v>69.8</v>
      </c>
      <c r="Q392" s="76">
        <v>24100</v>
      </c>
      <c r="R392" s="76">
        <v>4</v>
      </c>
      <c r="S392" s="89" t="s">
        <v>877</v>
      </c>
      <c r="T392" s="76" t="s">
        <v>894</v>
      </c>
      <c r="U392" s="81">
        <v>25.22</v>
      </c>
      <c r="V392" s="76" t="s">
        <v>926</v>
      </c>
    </row>
    <row r="393" spans="1:22" ht="15" customHeight="1">
      <c r="A393" s="97">
        <v>52000452</v>
      </c>
      <c r="B393" s="78">
        <v>44741</v>
      </c>
      <c r="C393" s="79">
        <v>44741</v>
      </c>
      <c r="D393" s="77" t="s">
        <v>862</v>
      </c>
      <c r="E393" s="87">
        <v>44750</v>
      </c>
      <c r="F393" s="81">
        <v>80</v>
      </c>
      <c r="G393" s="81" t="s">
        <v>1005</v>
      </c>
      <c r="H393" s="81" t="s">
        <v>923</v>
      </c>
      <c r="I393" s="78">
        <v>44771</v>
      </c>
      <c r="J393" s="81"/>
      <c r="K393" s="97" t="s">
        <v>882</v>
      </c>
      <c r="L393" s="82" t="s">
        <v>960</v>
      </c>
      <c r="M393" s="76" t="s">
        <v>961</v>
      </c>
      <c r="N393" s="83"/>
      <c r="O393" s="84"/>
      <c r="P393" s="151">
        <v>106</v>
      </c>
      <c r="Q393" s="152">
        <v>32600</v>
      </c>
      <c r="R393" s="152">
        <v>4</v>
      </c>
      <c r="S393" s="153" t="s">
        <v>865</v>
      </c>
      <c r="T393" s="154" t="s">
        <v>1006</v>
      </c>
      <c r="U393" s="154">
        <v>29.57</v>
      </c>
      <c r="V393" s="90" t="s">
        <v>884</v>
      </c>
    </row>
    <row r="394" spans="1:22" ht="15" customHeight="1">
      <c r="A394" s="97">
        <v>94551090</v>
      </c>
      <c r="B394" s="78">
        <v>44741</v>
      </c>
      <c r="C394" s="79">
        <v>44741</v>
      </c>
      <c r="D394" s="77" t="s">
        <v>862</v>
      </c>
      <c r="E394" s="87">
        <v>44750</v>
      </c>
      <c r="F394" s="81">
        <v>80</v>
      </c>
      <c r="G394" s="81" t="s">
        <v>1005</v>
      </c>
      <c r="H394" s="81" t="s">
        <v>923</v>
      </c>
      <c r="I394" s="78">
        <v>44771</v>
      </c>
      <c r="J394" s="81"/>
      <c r="K394" s="97" t="s">
        <v>882</v>
      </c>
      <c r="L394" s="82" t="s">
        <v>960</v>
      </c>
      <c r="M394" s="76" t="s">
        <v>961</v>
      </c>
      <c r="N394" s="83"/>
      <c r="O394" s="84"/>
      <c r="P394" s="76">
        <v>69</v>
      </c>
      <c r="Q394" s="81">
        <v>25000</v>
      </c>
      <c r="R394" s="76">
        <v>4</v>
      </c>
      <c r="S394" s="85" t="s">
        <v>865</v>
      </c>
      <c r="T394" s="101" t="s">
        <v>897</v>
      </c>
      <c r="U394" s="76">
        <v>25.38</v>
      </c>
      <c r="V394" s="90" t="s">
        <v>884</v>
      </c>
    </row>
    <row r="395" spans="1:22" ht="15" customHeight="1">
      <c r="A395" s="97">
        <v>98123318</v>
      </c>
      <c r="B395" s="78">
        <v>44741</v>
      </c>
      <c r="C395" s="79">
        <v>44741</v>
      </c>
      <c r="D395" s="77" t="s">
        <v>862</v>
      </c>
      <c r="E395" s="87">
        <v>44750</v>
      </c>
      <c r="F395" s="81">
        <v>80</v>
      </c>
      <c r="G395" s="81" t="s">
        <v>1005</v>
      </c>
      <c r="H395" s="81" t="s">
        <v>923</v>
      </c>
      <c r="I395" s="78">
        <v>44771</v>
      </c>
      <c r="J395" s="81"/>
      <c r="K395" s="97" t="s">
        <v>882</v>
      </c>
      <c r="L395" s="82" t="s">
        <v>960</v>
      </c>
      <c r="M395" s="76" t="s">
        <v>961</v>
      </c>
      <c r="N395" s="83"/>
      <c r="O395" s="84"/>
      <c r="P395" s="76">
        <v>69.8</v>
      </c>
      <c r="Q395" s="76">
        <v>24100</v>
      </c>
      <c r="R395" s="76">
        <v>4</v>
      </c>
      <c r="S395" s="89" t="s">
        <v>877</v>
      </c>
      <c r="T395" s="76" t="s">
        <v>894</v>
      </c>
      <c r="U395" s="81">
        <v>25.22</v>
      </c>
      <c r="V395" s="90" t="s">
        <v>884</v>
      </c>
    </row>
    <row r="396" spans="1:22" ht="15" customHeight="1">
      <c r="A396" s="155">
        <v>54390273</v>
      </c>
      <c r="B396" s="78">
        <v>44743</v>
      </c>
      <c r="C396" s="79">
        <v>44743</v>
      </c>
      <c r="D396" s="77" t="s">
        <v>862</v>
      </c>
      <c r="E396" s="87">
        <v>44750</v>
      </c>
      <c r="F396" s="81">
        <v>80</v>
      </c>
      <c r="G396" s="81" t="s">
        <v>1005</v>
      </c>
      <c r="H396" s="81" t="s">
        <v>967</v>
      </c>
      <c r="I396" s="78">
        <v>44772</v>
      </c>
      <c r="J396" s="81"/>
      <c r="K396" s="97" t="s">
        <v>882</v>
      </c>
      <c r="L396" s="82" t="s">
        <v>986</v>
      </c>
      <c r="M396" s="77" t="s">
        <v>7</v>
      </c>
      <c r="N396" s="83"/>
      <c r="O396" s="84"/>
      <c r="P396" s="76">
        <v>69</v>
      </c>
      <c r="Q396" s="81">
        <v>25000</v>
      </c>
      <c r="R396" s="81">
        <v>4</v>
      </c>
      <c r="S396" s="89" t="s">
        <v>877</v>
      </c>
      <c r="T396" s="100" t="s">
        <v>891</v>
      </c>
      <c r="U396" s="81">
        <v>25.22</v>
      </c>
      <c r="V396" s="90" t="s">
        <v>884</v>
      </c>
    </row>
    <row r="397" spans="1:22" ht="15" customHeight="1">
      <c r="A397" s="155">
        <v>54393129</v>
      </c>
      <c r="B397" s="78">
        <v>44743</v>
      </c>
      <c r="C397" s="79">
        <v>44743</v>
      </c>
      <c r="D397" s="77" t="s">
        <v>862</v>
      </c>
      <c r="E397" s="87">
        <v>44750</v>
      </c>
      <c r="F397" s="81">
        <v>80</v>
      </c>
      <c r="G397" s="81" t="s">
        <v>1005</v>
      </c>
      <c r="H397" s="81" t="s">
        <v>967</v>
      </c>
      <c r="I397" s="78">
        <v>44772</v>
      </c>
      <c r="J397" s="81"/>
      <c r="K397" s="97" t="s">
        <v>882</v>
      </c>
      <c r="L397" s="82" t="s">
        <v>986</v>
      </c>
      <c r="M397" s="77" t="s">
        <v>7</v>
      </c>
      <c r="N397" s="83"/>
      <c r="O397" s="84"/>
      <c r="P397" s="76">
        <v>69</v>
      </c>
      <c r="Q397" s="81">
        <v>25000</v>
      </c>
      <c r="R397" s="81">
        <v>4</v>
      </c>
      <c r="S397" s="89" t="s">
        <v>877</v>
      </c>
      <c r="T397" s="100" t="s">
        <v>891</v>
      </c>
      <c r="U397" s="81">
        <v>25.22</v>
      </c>
      <c r="V397" s="90" t="s">
        <v>884</v>
      </c>
    </row>
    <row r="398" spans="1:22" ht="15" customHeight="1">
      <c r="A398" s="155">
        <v>94042793</v>
      </c>
      <c r="B398" s="78">
        <v>44743</v>
      </c>
      <c r="C398" s="79">
        <v>44743</v>
      </c>
      <c r="D398" s="77" t="s">
        <v>862</v>
      </c>
      <c r="E398" s="87">
        <v>44750</v>
      </c>
      <c r="F398" s="81">
        <v>80</v>
      </c>
      <c r="G398" s="81" t="s">
        <v>1005</v>
      </c>
      <c r="H398" s="81" t="s">
        <v>967</v>
      </c>
      <c r="I398" s="78">
        <v>44772</v>
      </c>
      <c r="J398" s="81"/>
      <c r="K398" s="97" t="s">
        <v>882</v>
      </c>
      <c r="L398" s="82" t="s">
        <v>986</v>
      </c>
      <c r="M398" s="77" t="s">
        <v>7</v>
      </c>
      <c r="N398" s="83"/>
      <c r="O398" s="84"/>
      <c r="P398" s="76">
        <v>69</v>
      </c>
      <c r="Q398" s="81">
        <v>25000</v>
      </c>
      <c r="R398" s="81">
        <v>4</v>
      </c>
      <c r="S398" s="89" t="s">
        <v>877</v>
      </c>
      <c r="T398" s="100" t="s">
        <v>891</v>
      </c>
      <c r="U398" s="81">
        <v>25.22</v>
      </c>
      <c r="V398" s="90" t="s">
        <v>884</v>
      </c>
    </row>
    <row r="399" spans="1:22" ht="15" customHeight="1">
      <c r="A399" s="155">
        <v>95038899</v>
      </c>
      <c r="B399" s="78">
        <v>44743</v>
      </c>
      <c r="C399" s="79">
        <v>44743</v>
      </c>
      <c r="D399" s="77" t="s">
        <v>862</v>
      </c>
      <c r="E399" s="87">
        <v>44750</v>
      </c>
      <c r="F399" s="81">
        <v>80</v>
      </c>
      <c r="G399" s="81" t="s">
        <v>1005</v>
      </c>
      <c r="H399" s="81" t="s">
        <v>967</v>
      </c>
      <c r="I399" s="78">
        <v>44772</v>
      </c>
      <c r="J399" s="81"/>
      <c r="K399" s="97" t="s">
        <v>882</v>
      </c>
      <c r="L399" s="82" t="s">
        <v>986</v>
      </c>
      <c r="M399" s="77" t="s">
        <v>7</v>
      </c>
      <c r="N399" s="83"/>
      <c r="O399" s="84"/>
      <c r="P399" s="76">
        <v>69</v>
      </c>
      <c r="Q399" s="81">
        <v>25000</v>
      </c>
      <c r="R399" s="81">
        <v>4</v>
      </c>
      <c r="S399" s="89" t="s">
        <v>877</v>
      </c>
      <c r="T399" s="100" t="s">
        <v>891</v>
      </c>
      <c r="U399" s="81">
        <v>25.22</v>
      </c>
      <c r="V399" s="90" t="s">
        <v>884</v>
      </c>
    </row>
    <row r="400" spans="1:22" ht="15" customHeight="1">
      <c r="A400" s="81">
        <v>98337678</v>
      </c>
      <c r="B400" s="78">
        <v>44743</v>
      </c>
      <c r="C400" s="79">
        <v>44743</v>
      </c>
      <c r="D400" s="77" t="s">
        <v>862</v>
      </c>
      <c r="E400" s="87">
        <v>44750</v>
      </c>
      <c r="F400" s="81">
        <v>80</v>
      </c>
      <c r="G400" s="81" t="s">
        <v>1005</v>
      </c>
      <c r="H400" s="81" t="s">
        <v>967</v>
      </c>
      <c r="I400" s="78">
        <v>44772</v>
      </c>
      <c r="K400" s="97" t="s">
        <v>882</v>
      </c>
      <c r="L400" s="82" t="s">
        <v>986</v>
      </c>
      <c r="M400" s="77" t="s">
        <v>7</v>
      </c>
      <c r="N400" s="83"/>
      <c r="O400" s="84"/>
      <c r="P400" s="76">
        <v>69</v>
      </c>
      <c r="Q400" s="81">
        <v>24700</v>
      </c>
      <c r="R400" s="76">
        <v>4</v>
      </c>
      <c r="S400" s="85" t="s">
        <v>865</v>
      </c>
      <c r="T400" s="101" t="s">
        <v>897</v>
      </c>
      <c r="U400" s="76">
        <v>25.38</v>
      </c>
      <c r="V400" s="90" t="s">
        <v>884</v>
      </c>
    </row>
    <row r="401" spans="1:22" ht="15" customHeight="1">
      <c r="A401" s="155">
        <v>91742809</v>
      </c>
      <c r="B401" s="78">
        <v>44743</v>
      </c>
      <c r="C401" s="79">
        <v>44743</v>
      </c>
      <c r="D401" s="77" t="s">
        <v>862</v>
      </c>
      <c r="E401" s="87">
        <v>44750</v>
      </c>
      <c r="F401" s="81">
        <v>80</v>
      </c>
      <c r="G401" s="81" t="s">
        <v>1005</v>
      </c>
      <c r="H401" s="81" t="s">
        <v>967</v>
      </c>
      <c r="I401" s="78">
        <v>44772</v>
      </c>
      <c r="J401" s="81"/>
      <c r="K401" s="97" t="s">
        <v>882</v>
      </c>
      <c r="L401" s="82" t="s">
        <v>986</v>
      </c>
      <c r="M401" s="77" t="s">
        <v>7</v>
      </c>
      <c r="N401" s="83"/>
      <c r="O401" s="84"/>
      <c r="P401" s="76">
        <v>69</v>
      </c>
      <c r="Q401" s="81">
        <v>24800</v>
      </c>
      <c r="R401" s="76">
        <v>4</v>
      </c>
      <c r="S401" s="85" t="s">
        <v>865</v>
      </c>
      <c r="T401" s="101" t="s">
        <v>897</v>
      </c>
      <c r="U401" s="76">
        <v>25.38</v>
      </c>
      <c r="V401" s="90" t="s">
        <v>884</v>
      </c>
    </row>
    <row r="402" spans="1:22" ht="15" customHeight="1">
      <c r="A402" s="81">
        <v>54928098</v>
      </c>
      <c r="B402" s="78">
        <v>44743</v>
      </c>
      <c r="C402" s="79">
        <v>44743</v>
      </c>
      <c r="D402" s="77" t="s">
        <v>862</v>
      </c>
      <c r="E402" s="87">
        <v>44750</v>
      </c>
      <c r="F402" s="81">
        <v>80</v>
      </c>
      <c r="G402" s="81" t="s">
        <v>1005</v>
      </c>
      <c r="H402" s="81" t="s">
        <v>967</v>
      </c>
      <c r="I402" s="78">
        <v>44772</v>
      </c>
      <c r="J402" s="81"/>
      <c r="K402" s="97" t="s">
        <v>882</v>
      </c>
      <c r="L402" s="82" t="s">
        <v>986</v>
      </c>
      <c r="M402" s="77" t="s">
        <v>7</v>
      </c>
      <c r="N402" s="83"/>
      <c r="O402" s="84"/>
      <c r="P402" s="76">
        <v>71.2</v>
      </c>
      <c r="Q402" s="76">
        <v>22600</v>
      </c>
      <c r="R402" s="76">
        <v>4</v>
      </c>
      <c r="S402" s="85" t="s">
        <v>865</v>
      </c>
      <c r="T402" s="76" t="s">
        <v>898</v>
      </c>
      <c r="U402" s="76">
        <v>25.62</v>
      </c>
      <c r="V402" s="90" t="s">
        <v>884</v>
      </c>
    </row>
    <row r="403" spans="1:22" ht="15" customHeight="1">
      <c r="A403" s="155">
        <v>91715714</v>
      </c>
      <c r="B403" s="78">
        <v>44743</v>
      </c>
      <c r="C403" s="79">
        <v>44743</v>
      </c>
      <c r="D403" s="77" t="s">
        <v>862</v>
      </c>
      <c r="E403" s="87">
        <v>44750</v>
      </c>
      <c r="F403" s="81">
        <v>80</v>
      </c>
      <c r="G403" s="81" t="s">
        <v>1005</v>
      </c>
      <c r="H403" s="81" t="s">
        <v>967</v>
      </c>
      <c r="I403" s="78">
        <v>44772</v>
      </c>
      <c r="J403" s="97" t="s">
        <v>882</v>
      </c>
      <c r="K403" s="77" t="s">
        <v>992</v>
      </c>
      <c r="L403" s="82" t="s">
        <v>986</v>
      </c>
      <c r="M403" s="77" t="s">
        <v>7</v>
      </c>
      <c r="N403" s="83"/>
      <c r="O403" s="84"/>
      <c r="P403" s="76">
        <v>74.5</v>
      </c>
      <c r="Q403" s="76">
        <v>25100</v>
      </c>
      <c r="R403" s="76">
        <v>4</v>
      </c>
      <c r="S403" s="85" t="s">
        <v>865</v>
      </c>
      <c r="T403" s="90" t="s">
        <v>879</v>
      </c>
      <c r="U403" s="76">
        <v>25.62</v>
      </c>
      <c r="V403" s="150" t="s">
        <v>994</v>
      </c>
    </row>
    <row r="404" spans="1:22" ht="15" customHeight="1">
      <c r="A404" s="155">
        <v>91970244</v>
      </c>
      <c r="B404" s="78">
        <v>44743</v>
      </c>
      <c r="C404" s="79">
        <v>44743</v>
      </c>
      <c r="D404" s="77" t="s">
        <v>862</v>
      </c>
      <c r="E404" s="87">
        <v>44750</v>
      </c>
      <c r="F404" s="81">
        <v>80</v>
      </c>
      <c r="G404" s="81" t="s">
        <v>1005</v>
      </c>
      <c r="H404" s="81" t="s">
        <v>967</v>
      </c>
      <c r="I404" s="78">
        <v>44772</v>
      </c>
      <c r="J404" s="81"/>
      <c r="K404" s="97" t="s">
        <v>882</v>
      </c>
      <c r="L404" s="82" t="s">
        <v>986</v>
      </c>
      <c r="M404" s="77" t="s">
        <v>7</v>
      </c>
      <c r="N404" s="83"/>
      <c r="O404" s="84"/>
      <c r="P404" s="76">
        <v>74.5</v>
      </c>
      <c r="Q404" s="76">
        <v>25100</v>
      </c>
      <c r="R404" s="76">
        <v>4</v>
      </c>
      <c r="S404" s="85" t="s">
        <v>865</v>
      </c>
      <c r="T404" s="90" t="s">
        <v>879</v>
      </c>
      <c r="U404" s="76">
        <v>25.62</v>
      </c>
      <c r="V404" s="90" t="s">
        <v>884</v>
      </c>
    </row>
    <row r="405" spans="1:22" ht="15" customHeight="1">
      <c r="A405" s="155">
        <v>91725903</v>
      </c>
      <c r="B405" s="78">
        <v>44743</v>
      </c>
      <c r="C405" s="79">
        <v>44743</v>
      </c>
      <c r="D405" s="77" t="s">
        <v>862</v>
      </c>
      <c r="E405" s="87">
        <v>44750</v>
      </c>
      <c r="F405" s="81">
        <v>80</v>
      </c>
      <c r="G405" s="81" t="s">
        <v>1005</v>
      </c>
      <c r="H405" s="81" t="s">
        <v>967</v>
      </c>
      <c r="I405" s="78">
        <v>44772</v>
      </c>
      <c r="J405" s="97" t="s">
        <v>882</v>
      </c>
      <c r="K405" s="77" t="s">
        <v>992</v>
      </c>
      <c r="L405" s="82" t="s">
        <v>986</v>
      </c>
      <c r="M405" s="77" t="s">
        <v>7</v>
      </c>
      <c r="N405" s="83"/>
      <c r="O405" s="84"/>
      <c r="P405" s="76">
        <v>68.5</v>
      </c>
      <c r="Q405" s="76">
        <v>25000</v>
      </c>
      <c r="R405" s="76">
        <v>4</v>
      </c>
      <c r="S405" s="85" t="s">
        <v>865</v>
      </c>
      <c r="T405" s="76" t="s">
        <v>873</v>
      </c>
      <c r="U405" s="76">
        <v>25.7</v>
      </c>
      <c r="V405" s="150" t="s">
        <v>994</v>
      </c>
    </row>
    <row r="406" spans="1:22" ht="15" customHeight="1">
      <c r="A406" s="155">
        <v>91966762</v>
      </c>
      <c r="B406" s="78">
        <v>44743</v>
      </c>
      <c r="C406" s="79">
        <v>44743</v>
      </c>
      <c r="D406" s="77" t="s">
        <v>862</v>
      </c>
      <c r="E406" s="87">
        <v>44750</v>
      </c>
      <c r="F406" s="81">
        <v>80</v>
      </c>
      <c r="G406" s="81" t="s">
        <v>1005</v>
      </c>
      <c r="H406" s="81" t="s">
        <v>967</v>
      </c>
      <c r="I406" s="78">
        <v>44772</v>
      </c>
      <c r="J406" s="81"/>
      <c r="K406" s="97" t="s">
        <v>882</v>
      </c>
      <c r="L406" s="82" t="s">
        <v>986</v>
      </c>
      <c r="M406" s="77" t="s">
        <v>7</v>
      </c>
      <c r="N406" s="83"/>
      <c r="O406" s="84"/>
      <c r="P406" s="76">
        <v>68.5</v>
      </c>
      <c r="Q406" s="76">
        <v>25400</v>
      </c>
      <c r="R406" s="76">
        <v>4</v>
      </c>
      <c r="S406" s="85" t="s">
        <v>865</v>
      </c>
      <c r="T406" s="76" t="s">
        <v>873</v>
      </c>
      <c r="U406" s="76">
        <v>25.7</v>
      </c>
      <c r="V406" s="90" t="s">
        <v>884</v>
      </c>
    </row>
    <row r="407" spans="1:22" ht="15" customHeight="1">
      <c r="A407" s="155">
        <v>91966770</v>
      </c>
      <c r="B407" s="78">
        <v>44743</v>
      </c>
      <c r="C407" s="79">
        <v>44743</v>
      </c>
      <c r="D407" s="77" t="s">
        <v>862</v>
      </c>
      <c r="E407" s="87">
        <v>44750</v>
      </c>
      <c r="F407" s="81">
        <v>80</v>
      </c>
      <c r="G407" s="81" t="s">
        <v>1005</v>
      </c>
      <c r="H407" s="81" t="s">
        <v>967</v>
      </c>
      <c r="I407" s="78">
        <v>44772</v>
      </c>
      <c r="J407" s="81"/>
      <c r="K407" s="97" t="s">
        <v>882</v>
      </c>
      <c r="L407" s="82" t="s">
        <v>986</v>
      </c>
      <c r="M407" s="77" t="s">
        <v>7</v>
      </c>
      <c r="N407" s="83"/>
      <c r="O407" s="84"/>
      <c r="P407" s="76">
        <v>68.5</v>
      </c>
      <c r="Q407" s="76">
        <v>25500</v>
      </c>
      <c r="R407" s="76">
        <v>4</v>
      </c>
      <c r="S407" s="85" t="s">
        <v>865</v>
      </c>
      <c r="T407" s="76" t="s">
        <v>873</v>
      </c>
      <c r="U407" s="76">
        <v>25.7</v>
      </c>
      <c r="V407" s="90" t="s">
        <v>884</v>
      </c>
    </row>
    <row r="408" spans="1:22" ht="15" customHeight="1">
      <c r="A408" s="155">
        <v>91967067</v>
      </c>
      <c r="B408" s="78">
        <v>44743</v>
      </c>
      <c r="C408" s="79">
        <v>44743</v>
      </c>
      <c r="D408" s="77" t="s">
        <v>862</v>
      </c>
      <c r="E408" s="87">
        <v>44750</v>
      </c>
      <c r="F408" s="81">
        <v>80</v>
      </c>
      <c r="G408" s="81" t="s">
        <v>1005</v>
      </c>
      <c r="H408" s="81" t="s">
        <v>967</v>
      </c>
      <c r="I408" s="78">
        <v>44772</v>
      </c>
      <c r="J408" s="81"/>
      <c r="K408" s="97" t="s">
        <v>882</v>
      </c>
      <c r="L408" s="82" t="s">
        <v>986</v>
      </c>
      <c r="M408" s="77" t="s">
        <v>7</v>
      </c>
      <c r="N408" s="83"/>
      <c r="O408" s="84"/>
      <c r="P408" s="76">
        <v>68.5</v>
      </c>
      <c r="Q408" s="76">
        <v>25500</v>
      </c>
      <c r="R408" s="76">
        <v>4</v>
      </c>
      <c r="S408" s="85" t="s">
        <v>865</v>
      </c>
      <c r="T408" s="76" t="s">
        <v>873</v>
      </c>
      <c r="U408" s="76">
        <v>25.7</v>
      </c>
      <c r="V408" s="90" t="s">
        <v>884</v>
      </c>
    </row>
    <row r="409" spans="1:22" ht="15" customHeight="1">
      <c r="A409" s="155">
        <v>94956208</v>
      </c>
      <c r="B409" s="78">
        <v>44743</v>
      </c>
      <c r="C409" s="79">
        <v>44743</v>
      </c>
      <c r="D409" s="77" t="s">
        <v>862</v>
      </c>
      <c r="E409" s="87">
        <v>44750</v>
      </c>
      <c r="F409" s="81">
        <v>80</v>
      </c>
      <c r="G409" s="81" t="s">
        <v>1005</v>
      </c>
      <c r="H409" s="81" t="s">
        <v>967</v>
      </c>
      <c r="I409" s="78">
        <v>44772</v>
      </c>
      <c r="J409" s="81"/>
      <c r="K409" s="97" t="s">
        <v>882</v>
      </c>
      <c r="L409" s="82" t="s">
        <v>986</v>
      </c>
      <c r="M409" s="77" t="s">
        <v>7</v>
      </c>
      <c r="N409" s="83">
        <v>44795</v>
      </c>
      <c r="O409" s="84"/>
      <c r="P409" s="76">
        <v>68.5</v>
      </c>
      <c r="Q409" s="76">
        <v>25000</v>
      </c>
      <c r="R409" s="76">
        <v>4</v>
      </c>
      <c r="S409" s="85" t="s">
        <v>865</v>
      </c>
      <c r="T409" s="76" t="s">
        <v>873</v>
      </c>
      <c r="U409" s="76">
        <v>25.7</v>
      </c>
      <c r="V409" s="90" t="s">
        <v>884</v>
      </c>
    </row>
    <row r="410" spans="1:22" ht="15" customHeight="1">
      <c r="A410" s="155">
        <v>97919690</v>
      </c>
      <c r="B410" s="78">
        <v>44743</v>
      </c>
      <c r="C410" s="79">
        <v>44743</v>
      </c>
      <c r="D410" s="77" t="s">
        <v>862</v>
      </c>
      <c r="E410" s="87">
        <v>44750</v>
      </c>
      <c r="F410" s="81">
        <v>80</v>
      </c>
      <c r="G410" s="81" t="s">
        <v>1005</v>
      </c>
      <c r="H410" s="81" t="s">
        <v>967</v>
      </c>
      <c r="I410" s="78">
        <v>44772</v>
      </c>
      <c r="J410" s="81"/>
      <c r="K410" s="97" t="s">
        <v>882</v>
      </c>
      <c r="L410" s="82" t="s">
        <v>986</v>
      </c>
      <c r="M410" s="77" t="s">
        <v>7</v>
      </c>
      <c r="N410" s="83"/>
      <c r="O410" s="84"/>
      <c r="P410" s="76">
        <v>68.5</v>
      </c>
      <c r="Q410" s="76">
        <v>25000</v>
      </c>
      <c r="R410" s="76">
        <v>4</v>
      </c>
      <c r="S410" s="85" t="s">
        <v>865</v>
      </c>
      <c r="T410" s="76" t="s">
        <v>873</v>
      </c>
      <c r="U410" s="76">
        <v>25.7</v>
      </c>
      <c r="V410" s="90" t="s">
        <v>884</v>
      </c>
    </row>
    <row r="411" spans="1:22" ht="15" customHeight="1">
      <c r="A411" s="155">
        <v>97967798</v>
      </c>
      <c r="B411" s="78">
        <v>44743</v>
      </c>
      <c r="C411" s="79">
        <v>44743</v>
      </c>
      <c r="D411" s="77" t="s">
        <v>862</v>
      </c>
      <c r="E411" s="87">
        <v>44750</v>
      </c>
      <c r="F411" s="81">
        <v>80</v>
      </c>
      <c r="G411" s="81" t="s">
        <v>1005</v>
      </c>
      <c r="H411" s="81" t="s">
        <v>967</v>
      </c>
      <c r="I411" s="78">
        <v>44772</v>
      </c>
      <c r="J411" s="81"/>
      <c r="K411" s="97" t="s">
        <v>882</v>
      </c>
      <c r="L411" s="82" t="s">
        <v>986</v>
      </c>
      <c r="M411" s="77" t="s">
        <v>7</v>
      </c>
      <c r="N411" s="83"/>
      <c r="O411" s="84"/>
      <c r="P411" s="76">
        <v>68.5</v>
      </c>
      <c r="Q411" s="76">
        <v>25000</v>
      </c>
      <c r="R411" s="76">
        <v>4</v>
      </c>
      <c r="S411" s="85" t="s">
        <v>865</v>
      </c>
      <c r="T411" s="76" t="s">
        <v>873</v>
      </c>
      <c r="U411" s="76">
        <v>25.7</v>
      </c>
      <c r="V411" s="90" t="s">
        <v>884</v>
      </c>
    </row>
    <row r="412" spans="1:22" ht="15" customHeight="1">
      <c r="A412" s="155">
        <v>98319981</v>
      </c>
      <c r="B412" s="78">
        <v>44743</v>
      </c>
      <c r="C412" s="79">
        <v>44743</v>
      </c>
      <c r="D412" s="77" t="s">
        <v>862</v>
      </c>
      <c r="E412" s="87">
        <v>44750</v>
      </c>
      <c r="F412" s="81">
        <v>80</v>
      </c>
      <c r="G412" s="81" t="s">
        <v>1005</v>
      </c>
      <c r="H412" s="81" t="s">
        <v>967</v>
      </c>
      <c r="I412" s="78">
        <v>44772</v>
      </c>
      <c r="J412" s="81"/>
      <c r="K412" s="97" t="s">
        <v>882</v>
      </c>
      <c r="L412" s="82" t="s">
        <v>986</v>
      </c>
      <c r="M412" s="77" t="s">
        <v>7</v>
      </c>
      <c r="N412" s="83"/>
      <c r="O412" s="84"/>
      <c r="P412" s="76">
        <v>68.5</v>
      </c>
      <c r="Q412" s="76">
        <v>25400</v>
      </c>
      <c r="R412" s="76">
        <v>4</v>
      </c>
      <c r="S412" s="85" t="s">
        <v>865</v>
      </c>
      <c r="T412" s="76" t="s">
        <v>873</v>
      </c>
      <c r="U412" s="76">
        <v>25.7</v>
      </c>
      <c r="V412" s="90" t="s">
        <v>884</v>
      </c>
    </row>
    <row r="413" spans="1:22" ht="15" customHeight="1">
      <c r="A413" s="155">
        <v>98325277</v>
      </c>
      <c r="B413" s="78">
        <v>44743</v>
      </c>
      <c r="C413" s="79">
        <v>44743</v>
      </c>
      <c r="D413" s="77" t="s">
        <v>862</v>
      </c>
      <c r="E413" s="87">
        <v>44750</v>
      </c>
      <c r="F413" s="81">
        <v>80</v>
      </c>
      <c r="G413" s="81" t="s">
        <v>1005</v>
      </c>
      <c r="H413" s="81" t="s">
        <v>967</v>
      </c>
      <c r="I413" s="78">
        <v>44772</v>
      </c>
      <c r="J413" s="97" t="s">
        <v>882</v>
      </c>
      <c r="K413" s="77" t="s">
        <v>872</v>
      </c>
      <c r="L413" s="82" t="s">
        <v>986</v>
      </c>
      <c r="M413" s="77" t="s">
        <v>7</v>
      </c>
      <c r="N413" s="83"/>
      <c r="O413" s="84"/>
      <c r="P413" s="76">
        <v>68.5</v>
      </c>
      <c r="Q413" s="76">
        <v>25400</v>
      </c>
      <c r="R413" s="76">
        <v>4</v>
      </c>
      <c r="S413" s="85" t="s">
        <v>865</v>
      </c>
      <c r="T413" s="76" t="s">
        <v>873</v>
      </c>
      <c r="U413" s="76">
        <v>25.7</v>
      </c>
      <c r="V413" s="81" t="s">
        <v>874</v>
      </c>
    </row>
    <row r="414" spans="1:22" ht="15" customHeight="1">
      <c r="A414" s="155">
        <v>98156532</v>
      </c>
      <c r="B414" s="78">
        <v>44743</v>
      </c>
      <c r="C414" s="79">
        <v>44743</v>
      </c>
      <c r="D414" s="77" t="s">
        <v>862</v>
      </c>
      <c r="E414" s="87">
        <v>44750</v>
      </c>
      <c r="F414" s="81">
        <v>80</v>
      </c>
      <c r="G414" s="81" t="s">
        <v>1005</v>
      </c>
      <c r="H414" s="81" t="s">
        <v>967</v>
      </c>
      <c r="I414" s="78">
        <v>44772</v>
      </c>
      <c r="J414" s="81"/>
      <c r="K414" s="97" t="s">
        <v>882</v>
      </c>
      <c r="L414" s="82" t="s">
        <v>986</v>
      </c>
      <c r="M414" s="77" t="s">
        <v>7</v>
      </c>
      <c r="N414" s="83"/>
      <c r="O414" s="84"/>
      <c r="P414" s="76">
        <v>69.8</v>
      </c>
      <c r="Q414" s="76">
        <v>24000</v>
      </c>
      <c r="R414" s="76">
        <v>4</v>
      </c>
      <c r="S414" s="89" t="s">
        <v>877</v>
      </c>
      <c r="T414" s="76" t="s">
        <v>894</v>
      </c>
      <c r="U414" s="81">
        <v>25.22</v>
      </c>
      <c r="V414" s="90" t="s">
        <v>884</v>
      </c>
    </row>
    <row r="415" spans="1:22" ht="15" customHeight="1">
      <c r="A415" s="155">
        <v>98560725</v>
      </c>
      <c r="B415" s="78">
        <v>44743</v>
      </c>
      <c r="C415" s="79">
        <v>44743</v>
      </c>
      <c r="D415" s="77" t="s">
        <v>862</v>
      </c>
      <c r="E415" s="87">
        <v>44750</v>
      </c>
      <c r="F415" s="81">
        <v>80</v>
      </c>
      <c r="G415" s="81" t="s">
        <v>1005</v>
      </c>
      <c r="H415" s="81" t="s">
        <v>967</v>
      </c>
      <c r="I415" s="78">
        <v>44772</v>
      </c>
      <c r="J415" s="97" t="s">
        <v>882</v>
      </c>
      <c r="K415" s="81" t="s">
        <v>925</v>
      </c>
      <c r="L415" s="82" t="s">
        <v>986</v>
      </c>
      <c r="M415" s="77" t="s">
        <v>7</v>
      </c>
      <c r="N415" s="83"/>
      <c r="O415" s="84"/>
      <c r="P415" s="76">
        <v>69.8</v>
      </c>
      <c r="Q415" s="76">
        <v>24100</v>
      </c>
      <c r="R415" s="76">
        <v>4</v>
      </c>
      <c r="S415" s="89" t="s">
        <v>877</v>
      </c>
      <c r="T415" s="76" t="s">
        <v>894</v>
      </c>
      <c r="U415" s="81">
        <v>25.22</v>
      </c>
      <c r="V415" s="76" t="s">
        <v>926</v>
      </c>
    </row>
    <row r="416" spans="1:22" ht="15" customHeight="1">
      <c r="A416" s="155">
        <v>98561053</v>
      </c>
      <c r="B416" s="78">
        <v>44743</v>
      </c>
      <c r="C416" s="79">
        <v>44743</v>
      </c>
      <c r="D416" s="77" t="s">
        <v>862</v>
      </c>
      <c r="E416" s="87">
        <v>44750</v>
      </c>
      <c r="F416" s="81">
        <v>80</v>
      </c>
      <c r="G416" s="81" t="s">
        <v>1005</v>
      </c>
      <c r="H416" s="81" t="s">
        <v>967</v>
      </c>
      <c r="I416" s="78">
        <v>44772</v>
      </c>
      <c r="J416" s="97" t="s">
        <v>882</v>
      </c>
      <c r="K416" s="81" t="s">
        <v>925</v>
      </c>
      <c r="L416" s="82" t="s">
        <v>986</v>
      </c>
      <c r="M416" s="77" t="s">
        <v>7</v>
      </c>
      <c r="N416" s="83"/>
      <c r="O416" s="84"/>
      <c r="P416" s="76">
        <v>69.8</v>
      </c>
      <c r="Q416" s="76">
        <v>24100</v>
      </c>
      <c r="R416" s="76">
        <v>4</v>
      </c>
      <c r="S416" s="89" t="s">
        <v>877</v>
      </c>
      <c r="T416" s="76" t="s">
        <v>894</v>
      </c>
      <c r="U416" s="81">
        <v>25.22</v>
      </c>
      <c r="V416" s="76" t="s">
        <v>926</v>
      </c>
    </row>
    <row r="417" spans="1:22" ht="15" customHeight="1">
      <c r="A417" s="155">
        <v>91984229</v>
      </c>
      <c r="B417" s="78">
        <v>44743</v>
      </c>
      <c r="C417" s="79">
        <v>44743</v>
      </c>
      <c r="D417" s="77" t="s">
        <v>862</v>
      </c>
      <c r="E417" s="87">
        <v>44750</v>
      </c>
      <c r="F417" s="81">
        <v>80</v>
      </c>
      <c r="G417" s="81" t="s">
        <v>1005</v>
      </c>
      <c r="H417" s="81" t="s">
        <v>967</v>
      </c>
      <c r="I417" s="78">
        <v>44772</v>
      </c>
      <c r="J417" s="81"/>
      <c r="K417" s="97" t="s">
        <v>882</v>
      </c>
      <c r="L417" s="82" t="s">
        <v>986</v>
      </c>
      <c r="M417" s="77" t="s">
        <v>7</v>
      </c>
      <c r="N417" s="83"/>
      <c r="O417" s="84"/>
      <c r="P417" s="76">
        <v>69.2</v>
      </c>
      <c r="Q417" s="76">
        <v>24400</v>
      </c>
      <c r="R417" s="76">
        <v>4</v>
      </c>
      <c r="S417" s="85" t="s">
        <v>865</v>
      </c>
      <c r="T417" s="76" t="s">
        <v>866</v>
      </c>
      <c r="U417" s="76">
        <v>25.46</v>
      </c>
      <c r="V417" s="90" t="s">
        <v>884</v>
      </c>
    </row>
    <row r="418" spans="1:22" ht="15" customHeight="1">
      <c r="A418" s="155">
        <v>95446795</v>
      </c>
      <c r="B418" s="78">
        <v>44743</v>
      </c>
      <c r="C418" s="79">
        <v>44743</v>
      </c>
      <c r="D418" s="77" t="s">
        <v>862</v>
      </c>
      <c r="E418" s="87">
        <v>44750</v>
      </c>
      <c r="F418" s="103">
        <v>40</v>
      </c>
      <c r="G418" s="81" t="s">
        <v>1005</v>
      </c>
      <c r="H418" s="81" t="s">
        <v>967</v>
      </c>
      <c r="I418" s="78">
        <v>44772</v>
      </c>
      <c r="J418" s="81"/>
      <c r="K418" s="97" t="s">
        <v>882</v>
      </c>
      <c r="L418" s="82" t="s">
        <v>986</v>
      </c>
      <c r="M418" s="77" t="s">
        <v>7</v>
      </c>
      <c r="N418" s="83"/>
      <c r="O418" s="84"/>
      <c r="P418" s="76">
        <v>72</v>
      </c>
      <c r="Q418" s="76">
        <v>21200</v>
      </c>
      <c r="R418" s="76">
        <v>2</v>
      </c>
      <c r="S418" s="85" t="s">
        <v>902</v>
      </c>
      <c r="T418" s="76" t="s">
        <v>1007</v>
      </c>
      <c r="U418" s="76">
        <v>14.62</v>
      </c>
      <c r="V418" s="90" t="s">
        <v>884</v>
      </c>
    </row>
    <row r="419" spans="1:22" ht="15" customHeight="1">
      <c r="A419" s="155">
        <v>95485090</v>
      </c>
      <c r="B419" s="78">
        <v>44743</v>
      </c>
      <c r="C419" s="79">
        <v>44743</v>
      </c>
      <c r="D419" s="77" t="s">
        <v>862</v>
      </c>
      <c r="E419" s="87">
        <v>44750</v>
      </c>
      <c r="F419" s="103">
        <v>40</v>
      </c>
      <c r="G419" s="81" t="s">
        <v>1005</v>
      </c>
      <c r="H419" s="81" t="s">
        <v>967</v>
      </c>
      <c r="I419" s="78">
        <v>44772</v>
      </c>
      <c r="J419" s="81"/>
      <c r="K419" s="97" t="s">
        <v>882</v>
      </c>
      <c r="L419" s="82" t="s">
        <v>986</v>
      </c>
      <c r="M419" s="77" t="s">
        <v>7</v>
      </c>
      <c r="N419" s="83"/>
      <c r="O419" s="84"/>
      <c r="P419" s="76">
        <v>72</v>
      </c>
      <c r="Q419" s="76">
        <v>21300</v>
      </c>
      <c r="R419" s="76">
        <v>2</v>
      </c>
      <c r="S419" s="85" t="s">
        <v>902</v>
      </c>
      <c r="T419" s="76" t="s">
        <v>1007</v>
      </c>
      <c r="U419" s="76">
        <v>14.62</v>
      </c>
      <c r="V419" s="90" t="s">
        <v>884</v>
      </c>
    </row>
    <row r="420" spans="1:22" ht="15" customHeight="1">
      <c r="A420" s="155">
        <v>94250487</v>
      </c>
      <c r="B420" s="78">
        <v>44743</v>
      </c>
      <c r="C420" s="79">
        <v>44743</v>
      </c>
      <c r="D420" s="77" t="s">
        <v>862</v>
      </c>
      <c r="E420" s="87">
        <v>44750</v>
      </c>
      <c r="F420" s="103">
        <v>40</v>
      </c>
      <c r="G420" s="81" t="s">
        <v>1005</v>
      </c>
      <c r="H420" s="81" t="s">
        <v>967</v>
      </c>
      <c r="I420" s="78">
        <v>44772</v>
      </c>
      <c r="J420" s="81"/>
      <c r="K420" s="97" t="s">
        <v>882</v>
      </c>
      <c r="L420" s="82" t="s">
        <v>986</v>
      </c>
      <c r="M420" s="77" t="s">
        <v>7</v>
      </c>
      <c r="N420" s="83"/>
      <c r="O420" s="84"/>
      <c r="P420" s="76">
        <v>73</v>
      </c>
      <c r="Q420" s="76">
        <v>19500</v>
      </c>
      <c r="R420" s="76">
        <v>2</v>
      </c>
      <c r="S420" s="85" t="s">
        <v>902</v>
      </c>
      <c r="T420" s="76" t="s">
        <v>903</v>
      </c>
      <c r="U420" s="76">
        <v>14.62</v>
      </c>
      <c r="V420" s="90" t="s">
        <v>884</v>
      </c>
    </row>
    <row r="421" spans="1:22" ht="15" customHeight="1">
      <c r="A421" s="155">
        <v>94266418</v>
      </c>
      <c r="B421" s="78">
        <v>44743</v>
      </c>
      <c r="C421" s="79">
        <v>44743</v>
      </c>
      <c r="D421" s="77" t="s">
        <v>862</v>
      </c>
      <c r="E421" s="87">
        <v>44750</v>
      </c>
      <c r="F421" s="103">
        <v>40</v>
      </c>
      <c r="G421" s="81" t="s">
        <v>1005</v>
      </c>
      <c r="H421" s="81" t="s">
        <v>967</v>
      </c>
      <c r="I421" s="78">
        <v>44772</v>
      </c>
      <c r="J421" s="81"/>
      <c r="K421" s="97" t="s">
        <v>882</v>
      </c>
      <c r="L421" s="82" t="s">
        <v>986</v>
      </c>
      <c r="M421" s="77" t="s">
        <v>7</v>
      </c>
      <c r="N421" s="83"/>
      <c r="O421" s="84"/>
      <c r="P421" s="76">
        <v>70</v>
      </c>
      <c r="Q421" s="127">
        <v>24000</v>
      </c>
      <c r="R421" s="127">
        <v>2</v>
      </c>
      <c r="S421" s="85" t="s">
        <v>902</v>
      </c>
      <c r="T421" s="114" t="s">
        <v>962</v>
      </c>
      <c r="U421" s="127">
        <v>14.62</v>
      </c>
      <c r="V421" s="90" t="s">
        <v>884</v>
      </c>
    </row>
    <row r="422" spans="1:22" ht="15" customHeight="1">
      <c r="A422" s="155">
        <v>94271384</v>
      </c>
      <c r="B422" s="78">
        <v>44743</v>
      </c>
      <c r="C422" s="79">
        <v>44743</v>
      </c>
      <c r="D422" s="77" t="s">
        <v>862</v>
      </c>
      <c r="E422" s="87">
        <v>44750</v>
      </c>
      <c r="F422" s="103">
        <v>40</v>
      </c>
      <c r="G422" s="81" t="s">
        <v>1005</v>
      </c>
      <c r="H422" s="81" t="s">
        <v>967</v>
      </c>
      <c r="I422" s="78">
        <v>44772</v>
      </c>
      <c r="J422" s="81"/>
      <c r="K422" s="97" t="s">
        <v>882</v>
      </c>
      <c r="L422" s="82" t="s">
        <v>986</v>
      </c>
      <c r="M422" s="77" t="s">
        <v>7</v>
      </c>
      <c r="N422" s="83"/>
      <c r="O422" s="84"/>
      <c r="P422" s="76">
        <v>70</v>
      </c>
      <c r="Q422" s="127">
        <v>24000</v>
      </c>
      <c r="R422" s="127">
        <v>2</v>
      </c>
      <c r="S422" s="85" t="s">
        <v>902</v>
      </c>
      <c r="T422" s="114" t="s">
        <v>962</v>
      </c>
      <c r="U422" s="127">
        <v>14.62</v>
      </c>
      <c r="V422" s="90" t="s">
        <v>884</v>
      </c>
    </row>
    <row r="423" spans="1:22" ht="15" customHeight="1">
      <c r="A423" s="155">
        <v>94274909</v>
      </c>
      <c r="B423" s="78">
        <v>44743</v>
      </c>
      <c r="C423" s="79">
        <v>44743</v>
      </c>
      <c r="D423" s="77" t="s">
        <v>862</v>
      </c>
      <c r="E423" s="87">
        <v>44750</v>
      </c>
      <c r="F423" s="103">
        <v>40</v>
      </c>
      <c r="G423" s="81" t="s">
        <v>1005</v>
      </c>
      <c r="H423" s="81" t="s">
        <v>967</v>
      </c>
      <c r="I423" s="78">
        <v>44772</v>
      </c>
      <c r="J423" s="81"/>
      <c r="K423" s="97" t="s">
        <v>882</v>
      </c>
      <c r="L423" s="82" t="s">
        <v>986</v>
      </c>
      <c r="M423" s="77" t="s">
        <v>7</v>
      </c>
      <c r="N423" s="83"/>
      <c r="O423" s="84"/>
      <c r="P423" s="76">
        <v>70</v>
      </c>
      <c r="Q423" s="127">
        <v>24000</v>
      </c>
      <c r="R423" s="127">
        <v>2</v>
      </c>
      <c r="S423" s="85" t="s">
        <v>902</v>
      </c>
      <c r="T423" s="114" t="s">
        <v>962</v>
      </c>
      <c r="U423" s="127">
        <v>14.62</v>
      </c>
      <c r="V423" s="90" t="s">
        <v>884</v>
      </c>
    </row>
    <row r="424" spans="1:22" ht="15" customHeight="1">
      <c r="A424" s="155">
        <v>94278801</v>
      </c>
      <c r="B424" s="78">
        <v>44743</v>
      </c>
      <c r="C424" s="79">
        <v>44743</v>
      </c>
      <c r="D424" s="77" t="s">
        <v>862</v>
      </c>
      <c r="E424" s="87">
        <v>44750</v>
      </c>
      <c r="F424" s="103">
        <v>40</v>
      </c>
      <c r="G424" s="81" t="s">
        <v>1005</v>
      </c>
      <c r="H424" s="81" t="s">
        <v>967</v>
      </c>
      <c r="I424" s="78">
        <v>44772</v>
      </c>
      <c r="J424" s="81"/>
      <c r="K424" s="97" t="s">
        <v>882</v>
      </c>
      <c r="L424" s="82" t="s">
        <v>986</v>
      </c>
      <c r="M424" s="77" t="s">
        <v>7</v>
      </c>
      <c r="N424" s="83"/>
      <c r="O424" s="84"/>
      <c r="P424" s="76">
        <v>70</v>
      </c>
      <c r="Q424" s="127">
        <v>24000</v>
      </c>
      <c r="R424" s="127">
        <v>2</v>
      </c>
      <c r="S424" s="85" t="s">
        <v>902</v>
      </c>
      <c r="T424" s="114" t="s">
        <v>962</v>
      </c>
      <c r="U424" s="127">
        <v>14.62</v>
      </c>
      <c r="V424" s="90" t="s">
        <v>884</v>
      </c>
    </row>
    <row r="425" spans="1:22" ht="15" customHeight="1">
      <c r="A425" s="155">
        <v>94288958</v>
      </c>
      <c r="B425" s="78">
        <v>44743</v>
      </c>
      <c r="C425" s="79">
        <v>44743</v>
      </c>
      <c r="D425" s="77" t="s">
        <v>862</v>
      </c>
      <c r="E425" s="87">
        <v>44750</v>
      </c>
      <c r="F425" s="103">
        <v>40</v>
      </c>
      <c r="G425" s="81" t="s">
        <v>1005</v>
      </c>
      <c r="H425" s="81" t="s">
        <v>967</v>
      </c>
      <c r="I425" s="78">
        <v>44772</v>
      </c>
      <c r="J425" s="81"/>
      <c r="K425" s="97" t="s">
        <v>882</v>
      </c>
      <c r="L425" s="82" t="s">
        <v>986</v>
      </c>
      <c r="M425" s="77" t="s">
        <v>7</v>
      </c>
      <c r="N425" s="83"/>
      <c r="O425" s="84"/>
      <c r="P425" s="76">
        <v>70</v>
      </c>
      <c r="Q425" s="127">
        <v>24000</v>
      </c>
      <c r="R425" s="127">
        <v>2</v>
      </c>
      <c r="S425" s="85" t="s">
        <v>902</v>
      </c>
      <c r="T425" s="114" t="s">
        <v>962</v>
      </c>
      <c r="U425" s="127">
        <v>14.62</v>
      </c>
      <c r="V425" s="90" t="s">
        <v>884</v>
      </c>
    </row>
    <row r="426" spans="1:22" ht="15" customHeight="1">
      <c r="A426" s="91"/>
      <c r="B426" s="93"/>
      <c r="C426" s="93"/>
      <c r="D426" s="92"/>
      <c r="E426" s="92"/>
      <c r="F426" s="92"/>
      <c r="G426" s="190"/>
      <c r="H426" s="439" t="s">
        <v>1008</v>
      </c>
      <c r="I426" s="440"/>
      <c r="J426" s="441"/>
      <c r="K426" s="92"/>
      <c r="L426" s="92"/>
      <c r="M426" s="92"/>
      <c r="N426" s="92"/>
      <c r="O426" s="135"/>
      <c r="P426" s="92"/>
      <c r="Q426" s="92"/>
      <c r="R426" s="92"/>
      <c r="S426" s="92"/>
      <c r="T426" s="92"/>
      <c r="U426" s="92"/>
      <c r="V426" s="92"/>
    </row>
    <row r="427" spans="1:22" ht="15" customHeight="1">
      <c r="A427" s="124">
        <v>98099914</v>
      </c>
      <c r="B427" s="78">
        <v>44747</v>
      </c>
      <c r="C427" s="79">
        <v>44747</v>
      </c>
      <c r="D427" s="77" t="s">
        <v>862</v>
      </c>
      <c r="E427" s="80">
        <v>44751</v>
      </c>
      <c r="F427" s="81">
        <v>80</v>
      </c>
      <c r="G427" s="81" t="s">
        <v>1008</v>
      </c>
      <c r="H427" s="81"/>
      <c r="I427" s="77"/>
      <c r="J427" s="81"/>
      <c r="K427" s="156" t="s">
        <v>129</v>
      </c>
      <c r="L427" s="82" t="s">
        <v>1009</v>
      </c>
      <c r="M427" s="77" t="s">
        <v>1010</v>
      </c>
      <c r="N427" s="83"/>
      <c r="O427" s="84"/>
      <c r="P427" s="76">
        <v>69</v>
      </c>
      <c r="Q427" s="76">
        <v>25000</v>
      </c>
      <c r="R427" s="76">
        <v>4</v>
      </c>
      <c r="S427" s="85" t="s">
        <v>875</v>
      </c>
      <c r="T427" s="88" t="s">
        <v>876</v>
      </c>
      <c r="U427" s="76">
        <v>25.22</v>
      </c>
      <c r="V427" s="157" t="s">
        <v>1011</v>
      </c>
    </row>
    <row r="428" spans="1:22" ht="15" customHeight="1">
      <c r="A428" s="124">
        <v>94905098</v>
      </c>
      <c r="B428" s="78">
        <v>44747</v>
      </c>
      <c r="C428" s="79">
        <v>44747</v>
      </c>
      <c r="D428" s="77" t="s">
        <v>862</v>
      </c>
      <c r="E428" s="87">
        <v>44751</v>
      </c>
      <c r="F428" s="81">
        <v>80</v>
      </c>
      <c r="G428" s="81" t="s">
        <v>1008</v>
      </c>
      <c r="H428" s="81"/>
      <c r="I428" s="77"/>
      <c r="J428" s="81"/>
      <c r="K428" s="156" t="s">
        <v>129</v>
      </c>
      <c r="L428" s="82" t="s">
        <v>1009</v>
      </c>
      <c r="M428" s="77" t="s">
        <v>1010</v>
      </c>
      <c r="N428" s="83"/>
      <c r="O428" s="84"/>
      <c r="P428" s="76">
        <v>69</v>
      </c>
      <c r="Q428" s="81">
        <v>24600</v>
      </c>
      <c r="R428" s="76">
        <v>4</v>
      </c>
      <c r="S428" s="85" t="s">
        <v>865</v>
      </c>
      <c r="T428" s="101" t="s">
        <v>897</v>
      </c>
      <c r="U428" s="76">
        <v>25.38</v>
      </c>
      <c r="V428" s="157" t="s">
        <v>1011</v>
      </c>
    </row>
    <row r="429" spans="1:22" ht="15" customHeight="1">
      <c r="A429" s="124">
        <v>98075088</v>
      </c>
      <c r="B429" s="78">
        <v>44747</v>
      </c>
      <c r="C429" s="79">
        <v>44747</v>
      </c>
      <c r="D429" s="77" t="s">
        <v>862</v>
      </c>
      <c r="E429" s="87">
        <v>44751</v>
      </c>
      <c r="F429" s="81">
        <v>80</v>
      </c>
      <c r="G429" s="81" t="s">
        <v>1008</v>
      </c>
      <c r="H429" s="81"/>
      <c r="I429" s="77"/>
      <c r="J429" s="81"/>
      <c r="K429" s="156" t="s">
        <v>129</v>
      </c>
      <c r="L429" s="82" t="s">
        <v>1009</v>
      </c>
      <c r="M429" s="77" t="s">
        <v>1010</v>
      </c>
      <c r="N429" s="83"/>
      <c r="O429" s="84"/>
      <c r="P429" s="76">
        <v>69</v>
      </c>
      <c r="Q429" s="76">
        <v>25000</v>
      </c>
      <c r="R429" s="76">
        <v>4</v>
      </c>
      <c r="S429" s="85" t="s">
        <v>875</v>
      </c>
      <c r="T429" s="88" t="s">
        <v>876</v>
      </c>
      <c r="U429" s="76">
        <v>25.22</v>
      </c>
      <c r="V429" s="157" t="s">
        <v>1011</v>
      </c>
    </row>
    <row r="430" spans="1:22" ht="15" customHeight="1">
      <c r="A430" s="124">
        <v>92837095</v>
      </c>
      <c r="B430" s="78">
        <v>44747</v>
      </c>
      <c r="C430" s="79">
        <v>44747</v>
      </c>
      <c r="D430" s="77" t="s">
        <v>862</v>
      </c>
      <c r="E430" s="87">
        <v>44751</v>
      </c>
      <c r="F430" s="81">
        <v>80</v>
      </c>
      <c r="G430" s="81" t="s">
        <v>1008</v>
      </c>
      <c r="H430" s="81"/>
      <c r="I430" s="77"/>
      <c r="J430" s="81"/>
      <c r="K430" s="156" t="s">
        <v>129</v>
      </c>
      <c r="L430" s="82" t="s">
        <v>1009</v>
      </c>
      <c r="M430" s="77" t="s">
        <v>1010</v>
      </c>
      <c r="N430" s="83">
        <v>44830</v>
      </c>
      <c r="O430" s="84"/>
      <c r="P430" s="76">
        <v>68.5</v>
      </c>
      <c r="Q430" s="76">
        <v>25000</v>
      </c>
      <c r="R430" s="76">
        <v>4</v>
      </c>
      <c r="S430" s="85" t="s">
        <v>865</v>
      </c>
      <c r="T430" s="76" t="s">
        <v>873</v>
      </c>
      <c r="U430" s="76">
        <v>25.7</v>
      </c>
      <c r="V430" s="157" t="s">
        <v>1011</v>
      </c>
    </row>
    <row r="431" spans="1:22" ht="15" customHeight="1">
      <c r="A431" s="124">
        <v>92705490</v>
      </c>
      <c r="B431" s="78">
        <v>44747</v>
      </c>
      <c r="C431" s="79">
        <v>44747</v>
      </c>
      <c r="D431" s="77" t="s">
        <v>862</v>
      </c>
      <c r="E431" s="87">
        <v>44751</v>
      </c>
      <c r="F431" s="81">
        <v>80</v>
      </c>
      <c r="G431" s="81" t="s">
        <v>1008</v>
      </c>
      <c r="H431" s="81"/>
      <c r="I431" s="77"/>
      <c r="J431" s="81"/>
      <c r="K431" s="156" t="s">
        <v>129</v>
      </c>
      <c r="L431" s="82" t="s">
        <v>1009</v>
      </c>
      <c r="M431" s="77" t="s">
        <v>1010</v>
      </c>
      <c r="N431" s="83"/>
      <c r="O431" s="84"/>
      <c r="P431" s="76">
        <v>69.5</v>
      </c>
      <c r="Q431" s="76">
        <v>23900</v>
      </c>
      <c r="R431" s="76">
        <v>4</v>
      </c>
      <c r="S431" s="85" t="s">
        <v>865</v>
      </c>
      <c r="T431" s="76" t="s">
        <v>896</v>
      </c>
      <c r="U431" s="76">
        <v>25.69</v>
      </c>
      <c r="V431" s="157" t="s">
        <v>1011</v>
      </c>
    </row>
    <row r="432" spans="1:22" ht="15" customHeight="1">
      <c r="A432" s="124">
        <v>98087869</v>
      </c>
      <c r="B432" s="78">
        <v>44747</v>
      </c>
      <c r="C432" s="79">
        <v>44747</v>
      </c>
      <c r="D432" s="77" t="s">
        <v>862</v>
      </c>
      <c r="E432" s="87">
        <v>44751</v>
      </c>
      <c r="F432" s="81">
        <v>80</v>
      </c>
      <c r="G432" s="81" t="s">
        <v>1008</v>
      </c>
      <c r="H432" s="81"/>
      <c r="I432" s="77"/>
      <c r="J432" s="81"/>
      <c r="K432" s="156" t="s">
        <v>129</v>
      </c>
      <c r="L432" s="82" t="s">
        <v>1009</v>
      </c>
      <c r="M432" s="77" t="s">
        <v>1010</v>
      </c>
      <c r="N432" s="83"/>
      <c r="O432" s="84"/>
      <c r="P432" s="76">
        <v>69</v>
      </c>
      <c r="Q432" s="76">
        <v>25000</v>
      </c>
      <c r="R432" s="76">
        <v>4</v>
      </c>
      <c r="S432" s="85" t="s">
        <v>875</v>
      </c>
      <c r="T432" s="88" t="s">
        <v>876</v>
      </c>
      <c r="U432" s="76">
        <v>25.22</v>
      </c>
      <c r="V432" s="157" t="s">
        <v>1011</v>
      </c>
    </row>
    <row r="433" spans="1:22" ht="15" customHeight="1">
      <c r="A433" s="124">
        <v>91507293</v>
      </c>
      <c r="B433" s="78">
        <v>44747</v>
      </c>
      <c r="C433" s="79">
        <v>44747</v>
      </c>
      <c r="D433" s="77" t="s">
        <v>862</v>
      </c>
      <c r="E433" s="87">
        <v>44751</v>
      </c>
      <c r="F433" s="81">
        <v>80</v>
      </c>
      <c r="G433" s="81" t="s">
        <v>1008</v>
      </c>
      <c r="H433" s="81"/>
      <c r="I433" s="77"/>
      <c r="J433" s="81"/>
      <c r="K433" s="156" t="s">
        <v>129</v>
      </c>
      <c r="L433" s="82" t="s">
        <v>1009</v>
      </c>
      <c r="M433" s="77" t="s">
        <v>1010</v>
      </c>
      <c r="N433" s="83"/>
      <c r="O433" s="84"/>
      <c r="P433" s="76">
        <v>69</v>
      </c>
      <c r="Q433" s="76">
        <v>25000</v>
      </c>
      <c r="R433" s="76">
        <v>4</v>
      </c>
      <c r="S433" s="85" t="s">
        <v>875</v>
      </c>
      <c r="T433" s="88" t="s">
        <v>876</v>
      </c>
      <c r="U433" s="76">
        <v>25.22</v>
      </c>
      <c r="V433" s="157" t="s">
        <v>1011</v>
      </c>
    </row>
    <row r="434" spans="1:22" ht="15" customHeight="1">
      <c r="A434" s="124">
        <v>92828698</v>
      </c>
      <c r="B434" s="78">
        <v>44747</v>
      </c>
      <c r="C434" s="79">
        <v>44747</v>
      </c>
      <c r="D434" s="77" t="s">
        <v>862</v>
      </c>
      <c r="E434" s="87">
        <v>44751</v>
      </c>
      <c r="F434" s="81">
        <v>80</v>
      </c>
      <c r="G434" s="81" t="s">
        <v>1008</v>
      </c>
      <c r="H434" s="81"/>
      <c r="I434" s="77"/>
      <c r="J434" s="81"/>
      <c r="K434" s="156" t="s">
        <v>129</v>
      </c>
      <c r="L434" s="82" t="s">
        <v>1009</v>
      </c>
      <c r="M434" s="77" t="s">
        <v>1010</v>
      </c>
      <c r="N434" s="83"/>
      <c r="O434" s="84"/>
      <c r="P434" s="76">
        <v>69</v>
      </c>
      <c r="Q434" s="81">
        <v>24700</v>
      </c>
      <c r="R434" s="76">
        <v>4</v>
      </c>
      <c r="S434" s="85" t="s">
        <v>865</v>
      </c>
      <c r="T434" s="101" t="s">
        <v>897</v>
      </c>
      <c r="U434" s="76">
        <v>25.38</v>
      </c>
      <c r="V434" s="157" t="s">
        <v>1011</v>
      </c>
    </row>
    <row r="435" spans="1:22" ht="15" customHeight="1">
      <c r="A435" s="124">
        <v>98183411</v>
      </c>
      <c r="B435" s="78">
        <v>44747</v>
      </c>
      <c r="C435" s="79">
        <v>44747</v>
      </c>
      <c r="D435" s="77" t="s">
        <v>862</v>
      </c>
      <c r="E435" s="87">
        <v>44751</v>
      </c>
      <c r="F435" s="81">
        <v>80</v>
      </c>
      <c r="G435" s="81" t="s">
        <v>1008</v>
      </c>
      <c r="H435" s="81"/>
      <c r="I435" s="77"/>
      <c r="J435" s="81"/>
      <c r="K435" s="156" t="s">
        <v>129</v>
      </c>
      <c r="L435" s="82" t="s">
        <v>1009</v>
      </c>
      <c r="M435" s="77" t="s">
        <v>1010</v>
      </c>
      <c r="N435" s="83"/>
      <c r="O435" s="84"/>
      <c r="P435" s="76">
        <v>69</v>
      </c>
      <c r="Q435" s="76">
        <v>25000</v>
      </c>
      <c r="R435" s="76">
        <v>4</v>
      </c>
      <c r="S435" s="85" t="s">
        <v>875</v>
      </c>
      <c r="T435" s="88" t="s">
        <v>876</v>
      </c>
      <c r="U435" s="76">
        <v>25.22</v>
      </c>
      <c r="V435" s="157" t="s">
        <v>1011</v>
      </c>
    </row>
    <row r="436" spans="1:22" ht="15" customHeight="1">
      <c r="A436" s="124">
        <v>98074842</v>
      </c>
      <c r="B436" s="78">
        <v>44747</v>
      </c>
      <c r="C436" s="79">
        <v>44747</v>
      </c>
      <c r="D436" s="77" t="s">
        <v>862</v>
      </c>
      <c r="E436" s="87">
        <v>44751</v>
      </c>
      <c r="F436" s="81">
        <v>80</v>
      </c>
      <c r="G436" s="81" t="s">
        <v>1008</v>
      </c>
      <c r="H436" s="81"/>
      <c r="I436" s="77"/>
      <c r="J436" s="81"/>
      <c r="K436" s="156" t="s">
        <v>129</v>
      </c>
      <c r="L436" s="82" t="s">
        <v>1009</v>
      </c>
      <c r="M436" s="77" t="s">
        <v>1010</v>
      </c>
      <c r="N436" s="83"/>
      <c r="O436" s="84"/>
      <c r="P436" s="76">
        <v>69</v>
      </c>
      <c r="Q436" s="76">
        <v>25000</v>
      </c>
      <c r="R436" s="76">
        <v>4</v>
      </c>
      <c r="S436" s="85" t="s">
        <v>875</v>
      </c>
      <c r="T436" s="88" t="s">
        <v>876</v>
      </c>
      <c r="U436" s="76">
        <v>25.22</v>
      </c>
      <c r="V436" s="157" t="s">
        <v>1011</v>
      </c>
    </row>
    <row r="437" spans="1:22" ht="15" customHeight="1">
      <c r="A437" s="124">
        <v>97936397</v>
      </c>
      <c r="B437" s="78">
        <v>44747</v>
      </c>
      <c r="C437" s="79">
        <v>44747</v>
      </c>
      <c r="D437" s="77" t="s">
        <v>862</v>
      </c>
      <c r="E437" s="87">
        <v>44751</v>
      </c>
      <c r="F437" s="81">
        <v>80</v>
      </c>
      <c r="G437" s="81" t="s">
        <v>1008</v>
      </c>
      <c r="H437" s="81"/>
      <c r="I437" s="77"/>
      <c r="J437" s="81"/>
      <c r="K437" s="156" t="s">
        <v>129</v>
      </c>
      <c r="L437" s="82" t="s">
        <v>1009</v>
      </c>
      <c r="M437" s="77" t="s">
        <v>1010</v>
      </c>
      <c r="N437" s="83"/>
      <c r="O437" s="84"/>
      <c r="P437" s="76">
        <v>68.5</v>
      </c>
      <c r="Q437" s="76">
        <v>25000</v>
      </c>
      <c r="R437" s="76">
        <v>4</v>
      </c>
      <c r="S437" s="85" t="s">
        <v>865</v>
      </c>
      <c r="T437" s="76" t="s">
        <v>873</v>
      </c>
      <c r="U437" s="76">
        <v>25.7</v>
      </c>
      <c r="V437" s="157" t="s">
        <v>1011</v>
      </c>
    </row>
    <row r="438" spans="1:22" ht="15" customHeight="1">
      <c r="A438" s="124">
        <v>98086598</v>
      </c>
      <c r="B438" s="78">
        <v>44747</v>
      </c>
      <c r="C438" s="79">
        <v>44747</v>
      </c>
      <c r="D438" s="77" t="s">
        <v>862</v>
      </c>
      <c r="E438" s="87">
        <v>44751</v>
      </c>
      <c r="F438" s="81">
        <v>80</v>
      </c>
      <c r="G438" s="81" t="s">
        <v>1008</v>
      </c>
      <c r="H438" s="81"/>
      <c r="I438" s="77"/>
      <c r="J438" s="81"/>
      <c r="K438" s="156" t="s">
        <v>129</v>
      </c>
      <c r="L438" s="82" t="s">
        <v>1009</v>
      </c>
      <c r="M438" s="77" t="s">
        <v>1010</v>
      </c>
      <c r="N438" s="83">
        <v>44808</v>
      </c>
      <c r="O438" s="84"/>
      <c r="P438" s="76">
        <v>69</v>
      </c>
      <c r="Q438" s="76">
        <v>25000</v>
      </c>
      <c r="R438" s="76">
        <v>4</v>
      </c>
      <c r="S438" s="85" t="s">
        <v>875</v>
      </c>
      <c r="T438" s="88" t="s">
        <v>876</v>
      </c>
      <c r="U438" s="76">
        <v>25.22</v>
      </c>
      <c r="V438" s="157" t="s">
        <v>1011</v>
      </c>
    </row>
    <row r="439" spans="1:22" ht="15" customHeight="1">
      <c r="A439" s="124">
        <v>92773894</v>
      </c>
      <c r="B439" s="78">
        <v>44747</v>
      </c>
      <c r="C439" s="79">
        <v>44747</v>
      </c>
      <c r="D439" s="77" t="s">
        <v>862</v>
      </c>
      <c r="E439" s="87">
        <v>44751</v>
      </c>
      <c r="F439" s="81">
        <v>80</v>
      </c>
      <c r="G439" s="81" t="s">
        <v>1008</v>
      </c>
      <c r="H439" s="81"/>
      <c r="I439" s="77"/>
      <c r="J439" s="81"/>
      <c r="K439" s="156" t="s">
        <v>129</v>
      </c>
      <c r="L439" s="82" t="s">
        <v>1009</v>
      </c>
      <c r="M439" s="77" t="s">
        <v>1010</v>
      </c>
      <c r="N439" s="83"/>
      <c r="O439" s="84"/>
      <c r="P439" s="76">
        <v>68.5</v>
      </c>
      <c r="Q439" s="76">
        <v>25000</v>
      </c>
      <c r="R439" s="76">
        <v>4</v>
      </c>
      <c r="S439" s="85" t="s">
        <v>865</v>
      </c>
      <c r="T439" s="76" t="s">
        <v>873</v>
      </c>
      <c r="U439" s="76">
        <v>25.7</v>
      </c>
      <c r="V439" s="157" t="s">
        <v>1011</v>
      </c>
    </row>
    <row r="440" spans="1:22" ht="15" customHeight="1">
      <c r="A440" s="124">
        <v>98075872</v>
      </c>
      <c r="B440" s="78">
        <v>44747</v>
      </c>
      <c r="C440" s="79">
        <v>44747</v>
      </c>
      <c r="D440" s="77" t="s">
        <v>862</v>
      </c>
      <c r="E440" s="87">
        <v>44751</v>
      </c>
      <c r="F440" s="81">
        <v>80</v>
      </c>
      <c r="G440" s="81" t="s">
        <v>1008</v>
      </c>
      <c r="H440" s="81"/>
      <c r="I440" s="77"/>
      <c r="J440" s="81"/>
      <c r="K440" s="156" t="s">
        <v>129</v>
      </c>
      <c r="L440" s="82" t="s">
        <v>1009</v>
      </c>
      <c r="M440" s="77" t="s">
        <v>1010</v>
      </c>
      <c r="N440" s="83"/>
      <c r="O440" s="84"/>
      <c r="P440" s="76">
        <v>69</v>
      </c>
      <c r="Q440" s="76">
        <v>25000</v>
      </c>
      <c r="R440" s="76">
        <v>4</v>
      </c>
      <c r="S440" s="85" t="s">
        <v>875</v>
      </c>
      <c r="T440" s="88" t="s">
        <v>876</v>
      </c>
      <c r="U440" s="76">
        <v>25.22</v>
      </c>
      <c r="V440" s="157" t="s">
        <v>1011</v>
      </c>
    </row>
    <row r="441" spans="1:22" ht="15" customHeight="1">
      <c r="A441" s="124">
        <v>98181118</v>
      </c>
      <c r="B441" s="78">
        <v>44747</v>
      </c>
      <c r="C441" s="79">
        <v>44747</v>
      </c>
      <c r="D441" s="77" t="s">
        <v>862</v>
      </c>
      <c r="E441" s="87">
        <v>44751</v>
      </c>
      <c r="F441" s="81">
        <v>80</v>
      </c>
      <c r="G441" s="81" t="s">
        <v>1008</v>
      </c>
      <c r="H441" s="81"/>
      <c r="I441" s="77"/>
      <c r="J441" s="81"/>
      <c r="K441" s="156" t="s">
        <v>129</v>
      </c>
      <c r="L441" s="82" t="s">
        <v>1009</v>
      </c>
      <c r="M441" s="77" t="s">
        <v>1010</v>
      </c>
      <c r="N441" s="83"/>
      <c r="O441" s="84"/>
      <c r="P441" s="76">
        <v>69</v>
      </c>
      <c r="Q441" s="76">
        <v>25000</v>
      </c>
      <c r="R441" s="76">
        <v>4</v>
      </c>
      <c r="S441" s="85" t="s">
        <v>875</v>
      </c>
      <c r="T441" s="88" t="s">
        <v>876</v>
      </c>
      <c r="U441" s="76">
        <v>25.22</v>
      </c>
      <c r="V441" s="157" t="s">
        <v>1011</v>
      </c>
    </row>
    <row r="442" spans="1:22" ht="15" customHeight="1">
      <c r="A442" s="124">
        <v>91565796</v>
      </c>
      <c r="B442" s="78">
        <v>44747</v>
      </c>
      <c r="C442" s="79">
        <v>44747</v>
      </c>
      <c r="D442" s="77" t="s">
        <v>862</v>
      </c>
      <c r="E442" s="87">
        <v>44751</v>
      </c>
      <c r="F442" s="81">
        <v>80</v>
      </c>
      <c r="G442" s="81" t="s">
        <v>1008</v>
      </c>
      <c r="H442" s="81"/>
      <c r="I442" s="77"/>
      <c r="J442" s="81"/>
      <c r="K442" s="156" t="s">
        <v>129</v>
      </c>
      <c r="L442" s="82" t="s">
        <v>1009</v>
      </c>
      <c r="M442" s="77" t="s">
        <v>1010</v>
      </c>
      <c r="N442" s="83"/>
      <c r="O442" s="84"/>
      <c r="P442" s="76">
        <v>69</v>
      </c>
      <c r="Q442" s="76">
        <v>25000</v>
      </c>
      <c r="R442" s="76">
        <v>4</v>
      </c>
      <c r="S442" s="85" t="s">
        <v>875</v>
      </c>
      <c r="T442" s="88" t="s">
        <v>876</v>
      </c>
      <c r="U442" s="76">
        <v>25.22</v>
      </c>
      <c r="V442" s="157" t="s">
        <v>1011</v>
      </c>
    </row>
    <row r="443" spans="1:22" ht="15" customHeight="1">
      <c r="A443" s="124">
        <v>91566398</v>
      </c>
      <c r="B443" s="78">
        <v>44747</v>
      </c>
      <c r="C443" s="79">
        <v>44747</v>
      </c>
      <c r="D443" s="77" t="s">
        <v>862</v>
      </c>
      <c r="E443" s="87">
        <v>44751</v>
      </c>
      <c r="F443" s="81">
        <v>80</v>
      </c>
      <c r="G443" s="81" t="s">
        <v>1008</v>
      </c>
      <c r="H443" s="81"/>
      <c r="I443" s="77"/>
      <c r="J443" s="81"/>
      <c r="K443" s="156" t="s">
        <v>129</v>
      </c>
      <c r="L443" s="82" t="s">
        <v>1009</v>
      </c>
      <c r="M443" s="77" t="s">
        <v>1010</v>
      </c>
      <c r="N443" s="83"/>
      <c r="O443" s="84"/>
      <c r="P443" s="76">
        <v>69</v>
      </c>
      <c r="Q443" s="76">
        <v>25000</v>
      </c>
      <c r="R443" s="76">
        <v>4</v>
      </c>
      <c r="S443" s="85" t="s">
        <v>875</v>
      </c>
      <c r="T443" s="88" t="s">
        <v>876</v>
      </c>
      <c r="U443" s="76">
        <v>25.22</v>
      </c>
      <c r="V443" s="157" t="s">
        <v>1011</v>
      </c>
    </row>
    <row r="444" spans="1:22" ht="15" customHeight="1">
      <c r="A444" s="124">
        <v>98074222</v>
      </c>
      <c r="B444" s="78">
        <v>44747</v>
      </c>
      <c r="C444" s="79">
        <v>44747</v>
      </c>
      <c r="D444" s="77" t="s">
        <v>862</v>
      </c>
      <c r="E444" s="87">
        <v>44751</v>
      </c>
      <c r="F444" s="81">
        <v>80</v>
      </c>
      <c r="G444" s="81" t="s">
        <v>1008</v>
      </c>
      <c r="H444" s="81"/>
      <c r="I444" s="77"/>
      <c r="J444" s="81"/>
      <c r="K444" s="156" t="s">
        <v>129</v>
      </c>
      <c r="L444" s="82" t="s">
        <v>1009</v>
      </c>
      <c r="M444" s="77" t="s">
        <v>1010</v>
      </c>
      <c r="N444" s="83"/>
      <c r="O444" s="84"/>
      <c r="P444" s="76">
        <v>69</v>
      </c>
      <c r="Q444" s="76">
        <v>25000</v>
      </c>
      <c r="R444" s="76">
        <v>4</v>
      </c>
      <c r="S444" s="85" t="s">
        <v>875</v>
      </c>
      <c r="T444" s="88" t="s">
        <v>876</v>
      </c>
      <c r="U444" s="76">
        <v>25.22</v>
      </c>
      <c r="V444" s="157" t="s">
        <v>1011</v>
      </c>
    </row>
    <row r="445" spans="1:22" ht="15" customHeight="1">
      <c r="A445" s="124">
        <v>98076417</v>
      </c>
      <c r="B445" s="78">
        <v>44747</v>
      </c>
      <c r="C445" s="79">
        <v>44747</v>
      </c>
      <c r="D445" s="77" t="s">
        <v>862</v>
      </c>
      <c r="E445" s="87">
        <v>44751</v>
      </c>
      <c r="F445" s="81">
        <v>80</v>
      </c>
      <c r="G445" s="81" t="s">
        <v>1008</v>
      </c>
      <c r="H445" s="81"/>
      <c r="I445" s="77"/>
      <c r="J445" s="81"/>
      <c r="K445" s="156" t="s">
        <v>129</v>
      </c>
      <c r="L445" s="82" t="s">
        <v>1009</v>
      </c>
      <c r="M445" s="77" t="s">
        <v>1010</v>
      </c>
      <c r="N445" s="83"/>
      <c r="O445" s="84"/>
      <c r="P445" s="76">
        <v>69</v>
      </c>
      <c r="Q445" s="76">
        <v>25000</v>
      </c>
      <c r="R445" s="76">
        <v>4</v>
      </c>
      <c r="S445" s="85" t="s">
        <v>875</v>
      </c>
      <c r="T445" s="88" t="s">
        <v>876</v>
      </c>
      <c r="U445" s="76">
        <v>25.22</v>
      </c>
      <c r="V445" s="157" t="s">
        <v>1011</v>
      </c>
    </row>
    <row r="446" spans="1:22" ht="15" customHeight="1">
      <c r="A446" s="124">
        <v>95180295</v>
      </c>
      <c r="B446" s="78">
        <v>44747</v>
      </c>
      <c r="C446" s="79">
        <v>44747</v>
      </c>
      <c r="D446" s="77" t="s">
        <v>862</v>
      </c>
      <c r="E446" s="87">
        <v>44751</v>
      </c>
      <c r="F446" s="81">
        <v>80</v>
      </c>
      <c r="G446" s="81" t="s">
        <v>1008</v>
      </c>
      <c r="H446" s="81"/>
      <c r="I446" s="77"/>
      <c r="J446" s="81"/>
      <c r="K446" s="156" t="s">
        <v>129</v>
      </c>
      <c r="L446" s="82" t="s">
        <v>1009</v>
      </c>
      <c r="M446" s="77" t="s">
        <v>1010</v>
      </c>
      <c r="N446" s="83"/>
      <c r="O446" s="84"/>
      <c r="P446" s="76">
        <v>69</v>
      </c>
      <c r="Q446" s="76">
        <v>25000</v>
      </c>
      <c r="R446" s="76">
        <v>4</v>
      </c>
      <c r="S446" s="85" t="s">
        <v>875</v>
      </c>
      <c r="T446" s="88" t="s">
        <v>876</v>
      </c>
      <c r="U446" s="76">
        <v>25.22</v>
      </c>
      <c r="V446" s="157" t="s">
        <v>1011</v>
      </c>
    </row>
    <row r="447" spans="1:22" ht="15" customHeight="1">
      <c r="A447" s="124">
        <v>98078777</v>
      </c>
      <c r="B447" s="78">
        <v>44747</v>
      </c>
      <c r="C447" s="79">
        <v>44747</v>
      </c>
      <c r="D447" s="77" t="s">
        <v>862</v>
      </c>
      <c r="E447" s="87">
        <v>44751</v>
      </c>
      <c r="F447" s="81">
        <v>80</v>
      </c>
      <c r="G447" s="81" t="s">
        <v>1008</v>
      </c>
      <c r="H447" s="81"/>
      <c r="I447" s="77"/>
      <c r="J447" s="81"/>
      <c r="K447" s="156" t="s">
        <v>129</v>
      </c>
      <c r="L447" s="82" t="s">
        <v>1009</v>
      </c>
      <c r="M447" s="77" t="s">
        <v>1010</v>
      </c>
      <c r="N447" s="83"/>
      <c r="O447" s="84"/>
      <c r="P447" s="76">
        <v>69</v>
      </c>
      <c r="Q447" s="76">
        <v>25000</v>
      </c>
      <c r="R447" s="76">
        <v>4</v>
      </c>
      <c r="S447" s="85" t="s">
        <v>875</v>
      </c>
      <c r="T447" s="88" t="s">
        <v>876</v>
      </c>
      <c r="U447" s="76">
        <v>25.22</v>
      </c>
      <c r="V447" s="157" t="s">
        <v>1011</v>
      </c>
    </row>
    <row r="448" spans="1:22" ht="15" customHeight="1">
      <c r="A448" s="124">
        <v>92765791</v>
      </c>
      <c r="B448" s="78">
        <v>44747</v>
      </c>
      <c r="C448" s="79">
        <v>44747</v>
      </c>
      <c r="D448" s="77" t="s">
        <v>862</v>
      </c>
      <c r="E448" s="87">
        <v>44751</v>
      </c>
      <c r="F448" s="81">
        <v>80</v>
      </c>
      <c r="G448" s="81" t="s">
        <v>1008</v>
      </c>
      <c r="H448" s="81"/>
      <c r="I448" s="77"/>
      <c r="J448" s="81"/>
      <c r="K448" s="156" t="s">
        <v>129</v>
      </c>
      <c r="L448" s="82" t="s">
        <v>1009</v>
      </c>
      <c r="M448" s="77" t="s">
        <v>1010</v>
      </c>
      <c r="N448" s="83">
        <v>44802</v>
      </c>
      <c r="O448" s="84"/>
      <c r="P448" s="76">
        <v>68.5</v>
      </c>
      <c r="Q448" s="76">
        <v>25000</v>
      </c>
      <c r="R448" s="76">
        <v>4</v>
      </c>
      <c r="S448" s="85" t="s">
        <v>865</v>
      </c>
      <c r="T448" s="76" t="s">
        <v>873</v>
      </c>
      <c r="U448" s="76">
        <v>25.7</v>
      </c>
      <c r="V448" s="157" t="s">
        <v>1011</v>
      </c>
    </row>
    <row r="449" spans="1:22" ht="15" customHeight="1">
      <c r="A449" s="124">
        <v>98092034</v>
      </c>
      <c r="B449" s="78">
        <v>44747</v>
      </c>
      <c r="C449" s="79">
        <v>44747</v>
      </c>
      <c r="D449" s="77" t="s">
        <v>862</v>
      </c>
      <c r="E449" s="87">
        <v>44751</v>
      </c>
      <c r="F449" s="81">
        <v>80</v>
      </c>
      <c r="G449" s="81" t="s">
        <v>1008</v>
      </c>
      <c r="H449" s="81"/>
      <c r="I449" s="77"/>
      <c r="J449" s="81"/>
      <c r="K449" s="156" t="s">
        <v>129</v>
      </c>
      <c r="L449" s="82" t="s">
        <v>1009</v>
      </c>
      <c r="M449" s="77" t="s">
        <v>1010</v>
      </c>
      <c r="N449" s="83"/>
      <c r="O449" s="84"/>
      <c r="P449" s="76">
        <v>69</v>
      </c>
      <c r="Q449" s="76">
        <v>25000</v>
      </c>
      <c r="R449" s="76">
        <v>4</v>
      </c>
      <c r="S449" s="85" t="s">
        <v>875</v>
      </c>
      <c r="T449" s="88" t="s">
        <v>876</v>
      </c>
      <c r="U449" s="76">
        <v>25.22</v>
      </c>
      <c r="V449" s="157" t="s">
        <v>1011</v>
      </c>
    </row>
    <row r="450" spans="1:22" ht="15" customHeight="1">
      <c r="A450" s="124">
        <v>92755891</v>
      </c>
      <c r="B450" s="78">
        <v>44747</v>
      </c>
      <c r="C450" s="79">
        <v>44747</v>
      </c>
      <c r="D450" s="77" t="s">
        <v>862</v>
      </c>
      <c r="E450" s="87">
        <v>44751</v>
      </c>
      <c r="F450" s="81">
        <v>80</v>
      </c>
      <c r="G450" s="81" t="s">
        <v>1008</v>
      </c>
      <c r="H450" s="81"/>
      <c r="I450" s="77"/>
      <c r="J450" s="81"/>
      <c r="K450" s="156" t="s">
        <v>129</v>
      </c>
      <c r="L450" s="82" t="s">
        <v>1009</v>
      </c>
      <c r="M450" s="77" t="s">
        <v>1010</v>
      </c>
      <c r="N450" s="83"/>
      <c r="O450" s="84"/>
      <c r="P450" s="76">
        <v>68.5</v>
      </c>
      <c r="Q450" s="76">
        <v>25000</v>
      </c>
      <c r="R450" s="76">
        <v>4</v>
      </c>
      <c r="S450" s="85" t="s">
        <v>865</v>
      </c>
      <c r="T450" s="76" t="s">
        <v>873</v>
      </c>
      <c r="U450" s="76">
        <v>25.7</v>
      </c>
      <c r="V450" s="157" t="s">
        <v>1011</v>
      </c>
    </row>
    <row r="451" spans="1:22" ht="15" customHeight="1">
      <c r="A451" s="124">
        <v>94247798</v>
      </c>
      <c r="B451" s="78">
        <v>44747</v>
      </c>
      <c r="C451" s="79">
        <v>44747</v>
      </c>
      <c r="D451" s="77" t="s">
        <v>862</v>
      </c>
      <c r="E451" s="87">
        <v>44751</v>
      </c>
      <c r="F451" s="81">
        <v>80</v>
      </c>
      <c r="G451" s="81" t="s">
        <v>1008</v>
      </c>
      <c r="H451" s="81"/>
      <c r="I451" s="77"/>
      <c r="J451" s="81"/>
      <c r="K451" s="156" t="s">
        <v>129</v>
      </c>
      <c r="L451" s="82" t="s">
        <v>1009</v>
      </c>
      <c r="M451" s="77" t="s">
        <v>1010</v>
      </c>
      <c r="N451" s="83"/>
      <c r="O451" s="84"/>
      <c r="P451" s="76">
        <v>69</v>
      </c>
      <c r="Q451" s="81">
        <v>25000</v>
      </c>
      <c r="R451" s="81">
        <v>4</v>
      </c>
      <c r="S451" s="89" t="s">
        <v>877</v>
      </c>
      <c r="T451" s="100" t="s">
        <v>891</v>
      </c>
      <c r="U451" s="81">
        <v>25.22</v>
      </c>
      <c r="V451" s="157" t="s">
        <v>1011</v>
      </c>
    </row>
    <row r="452" spans="1:22" ht="15" customHeight="1">
      <c r="A452" s="124">
        <v>98093289</v>
      </c>
      <c r="B452" s="78">
        <v>44747</v>
      </c>
      <c r="C452" s="79">
        <v>44747</v>
      </c>
      <c r="D452" s="77" t="s">
        <v>862</v>
      </c>
      <c r="E452" s="87">
        <v>44751</v>
      </c>
      <c r="F452" s="81">
        <v>80</v>
      </c>
      <c r="G452" s="81" t="s">
        <v>1008</v>
      </c>
      <c r="H452" s="81"/>
      <c r="I452" s="77"/>
      <c r="J452" s="81"/>
      <c r="K452" s="156" t="s">
        <v>129</v>
      </c>
      <c r="L452" s="82" t="s">
        <v>1009</v>
      </c>
      <c r="M452" s="77" t="s">
        <v>1010</v>
      </c>
      <c r="N452" s="83"/>
      <c r="O452" s="84"/>
      <c r="P452" s="76">
        <v>69</v>
      </c>
      <c r="Q452" s="76">
        <v>25000</v>
      </c>
      <c r="R452" s="76">
        <v>4</v>
      </c>
      <c r="S452" s="85" t="s">
        <v>875</v>
      </c>
      <c r="T452" s="88" t="s">
        <v>876</v>
      </c>
      <c r="U452" s="76">
        <v>25.22</v>
      </c>
      <c r="V452" s="157" t="s">
        <v>1011</v>
      </c>
    </row>
    <row r="453" spans="1:22" ht="15" customHeight="1">
      <c r="A453" s="124">
        <v>98081805</v>
      </c>
      <c r="B453" s="78">
        <v>44747</v>
      </c>
      <c r="C453" s="79">
        <v>44747</v>
      </c>
      <c r="D453" s="77" t="s">
        <v>862</v>
      </c>
      <c r="E453" s="87">
        <v>44751</v>
      </c>
      <c r="F453" s="81">
        <v>80</v>
      </c>
      <c r="G453" s="81" t="s">
        <v>1008</v>
      </c>
      <c r="H453" s="81"/>
      <c r="I453" s="77"/>
      <c r="J453" s="81"/>
      <c r="K453" s="156" t="s">
        <v>129</v>
      </c>
      <c r="L453" s="82" t="s">
        <v>1009</v>
      </c>
      <c r="M453" s="77" t="s">
        <v>1010</v>
      </c>
      <c r="N453" s="83"/>
      <c r="O453" s="84"/>
      <c r="P453" s="76">
        <v>69</v>
      </c>
      <c r="Q453" s="76">
        <v>25000</v>
      </c>
      <c r="R453" s="76">
        <v>4</v>
      </c>
      <c r="S453" s="85" t="s">
        <v>875</v>
      </c>
      <c r="T453" s="88" t="s">
        <v>876</v>
      </c>
      <c r="U453" s="76">
        <v>25.22</v>
      </c>
      <c r="V453" s="157" t="s">
        <v>1011</v>
      </c>
    </row>
    <row r="454" spans="1:22" ht="15" customHeight="1">
      <c r="A454" s="124">
        <v>98087265</v>
      </c>
      <c r="B454" s="78">
        <v>44747</v>
      </c>
      <c r="C454" s="79">
        <v>44747</v>
      </c>
      <c r="D454" s="77" t="s">
        <v>862</v>
      </c>
      <c r="E454" s="87">
        <v>44751</v>
      </c>
      <c r="F454" s="81">
        <v>80</v>
      </c>
      <c r="G454" s="81" t="s">
        <v>1008</v>
      </c>
      <c r="H454" s="81"/>
      <c r="I454" s="77"/>
      <c r="J454" s="81"/>
      <c r="K454" s="156" t="s">
        <v>129</v>
      </c>
      <c r="L454" s="82" t="s">
        <v>1009</v>
      </c>
      <c r="M454" s="77" t="s">
        <v>1010</v>
      </c>
      <c r="N454" s="83"/>
      <c r="O454" s="84"/>
      <c r="P454" s="76">
        <v>69</v>
      </c>
      <c r="Q454" s="76">
        <v>25000</v>
      </c>
      <c r="R454" s="76">
        <v>4</v>
      </c>
      <c r="S454" s="85" t="s">
        <v>875</v>
      </c>
      <c r="T454" s="88" t="s">
        <v>876</v>
      </c>
      <c r="U454" s="76">
        <v>25.22</v>
      </c>
      <c r="V454" s="157" t="s">
        <v>1011</v>
      </c>
    </row>
    <row r="455" spans="1:22" ht="15" customHeight="1">
      <c r="A455" s="124">
        <v>91779660</v>
      </c>
      <c r="B455" s="78">
        <v>44747</v>
      </c>
      <c r="C455" s="79">
        <v>44747</v>
      </c>
      <c r="D455" s="77" t="s">
        <v>862</v>
      </c>
      <c r="E455" s="87">
        <v>44751</v>
      </c>
      <c r="F455" s="81">
        <v>80</v>
      </c>
      <c r="G455" s="81" t="s">
        <v>1008</v>
      </c>
      <c r="H455" s="81"/>
      <c r="I455" s="77"/>
      <c r="J455" s="81"/>
      <c r="K455" s="156" t="s">
        <v>129</v>
      </c>
      <c r="L455" s="82" t="s">
        <v>1009</v>
      </c>
      <c r="M455" s="77" t="s">
        <v>1010</v>
      </c>
      <c r="N455" s="83"/>
      <c r="O455" s="84"/>
      <c r="P455" s="76">
        <v>69</v>
      </c>
      <c r="Q455" s="81">
        <v>24800</v>
      </c>
      <c r="R455" s="76">
        <v>4</v>
      </c>
      <c r="S455" s="85" t="s">
        <v>865</v>
      </c>
      <c r="T455" s="101" t="s">
        <v>897</v>
      </c>
      <c r="U455" s="76">
        <v>25.38</v>
      </c>
      <c r="V455" s="157" t="s">
        <v>1011</v>
      </c>
    </row>
    <row r="456" spans="1:22" ht="15" customHeight="1">
      <c r="A456" s="124">
        <v>91564195</v>
      </c>
      <c r="B456" s="78">
        <v>44747</v>
      </c>
      <c r="C456" s="79">
        <v>44747</v>
      </c>
      <c r="D456" s="77" t="s">
        <v>862</v>
      </c>
      <c r="E456" s="87">
        <v>44751</v>
      </c>
      <c r="F456" s="81">
        <v>80</v>
      </c>
      <c r="G456" s="81" t="s">
        <v>1008</v>
      </c>
      <c r="H456" s="81"/>
      <c r="I456" s="77"/>
      <c r="J456" s="81"/>
      <c r="K456" s="156" t="s">
        <v>129</v>
      </c>
      <c r="L456" s="82" t="s">
        <v>1009</v>
      </c>
      <c r="M456" s="77" t="s">
        <v>1010</v>
      </c>
      <c r="N456" s="83"/>
      <c r="O456" s="84"/>
      <c r="P456" s="76">
        <v>69</v>
      </c>
      <c r="Q456" s="76">
        <v>25000</v>
      </c>
      <c r="R456" s="76">
        <v>4</v>
      </c>
      <c r="S456" s="85" t="s">
        <v>875</v>
      </c>
      <c r="T456" s="88" t="s">
        <v>876</v>
      </c>
      <c r="U456" s="76">
        <v>25.22</v>
      </c>
      <c r="V456" s="157" t="s">
        <v>1011</v>
      </c>
    </row>
    <row r="457" spans="1:22" ht="15" customHeight="1">
      <c r="A457" s="124">
        <v>98181019</v>
      </c>
      <c r="B457" s="78">
        <v>44747</v>
      </c>
      <c r="C457" s="79">
        <v>44747</v>
      </c>
      <c r="D457" s="77" t="s">
        <v>862</v>
      </c>
      <c r="E457" s="87">
        <v>44751</v>
      </c>
      <c r="F457" s="81">
        <v>80</v>
      </c>
      <c r="G457" s="81" t="s">
        <v>1008</v>
      </c>
      <c r="H457" s="81"/>
      <c r="I457" s="77"/>
      <c r="J457" s="81"/>
      <c r="K457" s="156" t="s">
        <v>129</v>
      </c>
      <c r="L457" s="82" t="s">
        <v>1009</v>
      </c>
      <c r="M457" s="77" t="s">
        <v>1010</v>
      </c>
      <c r="N457" s="83"/>
      <c r="O457" s="84"/>
      <c r="P457" s="76">
        <v>69</v>
      </c>
      <c r="Q457" s="76">
        <v>25000</v>
      </c>
      <c r="R457" s="76">
        <v>4</v>
      </c>
      <c r="S457" s="85" t="s">
        <v>875</v>
      </c>
      <c r="T457" s="88" t="s">
        <v>876</v>
      </c>
      <c r="U457" s="76">
        <v>25.22</v>
      </c>
      <c r="V457" s="157" t="s">
        <v>1011</v>
      </c>
    </row>
    <row r="458" spans="1:22" ht="14.25" customHeight="1">
      <c r="A458" s="104"/>
      <c r="B458" s="106"/>
      <c r="C458" s="105"/>
      <c r="D458" s="105"/>
      <c r="E458" s="105"/>
      <c r="F458" s="105"/>
      <c r="G458" s="149"/>
      <c r="H458" s="447" t="s">
        <v>1012</v>
      </c>
      <c r="I458" s="440"/>
      <c r="J458" s="441"/>
      <c r="K458" s="92"/>
      <c r="L458" s="104"/>
      <c r="M458" s="104"/>
      <c r="N458" s="105"/>
      <c r="O458" s="108"/>
      <c r="P458" s="105"/>
      <c r="Q458" s="109"/>
      <c r="R458" s="109"/>
      <c r="S458" s="110"/>
      <c r="T458" s="109"/>
      <c r="U458" s="109"/>
      <c r="V458" s="105"/>
    </row>
    <row r="459" spans="1:22" ht="15" customHeight="1">
      <c r="A459" s="81">
        <v>54961370</v>
      </c>
      <c r="B459" s="113">
        <v>44735</v>
      </c>
      <c r="C459" s="79">
        <v>44737</v>
      </c>
      <c r="D459" s="77" t="s">
        <v>862</v>
      </c>
      <c r="E459" s="80">
        <v>44751.958333333336</v>
      </c>
      <c r="F459" s="81">
        <v>80</v>
      </c>
      <c r="G459" s="81" t="s">
        <v>1012</v>
      </c>
      <c r="H459" s="81"/>
      <c r="I459" s="77"/>
      <c r="J459" s="81"/>
      <c r="K459" s="158" t="s">
        <v>117</v>
      </c>
      <c r="L459" s="82" t="s">
        <v>1013</v>
      </c>
      <c r="M459" s="77" t="s">
        <v>5</v>
      </c>
      <c r="N459" s="83"/>
      <c r="O459" s="84"/>
      <c r="P459" s="76">
        <v>68</v>
      </c>
      <c r="Q459" s="81">
        <v>26000</v>
      </c>
      <c r="R459" s="81">
        <v>4</v>
      </c>
      <c r="S459" s="89" t="s">
        <v>877</v>
      </c>
      <c r="T459" s="100" t="s">
        <v>891</v>
      </c>
      <c r="U459" s="81">
        <v>25.22</v>
      </c>
      <c r="V459" s="111" t="s">
        <v>909</v>
      </c>
    </row>
    <row r="460" spans="1:22" ht="15" customHeight="1">
      <c r="A460" s="81">
        <v>54961404</v>
      </c>
      <c r="B460" s="113">
        <v>44735</v>
      </c>
      <c r="C460" s="79">
        <v>44737</v>
      </c>
      <c r="D460" s="77" t="s">
        <v>862</v>
      </c>
      <c r="E460" s="87">
        <v>44751</v>
      </c>
      <c r="F460" s="81">
        <v>80</v>
      </c>
      <c r="G460" s="81" t="s">
        <v>1012</v>
      </c>
      <c r="H460" s="81"/>
      <c r="I460" s="77"/>
      <c r="J460" s="81"/>
      <c r="K460" s="158" t="s">
        <v>117</v>
      </c>
      <c r="L460" s="82" t="s">
        <v>1013</v>
      </c>
      <c r="M460" s="77" t="s">
        <v>5</v>
      </c>
      <c r="N460" s="83"/>
      <c r="O460" s="84"/>
      <c r="P460" s="76">
        <v>68</v>
      </c>
      <c r="Q460" s="81">
        <v>26000</v>
      </c>
      <c r="R460" s="81">
        <v>4</v>
      </c>
      <c r="S460" s="89" t="s">
        <v>877</v>
      </c>
      <c r="T460" s="100" t="s">
        <v>891</v>
      </c>
      <c r="U460" s="81">
        <v>25.22</v>
      </c>
      <c r="V460" s="111" t="s">
        <v>909</v>
      </c>
    </row>
    <row r="461" spans="1:22" ht="15" customHeight="1">
      <c r="A461" s="81">
        <v>59873596</v>
      </c>
      <c r="B461" s="113">
        <v>44735</v>
      </c>
      <c r="C461" s="79">
        <v>44737</v>
      </c>
      <c r="D461" s="77" t="s">
        <v>862</v>
      </c>
      <c r="E461" s="87">
        <v>44751</v>
      </c>
      <c r="F461" s="81">
        <v>80</v>
      </c>
      <c r="G461" s="81" t="s">
        <v>1012</v>
      </c>
      <c r="H461" s="81"/>
      <c r="I461" s="77"/>
      <c r="J461" s="81"/>
      <c r="K461" s="77" t="s">
        <v>910</v>
      </c>
      <c r="L461" s="82" t="s">
        <v>1013</v>
      </c>
      <c r="M461" s="77" t="s">
        <v>5</v>
      </c>
      <c r="N461" s="83"/>
      <c r="O461" s="84"/>
      <c r="P461" s="76">
        <v>69</v>
      </c>
      <c r="Q461" s="76">
        <v>25000</v>
      </c>
      <c r="R461" s="76">
        <v>4</v>
      </c>
      <c r="S461" s="85" t="s">
        <v>865</v>
      </c>
      <c r="T461" s="76" t="s">
        <v>919</v>
      </c>
      <c r="U461" s="76">
        <v>26.22</v>
      </c>
      <c r="V461" s="159" t="s">
        <v>911</v>
      </c>
    </row>
    <row r="462" spans="1:22" ht="15" customHeight="1">
      <c r="A462" s="81">
        <v>92520394</v>
      </c>
      <c r="B462" s="113">
        <v>44735</v>
      </c>
      <c r="C462" s="79">
        <v>44737</v>
      </c>
      <c r="D462" s="77" t="s">
        <v>862</v>
      </c>
      <c r="E462" s="87">
        <v>44751</v>
      </c>
      <c r="F462" s="81">
        <v>80</v>
      </c>
      <c r="G462" s="81" t="s">
        <v>1012</v>
      </c>
      <c r="H462" s="81"/>
      <c r="I462" s="77"/>
      <c r="J462" s="81"/>
      <c r="K462" s="158" t="s">
        <v>117</v>
      </c>
      <c r="L462" s="82" t="s">
        <v>1013</v>
      </c>
      <c r="M462" s="77" t="s">
        <v>5</v>
      </c>
      <c r="N462" s="83"/>
      <c r="O462" s="84"/>
      <c r="P462" s="76">
        <v>69</v>
      </c>
      <c r="Q462" s="81">
        <v>24800</v>
      </c>
      <c r="R462" s="76">
        <v>4</v>
      </c>
      <c r="S462" s="85" t="s">
        <v>865</v>
      </c>
      <c r="T462" s="101" t="s">
        <v>897</v>
      </c>
      <c r="U462" s="76">
        <v>25.38</v>
      </c>
      <c r="V462" s="111" t="s">
        <v>909</v>
      </c>
    </row>
    <row r="463" spans="1:22" ht="15" customHeight="1">
      <c r="A463" s="81">
        <v>92520493</v>
      </c>
      <c r="B463" s="113">
        <v>44735</v>
      </c>
      <c r="C463" s="79">
        <v>44737</v>
      </c>
      <c r="D463" s="77" t="s">
        <v>862</v>
      </c>
      <c r="E463" s="87">
        <v>44751</v>
      </c>
      <c r="F463" s="81">
        <v>80</v>
      </c>
      <c r="G463" s="81" t="s">
        <v>1012</v>
      </c>
      <c r="H463" s="81"/>
      <c r="I463" s="77"/>
      <c r="J463" s="81"/>
      <c r="K463" s="158" t="s">
        <v>117</v>
      </c>
      <c r="L463" s="82" t="s">
        <v>1013</v>
      </c>
      <c r="M463" s="77" t="s">
        <v>5</v>
      </c>
      <c r="N463" s="83"/>
      <c r="O463" s="84"/>
      <c r="P463" s="76">
        <v>69</v>
      </c>
      <c r="Q463" s="81">
        <v>24700</v>
      </c>
      <c r="R463" s="76">
        <v>4</v>
      </c>
      <c r="S463" s="85" t="s">
        <v>865</v>
      </c>
      <c r="T463" s="101" t="s">
        <v>897</v>
      </c>
      <c r="U463" s="76">
        <v>25.38</v>
      </c>
      <c r="V463" s="111" t="s">
        <v>909</v>
      </c>
    </row>
    <row r="464" spans="1:22" ht="15" customHeight="1">
      <c r="A464" s="81">
        <v>92533595</v>
      </c>
      <c r="B464" s="113">
        <v>44735</v>
      </c>
      <c r="C464" s="79">
        <v>44737</v>
      </c>
      <c r="D464" s="77" t="s">
        <v>862</v>
      </c>
      <c r="E464" s="87">
        <v>44751</v>
      </c>
      <c r="F464" s="81">
        <v>80</v>
      </c>
      <c r="G464" s="81" t="s">
        <v>1012</v>
      </c>
      <c r="H464" s="81"/>
      <c r="I464" s="77"/>
      <c r="J464" s="81"/>
      <c r="K464" s="158" t="s">
        <v>117</v>
      </c>
      <c r="L464" s="82" t="s">
        <v>1013</v>
      </c>
      <c r="M464" s="77" t="s">
        <v>5</v>
      </c>
      <c r="N464" s="83"/>
      <c r="O464" s="84"/>
      <c r="P464" s="76">
        <v>74.5</v>
      </c>
      <c r="Q464" s="76">
        <v>25100</v>
      </c>
      <c r="R464" s="76">
        <v>4</v>
      </c>
      <c r="S464" s="85" t="s">
        <v>865</v>
      </c>
      <c r="T464" s="90" t="s">
        <v>879</v>
      </c>
      <c r="U464" s="76">
        <v>25.62</v>
      </c>
      <c r="V464" s="111" t="s">
        <v>909</v>
      </c>
    </row>
    <row r="465" spans="1:22" ht="15" customHeight="1">
      <c r="A465" s="81">
        <v>92591197</v>
      </c>
      <c r="B465" s="113">
        <v>44735</v>
      </c>
      <c r="C465" s="79">
        <v>44737</v>
      </c>
      <c r="D465" s="77" t="s">
        <v>862</v>
      </c>
      <c r="E465" s="87">
        <v>44751</v>
      </c>
      <c r="F465" s="81">
        <v>80</v>
      </c>
      <c r="G465" s="81" t="s">
        <v>1012</v>
      </c>
      <c r="H465" s="81"/>
      <c r="I465" s="77"/>
      <c r="J465" s="81"/>
      <c r="K465" s="158" t="s">
        <v>117</v>
      </c>
      <c r="L465" s="82" t="s">
        <v>1013</v>
      </c>
      <c r="M465" s="77" t="s">
        <v>5</v>
      </c>
      <c r="N465" s="83"/>
      <c r="O465" s="84"/>
      <c r="P465" s="76">
        <v>74.5</v>
      </c>
      <c r="Q465" s="76">
        <v>25100</v>
      </c>
      <c r="R465" s="76">
        <v>4</v>
      </c>
      <c r="S465" s="85" t="s">
        <v>865</v>
      </c>
      <c r="T465" s="90" t="s">
        <v>879</v>
      </c>
      <c r="U465" s="76">
        <v>25.62</v>
      </c>
      <c r="V465" s="111" t="s">
        <v>909</v>
      </c>
    </row>
    <row r="466" spans="1:22" ht="15" customHeight="1">
      <c r="A466" s="81">
        <v>92623297</v>
      </c>
      <c r="B466" s="113">
        <v>44735</v>
      </c>
      <c r="C466" s="79">
        <v>44737</v>
      </c>
      <c r="D466" s="77" t="s">
        <v>862</v>
      </c>
      <c r="E466" s="87">
        <v>44751</v>
      </c>
      <c r="F466" s="81">
        <v>80</v>
      </c>
      <c r="G466" s="81" t="s">
        <v>1012</v>
      </c>
      <c r="H466" s="81"/>
      <c r="I466" s="77"/>
      <c r="J466" s="81"/>
      <c r="K466" s="158" t="s">
        <v>117</v>
      </c>
      <c r="L466" s="82" t="s">
        <v>1013</v>
      </c>
      <c r="M466" s="77" t="s">
        <v>5</v>
      </c>
      <c r="N466" s="83"/>
      <c r="O466" s="84"/>
      <c r="P466" s="76">
        <v>74.5</v>
      </c>
      <c r="Q466" s="76">
        <v>25100</v>
      </c>
      <c r="R466" s="76">
        <v>4</v>
      </c>
      <c r="S466" s="85" t="s">
        <v>865</v>
      </c>
      <c r="T466" s="90" t="s">
        <v>879</v>
      </c>
      <c r="U466" s="76">
        <v>25.62</v>
      </c>
      <c r="V466" s="111" t="s">
        <v>909</v>
      </c>
    </row>
    <row r="467" spans="1:22" ht="15" customHeight="1">
      <c r="A467" s="81">
        <v>92718295</v>
      </c>
      <c r="B467" s="113">
        <v>44735</v>
      </c>
      <c r="C467" s="79">
        <v>44737</v>
      </c>
      <c r="D467" s="77" t="s">
        <v>862</v>
      </c>
      <c r="E467" s="87">
        <v>44751</v>
      </c>
      <c r="F467" s="81">
        <v>80</v>
      </c>
      <c r="G467" s="81" t="s">
        <v>1012</v>
      </c>
      <c r="H467" s="81"/>
      <c r="I467" s="77"/>
      <c r="J467" s="81"/>
      <c r="K467" s="158" t="s">
        <v>117</v>
      </c>
      <c r="L467" s="82" t="s">
        <v>1013</v>
      </c>
      <c r="M467" s="77" t="s">
        <v>5</v>
      </c>
      <c r="N467" s="83"/>
      <c r="O467" s="84"/>
      <c r="P467" s="76">
        <v>74.5</v>
      </c>
      <c r="Q467" s="76">
        <v>25100</v>
      </c>
      <c r="R467" s="76">
        <v>4</v>
      </c>
      <c r="S467" s="85" t="s">
        <v>865</v>
      </c>
      <c r="T467" s="90" t="s">
        <v>879</v>
      </c>
      <c r="U467" s="76">
        <v>25.62</v>
      </c>
      <c r="V467" s="111" t="s">
        <v>909</v>
      </c>
    </row>
    <row r="468" spans="1:22" ht="15" customHeight="1">
      <c r="A468" s="81">
        <v>92801091</v>
      </c>
      <c r="B468" s="113">
        <v>44735</v>
      </c>
      <c r="C468" s="79">
        <v>44737</v>
      </c>
      <c r="D468" s="77" t="s">
        <v>862</v>
      </c>
      <c r="E468" s="87">
        <v>44751</v>
      </c>
      <c r="F468" s="81">
        <v>80</v>
      </c>
      <c r="G468" s="81" t="s">
        <v>1012</v>
      </c>
      <c r="H468" s="81"/>
      <c r="I468" s="77"/>
      <c r="J468" s="81"/>
      <c r="K468" s="158" t="s">
        <v>117</v>
      </c>
      <c r="L468" s="82" t="s">
        <v>1013</v>
      </c>
      <c r="M468" s="77" t="s">
        <v>5</v>
      </c>
      <c r="N468" s="83"/>
      <c r="O468" s="84"/>
      <c r="P468" s="76">
        <v>69.5</v>
      </c>
      <c r="Q468" s="76">
        <v>23900</v>
      </c>
      <c r="R468" s="76">
        <v>4</v>
      </c>
      <c r="S468" s="85" t="s">
        <v>865</v>
      </c>
      <c r="T468" s="76" t="s">
        <v>896</v>
      </c>
      <c r="U468" s="76">
        <v>25.69</v>
      </c>
      <c r="V468" s="111" t="s">
        <v>909</v>
      </c>
    </row>
    <row r="469" spans="1:22" ht="15" customHeight="1">
      <c r="A469" s="81">
        <v>92804699</v>
      </c>
      <c r="B469" s="113">
        <v>44735</v>
      </c>
      <c r="C469" s="79">
        <v>44737</v>
      </c>
      <c r="D469" s="77" t="s">
        <v>862</v>
      </c>
      <c r="E469" s="87">
        <v>44751</v>
      </c>
      <c r="F469" s="81">
        <v>80</v>
      </c>
      <c r="G469" s="81" t="s">
        <v>1012</v>
      </c>
      <c r="H469" s="81"/>
      <c r="I469" s="77"/>
      <c r="J469" s="81"/>
      <c r="K469" s="158" t="s">
        <v>117</v>
      </c>
      <c r="L469" s="82" t="s">
        <v>1013</v>
      </c>
      <c r="M469" s="77" t="s">
        <v>5</v>
      </c>
      <c r="N469" s="83"/>
      <c r="O469" s="84"/>
      <c r="P469" s="76">
        <v>69.5</v>
      </c>
      <c r="Q469" s="76">
        <v>23900</v>
      </c>
      <c r="R469" s="76">
        <v>4</v>
      </c>
      <c r="S469" s="85" t="s">
        <v>865</v>
      </c>
      <c r="T469" s="76" t="s">
        <v>896</v>
      </c>
      <c r="U469" s="76">
        <v>25.69</v>
      </c>
      <c r="V469" s="111" t="s">
        <v>909</v>
      </c>
    </row>
    <row r="470" spans="1:22" ht="15" customHeight="1">
      <c r="A470" s="81">
        <v>92809193</v>
      </c>
      <c r="B470" s="113">
        <v>44735</v>
      </c>
      <c r="C470" s="79">
        <v>44737</v>
      </c>
      <c r="D470" s="77" t="s">
        <v>862</v>
      </c>
      <c r="E470" s="87">
        <v>44751</v>
      </c>
      <c r="F470" s="81">
        <v>80</v>
      </c>
      <c r="G470" s="81" t="s">
        <v>1012</v>
      </c>
      <c r="H470" s="81"/>
      <c r="I470" s="77"/>
      <c r="J470" s="81"/>
      <c r="K470" s="158" t="s">
        <v>117</v>
      </c>
      <c r="L470" s="82" t="s">
        <v>1013</v>
      </c>
      <c r="M470" s="77" t="s">
        <v>5</v>
      </c>
      <c r="N470" s="83"/>
      <c r="O470" s="84"/>
      <c r="P470" s="76">
        <v>69.5</v>
      </c>
      <c r="Q470" s="76">
        <v>23900</v>
      </c>
      <c r="R470" s="76">
        <v>4</v>
      </c>
      <c r="S470" s="85" t="s">
        <v>865</v>
      </c>
      <c r="T470" s="76" t="s">
        <v>896</v>
      </c>
      <c r="U470" s="76">
        <v>25.69</v>
      </c>
      <c r="V470" s="111" t="s">
        <v>909</v>
      </c>
    </row>
    <row r="471" spans="1:22" ht="15" customHeight="1">
      <c r="A471" s="81">
        <v>92812692</v>
      </c>
      <c r="B471" s="113">
        <v>44735</v>
      </c>
      <c r="C471" s="79">
        <v>44737</v>
      </c>
      <c r="D471" s="77" t="s">
        <v>862</v>
      </c>
      <c r="E471" s="87">
        <v>44751</v>
      </c>
      <c r="F471" s="81">
        <v>80</v>
      </c>
      <c r="G471" s="81" t="s">
        <v>1012</v>
      </c>
      <c r="H471" s="81"/>
      <c r="I471" s="77"/>
      <c r="J471" s="81"/>
      <c r="K471" s="158" t="s">
        <v>117</v>
      </c>
      <c r="L471" s="82" t="s">
        <v>1013</v>
      </c>
      <c r="M471" s="77" t="s">
        <v>5</v>
      </c>
      <c r="N471" s="83"/>
      <c r="O471" s="84"/>
      <c r="P471" s="76">
        <v>69.5</v>
      </c>
      <c r="Q471" s="76">
        <v>23800</v>
      </c>
      <c r="R471" s="76">
        <v>4</v>
      </c>
      <c r="S471" s="85" t="s">
        <v>865</v>
      </c>
      <c r="T471" s="76" t="s">
        <v>896</v>
      </c>
      <c r="U471" s="76">
        <v>25.69</v>
      </c>
      <c r="V471" s="111" t="s">
        <v>909</v>
      </c>
    </row>
    <row r="472" spans="1:22" ht="15" customHeight="1">
      <c r="A472" s="81">
        <v>92847599</v>
      </c>
      <c r="B472" s="113">
        <v>44735</v>
      </c>
      <c r="C472" s="79">
        <v>44737</v>
      </c>
      <c r="D472" s="77" t="s">
        <v>862</v>
      </c>
      <c r="E472" s="87">
        <v>44751</v>
      </c>
      <c r="F472" s="81">
        <v>80</v>
      </c>
      <c r="G472" s="81" t="s">
        <v>1012</v>
      </c>
      <c r="H472" s="81"/>
      <c r="I472" s="77"/>
      <c r="J472" s="81"/>
      <c r="K472" s="158" t="s">
        <v>117</v>
      </c>
      <c r="L472" s="82" t="s">
        <v>1013</v>
      </c>
      <c r="M472" s="77" t="s">
        <v>5</v>
      </c>
      <c r="N472" s="83"/>
      <c r="O472" s="84"/>
      <c r="P472" s="76">
        <v>74.5</v>
      </c>
      <c r="Q472" s="76">
        <v>25100</v>
      </c>
      <c r="R472" s="76">
        <v>4</v>
      </c>
      <c r="S472" s="85" t="s">
        <v>865</v>
      </c>
      <c r="T472" s="90" t="s">
        <v>879</v>
      </c>
      <c r="U472" s="76">
        <v>25.62</v>
      </c>
      <c r="V472" s="111" t="s">
        <v>909</v>
      </c>
    </row>
    <row r="473" spans="1:22" ht="15" customHeight="1">
      <c r="A473" s="81">
        <v>92873397</v>
      </c>
      <c r="B473" s="113">
        <v>44735</v>
      </c>
      <c r="C473" s="79">
        <v>44737</v>
      </c>
      <c r="D473" s="77" t="s">
        <v>862</v>
      </c>
      <c r="E473" s="87">
        <v>44751</v>
      </c>
      <c r="F473" s="81">
        <v>80</v>
      </c>
      <c r="G473" s="81" t="s">
        <v>1012</v>
      </c>
      <c r="H473" s="81"/>
      <c r="I473" s="77"/>
      <c r="J473" s="81"/>
      <c r="K473" s="158" t="s">
        <v>117</v>
      </c>
      <c r="L473" s="82" t="s">
        <v>1013</v>
      </c>
      <c r="M473" s="77" t="s">
        <v>5</v>
      </c>
      <c r="N473" s="83"/>
      <c r="O473" s="84"/>
      <c r="P473" s="76">
        <v>69.5</v>
      </c>
      <c r="Q473" s="76">
        <v>23800</v>
      </c>
      <c r="R473" s="76">
        <v>4</v>
      </c>
      <c r="S473" s="85" t="s">
        <v>865</v>
      </c>
      <c r="T473" s="76" t="s">
        <v>896</v>
      </c>
      <c r="U473" s="76">
        <v>25.69</v>
      </c>
      <c r="V473" s="111" t="s">
        <v>909</v>
      </c>
    </row>
    <row r="474" spans="1:22" ht="15" customHeight="1">
      <c r="A474" s="81">
        <v>94624293</v>
      </c>
      <c r="B474" s="113">
        <v>44735</v>
      </c>
      <c r="C474" s="79">
        <v>44737</v>
      </c>
      <c r="D474" s="77" t="s">
        <v>862</v>
      </c>
      <c r="E474" s="87">
        <v>44751</v>
      </c>
      <c r="F474" s="81">
        <v>80</v>
      </c>
      <c r="G474" s="81" t="s">
        <v>1012</v>
      </c>
      <c r="H474" s="81"/>
      <c r="I474" s="77"/>
      <c r="J474" s="81"/>
      <c r="K474" s="158" t="s">
        <v>117</v>
      </c>
      <c r="L474" s="82" t="s">
        <v>1013</v>
      </c>
      <c r="M474" s="77" t="s">
        <v>5</v>
      </c>
      <c r="N474" s="83"/>
      <c r="O474" s="84"/>
      <c r="P474" s="81">
        <v>69.5</v>
      </c>
      <c r="Q474" s="81">
        <v>23900</v>
      </c>
      <c r="R474" s="81">
        <v>4</v>
      </c>
      <c r="S474" s="85" t="s">
        <v>865</v>
      </c>
      <c r="T474" s="81" t="s">
        <v>912</v>
      </c>
      <c r="U474" s="81">
        <v>25.62</v>
      </c>
      <c r="V474" s="111" t="s">
        <v>909</v>
      </c>
    </row>
    <row r="475" spans="1:22" ht="15" customHeight="1">
      <c r="A475" s="81">
        <v>97844393</v>
      </c>
      <c r="B475" s="113">
        <v>44735</v>
      </c>
      <c r="C475" s="79">
        <v>44737</v>
      </c>
      <c r="D475" s="77" t="s">
        <v>862</v>
      </c>
      <c r="E475" s="87">
        <v>44751</v>
      </c>
      <c r="F475" s="81">
        <v>80</v>
      </c>
      <c r="G475" s="81" t="s">
        <v>1012</v>
      </c>
      <c r="H475" s="81"/>
      <c r="I475" s="77"/>
      <c r="J475" s="81"/>
      <c r="K475" s="158" t="s">
        <v>117</v>
      </c>
      <c r="L475" s="82" t="s">
        <v>1013</v>
      </c>
      <c r="M475" s="77" t="s">
        <v>5</v>
      </c>
      <c r="N475" s="83"/>
      <c r="O475" s="84"/>
      <c r="P475" s="76">
        <v>74.5</v>
      </c>
      <c r="Q475" s="76">
        <v>25100</v>
      </c>
      <c r="R475" s="76">
        <v>4</v>
      </c>
      <c r="S475" s="85" t="s">
        <v>865</v>
      </c>
      <c r="T475" s="90" t="s">
        <v>879</v>
      </c>
      <c r="U475" s="76">
        <v>25.62</v>
      </c>
      <c r="V475" s="111" t="s">
        <v>909</v>
      </c>
    </row>
    <row r="476" spans="1:22" ht="15" customHeight="1">
      <c r="A476" s="81">
        <v>97936991</v>
      </c>
      <c r="B476" s="113">
        <v>44735</v>
      </c>
      <c r="C476" s="79">
        <v>44737</v>
      </c>
      <c r="D476" s="77" t="s">
        <v>862</v>
      </c>
      <c r="E476" s="87">
        <v>44751</v>
      </c>
      <c r="F476" s="81">
        <v>80</v>
      </c>
      <c r="G476" s="81" t="s">
        <v>1012</v>
      </c>
      <c r="H476" s="81"/>
      <c r="I476" s="77"/>
      <c r="J476" s="81"/>
      <c r="K476" s="158" t="s">
        <v>117</v>
      </c>
      <c r="L476" s="82" t="s">
        <v>1013</v>
      </c>
      <c r="M476" s="77" t="s">
        <v>5</v>
      </c>
      <c r="N476" s="83"/>
      <c r="O476" s="84"/>
      <c r="P476" s="76">
        <v>74.5</v>
      </c>
      <c r="Q476" s="76">
        <v>25100</v>
      </c>
      <c r="R476" s="76">
        <v>4</v>
      </c>
      <c r="S476" s="85" t="s">
        <v>865</v>
      </c>
      <c r="T476" s="90" t="s">
        <v>879</v>
      </c>
      <c r="U476" s="76">
        <v>25.62</v>
      </c>
      <c r="V476" s="111" t="s">
        <v>909</v>
      </c>
    </row>
    <row r="477" spans="1:22" ht="15" customHeight="1">
      <c r="A477" s="81">
        <v>98088602</v>
      </c>
      <c r="B477" s="113">
        <v>44735</v>
      </c>
      <c r="C477" s="79">
        <v>44737</v>
      </c>
      <c r="D477" s="77" t="s">
        <v>862</v>
      </c>
      <c r="E477" s="87">
        <v>44751</v>
      </c>
      <c r="F477" s="81">
        <v>80</v>
      </c>
      <c r="G477" s="81" t="s">
        <v>1012</v>
      </c>
      <c r="H477" s="81"/>
      <c r="I477" s="77"/>
      <c r="J477" s="81"/>
      <c r="K477" s="158" t="s">
        <v>117</v>
      </c>
      <c r="L477" s="82" t="s">
        <v>1013</v>
      </c>
      <c r="M477" s="77" t="s">
        <v>5</v>
      </c>
      <c r="N477" s="83"/>
      <c r="O477" s="84"/>
      <c r="P477" s="76">
        <v>69</v>
      </c>
      <c r="Q477" s="76">
        <v>25000</v>
      </c>
      <c r="R477" s="76">
        <v>4</v>
      </c>
      <c r="S477" s="85" t="s">
        <v>875</v>
      </c>
      <c r="T477" s="88" t="s">
        <v>876</v>
      </c>
      <c r="U477" s="76">
        <v>25.22</v>
      </c>
      <c r="V477" s="111" t="s">
        <v>909</v>
      </c>
    </row>
    <row r="478" spans="1:22" ht="15" customHeight="1">
      <c r="A478" s="81">
        <v>98089857</v>
      </c>
      <c r="B478" s="113">
        <v>44735</v>
      </c>
      <c r="C478" s="79">
        <v>44737</v>
      </c>
      <c r="D478" s="77" t="s">
        <v>862</v>
      </c>
      <c r="E478" s="87">
        <v>44751</v>
      </c>
      <c r="F478" s="81">
        <v>80</v>
      </c>
      <c r="G478" s="81" t="s">
        <v>1012</v>
      </c>
      <c r="H478" s="81"/>
      <c r="I478" s="77"/>
      <c r="J478" s="81"/>
      <c r="K478" s="158" t="s">
        <v>117</v>
      </c>
      <c r="L478" s="82" t="s">
        <v>1013</v>
      </c>
      <c r="M478" s="77" t="s">
        <v>5</v>
      </c>
      <c r="N478" s="83"/>
      <c r="O478" s="84"/>
      <c r="P478" s="76">
        <v>69</v>
      </c>
      <c r="Q478" s="76">
        <v>25000</v>
      </c>
      <c r="R478" s="76">
        <v>4</v>
      </c>
      <c r="S478" s="85" t="s">
        <v>875</v>
      </c>
      <c r="T478" s="88" t="s">
        <v>876</v>
      </c>
      <c r="U478" s="76">
        <v>25.22</v>
      </c>
      <c r="V478" s="111" t="s">
        <v>909</v>
      </c>
    </row>
    <row r="479" spans="1:22" ht="15" customHeight="1">
      <c r="A479" s="81">
        <v>98090657</v>
      </c>
      <c r="B479" s="113">
        <v>44735</v>
      </c>
      <c r="C479" s="79">
        <v>44737</v>
      </c>
      <c r="D479" s="77" t="s">
        <v>862</v>
      </c>
      <c r="E479" s="87">
        <v>44751</v>
      </c>
      <c r="F479" s="81">
        <v>80</v>
      </c>
      <c r="G479" s="81" t="s">
        <v>1012</v>
      </c>
      <c r="H479" s="81"/>
      <c r="I479" s="77"/>
      <c r="J479" s="81"/>
      <c r="K479" s="158" t="s">
        <v>117</v>
      </c>
      <c r="L479" s="82" t="s">
        <v>1013</v>
      </c>
      <c r="M479" s="77" t="s">
        <v>5</v>
      </c>
      <c r="N479" s="83"/>
      <c r="O479" s="84"/>
      <c r="P479" s="76">
        <v>69</v>
      </c>
      <c r="Q479" s="76">
        <v>25000</v>
      </c>
      <c r="R479" s="76">
        <v>4</v>
      </c>
      <c r="S479" s="85" t="s">
        <v>875</v>
      </c>
      <c r="T479" s="88" t="s">
        <v>876</v>
      </c>
      <c r="U479" s="76">
        <v>25.22</v>
      </c>
      <c r="V479" s="111" t="s">
        <v>909</v>
      </c>
    </row>
    <row r="480" spans="1:22" ht="15" customHeight="1">
      <c r="A480" s="81">
        <v>98098122</v>
      </c>
      <c r="B480" s="113">
        <v>44735</v>
      </c>
      <c r="C480" s="79">
        <v>44737</v>
      </c>
      <c r="D480" s="77" t="s">
        <v>862</v>
      </c>
      <c r="E480" s="87">
        <v>44751</v>
      </c>
      <c r="F480" s="81">
        <v>80</v>
      </c>
      <c r="G480" s="81" t="s">
        <v>1012</v>
      </c>
      <c r="H480" s="81"/>
      <c r="I480" s="77"/>
      <c r="J480" s="81"/>
      <c r="K480" s="158" t="s">
        <v>117</v>
      </c>
      <c r="L480" s="82" t="s">
        <v>1013</v>
      </c>
      <c r="M480" s="77" t="s">
        <v>5</v>
      </c>
      <c r="N480" s="83"/>
      <c r="O480" s="84"/>
      <c r="P480" s="76">
        <v>69</v>
      </c>
      <c r="Q480" s="76">
        <v>25000</v>
      </c>
      <c r="R480" s="76">
        <v>4</v>
      </c>
      <c r="S480" s="85" t="s">
        <v>875</v>
      </c>
      <c r="T480" s="88" t="s">
        <v>876</v>
      </c>
      <c r="U480" s="76">
        <v>25.22</v>
      </c>
      <c r="V480" s="111" t="s">
        <v>909</v>
      </c>
    </row>
    <row r="481" spans="1:22" ht="15" customHeight="1">
      <c r="A481" s="81">
        <v>98098429</v>
      </c>
      <c r="B481" s="113">
        <v>44735</v>
      </c>
      <c r="C481" s="79">
        <v>44737</v>
      </c>
      <c r="D481" s="77" t="s">
        <v>862</v>
      </c>
      <c r="E481" s="87">
        <v>44751</v>
      </c>
      <c r="F481" s="81">
        <v>80</v>
      </c>
      <c r="G481" s="81" t="s">
        <v>1012</v>
      </c>
      <c r="H481" s="81"/>
      <c r="I481" s="77"/>
      <c r="J481" s="81"/>
      <c r="K481" s="158" t="s">
        <v>117</v>
      </c>
      <c r="L481" s="82" t="s">
        <v>1013</v>
      </c>
      <c r="M481" s="77" t="s">
        <v>5</v>
      </c>
      <c r="N481" s="83"/>
      <c r="O481" s="84"/>
      <c r="P481" s="76">
        <v>69</v>
      </c>
      <c r="Q481" s="76">
        <v>25000</v>
      </c>
      <c r="R481" s="76">
        <v>4</v>
      </c>
      <c r="S481" s="85" t="s">
        <v>875</v>
      </c>
      <c r="T481" s="88" t="s">
        <v>876</v>
      </c>
      <c r="U481" s="76">
        <v>25.22</v>
      </c>
      <c r="V481" s="111" t="s">
        <v>909</v>
      </c>
    </row>
    <row r="482" spans="1:22" ht="15" customHeight="1">
      <c r="A482" s="81">
        <v>98193352</v>
      </c>
      <c r="B482" s="113">
        <v>44735</v>
      </c>
      <c r="C482" s="79">
        <v>44737</v>
      </c>
      <c r="D482" s="77" t="s">
        <v>862</v>
      </c>
      <c r="E482" s="87">
        <v>44751</v>
      </c>
      <c r="F482" s="81">
        <v>80</v>
      </c>
      <c r="G482" s="81" t="s">
        <v>1012</v>
      </c>
      <c r="H482" s="81"/>
      <c r="I482" s="77"/>
      <c r="J482" s="81"/>
      <c r="K482" s="158" t="s">
        <v>117</v>
      </c>
      <c r="L482" s="82" t="s">
        <v>1013</v>
      </c>
      <c r="M482" s="77" t="s">
        <v>5</v>
      </c>
      <c r="N482" s="83"/>
      <c r="O482" s="84"/>
      <c r="P482" s="76">
        <v>69</v>
      </c>
      <c r="Q482" s="81">
        <v>25000</v>
      </c>
      <c r="R482" s="81">
        <v>4</v>
      </c>
      <c r="S482" s="89" t="s">
        <v>877</v>
      </c>
      <c r="T482" s="76" t="s">
        <v>878</v>
      </c>
      <c r="U482" s="76">
        <v>25.186</v>
      </c>
      <c r="V482" s="111" t="s">
        <v>909</v>
      </c>
    </row>
    <row r="483" spans="1:22" ht="15" customHeight="1">
      <c r="A483" s="91"/>
      <c r="B483" s="93"/>
      <c r="C483" s="93"/>
      <c r="D483" s="92"/>
      <c r="E483" s="92"/>
      <c r="F483" s="92"/>
      <c r="G483" s="190"/>
      <c r="H483" s="439" t="s">
        <v>1014</v>
      </c>
      <c r="I483" s="440"/>
      <c r="J483" s="441"/>
      <c r="K483" s="92"/>
      <c r="L483" s="92"/>
      <c r="M483" s="92"/>
      <c r="N483" s="92"/>
      <c r="O483" s="94"/>
      <c r="P483" s="92"/>
      <c r="Q483" s="92"/>
      <c r="R483" s="92"/>
      <c r="S483" s="92"/>
      <c r="T483" s="92"/>
      <c r="U483" s="92"/>
      <c r="V483" s="92"/>
    </row>
    <row r="484" spans="1:22" ht="15" customHeight="1">
      <c r="A484" s="160">
        <v>54293493</v>
      </c>
      <c r="B484" s="78">
        <v>44745</v>
      </c>
      <c r="C484" s="79">
        <v>44746</v>
      </c>
      <c r="D484" s="77" t="s">
        <v>862</v>
      </c>
      <c r="E484" s="80">
        <v>44752.25</v>
      </c>
      <c r="F484" s="81">
        <v>80</v>
      </c>
      <c r="G484" s="81" t="s">
        <v>1014</v>
      </c>
      <c r="H484" s="81"/>
      <c r="I484" s="78"/>
      <c r="J484" s="81"/>
      <c r="K484" s="97" t="s">
        <v>882</v>
      </c>
      <c r="L484" s="82" t="s">
        <v>985</v>
      </c>
      <c r="M484" s="77" t="s">
        <v>7</v>
      </c>
      <c r="N484" s="83"/>
      <c r="O484" s="84"/>
      <c r="P484" s="76">
        <v>69</v>
      </c>
      <c r="Q484" s="81">
        <v>25000</v>
      </c>
      <c r="R484" s="76">
        <v>4</v>
      </c>
      <c r="S484" s="85" t="s">
        <v>865</v>
      </c>
      <c r="T484" s="101" t="s">
        <v>897</v>
      </c>
      <c r="U484" s="76">
        <v>25.38</v>
      </c>
      <c r="V484" s="90" t="s">
        <v>884</v>
      </c>
    </row>
    <row r="485" spans="1:22" ht="15" customHeight="1">
      <c r="A485" s="160">
        <v>98560923</v>
      </c>
      <c r="B485" s="78">
        <v>44748</v>
      </c>
      <c r="C485" s="79">
        <v>44749</v>
      </c>
      <c r="D485" s="77" t="s">
        <v>862</v>
      </c>
      <c r="E485" s="87">
        <v>44752</v>
      </c>
      <c r="F485" s="81">
        <v>80</v>
      </c>
      <c r="G485" s="81" t="s">
        <v>1014</v>
      </c>
      <c r="H485" s="81" t="s">
        <v>1015</v>
      </c>
      <c r="I485" s="78">
        <v>44780</v>
      </c>
      <c r="J485" s="81"/>
      <c r="K485" s="81" t="s">
        <v>925</v>
      </c>
      <c r="L485" s="82" t="s">
        <v>1016</v>
      </c>
      <c r="M485" s="77" t="s">
        <v>7</v>
      </c>
      <c r="N485" s="83"/>
      <c r="O485" s="84"/>
      <c r="P485" s="76">
        <v>69.8</v>
      </c>
      <c r="Q485" s="76">
        <v>24100</v>
      </c>
      <c r="R485" s="76">
        <v>4</v>
      </c>
      <c r="S485" s="89" t="s">
        <v>877</v>
      </c>
      <c r="T485" s="76" t="s">
        <v>894</v>
      </c>
      <c r="U485" s="81">
        <v>25.22</v>
      </c>
      <c r="V485" s="76" t="s">
        <v>926</v>
      </c>
    </row>
    <row r="486" spans="1:22" ht="15" customHeight="1">
      <c r="A486" s="160">
        <v>98560915</v>
      </c>
      <c r="B486" s="78">
        <v>44748</v>
      </c>
      <c r="C486" s="79">
        <v>44749</v>
      </c>
      <c r="D486" s="77" t="s">
        <v>862</v>
      </c>
      <c r="E486" s="87">
        <v>44752</v>
      </c>
      <c r="F486" s="81">
        <v>80</v>
      </c>
      <c r="G486" s="81" t="s">
        <v>1014</v>
      </c>
      <c r="H486" s="81" t="s">
        <v>1015</v>
      </c>
      <c r="I486" s="78">
        <v>44780</v>
      </c>
      <c r="J486" s="81"/>
      <c r="K486" s="81" t="s">
        <v>925</v>
      </c>
      <c r="L486" s="82" t="s">
        <v>1016</v>
      </c>
      <c r="M486" s="77" t="s">
        <v>7</v>
      </c>
      <c r="N486" s="83"/>
      <c r="O486" s="84"/>
      <c r="P486" s="76">
        <v>69.8</v>
      </c>
      <c r="Q486" s="76">
        <v>24100</v>
      </c>
      <c r="R486" s="76">
        <v>4</v>
      </c>
      <c r="S486" s="89" t="s">
        <v>877</v>
      </c>
      <c r="T486" s="76" t="s">
        <v>894</v>
      </c>
      <c r="U486" s="81">
        <v>25.22</v>
      </c>
      <c r="V486" s="76" t="s">
        <v>926</v>
      </c>
    </row>
    <row r="487" spans="1:22" ht="15" customHeight="1">
      <c r="A487" s="160">
        <v>98188733</v>
      </c>
      <c r="B487" s="78">
        <v>44748</v>
      </c>
      <c r="C487" s="79">
        <v>44749</v>
      </c>
      <c r="D487" s="77" t="s">
        <v>862</v>
      </c>
      <c r="E487" s="87">
        <v>44752</v>
      </c>
      <c r="F487" s="81">
        <v>80</v>
      </c>
      <c r="G487" s="81" t="s">
        <v>1014</v>
      </c>
      <c r="H487" s="81" t="s">
        <v>1015</v>
      </c>
      <c r="I487" s="78">
        <v>44780</v>
      </c>
      <c r="J487" s="81"/>
      <c r="K487" s="97" t="s">
        <v>882</v>
      </c>
      <c r="L487" s="82" t="s">
        <v>1016</v>
      </c>
      <c r="M487" s="77" t="s">
        <v>7</v>
      </c>
      <c r="N487" s="83"/>
      <c r="O487" s="84"/>
      <c r="P487" s="76">
        <v>69.8</v>
      </c>
      <c r="Q487" s="76">
        <v>24100</v>
      </c>
      <c r="R487" s="76">
        <v>4</v>
      </c>
      <c r="S487" s="89" t="s">
        <v>877</v>
      </c>
      <c r="T487" s="76" t="s">
        <v>894</v>
      </c>
      <c r="U487" s="81">
        <v>25.22</v>
      </c>
      <c r="V487" s="90" t="s">
        <v>884</v>
      </c>
    </row>
    <row r="488" spans="1:22" ht="15" customHeight="1">
      <c r="A488" s="160">
        <v>59187583</v>
      </c>
      <c r="B488" s="78">
        <v>44748</v>
      </c>
      <c r="C488" s="79">
        <v>44749</v>
      </c>
      <c r="D488" s="77" t="s">
        <v>862</v>
      </c>
      <c r="E488" s="87">
        <v>44752</v>
      </c>
      <c r="F488" s="81">
        <v>80</v>
      </c>
      <c r="G488" s="81" t="s">
        <v>1014</v>
      </c>
      <c r="H488" s="81" t="s">
        <v>1015</v>
      </c>
      <c r="I488" s="78">
        <v>44780</v>
      </c>
      <c r="J488" s="81"/>
      <c r="K488" s="97" t="s">
        <v>882</v>
      </c>
      <c r="L488" s="82" t="s">
        <v>1016</v>
      </c>
      <c r="M488" s="77" t="s">
        <v>7</v>
      </c>
      <c r="N488" s="83"/>
      <c r="O488" s="84"/>
      <c r="P488" s="76">
        <v>69</v>
      </c>
      <c r="Q488" s="81">
        <v>25000</v>
      </c>
      <c r="R488" s="81">
        <v>4</v>
      </c>
      <c r="S488" s="89" t="s">
        <v>877</v>
      </c>
      <c r="T488" s="100" t="s">
        <v>891</v>
      </c>
      <c r="U488" s="81">
        <v>25.22</v>
      </c>
      <c r="V488" s="90" t="s">
        <v>884</v>
      </c>
    </row>
    <row r="489" spans="1:22" ht="15" customHeight="1">
      <c r="A489" s="160">
        <v>59730234</v>
      </c>
      <c r="B489" s="78">
        <v>44748</v>
      </c>
      <c r="C489" s="79">
        <v>44749</v>
      </c>
      <c r="D489" s="77" t="s">
        <v>862</v>
      </c>
      <c r="E489" s="87">
        <v>44752</v>
      </c>
      <c r="F489" s="81">
        <v>80</v>
      </c>
      <c r="G489" s="81" t="s">
        <v>1014</v>
      </c>
      <c r="H489" s="81" t="s">
        <v>1015</v>
      </c>
      <c r="I489" s="78">
        <v>44780</v>
      </c>
      <c r="J489" s="81"/>
      <c r="K489" s="97" t="s">
        <v>882</v>
      </c>
      <c r="L489" s="82" t="s">
        <v>1016</v>
      </c>
      <c r="M489" s="77" t="s">
        <v>7</v>
      </c>
      <c r="N489" s="83"/>
      <c r="O489" s="84"/>
      <c r="P489" s="76">
        <v>69</v>
      </c>
      <c r="Q489" s="81">
        <v>25000</v>
      </c>
      <c r="R489" s="81">
        <v>4</v>
      </c>
      <c r="S489" s="89" t="s">
        <v>877</v>
      </c>
      <c r="T489" s="100" t="s">
        <v>891</v>
      </c>
      <c r="U489" s="81">
        <v>25.22</v>
      </c>
      <c r="V489" s="90" t="s">
        <v>884</v>
      </c>
    </row>
    <row r="490" spans="1:22" ht="15" customHeight="1">
      <c r="A490" s="160">
        <v>95952792</v>
      </c>
      <c r="B490" s="78">
        <v>44748</v>
      </c>
      <c r="C490" s="79">
        <v>44749</v>
      </c>
      <c r="D490" s="77" t="s">
        <v>862</v>
      </c>
      <c r="E490" s="87">
        <v>44752</v>
      </c>
      <c r="F490" s="81">
        <v>80</v>
      </c>
      <c r="G490" s="81" t="s">
        <v>1014</v>
      </c>
      <c r="H490" s="81" t="s">
        <v>1015</v>
      </c>
      <c r="I490" s="78">
        <v>44780</v>
      </c>
      <c r="J490" s="81"/>
      <c r="K490" s="97" t="s">
        <v>882</v>
      </c>
      <c r="L490" s="82" t="s">
        <v>1016</v>
      </c>
      <c r="M490" s="77" t="s">
        <v>7</v>
      </c>
      <c r="N490" s="83"/>
      <c r="O490" s="84"/>
      <c r="P490" s="76">
        <v>74.5</v>
      </c>
      <c r="Q490" s="76">
        <v>25100</v>
      </c>
      <c r="R490" s="76">
        <v>4</v>
      </c>
      <c r="S490" s="85" t="s">
        <v>865</v>
      </c>
      <c r="T490" s="90" t="s">
        <v>879</v>
      </c>
      <c r="U490" s="76">
        <v>25.62</v>
      </c>
      <c r="V490" s="90" t="s">
        <v>884</v>
      </c>
    </row>
    <row r="491" spans="1:22" ht="15" customHeight="1">
      <c r="A491" s="160">
        <v>94949005</v>
      </c>
      <c r="B491" s="78">
        <v>44748</v>
      </c>
      <c r="C491" s="79">
        <v>44749</v>
      </c>
      <c r="D491" s="77" t="s">
        <v>862</v>
      </c>
      <c r="E491" s="87">
        <v>44752</v>
      </c>
      <c r="F491" s="81">
        <v>80</v>
      </c>
      <c r="G491" s="81" t="s">
        <v>1014</v>
      </c>
      <c r="H491" s="81" t="s">
        <v>1015</v>
      </c>
      <c r="I491" s="78">
        <v>44780</v>
      </c>
      <c r="J491" s="81"/>
      <c r="K491" s="97" t="s">
        <v>882</v>
      </c>
      <c r="L491" s="82" t="s">
        <v>1016</v>
      </c>
      <c r="M491" s="77" t="s">
        <v>7</v>
      </c>
      <c r="N491" s="83"/>
      <c r="O491" s="84"/>
      <c r="P491" s="76">
        <v>68.5</v>
      </c>
      <c r="Q491" s="76">
        <v>25000</v>
      </c>
      <c r="R491" s="76">
        <v>4</v>
      </c>
      <c r="S491" s="85" t="s">
        <v>865</v>
      </c>
      <c r="T491" s="76" t="s">
        <v>873</v>
      </c>
      <c r="U491" s="76">
        <v>25.7</v>
      </c>
      <c r="V491" s="90" t="s">
        <v>884</v>
      </c>
    </row>
    <row r="492" spans="1:22" ht="15" customHeight="1">
      <c r="A492" s="160">
        <v>91973669</v>
      </c>
      <c r="B492" s="78">
        <v>44748</v>
      </c>
      <c r="C492" s="79">
        <v>44749</v>
      </c>
      <c r="D492" s="77" t="s">
        <v>862</v>
      </c>
      <c r="E492" s="87">
        <v>44752</v>
      </c>
      <c r="F492" s="81">
        <v>80</v>
      </c>
      <c r="G492" s="81" t="s">
        <v>1014</v>
      </c>
      <c r="H492" s="81" t="s">
        <v>1015</v>
      </c>
      <c r="I492" s="78">
        <v>44780</v>
      </c>
      <c r="J492" s="81"/>
      <c r="K492" s="97" t="s">
        <v>882</v>
      </c>
      <c r="L492" s="82" t="s">
        <v>1016</v>
      </c>
      <c r="M492" s="77" t="s">
        <v>7</v>
      </c>
      <c r="N492" s="83"/>
      <c r="O492" s="84"/>
      <c r="P492" s="76">
        <v>68.5</v>
      </c>
      <c r="Q492" s="76">
        <v>25400</v>
      </c>
      <c r="R492" s="76">
        <v>4</v>
      </c>
      <c r="S492" s="85" t="s">
        <v>865</v>
      </c>
      <c r="T492" s="76" t="s">
        <v>873</v>
      </c>
      <c r="U492" s="76">
        <v>25.7</v>
      </c>
      <c r="V492" s="90" t="s">
        <v>884</v>
      </c>
    </row>
    <row r="493" spans="1:22" ht="15" customHeight="1">
      <c r="A493" s="160">
        <v>98137995</v>
      </c>
      <c r="B493" s="78">
        <v>44748</v>
      </c>
      <c r="C493" s="79">
        <v>44749</v>
      </c>
      <c r="D493" s="77" t="s">
        <v>862</v>
      </c>
      <c r="E493" s="87">
        <v>44752</v>
      </c>
      <c r="F493" s="81">
        <v>80</v>
      </c>
      <c r="G493" s="81" t="s">
        <v>1014</v>
      </c>
      <c r="H493" s="81" t="s">
        <v>1015</v>
      </c>
      <c r="I493" s="78">
        <v>44780</v>
      </c>
      <c r="J493" s="81"/>
      <c r="K493" s="97" t="s">
        <v>882</v>
      </c>
      <c r="L493" s="82" t="s">
        <v>1016</v>
      </c>
      <c r="M493" s="77" t="s">
        <v>7</v>
      </c>
      <c r="N493" s="83"/>
      <c r="O493" s="84"/>
      <c r="P493" s="76">
        <v>69.8</v>
      </c>
      <c r="Q493" s="76">
        <v>24100</v>
      </c>
      <c r="R493" s="76">
        <v>4</v>
      </c>
      <c r="S493" s="89" t="s">
        <v>877</v>
      </c>
      <c r="T493" s="76" t="s">
        <v>894</v>
      </c>
      <c r="U493" s="81">
        <v>25.22</v>
      </c>
      <c r="V493" s="90" t="s">
        <v>884</v>
      </c>
    </row>
    <row r="494" spans="1:22" ht="15" customHeight="1">
      <c r="A494" s="160">
        <v>53001541</v>
      </c>
      <c r="B494" s="78">
        <v>44748</v>
      </c>
      <c r="C494" s="79">
        <v>44749</v>
      </c>
      <c r="D494" s="77" t="s">
        <v>862</v>
      </c>
      <c r="E494" s="87">
        <v>44752</v>
      </c>
      <c r="F494" s="81">
        <v>80</v>
      </c>
      <c r="G494" s="81" t="s">
        <v>1014</v>
      </c>
      <c r="H494" s="81" t="s">
        <v>1015</v>
      </c>
      <c r="I494" s="78">
        <v>44780</v>
      </c>
      <c r="J494" s="81"/>
      <c r="K494" s="97" t="s">
        <v>882</v>
      </c>
      <c r="L494" s="82" t="s">
        <v>1016</v>
      </c>
      <c r="M494" s="77" t="s">
        <v>7</v>
      </c>
      <c r="N494" s="83">
        <v>44818</v>
      </c>
      <c r="O494" s="84"/>
      <c r="P494" s="76">
        <v>69</v>
      </c>
      <c r="Q494" s="81">
        <v>25000</v>
      </c>
      <c r="R494" s="81">
        <v>4</v>
      </c>
      <c r="S494" s="89" t="s">
        <v>877</v>
      </c>
      <c r="T494" s="100" t="s">
        <v>891</v>
      </c>
      <c r="U494" s="81">
        <v>25.22</v>
      </c>
      <c r="V494" s="90" t="s">
        <v>884</v>
      </c>
    </row>
    <row r="495" spans="1:22" ht="15" customHeight="1">
      <c r="A495" s="160">
        <v>94021797</v>
      </c>
      <c r="B495" s="78">
        <v>44748</v>
      </c>
      <c r="C495" s="79">
        <v>44749</v>
      </c>
      <c r="D495" s="77" t="s">
        <v>862</v>
      </c>
      <c r="E495" s="87">
        <v>44752</v>
      </c>
      <c r="F495" s="81">
        <v>80</v>
      </c>
      <c r="G495" s="81" t="s">
        <v>1014</v>
      </c>
      <c r="H495" s="81" t="s">
        <v>1015</v>
      </c>
      <c r="I495" s="78">
        <v>44780</v>
      </c>
      <c r="J495" s="81"/>
      <c r="K495" s="97" t="s">
        <v>882</v>
      </c>
      <c r="L495" s="82" t="s">
        <v>1016</v>
      </c>
      <c r="M495" s="77" t="s">
        <v>7</v>
      </c>
      <c r="N495" s="83"/>
      <c r="O495" s="84"/>
      <c r="P495" s="76">
        <v>69</v>
      </c>
      <c r="Q495" s="81">
        <v>25000</v>
      </c>
      <c r="R495" s="81">
        <v>4</v>
      </c>
      <c r="S495" s="89" t="s">
        <v>877</v>
      </c>
      <c r="T495" s="100" t="s">
        <v>891</v>
      </c>
      <c r="U495" s="81">
        <v>25.22</v>
      </c>
      <c r="V495" s="90" t="s">
        <v>884</v>
      </c>
    </row>
    <row r="496" spans="1:22" ht="15" customHeight="1">
      <c r="A496" s="160">
        <v>94943420</v>
      </c>
      <c r="B496" s="78">
        <v>44748</v>
      </c>
      <c r="C496" s="79">
        <v>44749</v>
      </c>
      <c r="D496" s="77" t="s">
        <v>862</v>
      </c>
      <c r="E496" s="87">
        <v>44752</v>
      </c>
      <c r="F496" s="81">
        <v>80</v>
      </c>
      <c r="G496" s="81" t="s">
        <v>1014</v>
      </c>
      <c r="H496" s="81" t="s">
        <v>1015</v>
      </c>
      <c r="I496" s="78">
        <v>44780</v>
      </c>
      <c r="J496" s="81"/>
      <c r="K496" s="97" t="s">
        <v>882</v>
      </c>
      <c r="L496" s="82" t="s">
        <v>1016</v>
      </c>
      <c r="M496" s="77" t="s">
        <v>7</v>
      </c>
      <c r="N496" s="83"/>
      <c r="O496" s="84"/>
      <c r="P496" s="76">
        <v>70</v>
      </c>
      <c r="Q496" s="76">
        <v>23600</v>
      </c>
      <c r="R496" s="81">
        <v>4</v>
      </c>
      <c r="S496" s="85" t="s">
        <v>865</v>
      </c>
      <c r="T496" s="76" t="s">
        <v>895</v>
      </c>
      <c r="U496" s="76">
        <v>25.69</v>
      </c>
      <c r="V496" s="90" t="s">
        <v>884</v>
      </c>
    </row>
    <row r="497" spans="1:22" ht="15" customHeight="1">
      <c r="A497" s="160">
        <v>98560691</v>
      </c>
      <c r="B497" s="78">
        <v>44748</v>
      </c>
      <c r="C497" s="79">
        <v>44749</v>
      </c>
      <c r="D497" s="77" t="s">
        <v>862</v>
      </c>
      <c r="E497" s="87">
        <v>44752</v>
      </c>
      <c r="F497" s="81">
        <v>80</v>
      </c>
      <c r="G497" s="81" t="s">
        <v>1014</v>
      </c>
      <c r="H497" s="81" t="s">
        <v>1015</v>
      </c>
      <c r="I497" s="78">
        <v>44780</v>
      </c>
      <c r="J497" s="81"/>
      <c r="K497" s="81" t="s">
        <v>925</v>
      </c>
      <c r="L497" s="82" t="s">
        <v>1016</v>
      </c>
      <c r="M497" s="77" t="s">
        <v>7</v>
      </c>
      <c r="N497" s="83"/>
      <c r="O497" s="84"/>
      <c r="P497" s="76">
        <v>69.8</v>
      </c>
      <c r="Q497" s="76">
        <v>24100</v>
      </c>
      <c r="R497" s="76">
        <v>4</v>
      </c>
      <c r="S497" s="89" t="s">
        <v>877</v>
      </c>
      <c r="T497" s="76" t="s">
        <v>894</v>
      </c>
      <c r="U497" s="81">
        <v>25.22</v>
      </c>
      <c r="V497" s="76" t="s">
        <v>926</v>
      </c>
    </row>
    <row r="498" spans="1:22" ht="15" customHeight="1">
      <c r="A498" s="160">
        <v>98101645</v>
      </c>
      <c r="B498" s="78">
        <v>44748</v>
      </c>
      <c r="C498" s="79">
        <v>44749</v>
      </c>
      <c r="D498" s="77" t="s">
        <v>862</v>
      </c>
      <c r="E498" s="87">
        <v>44752</v>
      </c>
      <c r="F498" s="81">
        <v>80</v>
      </c>
      <c r="G498" s="81" t="s">
        <v>1014</v>
      </c>
      <c r="H498" s="81" t="s">
        <v>1015</v>
      </c>
      <c r="I498" s="78">
        <v>44780</v>
      </c>
      <c r="J498" s="81"/>
      <c r="K498" s="97" t="s">
        <v>882</v>
      </c>
      <c r="L498" s="82" t="s">
        <v>1016</v>
      </c>
      <c r="M498" s="77" t="s">
        <v>7</v>
      </c>
      <c r="N498" s="83"/>
      <c r="O498" s="84"/>
      <c r="P498" s="76">
        <v>69.8</v>
      </c>
      <c r="Q498" s="76">
        <v>24100</v>
      </c>
      <c r="R498" s="76">
        <v>4</v>
      </c>
      <c r="S498" s="89" t="s">
        <v>877</v>
      </c>
      <c r="T498" s="76" t="s">
        <v>894</v>
      </c>
      <c r="U498" s="81">
        <v>25.22</v>
      </c>
      <c r="V498" s="90" t="s">
        <v>884</v>
      </c>
    </row>
    <row r="499" spans="1:22" ht="15" customHeight="1">
      <c r="A499" s="160">
        <v>98560824</v>
      </c>
      <c r="B499" s="78">
        <v>44748</v>
      </c>
      <c r="C499" s="79">
        <v>44749</v>
      </c>
      <c r="D499" s="77" t="s">
        <v>862</v>
      </c>
      <c r="E499" s="87">
        <v>44752</v>
      </c>
      <c r="F499" s="81">
        <v>80</v>
      </c>
      <c r="G499" s="81" t="s">
        <v>1014</v>
      </c>
      <c r="H499" s="81" t="s">
        <v>1015</v>
      </c>
      <c r="I499" s="78">
        <v>44780</v>
      </c>
      <c r="J499" s="81"/>
      <c r="K499" s="81" t="s">
        <v>925</v>
      </c>
      <c r="L499" s="82" t="s">
        <v>1016</v>
      </c>
      <c r="M499" s="77" t="s">
        <v>7</v>
      </c>
      <c r="N499" s="83"/>
      <c r="O499" s="84"/>
      <c r="P499" s="76">
        <v>69.8</v>
      </c>
      <c r="Q499" s="76">
        <v>24100</v>
      </c>
      <c r="R499" s="76">
        <v>4</v>
      </c>
      <c r="S499" s="89" t="s">
        <v>877</v>
      </c>
      <c r="T499" s="76" t="s">
        <v>894</v>
      </c>
      <c r="U499" s="81">
        <v>25.22</v>
      </c>
      <c r="V499" s="76" t="s">
        <v>926</v>
      </c>
    </row>
    <row r="500" spans="1:22" ht="15" customHeight="1">
      <c r="A500" s="160">
        <v>91750067</v>
      </c>
      <c r="B500" s="78">
        <v>44748</v>
      </c>
      <c r="C500" s="79">
        <v>44749</v>
      </c>
      <c r="D500" s="77" t="s">
        <v>862</v>
      </c>
      <c r="E500" s="87">
        <v>44752</v>
      </c>
      <c r="F500" s="81">
        <v>80</v>
      </c>
      <c r="G500" s="81" t="s">
        <v>1014</v>
      </c>
      <c r="H500" s="81" t="s">
        <v>1015</v>
      </c>
      <c r="I500" s="78">
        <v>44780</v>
      </c>
      <c r="J500" s="81"/>
      <c r="K500" s="97" t="s">
        <v>882</v>
      </c>
      <c r="L500" s="82" t="s">
        <v>1016</v>
      </c>
      <c r="M500" s="77" t="s">
        <v>7</v>
      </c>
      <c r="N500" s="83"/>
      <c r="O500" s="84"/>
      <c r="P500" s="76">
        <v>69.2</v>
      </c>
      <c r="Q500" s="76">
        <v>24500</v>
      </c>
      <c r="R500" s="76">
        <v>4</v>
      </c>
      <c r="S500" s="85" t="s">
        <v>865</v>
      </c>
      <c r="T500" s="76" t="s">
        <v>866</v>
      </c>
      <c r="U500" s="76">
        <v>25.46</v>
      </c>
      <c r="V500" s="90" t="s">
        <v>884</v>
      </c>
    </row>
    <row r="501" spans="1:22" ht="15" customHeight="1">
      <c r="A501" s="160">
        <v>98560832</v>
      </c>
      <c r="B501" s="78">
        <v>44748</v>
      </c>
      <c r="C501" s="79">
        <v>44749</v>
      </c>
      <c r="D501" s="77" t="s">
        <v>862</v>
      </c>
      <c r="E501" s="87">
        <v>44752</v>
      </c>
      <c r="F501" s="81">
        <v>80</v>
      </c>
      <c r="G501" s="81" t="s">
        <v>1014</v>
      </c>
      <c r="H501" s="81" t="s">
        <v>1015</v>
      </c>
      <c r="I501" s="78">
        <v>44780</v>
      </c>
      <c r="J501" s="81"/>
      <c r="K501" s="81" t="s">
        <v>925</v>
      </c>
      <c r="L501" s="82" t="s">
        <v>1016</v>
      </c>
      <c r="M501" s="77" t="s">
        <v>7</v>
      </c>
      <c r="N501" s="83"/>
      <c r="O501" s="84"/>
      <c r="P501" s="76">
        <v>69.8</v>
      </c>
      <c r="Q501" s="76">
        <v>24100</v>
      </c>
      <c r="R501" s="76">
        <v>4</v>
      </c>
      <c r="S501" s="89" t="s">
        <v>877</v>
      </c>
      <c r="T501" s="76" t="s">
        <v>894</v>
      </c>
      <c r="U501" s="81">
        <v>25.22</v>
      </c>
      <c r="V501" s="76" t="s">
        <v>926</v>
      </c>
    </row>
    <row r="502" spans="1:22" ht="15" customHeight="1">
      <c r="A502" s="160">
        <v>54390042</v>
      </c>
      <c r="B502" s="78">
        <v>44745</v>
      </c>
      <c r="C502" s="79">
        <v>44746</v>
      </c>
      <c r="D502" s="77" t="s">
        <v>862</v>
      </c>
      <c r="E502" s="87">
        <v>44752</v>
      </c>
      <c r="F502" s="81">
        <v>80</v>
      </c>
      <c r="G502" s="81" t="s">
        <v>1014</v>
      </c>
      <c r="H502" s="81" t="s">
        <v>984</v>
      </c>
      <c r="I502" s="78">
        <v>44776</v>
      </c>
      <c r="J502" s="81"/>
      <c r="K502" s="97" t="s">
        <v>882</v>
      </c>
      <c r="L502" s="82" t="s">
        <v>985</v>
      </c>
      <c r="M502" s="77" t="s">
        <v>7</v>
      </c>
      <c r="N502" s="83">
        <v>44811</v>
      </c>
      <c r="O502" s="84"/>
      <c r="P502" s="76">
        <v>69</v>
      </c>
      <c r="Q502" s="81">
        <v>25000</v>
      </c>
      <c r="R502" s="81">
        <v>4</v>
      </c>
      <c r="S502" s="89" t="s">
        <v>877</v>
      </c>
      <c r="T502" s="100" t="s">
        <v>891</v>
      </c>
      <c r="U502" s="81">
        <v>25.22</v>
      </c>
      <c r="V502" s="90" t="s">
        <v>884</v>
      </c>
    </row>
    <row r="503" spans="1:22" ht="15" customHeight="1">
      <c r="A503" s="160">
        <v>59873190</v>
      </c>
      <c r="B503" s="78">
        <v>44745</v>
      </c>
      <c r="C503" s="79">
        <v>44746</v>
      </c>
      <c r="D503" s="77" t="s">
        <v>862</v>
      </c>
      <c r="E503" s="87">
        <v>44752</v>
      </c>
      <c r="F503" s="81">
        <v>80</v>
      </c>
      <c r="G503" s="81" t="s">
        <v>1014</v>
      </c>
      <c r="H503" s="81" t="s">
        <v>984</v>
      </c>
      <c r="I503" s="78">
        <v>44776</v>
      </c>
      <c r="J503" s="81"/>
      <c r="K503" s="97" t="s">
        <v>882</v>
      </c>
      <c r="L503" s="82" t="s">
        <v>985</v>
      </c>
      <c r="M503" s="77" t="s">
        <v>7</v>
      </c>
      <c r="N503" s="83"/>
      <c r="O503" s="84"/>
      <c r="P503" s="76">
        <v>69</v>
      </c>
      <c r="Q503" s="76">
        <v>25000</v>
      </c>
      <c r="R503" s="76">
        <v>4</v>
      </c>
      <c r="S503" s="85" t="s">
        <v>865</v>
      </c>
      <c r="T503" s="76" t="s">
        <v>919</v>
      </c>
      <c r="U503" s="76">
        <v>26.22</v>
      </c>
      <c r="V503" s="90" t="s">
        <v>884</v>
      </c>
    </row>
    <row r="504" spans="1:22" ht="15" customHeight="1">
      <c r="A504" s="160">
        <v>91663690</v>
      </c>
      <c r="B504" s="78">
        <v>44745</v>
      </c>
      <c r="C504" s="79">
        <v>44746</v>
      </c>
      <c r="D504" s="77" t="s">
        <v>862</v>
      </c>
      <c r="E504" s="87">
        <v>44752</v>
      </c>
      <c r="F504" s="81">
        <v>80</v>
      </c>
      <c r="G504" s="81" t="s">
        <v>1014</v>
      </c>
      <c r="H504" s="81" t="s">
        <v>984</v>
      </c>
      <c r="I504" s="78">
        <v>44776</v>
      </c>
      <c r="J504" s="81"/>
      <c r="K504" s="97" t="s">
        <v>882</v>
      </c>
      <c r="L504" s="82" t="s">
        <v>985</v>
      </c>
      <c r="M504" s="77" t="s">
        <v>7</v>
      </c>
      <c r="N504" s="83"/>
      <c r="O504" s="84"/>
      <c r="P504" s="76">
        <v>69.8</v>
      </c>
      <c r="Q504" s="76">
        <v>24100</v>
      </c>
      <c r="R504" s="76">
        <v>4</v>
      </c>
      <c r="S504" s="89" t="s">
        <v>877</v>
      </c>
      <c r="T504" s="76" t="s">
        <v>894</v>
      </c>
      <c r="U504" s="81">
        <v>25.22</v>
      </c>
      <c r="V504" s="90" t="s">
        <v>884</v>
      </c>
    </row>
    <row r="505" spans="1:22" ht="15" customHeight="1">
      <c r="A505" s="160">
        <v>94136595</v>
      </c>
      <c r="B505" s="78">
        <v>44745</v>
      </c>
      <c r="C505" s="79">
        <v>44746</v>
      </c>
      <c r="D505" s="77" t="s">
        <v>862</v>
      </c>
      <c r="E505" s="87">
        <v>44752</v>
      </c>
      <c r="F505" s="81">
        <v>80</v>
      </c>
      <c r="G505" s="81" t="s">
        <v>1014</v>
      </c>
      <c r="H505" s="81" t="s">
        <v>984</v>
      </c>
      <c r="I505" s="78">
        <v>44776</v>
      </c>
      <c r="J505" s="81"/>
      <c r="K505" s="97" t="s">
        <v>882</v>
      </c>
      <c r="L505" s="82" t="s">
        <v>985</v>
      </c>
      <c r="M505" s="77" t="s">
        <v>7</v>
      </c>
      <c r="N505" s="83">
        <v>44804</v>
      </c>
      <c r="O505" s="84"/>
      <c r="P505" s="76">
        <v>69</v>
      </c>
      <c r="Q505" s="81">
        <v>25000</v>
      </c>
      <c r="R505" s="81">
        <v>4</v>
      </c>
      <c r="S505" s="89" t="s">
        <v>877</v>
      </c>
      <c r="T505" s="100" t="s">
        <v>891</v>
      </c>
      <c r="U505" s="81">
        <v>25.22</v>
      </c>
      <c r="V505" s="90" t="s">
        <v>884</v>
      </c>
    </row>
    <row r="506" spans="1:22" ht="15" customHeight="1">
      <c r="A506" s="160">
        <v>98120587</v>
      </c>
      <c r="B506" s="78">
        <v>44745</v>
      </c>
      <c r="C506" s="79">
        <v>44746</v>
      </c>
      <c r="D506" s="77" t="s">
        <v>862</v>
      </c>
      <c r="E506" s="87">
        <v>44752</v>
      </c>
      <c r="F506" s="81">
        <v>80</v>
      </c>
      <c r="G506" s="81" t="s">
        <v>1014</v>
      </c>
      <c r="H506" s="81" t="s">
        <v>984</v>
      </c>
      <c r="I506" s="78">
        <v>44776</v>
      </c>
      <c r="J506" s="81"/>
      <c r="K506" s="97" t="s">
        <v>882</v>
      </c>
      <c r="L506" s="82" t="s">
        <v>985</v>
      </c>
      <c r="M506" s="77" t="s">
        <v>7</v>
      </c>
      <c r="N506" s="83"/>
      <c r="O506" s="84"/>
      <c r="P506" s="76">
        <v>69.8</v>
      </c>
      <c r="Q506" s="76">
        <v>24100</v>
      </c>
      <c r="R506" s="76">
        <v>4</v>
      </c>
      <c r="S506" s="89" t="s">
        <v>877</v>
      </c>
      <c r="T506" s="76" t="s">
        <v>894</v>
      </c>
      <c r="U506" s="81">
        <v>25.22</v>
      </c>
      <c r="V506" s="90" t="s">
        <v>884</v>
      </c>
    </row>
    <row r="507" spans="1:22" ht="15" customHeight="1">
      <c r="A507" s="160">
        <v>94181351</v>
      </c>
      <c r="B507" s="78">
        <v>44745</v>
      </c>
      <c r="C507" s="79">
        <v>44746</v>
      </c>
      <c r="D507" s="77" t="s">
        <v>862</v>
      </c>
      <c r="E507" s="87">
        <v>44752</v>
      </c>
      <c r="F507" s="81">
        <v>80</v>
      </c>
      <c r="G507" s="81" t="s">
        <v>1014</v>
      </c>
      <c r="H507" s="81" t="s">
        <v>984</v>
      </c>
      <c r="I507" s="78">
        <v>44776</v>
      </c>
      <c r="J507" s="81"/>
      <c r="K507" s="97" t="s">
        <v>882</v>
      </c>
      <c r="L507" s="82" t="s">
        <v>985</v>
      </c>
      <c r="M507" s="77" t="s">
        <v>7</v>
      </c>
      <c r="N507" s="83"/>
      <c r="O507" s="84"/>
      <c r="P507" s="76">
        <v>69</v>
      </c>
      <c r="Q507" s="81">
        <v>25000</v>
      </c>
      <c r="R507" s="81">
        <v>4</v>
      </c>
      <c r="S507" s="89" t="s">
        <v>877</v>
      </c>
      <c r="T507" s="100" t="s">
        <v>891</v>
      </c>
      <c r="U507" s="81">
        <v>25.22</v>
      </c>
      <c r="V507" s="90" t="s">
        <v>884</v>
      </c>
    </row>
    <row r="508" spans="1:22" ht="15" customHeight="1">
      <c r="A508" s="160">
        <v>94222791</v>
      </c>
      <c r="B508" s="78">
        <v>44745</v>
      </c>
      <c r="C508" s="79">
        <v>44746</v>
      </c>
      <c r="D508" s="77" t="s">
        <v>862</v>
      </c>
      <c r="E508" s="87">
        <v>44752</v>
      </c>
      <c r="F508" s="81">
        <v>80</v>
      </c>
      <c r="G508" s="81" t="s">
        <v>1014</v>
      </c>
      <c r="H508" s="81" t="s">
        <v>984</v>
      </c>
      <c r="I508" s="78">
        <v>44776</v>
      </c>
      <c r="J508" s="81"/>
      <c r="K508" s="97" t="s">
        <v>882</v>
      </c>
      <c r="L508" s="82" t="s">
        <v>985</v>
      </c>
      <c r="M508" s="77" t="s">
        <v>7</v>
      </c>
      <c r="N508" s="83"/>
      <c r="O508" s="84"/>
      <c r="P508" s="76">
        <v>69</v>
      </c>
      <c r="Q508" s="81">
        <v>25000</v>
      </c>
      <c r="R508" s="81">
        <v>4</v>
      </c>
      <c r="S508" s="89" t="s">
        <v>877</v>
      </c>
      <c r="T508" s="100" t="s">
        <v>891</v>
      </c>
      <c r="U508" s="81">
        <v>25.22</v>
      </c>
      <c r="V508" s="90" t="s">
        <v>884</v>
      </c>
    </row>
    <row r="509" spans="1:22" ht="15" customHeight="1">
      <c r="A509" s="160">
        <v>94844586</v>
      </c>
      <c r="B509" s="78">
        <v>44743</v>
      </c>
      <c r="C509" s="79">
        <v>44743</v>
      </c>
      <c r="D509" s="77" t="s">
        <v>862</v>
      </c>
      <c r="E509" s="87">
        <v>44752</v>
      </c>
      <c r="F509" s="102">
        <v>60</v>
      </c>
      <c r="G509" s="81" t="s">
        <v>1014</v>
      </c>
      <c r="H509" s="81" t="s">
        <v>967</v>
      </c>
      <c r="I509" s="78">
        <v>44772</v>
      </c>
      <c r="J509" s="81"/>
      <c r="K509" s="97" t="s">
        <v>882</v>
      </c>
      <c r="L509" s="82" t="s">
        <v>986</v>
      </c>
      <c r="M509" s="77" t="s">
        <v>7</v>
      </c>
      <c r="N509" s="83"/>
      <c r="O509" s="84"/>
      <c r="P509" s="76">
        <v>68</v>
      </c>
      <c r="Q509" s="76">
        <v>24000</v>
      </c>
      <c r="R509" s="76">
        <v>3</v>
      </c>
      <c r="S509" s="85" t="s">
        <v>899</v>
      </c>
      <c r="T509" s="76" t="s">
        <v>901</v>
      </c>
      <c r="U509" s="76">
        <v>19.62</v>
      </c>
      <c r="V509" s="90" t="s">
        <v>884</v>
      </c>
    </row>
    <row r="510" spans="1:22" ht="15" customHeight="1">
      <c r="A510" s="160">
        <v>94845054</v>
      </c>
      <c r="B510" s="78">
        <v>44745</v>
      </c>
      <c r="C510" s="79">
        <v>44746</v>
      </c>
      <c r="D510" s="77" t="s">
        <v>862</v>
      </c>
      <c r="E510" s="87">
        <v>44752</v>
      </c>
      <c r="F510" s="102">
        <v>60</v>
      </c>
      <c r="G510" s="81" t="s">
        <v>1014</v>
      </c>
      <c r="H510" s="81" t="s">
        <v>984</v>
      </c>
      <c r="I510" s="78">
        <v>44776</v>
      </c>
      <c r="J510" s="81"/>
      <c r="K510" s="97" t="s">
        <v>882</v>
      </c>
      <c r="L510" s="82" t="s">
        <v>985</v>
      </c>
      <c r="M510" s="77" t="s">
        <v>7</v>
      </c>
      <c r="N510" s="83"/>
      <c r="O510" s="84"/>
      <c r="P510" s="76">
        <v>68</v>
      </c>
      <c r="Q510" s="76">
        <v>24000</v>
      </c>
      <c r="R510" s="76">
        <v>3</v>
      </c>
      <c r="S510" s="85" t="s">
        <v>899</v>
      </c>
      <c r="T510" s="76" t="s">
        <v>901</v>
      </c>
      <c r="U510" s="76">
        <v>19.62</v>
      </c>
      <c r="V510" s="90" t="s">
        <v>884</v>
      </c>
    </row>
    <row r="511" spans="1:22" ht="15" customHeight="1">
      <c r="A511" s="160">
        <v>94269685</v>
      </c>
      <c r="B511" s="78">
        <v>44745</v>
      </c>
      <c r="C511" s="79">
        <v>44746</v>
      </c>
      <c r="D511" s="77" t="s">
        <v>862</v>
      </c>
      <c r="E511" s="87">
        <v>44752</v>
      </c>
      <c r="F511" s="103">
        <v>40</v>
      </c>
      <c r="G511" s="81" t="s">
        <v>1014</v>
      </c>
      <c r="H511" s="81" t="s">
        <v>984</v>
      </c>
      <c r="I511" s="78">
        <v>44776</v>
      </c>
      <c r="J511" s="81"/>
      <c r="K511" s="97" t="s">
        <v>882</v>
      </c>
      <c r="L511" s="82" t="s">
        <v>985</v>
      </c>
      <c r="M511" s="77" t="s">
        <v>7</v>
      </c>
      <c r="N511" s="83"/>
      <c r="O511" s="84"/>
      <c r="P511" s="76">
        <v>70</v>
      </c>
      <c r="Q511" s="127">
        <v>24000</v>
      </c>
      <c r="R511" s="127">
        <v>2</v>
      </c>
      <c r="S511" s="85" t="s">
        <v>902</v>
      </c>
      <c r="T511" s="114" t="s">
        <v>962</v>
      </c>
      <c r="U511" s="127">
        <v>14.62</v>
      </c>
      <c r="V511" s="90" t="s">
        <v>884</v>
      </c>
    </row>
    <row r="512" spans="1:22" ht="15" customHeight="1">
      <c r="A512" s="160">
        <v>95352399</v>
      </c>
      <c r="B512" s="78">
        <v>44748</v>
      </c>
      <c r="C512" s="79">
        <v>44749</v>
      </c>
      <c r="D512" s="77" t="s">
        <v>862</v>
      </c>
      <c r="E512" s="87">
        <v>44752</v>
      </c>
      <c r="F512" s="103">
        <v>40</v>
      </c>
      <c r="G512" s="81" t="s">
        <v>1014</v>
      </c>
      <c r="H512" s="81" t="s">
        <v>1015</v>
      </c>
      <c r="I512" s="78">
        <v>44780</v>
      </c>
      <c r="J512" s="81"/>
      <c r="K512" s="97" t="s">
        <v>882</v>
      </c>
      <c r="L512" s="82" t="s">
        <v>1016</v>
      </c>
      <c r="M512" s="77" t="s">
        <v>7</v>
      </c>
      <c r="N512" s="83">
        <v>44829</v>
      </c>
      <c r="O512" s="84"/>
      <c r="P512" s="76">
        <v>73</v>
      </c>
      <c r="Q512" s="76">
        <v>19600</v>
      </c>
      <c r="R512" s="76">
        <v>2</v>
      </c>
      <c r="S512" s="85" t="s">
        <v>902</v>
      </c>
      <c r="T512" s="76" t="s">
        <v>903</v>
      </c>
      <c r="U512" s="76">
        <v>14.62</v>
      </c>
      <c r="V512" s="90" t="s">
        <v>884</v>
      </c>
    </row>
    <row r="513" spans="1:22" ht="15" customHeight="1">
      <c r="A513" s="160">
        <v>94311446</v>
      </c>
      <c r="B513" s="78">
        <v>44745</v>
      </c>
      <c r="C513" s="79">
        <v>44746</v>
      </c>
      <c r="D513" s="77" t="s">
        <v>862</v>
      </c>
      <c r="E513" s="87">
        <v>44752</v>
      </c>
      <c r="F513" s="103">
        <v>40</v>
      </c>
      <c r="G513" s="81" t="s">
        <v>1014</v>
      </c>
      <c r="H513" s="81" t="s">
        <v>984</v>
      </c>
      <c r="I513" s="78">
        <v>44776</v>
      </c>
      <c r="J513" s="81"/>
      <c r="K513" s="97" t="s">
        <v>882</v>
      </c>
      <c r="L513" s="82" t="s">
        <v>985</v>
      </c>
      <c r="M513" s="77" t="s">
        <v>7</v>
      </c>
      <c r="N513" s="83"/>
      <c r="O513" s="84"/>
      <c r="P513" s="76">
        <v>70</v>
      </c>
      <c r="Q513" s="127">
        <v>22000</v>
      </c>
      <c r="R513" s="127">
        <v>2</v>
      </c>
      <c r="S513" s="85" t="s">
        <v>902</v>
      </c>
      <c r="T513" s="129" t="s">
        <v>954</v>
      </c>
      <c r="U513" s="127">
        <v>14.62</v>
      </c>
      <c r="V513" s="90" t="s">
        <v>884</v>
      </c>
    </row>
    <row r="514" spans="1:22" ht="15" customHeight="1">
      <c r="A514" s="160">
        <v>95462792</v>
      </c>
      <c r="B514" s="78">
        <v>44745</v>
      </c>
      <c r="C514" s="79">
        <v>44746</v>
      </c>
      <c r="D514" s="77" t="s">
        <v>862</v>
      </c>
      <c r="E514" s="87">
        <v>44752</v>
      </c>
      <c r="F514" s="103">
        <v>40</v>
      </c>
      <c r="G514" s="81" t="s">
        <v>1014</v>
      </c>
      <c r="H514" s="81" t="s">
        <v>984</v>
      </c>
      <c r="I514" s="78">
        <v>44776</v>
      </c>
      <c r="J514" s="81"/>
      <c r="K514" s="97" t="s">
        <v>882</v>
      </c>
      <c r="L514" s="82" t="s">
        <v>985</v>
      </c>
      <c r="M514" s="77" t="s">
        <v>7</v>
      </c>
      <c r="N514" s="83"/>
      <c r="O514" s="84"/>
      <c r="P514" s="76">
        <v>72</v>
      </c>
      <c r="Q514" s="76">
        <v>19600</v>
      </c>
      <c r="R514" s="76">
        <v>2</v>
      </c>
      <c r="S514" s="85" t="s">
        <v>902</v>
      </c>
      <c r="T514" s="81" t="s">
        <v>906</v>
      </c>
      <c r="U514" s="76">
        <v>14.62</v>
      </c>
      <c r="V514" s="90" t="s">
        <v>884</v>
      </c>
    </row>
    <row r="515" spans="1:22" ht="15" customHeight="1">
      <c r="A515" s="160">
        <v>54347620</v>
      </c>
      <c r="B515" s="78">
        <v>44743</v>
      </c>
      <c r="C515" s="79">
        <v>44743</v>
      </c>
      <c r="D515" s="77" t="s">
        <v>862</v>
      </c>
      <c r="E515" s="87">
        <v>44752</v>
      </c>
      <c r="F515" s="103">
        <v>40</v>
      </c>
      <c r="G515" s="81" t="s">
        <v>1014</v>
      </c>
      <c r="H515" s="81" t="s">
        <v>967</v>
      </c>
      <c r="I515" s="78">
        <v>44772</v>
      </c>
      <c r="J515" s="81"/>
      <c r="K515" s="97" t="s">
        <v>882</v>
      </c>
      <c r="L515" s="82" t="s">
        <v>986</v>
      </c>
      <c r="M515" s="77" t="s">
        <v>7</v>
      </c>
      <c r="N515" s="83"/>
      <c r="O515" s="84"/>
      <c r="P515" s="76">
        <v>70</v>
      </c>
      <c r="Q515" s="127">
        <v>21000</v>
      </c>
      <c r="R515" s="127">
        <v>2</v>
      </c>
      <c r="S515" s="128" t="s">
        <v>953</v>
      </c>
      <c r="T515" s="129" t="s">
        <v>954</v>
      </c>
      <c r="U515" s="127">
        <v>14.62</v>
      </c>
      <c r="V515" s="90" t="s">
        <v>884</v>
      </c>
    </row>
    <row r="516" spans="1:22" ht="15" customHeight="1">
      <c r="A516" s="160">
        <v>94476918</v>
      </c>
      <c r="B516" s="78">
        <v>44743</v>
      </c>
      <c r="C516" s="79">
        <v>44743</v>
      </c>
      <c r="D516" s="77" t="s">
        <v>862</v>
      </c>
      <c r="E516" s="87">
        <v>44752</v>
      </c>
      <c r="F516" s="103">
        <v>40</v>
      </c>
      <c r="G516" s="81" t="s">
        <v>1014</v>
      </c>
      <c r="H516" s="81" t="s">
        <v>967</v>
      </c>
      <c r="I516" s="78">
        <v>44772</v>
      </c>
      <c r="J516" s="81"/>
      <c r="K516" s="97" t="s">
        <v>882</v>
      </c>
      <c r="L516" s="82" t="s">
        <v>986</v>
      </c>
      <c r="M516" s="77" t="s">
        <v>7</v>
      </c>
      <c r="N516" s="83"/>
      <c r="O516" s="84"/>
      <c r="P516" s="76">
        <v>72</v>
      </c>
      <c r="Q516" s="76">
        <v>21000</v>
      </c>
      <c r="R516" s="76">
        <v>2</v>
      </c>
      <c r="S516" s="85" t="s">
        <v>902</v>
      </c>
      <c r="T516" s="76" t="s">
        <v>1007</v>
      </c>
      <c r="U516" s="76">
        <v>14.62</v>
      </c>
      <c r="V516" s="90" t="s">
        <v>884</v>
      </c>
    </row>
    <row r="517" spans="1:22" ht="15" customHeight="1">
      <c r="A517" s="160">
        <v>94429214</v>
      </c>
      <c r="B517" s="78">
        <v>44743</v>
      </c>
      <c r="C517" s="79">
        <v>44743</v>
      </c>
      <c r="D517" s="77" t="s">
        <v>862</v>
      </c>
      <c r="E517" s="87">
        <v>44752</v>
      </c>
      <c r="F517" s="103">
        <v>40</v>
      </c>
      <c r="G517" s="81" t="s">
        <v>1014</v>
      </c>
      <c r="H517" s="81" t="s">
        <v>967</v>
      </c>
      <c r="I517" s="78">
        <v>44772</v>
      </c>
      <c r="J517" s="81"/>
      <c r="K517" s="97" t="s">
        <v>882</v>
      </c>
      <c r="L517" s="82" t="s">
        <v>986</v>
      </c>
      <c r="M517" s="77" t="s">
        <v>7</v>
      </c>
      <c r="N517" s="83"/>
      <c r="O517" s="84"/>
      <c r="P517" s="76">
        <v>72</v>
      </c>
      <c r="Q517" s="76">
        <v>19500</v>
      </c>
      <c r="R517" s="76">
        <v>2</v>
      </c>
      <c r="S517" s="85" t="s">
        <v>902</v>
      </c>
      <c r="T517" s="81" t="s">
        <v>906</v>
      </c>
      <c r="U517" s="76">
        <v>14.62</v>
      </c>
      <c r="V517" s="90" t="s">
        <v>884</v>
      </c>
    </row>
    <row r="518" spans="1:22" ht="15" customHeight="1">
      <c r="A518" s="160">
        <v>94442415</v>
      </c>
      <c r="B518" s="78">
        <v>44745</v>
      </c>
      <c r="C518" s="79">
        <v>44746</v>
      </c>
      <c r="D518" s="77" t="s">
        <v>862</v>
      </c>
      <c r="E518" s="87">
        <v>44752</v>
      </c>
      <c r="F518" s="103">
        <v>40</v>
      </c>
      <c r="G518" s="81" t="s">
        <v>1014</v>
      </c>
      <c r="H518" s="81" t="s">
        <v>984</v>
      </c>
      <c r="I518" s="78">
        <v>44776</v>
      </c>
      <c r="J518" s="81"/>
      <c r="K518" s="97" t="s">
        <v>882</v>
      </c>
      <c r="L518" s="82" t="s">
        <v>985</v>
      </c>
      <c r="M518" s="77" t="s">
        <v>7</v>
      </c>
      <c r="N518" s="83"/>
      <c r="O518" s="84"/>
      <c r="P518" s="76">
        <v>72</v>
      </c>
      <c r="Q518" s="76">
        <v>19500</v>
      </c>
      <c r="R518" s="76">
        <v>2</v>
      </c>
      <c r="S518" s="85" t="s">
        <v>902</v>
      </c>
      <c r="T518" s="81" t="s">
        <v>906</v>
      </c>
      <c r="U518" s="76">
        <v>14.62</v>
      </c>
      <c r="V518" s="90" t="s">
        <v>884</v>
      </c>
    </row>
    <row r="519" spans="1:22" ht="15" customHeight="1">
      <c r="A519" s="160">
        <v>95485694</v>
      </c>
      <c r="B519" s="78">
        <v>44745</v>
      </c>
      <c r="C519" s="79">
        <v>44746</v>
      </c>
      <c r="D519" s="77" t="s">
        <v>862</v>
      </c>
      <c r="E519" s="87">
        <v>44752</v>
      </c>
      <c r="F519" s="103">
        <v>40</v>
      </c>
      <c r="G519" s="81" t="s">
        <v>1014</v>
      </c>
      <c r="H519" s="81" t="s">
        <v>984</v>
      </c>
      <c r="I519" s="78">
        <v>44776</v>
      </c>
      <c r="J519" s="81"/>
      <c r="K519" s="97" t="s">
        <v>882</v>
      </c>
      <c r="L519" s="82" t="s">
        <v>985</v>
      </c>
      <c r="M519" s="77" t="s">
        <v>7</v>
      </c>
      <c r="N519" s="83"/>
      <c r="O519" s="84"/>
      <c r="P519" s="76">
        <v>72</v>
      </c>
      <c r="Q519" s="76">
        <v>21300</v>
      </c>
      <c r="R519" s="76">
        <v>2</v>
      </c>
      <c r="S519" s="85" t="s">
        <v>902</v>
      </c>
      <c r="T519" s="76" t="s">
        <v>1007</v>
      </c>
      <c r="U519" s="76">
        <v>14.62</v>
      </c>
      <c r="V519" s="90" t="s">
        <v>884</v>
      </c>
    </row>
    <row r="520" spans="1:22" ht="15" customHeight="1">
      <c r="A520" s="97">
        <v>94813326</v>
      </c>
      <c r="B520" s="78">
        <v>44741</v>
      </c>
      <c r="C520" s="79">
        <v>44741</v>
      </c>
      <c r="D520" s="77" t="s">
        <v>862</v>
      </c>
      <c r="E520" s="87">
        <v>44752</v>
      </c>
      <c r="F520" s="102">
        <v>60</v>
      </c>
      <c r="G520" s="81" t="s">
        <v>1014</v>
      </c>
      <c r="H520" s="81" t="s">
        <v>923</v>
      </c>
      <c r="I520" s="78">
        <v>44771</v>
      </c>
      <c r="J520" s="81"/>
      <c r="K520" s="97" t="s">
        <v>882</v>
      </c>
      <c r="L520" s="82" t="s">
        <v>960</v>
      </c>
      <c r="M520" s="76" t="s">
        <v>961</v>
      </c>
      <c r="N520" s="83"/>
      <c r="O520" s="84"/>
      <c r="P520" s="76">
        <v>68</v>
      </c>
      <c r="Q520" s="76">
        <v>23000</v>
      </c>
      <c r="R520" s="76">
        <v>3</v>
      </c>
      <c r="S520" s="85" t="s">
        <v>899</v>
      </c>
      <c r="T520" s="76" t="s">
        <v>901</v>
      </c>
      <c r="U520" s="76">
        <v>19.62</v>
      </c>
      <c r="V520" s="90" t="s">
        <v>884</v>
      </c>
    </row>
    <row r="521" spans="1:22" ht="15" customHeight="1">
      <c r="A521" s="97">
        <v>94826377</v>
      </c>
      <c r="B521" s="78">
        <v>44741</v>
      </c>
      <c r="C521" s="79">
        <v>44741</v>
      </c>
      <c r="D521" s="77" t="s">
        <v>862</v>
      </c>
      <c r="E521" s="87">
        <v>44752</v>
      </c>
      <c r="F521" s="102">
        <v>60</v>
      </c>
      <c r="G521" s="81" t="s">
        <v>1014</v>
      </c>
      <c r="H521" s="81" t="s">
        <v>923</v>
      </c>
      <c r="I521" s="78">
        <v>44771</v>
      </c>
      <c r="J521" s="81"/>
      <c r="K521" s="97" t="s">
        <v>882</v>
      </c>
      <c r="L521" s="82" t="s">
        <v>960</v>
      </c>
      <c r="M521" s="76" t="s">
        <v>961</v>
      </c>
      <c r="N521" s="83"/>
      <c r="O521" s="84"/>
      <c r="P521" s="76">
        <v>68</v>
      </c>
      <c r="Q521" s="76">
        <v>24000</v>
      </c>
      <c r="R521" s="76">
        <v>3</v>
      </c>
      <c r="S521" s="85" t="s">
        <v>899</v>
      </c>
      <c r="T521" s="76" t="s">
        <v>901</v>
      </c>
      <c r="U521" s="76">
        <v>19.62</v>
      </c>
      <c r="V521" s="90" t="s">
        <v>884</v>
      </c>
    </row>
    <row r="522" spans="1:22" ht="15" customHeight="1">
      <c r="A522" s="97">
        <v>94266988</v>
      </c>
      <c r="B522" s="78">
        <v>44741</v>
      </c>
      <c r="C522" s="79">
        <v>44741</v>
      </c>
      <c r="D522" s="77" t="s">
        <v>862</v>
      </c>
      <c r="E522" s="87">
        <v>44752</v>
      </c>
      <c r="F522" s="103">
        <v>40</v>
      </c>
      <c r="G522" s="81" t="s">
        <v>1014</v>
      </c>
      <c r="H522" s="81" t="s">
        <v>923</v>
      </c>
      <c r="I522" s="78">
        <v>44771</v>
      </c>
      <c r="J522" s="81"/>
      <c r="K522" s="97" t="s">
        <v>882</v>
      </c>
      <c r="L522" s="82" t="s">
        <v>960</v>
      </c>
      <c r="M522" s="76" t="s">
        <v>961</v>
      </c>
      <c r="N522" s="83"/>
      <c r="O522" s="84"/>
      <c r="P522" s="76">
        <v>70</v>
      </c>
      <c r="Q522" s="127">
        <v>24000</v>
      </c>
      <c r="R522" s="127">
        <v>2</v>
      </c>
      <c r="S522" s="85" t="s">
        <v>902</v>
      </c>
      <c r="T522" s="114" t="s">
        <v>962</v>
      </c>
      <c r="U522" s="127">
        <v>14.62</v>
      </c>
      <c r="V522" s="90" t="s">
        <v>884</v>
      </c>
    </row>
    <row r="523" spans="1:22" ht="15" customHeight="1">
      <c r="A523" s="97">
        <v>94273521</v>
      </c>
      <c r="B523" s="78">
        <v>44741</v>
      </c>
      <c r="C523" s="79">
        <v>44741</v>
      </c>
      <c r="D523" s="77" t="s">
        <v>862</v>
      </c>
      <c r="E523" s="87">
        <v>44752</v>
      </c>
      <c r="F523" s="103">
        <v>40</v>
      </c>
      <c r="G523" s="81" t="s">
        <v>1014</v>
      </c>
      <c r="H523" s="81" t="s">
        <v>923</v>
      </c>
      <c r="I523" s="78">
        <v>44771</v>
      </c>
      <c r="J523" s="81"/>
      <c r="K523" s="97" t="s">
        <v>882</v>
      </c>
      <c r="L523" s="82" t="s">
        <v>960</v>
      </c>
      <c r="M523" s="76" t="s">
        <v>961</v>
      </c>
      <c r="N523" s="83"/>
      <c r="O523" s="84"/>
      <c r="P523" s="76">
        <v>70</v>
      </c>
      <c r="Q523" s="127">
        <v>24000</v>
      </c>
      <c r="R523" s="127">
        <v>2</v>
      </c>
      <c r="S523" s="85" t="s">
        <v>902</v>
      </c>
      <c r="T523" s="114" t="s">
        <v>962</v>
      </c>
      <c r="U523" s="127">
        <v>14.62</v>
      </c>
      <c r="V523" s="90" t="s">
        <v>884</v>
      </c>
    </row>
    <row r="524" spans="1:22" ht="15" customHeight="1">
      <c r="A524" s="97">
        <v>94279585</v>
      </c>
      <c r="B524" s="78">
        <v>44741</v>
      </c>
      <c r="C524" s="79">
        <v>44741</v>
      </c>
      <c r="D524" s="77" t="s">
        <v>862</v>
      </c>
      <c r="E524" s="87">
        <v>44752</v>
      </c>
      <c r="F524" s="103">
        <v>40</v>
      </c>
      <c r="G524" s="81" t="s">
        <v>1014</v>
      </c>
      <c r="H524" s="81" t="s">
        <v>923</v>
      </c>
      <c r="I524" s="78">
        <v>44771</v>
      </c>
      <c r="J524" s="81"/>
      <c r="K524" s="97" t="s">
        <v>882</v>
      </c>
      <c r="L524" s="82" t="s">
        <v>960</v>
      </c>
      <c r="M524" s="76" t="s">
        <v>961</v>
      </c>
      <c r="N524" s="83"/>
      <c r="O524" s="84"/>
      <c r="P524" s="76">
        <v>70</v>
      </c>
      <c r="Q524" s="127">
        <v>24000</v>
      </c>
      <c r="R524" s="127">
        <v>2</v>
      </c>
      <c r="S524" s="85" t="s">
        <v>902</v>
      </c>
      <c r="T524" s="114" t="s">
        <v>962</v>
      </c>
      <c r="U524" s="127">
        <v>14.62</v>
      </c>
      <c r="V524" s="90" t="s">
        <v>884</v>
      </c>
    </row>
    <row r="525" spans="1:22" ht="15" customHeight="1">
      <c r="A525" s="97">
        <v>94279874</v>
      </c>
      <c r="B525" s="78">
        <v>44741</v>
      </c>
      <c r="C525" s="79">
        <v>44741</v>
      </c>
      <c r="D525" s="77" t="s">
        <v>862</v>
      </c>
      <c r="E525" s="87">
        <v>44752</v>
      </c>
      <c r="F525" s="103">
        <v>40</v>
      </c>
      <c r="G525" s="81" t="s">
        <v>1014</v>
      </c>
      <c r="H525" s="81" t="s">
        <v>923</v>
      </c>
      <c r="I525" s="78">
        <v>44771</v>
      </c>
      <c r="J525" s="81"/>
      <c r="K525" s="97" t="s">
        <v>882</v>
      </c>
      <c r="L525" s="82" t="s">
        <v>960</v>
      </c>
      <c r="M525" s="76" t="s">
        <v>961</v>
      </c>
      <c r="N525" s="83"/>
      <c r="O525" s="84"/>
      <c r="P525" s="76">
        <v>70</v>
      </c>
      <c r="Q525" s="127">
        <v>24000</v>
      </c>
      <c r="R525" s="127">
        <v>2</v>
      </c>
      <c r="S525" s="85" t="s">
        <v>902</v>
      </c>
      <c r="T525" s="114" t="s">
        <v>962</v>
      </c>
      <c r="U525" s="127">
        <v>14.62</v>
      </c>
      <c r="V525" s="90" t="s">
        <v>884</v>
      </c>
    </row>
    <row r="526" spans="1:22" ht="15" customHeight="1">
      <c r="A526" s="97">
        <v>94409513</v>
      </c>
      <c r="B526" s="78">
        <v>44741</v>
      </c>
      <c r="C526" s="79">
        <v>44741</v>
      </c>
      <c r="D526" s="77" t="s">
        <v>862</v>
      </c>
      <c r="E526" s="87">
        <v>44752</v>
      </c>
      <c r="F526" s="103">
        <v>40</v>
      </c>
      <c r="G526" s="81" t="s">
        <v>1014</v>
      </c>
      <c r="H526" s="81" t="s">
        <v>923</v>
      </c>
      <c r="I526" s="78">
        <v>44771</v>
      </c>
      <c r="J526" s="81"/>
      <c r="K526" s="97" t="s">
        <v>882</v>
      </c>
      <c r="L526" s="82" t="s">
        <v>960</v>
      </c>
      <c r="M526" s="76" t="s">
        <v>961</v>
      </c>
      <c r="N526" s="83"/>
      <c r="O526" s="84"/>
      <c r="P526" s="76">
        <v>72</v>
      </c>
      <c r="Q526" s="76">
        <v>19600</v>
      </c>
      <c r="R526" s="76">
        <v>2</v>
      </c>
      <c r="S526" s="85" t="s">
        <v>902</v>
      </c>
      <c r="T526" s="81" t="s">
        <v>906</v>
      </c>
      <c r="U526" s="76">
        <v>14.62</v>
      </c>
      <c r="V526" s="90" t="s">
        <v>884</v>
      </c>
    </row>
    <row r="527" spans="1:22" ht="15" customHeight="1">
      <c r="A527" s="97">
        <v>94456514</v>
      </c>
      <c r="B527" s="78">
        <v>44741</v>
      </c>
      <c r="C527" s="79">
        <v>44741</v>
      </c>
      <c r="D527" s="77" t="s">
        <v>862</v>
      </c>
      <c r="E527" s="87">
        <v>44752</v>
      </c>
      <c r="F527" s="103">
        <v>40</v>
      </c>
      <c r="G527" s="81" t="s">
        <v>1014</v>
      </c>
      <c r="H527" s="81" t="s">
        <v>923</v>
      </c>
      <c r="I527" s="78">
        <v>44771</v>
      </c>
      <c r="J527" s="81"/>
      <c r="K527" s="97" t="s">
        <v>882</v>
      </c>
      <c r="L527" s="82" t="s">
        <v>960</v>
      </c>
      <c r="M527" s="76" t="s">
        <v>961</v>
      </c>
      <c r="N527" s="83"/>
      <c r="O527" s="84"/>
      <c r="P527" s="76">
        <v>73</v>
      </c>
      <c r="Q527" s="76">
        <v>19500</v>
      </c>
      <c r="R527" s="76">
        <v>2</v>
      </c>
      <c r="S527" s="85" t="s">
        <v>902</v>
      </c>
      <c r="T527" s="76" t="s">
        <v>903</v>
      </c>
      <c r="U527" s="76">
        <v>14.62</v>
      </c>
      <c r="V527" s="90" t="s">
        <v>884</v>
      </c>
    </row>
    <row r="528" spans="1:22" ht="15" customHeight="1">
      <c r="A528" s="97">
        <v>94498458</v>
      </c>
      <c r="B528" s="78">
        <v>44741</v>
      </c>
      <c r="C528" s="79">
        <v>44741</v>
      </c>
      <c r="D528" s="77" t="s">
        <v>862</v>
      </c>
      <c r="E528" s="87">
        <v>44752</v>
      </c>
      <c r="F528" s="103">
        <v>40</v>
      </c>
      <c r="G528" s="81" t="s">
        <v>1014</v>
      </c>
      <c r="H528" s="81" t="s">
        <v>923</v>
      </c>
      <c r="I528" s="78">
        <v>44771</v>
      </c>
      <c r="J528" s="81"/>
      <c r="K528" s="97" t="s">
        <v>882</v>
      </c>
      <c r="L528" s="82" t="s">
        <v>960</v>
      </c>
      <c r="M528" s="76" t="s">
        <v>961</v>
      </c>
      <c r="N528" s="83"/>
      <c r="O528" s="84"/>
      <c r="P528" s="76">
        <v>72</v>
      </c>
      <c r="Q528" s="76">
        <v>21200</v>
      </c>
      <c r="R528" s="76">
        <v>2</v>
      </c>
      <c r="S528" s="85" t="s">
        <v>902</v>
      </c>
      <c r="T528" s="76" t="s">
        <v>1007</v>
      </c>
      <c r="U528" s="76">
        <v>14.62</v>
      </c>
      <c r="V528" s="90" t="s">
        <v>884</v>
      </c>
    </row>
    <row r="529" spans="1:22" ht="15" customHeight="1">
      <c r="A529" s="91"/>
      <c r="B529" s="93"/>
      <c r="C529" s="93"/>
      <c r="D529" s="92"/>
      <c r="E529" s="92"/>
      <c r="F529" s="92"/>
      <c r="G529" s="190"/>
      <c r="H529" s="439" t="s">
        <v>1017</v>
      </c>
      <c r="I529" s="440"/>
      <c r="J529" s="441"/>
      <c r="K529" s="92"/>
      <c r="L529" s="92"/>
      <c r="M529" s="92"/>
      <c r="N529" s="92"/>
      <c r="O529" s="135"/>
      <c r="P529" s="92"/>
      <c r="Q529" s="92"/>
      <c r="R529" s="92"/>
      <c r="S529" s="92"/>
      <c r="T529" s="92"/>
      <c r="U529" s="92"/>
      <c r="V529" s="92"/>
    </row>
    <row r="530" spans="1:22" ht="15" customHeight="1">
      <c r="A530" s="124">
        <v>92619493</v>
      </c>
      <c r="B530" s="78">
        <v>44732</v>
      </c>
      <c r="C530" s="79">
        <v>44731</v>
      </c>
      <c r="D530" s="114" t="s">
        <v>943</v>
      </c>
      <c r="E530" s="161">
        <v>44752.708333333336</v>
      </c>
      <c r="F530" s="81">
        <v>80</v>
      </c>
      <c r="G530" s="81" t="s">
        <v>1017</v>
      </c>
      <c r="H530" s="81"/>
      <c r="I530" s="162"/>
      <c r="J530" s="114"/>
      <c r="K530" s="77" t="s">
        <v>872</v>
      </c>
      <c r="L530" s="131"/>
      <c r="M530" s="121" t="s">
        <v>1018</v>
      </c>
      <c r="N530" s="122"/>
      <c r="O530" s="84"/>
      <c r="P530" s="76">
        <v>69</v>
      </c>
      <c r="Q530" s="81">
        <v>24700</v>
      </c>
      <c r="R530" s="76">
        <v>4</v>
      </c>
      <c r="S530" s="85" t="s">
        <v>865</v>
      </c>
      <c r="T530" s="101" t="s">
        <v>897</v>
      </c>
      <c r="U530" s="76">
        <v>25.38</v>
      </c>
      <c r="V530" s="81" t="s">
        <v>874</v>
      </c>
    </row>
    <row r="531" spans="1:22" ht="15" customHeight="1">
      <c r="A531" s="76">
        <v>91754630</v>
      </c>
      <c r="B531" s="78">
        <v>44743</v>
      </c>
      <c r="C531" s="79">
        <v>44744</v>
      </c>
      <c r="D531" s="77" t="s">
        <v>862</v>
      </c>
      <c r="E531" s="87">
        <v>44752</v>
      </c>
      <c r="F531" s="81">
        <v>80</v>
      </c>
      <c r="G531" s="81" t="s">
        <v>1017</v>
      </c>
      <c r="H531" s="81" t="s">
        <v>984</v>
      </c>
      <c r="I531" s="78">
        <v>44776</v>
      </c>
      <c r="J531" s="81"/>
      <c r="K531" s="77" t="s">
        <v>863</v>
      </c>
      <c r="L531" s="82" t="s">
        <v>1019</v>
      </c>
      <c r="M531" s="77" t="s">
        <v>3</v>
      </c>
      <c r="N531" s="83"/>
      <c r="O531" s="84"/>
      <c r="P531" s="76">
        <v>69.2</v>
      </c>
      <c r="Q531" s="76">
        <v>24300</v>
      </c>
      <c r="R531" s="76">
        <v>4</v>
      </c>
      <c r="S531" s="85" t="s">
        <v>865</v>
      </c>
      <c r="T531" s="76" t="s">
        <v>866</v>
      </c>
      <c r="U531" s="76">
        <v>25.46</v>
      </c>
      <c r="V531" s="81" t="s">
        <v>867</v>
      </c>
    </row>
    <row r="532" spans="1:22" ht="15" customHeight="1">
      <c r="A532" s="76">
        <v>91754762</v>
      </c>
      <c r="B532" s="78">
        <v>44743</v>
      </c>
      <c r="C532" s="79">
        <v>44744</v>
      </c>
      <c r="D532" s="77" t="s">
        <v>862</v>
      </c>
      <c r="E532" s="87">
        <v>44752</v>
      </c>
      <c r="F532" s="81">
        <v>80</v>
      </c>
      <c r="G532" s="81" t="s">
        <v>1017</v>
      </c>
      <c r="H532" s="81" t="s">
        <v>984</v>
      </c>
      <c r="I532" s="78">
        <v>44776</v>
      </c>
      <c r="J532" s="81"/>
      <c r="K532" s="77" t="s">
        <v>863</v>
      </c>
      <c r="L532" s="82" t="s">
        <v>1019</v>
      </c>
      <c r="M532" s="77" t="s">
        <v>3</v>
      </c>
      <c r="N532" s="83"/>
      <c r="O532" s="84"/>
      <c r="P532" s="76">
        <v>69.2</v>
      </c>
      <c r="Q532" s="76">
        <v>24300</v>
      </c>
      <c r="R532" s="76">
        <v>4</v>
      </c>
      <c r="S532" s="85" t="s">
        <v>865</v>
      </c>
      <c r="T532" s="76" t="s">
        <v>866</v>
      </c>
      <c r="U532" s="76">
        <v>25.46</v>
      </c>
      <c r="V532" s="81" t="s">
        <v>867</v>
      </c>
    </row>
    <row r="533" spans="1:22" ht="15" customHeight="1">
      <c r="A533" s="76">
        <v>91754804</v>
      </c>
      <c r="B533" s="78">
        <v>44743</v>
      </c>
      <c r="C533" s="79">
        <v>44744</v>
      </c>
      <c r="D533" s="77" t="s">
        <v>862</v>
      </c>
      <c r="E533" s="87">
        <v>44752</v>
      </c>
      <c r="F533" s="81">
        <v>80</v>
      </c>
      <c r="G533" s="81" t="s">
        <v>1017</v>
      </c>
      <c r="H533" s="81" t="s">
        <v>984</v>
      </c>
      <c r="I533" s="78">
        <v>44776</v>
      </c>
      <c r="J533" s="81"/>
      <c r="K533" s="77" t="s">
        <v>863</v>
      </c>
      <c r="L533" s="82" t="s">
        <v>1019</v>
      </c>
      <c r="M533" s="77" t="s">
        <v>3</v>
      </c>
      <c r="N533" s="83"/>
      <c r="O533" s="84"/>
      <c r="P533" s="76">
        <v>69.2</v>
      </c>
      <c r="Q533" s="76">
        <v>24300</v>
      </c>
      <c r="R533" s="76">
        <v>4</v>
      </c>
      <c r="S533" s="85" t="s">
        <v>865</v>
      </c>
      <c r="T533" s="76" t="s">
        <v>866</v>
      </c>
      <c r="U533" s="76">
        <v>25.46</v>
      </c>
      <c r="V533" s="81" t="s">
        <v>867</v>
      </c>
    </row>
    <row r="534" spans="1:22" ht="15" customHeight="1">
      <c r="A534" s="76">
        <v>91761429</v>
      </c>
      <c r="B534" s="78">
        <v>44743</v>
      </c>
      <c r="C534" s="79">
        <v>44744</v>
      </c>
      <c r="D534" s="77" t="s">
        <v>862</v>
      </c>
      <c r="E534" s="87">
        <v>44752</v>
      </c>
      <c r="F534" s="81">
        <v>80</v>
      </c>
      <c r="G534" s="81" t="s">
        <v>1017</v>
      </c>
      <c r="H534" s="81" t="s">
        <v>984</v>
      </c>
      <c r="I534" s="78">
        <v>44776</v>
      </c>
      <c r="J534" s="81"/>
      <c r="K534" s="77" t="s">
        <v>868</v>
      </c>
      <c r="L534" s="82" t="s">
        <v>1019</v>
      </c>
      <c r="M534" s="77" t="s">
        <v>3</v>
      </c>
      <c r="N534" s="83"/>
      <c r="O534" s="84"/>
      <c r="P534" s="76">
        <v>69.2</v>
      </c>
      <c r="Q534" s="76">
        <v>24300</v>
      </c>
      <c r="R534" s="76">
        <v>4</v>
      </c>
      <c r="S534" s="85" t="s">
        <v>865</v>
      </c>
      <c r="T534" s="76" t="s">
        <v>866</v>
      </c>
      <c r="U534" s="76">
        <v>25.46</v>
      </c>
      <c r="V534" s="81" t="s">
        <v>869</v>
      </c>
    </row>
    <row r="535" spans="1:22" ht="15" customHeight="1">
      <c r="A535" s="76">
        <v>91761460</v>
      </c>
      <c r="B535" s="78">
        <v>44743</v>
      </c>
      <c r="C535" s="79">
        <v>44744</v>
      </c>
      <c r="D535" s="77" t="s">
        <v>862</v>
      </c>
      <c r="E535" s="87">
        <v>44752</v>
      </c>
      <c r="F535" s="81">
        <v>80</v>
      </c>
      <c r="G535" s="81" t="s">
        <v>1017</v>
      </c>
      <c r="H535" s="81" t="s">
        <v>984</v>
      </c>
      <c r="I535" s="78">
        <v>44776</v>
      </c>
      <c r="J535" s="81"/>
      <c r="K535" s="77" t="s">
        <v>868</v>
      </c>
      <c r="L535" s="82" t="s">
        <v>1019</v>
      </c>
      <c r="M535" s="77" t="s">
        <v>3</v>
      </c>
      <c r="N535" s="83"/>
      <c r="O535" s="84"/>
      <c r="P535" s="76">
        <v>69.2</v>
      </c>
      <c r="Q535" s="76">
        <v>24300</v>
      </c>
      <c r="R535" s="76">
        <v>4</v>
      </c>
      <c r="S535" s="85" t="s">
        <v>865</v>
      </c>
      <c r="T535" s="76" t="s">
        <v>866</v>
      </c>
      <c r="U535" s="76">
        <v>25.46</v>
      </c>
      <c r="V535" s="81" t="s">
        <v>869</v>
      </c>
    </row>
    <row r="536" spans="1:22" ht="15" customHeight="1">
      <c r="A536" s="76">
        <v>91761502</v>
      </c>
      <c r="B536" s="78">
        <v>44743</v>
      </c>
      <c r="C536" s="79">
        <v>44744</v>
      </c>
      <c r="D536" s="77" t="s">
        <v>862</v>
      </c>
      <c r="E536" s="87">
        <v>44752</v>
      </c>
      <c r="F536" s="81">
        <v>80</v>
      </c>
      <c r="G536" s="81" t="s">
        <v>1017</v>
      </c>
      <c r="H536" s="81" t="s">
        <v>984</v>
      </c>
      <c r="I536" s="78">
        <v>44776</v>
      </c>
      <c r="J536" s="81"/>
      <c r="K536" s="77" t="s">
        <v>868</v>
      </c>
      <c r="L536" s="82" t="s">
        <v>1019</v>
      </c>
      <c r="M536" s="77" t="s">
        <v>3</v>
      </c>
      <c r="N536" s="83"/>
      <c r="O536" s="84"/>
      <c r="P536" s="76">
        <v>69.2</v>
      </c>
      <c r="Q536" s="76">
        <v>24500</v>
      </c>
      <c r="R536" s="76">
        <v>4</v>
      </c>
      <c r="S536" s="85" t="s">
        <v>865</v>
      </c>
      <c r="T536" s="76" t="s">
        <v>866</v>
      </c>
      <c r="U536" s="76">
        <v>25.46</v>
      </c>
      <c r="V536" s="81" t="s">
        <v>869</v>
      </c>
    </row>
    <row r="537" spans="1:22" ht="15" customHeight="1">
      <c r="A537" s="76">
        <v>91773903</v>
      </c>
      <c r="B537" s="78">
        <v>44743</v>
      </c>
      <c r="C537" s="79">
        <v>44744</v>
      </c>
      <c r="D537" s="77" t="s">
        <v>862</v>
      </c>
      <c r="E537" s="87">
        <v>44752</v>
      </c>
      <c r="F537" s="81">
        <v>80</v>
      </c>
      <c r="G537" s="81" t="s">
        <v>1017</v>
      </c>
      <c r="H537" s="81" t="s">
        <v>984</v>
      </c>
      <c r="I537" s="78">
        <v>44776</v>
      </c>
      <c r="J537" s="81"/>
      <c r="K537" s="77" t="s">
        <v>868</v>
      </c>
      <c r="L537" s="82" t="s">
        <v>1019</v>
      </c>
      <c r="M537" s="77" t="s">
        <v>3</v>
      </c>
      <c r="N537" s="83"/>
      <c r="O537" s="84"/>
      <c r="P537" s="76">
        <v>69.2</v>
      </c>
      <c r="Q537" s="76">
        <v>24300</v>
      </c>
      <c r="R537" s="76">
        <v>4</v>
      </c>
      <c r="S537" s="85" t="s">
        <v>865</v>
      </c>
      <c r="T537" s="76" t="s">
        <v>866</v>
      </c>
      <c r="U537" s="76">
        <v>25.46</v>
      </c>
      <c r="V537" s="81" t="s">
        <v>869</v>
      </c>
    </row>
    <row r="538" spans="1:22" ht="15" customHeight="1">
      <c r="A538" s="76">
        <v>91776377</v>
      </c>
      <c r="B538" s="78">
        <v>44743</v>
      </c>
      <c r="C538" s="79">
        <v>44744</v>
      </c>
      <c r="D538" s="77" t="s">
        <v>862</v>
      </c>
      <c r="E538" s="87">
        <v>44752</v>
      </c>
      <c r="F538" s="81">
        <v>80</v>
      </c>
      <c r="G538" s="81" t="s">
        <v>1017</v>
      </c>
      <c r="H538" s="81" t="s">
        <v>984</v>
      </c>
      <c r="I538" s="78">
        <v>44776</v>
      </c>
      <c r="J538" s="81"/>
      <c r="K538" s="77" t="s">
        <v>868</v>
      </c>
      <c r="L538" s="82" t="s">
        <v>1019</v>
      </c>
      <c r="M538" s="77" t="s">
        <v>3</v>
      </c>
      <c r="N538" s="83"/>
      <c r="O538" s="84"/>
      <c r="P538" s="76">
        <v>69.2</v>
      </c>
      <c r="Q538" s="76">
        <v>24400</v>
      </c>
      <c r="R538" s="76">
        <v>4</v>
      </c>
      <c r="S538" s="85" t="s">
        <v>865</v>
      </c>
      <c r="T538" s="76" t="s">
        <v>866</v>
      </c>
      <c r="U538" s="76">
        <v>25.46</v>
      </c>
      <c r="V538" s="81" t="s">
        <v>869</v>
      </c>
    </row>
    <row r="539" spans="1:22" ht="15" customHeight="1">
      <c r="A539" s="76">
        <v>91978080</v>
      </c>
      <c r="B539" s="78">
        <v>44743</v>
      </c>
      <c r="C539" s="79">
        <v>44744</v>
      </c>
      <c r="D539" s="77" t="s">
        <v>862</v>
      </c>
      <c r="E539" s="87">
        <v>44752</v>
      </c>
      <c r="F539" s="81">
        <v>80</v>
      </c>
      <c r="G539" s="81" t="s">
        <v>1017</v>
      </c>
      <c r="H539" s="81" t="s">
        <v>984</v>
      </c>
      <c r="I539" s="78">
        <v>44776</v>
      </c>
      <c r="J539" s="81"/>
      <c r="K539" s="77" t="s">
        <v>872</v>
      </c>
      <c r="L539" s="82" t="s">
        <v>1019</v>
      </c>
      <c r="M539" s="77" t="s">
        <v>3</v>
      </c>
      <c r="N539" s="83"/>
      <c r="O539" s="84"/>
      <c r="P539" s="76">
        <v>69.2</v>
      </c>
      <c r="Q539" s="76">
        <v>24300</v>
      </c>
      <c r="R539" s="76">
        <v>4</v>
      </c>
      <c r="S539" s="85" t="s">
        <v>865</v>
      </c>
      <c r="T539" s="76" t="s">
        <v>866</v>
      </c>
      <c r="U539" s="76">
        <v>25.46</v>
      </c>
      <c r="V539" s="81" t="s">
        <v>874</v>
      </c>
    </row>
    <row r="540" spans="1:22" ht="15" customHeight="1">
      <c r="A540" s="76">
        <v>91978148</v>
      </c>
      <c r="B540" s="78">
        <v>44743</v>
      </c>
      <c r="C540" s="79">
        <v>44744</v>
      </c>
      <c r="D540" s="77" t="s">
        <v>862</v>
      </c>
      <c r="E540" s="87">
        <v>44752</v>
      </c>
      <c r="F540" s="81">
        <v>80</v>
      </c>
      <c r="G540" s="81" t="s">
        <v>1017</v>
      </c>
      <c r="H540" s="81" t="s">
        <v>984</v>
      </c>
      <c r="I540" s="78">
        <v>44776</v>
      </c>
      <c r="J540" s="81"/>
      <c r="K540" s="77" t="s">
        <v>872</v>
      </c>
      <c r="L540" s="82" t="s">
        <v>1019</v>
      </c>
      <c r="M540" s="77" t="s">
        <v>3</v>
      </c>
      <c r="N540" s="83"/>
      <c r="O540" s="84"/>
      <c r="P540" s="76">
        <v>69.2</v>
      </c>
      <c r="Q540" s="76">
        <v>24300</v>
      </c>
      <c r="R540" s="76">
        <v>4</v>
      </c>
      <c r="S540" s="85" t="s">
        <v>865</v>
      </c>
      <c r="T540" s="76" t="s">
        <v>866</v>
      </c>
      <c r="U540" s="76">
        <v>25.46</v>
      </c>
      <c r="V540" s="81" t="s">
        <v>874</v>
      </c>
    </row>
    <row r="541" spans="1:22" ht="15" customHeight="1">
      <c r="A541" s="76">
        <v>91978254</v>
      </c>
      <c r="B541" s="78">
        <v>44743</v>
      </c>
      <c r="C541" s="79">
        <v>44744</v>
      </c>
      <c r="D541" s="77" t="s">
        <v>862</v>
      </c>
      <c r="E541" s="87">
        <v>44752</v>
      </c>
      <c r="F541" s="81">
        <v>80</v>
      </c>
      <c r="G541" s="81" t="s">
        <v>1017</v>
      </c>
      <c r="H541" s="81" t="s">
        <v>984</v>
      </c>
      <c r="I541" s="78">
        <v>44776</v>
      </c>
      <c r="J541" s="81"/>
      <c r="K541" s="77" t="s">
        <v>872</v>
      </c>
      <c r="L541" s="82" t="s">
        <v>1019</v>
      </c>
      <c r="M541" s="77" t="s">
        <v>3</v>
      </c>
      <c r="N541" s="83"/>
      <c r="O541" s="84"/>
      <c r="P541" s="76">
        <v>69.2</v>
      </c>
      <c r="Q541" s="76">
        <v>24400</v>
      </c>
      <c r="R541" s="76">
        <v>4</v>
      </c>
      <c r="S541" s="85" t="s">
        <v>865</v>
      </c>
      <c r="T541" s="76" t="s">
        <v>866</v>
      </c>
      <c r="U541" s="76">
        <v>25.46</v>
      </c>
      <c r="V541" s="81" t="s">
        <v>874</v>
      </c>
    </row>
    <row r="542" spans="1:22" ht="15" customHeight="1">
      <c r="A542" s="76">
        <v>91979054</v>
      </c>
      <c r="B542" s="78">
        <v>44743</v>
      </c>
      <c r="C542" s="79">
        <v>44744</v>
      </c>
      <c r="D542" s="77" t="s">
        <v>862</v>
      </c>
      <c r="E542" s="87">
        <v>44752</v>
      </c>
      <c r="F542" s="81">
        <v>80</v>
      </c>
      <c r="G542" s="81" t="s">
        <v>1017</v>
      </c>
      <c r="H542" s="81" t="s">
        <v>984</v>
      </c>
      <c r="I542" s="78">
        <v>44776</v>
      </c>
      <c r="J542" s="81"/>
      <c r="K542" s="77" t="s">
        <v>872</v>
      </c>
      <c r="L542" s="82" t="s">
        <v>1019</v>
      </c>
      <c r="M542" s="77" t="s">
        <v>3</v>
      </c>
      <c r="N542" s="83"/>
      <c r="O542" s="84"/>
      <c r="P542" s="76">
        <v>68.5</v>
      </c>
      <c r="Q542" s="76">
        <v>25400</v>
      </c>
      <c r="R542" s="76">
        <v>4</v>
      </c>
      <c r="S542" s="85" t="s">
        <v>865</v>
      </c>
      <c r="T542" s="76" t="s">
        <v>873</v>
      </c>
      <c r="U542" s="76">
        <v>25.7</v>
      </c>
      <c r="V542" s="81" t="s">
        <v>874</v>
      </c>
    </row>
    <row r="543" spans="1:22" ht="15" customHeight="1">
      <c r="A543" s="76">
        <v>91980466</v>
      </c>
      <c r="B543" s="78">
        <v>44743</v>
      </c>
      <c r="C543" s="79">
        <v>44744</v>
      </c>
      <c r="D543" s="77" t="s">
        <v>862</v>
      </c>
      <c r="E543" s="87">
        <v>44752</v>
      </c>
      <c r="F543" s="81">
        <v>80</v>
      </c>
      <c r="G543" s="81" t="s">
        <v>1017</v>
      </c>
      <c r="H543" s="81" t="s">
        <v>984</v>
      </c>
      <c r="I543" s="78">
        <v>44776</v>
      </c>
      <c r="J543" s="81"/>
      <c r="K543" s="77" t="s">
        <v>872</v>
      </c>
      <c r="L543" s="82" t="s">
        <v>1019</v>
      </c>
      <c r="M543" s="77" t="s">
        <v>3</v>
      </c>
      <c r="N543" s="83"/>
      <c r="O543" s="84"/>
      <c r="P543" s="76">
        <v>68.5</v>
      </c>
      <c r="Q543" s="76">
        <v>25300</v>
      </c>
      <c r="R543" s="76">
        <v>4</v>
      </c>
      <c r="S543" s="85" t="s">
        <v>865</v>
      </c>
      <c r="T543" s="76" t="s">
        <v>873</v>
      </c>
      <c r="U543" s="76">
        <v>25.7</v>
      </c>
      <c r="V543" s="81" t="s">
        <v>874</v>
      </c>
    </row>
    <row r="544" spans="1:22" ht="15" customHeight="1">
      <c r="A544" s="76">
        <v>91980524</v>
      </c>
      <c r="B544" s="78">
        <v>44743</v>
      </c>
      <c r="C544" s="79">
        <v>44744</v>
      </c>
      <c r="D544" s="77" t="s">
        <v>862</v>
      </c>
      <c r="E544" s="87">
        <v>44752</v>
      </c>
      <c r="F544" s="81">
        <v>80</v>
      </c>
      <c r="G544" s="81" t="s">
        <v>1017</v>
      </c>
      <c r="H544" s="81" t="s">
        <v>984</v>
      </c>
      <c r="I544" s="78">
        <v>44776</v>
      </c>
      <c r="J544" s="81"/>
      <c r="K544" s="77" t="s">
        <v>872</v>
      </c>
      <c r="L544" s="82" t="s">
        <v>1019</v>
      </c>
      <c r="M544" s="77" t="s">
        <v>3</v>
      </c>
      <c r="N544" s="83"/>
      <c r="O544" s="84"/>
      <c r="P544" s="76">
        <v>68.5</v>
      </c>
      <c r="Q544" s="76">
        <v>25300</v>
      </c>
      <c r="R544" s="76">
        <v>4</v>
      </c>
      <c r="S544" s="85" t="s">
        <v>865</v>
      </c>
      <c r="T544" s="76" t="s">
        <v>873</v>
      </c>
      <c r="U544" s="76">
        <v>25.7</v>
      </c>
      <c r="V544" s="81" t="s">
        <v>874</v>
      </c>
    </row>
    <row r="545" spans="1:22" ht="15" customHeight="1">
      <c r="A545" s="76">
        <v>91980557</v>
      </c>
      <c r="B545" s="78">
        <v>44743</v>
      </c>
      <c r="C545" s="79">
        <v>44744</v>
      </c>
      <c r="D545" s="77" t="s">
        <v>862</v>
      </c>
      <c r="E545" s="87">
        <v>44752</v>
      </c>
      <c r="F545" s="81">
        <v>80</v>
      </c>
      <c r="G545" s="81" t="s">
        <v>1017</v>
      </c>
      <c r="H545" s="81" t="s">
        <v>984</v>
      </c>
      <c r="I545" s="78">
        <v>44776</v>
      </c>
      <c r="J545" s="81"/>
      <c r="K545" s="77" t="s">
        <v>872</v>
      </c>
      <c r="L545" s="82" t="s">
        <v>1019</v>
      </c>
      <c r="M545" s="77" t="s">
        <v>3</v>
      </c>
      <c r="N545" s="83"/>
      <c r="O545" s="84"/>
      <c r="P545" s="76">
        <v>68.5</v>
      </c>
      <c r="Q545" s="76">
        <v>25400</v>
      </c>
      <c r="R545" s="76">
        <v>4</v>
      </c>
      <c r="S545" s="85" t="s">
        <v>865</v>
      </c>
      <c r="T545" s="76" t="s">
        <v>873</v>
      </c>
      <c r="U545" s="76">
        <v>25.7</v>
      </c>
      <c r="V545" s="81" t="s">
        <v>874</v>
      </c>
    </row>
    <row r="546" spans="1:22" ht="15" customHeight="1">
      <c r="A546" s="76">
        <v>91980722</v>
      </c>
      <c r="B546" s="78">
        <v>44743</v>
      </c>
      <c r="C546" s="79">
        <v>44744</v>
      </c>
      <c r="D546" s="77" t="s">
        <v>862</v>
      </c>
      <c r="E546" s="87">
        <v>44752</v>
      </c>
      <c r="F546" s="81">
        <v>80</v>
      </c>
      <c r="G546" s="81" t="s">
        <v>1017</v>
      </c>
      <c r="H546" s="81" t="s">
        <v>984</v>
      </c>
      <c r="I546" s="78">
        <v>44776</v>
      </c>
      <c r="J546" s="81"/>
      <c r="K546" s="77" t="s">
        <v>872</v>
      </c>
      <c r="L546" s="82" t="s">
        <v>1019</v>
      </c>
      <c r="M546" s="77" t="s">
        <v>3</v>
      </c>
      <c r="N546" s="83"/>
      <c r="O546" s="84"/>
      <c r="P546" s="76">
        <v>68.5</v>
      </c>
      <c r="Q546" s="76">
        <v>25400</v>
      </c>
      <c r="R546" s="76">
        <v>4</v>
      </c>
      <c r="S546" s="85" t="s">
        <v>865</v>
      </c>
      <c r="T546" s="76" t="s">
        <v>873</v>
      </c>
      <c r="U546" s="76">
        <v>25.7</v>
      </c>
      <c r="V546" s="81" t="s">
        <v>874</v>
      </c>
    </row>
    <row r="547" spans="1:22" ht="15" customHeight="1">
      <c r="A547" s="76">
        <v>91982694</v>
      </c>
      <c r="B547" s="78">
        <v>44743</v>
      </c>
      <c r="C547" s="79">
        <v>44744</v>
      </c>
      <c r="D547" s="77" t="s">
        <v>862</v>
      </c>
      <c r="E547" s="87">
        <v>44752</v>
      </c>
      <c r="F547" s="81">
        <v>80</v>
      </c>
      <c r="G547" s="81" t="s">
        <v>1017</v>
      </c>
      <c r="H547" s="81" t="s">
        <v>984</v>
      </c>
      <c r="I547" s="78">
        <v>44776</v>
      </c>
      <c r="J547" s="81"/>
      <c r="K547" s="77" t="s">
        <v>872</v>
      </c>
      <c r="L547" s="82" t="s">
        <v>1019</v>
      </c>
      <c r="M547" s="77" t="s">
        <v>3</v>
      </c>
      <c r="N547" s="83"/>
      <c r="O547" s="84"/>
      <c r="P547" s="76">
        <v>68.5</v>
      </c>
      <c r="Q547" s="76">
        <v>25400</v>
      </c>
      <c r="R547" s="76">
        <v>4</v>
      </c>
      <c r="S547" s="85" t="s">
        <v>865</v>
      </c>
      <c r="T547" s="76" t="s">
        <v>873</v>
      </c>
      <c r="U547" s="76">
        <v>25.7</v>
      </c>
      <c r="V547" s="81" t="s">
        <v>874</v>
      </c>
    </row>
    <row r="548" spans="1:22" ht="15" customHeight="1">
      <c r="A548" s="76">
        <v>91983478</v>
      </c>
      <c r="B548" s="78">
        <v>44743</v>
      </c>
      <c r="C548" s="79">
        <v>44744</v>
      </c>
      <c r="D548" s="77" t="s">
        <v>862</v>
      </c>
      <c r="E548" s="87">
        <v>44752</v>
      </c>
      <c r="F548" s="81">
        <v>80</v>
      </c>
      <c r="G548" s="81" t="s">
        <v>1017</v>
      </c>
      <c r="H548" s="81" t="s">
        <v>984</v>
      </c>
      <c r="I548" s="78">
        <v>44776</v>
      </c>
      <c r="J548" s="81"/>
      <c r="K548" s="77" t="s">
        <v>872</v>
      </c>
      <c r="L548" s="82" t="s">
        <v>1019</v>
      </c>
      <c r="M548" s="77" t="s">
        <v>3</v>
      </c>
      <c r="N548" s="83"/>
      <c r="O548" s="84"/>
      <c r="P548" s="76">
        <v>68.5</v>
      </c>
      <c r="Q548" s="76">
        <v>25300</v>
      </c>
      <c r="R548" s="76">
        <v>4</v>
      </c>
      <c r="S548" s="85" t="s">
        <v>865</v>
      </c>
      <c r="T548" s="76" t="s">
        <v>873</v>
      </c>
      <c r="U548" s="76">
        <v>25.7</v>
      </c>
      <c r="V548" s="81" t="s">
        <v>874</v>
      </c>
    </row>
    <row r="549" spans="1:22" ht="15" customHeight="1">
      <c r="A549" s="76">
        <v>91983593</v>
      </c>
      <c r="B549" s="78">
        <v>44743</v>
      </c>
      <c r="C549" s="79">
        <v>44744</v>
      </c>
      <c r="D549" s="77" t="s">
        <v>862</v>
      </c>
      <c r="E549" s="87">
        <v>44752</v>
      </c>
      <c r="F549" s="81">
        <v>80</v>
      </c>
      <c r="G549" s="81" t="s">
        <v>1017</v>
      </c>
      <c r="H549" s="81" t="s">
        <v>984</v>
      </c>
      <c r="I549" s="78">
        <v>44776</v>
      </c>
      <c r="J549" s="81"/>
      <c r="K549" s="77" t="s">
        <v>872</v>
      </c>
      <c r="L549" s="82" t="s">
        <v>1019</v>
      </c>
      <c r="M549" s="77" t="s">
        <v>3</v>
      </c>
      <c r="N549" s="83"/>
      <c r="O549" s="84"/>
      <c r="P549" s="76">
        <v>68.5</v>
      </c>
      <c r="Q549" s="76">
        <v>25300</v>
      </c>
      <c r="R549" s="76">
        <v>4</v>
      </c>
      <c r="S549" s="85" t="s">
        <v>865</v>
      </c>
      <c r="T549" s="76" t="s">
        <v>873</v>
      </c>
      <c r="U549" s="76">
        <v>25.7</v>
      </c>
      <c r="V549" s="81" t="s">
        <v>874</v>
      </c>
    </row>
    <row r="550" spans="1:22" ht="15" customHeight="1">
      <c r="A550" s="76">
        <v>95928198</v>
      </c>
      <c r="B550" s="78">
        <v>44743</v>
      </c>
      <c r="C550" s="79">
        <v>44744</v>
      </c>
      <c r="D550" s="77" t="s">
        <v>862</v>
      </c>
      <c r="E550" s="87">
        <v>44752</v>
      </c>
      <c r="F550" s="81">
        <v>80</v>
      </c>
      <c r="G550" s="81" t="s">
        <v>1017</v>
      </c>
      <c r="H550" s="81" t="s">
        <v>984</v>
      </c>
      <c r="I550" s="78">
        <v>44776</v>
      </c>
      <c r="J550" s="81"/>
      <c r="K550" s="77" t="s">
        <v>872</v>
      </c>
      <c r="L550" s="82" t="s">
        <v>1019</v>
      </c>
      <c r="M550" s="77" t="s">
        <v>3</v>
      </c>
      <c r="N550" s="83"/>
      <c r="O550" s="84"/>
      <c r="P550" s="76">
        <v>69</v>
      </c>
      <c r="Q550" s="81">
        <v>24800</v>
      </c>
      <c r="R550" s="76">
        <v>4</v>
      </c>
      <c r="S550" s="85" t="s">
        <v>865</v>
      </c>
      <c r="T550" s="101" t="s">
        <v>897</v>
      </c>
      <c r="U550" s="76">
        <v>25.38</v>
      </c>
      <c r="V550" s="81" t="s">
        <v>874</v>
      </c>
    </row>
    <row r="551" spans="1:22" ht="15" customHeight="1">
      <c r="A551" s="76">
        <v>98115371</v>
      </c>
      <c r="B551" s="78">
        <v>44743</v>
      </c>
      <c r="C551" s="79">
        <v>44744</v>
      </c>
      <c r="D551" s="77" t="s">
        <v>862</v>
      </c>
      <c r="E551" s="87">
        <v>44752</v>
      </c>
      <c r="F551" s="81">
        <v>80</v>
      </c>
      <c r="G551" s="81" t="s">
        <v>1017</v>
      </c>
      <c r="H551" s="81" t="s">
        <v>984</v>
      </c>
      <c r="I551" s="78">
        <v>44776</v>
      </c>
      <c r="J551" s="81"/>
      <c r="K551" s="77" t="s">
        <v>868</v>
      </c>
      <c r="L551" s="82" t="s">
        <v>1019</v>
      </c>
      <c r="M551" s="77" t="s">
        <v>3</v>
      </c>
      <c r="N551" s="83"/>
      <c r="O551" s="84"/>
      <c r="P551" s="76">
        <v>69</v>
      </c>
      <c r="Q551" s="81">
        <v>25000</v>
      </c>
      <c r="R551" s="81">
        <v>4</v>
      </c>
      <c r="S551" s="89" t="s">
        <v>877</v>
      </c>
      <c r="T551" s="76" t="s">
        <v>878</v>
      </c>
      <c r="U551" s="76">
        <v>25.186</v>
      </c>
      <c r="V551" s="81" t="s">
        <v>869</v>
      </c>
    </row>
    <row r="552" spans="1:22" ht="15" customHeight="1">
      <c r="A552" s="76">
        <v>98118276</v>
      </c>
      <c r="B552" s="78">
        <v>44743</v>
      </c>
      <c r="C552" s="79">
        <v>44744</v>
      </c>
      <c r="D552" s="77" t="s">
        <v>862</v>
      </c>
      <c r="E552" s="87">
        <v>44752</v>
      </c>
      <c r="F552" s="81">
        <v>80</v>
      </c>
      <c r="G552" s="81" t="s">
        <v>1017</v>
      </c>
      <c r="H552" s="81" t="s">
        <v>984</v>
      </c>
      <c r="I552" s="78">
        <v>44776</v>
      </c>
      <c r="J552" s="81"/>
      <c r="K552" s="77" t="s">
        <v>872</v>
      </c>
      <c r="L552" s="82" t="s">
        <v>1019</v>
      </c>
      <c r="M552" s="77" t="s">
        <v>3</v>
      </c>
      <c r="N552" s="83"/>
      <c r="O552" s="84"/>
      <c r="P552" s="76">
        <v>69</v>
      </c>
      <c r="Q552" s="81">
        <v>25000</v>
      </c>
      <c r="R552" s="81">
        <v>4</v>
      </c>
      <c r="S552" s="89" t="s">
        <v>877</v>
      </c>
      <c r="T552" s="76" t="s">
        <v>878</v>
      </c>
      <c r="U552" s="76">
        <v>25.186</v>
      </c>
      <c r="V552" s="81" t="s">
        <v>874</v>
      </c>
    </row>
    <row r="553" spans="1:22" ht="15" customHeight="1">
      <c r="A553" s="76">
        <v>98303613</v>
      </c>
      <c r="B553" s="78">
        <v>44743</v>
      </c>
      <c r="C553" s="79">
        <v>44744</v>
      </c>
      <c r="D553" s="77" t="s">
        <v>862</v>
      </c>
      <c r="E553" s="87">
        <v>44752</v>
      </c>
      <c r="F553" s="81">
        <v>80</v>
      </c>
      <c r="G553" s="81" t="s">
        <v>1017</v>
      </c>
      <c r="H553" s="81" t="s">
        <v>984</v>
      </c>
      <c r="I553" s="78">
        <v>44776</v>
      </c>
      <c r="J553" s="77" t="s">
        <v>872</v>
      </c>
      <c r="K553" s="117" t="s">
        <v>932</v>
      </c>
      <c r="L553" s="82" t="s">
        <v>1019</v>
      </c>
      <c r="M553" s="77" t="s">
        <v>3</v>
      </c>
      <c r="N553" s="83"/>
      <c r="O553" s="84"/>
      <c r="P553" s="76">
        <v>68.5</v>
      </c>
      <c r="Q553" s="76">
        <v>25400</v>
      </c>
      <c r="R553" s="76">
        <v>4</v>
      </c>
      <c r="S553" s="85" t="s">
        <v>865</v>
      </c>
      <c r="T553" s="76" t="s">
        <v>873</v>
      </c>
      <c r="U553" s="76">
        <v>25.7</v>
      </c>
      <c r="V553" s="117" t="s">
        <v>934</v>
      </c>
    </row>
    <row r="554" spans="1:22" ht="15" customHeight="1">
      <c r="A554" s="76">
        <v>98310402</v>
      </c>
      <c r="B554" s="78">
        <v>44743</v>
      </c>
      <c r="C554" s="79">
        <v>44744</v>
      </c>
      <c r="D554" s="77" t="s">
        <v>862</v>
      </c>
      <c r="E554" s="87">
        <v>44752</v>
      </c>
      <c r="F554" s="81">
        <v>80</v>
      </c>
      <c r="G554" s="81" t="s">
        <v>1017</v>
      </c>
      <c r="H554" s="81" t="s">
        <v>984</v>
      </c>
      <c r="I554" s="78">
        <v>44776</v>
      </c>
      <c r="J554" s="81"/>
      <c r="K554" s="77" t="s">
        <v>868</v>
      </c>
      <c r="L554" s="82" t="s">
        <v>1019</v>
      </c>
      <c r="M554" s="77" t="s">
        <v>3</v>
      </c>
      <c r="N554" s="83"/>
      <c r="O554" s="84"/>
      <c r="P554" s="76">
        <v>69.2</v>
      </c>
      <c r="Q554" s="76">
        <v>24300</v>
      </c>
      <c r="R554" s="76">
        <v>4</v>
      </c>
      <c r="S554" s="85" t="s">
        <v>865</v>
      </c>
      <c r="T554" s="76" t="s">
        <v>866</v>
      </c>
      <c r="U554" s="76">
        <v>25.46</v>
      </c>
      <c r="V554" s="81" t="s">
        <v>869</v>
      </c>
    </row>
    <row r="555" spans="1:22" ht="15" customHeight="1">
      <c r="A555" s="76">
        <v>98315831</v>
      </c>
      <c r="B555" s="78">
        <v>44743</v>
      </c>
      <c r="C555" s="79">
        <v>44744</v>
      </c>
      <c r="D555" s="77" t="s">
        <v>862</v>
      </c>
      <c r="E555" s="87">
        <v>44752</v>
      </c>
      <c r="F555" s="81">
        <v>80</v>
      </c>
      <c r="G555" s="81" t="s">
        <v>1017</v>
      </c>
      <c r="H555" s="81" t="s">
        <v>984</v>
      </c>
      <c r="I555" s="78">
        <v>44776</v>
      </c>
      <c r="J555" s="81"/>
      <c r="K555" s="77" t="s">
        <v>872</v>
      </c>
      <c r="L555" s="82" t="s">
        <v>1019</v>
      </c>
      <c r="M555" s="77" t="s">
        <v>3</v>
      </c>
      <c r="N555" s="83"/>
      <c r="O555" s="84"/>
      <c r="P555" s="76">
        <v>69.2</v>
      </c>
      <c r="Q555" s="76">
        <v>24300</v>
      </c>
      <c r="R555" s="76">
        <v>4</v>
      </c>
      <c r="S555" s="85" t="s">
        <v>865</v>
      </c>
      <c r="T555" s="76" t="s">
        <v>866</v>
      </c>
      <c r="U555" s="76">
        <v>25.46</v>
      </c>
      <c r="V555" s="81" t="s">
        <v>874</v>
      </c>
    </row>
    <row r="556" spans="1:22" ht="15" customHeight="1">
      <c r="A556" s="76">
        <v>98315922</v>
      </c>
      <c r="B556" s="78">
        <v>44743</v>
      </c>
      <c r="C556" s="79">
        <v>44744</v>
      </c>
      <c r="D556" s="77" t="s">
        <v>862</v>
      </c>
      <c r="E556" s="87">
        <v>44752</v>
      </c>
      <c r="F556" s="81">
        <v>80</v>
      </c>
      <c r="G556" s="81" t="s">
        <v>1017</v>
      </c>
      <c r="H556" s="81" t="s">
        <v>984</v>
      </c>
      <c r="I556" s="78">
        <v>44776</v>
      </c>
      <c r="J556" s="81"/>
      <c r="K556" s="77" t="s">
        <v>872</v>
      </c>
      <c r="L556" s="82" t="s">
        <v>1019</v>
      </c>
      <c r="M556" s="77" t="s">
        <v>3</v>
      </c>
      <c r="N556" s="83"/>
      <c r="O556" s="84"/>
      <c r="P556" s="76">
        <v>69.2</v>
      </c>
      <c r="Q556" s="76">
        <v>24500</v>
      </c>
      <c r="R556" s="76">
        <v>4</v>
      </c>
      <c r="S556" s="85" t="s">
        <v>865</v>
      </c>
      <c r="T556" s="76" t="s">
        <v>866</v>
      </c>
      <c r="U556" s="76">
        <v>25.46</v>
      </c>
      <c r="V556" s="81" t="s">
        <v>874</v>
      </c>
    </row>
    <row r="557" spans="1:22" ht="15" customHeight="1">
      <c r="A557" s="76">
        <v>98315948</v>
      </c>
      <c r="B557" s="78">
        <v>44743</v>
      </c>
      <c r="C557" s="79">
        <v>44744</v>
      </c>
      <c r="D557" s="77" t="s">
        <v>862</v>
      </c>
      <c r="E557" s="87">
        <v>44752</v>
      </c>
      <c r="F557" s="81">
        <v>80</v>
      </c>
      <c r="G557" s="81" t="s">
        <v>1017</v>
      </c>
      <c r="H557" s="81" t="s">
        <v>984</v>
      </c>
      <c r="I557" s="78">
        <v>44776</v>
      </c>
      <c r="J557" s="81"/>
      <c r="K557" s="77" t="s">
        <v>872</v>
      </c>
      <c r="L557" s="82" t="s">
        <v>1019</v>
      </c>
      <c r="M557" s="77" t="s">
        <v>3</v>
      </c>
      <c r="N557" s="83"/>
      <c r="O557" s="84"/>
      <c r="P557" s="76">
        <v>69.2</v>
      </c>
      <c r="Q557" s="76">
        <v>24300</v>
      </c>
      <c r="R557" s="76">
        <v>4</v>
      </c>
      <c r="S557" s="85" t="s">
        <v>865</v>
      </c>
      <c r="T557" s="76" t="s">
        <v>866</v>
      </c>
      <c r="U557" s="76">
        <v>25.46</v>
      </c>
      <c r="V557" s="81" t="s">
        <v>874</v>
      </c>
    </row>
    <row r="558" spans="1:22" ht="15" customHeight="1">
      <c r="A558" s="76">
        <v>98316748</v>
      </c>
      <c r="B558" s="78">
        <v>44743</v>
      </c>
      <c r="C558" s="79">
        <v>44744</v>
      </c>
      <c r="D558" s="77" t="s">
        <v>862</v>
      </c>
      <c r="E558" s="87">
        <v>44752</v>
      </c>
      <c r="F558" s="81">
        <v>80</v>
      </c>
      <c r="G558" s="81" t="s">
        <v>1017</v>
      </c>
      <c r="H558" s="81" t="s">
        <v>984</v>
      </c>
      <c r="I558" s="78">
        <v>44776</v>
      </c>
      <c r="J558" s="77" t="s">
        <v>872</v>
      </c>
      <c r="K558" s="117" t="s">
        <v>932</v>
      </c>
      <c r="L558" s="82" t="s">
        <v>1019</v>
      </c>
      <c r="M558" s="77" t="s">
        <v>3</v>
      </c>
      <c r="N558" s="83"/>
      <c r="O558" s="84"/>
      <c r="P558" s="76">
        <v>68.5</v>
      </c>
      <c r="Q558" s="76">
        <v>25400</v>
      </c>
      <c r="R558" s="76">
        <v>4</v>
      </c>
      <c r="S558" s="85" t="s">
        <v>865</v>
      </c>
      <c r="T558" s="76" t="s">
        <v>873</v>
      </c>
      <c r="U558" s="76">
        <v>25.7</v>
      </c>
      <c r="V558" s="117" t="s">
        <v>934</v>
      </c>
    </row>
    <row r="559" spans="1:22" ht="15" customHeight="1">
      <c r="A559" s="76">
        <v>98326358</v>
      </c>
      <c r="B559" s="78">
        <v>44743</v>
      </c>
      <c r="C559" s="79">
        <v>44744</v>
      </c>
      <c r="D559" s="77" t="s">
        <v>862</v>
      </c>
      <c r="E559" s="87">
        <v>44752</v>
      </c>
      <c r="F559" s="81">
        <v>80</v>
      </c>
      <c r="G559" s="81" t="s">
        <v>1017</v>
      </c>
      <c r="H559" s="81" t="s">
        <v>984</v>
      </c>
      <c r="I559" s="78">
        <v>44776</v>
      </c>
      <c r="J559" s="81"/>
      <c r="K559" s="77" t="s">
        <v>863</v>
      </c>
      <c r="L559" s="82" t="s">
        <v>1019</v>
      </c>
      <c r="M559" s="77" t="s">
        <v>3</v>
      </c>
      <c r="N559" s="83"/>
      <c r="O559" s="84"/>
      <c r="P559" s="76">
        <v>69.2</v>
      </c>
      <c r="Q559" s="76">
        <v>24500</v>
      </c>
      <c r="R559" s="76">
        <v>4</v>
      </c>
      <c r="S559" s="85" t="s">
        <v>865</v>
      </c>
      <c r="T559" s="76" t="s">
        <v>866</v>
      </c>
      <c r="U559" s="76">
        <v>25.46</v>
      </c>
      <c r="V559" s="81" t="s">
        <v>867</v>
      </c>
    </row>
    <row r="560" spans="1:22" ht="15" customHeight="1">
      <c r="A560" s="76">
        <v>98338163</v>
      </c>
      <c r="B560" s="78">
        <v>44743</v>
      </c>
      <c r="C560" s="79">
        <v>44744</v>
      </c>
      <c r="D560" s="77" t="s">
        <v>862</v>
      </c>
      <c r="E560" s="87">
        <v>44752</v>
      </c>
      <c r="F560" s="81">
        <v>80</v>
      </c>
      <c r="G560" s="81" t="s">
        <v>1017</v>
      </c>
      <c r="H560" s="81" t="s">
        <v>984</v>
      </c>
      <c r="I560" s="78">
        <v>44776</v>
      </c>
      <c r="J560" s="81"/>
      <c r="K560" s="77" t="s">
        <v>863</v>
      </c>
      <c r="L560" s="82" t="s">
        <v>1019</v>
      </c>
      <c r="M560" s="77" t="s">
        <v>3</v>
      </c>
      <c r="N560" s="83"/>
      <c r="O560" s="84"/>
      <c r="P560" s="76">
        <v>69.2</v>
      </c>
      <c r="Q560" s="76">
        <v>24300</v>
      </c>
      <c r="R560" s="76">
        <v>4</v>
      </c>
      <c r="S560" s="85" t="s">
        <v>865</v>
      </c>
      <c r="T560" s="76" t="s">
        <v>866</v>
      </c>
      <c r="U560" s="76">
        <v>25.46</v>
      </c>
      <c r="V560" s="81" t="s">
        <v>867</v>
      </c>
    </row>
    <row r="561" spans="1:22" ht="14.25" customHeight="1">
      <c r="A561" s="104"/>
      <c r="B561" s="106"/>
      <c r="C561" s="105"/>
      <c r="D561" s="105"/>
      <c r="E561" s="105"/>
      <c r="F561" s="105"/>
      <c r="G561" s="149"/>
      <c r="H561" s="447" t="s">
        <v>1020</v>
      </c>
      <c r="I561" s="440"/>
      <c r="J561" s="441"/>
      <c r="K561" s="92"/>
      <c r="L561" s="104"/>
      <c r="M561" s="104"/>
      <c r="N561" s="105"/>
      <c r="O561" s="108"/>
      <c r="P561" s="105"/>
      <c r="Q561" s="109"/>
      <c r="R561" s="109"/>
      <c r="S561" s="110"/>
      <c r="T561" s="109"/>
      <c r="U561" s="109"/>
      <c r="V561" s="105"/>
    </row>
    <row r="562" spans="1:22" ht="15" customHeight="1">
      <c r="A562" s="90">
        <v>59931709</v>
      </c>
      <c r="B562" s="113">
        <v>44735</v>
      </c>
      <c r="C562" s="79">
        <v>44737</v>
      </c>
      <c r="D562" s="77" t="s">
        <v>862</v>
      </c>
      <c r="E562" s="80">
        <v>44753.1875</v>
      </c>
      <c r="F562" s="81">
        <v>80</v>
      </c>
      <c r="G562" s="81" t="s">
        <v>1020</v>
      </c>
      <c r="H562" s="81"/>
      <c r="I562" s="78"/>
      <c r="J562" s="81"/>
      <c r="K562" s="158" t="s">
        <v>117</v>
      </c>
      <c r="L562" s="82" t="s">
        <v>1013</v>
      </c>
      <c r="M562" s="77" t="s">
        <v>5</v>
      </c>
      <c r="N562" s="83"/>
      <c r="O562" s="84"/>
      <c r="P562" s="76">
        <v>69</v>
      </c>
      <c r="Q562" s="76">
        <v>25000</v>
      </c>
      <c r="R562" s="81">
        <v>4</v>
      </c>
      <c r="S562" s="89" t="s">
        <v>877</v>
      </c>
      <c r="T562" s="100" t="s">
        <v>891</v>
      </c>
      <c r="U562" s="81">
        <v>25.22</v>
      </c>
      <c r="V562" s="111" t="s">
        <v>909</v>
      </c>
    </row>
    <row r="563" spans="1:22" ht="15" customHeight="1">
      <c r="A563" s="90">
        <v>94630993</v>
      </c>
      <c r="B563" s="113">
        <v>44735</v>
      </c>
      <c r="C563" s="79">
        <v>44737</v>
      </c>
      <c r="D563" s="77" t="s">
        <v>862</v>
      </c>
      <c r="E563" s="87">
        <v>44753</v>
      </c>
      <c r="F563" s="81">
        <v>80</v>
      </c>
      <c r="G563" s="81" t="s">
        <v>1020</v>
      </c>
      <c r="H563" s="81" t="s">
        <v>1021</v>
      </c>
      <c r="I563" s="78">
        <v>44781</v>
      </c>
      <c r="J563" s="81"/>
      <c r="K563" s="158" t="s">
        <v>117</v>
      </c>
      <c r="L563" s="82" t="s">
        <v>1013</v>
      </c>
      <c r="M563" s="77" t="s">
        <v>5</v>
      </c>
      <c r="N563" s="83"/>
      <c r="O563" s="84"/>
      <c r="P563" s="81">
        <v>69.5</v>
      </c>
      <c r="Q563" s="81">
        <v>23900</v>
      </c>
      <c r="R563" s="81">
        <v>4</v>
      </c>
      <c r="S563" s="85" t="s">
        <v>865</v>
      </c>
      <c r="T563" s="81" t="s">
        <v>912</v>
      </c>
      <c r="U563" s="81">
        <v>25.62</v>
      </c>
      <c r="V563" s="111" t="s">
        <v>909</v>
      </c>
    </row>
    <row r="564" spans="1:22" ht="15" customHeight="1">
      <c r="A564" s="90">
        <v>92950492</v>
      </c>
      <c r="B564" s="113">
        <v>44735</v>
      </c>
      <c r="C564" s="79">
        <v>44737</v>
      </c>
      <c r="D564" s="77" t="s">
        <v>862</v>
      </c>
      <c r="E564" s="87">
        <v>44753</v>
      </c>
      <c r="F564" s="81">
        <v>80</v>
      </c>
      <c r="G564" s="81" t="s">
        <v>1020</v>
      </c>
      <c r="H564" s="81" t="s">
        <v>1021</v>
      </c>
      <c r="I564" s="78">
        <v>44781</v>
      </c>
      <c r="J564" s="81"/>
      <c r="K564" s="158" t="s">
        <v>117</v>
      </c>
      <c r="L564" s="82" t="s">
        <v>1013</v>
      </c>
      <c r="M564" s="77" t="s">
        <v>5</v>
      </c>
      <c r="N564" s="83"/>
      <c r="O564" s="84"/>
      <c r="P564" s="76">
        <v>74.5</v>
      </c>
      <c r="Q564" s="76">
        <v>25100</v>
      </c>
      <c r="R564" s="76">
        <v>4</v>
      </c>
      <c r="S564" s="85" t="s">
        <v>865</v>
      </c>
      <c r="T564" s="90" t="s">
        <v>879</v>
      </c>
      <c r="U564" s="76">
        <v>25.62</v>
      </c>
      <c r="V564" s="111" t="s">
        <v>909</v>
      </c>
    </row>
    <row r="565" spans="1:22" ht="15" customHeight="1">
      <c r="A565" s="90">
        <v>97853295</v>
      </c>
      <c r="B565" s="113">
        <v>44735</v>
      </c>
      <c r="C565" s="79">
        <v>44737</v>
      </c>
      <c r="D565" s="77" t="s">
        <v>862</v>
      </c>
      <c r="E565" s="87">
        <v>44753</v>
      </c>
      <c r="F565" s="81">
        <v>80</v>
      </c>
      <c r="G565" s="81" t="s">
        <v>1020</v>
      </c>
      <c r="H565" s="81" t="s">
        <v>1021</v>
      </c>
      <c r="I565" s="78">
        <v>44781</v>
      </c>
      <c r="J565" s="81"/>
      <c r="K565" s="158" t="s">
        <v>117</v>
      </c>
      <c r="L565" s="82" t="s">
        <v>1013</v>
      </c>
      <c r="M565" s="77" t="s">
        <v>5</v>
      </c>
      <c r="N565" s="83"/>
      <c r="O565" s="84"/>
      <c r="P565" s="76">
        <v>74.5</v>
      </c>
      <c r="Q565" s="76">
        <v>25100</v>
      </c>
      <c r="R565" s="76">
        <v>4</v>
      </c>
      <c r="S565" s="85" t="s">
        <v>865</v>
      </c>
      <c r="T565" s="90" t="s">
        <v>879</v>
      </c>
      <c r="U565" s="76">
        <v>25.62</v>
      </c>
      <c r="V565" s="111" t="s">
        <v>909</v>
      </c>
    </row>
    <row r="566" spans="1:22" ht="15" customHeight="1">
      <c r="A566" s="90">
        <v>92972397</v>
      </c>
      <c r="B566" s="78">
        <v>44739</v>
      </c>
      <c r="C566" s="79">
        <v>44739</v>
      </c>
      <c r="D566" s="77" t="s">
        <v>862</v>
      </c>
      <c r="E566" s="87">
        <v>44753</v>
      </c>
      <c r="F566" s="81">
        <v>80</v>
      </c>
      <c r="G566" s="81" t="s">
        <v>1020</v>
      </c>
      <c r="H566" s="114" t="s">
        <v>1022</v>
      </c>
      <c r="I566" s="139" t="s">
        <v>1023</v>
      </c>
      <c r="J566" s="81" t="s">
        <v>1024</v>
      </c>
      <c r="K566" s="111" t="s">
        <v>117</v>
      </c>
      <c r="L566" s="82" t="s">
        <v>908</v>
      </c>
      <c r="M566" s="77" t="s">
        <v>5</v>
      </c>
      <c r="N566" s="83"/>
      <c r="O566" s="84"/>
      <c r="P566" s="76">
        <v>74.5</v>
      </c>
      <c r="Q566" s="76">
        <v>25100</v>
      </c>
      <c r="R566" s="76">
        <v>4</v>
      </c>
      <c r="S566" s="85" t="s">
        <v>865</v>
      </c>
      <c r="T566" s="90" t="s">
        <v>879</v>
      </c>
      <c r="U566" s="76">
        <v>25.62</v>
      </c>
      <c r="V566" s="111" t="s">
        <v>909</v>
      </c>
    </row>
    <row r="567" spans="1:22" ht="15" customHeight="1">
      <c r="A567" s="90">
        <v>92643899</v>
      </c>
      <c r="B567" s="78">
        <v>44739</v>
      </c>
      <c r="C567" s="79">
        <v>44739</v>
      </c>
      <c r="D567" s="77" t="s">
        <v>862</v>
      </c>
      <c r="E567" s="87">
        <v>44753</v>
      </c>
      <c r="F567" s="81">
        <v>80</v>
      </c>
      <c r="G567" s="81" t="s">
        <v>1020</v>
      </c>
      <c r="H567" s="114" t="s">
        <v>920</v>
      </c>
      <c r="I567" s="98">
        <v>44770</v>
      </c>
      <c r="J567" s="81"/>
      <c r="K567" s="111" t="s">
        <v>117</v>
      </c>
      <c r="L567" s="82" t="s">
        <v>908</v>
      </c>
      <c r="M567" s="77" t="s">
        <v>5</v>
      </c>
      <c r="N567" s="83">
        <v>44801</v>
      </c>
      <c r="O567" s="84"/>
      <c r="P567" s="76">
        <v>69.5</v>
      </c>
      <c r="Q567" s="76">
        <v>23900</v>
      </c>
      <c r="R567" s="76">
        <v>4</v>
      </c>
      <c r="S567" s="85" t="s">
        <v>865</v>
      </c>
      <c r="T567" s="76" t="s">
        <v>896</v>
      </c>
      <c r="U567" s="76">
        <v>25.69</v>
      </c>
      <c r="V567" s="111" t="s">
        <v>909</v>
      </c>
    </row>
    <row r="568" spans="1:22" ht="15" customHeight="1">
      <c r="A568" s="90">
        <v>98088487</v>
      </c>
      <c r="B568" s="113">
        <v>44735</v>
      </c>
      <c r="C568" s="79">
        <v>44737</v>
      </c>
      <c r="D568" s="77" t="s">
        <v>862</v>
      </c>
      <c r="E568" s="87">
        <v>44753</v>
      </c>
      <c r="F568" s="81">
        <v>80</v>
      </c>
      <c r="G568" s="81" t="s">
        <v>1020</v>
      </c>
      <c r="H568" s="81" t="s">
        <v>1021</v>
      </c>
      <c r="I568" s="78">
        <v>44781</v>
      </c>
      <c r="J568" s="81"/>
      <c r="K568" s="158" t="s">
        <v>117</v>
      </c>
      <c r="L568" s="82" t="s">
        <v>1013</v>
      </c>
      <c r="M568" s="77" t="s">
        <v>5</v>
      </c>
      <c r="N568" s="83"/>
      <c r="O568" s="84"/>
      <c r="P568" s="76">
        <v>69</v>
      </c>
      <c r="Q568" s="76">
        <v>25000</v>
      </c>
      <c r="R568" s="76">
        <v>4</v>
      </c>
      <c r="S568" s="85" t="s">
        <v>875</v>
      </c>
      <c r="T568" s="88" t="s">
        <v>876</v>
      </c>
      <c r="U568" s="76">
        <v>25.22</v>
      </c>
      <c r="V568" s="111" t="s">
        <v>909</v>
      </c>
    </row>
    <row r="569" spans="1:22" ht="15" customHeight="1">
      <c r="A569" s="81">
        <v>94585296</v>
      </c>
      <c r="B569" s="78">
        <v>44750</v>
      </c>
      <c r="C569" s="79">
        <v>44750</v>
      </c>
      <c r="D569" s="77" t="s">
        <v>862</v>
      </c>
      <c r="E569" s="87">
        <v>44753</v>
      </c>
      <c r="F569" s="81">
        <v>80</v>
      </c>
      <c r="G569" s="81" t="s">
        <v>1020</v>
      </c>
      <c r="H569" s="81" t="s">
        <v>1015</v>
      </c>
      <c r="I569" s="78">
        <v>44780</v>
      </c>
      <c r="J569" s="81"/>
      <c r="K569" s="111" t="s">
        <v>117</v>
      </c>
      <c r="L569" s="82" t="s">
        <v>1025</v>
      </c>
      <c r="M569" s="77" t="s">
        <v>5</v>
      </c>
      <c r="N569" s="83"/>
      <c r="O569" s="84"/>
      <c r="P569" s="81">
        <v>69.5</v>
      </c>
      <c r="Q569" s="81">
        <v>23900</v>
      </c>
      <c r="R569" s="81">
        <v>4</v>
      </c>
      <c r="S569" s="85" t="s">
        <v>865</v>
      </c>
      <c r="T569" s="81" t="s">
        <v>912</v>
      </c>
      <c r="U569" s="81">
        <v>25.62</v>
      </c>
      <c r="V569" s="111" t="s">
        <v>909</v>
      </c>
    </row>
    <row r="570" spans="1:22" ht="15" customHeight="1">
      <c r="A570" s="81">
        <v>94611498</v>
      </c>
      <c r="B570" s="78">
        <v>44750</v>
      </c>
      <c r="C570" s="79">
        <v>44750</v>
      </c>
      <c r="D570" s="77" t="s">
        <v>862</v>
      </c>
      <c r="E570" s="87">
        <v>44753</v>
      </c>
      <c r="F570" s="81">
        <v>80</v>
      </c>
      <c r="G570" s="81" t="s">
        <v>1020</v>
      </c>
      <c r="H570" s="81" t="s">
        <v>1015</v>
      </c>
      <c r="I570" s="78">
        <v>44780</v>
      </c>
      <c r="J570" s="81"/>
      <c r="K570" s="111" t="s">
        <v>117</v>
      </c>
      <c r="L570" s="82" t="s">
        <v>1025</v>
      </c>
      <c r="M570" s="77" t="s">
        <v>5</v>
      </c>
      <c r="N570" s="83"/>
      <c r="O570" s="84"/>
      <c r="P570" s="81">
        <v>69.5</v>
      </c>
      <c r="Q570" s="81">
        <v>23900</v>
      </c>
      <c r="R570" s="81">
        <v>4</v>
      </c>
      <c r="S570" s="85" t="s">
        <v>865</v>
      </c>
      <c r="T570" s="81" t="s">
        <v>912</v>
      </c>
      <c r="U570" s="81">
        <v>25.62</v>
      </c>
      <c r="V570" s="111" t="s">
        <v>909</v>
      </c>
    </row>
    <row r="571" spans="1:22" ht="15" customHeight="1">
      <c r="A571" s="81">
        <v>92613694</v>
      </c>
      <c r="B571" s="78">
        <v>44750</v>
      </c>
      <c r="C571" s="79">
        <v>44750</v>
      </c>
      <c r="D571" s="77" t="s">
        <v>862</v>
      </c>
      <c r="E571" s="87">
        <v>44753</v>
      </c>
      <c r="F571" s="81">
        <v>80</v>
      </c>
      <c r="G571" s="81" t="s">
        <v>1020</v>
      </c>
      <c r="H571" s="81" t="s">
        <v>1015</v>
      </c>
      <c r="I571" s="78">
        <v>44780</v>
      </c>
      <c r="J571" s="81"/>
      <c r="K571" s="111" t="s">
        <v>117</v>
      </c>
      <c r="L571" s="82" t="s">
        <v>1025</v>
      </c>
      <c r="M571" s="77" t="s">
        <v>5</v>
      </c>
      <c r="N571" s="83"/>
      <c r="O571" s="84"/>
      <c r="P571" s="76">
        <v>74.5</v>
      </c>
      <c r="Q571" s="76">
        <v>25100</v>
      </c>
      <c r="R571" s="76">
        <v>4</v>
      </c>
      <c r="S571" s="85" t="s">
        <v>865</v>
      </c>
      <c r="T571" s="90" t="s">
        <v>879</v>
      </c>
      <c r="U571" s="76">
        <v>25.62</v>
      </c>
      <c r="V571" s="111" t="s">
        <v>909</v>
      </c>
    </row>
    <row r="572" spans="1:22" ht="15" customHeight="1">
      <c r="A572" s="81">
        <v>92693399</v>
      </c>
      <c r="B572" s="78">
        <v>44750</v>
      </c>
      <c r="C572" s="79">
        <v>44750</v>
      </c>
      <c r="D572" s="77" t="s">
        <v>862</v>
      </c>
      <c r="E572" s="87">
        <v>44753</v>
      </c>
      <c r="F572" s="81">
        <v>80</v>
      </c>
      <c r="G572" s="81" t="s">
        <v>1020</v>
      </c>
      <c r="H572" s="81" t="s">
        <v>1015</v>
      </c>
      <c r="I572" s="78">
        <v>44780</v>
      </c>
      <c r="J572" s="81"/>
      <c r="K572" s="111" t="s">
        <v>117</v>
      </c>
      <c r="L572" s="82" t="s">
        <v>1025</v>
      </c>
      <c r="M572" s="77" t="s">
        <v>5</v>
      </c>
      <c r="N572" s="83"/>
      <c r="O572" s="84"/>
      <c r="P572" s="76">
        <v>74.5</v>
      </c>
      <c r="Q572" s="76">
        <v>25100</v>
      </c>
      <c r="R572" s="76">
        <v>4</v>
      </c>
      <c r="S572" s="85" t="s">
        <v>865</v>
      </c>
      <c r="T572" s="90" t="s">
        <v>879</v>
      </c>
      <c r="U572" s="76">
        <v>25.62</v>
      </c>
      <c r="V572" s="111" t="s">
        <v>909</v>
      </c>
    </row>
    <row r="573" spans="1:22" ht="15" customHeight="1">
      <c r="A573" s="81">
        <v>92728393</v>
      </c>
      <c r="B573" s="78">
        <v>44750</v>
      </c>
      <c r="C573" s="79">
        <v>44750</v>
      </c>
      <c r="D573" s="77" t="s">
        <v>862</v>
      </c>
      <c r="E573" s="87">
        <v>44753</v>
      </c>
      <c r="F573" s="81">
        <v>80</v>
      </c>
      <c r="G573" s="81" t="s">
        <v>1020</v>
      </c>
      <c r="H573" s="81" t="s">
        <v>1015</v>
      </c>
      <c r="I573" s="78">
        <v>44780</v>
      </c>
      <c r="J573" s="81"/>
      <c r="K573" s="111" t="s">
        <v>117</v>
      </c>
      <c r="L573" s="82" t="s">
        <v>1025</v>
      </c>
      <c r="M573" s="77" t="s">
        <v>5</v>
      </c>
      <c r="N573" s="83"/>
      <c r="O573" s="84"/>
      <c r="P573" s="76">
        <v>74.5</v>
      </c>
      <c r="Q573" s="76">
        <v>25100</v>
      </c>
      <c r="R573" s="76">
        <v>4</v>
      </c>
      <c r="S573" s="85" t="s">
        <v>865</v>
      </c>
      <c r="T573" s="90" t="s">
        <v>879</v>
      </c>
      <c r="U573" s="76">
        <v>25.62</v>
      </c>
      <c r="V573" s="111" t="s">
        <v>909</v>
      </c>
    </row>
    <row r="574" spans="1:22" ht="15" customHeight="1">
      <c r="A574" s="81">
        <v>92791896</v>
      </c>
      <c r="B574" s="78">
        <v>44750</v>
      </c>
      <c r="C574" s="79">
        <v>44750</v>
      </c>
      <c r="D574" s="77" t="s">
        <v>862</v>
      </c>
      <c r="E574" s="87">
        <v>44753</v>
      </c>
      <c r="F574" s="81">
        <v>80</v>
      </c>
      <c r="G574" s="81" t="s">
        <v>1020</v>
      </c>
      <c r="H574" s="81" t="s">
        <v>1022</v>
      </c>
      <c r="I574" s="141" t="s">
        <v>1026</v>
      </c>
      <c r="J574" s="81"/>
      <c r="K574" s="111" t="s">
        <v>117</v>
      </c>
      <c r="L574" s="82" t="s">
        <v>1025</v>
      </c>
      <c r="M574" s="77" t="s">
        <v>5</v>
      </c>
      <c r="N574" s="83"/>
      <c r="O574" s="84"/>
      <c r="P574" s="76">
        <v>74.5</v>
      </c>
      <c r="Q574" s="76">
        <v>25100</v>
      </c>
      <c r="R574" s="76">
        <v>4</v>
      </c>
      <c r="S574" s="85" t="s">
        <v>865</v>
      </c>
      <c r="T574" s="90" t="s">
        <v>879</v>
      </c>
      <c r="U574" s="76">
        <v>25.62</v>
      </c>
      <c r="V574" s="111" t="s">
        <v>909</v>
      </c>
    </row>
    <row r="575" spans="1:22" ht="15" customHeight="1">
      <c r="A575" s="81">
        <v>97823991</v>
      </c>
      <c r="B575" s="78">
        <v>44750</v>
      </c>
      <c r="C575" s="79">
        <v>44750</v>
      </c>
      <c r="D575" s="77" t="s">
        <v>862</v>
      </c>
      <c r="E575" s="87">
        <v>44753</v>
      </c>
      <c r="F575" s="81">
        <v>80</v>
      </c>
      <c r="G575" s="81" t="s">
        <v>1020</v>
      </c>
      <c r="H575" s="81" t="s">
        <v>1015</v>
      </c>
      <c r="I575" s="78">
        <v>44780</v>
      </c>
      <c r="J575" s="81"/>
      <c r="K575" s="111" t="s">
        <v>117</v>
      </c>
      <c r="L575" s="82" t="s">
        <v>1025</v>
      </c>
      <c r="M575" s="77" t="s">
        <v>5</v>
      </c>
      <c r="N575" s="83"/>
      <c r="O575" s="84"/>
      <c r="P575" s="76">
        <v>74.5</v>
      </c>
      <c r="Q575" s="76">
        <v>25100</v>
      </c>
      <c r="R575" s="76">
        <v>4</v>
      </c>
      <c r="S575" s="85" t="s">
        <v>865</v>
      </c>
      <c r="T575" s="90" t="s">
        <v>879</v>
      </c>
      <c r="U575" s="76">
        <v>25.62</v>
      </c>
      <c r="V575" s="111" t="s">
        <v>909</v>
      </c>
    </row>
    <row r="576" spans="1:22" ht="15" customHeight="1">
      <c r="A576" s="81">
        <v>97879498</v>
      </c>
      <c r="B576" s="78">
        <v>44750</v>
      </c>
      <c r="C576" s="79">
        <v>44750</v>
      </c>
      <c r="D576" s="77" t="s">
        <v>862</v>
      </c>
      <c r="E576" s="87">
        <v>44753</v>
      </c>
      <c r="F576" s="81">
        <v>80</v>
      </c>
      <c r="G576" s="81" t="s">
        <v>1020</v>
      </c>
      <c r="H576" s="81" t="s">
        <v>1015</v>
      </c>
      <c r="I576" s="78">
        <v>44780</v>
      </c>
      <c r="J576" s="81"/>
      <c r="K576" s="111" t="s">
        <v>117</v>
      </c>
      <c r="L576" s="82" t="s">
        <v>1025</v>
      </c>
      <c r="M576" s="77" t="s">
        <v>5</v>
      </c>
      <c r="N576" s="83"/>
      <c r="O576" s="84"/>
      <c r="P576" s="76">
        <v>74.5</v>
      </c>
      <c r="Q576" s="76">
        <v>25100</v>
      </c>
      <c r="R576" s="76">
        <v>4</v>
      </c>
      <c r="S576" s="85" t="s">
        <v>865</v>
      </c>
      <c r="T576" s="90" t="s">
        <v>879</v>
      </c>
      <c r="U576" s="76">
        <v>25.62</v>
      </c>
      <c r="V576" s="111" t="s">
        <v>909</v>
      </c>
    </row>
    <row r="577" spans="1:22" ht="15" customHeight="1">
      <c r="A577" s="81">
        <v>92630094</v>
      </c>
      <c r="B577" s="78">
        <v>44750</v>
      </c>
      <c r="C577" s="79">
        <v>44750</v>
      </c>
      <c r="D577" s="77" t="s">
        <v>862</v>
      </c>
      <c r="E577" s="87">
        <v>44753</v>
      </c>
      <c r="F577" s="81">
        <v>80</v>
      </c>
      <c r="G577" s="81" t="s">
        <v>1020</v>
      </c>
      <c r="H577" s="81" t="s">
        <v>1015</v>
      </c>
      <c r="I577" s="78">
        <v>44780</v>
      </c>
      <c r="J577" s="81"/>
      <c r="K577" s="111" t="s">
        <v>117</v>
      </c>
      <c r="L577" s="82" t="s">
        <v>1025</v>
      </c>
      <c r="M577" s="77" t="s">
        <v>5</v>
      </c>
      <c r="N577" s="83"/>
      <c r="O577" s="84"/>
      <c r="P577" s="76">
        <v>69.5</v>
      </c>
      <c r="Q577" s="76">
        <v>23900</v>
      </c>
      <c r="R577" s="76">
        <v>4</v>
      </c>
      <c r="S577" s="85" t="s">
        <v>865</v>
      </c>
      <c r="T577" s="76" t="s">
        <v>896</v>
      </c>
      <c r="U577" s="76">
        <v>25.69</v>
      </c>
      <c r="V577" s="111" t="s">
        <v>909</v>
      </c>
    </row>
    <row r="578" spans="1:22" ht="15" customHeight="1">
      <c r="A578" s="81">
        <v>92802495</v>
      </c>
      <c r="B578" s="78">
        <v>44750</v>
      </c>
      <c r="C578" s="79">
        <v>44750</v>
      </c>
      <c r="D578" s="77" t="s">
        <v>862</v>
      </c>
      <c r="E578" s="87">
        <v>44753</v>
      </c>
      <c r="F578" s="81">
        <v>80</v>
      </c>
      <c r="G578" s="81" t="s">
        <v>1020</v>
      </c>
      <c r="H578" s="81" t="s">
        <v>1015</v>
      </c>
      <c r="I578" s="78">
        <v>44780</v>
      </c>
      <c r="J578" s="81"/>
      <c r="K578" s="111" t="s">
        <v>117</v>
      </c>
      <c r="L578" s="82" t="s">
        <v>1025</v>
      </c>
      <c r="M578" s="77" t="s">
        <v>5</v>
      </c>
      <c r="N578" s="83"/>
      <c r="O578" s="84"/>
      <c r="P578" s="76">
        <v>69.5</v>
      </c>
      <c r="Q578" s="76">
        <v>23900</v>
      </c>
      <c r="R578" s="76">
        <v>4</v>
      </c>
      <c r="S578" s="85" t="s">
        <v>865</v>
      </c>
      <c r="T578" s="76" t="s">
        <v>896</v>
      </c>
      <c r="U578" s="76">
        <v>25.69</v>
      </c>
      <c r="V578" s="111" t="s">
        <v>909</v>
      </c>
    </row>
    <row r="579" spans="1:22" ht="15" customHeight="1">
      <c r="A579" s="81">
        <v>92805290</v>
      </c>
      <c r="B579" s="78">
        <v>44750</v>
      </c>
      <c r="C579" s="79">
        <v>44750</v>
      </c>
      <c r="D579" s="77" t="s">
        <v>862</v>
      </c>
      <c r="E579" s="87">
        <v>44753</v>
      </c>
      <c r="F579" s="81">
        <v>80</v>
      </c>
      <c r="G579" s="81" t="s">
        <v>1020</v>
      </c>
      <c r="H579" s="81" t="s">
        <v>1015</v>
      </c>
      <c r="I579" s="78">
        <v>44780</v>
      </c>
      <c r="J579" s="81"/>
      <c r="K579" s="111" t="s">
        <v>117</v>
      </c>
      <c r="L579" s="82" t="s">
        <v>1025</v>
      </c>
      <c r="M579" s="77" t="s">
        <v>5</v>
      </c>
      <c r="N579" s="83"/>
      <c r="O579" s="84"/>
      <c r="P579" s="76">
        <v>69.5</v>
      </c>
      <c r="Q579" s="76">
        <v>23900</v>
      </c>
      <c r="R579" s="76">
        <v>4</v>
      </c>
      <c r="S579" s="85" t="s">
        <v>865</v>
      </c>
      <c r="T579" s="76" t="s">
        <v>896</v>
      </c>
      <c r="U579" s="76">
        <v>25.69</v>
      </c>
      <c r="V579" s="111" t="s">
        <v>909</v>
      </c>
    </row>
    <row r="580" spans="1:22" ht="15" customHeight="1">
      <c r="A580" s="81">
        <v>92805894</v>
      </c>
      <c r="B580" s="78">
        <v>44750</v>
      </c>
      <c r="C580" s="79">
        <v>44750</v>
      </c>
      <c r="D580" s="77" t="s">
        <v>862</v>
      </c>
      <c r="E580" s="87">
        <v>44753</v>
      </c>
      <c r="F580" s="81">
        <v>80</v>
      </c>
      <c r="G580" s="81" t="s">
        <v>1020</v>
      </c>
      <c r="H580" s="81" t="s">
        <v>1015</v>
      </c>
      <c r="I580" s="78">
        <v>44780</v>
      </c>
      <c r="J580" s="81"/>
      <c r="K580" s="111" t="s">
        <v>117</v>
      </c>
      <c r="L580" s="82" t="s">
        <v>1025</v>
      </c>
      <c r="M580" s="77" t="s">
        <v>5</v>
      </c>
      <c r="N580" s="83"/>
      <c r="O580" s="84"/>
      <c r="P580" s="76">
        <v>69.5</v>
      </c>
      <c r="Q580" s="76">
        <v>23900</v>
      </c>
      <c r="R580" s="76">
        <v>4</v>
      </c>
      <c r="S580" s="85" t="s">
        <v>865</v>
      </c>
      <c r="T580" s="76" t="s">
        <v>896</v>
      </c>
      <c r="U580" s="76">
        <v>25.69</v>
      </c>
      <c r="V580" s="111" t="s">
        <v>909</v>
      </c>
    </row>
    <row r="581" spans="1:22" ht="15" customHeight="1">
      <c r="A581" s="81">
        <v>92820190</v>
      </c>
      <c r="B581" s="78">
        <v>44750</v>
      </c>
      <c r="C581" s="79">
        <v>44750</v>
      </c>
      <c r="D581" s="77" t="s">
        <v>862</v>
      </c>
      <c r="E581" s="87">
        <v>44753</v>
      </c>
      <c r="F581" s="81">
        <v>80</v>
      </c>
      <c r="G581" s="81" t="s">
        <v>1020</v>
      </c>
      <c r="H581" s="81" t="s">
        <v>1015</v>
      </c>
      <c r="I581" s="78">
        <v>44780</v>
      </c>
      <c r="J581" s="81"/>
      <c r="K581" s="111" t="s">
        <v>117</v>
      </c>
      <c r="L581" s="82" t="s">
        <v>1025</v>
      </c>
      <c r="M581" s="77" t="s">
        <v>5</v>
      </c>
      <c r="N581" s="83"/>
      <c r="O581" s="84"/>
      <c r="P581" s="76">
        <v>69.5</v>
      </c>
      <c r="Q581" s="76">
        <v>23800</v>
      </c>
      <c r="R581" s="76">
        <v>4</v>
      </c>
      <c r="S581" s="85" t="s">
        <v>865</v>
      </c>
      <c r="T581" s="76" t="s">
        <v>896</v>
      </c>
      <c r="U581" s="76">
        <v>25.69</v>
      </c>
      <c r="V581" s="111" t="s">
        <v>909</v>
      </c>
    </row>
    <row r="582" spans="1:22" ht="15" customHeight="1">
      <c r="A582" s="81">
        <v>92873694</v>
      </c>
      <c r="B582" s="78">
        <v>44750</v>
      </c>
      <c r="C582" s="79">
        <v>44750</v>
      </c>
      <c r="D582" s="77" t="s">
        <v>862</v>
      </c>
      <c r="E582" s="87">
        <v>44753</v>
      </c>
      <c r="F582" s="81">
        <v>80</v>
      </c>
      <c r="G582" s="81" t="s">
        <v>1020</v>
      </c>
      <c r="H582" s="81" t="s">
        <v>1015</v>
      </c>
      <c r="I582" s="78">
        <v>44780</v>
      </c>
      <c r="J582" s="81"/>
      <c r="K582" s="111" t="s">
        <v>117</v>
      </c>
      <c r="L582" s="82" t="s">
        <v>1025</v>
      </c>
      <c r="M582" s="77" t="s">
        <v>5</v>
      </c>
      <c r="N582" s="83"/>
      <c r="O582" s="84"/>
      <c r="P582" s="76">
        <v>69.5</v>
      </c>
      <c r="Q582" s="76">
        <v>23800</v>
      </c>
      <c r="R582" s="76">
        <v>4</v>
      </c>
      <c r="S582" s="85" t="s">
        <v>865</v>
      </c>
      <c r="T582" s="76" t="s">
        <v>896</v>
      </c>
      <c r="U582" s="76">
        <v>25.69</v>
      </c>
      <c r="V582" s="111" t="s">
        <v>909</v>
      </c>
    </row>
    <row r="583" spans="1:22" ht="15" customHeight="1">
      <c r="A583" s="81">
        <v>98085335</v>
      </c>
      <c r="B583" s="78">
        <v>44746</v>
      </c>
      <c r="C583" s="79">
        <v>44747</v>
      </c>
      <c r="D583" s="77" t="s">
        <v>862</v>
      </c>
      <c r="E583" s="87">
        <v>44753</v>
      </c>
      <c r="F583" s="81">
        <v>80</v>
      </c>
      <c r="G583" s="81" t="s">
        <v>1020</v>
      </c>
      <c r="H583" s="81" t="s">
        <v>1015</v>
      </c>
      <c r="I583" s="78">
        <v>44780</v>
      </c>
      <c r="J583" s="81"/>
      <c r="K583" s="111" t="s">
        <v>117</v>
      </c>
      <c r="L583" s="82" t="s">
        <v>1003</v>
      </c>
      <c r="M583" s="77" t="s">
        <v>5</v>
      </c>
      <c r="N583" s="83">
        <v>44796</v>
      </c>
      <c r="O583" s="84"/>
      <c r="P583" s="76">
        <v>69</v>
      </c>
      <c r="Q583" s="76">
        <v>25000</v>
      </c>
      <c r="R583" s="76">
        <v>4</v>
      </c>
      <c r="S583" s="85" t="s">
        <v>875</v>
      </c>
      <c r="T583" s="88" t="s">
        <v>876</v>
      </c>
      <c r="U583" s="76">
        <v>25.22</v>
      </c>
      <c r="V583" s="111" t="s">
        <v>909</v>
      </c>
    </row>
    <row r="584" spans="1:22" ht="15" customHeight="1">
      <c r="A584" s="81">
        <v>98084593</v>
      </c>
      <c r="B584" s="78">
        <v>44742</v>
      </c>
      <c r="C584" s="79">
        <v>44713</v>
      </c>
      <c r="D584" s="77" t="s">
        <v>862</v>
      </c>
      <c r="E584" s="87">
        <v>44753</v>
      </c>
      <c r="F584" s="81">
        <v>80</v>
      </c>
      <c r="G584" s="81" t="s">
        <v>1020</v>
      </c>
      <c r="H584" s="81" t="s">
        <v>1015</v>
      </c>
      <c r="I584" s="78">
        <v>44780</v>
      </c>
      <c r="J584" s="76"/>
      <c r="K584" s="111" t="s">
        <v>117</v>
      </c>
      <c r="L584" s="82" t="s">
        <v>928</v>
      </c>
      <c r="M584" s="77" t="s">
        <v>5</v>
      </c>
      <c r="N584" s="83">
        <v>44782</v>
      </c>
      <c r="O584" s="84"/>
      <c r="P584" s="76">
        <v>69</v>
      </c>
      <c r="Q584" s="76">
        <v>25000</v>
      </c>
      <c r="R584" s="76">
        <v>4</v>
      </c>
      <c r="S584" s="85" t="s">
        <v>875</v>
      </c>
      <c r="T584" s="88" t="s">
        <v>876</v>
      </c>
      <c r="U584" s="76">
        <v>25.22</v>
      </c>
      <c r="V584" s="111" t="s">
        <v>909</v>
      </c>
    </row>
    <row r="585" spans="1:22" ht="15" customHeight="1">
      <c r="A585" s="81">
        <v>98075518</v>
      </c>
      <c r="B585" s="78">
        <v>44750</v>
      </c>
      <c r="C585" s="79">
        <v>44750</v>
      </c>
      <c r="D585" s="77" t="s">
        <v>862</v>
      </c>
      <c r="E585" s="87">
        <v>44753</v>
      </c>
      <c r="F585" s="81">
        <v>80</v>
      </c>
      <c r="G585" s="81" t="s">
        <v>1020</v>
      </c>
      <c r="H585" s="81" t="s">
        <v>1015</v>
      </c>
      <c r="I585" s="78">
        <v>44780</v>
      </c>
      <c r="J585" s="81"/>
      <c r="K585" s="111" t="s">
        <v>117</v>
      </c>
      <c r="L585" s="82" t="s">
        <v>1025</v>
      </c>
      <c r="M585" s="77" t="s">
        <v>5</v>
      </c>
      <c r="N585" s="83"/>
      <c r="O585" s="84"/>
      <c r="P585" s="76">
        <v>69</v>
      </c>
      <c r="Q585" s="76">
        <v>25000</v>
      </c>
      <c r="R585" s="76">
        <v>4</v>
      </c>
      <c r="S585" s="85" t="s">
        <v>875</v>
      </c>
      <c r="T585" s="88" t="s">
        <v>876</v>
      </c>
      <c r="U585" s="76">
        <v>25.22</v>
      </c>
      <c r="V585" s="111" t="s">
        <v>909</v>
      </c>
    </row>
    <row r="586" spans="1:22" ht="15" customHeight="1">
      <c r="A586" s="81">
        <v>98077407</v>
      </c>
      <c r="B586" s="78">
        <v>44750</v>
      </c>
      <c r="C586" s="79">
        <v>44750</v>
      </c>
      <c r="D586" s="77" t="s">
        <v>862</v>
      </c>
      <c r="E586" s="87">
        <v>44753</v>
      </c>
      <c r="F586" s="81">
        <v>80</v>
      </c>
      <c r="G586" s="81" t="s">
        <v>1020</v>
      </c>
      <c r="H586" s="81" t="s">
        <v>1015</v>
      </c>
      <c r="I586" s="78">
        <v>44780</v>
      </c>
      <c r="J586" s="81"/>
      <c r="K586" s="111" t="s">
        <v>117</v>
      </c>
      <c r="L586" s="82" t="s">
        <v>1025</v>
      </c>
      <c r="M586" s="77" t="s">
        <v>5</v>
      </c>
      <c r="N586" s="83"/>
      <c r="O586" s="84"/>
      <c r="P586" s="76">
        <v>69</v>
      </c>
      <c r="Q586" s="76">
        <v>25000</v>
      </c>
      <c r="R586" s="76">
        <v>4</v>
      </c>
      <c r="S586" s="85" t="s">
        <v>875</v>
      </c>
      <c r="T586" s="88" t="s">
        <v>876</v>
      </c>
      <c r="U586" s="76">
        <v>25.22</v>
      </c>
      <c r="V586" s="111" t="s">
        <v>909</v>
      </c>
    </row>
    <row r="587" spans="1:22" ht="15" customHeight="1">
      <c r="A587" s="81">
        <v>98077563</v>
      </c>
      <c r="B587" s="78">
        <v>44750</v>
      </c>
      <c r="C587" s="79">
        <v>44750</v>
      </c>
      <c r="D587" s="77" t="s">
        <v>862</v>
      </c>
      <c r="E587" s="87">
        <v>44753</v>
      </c>
      <c r="F587" s="81">
        <v>80</v>
      </c>
      <c r="G587" s="81" t="s">
        <v>1020</v>
      </c>
      <c r="H587" s="81" t="s">
        <v>1015</v>
      </c>
      <c r="I587" s="78">
        <v>44780</v>
      </c>
      <c r="J587" s="81"/>
      <c r="K587" s="111" t="s">
        <v>117</v>
      </c>
      <c r="L587" s="82" t="s">
        <v>1025</v>
      </c>
      <c r="M587" s="77" t="s">
        <v>5</v>
      </c>
      <c r="N587" s="83"/>
      <c r="O587" s="84"/>
      <c r="P587" s="76">
        <v>69</v>
      </c>
      <c r="Q587" s="76">
        <v>25000</v>
      </c>
      <c r="R587" s="76">
        <v>4</v>
      </c>
      <c r="S587" s="85" t="s">
        <v>875</v>
      </c>
      <c r="T587" s="88" t="s">
        <v>876</v>
      </c>
      <c r="U587" s="76">
        <v>25.22</v>
      </c>
      <c r="V587" s="111" t="s">
        <v>909</v>
      </c>
    </row>
    <row r="588" spans="1:22" ht="15" customHeight="1">
      <c r="A588" s="81">
        <v>98084866</v>
      </c>
      <c r="B588" s="78">
        <v>44750</v>
      </c>
      <c r="C588" s="79">
        <v>44750</v>
      </c>
      <c r="D588" s="77" t="s">
        <v>862</v>
      </c>
      <c r="E588" s="87">
        <v>44753</v>
      </c>
      <c r="F588" s="81">
        <v>80</v>
      </c>
      <c r="G588" s="81" t="s">
        <v>1020</v>
      </c>
      <c r="H588" s="81" t="s">
        <v>1015</v>
      </c>
      <c r="I588" s="78">
        <v>44780</v>
      </c>
      <c r="J588" s="81"/>
      <c r="K588" s="111" t="s">
        <v>117</v>
      </c>
      <c r="L588" s="82" t="s">
        <v>1025</v>
      </c>
      <c r="M588" s="77" t="s">
        <v>5</v>
      </c>
      <c r="N588" s="83">
        <v>44785</v>
      </c>
      <c r="O588" s="84"/>
      <c r="P588" s="76">
        <v>69</v>
      </c>
      <c r="Q588" s="76">
        <v>25000</v>
      </c>
      <c r="R588" s="76">
        <v>4</v>
      </c>
      <c r="S588" s="85" t="s">
        <v>875</v>
      </c>
      <c r="T588" s="88" t="s">
        <v>876</v>
      </c>
      <c r="U588" s="76">
        <v>25.22</v>
      </c>
      <c r="V588" s="111" t="s">
        <v>909</v>
      </c>
    </row>
    <row r="589" spans="1:22" ht="15" customHeight="1">
      <c r="A589" s="81">
        <v>98085277</v>
      </c>
      <c r="B589" s="78">
        <v>44750</v>
      </c>
      <c r="C589" s="79">
        <v>44750</v>
      </c>
      <c r="D589" s="77" t="s">
        <v>862</v>
      </c>
      <c r="E589" s="87">
        <v>44753</v>
      </c>
      <c r="F589" s="81">
        <v>80</v>
      </c>
      <c r="G589" s="81" t="s">
        <v>1020</v>
      </c>
      <c r="H589" s="81" t="s">
        <v>1015</v>
      </c>
      <c r="I589" s="78">
        <v>44780</v>
      </c>
      <c r="J589" s="81"/>
      <c r="K589" s="111" t="s">
        <v>117</v>
      </c>
      <c r="L589" s="82" t="s">
        <v>1025</v>
      </c>
      <c r="M589" s="77" t="s">
        <v>5</v>
      </c>
      <c r="N589" s="83">
        <v>44795</v>
      </c>
      <c r="O589" s="84"/>
      <c r="P589" s="76">
        <v>69</v>
      </c>
      <c r="Q589" s="76">
        <v>25000</v>
      </c>
      <c r="R589" s="76">
        <v>4</v>
      </c>
      <c r="S589" s="85" t="s">
        <v>875</v>
      </c>
      <c r="T589" s="88" t="s">
        <v>876</v>
      </c>
      <c r="U589" s="76">
        <v>25.22</v>
      </c>
      <c r="V589" s="111" t="s">
        <v>909</v>
      </c>
    </row>
    <row r="590" spans="1:22" ht="15" customHeight="1">
      <c r="A590" s="81">
        <v>98088461</v>
      </c>
      <c r="B590" s="78">
        <v>44750</v>
      </c>
      <c r="C590" s="79">
        <v>44750</v>
      </c>
      <c r="D590" s="77" t="s">
        <v>862</v>
      </c>
      <c r="E590" s="87">
        <v>44753</v>
      </c>
      <c r="F590" s="81">
        <v>80</v>
      </c>
      <c r="G590" s="81" t="s">
        <v>1020</v>
      </c>
      <c r="H590" s="81" t="s">
        <v>1015</v>
      </c>
      <c r="I590" s="78">
        <v>44780</v>
      </c>
      <c r="J590" s="81"/>
      <c r="K590" s="111" t="s">
        <v>117</v>
      </c>
      <c r="L590" s="82" t="s">
        <v>1025</v>
      </c>
      <c r="M590" s="77" t="s">
        <v>5</v>
      </c>
      <c r="N590" s="83"/>
      <c r="O590" s="84"/>
      <c r="P590" s="76">
        <v>69</v>
      </c>
      <c r="Q590" s="76">
        <v>25000</v>
      </c>
      <c r="R590" s="76">
        <v>4</v>
      </c>
      <c r="S590" s="85" t="s">
        <v>875</v>
      </c>
      <c r="T590" s="88" t="s">
        <v>876</v>
      </c>
      <c r="U590" s="76">
        <v>25.22</v>
      </c>
      <c r="V590" s="111" t="s">
        <v>909</v>
      </c>
    </row>
    <row r="591" spans="1:22" ht="15" customHeight="1">
      <c r="A591" s="81">
        <v>98095763</v>
      </c>
      <c r="B591" s="78">
        <v>44750</v>
      </c>
      <c r="C591" s="79">
        <v>44750</v>
      </c>
      <c r="D591" s="77" t="s">
        <v>862</v>
      </c>
      <c r="E591" s="87">
        <v>44753</v>
      </c>
      <c r="F591" s="81">
        <v>80</v>
      </c>
      <c r="G591" s="81" t="s">
        <v>1020</v>
      </c>
      <c r="H591" s="81" t="s">
        <v>1015</v>
      </c>
      <c r="I591" s="78">
        <v>44780</v>
      </c>
      <c r="J591" s="81"/>
      <c r="K591" s="111" t="s">
        <v>117</v>
      </c>
      <c r="L591" s="82" t="s">
        <v>1025</v>
      </c>
      <c r="M591" s="77" t="s">
        <v>5</v>
      </c>
      <c r="N591" s="83"/>
      <c r="O591" s="84"/>
      <c r="P591" s="76">
        <v>69</v>
      </c>
      <c r="Q591" s="76">
        <v>25000</v>
      </c>
      <c r="R591" s="76">
        <v>4</v>
      </c>
      <c r="S591" s="85" t="s">
        <v>875</v>
      </c>
      <c r="T591" s="88" t="s">
        <v>876</v>
      </c>
      <c r="U591" s="76">
        <v>25.22</v>
      </c>
      <c r="V591" s="111" t="s">
        <v>909</v>
      </c>
    </row>
    <row r="592" spans="1:22" ht="15" customHeight="1">
      <c r="A592" s="81">
        <v>98098197</v>
      </c>
      <c r="B592" s="78">
        <v>44750</v>
      </c>
      <c r="C592" s="79">
        <v>44750</v>
      </c>
      <c r="D592" s="77" t="s">
        <v>862</v>
      </c>
      <c r="E592" s="87">
        <v>44753</v>
      </c>
      <c r="F592" s="81">
        <v>80</v>
      </c>
      <c r="G592" s="81" t="s">
        <v>1020</v>
      </c>
      <c r="H592" s="81" t="s">
        <v>1015</v>
      </c>
      <c r="I592" s="78">
        <v>44780</v>
      </c>
      <c r="J592" s="81"/>
      <c r="K592" s="111" t="s">
        <v>117</v>
      </c>
      <c r="L592" s="82" t="s">
        <v>1025</v>
      </c>
      <c r="M592" s="77" t="s">
        <v>5</v>
      </c>
      <c r="N592" s="83"/>
      <c r="O592" s="84"/>
      <c r="P592" s="76">
        <v>69</v>
      </c>
      <c r="Q592" s="76">
        <v>25000</v>
      </c>
      <c r="R592" s="76">
        <v>4</v>
      </c>
      <c r="S592" s="85" t="s">
        <v>875</v>
      </c>
      <c r="T592" s="88" t="s">
        <v>876</v>
      </c>
      <c r="U592" s="76">
        <v>25.22</v>
      </c>
      <c r="V592" s="111" t="s">
        <v>909</v>
      </c>
    </row>
    <row r="593" spans="1:22" ht="15" customHeight="1">
      <c r="A593" s="81">
        <v>98190622</v>
      </c>
      <c r="B593" s="78">
        <v>44750</v>
      </c>
      <c r="C593" s="79">
        <v>44750</v>
      </c>
      <c r="D593" s="77" t="s">
        <v>862</v>
      </c>
      <c r="E593" s="87">
        <v>44753</v>
      </c>
      <c r="F593" s="81">
        <v>80</v>
      </c>
      <c r="G593" s="81" t="s">
        <v>1020</v>
      </c>
      <c r="H593" s="81" t="s">
        <v>1015</v>
      </c>
      <c r="I593" s="78">
        <v>44780</v>
      </c>
      <c r="J593" s="81"/>
      <c r="K593" s="111" t="s">
        <v>117</v>
      </c>
      <c r="L593" s="82" t="s">
        <v>1025</v>
      </c>
      <c r="M593" s="77" t="s">
        <v>5</v>
      </c>
      <c r="N593" s="83"/>
      <c r="O593" s="84"/>
      <c r="P593" s="76">
        <v>69</v>
      </c>
      <c r="Q593" s="76">
        <v>25000</v>
      </c>
      <c r="R593" s="76">
        <v>4</v>
      </c>
      <c r="S593" s="85" t="s">
        <v>875</v>
      </c>
      <c r="T593" s="88" t="s">
        <v>876</v>
      </c>
      <c r="U593" s="76">
        <v>25.22</v>
      </c>
      <c r="V593" s="111" t="s">
        <v>909</v>
      </c>
    </row>
    <row r="594" spans="1:22" ht="15" customHeight="1">
      <c r="A594" s="81">
        <v>98195860</v>
      </c>
      <c r="B594" s="78">
        <v>44750</v>
      </c>
      <c r="C594" s="79">
        <v>44750</v>
      </c>
      <c r="D594" s="77" t="s">
        <v>862</v>
      </c>
      <c r="E594" s="87">
        <v>44753</v>
      </c>
      <c r="F594" s="81">
        <v>80</v>
      </c>
      <c r="G594" s="81" t="s">
        <v>1020</v>
      </c>
      <c r="H594" s="81" t="s">
        <v>1015</v>
      </c>
      <c r="I594" s="78">
        <v>44780</v>
      </c>
      <c r="J594" s="81"/>
      <c r="K594" s="111" t="s">
        <v>117</v>
      </c>
      <c r="L594" s="82" t="s">
        <v>1025</v>
      </c>
      <c r="M594" s="77" t="s">
        <v>5</v>
      </c>
      <c r="N594" s="83"/>
      <c r="O594" s="84"/>
      <c r="P594" s="76">
        <v>69</v>
      </c>
      <c r="Q594" s="76">
        <v>25000</v>
      </c>
      <c r="R594" s="76">
        <v>4</v>
      </c>
      <c r="S594" s="85" t="s">
        <v>875</v>
      </c>
      <c r="T594" s="88" t="s">
        <v>876</v>
      </c>
      <c r="U594" s="76">
        <v>25.22</v>
      </c>
      <c r="V594" s="111" t="s">
        <v>909</v>
      </c>
    </row>
    <row r="595" spans="1:22" ht="15" customHeight="1">
      <c r="A595" s="81">
        <v>98196736</v>
      </c>
      <c r="B595" s="78">
        <v>44750</v>
      </c>
      <c r="C595" s="79">
        <v>44750</v>
      </c>
      <c r="D595" s="77" t="s">
        <v>862</v>
      </c>
      <c r="E595" s="87">
        <v>44753</v>
      </c>
      <c r="F595" s="81">
        <v>80</v>
      </c>
      <c r="G595" s="81" t="s">
        <v>1020</v>
      </c>
      <c r="H595" s="81" t="s">
        <v>1015</v>
      </c>
      <c r="I595" s="78">
        <v>44780</v>
      </c>
      <c r="J595" s="81"/>
      <c r="K595" s="111" t="s">
        <v>117</v>
      </c>
      <c r="L595" s="82" t="s">
        <v>1025</v>
      </c>
      <c r="M595" s="77" t="s">
        <v>5</v>
      </c>
      <c r="N595" s="83"/>
      <c r="O595" s="84"/>
      <c r="P595" s="76">
        <v>69</v>
      </c>
      <c r="Q595" s="76">
        <v>25000</v>
      </c>
      <c r="R595" s="76">
        <v>4</v>
      </c>
      <c r="S595" s="85" t="s">
        <v>875</v>
      </c>
      <c r="T595" s="88" t="s">
        <v>876</v>
      </c>
      <c r="U595" s="76">
        <v>25.22</v>
      </c>
      <c r="V595" s="111" t="s">
        <v>909</v>
      </c>
    </row>
    <row r="596" spans="1:22" ht="15" customHeight="1">
      <c r="A596" s="81">
        <v>98162522</v>
      </c>
      <c r="B596" s="78">
        <v>44750</v>
      </c>
      <c r="C596" s="79">
        <v>44750</v>
      </c>
      <c r="D596" s="77" t="s">
        <v>862</v>
      </c>
      <c r="E596" s="87">
        <v>44753</v>
      </c>
      <c r="F596" s="81">
        <v>80</v>
      </c>
      <c r="G596" s="81" t="s">
        <v>1020</v>
      </c>
      <c r="H596" s="81" t="s">
        <v>1015</v>
      </c>
      <c r="I596" s="78">
        <v>44780</v>
      </c>
      <c r="J596" s="81"/>
      <c r="K596" s="111" t="s">
        <v>117</v>
      </c>
      <c r="L596" s="82" t="s">
        <v>1025</v>
      </c>
      <c r="M596" s="77" t="s">
        <v>5</v>
      </c>
      <c r="N596" s="83"/>
      <c r="O596" s="84"/>
      <c r="P596" s="76">
        <v>69</v>
      </c>
      <c r="Q596" s="81">
        <v>24500</v>
      </c>
      <c r="R596" s="81">
        <v>4</v>
      </c>
      <c r="S596" s="89" t="s">
        <v>877</v>
      </c>
      <c r="T596" s="76" t="s">
        <v>878</v>
      </c>
      <c r="U596" s="76">
        <v>25.186</v>
      </c>
      <c r="V596" s="111" t="s">
        <v>909</v>
      </c>
    </row>
    <row r="597" spans="1:22" ht="15" customHeight="1">
      <c r="A597" s="81">
        <v>98163835</v>
      </c>
      <c r="B597" s="78">
        <v>44750</v>
      </c>
      <c r="C597" s="79">
        <v>44750</v>
      </c>
      <c r="D597" s="77" t="s">
        <v>862</v>
      </c>
      <c r="E597" s="87">
        <v>44753</v>
      </c>
      <c r="F597" s="81">
        <v>80</v>
      </c>
      <c r="G597" s="81" t="s">
        <v>1020</v>
      </c>
      <c r="H597" s="81" t="s">
        <v>1015</v>
      </c>
      <c r="I597" s="78">
        <v>44780</v>
      </c>
      <c r="J597" s="81"/>
      <c r="K597" s="111" t="s">
        <v>117</v>
      </c>
      <c r="L597" s="82" t="s">
        <v>1025</v>
      </c>
      <c r="M597" s="77" t="s">
        <v>5</v>
      </c>
      <c r="N597" s="83"/>
      <c r="O597" s="84"/>
      <c r="P597" s="76">
        <v>69</v>
      </c>
      <c r="Q597" s="76">
        <v>25000</v>
      </c>
      <c r="R597" s="81">
        <v>4</v>
      </c>
      <c r="S597" s="89" t="s">
        <v>877</v>
      </c>
      <c r="T597" s="76" t="s">
        <v>878</v>
      </c>
      <c r="U597" s="76">
        <v>25.186</v>
      </c>
      <c r="V597" s="111" t="s">
        <v>909</v>
      </c>
    </row>
    <row r="598" spans="1:22" ht="15" customHeight="1">
      <c r="A598" s="81">
        <v>98164445</v>
      </c>
      <c r="B598" s="78">
        <v>44750</v>
      </c>
      <c r="C598" s="79">
        <v>44750</v>
      </c>
      <c r="D598" s="77" t="s">
        <v>862</v>
      </c>
      <c r="E598" s="87">
        <v>44753</v>
      </c>
      <c r="F598" s="81">
        <v>80</v>
      </c>
      <c r="G598" s="81" t="s">
        <v>1020</v>
      </c>
      <c r="H598" s="81" t="s">
        <v>1015</v>
      </c>
      <c r="I598" s="78">
        <v>44780</v>
      </c>
      <c r="J598" s="81"/>
      <c r="K598" s="111" t="s">
        <v>117</v>
      </c>
      <c r="L598" s="82" t="s">
        <v>1025</v>
      </c>
      <c r="M598" s="77" t="s">
        <v>5</v>
      </c>
      <c r="N598" s="83"/>
      <c r="O598" s="84"/>
      <c r="P598" s="76">
        <v>69</v>
      </c>
      <c r="Q598" s="81">
        <v>24500</v>
      </c>
      <c r="R598" s="81">
        <v>4</v>
      </c>
      <c r="S598" s="89" t="s">
        <v>877</v>
      </c>
      <c r="T598" s="76" t="s">
        <v>878</v>
      </c>
      <c r="U598" s="76">
        <v>25.186</v>
      </c>
      <c r="V598" s="111" t="s">
        <v>909</v>
      </c>
    </row>
    <row r="599" spans="1:22" ht="15" customHeight="1">
      <c r="A599" s="81">
        <v>98164536</v>
      </c>
      <c r="B599" s="78">
        <v>44750</v>
      </c>
      <c r="C599" s="79">
        <v>44750</v>
      </c>
      <c r="D599" s="77" t="s">
        <v>862</v>
      </c>
      <c r="E599" s="87">
        <v>44753</v>
      </c>
      <c r="F599" s="81">
        <v>80</v>
      </c>
      <c r="G599" s="81" t="s">
        <v>1020</v>
      </c>
      <c r="H599" s="81" t="s">
        <v>1015</v>
      </c>
      <c r="I599" s="78">
        <v>44780</v>
      </c>
      <c r="J599" s="81"/>
      <c r="K599" s="111" t="s">
        <v>117</v>
      </c>
      <c r="L599" s="82" t="s">
        <v>1025</v>
      </c>
      <c r="M599" s="77" t="s">
        <v>5</v>
      </c>
      <c r="N599" s="83"/>
      <c r="O599" s="84"/>
      <c r="P599" s="76">
        <v>69</v>
      </c>
      <c r="Q599" s="81">
        <v>24500</v>
      </c>
      <c r="R599" s="81">
        <v>4</v>
      </c>
      <c r="S599" s="89" t="s">
        <v>877</v>
      </c>
      <c r="T599" s="76" t="s">
        <v>878</v>
      </c>
      <c r="U599" s="76">
        <v>25.186</v>
      </c>
      <c r="V599" s="111" t="s">
        <v>909</v>
      </c>
    </row>
    <row r="600" spans="1:22" ht="15" customHeight="1">
      <c r="A600" s="91"/>
      <c r="B600" s="93"/>
      <c r="C600" s="93"/>
      <c r="D600" s="92"/>
      <c r="E600" s="92"/>
      <c r="F600" s="92"/>
      <c r="G600" s="190"/>
      <c r="H600" s="439" t="s">
        <v>1027</v>
      </c>
      <c r="I600" s="440"/>
      <c r="J600" s="441"/>
      <c r="K600" s="92"/>
      <c r="L600" s="92"/>
      <c r="M600" s="92"/>
      <c r="N600" s="92"/>
      <c r="O600" s="94"/>
      <c r="P600" s="92"/>
      <c r="Q600" s="92"/>
      <c r="R600" s="92"/>
      <c r="S600" s="92"/>
      <c r="T600" s="92"/>
      <c r="U600" s="92"/>
      <c r="V600" s="94"/>
    </row>
    <row r="601" spans="1:22" ht="15" customHeight="1">
      <c r="A601" s="115">
        <v>54303037</v>
      </c>
      <c r="B601" s="78">
        <v>44748</v>
      </c>
      <c r="C601" s="79">
        <v>44749</v>
      </c>
      <c r="D601" s="77" t="s">
        <v>862</v>
      </c>
      <c r="E601" s="80">
        <v>44753.993055555555</v>
      </c>
      <c r="F601" s="103">
        <v>40</v>
      </c>
      <c r="G601" s="81" t="s">
        <v>1027</v>
      </c>
      <c r="H601" s="81"/>
      <c r="I601" s="78"/>
      <c r="J601" s="81"/>
      <c r="K601" s="117" t="s">
        <v>932</v>
      </c>
      <c r="L601" s="82" t="s">
        <v>1028</v>
      </c>
      <c r="M601" s="77" t="s">
        <v>6</v>
      </c>
      <c r="N601" s="83"/>
      <c r="O601" s="84"/>
      <c r="P601" s="76">
        <v>70</v>
      </c>
      <c r="Q601" s="127">
        <v>21000</v>
      </c>
      <c r="R601" s="127">
        <v>2</v>
      </c>
      <c r="S601" s="128" t="s">
        <v>953</v>
      </c>
      <c r="T601" s="129" t="s">
        <v>954</v>
      </c>
      <c r="U601" s="127">
        <v>14.62</v>
      </c>
      <c r="V601" s="117" t="s">
        <v>934</v>
      </c>
    </row>
    <row r="602" spans="1:22" ht="15" customHeight="1">
      <c r="A602" s="115">
        <v>54336185</v>
      </c>
      <c r="B602" s="78">
        <v>44748</v>
      </c>
      <c r="C602" s="79">
        <v>44749</v>
      </c>
      <c r="D602" s="77" t="s">
        <v>862</v>
      </c>
      <c r="E602" s="87">
        <v>44753</v>
      </c>
      <c r="F602" s="103">
        <v>40</v>
      </c>
      <c r="G602" s="81" t="s">
        <v>1027</v>
      </c>
      <c r="H602" s="81" t="s">
        <v>1015</v>
      </c>
      <c r="I602" s="78">
        <v>44780</v>
      </c>
      <c r="J602" s="81"/>
      <c r="K602" s="117" t="s">
        <v>932</v>
      </c>
      <c r="L602" s="82" t="s">
        <v>1028</v>
      </c>
      <c r="M602" s="77" t="s">
        <v>6</v>
      </c>
      <c r="N602" s="83"/>
      <c r="O602" s="84"/>
      <c r="P602" s="76">
        <v>70</v>
      </c>
      <c r="Q602" s="127">
        <v>21000</v>
      </c>
      <c r="R602" s="127">
        <v>2</v>
      </c>
      <c r="S602" s="128" t="s">
        <v>953</v>
      </c>
      <c r="T602" s="129" t="s">
        <v>954</v>
      </c>
      <c r="U602" s="127">
        <v>14.62</v>
      </c>
      <c r="V602" s="117" t="s">
        <v>934</v>
      </c>
    </row>
    <row r="603" spans="1:22" ht="15" customHeight="1">
      <c r="A603" s="115">
        <v>54954839</v>
      </c>
      <c r="B603" s="78">
        <v>44748</v>
      </c>
      <c r="C603" s="79">
        <v>44749</v>
      </c>
      <c r="D603" s="77" t="s">
        <v>862</v>
      </c>
      <c r="E603" s="87">
        <v>44753</v>
      </c>
      <c r="F603" s="103">
        <v>40</v>
      </c>
      <c r="G603" s="81" t="s">
        <v>1027</v>
      </c>
      <c r="H603" s="81" t="s">
        <v>1015</v>
      </c>
      <c r="I603" s="78">
        <v>44780</v>
      </c>
      <c r="J603" s="81"/>
      <c r="K603" s="117" t="s">
        <v>932</v>
      </c>
      <c r="L603" s="82" t="s">
        <v>1028</v>
      </c>
      <c r="M603" s="77" t="s">
        <v>6</v>
      </c>
      <c r="N603" s="83"/>
      <c r="O603" s="84"/>
      <c r="P603" s="76">
        <v>70</v>
      </c>
      <c r="Q603" s="127">
        <v>22000</v>
      </c>
      <c r="R603" s="127">
        <v>2</v>
      </c>
      <c r="S603" s="128" t="s">
        <v>953</v>
      </c>
      <c r="T603" s="129" t="s">
        <v>954</v>
      </c>
      <c r="U603" s="127">
        <v>14.62</v>
      </c>
      <c r="V603" s="117" t="s">
        <v>934</v>
      </c>
    </row>
    <row r="604" spans="1:22" ht="15" customHeight="1">
      <c r="A604" s="115">
        <v>54955570</v>
      </c>
      <c r="B604" s="78">
        <v>44748</v>
      </c>
      <c r="C604" s="79">
        <v>44749</v>
      </c>
      <c r="D604" s="77" t="s">
        <v>862</v>
      </c>
      <c r="E604" s="87">
        <v>44753</v>
      </c>
      <c r="F604" s="103">
        <v>40</v>
      </c>
      <c r="G604" s="81" t="s">
        <v>1027</v>
      </c>
      <c r="H604" s="81" t="s">
        <v>1015</v>
      </c>
      <c r="I604" s="78">
        <v>44780</v>
      </c>
      <c r="J604" s="81"/>
      <c r="K604" s="117" t="s">
        <v>932</v>
      </c>
      <c r="L604" s="82" t="s">
        <v>1028</v>
      </c>
      <c r="M604" s="77" t="s">
        <v>6</v>
      </c>
      <c r="N604" s="83"/>
      <c r="O604" s="84"/>
      <c r="P604" s="81">
        <v>71</v>
      </c>
      <c r="Q604" s="81">
        <v>21000</v>
      </c>
      <c r="R604" s="81">
        <v>2</v>
      </c>
      <c r="S604" s="89" t="s">
        <v>953</v>
      </c>
      <c r="T604" s="81" t="s">
        <v>955</v>
      </c>
      <c r="U604" s="81">
        <v>14.62</v>
      </c>
      <c r="V604" s="117" t="s">
        <v>934</v>
      </c>
    </row>
    <row r="605" spans="1:22" ht="15" customHeight="1">
      <c r="A605" s="115">
        <v>54975248</v>
      </c>
      <c r="B605" s="78">
        <v>44748</v>
      </c>
      <c r="C605" s="79">
        <v>44749</v>
      </c>
      <c r="D605" s="77" t="s">
        <v>862</v>
      </c>
      <c r="E605" s="87">
        <v>44753</v>
      </c>
      <c r="F605" s="103">
        <v>40</v>
      </c>
      <c r="G605" s="81" t="s">
        <v>1027</v>
      </c>
      <c r="H605" s="81" t="s">
        <v>1015</v>
      </c>
      <c r="I605" s="78">
        <v>44780</v>
      </c>
      <c r="J605" s="81"/>
      <c r="K605" s="117" t="s">
        <v>932</v>
      </c>
      <c r="L605" s="82" t="s">
        <v>1028</v>
      </c>
      <c r="M605" s="77" t="s">
        <v>6</v>
      </c>
      <c r="N605" s="83"/>
      <c r="O605" s="84"/>
      <c r="P605" s="76">
        <v>70</v>
      </c>
      <c r="Q605" s="127">
        <v>21500</v>
      </c>
      <c r="R605" s="127">
        <v>2</v>
      </c>
      <c r="S605" s="128" t="s">
        <v>953</v>
      </c>
      <c r="T605" s="129" t="s">
        <v>954</v>
      </c>
      <c r="U605" s="127">
        <v>14.62</v>
      </c>
      <c r="V605" s="117" t="s">
        <v>934</v>
      </c>
    </row>
    <row r="606" spans="1:22" ht="15" customHeight="1">
      <c r="A606" s="115">
        <v>54302906</v>
      </c>
      <c r="B606" s="78">
        <v>44748</v>
      </c>
      <c r="C606" s="79">
        <v>44749</v>
      </c>
      <c r="D606" s="77" t="s">
        <v>862</v>
      </c>
      <c r="E606" s="87">
        <v>44753</v>
      </c>
      <c r="F606" s="103">
        <v>40</v>
      </c>
      <c r="G606" s="81" t="s">
        <v>1027</v>
      </c>
      <c r="H606" s="81" t="s">
        <v>1029</v>
      </c>
      <c r="I606" s="78">
        <v>44779</v>
      </c>
      <c r="J606" s="81"/>
      <c r="K606" s="117" t="s">
        <v>932</v>
      </c>
      <c r="L606" s="82" t="s">
        <v>1030</v>
      </c>
      <c r="M606" s="77" t="s">
        <v>8</v>
      </c>
      <c r="N606" s="83"/>
      <c r="O606" s="84"/>
      <c r="P606" s="76">
        <v>70</v>
      </c>
      <c r="Q606" s="127">
        <v>21000</v>
      </c>
      <c r="R606" s="127">
        <v>2</v>
      </c>
      <c r="S606" s="128" t="s">
        <v>953</v>
      </c>
      <c r="T606" s="129" t="s">
        <v>954</v>
      </c>
      <c r="U606" s="127">
        <v>14.62</v>
      </c>
      <c r="V606" s="117" t="s">
        <v>934</v>
      </c>
    </row>
    <row r="607" spans="1:22" ht="15" customHeight="1">
      <c r="A607" s="115">
        <v>54958137</v>
      </c>
      <c r="B607" s="78">
        <v>44748</v>
      </c>
      <c r="C607" s="79">
        <v>44749</v>
      </c>
      <c r="D607" s="77" t="s">
        <v>862</v>
      </c>
      <c r="E607" s="87">
        <v>44753</v>
      </c>
      <c r="F607" s="103">
        <v>40</v>
      </c>
      <c r="G607" s="81" t="s">
        <v>1027</v>
      </c>
      <c r="H607" s="81" t="s">
        <v>1029</v>
      </c>
      <c r="I607" s="78">
        <v>44779</v>
      </c>
      <c r="J607" s="81"/>
      <c r="K607" s="117" t="s">
        <v>932</v>
      </c>
      <c r="L607" s="82" t="s">
        <v>1030</v>
      </c>
      <c r="M607" s="77" t="s">
        <v>8</v>
      </c>
      <c r="N607" s="83"/>
      <c r="O607" s="84"/>
      <c r="P607" s="76">
        <v>70</v>
      </c>
      <c r="Q607" s="127">
        <v>22000</v>
      </c>
      <c r="R607" s="127">
        <v>2</v>
      </c>
      <c r="S607" s="128" t="s">
        <v>953</v>
      </c>
      <c r="T607" s="129" t="s">
        <v>954</v>
      </c>
      <c r="U607" s="127">
        <v>14.62</v>
      </c>
      <c r="V607" s="117" t="s">
        <v>934</v>
      </c>
    </row>
    <row r="608" spans="1:22" ht="15" customHeight="1">
      <c r="A608" s="115">
        <v>59911818</v>
      </c>
      <c r="B608" s="78">
        <v>44742</v>
      </c>
      <c r="C608" s="79">
        <v>44745</v>
      </c>
      <c r="D608" s="77" t="s">
        <v>862</v>
      </c>
      <c r="E608" s="87">
        <v>44753</v>
      </c>
      <c r="F608" s="103">
        <v>40</v>
      </c>
      <c r="G608" s="81" t="s">
        <v>1027</v>
      </c>
      <c r="H608" s="81" t="s">
        <v>1029</v>
      </c>
      <c r="I608" s="98">
        <v>44779</v>
      </c>
      <c r="J608" s="81" t="s">
        <v>1031</v>
      </c>
      <c r="K608" s="117" t="s">
        <v>932</v>
      </c>
      <c r="L608" s="82" t="s">
        <v>968</v>
      </c>
      <c r="M608" s="77" t="s">
        <v>8</v>
      </c>
      <c r="N608" s="83"/>
      <c r="O608" s="84"/>
      <c r="P608" s="81">
        <v>71</v>
      </c>
      <c r="Q608" s="81">
        <v>21000</v>
      </c>
      <c r="R608" s="81">
        <v>2</v>
      </c>
      <c r="S608" s="89" t="s">
        <v>953</v>
      </c>
      <c r="T608" s="81" t="s">
        <v>955</v>
      </c>
      <c r="U608" s="81">
        <v>14.62</v>
      </c>
      <c r="V608" s="117" t="s">
        <v>934</v>
      </c>
    </row>
    <row r="609" spans="1:22" ht="15" customHeight="1">
      <c r="A609" s="115">
        <v>59997080</v>
      </c>
      <c r="B609" s="78">
        <v>44748</v>
      </c>
      <c r="C609" s="79">
        <v>44749</v>
      </c>
      <c r="D609" s="77" t="s">
        <v>862</v>
      </c>
      <c r="E609" s="87">
        <v>44753</v>
      </c>
      <c r="F609" s="102">
        <v>60</v>
      </c>
      <c r="G609" s="81" t="s">
        <v>1027</v>
      </c>
      <c r="H609" s="81" t="s">
        <v>1015</v>
      </c>
      <c r="I609" s="78">
        <v>44780</v>
      </c>
      <c r="J609" s="81" t="s">
        <v>1032</v>
      </c>
      <c r="K609" s="117" t="s">
        <v>932</v>
      </c>
      <c r="L609" s="82" t="s">
        <v>1030</v>
      </c>
      <c r="M609" s="77" t="s">
        <v>8</v>
      </c>
      <c r="N609" s="83"/>
      <c r="O609" s="84"/>
      <c r="P609" s="76">
        <v>72</v>
      </c>
      <c r="Q609" s="76">
        <v>21700</v>
      </c>
      <c r="R609" s="76">
        <v>3</v>
      </c>
      <c r="S609" s="85" t="s">
        <v>899</v>
      </c>
      <c r="T609" s="76" t="s">
        <v>900</v>
      </c>
      <c r="U609" s="81">
        <v>19.62</v>
      </c>
      <c r="V609" s="117" t="s">
        <v>934</v>
      </c>
    </row>
    <row r="610" spans="1:22" ht="15" customHeight="1">
      <c r="A610" s="118">
        <v>54975198</v>
      </c>
      <c r="B610" s="123" t="s">
        <v>1033</v>
      </c>
      <c r="C610" s="79">
        <v>44748</v>
      </c>
      <c r="D610" s="114" t="s">
        <v>943</v>
      </c>
      <c r="E610" s="87">
        <v>44753</v>
      </c>
      <c r="F610" s="103">
        <v>40</v>
      </c>
      <c r="G610" s="81" t="s">
        <v>1027</v>
      </c>
      <c r="H610" s="81" t="s">
        <v>1029</v>
      </c>
      <c r="I610" s="98">
        <v>44779</v>
      </c>
      <c r="J610" s="4"/>
      <c r="K610" s="117" t="s">
        <v>932</v>
      </c>
      <c r="L610" s="164"/>
      <c r="M610" s="121" t="s">
        <v>282</v>
      </c>
      <c r="N610" s="122"/>
      <c r="O610" s="84"/>
      <c r="P610" s="76">
        <v>70</v>
      </c>
      <c r="Q610" s="127">
        <v>21500</v>
      </c>
      <c r="R610" s="127">
        <v>2</v>
      </c>
      <c r="S610" s="128" t="s">
        <v>953</v>
      </c>
      <c r="T610" s="129" t="s">
        <v>954</v>
      </c>
      <c r="U610" s="127">
        <v>14.62</v>
      </c>
      <c r="V610" s="117" t="s">
        <v>934</v>
      </c>
    </row>
    <row r="611" spans="1:22" ht="15" customHeight="1">
      <c r="A611" s="115">
        <v>54958152</v>
      </c>
      <c r="B611" s="78">
        <v>44742</v>
      </c>
      <c r="C611" s="79">
        <v>44745</v>
      </c>
      <c r="D611" s="77" t="s">
        <v>862</v>
      </c>
      <c r="E611" s="87">
        <v>44753</v>
      </c>
      <c r="F611" s="103">
        <v>40</v>
      </c>
      <c r="G611" s="81" t="s">
        <v>1027</v>
      </c>
      <c r="H611" s="81" t="s">
        <v>984</v>
      </c>
      <c r="I611" s="78">
        <v>44776</v>
      </c>
      <c r="J611" s="81"/>
      <c r="K611" s="117" t="s">
        <v>932</v>
      </c>
      <c r="L611" s="82" t="s">
        <v>968</v>
      </c>
      <c r="M611" s="77" t="s">
        <v>8</v>
      </c>
      <c r="N611" s="83"/>
      <c r="O611" s="84"/>
      <c r="P611" s="76">
        <v>70</v>
      </c>
      <c r="Q611" s="127">
        <v>22000</v>
      </c>
      <c r="R611" s="127">
        <v>2</v>
      </c>
      <c r="S611" s="128" t="s">
        <v>953</v>
      </c>
      <c r="T611" s="129" t="s">
        <v>954</v>
      </c>
      <c r="U611" s="127">
        <v>14.62</v>
      </c>
      <c r="V611" s="117" t="s">
        <v>934</v>
      </c>
    </row>
    <row r="612" spans="1:22" ht="15" customHeight="1">
      <c r="A612" s="115">
        <v>54315403</v>
      </c>
      <c r="B612" s="78">
        <v>44748</v>
      </c>
      <c r="C612" s="79">
        <v>44749</v>
      </c>
      <c r="D612" s="77" t="s">
        <v>862</v>
      </c>
      <c r="E612" s="87">
        <v>44753</v>
      </c>
      <c r="F612" s="103">
        <v>40</v>
      </c>
      <c r="G612" s="81" t="s">
        <v>1027</v>
      </c>
      <c r="H612" s="81" t="s">
        <v>1029</v>
      </c>
      <c r="I612" s="78">
        <v>44779</v>
      </c>
      <c r="J612" s="81"/>
      <c r="K612" s="117" t="s">
        <v>932</v>
      </c>
      <c r="L612" s="82" t="s">
        <v>1028</v>
      </c>
      <c r="M612" s="77" t="s">
        <v>6</v>
      </c>
      <c r="N612" s="83"/>
      <c r="O612" s="84"/>
      <c r="P612" s="76">
        <v>70</v>
      </c>
      <c r="Q612" s="127">
        <v>21000</v>
      </c>
      <c r="R612" s="127">
        <v>2</v>
      </c>
      <c r="S612" s="128" t="s">
        <v>953</v>
      </c>
      <c r="T612" s="129" t="s">
        <v>954</v>
      </c>
      <c r="U612" s="127">
        <v>14.62</v>
      </c>
      <c r="V612" s="117" t="s">
        <v>934</v>
      </c>
    </row>
    <row r="613" spans="1:22" ht="15" customHeight="1">
      <c r="A613" s="115">
        <v>54954128</v>
      </c>
      <c r="B613" s="78">
        <v>44748</v>
      </c>
      <c r="C613" s="79">
        <v>44749</v>
      </c>
      <c r="D613" s="77" t="s">
        <v>862</v>
      </c>
      <c r="E613" s="87">
        <v>44753</v>
      </c>
      <c r="F613" s="103">
        <v>40</v>
      </c>
      <c r="G613" s="81" t="s">
        <v>1027</v>
      </c>
      <c r="H613" s="81" t="s">
        <v>1029</v>
      </c>
      <c r="I613" s="78">
        <v>44779</v>
      </c>
      <c r="J613" s="81"/>
      <c r="K613" s="117" t="s">
        <v>932</v>
      </c>
      <c r="L613" s="82" t="s">
        <v>1028</v>
      </c>
      <c r="M613" s="77" t="s">
        <v>6</v>
      </c>
      <c r="N613" s="83"/>
      <c r="O613" s="84"/>
      <c r="P613" s="76">
        <v>70</v>
      </c>
      <c r="Q613" s="127">
        <v>22000</v>
      </c>
      <c r="R613" s="127">
        <v>2</v>
      </c>
      <c r="S613" s="128" t="s">
        <v>953</v>
      </c>
      <c r="T613" s="129" t="s">
        <v>954</v>
      </c>
      <c r="U613" s="127">
        <v>14.62</v>
      </c>
      <c r="V613" s="117" t="s">
        <v>934</v>
      </c>
    </row>
    <row r="614" spans="1:22" ht="15" customHeight="1">
      <c r="A614" s="115">
        <v>54031190</v>
      </c>
      <c r="B614" s="78">
        <v>44748</v>
      </c>
      <c r="C614" s="79">
        <v>44749</v>
      </c>
      <c r="D614" s="77" t="s">
        <v>862</v>
      </c>
      <c r="E614" s="87">
        <v>44753</v>
      </c>
      <c r="F614" s="81">
        <v>80</v>
      </c>
      <c r="G614" s="81" t="s">
        <v>1027</v>
      </c>
      <c r="H614" s="81" t="s">
        <v>1015</v>
      </c>
      <c r="I614" s="78">
        <v>44780</v>
      </c>
      <c r="J614" s="81"/>
      <c r="K614" s="117" t="s">
        <v>932</v>
      </c>
      <c r="L614" s="82" t="s">
        <v>1028</v>
      </c>
      <c r="M614" s="77" t="s">
        <v>6</v>
      </c>
      <c r="N614" s="83"/>
      <c r="O614" s="84"/>
      <c r="P614" s="76">
        <v>69</v>
      </c>
      <c r="Q614" s="81">
        <v>25000</v>
      </c>
      <c r="R614" s="81">
        <v>4</v>
      </c>
      <c r="S614" s="89" t="s">
        <v>877</v>
      </c>
      <c r="T614" s="100" t="s">
        <v>891</v>
      </c>
      <c r="U614" s="81">
        <v>25.22</v>
      </c>
      <c r="V614" s="117" t="s">
        <v>934</v>
      </c>
    </row>
    <row r="615" spans="1:22" ht="15" customHeight="1">
      <c r="A615" s="115">
        <v>98154883</v>
      </c>
      <c r="B615" s="78">
        <v>44748</v>
      </c>
      <c r="C615" s="79">
        <v>44749</v>
      </c>
      <c r="D615" s="77" t="s">
        <v>862</v>
      </c>
      <c r="E615" s="87">
        <v>44753</v>
      </c>
      <c r="F615" s="81">
        <v>80</v>
      </c>
      <c r="G615" s="81" t="s">
        <v>1027</v>
      </c>
      <c r="H615" s="81" t="s">
        <v>1015</v>
      </c>
      <c r="I615" s="78">
        <v>44780</v>
      </c>
      <c r="J615" s="81"/>
      <c r="K615" s="117" t="s">
        <v>932</v>
      </c>
      <c r="L615" s="82" t="s">
        <v>1028</v>
      </c>
      <c r="M615" s="77" t="s">
        <v>6</v>
      </c>
      <c r="N615" s="83"/>
      <c r="O615" s="84"/>
      <c r="P615" s="76">
        <v>69</v>
      </c>
      <c r="Q615" s="76">
        <v>25000</v>
      </c>
      <c r="R615" s="76">
        <v>4</v>
      </c>
      <c r="S615" s="85" t="s">
        <v>875</v>
      </c>
      <c r="T615" s="88" t="s">
        <v>876</v>
      </c>
      <c r="U615" s="76">
        <v>25.22</v>
      </c>
      <c r="V615" s="117" t="s">
        <v>934</v>
      </c>
    </row>
    <row r="616" spans="1:22" ht="15" customHeight="1">
      <c r="A616" s="115">
        <v>98551112</v>
      </c>
      <c r="B616" s="78">
        <v>44748</v>
      </c>
      <c r="C616" s="79">
        <v>44749</v>
      </c>
      <c r="D616" s="77" t="s">
        <v>862</v>
      </c>
      <c r="E616" s="87">
        <v>44753</v>
      </c>
      <c r="F616" s="81">
        <v>80</v>
      </c>
      <c r="G616" s="81" t="s">
        <v>1027</v>
      </c>
      <c r="H616" s="81" t="s">
        <v>1015</v>
      </c>
      <c r="I616" s="78">
        <v>44780</v>
      </c>
      <c r="J616" s="81"/>
      <c r="K616" s="117" t="s">
        <v>932</v>
      </c>
      <c r="L616" s="82" t="s">
        <v>1028</v>
      </c>
      <c r="M616" s="77" t="s">
        <v>6</v>
      </c>
      <c r="N616" s="83"/>
      <c r="O616" s="84"/>
      <c r="P616" s="76">
        <v>69</v>
      </c>
      <c r="Q616" s="76">
        <v>25000</v>
      </c>
      <c r="R616" s="76">
        <v>4</v>
      </c>
      <c r="S616" s="85" t="s">
        <v>875</v>
      </c>
      <c r="T616" s="88" t="s">
        <v>876</v>
      </c>
      <c r="U616" s="76">
        <v>25.22</v>
      </c>
      <c r="V616" s="117" t="s">
        <v>934</v>
      </c>
    </row>
    <row r="617" spans="1:22" ht="15" customHeight="1">
      <c r="A617" s="115">
        <v>98551203</v>
      </c>
      <c r="B617" s="78">
        <v>44748</v>
      </c>
      <c r="C617" s="79">
        <v>44749</v>
      </c>
      <c r="D617" s="77" t="s">
        <v>862</v>
      </c>
      <c r="E617" s="87">
        <v>44753</v>
      </c>
      <c r="F617" s="81">
        <v>80</v>
      </c>
      <c r="G617" s="81" t="s">
        <v>1027</v>
      </c>
      <c r="H617" s="81" t="s">
        <v>1015</v>
      </c>
      <c r="I617" s="78">
        <v>44780</v>
      </c>
      <c r="J617" s="81"/>
      <c r="K617" s="117" t="s">
        <v>932</v>
      </c>
      <c r="L617" s="82" t="s">
        <v>1028</v>
      </c>
      <c r="M617" s="77" t="s">
        <v>6</v>
      </c>
      <c r="N617" s="83"/>
      <c r="O617" s="84"/>
      <c r="P617" s="76">
        <v>69</v>
      </c>
      <c r="Q617" s="76">
        <v>25000</v>
      </c>
      <c r="R617" s="76">
        <v>4</v>
      </c>
      <c r="S617" s="85" t="s">
        <v>875</v>
      </c>
      <c r="T617" s="88" t="s">
        <v>876</v>
      </c>
      <c r="U617" s="76">
        <v>25.22</v>
      </c>
      <c r="V617" s="117" t="s">
        <v>934</v>
      </c>
    </row>
    <row r="618" spans="1:22" ht="15" customHeight="1">
      <c r="A618" s="115">
        <v>98169980</v>
      </c>
      <c r="B618" s="78">
        <v>44748</v>
      </c>
      <c r="C618" s="79">
        <v>44749</v>
      </c>
      <c r="D618" s="77" t="s">
        <v>862</v>
      </c>
      <c r="E618" s="87">
        <v>44753</v>
      </c>
      <c r="F618" s="81">
        <v>80</v>
      </c>
      <c r="G618" s="81" t="s">
        <v>1027</v>
      </c>
      <c r="H618" s="81" t="s">
        <v>1015</v>
      </c>
      <c r="I618" s="78">
        <v>44780</v>
      </c>
      <c r="J618" s="81"/>
      <c r="K618" s="117" t="s">
        <v>932</v>
      </c>
      <c r="L618" s="82" t="s">
        <v>1028</v>
      </c>
      <c r="M618" s="77" t="s">
        <v>6</v>
      </c>
      <c r="N618" s="83"/>
      <c r="O618" s="84"/>
      <c r="P618" s="76">
        <v>69</v>
      </c>
      <c r="Q618" s="76">
        <v>25000</v>
      </c>
      <c r="R618" s="76">
        <v>4</v>
      </c>
      <c r="S618" s="85" t="s">
        <v>875</v>
      </c>
      <c r="T618" s="88" t="s">
        <v>876</v>
      </c>
      <c r="U618" s="76">
        <v>25.22</v>
      </c>
      <c r="V618" s="117" t="s">
        <v>934</v>
      </c>
    </row>
    <row r="619" spans="1:22" ht="15" customHeight="1">
      <c r="A619" s="115">
        <v>98551062</v>
      </c>
      <c r="B619" s="78">
        <v>44748</v>
      </c>
      <c r="C619" s="79">
        <v>44749</v>
      </c>
      <c r="D619" s="77" t="s">
        <v>862</v>
      </c>
      <c r="E619" s="87">
        <v>44753</v>
      </c>
      <c r="F619" s="81">
        <v>80</v>
      </c>
      <c r="G619" s="81" t="s">
        <v>1027</v>
      </c>
      <c r="H619" s="81" t="s">
        <v>1015</v>
      </c>
      <c r="I619" s="78">
        <v>44780</v>
      </c>
      <c r="J619" s="81"/>
      <c r="K619" s="117" t="s">
        <v>932</v>
      </c>
      <c r="L619" s="82" t="s">
        <v>1028</v>
      </c>
      <c r="M619" s="77" t="s">
        <v>6</v>
      </c>
      <c r="N619" s="83"/>
      <c r="O619" s="84"/>
      <c r="P619" s="76">
        <v>69</v>
      </c>
      <c r="Q619" s="76">
        <v>25000</v>
      </c>
      <c r="R619" s="76">
        <v>4</v>
      </c>
      <c r="S619" s="85" t="s">
        <v>875</v>
      </c>
      <c r="T619" s="88" t="s">
        <v>876</v>
      </c>
      <c r="U619" s="76">
        <v>25.22</v>
      </c>
      <c r="V619" s="117" t="s">
        <v>934</v>
      </c>
    </row>
    <row r="620" spans="1:22" ht="15" customHeight="1">
      <c r="A620" s="115">
        <v>98160047</v>
      </c>
      <c r="B620" s="78">
        <v>44748</v>
      </c>
      <c r="C620" s="79">
        <v>44749</v>
      </c>
      <c r="D620" s="77" t="s">
        <v>862</v>
      </c>
      <c r="E620" s="87">
        <v>44753</v>
      </c>
      <c r="F620" s="81">
        <v>80</v>
      </c>
      <c r="G620" s="81" t="s">
        <v>1027</v>
      </c>
      <c r="H620" s="81" t="s">
        <v>1015</v>
      </c>
      <c r="I620" s="78">
        <v>44780</v>
      </c>
      <c r="J620" s="81"/>
      <c r="K620" s="117" t="s">
        <v>932</v>
      </c>
      <c r="L620" s="82" t="s">
        <v>1028</v>
      </c>
      <c r="M620" s="77" t="s">
        <v>6</v>
      </c>
      <c r="N620" s="83"/>
      <c r="O620" s="84"/>
      <c r="P620" s="76">
        <v>69</v>
      </c>
      <c r="Q620" s="76">
        <v>25000</v>
      </c>
      <c r="R620" s="76">
        <v>4</v>
      </c>
      <c r="S620" s="85" t="s">
        <v>875</v>
      </c>
      <c r="T620" s="88" t="s">
        <v>876</v>
      </c>
      <c r="U620" s="76">
        <v>25.22</v>
      </c>
      <c r="V620" s="117" t="s">
        <v>934</v>
      </c>
    </row>
    <row r="621" spans="1:22" ht="15" customHeight="1">
      <c r="A621" s="115">
        <v>98103567</v>
      </c>
      <c r="B621" s="78">
        <v>44748</v>
      </c>
      <c r="C621" s="79">
        <v>44749</v>
      </c>
      <c r="D621" s="77" t="s">
        <v>862</v>
      </c>
      <c r="E621" s="87">
        <v>44753</v>
      </c>
      <c r="F621" s="81">
        <v>80</v>
      </c>
      <c r="G621" s="81" t="s">
        <v>1027</v>
      </c>
      <c r="H621" s="81" t="s">
        <v>1015</v>
      </c>
      <c r="I621" s="78">
        <v>44780</v>
      </c>
      <c r="J621" s="81"/>
      <c r="K621" s="117" t="s">
        <v>932</v>
      </c>
      <c r="L621" s="82" t="s">
        <v>1028</v>
      </c>
      <c r="M621" s="77" t="s">
        <v>6</v>
      </c>
      <c r="N621" s="83"/>
      <c r="O621" s="84"/>
      <c r="P621" s="76">
        <v>69</v>
      </c>
      <c r="Q621" s="76">
        <v>25000</v>
      </c>
      <c r="R621" s="76">
        <v>4</v>
      </c>
      <c r="S621" s="85" t="s">
        <v>875</v>
      </c>
      <c r="T621" s="88" t="s">
        <v>876</v>
      </c>
      <c r="U621" s="76">
        <v>25.22</v>
      </c>
      <c r="V621" s="117" t="s">
        <v>934</v>
      </c>
    </row>
    <row r="622" spans="1:22" ht="15" customHeight="1">
      <c r="A622" s="115">
        <v>54970132</v>
      </c>
      <c r="B622" s="78">
        <v>44748</v>
      </c>
      <c r="C622" s="79">
        <v>44749</v>
      </c>
      <c r="D622" s="77" t="s">
        <v>862</v>
      </c>
      <c r="E622" s="87">
        <v>44753</v>
      </c>
      <c r="F622" s="81">
        <v>80</v>
      </c>
      <c r="G622" s="81" t="s">
        <v>1027</v>
      </c>
      <c r="H622" s="81" t="s">
        <v>1015</v>
      </c>
      <c r="I622" s="78">
        <v>44780</v>
      </c>
      <c r="J622" s="81"/>
      <c r="K622" s="117" t="s">
        <v>932</v>
      </c>
      <c r="L622" s="82" t="s">
        <v>1028</v>
      </c>
      <c r="M622" s="77" t="s">
        <v>6</v>
      </c>
      <c r="N622" s="83"/>
      <c r="O622" s="84"/>
      <c r="P622" s="76">
        <v>69</v>
      </c>
      <c r="Q622" s="81">
        <v>25000</v>
      </c>
      <c r="R622" s="81">
        <v>4</v>
      </c>
      <c r="S622" s="89" t="s">
        <v>877</v>
      </c>
      <c r="T622" s="100" t="s">
        <v>891</v>
      </c>
      <c r="U622" s="81">
        <v>25.22</v>
      </c>
      <c r="V622" s="117" t="s">
        <v>934</v>
      </c>
    </row>
    <row r="623" spans="1:22" ht="15" customHeight="1">
      <c r="A623" s="115">
        <v>98520059</v>
      </c>
      <c r="B623" s="78">
        <v>44748</v>
      </c>
      <c r="C623" s="79">
        <v>44749</v>
      </c>
      <c r="D623" s="77" t="s">
        <v>862</v>
      </c>
      <c r="E623" s="87">
        <v>44753</v>
      </c>
      <c r="F623" s="81">
        <v>80</v>
      </c>
      <c r="G623" s="81" t="s">
        <v>1027</v>
      </c>
      <c r="H623" s="81" t="s">
        <v>1029</v>
      </c>
      <c r="I623" s="78">
        <v>44779</v>
      </c>
      <c r="J623" s="81"/>
      <c r="K623" s="117" t="s">
        <v>932</v>
      </c>
      <c r="L623" s="82" t="s">
        <v>1030</v>
      </c>
      <c r="M623" s="77" t="s">
        <v>8</v>
      </c>
      <c r="N623" s="83"/>
      <c r="O623" s="84"/>
      <c r="P623" s="76">
        <v>68.5</v>
      </c>
      <c r="Q623" s="76">
        <v>25400</v>
      </c>
      <c r="R623" s="76">
        <v>4</v>
      </c>
      <c r="S623" s="85" t="s">
        <v>865</v>
      </c>
      <c r="T623" s="76" t="s">
        <v>873</v>
      </c>
      <c r="U623" s="76">
        <v>25.7</v>
      </c>
      <c r="V623" s="117" t="s">
        <v>934</v>
      </c>
    </row>
    <row r="624" spans="1:22" ht="15" customHeight="1">
      <c r="A624" s="115">
        <v>98106305</v>
      </c>
      <c r="B624" s="78">
        <v>44748</v>
      </c>
      <c r="C624" s="79">
        <v>44749</v>
      </c>
      <c r="D624" s="77" t="s">
        <v>862</v>
      </c>
      <c r="E624" s="87">
        <v>44753</v>
      </c>
      <c r="F624" s="81">
        <v>80</v>
      </c>
      <c r="G624" s="81" t="s">
        <v>1027</v>
      </c>
      <c r="H624" s="81" t="s">
        <v>1029</v>
      </c>
      <c r="I624" s="78">
        <v>44779</v>
      </c>
      <c r="J624" s="81"/>
      <c r="K624" s="117" t="s">
        <v>932</v>
      </c>
      <c r="L624" s="82" t="s">
        <v>1030</v>
      </c>
      <c r="M624" s="77" t="s">
        <v>8</v>
      </c>
      <c r="N624" s="83"/>
      <c r="O624" s="84"/>
      <c r="P624" s="76">
        <v>69</v>
      </c>
      <c r="Q624" s="76">
        <v>25000</v>
      </c>
      <c r="R624" s="76">
        <v>4</v>
      </c>
      <c r="S624" s="85" t="s">
        <v>875</v>
      </c>
      <c r="T624" s="88" t="s">
        <v>876</v>
      </c>
      <c r="U624" s="76">
        <v>25.22</v>
      </c>
      <c r="V624" s="117" t="s">
        <v>934</v>
      </c>
    </row>
    <row r="625" spans="1:22" ht="15" customHeight="1">
      <c r="A625" s="115">
        <v>98013568</v>
      </c>
      <c r="B625" s="78">
        <v>44748</v>
      </c>
      <c r="C625" s="79">
        <v>44749</v>
      </c>
      <c r="D625" s="77" t="s">
        <v>862</v>
      </c>
      <c r="E625" s="87">
        <v>44753</v>
      </c>
      <c r="F625" s="81">
        <v>80</v>
      </c>
      <c r="G625" s="81" t="s">
        <v>1027</v>
      </c>
      <c r="H625" s="81" t="s">
        <v>1029</v>
      </c>
      <c r="I625" s="78">
        <v>44779</v>
      </c>
      <c r="J625" s="81"/>
      <c r="K625" s="117" t="s">
        <v>932</v>
      </c>
      <c r="L625" s="82" t="s">
        <v>1030</v>
      </c>
      <c r="M625" s="77" t="s">
        <v>8</v>
      </c>
      <c r="N625" s="83"/>
      <c r="O625" s="84"/>
      <c r="P625" s="76">
        <v>69</v>
      </c>
      <c r="Q625" s="76">
        <v>25000</v>
      </c>
      <c r="R625" s="76">
        <v>4</v>
      </c>
      <c r="S625" s="85" t="s">
        <v>875</v>
      </c>
      <c r="T625" s="88" t="s">
        <v>876</v>
      </c>
      <c r="U625" s="76">
        <v>25.22</v>
      </c>
      <c r="V625" s="117" t="s">
        <v>934</v>
      </c>
    </row>
    <row r="626" spans="1:22" ht="15" customHeight="1">
      <c r="A626" s="115">
        <v>98022031</v>
      </c>
      <c r="B626" s="78">
        <v>44748</v>
      </c>
      <c r="C626" s="79">
        <v>44749</v>
      </c>
      <c r="D626" s="77" t="s">
        <v>862</v>
      </c>
      <c r="E626" s="87">
        <v>44753</v>
      </c>
      <c r="F626" s="81">
        <v>80</v>
      </c>
      <c r="G626" s="81" t="s">
        <v>1027</v>
      </c>
      <c r="H626" s="81" t="s">
        <v>1029</v>
      </c>
      <c r="I626" s="78">
        <v>44779</v>
      </c>
      <c r="J626" s="81"/>
      <c r="K626" s="117" t="s">
        <v>932</v>
      </c>
      <c r="L626" s="82" t="s">
        <v>1030</v>
      </c>
      <c r="M626" s="77" t="s">
        <v>8</v>
      </c>
      <c r="N626" s="83"/>
      <c r="O626" s="84"/>
      <c r="P626" s="76">
        <v>69</v>
      </c>
      <c r="Q626" s="76">
        <v>25000</v>
      </c>
      <c r="R626" s="76">
        <v>4</v>
      </c>
      <c r="S626" s="85" t="s">
        <v>875</v>
      </c>
      <c r="T626" s="88" t="s">
        <v>876</v>
      </c>
      <c r="U626" s="76">
        <v>25.22</v>
      </c>
      <c r="V626" s="117" t="s">
        <v>934</v>
      </c>
    </row>
    <row r="627" spans="1:22" ht="15" customHeight="1">
      <c r="A627" s="115">
        <v>98165731</v>
      </c>
      <c r="B627" s="78">
        <v>44748</v>
      </c>
      <c r="C627" s="79">
        <v>44749</v>
      </c>
      <c r="D627" s="77" t="s">
        <v>862</v>
      </c>
      <c r="E627" s="87">
        <v>44753</v>
      </c>
      <c r="F627" s="81">
        <v>80</v>
      </c>
      <c r="G627" s="81" t="s">
        <v>1027</v>
      </c>
      <c r="H627" s="81" t="s">
        <v>1029</v>
      </c>
      <c r="I627" s="78">
        <v>44779</v>
      </c>
      <c r="J627" s="81"/>
      <c r="K627" s="117" t="s">
        <v>932</v>
      </c>
      <c r="L627" s="82" t="s">
        <v>1030</v>
      </c>
      <c r="M627" s="77" t="s">
        <v>8</v>
      </c>
      <c r="N627" s="83"/>
      <c r="O627" s="84"/>
      <c r="P627" s="76">
        <v>69</v>
      </c>
      <c r="Q627" s="76">
        <v>25000</v>
      </c>
      <c r="R627" s="76">
        <v>4</v>
      </c>
      <c r="S627" s="85" t="s">
        <v>875</v>
      </c>
      <c r="T627" s="88" t="s">
        <v>876</v>
      </c>
      <c r="U627" s="76">
        <v>25.22</v>
      </c>
      <c r="V627" s="117" t="s">
        <v>934</v>
      </c>
    </row>
    <row r="628" spans="1:22" ht="15" customHeight="1">
      <c r="A628" s="115">
        <v>98024755</v>
      </c>
      <c r="B628" s="78">
        <v>44748</v>
      </c>
      <c r="C628" s="79">
        <v>44749</v>
      </c>
      <c r="D628" s="77" t="s">
        <v>862</v>
      </c>
      <c r="E628" s="87">
        <v>44753</v>
      </c>
      <c r="F628" s="81">
        <v>80</v>
      </c>
      <c r="G628" s="81" t="s">
        <v>1027</v>
      </c>
      <c r="H628" s="81" t="s">
        <v>1029</v>
      </c>
      <c r="I628" s="78">
        <v>44779</v>
      </c>
      <c r="J628" s="81"/>
      <c r="K628" s="117" t="s">
        <v>932</v>
      </c>
      <c r="L628" s="82" t="s">
        <v>1030</v>
      </c>
      <c r="M628" s="77" t="s">
        <v>8</v>
      </c>
      <c r="N628" s="83"/>
      <c r="O628" s="84"/>
      <c r="P628" s="76">
        <v>69</v>
      </c>
      <c r="Q628" s="76">
        <v>25000</v>
      </c>
      <c r="R628" s="76">
        <v>4</v>
      </c>
      <c r="S628" s="85" t="s">
        <v>875</v>
      </c>
      <c r="T628" s="88" t="s">
        <v>876</v>
      </c>
      <c r="U628" s="76">
        <v>25.22</v>
      </c>
      <c r="V628" s="117" t="s">
        <v>934</v>
      </c>
    </row>
    <row r="629" spans="1:22" ht="15" customHeight="1">
      <c r="A629" s="115">
        <v>98114093</v>
      </c>
      <c r="B629" s="78">
        <v>44748</v>
      </c>
      <c r="C629" s="79">
        <v>44749</v>
      </c>
      <c r="D629" s="77" t="s">
        <v>862</v>
      </c>
      <c r="E629" s="87">
        <v>44753</v>
      </c>
      <c r="F629" s="81">
        <v>80</v>
      </c>
      <c r="G629" s="81" t="s">
        <v>1027</v>
      </c>
      <c r="H629" s="81" t="s">
        <v>1029</v>
      </c>
      <c r="I629" s="78">
        <v>44779</v>
      </c>
      <c r="J629" s="81"/>
      <c r="K629" s="117" t="s">
        <v>932</v>
      </c>
      <c r="L629" s="82" t="s">
        <v>1030</v>
      </c>
      <c r="M629" s="77" t="s">
        <v>8</v>
      </c>
      <c r="N629" s="83"/>
      <c r="O629" s="84"/>
      <c r="P629" s="76">
        <v>69</v>
      </c>
      <c r="Q629" s="76">
        <v>25000</v>
      </c>
      <c r="R629" s="76">
        <v>4</v>
      </c>
      <c r="S629" s="85" t="s">
        <v>875</v>
      </c>
      <c r="T629" s="88" t="s">
        <v>876</v>
      </c>
      <c r="U629" s="76">
        <v>25.22</v>
      </c>
      <c r="V629" s="117" t="s">
        <v>934</v>
      </c>
    </row>
    <row r="630" spans="1:22" ht="15" customHeight="1">
      <c r="A630" s="115">
        <v>98125560</v>
      </c>
      <c r="B630" s="78">
        <v>44748</v>
      </c>
      <c r="C630" s="79">
        <v>44749</v>
      </c>
      <c r="D630" s="77" t="s">
        <v>862</v>
      </c>
      <c r="E630" s="87">
        <v>44753</v>
      </c>
      <c r="F630" s="81">
        <v>80</v>
      </c>
      <c r="G630" s="81" t="s">
        <v>1027</v>
      </c>
      <c r="H630" s="81" t="s">
        <v>1029</v>
      </c>
      <c r="I630" s="78">
        <v>44779</v>
      </c>
      <c r="J630" s="81"/>
      <c r="K630" s="117" t="s">
        <v>932</v>
      </c>
      <c r="L630" s="82" t="s">
        <v>1030</v>
      </c>
      <c r="M630" s="77" t="s">
        <v>8</v>
      </c>
      <c r="N630" s="83"/>
      <c r="O630" s="84"/>
      <c r="P630" s="76">
        <v>69</v>
      </c>
      <c r="Q630" s="76">
        <v>25000</v>
      </c>
      <c r="R630" s="76">
        <v>4</v>
      </c>
      <c r="S630" s="85" t="s">
        <v>875</v>
      </c>
      <c r="T630" s="88" t="s">
        <v>876</v>
      </c>
      <c r="U630" s="76">
        <v>25.22</v>
      </c>
      <c r="V630" s="117" t="s">
        <v>934</v>
      </c>
    </row>
    <row r="631" spans="1:22" ht="15" customHeight="1">
      <c r="A631" s="115">
        <v>98122898</v>
      </c>
      <c r="B631" s="78">
        <v>44748</v>
      </c>
      <c r="C631" s="79">
        <v>44749</v>
      </c>
      <c r="D631" s="77" t="s">
        <v>862</v>
      </c>
      <c r="E631" s="87">
        <v>44753</v>
      </c>
      <c r="F631" s="81">
        <v>80</v>
      </c>
      <c r="G631" s="81" t="s">
        <v>1027</v>
      </c>
      <c r="H631" s="81" t="s">
        <v>1029</v>
      </c>
      <c r="I631" s="78">
        <v>44779</v>
      </c>
      <c r="J631" s="81"/>
      <c r="K631" s="117" t="s">
        <v>932</v>
      </c>
      <c r="L631" s="82" t="s">
        <v>1030</v>
      </c>
      <c r="M631" s="77" t="s">
        <v>8</v>
      </c>
      <c r="N631" s="83"/>
      <c r="O631" s="84"/>
      <c r="P631" s="76">
        <v>69</v>
      </c>
      <c r="Q631" s="76">
        <v>25000</v>
      </c>
      <c r="R631" s="76">
        <v>4</v>
      </c>
      <c r="S631" s="85" t="s">
        <v>875</v>
      </c>
      <c r="T631" s="88" t="s">
        <v>876</v>
      </c>
      <c r="U631" s="76">
        <v>25.22</v>
      </c>
      <c r="V631" s="117" t="s">
        <v>934</v>
      </c>
    </row>
    <row r="632" spans="1:22" ht="15" customHeight="1">
      <c r="A632" s="115">
        <v>98166978</v>
      </c>
      <c r="B632" s="78">
        <v>44748</v>
      </c>
      <c r="C632" s="79">
        <v>44749</v>
      </c>
      <c r="D632" s="77" t="s">
        <v>862</v>
      </c>
      <c r="E632" s="87">
        <v>44753</v>
      </c>
      <c r="F632" s="81">
        <v>80</v>
      </c>
      <c r="G632" s="81" t="s">
        <v>1027</v>
      </c>
      <c r="H632" s="81" t="s">
        <v>1029</v>
      </c>
      <c r="I632" s="78">
        <v>44779</v>
      </c>
      <c r="J632" s="81"/>
      <c r="K632" s="117" t="s">
        <v>932</v>
      </c>
      <c r="L632" s="82" t="s">
        <v>1030</v>
      </c>
      <c r="M632" s="77" t="s">
        <v>8</v>
      </c>
      <c r="N632" s="83"/>
      <c r="O632" s="84"/>
      <c r="P632" s="76">
        <v>69</v>
      </c>
      <c r="Q632" s="76">
        <v>25000</v>
      </c>
      <c r="R632" s="76">
        <v>4</v>
      </c>
      <c r="S632" s="85" t="s">
        <v>875</v>
      </c>
      <c r="T632" s="88" t="s">
        <v>876</v>
      </c>
      <c r="U632" s="76">
        <v>25.22</v>
      </c>
      <c r="V632" s="117" t="s">
        <v>934</v>
      </c>
    </row>
    <row r="633" spans="1:22" ht="15" customHeight="1">
      <c r="A633" s="115">
        <v>98125461</v>
      </c>
      <c r="B633" s="78">
        <v>44748</v>
      </c>
      <c r="C633" s="79">
        <v>44749</v>
      </c>
      <c r="D633" s="77" t="s">
        <v>862</v>
      </c>
      <c r="E633" s="87">
        <v>44753</v>
      </c>
      <c r="F633" s="81">
        <v>80</v>
      </c>
      <c r="G633" s="81" t="s">
        <v>1027</v>
      </c>
      <c r="H633" s="81" t="s">
        <v>1029</v>
      </c>
      <c r="I633" s="78">
        <v>44779</v>
      </c>
      <c r="J633" s="81"/>
      <c r="K633" s="117" t="s">
        <v>932</v>
      </c>
      <c r="L633" s="82" t="s">
        <v>1030</v>
      </c>
      <c r="M633" s="77" t="s">
        <v>8</v>
      </c>
      <c r="N633" s="83"/>
      <c r="O633" s="84"/>
      <c r="P633" s="76">
        <v>69</v>
      </c>
      <c r="Q633" s="76">
        <v>25000</v>
      </c>
      <c r="R633" s="76">
        <v>4</v>
      </c>
      <c r="S633" s="85" t="s">
        <v>875</v>
      </c>
      <c r="T633" s="88" t="s">
        <v>876</v>
      </c>
      <c r="U633" s="76">
        <v>25.22</v>
      </c>
      <c r="V633" s="117" t="s">
        <v>934</v>
      </c>
    </row>
    <row r="634" spans="1:22" ht="15" customHeight="1">
      <c r="A634" s="115">
        <v>98111040</v>
      </c>
      <c r="B634" s="78">
        <v>44748</v>
      </c>
      <c r="C634" s="79">
        <v>44749</v>
      </c>
      <c r="D634" s="77" t="s">
        <v>862</v>
      </c>
      <c r="E634" s="87">
        <v>44753</v>
      </c>
      <c r="F634" s="81">
        <v>80</v>
      </c>
      <c r="G634" s="81" t="s">
        <v>1027</v>
      </c>
      <c r="H634" s="81" t="s">
        <v>1029</v>
      </c>
      <c r="I634" s="78">
        <v>44779</v>
      </c>
      <c r="J634" s="81"/>
      <c r="K634" s="117" t="s">
        <v>932</v>
      </c>
      <c r="L634" s="82" t="s">
        <v>1030</v>
      </c>
      <c r="M634" s="77" t="s">
        <v>8</v>
      </c>
      <c r="N634" s="83"/>
      <c r="O634" s="84"/>
      <c r="P634" s="76">
        <v>69</v>
      </c>
      <c r="Q634" s="76">
        <v>25000</v>
      </c>
      <c r="R634" s="76">
        <v>4</v>
      </c>
      <c r="S634" s="85" t="s">
        <v>875</v>
      </c>
      <c r="T634" s="88" t="s">
        <v>876</v>
      </c>
      <c r="U634" s="76">
        <v>25.22</v>
      </c>
      <c r="V634" s="117" t="s">
        <v>934</v>
      </c>
    </row>
    <row r="635" spans="1:22" ht="15" customHeight="1">
      <c r="A635" s="115">
        <v>98137524</v>
      </c>
      <c r="B635" s="78">
        <v>44748</v>
      </c>
      <c r="C635" s="79">
        <v>44749</v>
      </c>
      <c r="D635" s="77" t="s">
        <v>862</v>
      </c>
      <c r="E635" s="87">
        <v>44753</v>
      </c>
      <c r="F635" s="81">
        <v>80</v>
      </c>
      <c r="G635" s="81" t="s">
        <v>1027</v>
      </c>
      <c r="H635" s="81" t="s">
        <v>1029</v>
      </c>
      <c r="I635" s="78">
        <v>44779</v>
      </c>
      <c r="J635" s="81"/>
      <c r="K635" s="117" t="s">
        <v>932</v>
      </c>
      <c r="L635" s="82" t="s">
        <v>1030</v>
      </c>
      <c r="M635" s="77" t="s">
        <v>8</v>
      </c>
      <c r="N635" s="83"/>
      <c r="O635" s="84"/>
      <c r="P635" s="76">
        <v>69</v>
      </c>
      <c r="Q635" s="76">
        <v>25000</v>
      </c>
      <c r="R635" s="76">
        <v>4</v>
      </c>
      <c r="S635" s="85" t="s">
        <v>875</v>
      </c>
      <c r="T635" s="88" t="s">
        <v>876</v>
      </c>
      <c r="U635" s="76">
        <v>25.22</v>
      </c>
      <c r="V635" s="117" t="s">
        <v>934</v>
      </c>
    </row>
    <row r="636" spans="1:22" ht="15" customHeight="1">
      <c r="A636" s="115">
        <v>98154891</v>
      </c>
      <c r="B636" s="78">
        <v>44748</v>
      </c>
      <c r="C636" s="79">
        <v>44749</v>
      </c>
      <c r="D636" s="77" t="s">
        <v>862</v>
      </c>
      <c r="E636" s="87">
        <v>44753</v>
      </c>
      <c r="F636" s="81">
        <v>80</v>
      </c>
      <c r="G636" s="81" t="s">
        <v>1027</v>
      </c>
      <c r="H636" s="81" t="s">
        <v>1029</v>
      </c>
      <c r="I636" s="78">
        <v>44779</v>
      </c>
      <c r="J636" s="81"/>
      <c r="K636" s="117" t="s">
        <v>932</v>
      </c>
      <c r="L636" s="82" t="s">
        <v>1030</v>
      </c>
      <c r="M636" s="77" t="s">
        <v>8</v>
      </c>
      <c r="N636" s="83"/>
      <c r="O636" s="84"/>
      <c r="P636" s="76">
        <v>69</v>
      </c>
      <c r="Q636" s="76">
        <v>25000</v>
      </c>
      <c r="R636" s="76">
        <v>4</v>
      </c>
      <c r="S636" s="85" t="s">
        <v>875</v>
      </c>
      <c r="T636" s="88" t="s">
        <v>876</v>
      </c>
      <c r="U636" s="76">
        <v>25.22</v>
      </c>
      <c r="V636" s="117" t="s">
        <v>934</v>
      </c>
    </row>
    <row r="637" spans="1:22" ht="15" customHeight="1">
      <c r="A637" s="115">
        <v>98162258</v>
      </c>
      <c r="B637" s="78">
        <v>44748</v>
      </c>
      <c r="C637" s="79">
        <v>44749</v>
      </c>
      <c r="D637" s="77" t="s">
        <v>862</v>
      </c>
      <c r="E637" s="87">
        <v>44753</v>
      </c>
      <c r="F637" s="81">
        <v>80</v>
      </c>
      <c r="G637" s="81" t="s">
        <v>1027</v>
      </c>
      <c r="H637" s="81" t="s">
        <v>1029</v>
      </c>
      <c r="I637" s="78">
        <v>44779</v>
      </c>
      <c r="J637" s="81"/>
      <c r="K637" s="117" t="s">
        <v>932</v>
      </c>
      <c r="L637" s="82" t="s">
        <v>1030</v>
      </c>
      <c r="M637" s="77" t="s">
        <v>8</v>
      </c>
      <c r="N637" s="83"/>
      <c r="O637" s="84"/>
      <c r="P637" s="76">
        <v>69</v>
      </c>
      <c r="Q637" s="76">
        <v>25000</v>
      </c>
      <c r="R637" s="76">
        <v>4</v>
      </c>
      <c r="S637" s="85" t="s">
        <v>875</v>
      </c>
      <c r="T637" s="88" t="s">
        <v>876</v>
      </c>
      <c r="U637" s="76">
        <v>25.22</v>
      </c>
      <c r="V637" s="117" t="s">
        <v>934</v>
      </c>
    </row>
    <row r="638" spans="1:22" ht="15.75" customHeight="1">
      <c r="A638" s="104"/>
      <c r="B638" s="165"/>
      <c r="C638" s="165"/>
      <c r="D638" s="165"/>
      <c r="E638" s="161">
        <v>44754.270833333336</v>
      </c>
      <c r="F638" s="165"/>
      <c r="G638" s="149"/>
      <c r="H638" s="444" t="s">
        <v>1034</v>
      </c>
      <c r="I638" s="440"/>
      <c r="J638" s="441"/>
      <c r="K638" s="105"/>
      <c r="L638" s="104"/>
      <c r="M638" s="109"/>
      <c r="N638" s="109"/>
      <c r="O638" s="84"/>
      <c r="P638" s="108"/>
      <c r="Q638" s="108"/>
      <c r="R638" s="108"/>
      <c r="S638" s="167"/>
      <c r="T638" s="108"/>
      <c r="U638" s="168"/>
      <c r="V638" s="108"/>
    </row>
    <row r="639" spans="1:22" ht="15" customHeight="1">
      <c r="A639" s="171">
        <v>94468881</v>
      </c>
      <c r="B639" s="78">
        <v>44741</v>
      </c>
      <c r="C639" s="79">
        <v>44741</v>
      </c>
      <c r="D639" s="77" t="s">
        <v>862</v>
      </c>
      <c r="E639" s="172" t="s">
        <v>1035</v>
      </c>
      <c r="F639" s="103">
        <v>40</v>
      </c>
      <c r="G639" s="81" t="s">
        <v>1034</v>
      </c>
      <c r="H639" s="81"/>
      <c r="I639" s="78"/>
      <c r="J639" s="81"/>
      <c r="K639" s="97" t="s">
        <v>882</v>
      </c>
      <c r="L639" s="82" t="s">
        <v>960</v>
      </c>
      <c r="M639" s="76" t="s">
        <v>961</v>
      </c>
      <c r="N639" s="83"/>
      <c r="O639" s="84"/>
      <c r="P639" s="76">
        <v>67</v>
      </c>
      <c r="Q639" s="127">
        <v>26400</v>
      </c>
      <c r="R639" s="127">
        <v>2</v>
      </c>
      <c r="S639" s="85" t="s">
        <v>902</v>
      </c>
      <c r="T639" s="114" t="s">
        <v>963</v>
      </c>
      <c r="U639" s="127">
        <v>14.62</v>
      </c>
      <c r="V639" s="90" t="s">
        <v>884</v>
      </c>
    </row>
    <row r="640" spans="1:22" ht="15" customHeight="1">
      <c r="A640" s="171">
        <v>90844481</v>
      </c>
      <c r="B640" s="119">
        <v>44731</v>
      </c>
      <c r="C640" s="79">
        <v>44733</v>
      </c>
      <c r="D640" s="173" t="s">
        <v>1036</v>
      </c>
      <c r="E640" s="172" t="s">
        <v>1037</v>
      </c>
      <c r="F640" s="81"/>
      <c r="G640" s="81" t="s">
        <v>1034</v>
      </c>
      <c r="H640" s="81"/>
      <c r="I640" s="81"/>
      <c r="J640" s="81"/>
      <c r="K640" s="77" t="s">
        <v>1038</v>
      </c>
      <c r="L640" s="77" t="s">
        <v>1039</v>
      </c>
      <c r="M640" s="77" t="s">
        <v>1040</v>
      </c>
      <c r="N640" s="122"/>
      <c r="O640" s="84"/>
      <c r="P640" s="76"/>
      <c r="Q640" s="127"/>
      <c r="R640" s="127"/>
      <c r="S640" s="128"/>
      <c r="T640" s="174"/>
      <c r="U640" s="127">
        <v>22.08</v>
      </c>
      <c r="V640" s="117"/>
    </row>
    <row r="641" spans="1:22" ht="15.75" customHeight="1">
      <c r="A641" s="104"/>
      <c r="B641" s="165"/>
      <c r="C641" s="165"/>
      <c r="D641" s="165"/>
      <c r="E641" s="161">
        <v>44754.270833333336</v>
      </c>
      <c r="F641" s="165"/>
      <c r="G641" s="149"/>
      <c r="H641" s="444" t="s">
        <v>1041</v>
      </c>
      <c r="I641" s="440"/>
      <c r="J641" s="441"/>
      <c r="K641" s="105"/>
      <c r="L641" s="104"/>
      <c r="M641" s="109"/>
      <c r="N641" s="109"/>
      <c r="O641" s="84"/>
      <c r="P641" s="108"/>
      <c r="Q641" s="108"/>
      <c r="R641" s="108"/>
      <c r="S641" s="167"/>
      <c r="T641" s="108"/>
      <c r="U641" s="168"/>
      <c r="V641" s="108"/>
    </row>
    <row r="642" spans="1:22" ht="15" customHeight="1">
      <c r="A642" s="175">
        <v>97853196</v>
      </c>
      <c r="B642" s="78">
        <v>44742</v>
      </c>
      <c r="C642" s="79">
        <v>44743</v>
      </c>
      <c r="D642" s="77" t="s">
        <v>862</v>
      </c>
      <c r="E642" s="172" t="s">
        <v>1042</v>
      </c>
      <c r="F642" s="81">
        <v>80</v>
      </c>
      <c r="G642" s="81" t="s">
        <v>1041</v>
      </c>
      <c r="H642" s="81"/>
      <c r="I642" s="77"/>
      <c r="J642" s="76"/>
      <c r="K642" s="111" t="s">
        <v>117</v>
      </c>
      <c r="L642" s="82" t="s">
        <v>928</v>
      </c>
      <c r="M642" s="77" t="s">
        <v>5</v>
      </c>
      <c r="N642" s="83"/>
      <c r="O642" s="84"/>
      <c r="P642" s="76">
        <v>74.5</v>
      </c>
      <c r="Q642" s="76">
        <v>25100</v>
      </c>
      <c r="R642" s="76">
        <v>4</v>
      </c>
      <c r="S642" s="85" t="s">
        <v>865</v>
      </c>
      <c r="T642" s="90" t="s">
        <v>879</v>
      </c>
      <c r="U642" s="76">
        <v>25.62</v>
      </c>
      <c r="V642" s="111" t="s">
        <v>909</v>
      </c>
    </row>
    <row r="643" spans="1:22" ht="15" customHeight="1">
      <c r="A643" s="171">
        <v>52152618</v>
      </c>
      <c r="B643" s="119">
        <v>44723</v>
      </c>
      <c r="C643" s="130">
        <v>44727</v>
      </c>
      <c r="D643" s="173" t="s">
        <v>1043</v>
      </c>
      <c r="E643" s="172" t="s">
        <v>1044</v>
      </c>
      <c r="F643" s="81"/>
      <c r="G643" s="81" t="s">
        <v>1041</v>
      </c>
      <c r="H643" s="81"/>
      <c r="I643" s="81"/>
      <c r="J643" s="77"/>
      <c r="K643" s="77" t="s">
        <v>393</v>
      </c>
      <c r="L643" s="124" t="s">
        <v>1045</v>
      </c>
      <c r="M643" s="77" t="s">
        <v>1046</v>
      </c>
      <c r="N643" s="83"/>
      <c r="O643" s="84"/>
      <c r="P643" s="176"/>
      <c r="Q643" s="176"/>
      <c r="R643" s="176"/>
      <c r="S643" s="177"/>
      <c r="T643" s="176"/>
      <c r="U643" s="176">
        <v>18.22</v>
      </c>
      <c r="V643" s="86"/>
    </row>
    <row r="644" spans="1:22" ht="15.75" customHeight="1">
      <c r="A644" s="104"/>
      <c r="B644" s="165"/>
      <c r="C644" s="165"/>
      <c r="D644" s="165"/>
      <c r="E644" s="161">
        <v>44754.270833333336</v>
      </c>
      <c r="F644" s="165"/>
      <c r="G644" s="149"/>
      <c r="H644" s="444" t="s">
        <v>1047</v>
      </c>
      <c r="I644" s="440"/>
      <c r="J644" s="441"/>
      <c r="K644" s="105"/>
      <c r="L644" s="104"/>
      <c r="M644" s="109"/>
      <c r="N644" s="109"/>
      <c r="O644" s="84"/>
      <c r="P644" s="108"/>
      <c r="Q644" s="108"/>
      <c r="R644" s="108"/>
      <c r="S644" s="167"/>
      <c r="T644" s="108"/>
      <c r="U644" s="168"/>
      <c r="V644" s="108"/>
    </row>
    <row r="645" spans="1:22" ht="15" customHeight="1">
      <c r="A645" s="175">
        <v>94956711</v>
      </c>
      <c r="B645" s="78">
        <v>44738</v>
      </c>
      <c r="C645" s="79">
        <v>44739</v>
      </c>
      <c r="D645" s="77" t="s">
        <v>862</v>
      </c>
      <c r="E645" s="172" t="s">
        <v>944</v>
      </c>
      <c r="F645" s="81">
        <v>80</v>
      </c>
      <c r="G645" s="81" t="s">
        <v>1047</v>
      </c>
      <c r="H645" s="81"/>
      <c r="I645" s="78"/>
      <c r="J645" s="81"/>
      <c r="K645" s="97" t="s">
        <v>882</v>
      </c>
      <c r="L645" s="82" t="s">
        <v>883</v>
      </c>
      <c r="M645" s="77" t="s">
        <v>7</v>
      </c>
      <c r="N645" s="83">
        <v>44769</v>
      </c>
      <c r="O645" s="84"/>
      <c r="P645" s="76">
        <v>68.5</v>
      </c>
      <c r="Q645" s="76">
        <v>25000</v>
      </c>
      <c r="R645" s="76">
        <v>4</v>
      </c>
      <c r="S645" s="85" t="s">
        <v>865</v>
      </c>
      <c r="T645" s="76" t="s">
        <v>873</v>
      </c>
      <c r="U645" s="76">
        <v>25.7</v>
      </c>
      <c r="V645" s="90" t="s">
        <v>884</v>
      </c>
    </row>
    <row r="646" spans="1:22" ht="15" customHeight="1">
      <c r="A646" s="175">
        <v>94807104</v>
      </c>
      <c r="B646" s="78">
        <v>44739</v>
      </c>
      <c r="C646" s="79">
        <v>44740</v>
      </c>
      <c r="D646" s="77" t="s">
        <v>862</v>
      </c>
      <c r="E646" s="172" t="s">
        <v>944</v>
      </c>
      <c r="F646" s="102">
        <v>60</v>
      </c>
      <c r="G646" s="81" t="s">
        <v>1047</v>
      </c>
      <c r="H646" s="81" t="s">
        <v>881</v>
      </c>
      <c r="I646" s="78">
        <v>44768</v>
      </c>
      <c r="J646" s="81"/>
      <c r="K646" s="97" t="s">
        <v>882</v>
      </c>
      <c r="L646" s="82" t="s">
        <v>887</v>
      </c>
      <c r="M646" s="77" t="s">
        <v>7</v>
      </c>
      <c r="N646" s="83">
        <v>44774</v>
      </c>
      <c r="O646" s="84"/>
      <c r="P646" s="76">
        <v>68</v>
      </c>
      <c r="Q646" s="76">
        <v>24000</v>
      </c>
      <c r="R646" s="76">
        <v>3</v>
      </c>
      <c r="S646" s="85" t="s">
        <v>899</v>
      </c>
      <c r="T646" s="76" t="s">
        <v>901</v>
      </c>
      <c r="U646" s="76">
        <v>19.62</v>
      </c>
      <c r="V646" s="90" t="s">
        <v>884</v>
      </c>
    </row>
    <row r="647" spans="1:22" ht="15" customHeight="1">
      <c r="A647" s="175">
        <v>94493343</v>
      </c>
      <c r="B647" s="78">
        <v>44741</v>
      </c>
      <c r="C647" s="79">
        <v>44742</v>
      </c>
      <c r="D647" s="114" t="s">
        <v>862</v>
      </c>
      <c r="E647" s="172" t="s">
        <v>944</v>
      </c>
      <c r="F647" s="103">
        <v>40</v>
      </c>
      <c r="G647" s="81" t="s">
        <v>1047</v>
      </c>
      <c r="H647" s="81" t="s">
        <v>923</v>
      </c>
      <c r="I647" s="78">
        <v>44771</v>
      </c>
      <c r="J647" s="81"/>
      <c r="K647" s="97" t="s">
        <v>882</v>
      </c>
      <c r="L647" s="82" t="s">
        <v>935</v>
      </c>
      <c r="M647" s="77" t="s">
        <v>6</v>
      </c>
      <c r="N647" s="83">
        <v>44779</v>
      </c>
      <c r="O647" s="84"/>
      <c r="P647" s="76">
        <v>73</v>
      </c>
      <c r="Q647" s="76">
        <v>19500</v>
      </c>
      <c r="R647" s="76">
        <v>2</v>
      </c>
      <c r="S647" s="85" t="s">
        <v>902</v>
      </c>
      <c r="T647" s="76" t="s">
        <v>903</v>
      </c>
      <c r="U647" s="76">
        <v>14.62</v>
      </c>
      <c r="V647" s="90" t="s">
        <v>884</v>
      </c>
    </row>
    <row r="648" spans="1:22" ht="15" customHeight="1">
      <c r="A648" s="175">
        <v>98021231</v>
      </c>
      <c r="B648" s="78">
        <v>44739</v>
      </c>
      <c r="C648" s="79">
        <v>44739</v>
      </c>
      <c r="D648" s="77" t="s">
        <v>862</v>
      </c>
      <c r="E648" s="172" t="s">
        <v>1048</v>
      </c>
      <c r="F648" s="81">
        <v>80</v>
      </c>
      <c r="G648" s="81" t="s">
        <v>1047</v>
      </c>
      <c r="H648" s="98">
        <v>44739</v>
      </c>
      <c r="I648" s="99" t="s">
        <v>1049</v>
      </c>
      <c r="J648" s="81"/>
      <c r="K648" s="97" t="s">
        <v>882</v>
      </c>
      <c r="L648" s="82" t="s">
        <v>887</v>
      </c>
      <c r="M648" s="77" t="s">
        <v>7</v>
      </c>
      <c r="N648" s="83"/>
      <c r="O648" s="84"/>
      <c r="P648" s="76">
        <v>69</v>
      </c>
      <c r="Q648" s="76">
        <v>25000</v>
      </c>
      <c r="R648" s="76">
        <v>4</v>
      </c>
      <c r="S648" s="85" t="s">
        <v>875</v>
      </c>
      <c r="T648" s="88" t="s">
        <v>876</v>
      </c>
      <c r="U648" s="76">
        <v>25.22</v>
      </c>
      <c r="V648" s="90" t="s">
        <v>884</v>
      </c>
    </row>
    <row r="649" spans="1:22" ht="15" customHeight="1">
      <c r="A649" s="175">
        <v>54291570</v>
      </c>
      <c r="B649" s="78">
        <v>44738</v>
      </c>
      <c r="C649" s="79">
        <v>44739</v>
      </c>
      <c r="D649" s="77" t="s">
        <v>862</v>
      </c>
      <c r="E649" s="172" t="s">
        <v>1048</v>
      </c>
      <c r="F649" s="81">
        <v>80</v>
      </c>
      <c r="G649" s="81" t="s">
        <v>1047</v>
      </c>
      <c r="H649" s="98">
        <v>44739</v>
      </c>
      <c r="I649" s="99" t="s">
        <v>1050</v>
      </c>
      <c r="J649" s="81"/>
      <c r="K649" s="97" t="s">
        <v>882</v>
      </c>
      <c r="L649" s="82" t="s">
        <v>883</v>
      </c>
      <c r="M649" s="77" t="s">
        <v>7</v>
      </c>
      <c r="N649" s="83"/>
      <c r="O649" s="84"/>
      <c r="P649" s="76">
        <v>69</v>
      </c>
      <c r="Q649" s="81">
        <v>25000</v>
      </c>
      <c r="R649" s="76">
        <v>4</v>
      </c>
      <c r="S649" s="85" t="s">
        <v>865</v>
      </c>
      <c r="T649" s="101" t="s">
        <v>897</v>
      </c>
      <c r="U649" s="76">
        <v>25.38</v>
      </c>
      <c r="V649" s="90" t="s">
        <v>884</v>
      </c>
    </row>
    <row r="650" spans="1:22" ht="15" customHeight="1">
      <c r="A650" s="175">
        <v>94575396</v>
      </c>
      <c r="B650" s="78">
        <v>44738</v>
      </c>
      <c r="C650" s="79">
        <v>44739</v>
      </c>
      <c r="D650" s="77" t="s">
        <v>862</v>
      </c>
      <c r="E650" s="172" t="s">
        <v>1048</v>
      </c>
      <c r="F650" s="81">
        <v>80</v>
      </c>
      <c r="G650" s="81" t="s">
        <v>1047</v>
      </c>
      <c r="H650" s="98">
        <v>44739</v>
      </c>
      <c r="I650" s="99" t="s">
        <v>1051</v>
      </c>
      <c r="J650" s="81"/>
      <c r="K650" s="97" t="s">
        <v>882</v>
      </c>
      <c r="L650" s="82" t="s">
        <v>883</v>
      </c>
      <c r="M650" s="77" t="s">
        <v>7</v>
      </c>
      <c r="N650" s="83"/>
      <c r="O650" s="84"/>
      <c r="P650" s="76">
        <v>68.5</v>
      </c>
      <c r="Q650" s="76">
        <v>25000</v>
      </c>
      <c r="R650" s="76">
        <v>4</v>
      </c>
      <c r="S650" s="85" t="s">
        <v>865</v>
      </c>
      <c r="T650" s="76" t="s">
        <v>873</v>
      </c>
      <c r="U650" s="76">
        <v>25.7</v>
      </c>
      <c r="V650" s="90" t="s">
        <v>884</v>
      </c>
    </row>
    <row r="651" spans="1:22" ht="15" customHeight="1">
      <c r="A651" s="175">
        <v>54143995</v>
      </c>
      <c r="B651" s="78">
        <v>44738</v>
      </c>
      <c r="C651" s="79">
        <v>44739</v>
      </c>
      <c r="D651" s="77" t="s">
        <v>862</v>
      </c>
      <c r="E651" s="172" t="s">
        <v>1048</v>
      </c>
      <c r="F651" s="81">
        <v>80</v>
      </c>
      <c r="G651" s="81" t="s">
        <v>1047</v>
      </c>
      <c r="H651" s="98">
        <v>44739</v>
      </c>
      <c r="I651" s="99" t="s">
        <v>1052</v>
      </c>
      <c r="J651" s="81"/>
      <c r="K651" s="97" t="s">
        <v>882</v>
      </c>
      <c r="L651" s="82" t="s">
        <v>883</v>
      </c>
      <c r="M651" s="77" t="s">
        <v>7</v>
      </c>
      <c r="N651" s="83"/>
      <c r="O651" s="84"/>
      <c r="P651" s="76">
        <v>69</v>
      </c>
      <c r="Q651" s="81">
        <v>25000</v>
      </c>
      <c r="R651" s="81">
        <v>4</v>
      </c>
      <c r="S651" s="89" t="s">
        <v>877</v>
      </c>
      <c r="T651" s="100" t="s">
        <v>891</v>
      </c>
      <c r="U651" s="81">
        <v>25.22</v>
      </c>
      <c r="V651" s="90" t="s">
        <v>884</v>
      </c>
    </row>
    <row r="652" spans="1:22" ht="15" customHeight="1">
      <c r="A652" s="175">
        <v>94226891</v>
      </c>
      <c r="B652" s="78">
        <v>44743</v>
      </c>
      <c r="C652" s="79">
        <v>44743</v>
      </c>
      <c r="D652" s="77" t="s">
        <v>862</v>
      </c>
      <c r="E652" s="172" t="s">
        <v>1048</v>
      </c>
      <c r="F652" s="81">
        <v>80</v>
      </c>
      <c r="G652" s="81" t="s">
        <v>1047</v>
      </c>
      <c r="H652" s="98">
        <v>44743</v>
      </c>
      <c r="I652" s="139" t="s">
        <v>1053</v>
      </c>
      <c r="J652" s="81"/>
      <c r="K652" s="97" t="s">
        <v>882</v>
      </c>
      <c r="L652" s="82" t="s">
        <v>986</v>
      </c>
      <c r="M652" s="77" t="s">
        <v>7</v>
      </c>
      <c r="N652" s="83"/>
      <c r="O652" s="84"/>
      <c r="P652" s="76">
        <v>69</v>
      </c>
      <c r="Q652" s="81">
        <v>25000</v>
      </c>
      <c r="R652" s="81">
        <v>4</v>
      </c>
      <c r="S652" s="89" t="s">
        <v>877</v>
      </c>
      <c r="T652" s="100" t="s">
        <v>891</v>
      </c>
      <c r="U652" s="81">
        <v>25.22</v>
      </c>
      <c r="V652" s="90" t="s">
        <v>884</v>
      </c>
    </row>
    <row r="653" spans="1:22" ht="15.75" customHeight="1">
      <c r="A653" s="104"/>
      <c r="B653" s="165"/>
      <c r="C653" s="165"/>
      <c r="D653" s="165"/>
      <c r="E653" s="161">
        <v>44754.270833333336</v>
      </c>
      <c r="F653" s="165"/>
      <c r="G653" s="149"/>
      <c r="H653" s="444" t="s">
        <v>1054</v>
      </c>
      <c r="I653" s="440"/>
      <c r="J653" s="441"/>
      <c r="K653" s="105"/>
      <c r="L653" s="104"/>
      <c r="M653" s="109"/>
      <c r="N653" s="109"/>
      <c r="O653" s="84"/>
      <c r="P653" s="108"/>
      <c r="Q653" s="108"/>
      <c r="R653" s="108"/>
      <c r="S653" s="167"/>
      <c r="T653" s="108"/>
      <c r="U653" s="168"/>
      <c r="V653" s="108"/>
    </row>
    <row r="654" spans="1:22" ht="15" customHeight="1">
      <c r="A654" s="175">
        <v>54966650</v>
      </c>
      <c r="B654" s="78">
        <v>44742</v>
      </c>
      <c r="C654" s="79">
        <v>44743</v>
      </c>
      <c r="D654" s="77" t="s">
        <v>862</v>
      </c>
      <c r="E654" s="172" t="s">
        <v>1055</v>
      </c>
      <c r="F654" s="81">
        <v>80</v>
      </c>
      <c r="G654" s="81" t="s">
        <v>1054</v>
      </c>
      <c r="H654" s="81"/>
      <c r="I654" s="77"/>
      <c r="J654" s="81"/>
      <c r="K654" s="117" t="s">
        <v>932</v>
      </c>
      <c r="L654" s="82" t="s">
        <v>968</v>
      </c>
      <c r="M654" s="77" t="s">
        <v>8</v>
      </c>
      <c r="N654" s="83">
        <v>44776</v>
      </c>
      <c r="O654" s="84"/>
      <c r="P654" s="76">
        <v>69</v>
      </c>
      <c r="Q654" s="81">
        <v>25000</v>
      </c>
      <c r="R654" s="81">
        <v>4</v>
      </c>
      <c r="S654" s="89" t="s">
        <v>877</v>
      </c>
      <c r="T654" s="100" t="s">
        <v>891</v>
      </c>
      <c r="U654" s="81">
        <v>25.22</v>
      </c>
      <c r="V654" s="117" t="s">
        <v>934</v>
      </c>
    </row>
    <row r="655" spans="1:22" ht="15" customHeight="1">
      <c r="A655" s="171">
        <v>52129988</v>
      </c>
      <c r="B655" s="119">
        <v>44730</v>
      </c>
      <c r="C655" s="79">
        <v>44735</v>
      </c>
      <c r="D655" s="173" t="s">
        <v>1043</v>
      </c>
      <c r="E655" s="172" t="s">
        <v>1056</v>
      </c>
      <c r="F655" s="81"/>
      <c r="G655" s="81" t="s">
        <v>1054</v>
      </c>
      <c r="H655" s="81"/>
      <c r="I655" s="81"/>
      <c r="J655" s="77"/>
      <c r="K655" s="77" t="s">
        <v>393</v>
      </c>
      <c r="L655" s="124" t="s">
        <v>1045</v>
      </c>
      <c r="M655" s="77" t="s">
        <v>1057</v>
      </c>
      <c r="N655" s="83"/>
      <c r="O655" s="84"/>
      <c r="P655" s="76"/>
      <c r="Q655" s="127"/>
      <c r="R655" s="127"/>
      <c r="S655" s="128"/>
      <c r="T655" s="174"/>
      <c r="U655" s="176">
        <v>18.22</v>
      </c>
      <c r="V655" s="117"/>
    </row>
    <row r="656" spans="1:22" ht="15" customHeight="1">
      <c r="A656" s="171">
        <v>28081750</v>
      </c>
      <c r="B656" s="119">
        <v>44730</v>
      </c>
      <c r="C656" s="79">
        <v>44735</v>
      </c>
      <c r="D656" s="173" t="s">
        <v>1043</v>
      </c>
      <c r="E656" s="172" t="s">
        <v>1058</v>
      </c>
      <c r="F656" s="81"/>
      <c r="G656" s="81" t="s">
        <v>1054</v>
      </c>
      <c r="H656" s="81"/>
      <c r="I656" s="81"/>
      <c r="J656" s="77"/>
      <c r="K656" s="77" t="s">
        <v>1059</v>
      </c>
      <c r="L656" s="124" t="s">
        <v>1045</v>
      </c>
      <c r="M656" s="77" t="s">
        <v>1057</v>
      </c>
      <c r="N656" s="83"/>
      <c r="O656" s="84"/>
      <c r="P656" s="76"/>
      <c r="Q656" s="127"/>
      <c r="R656" s="127"/>
      <c r="S656" s="128"/>
      <c r="T656" s="174"/>
      <c r="U656" s="176">
        <v>18.22</v>
      </c>
      <c r="V656" s="117"/>
    </row>
    <row r="657" spans="1:22" ht="15" customHeight="1">
      <c r="A657" s="171">
        <v>91804138</v>
      </c>
      <c r="B657" s="119">
        <v>44725</v>
      </c>
      <c r="C657" s="130">
        <v>44727</v>
      </c>
      <c r="D657" s="173" t="s">
        <v>1036</v>
      </c>
      <c r="E657" s="172" t="s">
        <v>1060</v>
      </c>
      <c r="F657" s="81"/>
      <c r="G657" s="81" t="s">
        <v>1054</v>
      </c>
      <c r="H657" s="81"/>
      <c r="I657" s="81"/>
      <c r="J657" s="77"/>
      <c r="K657" s="77" t="s">
        <v>1038</v>
      </c>
      <c r="L657" s="77" t="s">
        <v>1039</v>
      </c>
      <c r="M657" s="77" t="s">
        <v>1040</v>
      </c>
      <c r="N657" s="83"/>
      <c r="O657" s="84"/>
      <c r="P657" s="76"/>
      <c r="Q657" s="127"/>
      <c r="R657" s="127"/>
      <c r="S657" s="128"/>
      <c r="T657" s="174"/>
      <c r="U657" s="127">
        <v>22.08</v>
      </c>
      <c r="V657" s="117"/>
    </row>
    <row r="658" spans="1:22" ht="15.75" customHeight="1">
      <c r="A658" s="104"/>
      <c r="B658" s="165"/>
      <c r="C658" s="165"/>
      <c r="D658" s="165"/>
      <c r="E658" s="161">
        <v>44754.270833333336</v>
      </c>
      <c r="F658" s="165"/>
      <c r="G658" s="149"/>
      <c r="H658" s="444" t="s">
        <v>1061</v>
      </c>
      <c r="I658" s="440"/>
      <c r="J658" s="441"/>
      <c r="K658" s="105"/>
      <c r="L658" s="104"/>
      <c r="M658" s="109"/>
      <c r="N658" s="109"/>
      <c r="O658" s="84"/>
      <c r="P658" s="108"/>
      <c r="Q658" s="108"/>
      <c r="R658" s="108"/>
      <c r="S658" s="167"/>
      <c r="T658" s="108"/>
      <c r="U658" s="168"/>
      <c r="V658" s="108"/>
    </row>
    <row r="659" spans="1:22" ht="15" customHeight="1">
      <c r="A659" s="175">
        <v>94232790</v>
      </c>
      <c r="B659" s="78">
        <v>44742</v>
      </c>
      <c r="C659" s="79">
        <v>44745</v>
      </c>
      <c r="D659" s="77" t="s">
        <v>862</v>
      </c>
      <c r="E659" s="172"/>
      <c r="F659" s="81">
        <v>80</v>
      </c>
      <c r="G659" s="81" t="s">
        <v>1061</v>
      </c>
      <c r="H659" s="81"/>
      <c r="I659" s="78"/>
      <c r="J659" s="81"/>
      <c r="K659" s="117" t="s">
        <v>932</v>
      </c>
      <c r="L659" s="82" t="s">
        <v>968</v>
      </c>
      <c r="M659" s="77" t="s">
        <v>8</v>
      </c>
      <c r="N659" s="83"/>
      <c r="O659" s="84"/>
      <c r="P659" s="76">
        <v>69</v>
      </c>
      <c r="Q659" s="81">
        <v>25000</v>
      </c>
      <c r="R659" s="81">
        <v>4</v>
      </c>
      <c r="S659" s="89" t="s">
        <v>877</v>
      </c>
      <c r="T659" s="100" t="s">
        <v>891</v>
      </c>
      <c r="U659" s="81">
        <v>25.22</v>
      </c>
      <c r="V659" s="117" t="s">
        <v>934</v>
      </c>
    </row>
    <row r="660" spans="1:22" ht="15" customHeight="1">
      <c r="A660" s="175">
        <v>98314842</v>
      </c>
      <c r="B660" s="78">
        <v>44742</v>
      </c>
      <c r="C660" s="79">
        <v>44745</v>
      </c>
      <c r="D660" s="77" t="s">
        <v>862</v>
      </c>
      <c r="E660" s="172"/>
      <c r="F660" s="81">
        <v>80</v>
      </c>
      <c r="G660" s="81" t="s">
        <v>1061</v>
      </c>
      <c r="H660" s="81" t="s">
        <v>984</v>
      </c>
      <c r="I660" s="78">
        <v>44776</v>
      </c>
      <c r="J660" s="81"/>
      <c r="K660" s="117" t="s">
        <v>932</v>
      </c>
      <c r="L660" s="82" t="s">
        <v>968</v>
      </c>
      <c r="M660" s="77" t="s">
        <v>8</v>
      </c>
      <c r="N660" s="83"/>
      <c r="O660" s="84"/>
      <c r="P660" s="76">
        <v>68.5</v>
      </c>
      <c r="Q660" s="76">
        <v>25400</v>
      </c>
      <c r="R660" s="76">
        <v>4</v>
      </c>
      <c r="S660" s="85" t="s">
        <v>865</v>
      </c>
      <c r="T660" s="76" t="s">
        <v>873</v>
      </c>
      <c r="U660" s="76">
        <v>25.7</v>
      </c>
      <c r="V660" s="117" t="s">
        <v>934</v>
      </c>
    </row>
    <row r="661" spans="1:22" ht="15.75" customHeight="1">
      <c r="A661" s="104"/>
      <c r="B661" s="165"/>
      <c r="C661" s="165"/>
      <c r="D661" s="165"/>
      <c r="E661" s="161">
        <v>44754.270833333336</v>
      </c>
      <c r="F661" s="165"/>
      <c r="G661" s="149"/>
      <c r="H661" s="444" t="s">
        <v>1062</v>
      </c>
      <c r="I661" s="440"/>
      <c r="J661" s="441"/>
      <c r="K661" s="105"/>
      <c r="L661" s="104"/>
      <c r="M661" s="109"/>
      <c r="N661" s="109"/>
      <c r="O661" s="84"/>
      <c r="P661" s="108"/>
      <c r="Q661" s="108"/>
      <c r="R661" s="108"/>
      <c r="S661" s="167"/>
      <c r="T661" s="108"/>
      <c r="U661" s="168"/>
      <c r="V661" s="108"/>
    </row>
    <row r="662" spans="1:22" ht="15" customHeight="1">
      <c r="A662" s="171">
        <v>55105464</v>
      </c>
      <c r="B662" s="132">
        <v>44737</v>
      </c>
      <c r="C662" s="79">
        <v>44741</v>
      </c>
      <c r="D662" s="126" t="s">
        <v>1063</v>
      </c>
      <c r="E662" s="172" t="s">
        <v>1064</v>
      </c>
      <c r="F662" s="81"/>
      <c r="G662" s="81" t="s">
        <v>1062</v>
      </c>
      <c r="H662" s="81"/>
      <c r="I662" s="81"/>
      <c r="J662" s="81"/>
      <c r="K662" s="77" t="s">
        <v>393</v>
      </c>
      <c r="L662" s="124" t="s">
        <v>1065</v>
      </c>
      <c r="M662" s="171" t="s">
        <v>1066</v>
      </c>
      <c r="N662" s="122"/>
      <c r="O662" s="84"/>
      <c r="P662" s="76"/>
      <c r="Q662" s="127"/>
      <c r="R662" s="127"/>
      <c r="S662" s="128"/>
      <c r="T662" s="174"/>
      <c r="U662" s="76">
        <v>25.22</v>
      </c>
      <c r="V662" s="117"/>
    </row>
    <row r="663" spans="1:22" ht="15" customHeight="1">
      <c r="A663" s="175">
        <v>94650793</v>
      </c>
      <c r="B663" s="78">
        <v>44742</v>
      </c>
      <c r="C663" s="79">
        <v>44743</v>
      </c>
      <c r="D663" s="77" t="s">
        <v>862</v>
      </c>
      <c r="E663" s="172" t="s">
        <v>1067</v>
      </c>
      <c r="F663" s="81">
        <v>80</v>
      </c>
      <c r="G663" s="81" t="s">
        <v>1062</v>
      </c>
      <c r="H663" s="81" t="s">
        <v>967</v>
      </c>
      <c r="I663" s="78">
        <v>44772</v>
      </c>
      <c r="J663" s="81"/>
      <c r="K663" s="117" t="s">
        <v>932</v>
      </c>
      <c r="L663" s="82" t="s">
        <v>968</v>
      </c>
      <c r="M663" s="77" t="s">
        <v>8</v>
      </c>
      <c r="N663" s="83">
        <v>44792</v>
      </c>
      <c r="O663" s="84"/>
      <c r="P663" s="76">
        <v>70</v>
      </c>
      <c r="Q663" s="76">
        <v>23700</v>
      </c>
      <c r="R663" s="76">
        <v>4</v>
      </c>
      <c r="S663" s="85" t="s">
        <v>865</v>
      </c>
      <c r="T663" s="76" t="s">
        <v>950</v>
      </c>
      <c r="U663" s="76">
        <v>25.69</v>
      </c>
      <c r="V663" s="117" t="s">
        <v>934</v>
      </c>
    </row>
    <row r="664" spans="1:22" ht="15" customHeight="1">
      <c r="A664" s="175">
        <v>95920294</v>
      </c>
      <c r="B664" s="113">
        <v>44740</v>
      </c>
      <c r="C664" s="79">
        <v>44740</v>
      </c>
      <c r="D664" s="77" t="s">
        <v>862</v>
      </c>
      <c r="E664" s="172" t="s">
        <v>1068</v>
      </c>
      <c r="F664" s="81">
        <v>80</v>
      </c>
      <c r="G664" s="81" t="s">
        <v>1062</v>
      </c>
      <c r="H664" s="98">
        <v>44741</v>
      </c>
      <c r="I664" s="139" t="s">
        <v>1069</v>
      </c>
      <c r="J664" s="81"/>
      <c r="K664" s="97" t="s">
        <v>882</v>
      </c>
      <c r="L664" s="82" t="s">
        <v>921</v>
      </c>
      <c r="M664" s="77" t="s">
        <v>7</v>
      </c>
      <c r="N664" s="83"/>
      <c r="O664" s="84"/>
      <c r="P664" s="76">
        <v>69</v>
      </c>
      <c r="Q664" s="76">
        <v>24600</v>
      </c>
      <c r="R664" s="76">
        <v>4</v>
      </c>
      <c r="S664" s="85" t="s">
        <v>865</v>
      </c>
      <c r="T664" s="101" t="s">
        <v>897</v>
      </c>
      <c r="U664" s="76">
        <v>25.38</v>
      </c>
      <c r="V664" s="90" t="s">
        <v>884</v>
      </c>
    </row>
    <row r="665" spans="1:22" ht="15" customHeight="1">
      <c r="A665" s="175">
        <v>94262110</v>
      </c>
      <c r="B665" s="78">
        <v>44741</v>
      </c>
      <c r="C665" s="79">
        <v>44742</v>
      </c>
      <c r="D665" s="114" t="s">
        <v>862</v>
      </c>
      <c r="E665" s="172" t="s">
        <v>1068</v>
      </c>
      <c r="F665" s="103">
        <v>40</v>
      </c>
      <c r="G665" s="81" t="s">
        <v>1062</v>
      </c>
      <c r="H665" s="98">
        <v>44742</v>
      </c>
      <c r="I665" s="139" t="s">
        <v>1070</v>
      </c>
      <c r="J665" s="81"/>
      <c r="K665" s="97" t="s">
        <v>882</v>
      </c>
      <c r="L665" s="82" t="s">
        <v>935</v>
      </c>
      <c r="M665" s="77" t="s">
        <v>6</v>
      </c>
      <c r="N665" s="83"/>
      <c r="O665" s="84"/>
      <c r="P665" s="76">
        <v>70</v>
      </c>
      <c r="Q665" s="127">
        <v>24000</v>
      </c>
      <c r="R665" s="127">
        <v>2</v>
      </c>
      <c r="S665" s="85" t="s">
        <v>902</v>
      </c>
      <c r="T665" s="114" t="s">
        <v>962</v>
      </c>
      <c r="U665" s="127">
        <v>14.62</v>
      </c>
      <c r="V665" s="90" t="s">
        <v>884</v>
      </c>
    </row>
    <row r="666" spans="1:22" ht="15" customHeight="1">
      <c r="A666" s="175">
        <v>94497369</v>
      </c>
      <c r="B666" s="78">
        <v>44741</v>
      </c>
      <c r="C666" s="79">
        <v>44742</v>
      </c>
      <c r="D666" s="114" t="s">
        <v>862</v>
      </c>
      <c r="E666" s="172" t="s">
        <v>1068</v>
      </c>
      <c r="F666" s="103">
        <v>40</v>
      </c>
      <c r="G666" s="81" t="s">
        <v>1062</v>
      </c>
      <c r="H666" s="98">
        <v>44742</v>
      </c>
      <c r="I666" s="139" t="s">
        <v>1071</v>
      </c>
      <c r="J666" s="81"/>
      <c r="K666" s="97" t="s">
        <v>882</v>
      </c>
      <c r="L666" s="82" t="s">
        <v>935</v>
      </c>
      <c r="M666" s="77" t="s">
        <v>6</v>
      </c>
      <c r="N666" s="83">
        <v>44802</v>
      </c>
      <c r="O666" s="84"/>
      <c r="P666" s="76">
        <v>72</v>
      </c>
      <c r="Q666" s="76">
        <v>21300</v>
      </c>
      <c r="R666" s="76">
        <v>2</v>
      </c>
      <c r="S666" s="85" t="s">
        <v>902</v>
      </c>
      <c r="T666" s="76" t="s">
        <v>1007</v>
      </c>
      <c r="U666" s="76">
        <v>14.62</v>
      </c>
      <c r="V666" s="90" t="s">
        <v>884</v>
      </c>
    </row>
    <row r="667" spans="1:22" ht="15" customHeight="1">
      <c r="A667" s="175">
        <v>59726190</v>
      </c>
      <c r="B667" s="78">
        <v>44745</v>
      </c>
      <c r="C667" s="79">
        <v>44746</v>
      </c>
      <c r="D667" s="77" t="s">
        <v>862</v>
      </c>
      <c r="E667" s="172" t="s">
        <v>1068</v>
      </c>
      <c r="F667" s="81">
        <v>80</v>
      </c>
      <c r="G667" s="81" t="s">
        <v>1062</v>
      </c>
      <c r="H667" s="98">
        <v>44746</v>
      </c>
      <c r="I667" s="139" t="s">
        <v>1072</v>
      </c>
      <c r="J667" s="81"/>
      <c r="K667" s="97" t="s">
        <v>882</v>
      </c>
      <c r="L667" s="82" t="s">
        <v>985</v>
      </c>
      <c r="M667" s="77" t="s">
        <v>7</v>
      </c>
      <c r="N667" s="83"/>
      <c r="O667" s="84"/>
      <c r="P667" s="76">
        <v>69</v>
      </c>
      <c r="Q667" s="81">
        <v>25000</v>
      </c>
      <c r="R667" s="81">
        <v>4</v>
      </c>
      <c r="S667" s="89" t="s">
        <v>877</v>
      </c>
      <c r="T667" s="100" t="s">
        <v>891</v>
      </c>
      <c r="U667" s="81">
        <v>25.22</v>
      </c>
      <c r="V667" s="90" t="s">
        <v>884</v>
      </c>
    </row>
    <row r="668" spans="1:22" ht="15" customHeight="1">
      <c r="A668" s="175">
        <v>91719930</v>
      </c>
      <c r="B668" s="78">
        <v>44745</v>
      </c>
      <c r="C668" s="79">
        <v>44746</v>
      </c>
      <c r="D668" s="77" t="s">
        <v>862</v>
      </c>
      <c r="E668" s="172" t="s">
        <v>1068</v>
      </c>
      <c r="F668" s="81">
        <v>80</v>
      </c>
      <c r="G668" s="81" t="s">
        <v>1062</v>
      </c>
      <c r="H668" s="98">
        <v>44746</v>
      </c>
      <c r="I668" s="139" t="s">
        <v>1073</v>
      </c>
      <c r="J668" s="81"/>
      <c r="K668" s="97" t="s">
        <v>882</v>
      </c>
      <c r="L668" s="82" t="s">
        <v>985</v>
      </c>
      <c r="M668" s="77" t="s">
        <v>7</v>
      </c>
      <c r="N668" s="83"/>
      <c r="O668" s="84"/>
      <c r="P668" s="76">
        <v>69.2</v>
      </c>
      <c r="Q668" s="76">
        <v>24300</v>
      </c>
      <c r="R668" s="76">
        <v>4</v>
      </c>
      <c r="S668" s="85" t="s">
        <v>865</v>
      </c>
      <c r="T668" s="76" t="s">
        <v>866</v>
      </c>
      <c r="U668" s="76">
        <v>25.46</v>
      </c>
      <c r="V668" s="90" t="s">
        <v>884</v>
      </c>
    </row>
    <row r="669" spans="1:22" ht="15.75" customHeight="1">
      <c r="A669" s="104"/>
      <c r="B669" s="165"/>
      <c r="C669" s="165"/>
      <c r="D669" s="165"/>
      <c r="E669" s="161">
        <v>44754.270833333336</v>
      </c>
      <c r="F669" s="165"/>
      <c r="G669" s="149"/>
      <c r="H669" s="444" t="s">
        <v>1074</v>
      </c>
      <c r="I669" s="440"/>
      <c r="J669" s="441"/>
      <c r="K669" s="105"/>
      <c r="L669" s="104"/>
      <c r="M669" s="109"/>
      <c r="N669" s="109"/>
      <c r="O669" s="84"/>
      <c r="P669" s="108"/>
      <c r="Q669" s="108"/>
      <c r="R669" s="108"/>
      <c r="S669" s="167"/>
      <c r="T669" s="108"/>
      <c r="U669" s="168"/>
      <c r="V669" s="108"/>
    </row>
    <row r="670" spans="1:22" ht="15" customHeight="1">
      <c r="A670" s="171">
        <v>91800789</v>
      </c>
      <c r="B670" s="119">
        <v>44716</v>
      </c>
      <c r="C670" s="130">
        <v>44727</v>
      </c>
      <c r="D670" s="173" t="s">
        <v>1036</v>
      </c>
      <c r="E670" s="172" t="s">
        <v>1060</v>
      </c>
      <c r="F670" s="81"/>
      <c r="G670" s="81" t="s">
        <v>1074</v>
      </c>
      <c r="H670" s="81"/>
      <c r="I670" s="81"/>
      <c r="J670" s="81"/>
      <c r="K670" s="77" t="s">
        <v>1038</v>
      </c>
      <c r="L670" s="124" t="s">
        <v>1039</v>
      </c>
      <c r="M670" s="77" t="s">
        <v>1075</v>
      </c>
      <c r="N670" s="83"/>
      <c r="O670" s="84"/>
      <c r="P670" s="176"/>
      <c r="Q670" s="176"/>
      <c r="R670" s="176"/>
      <c r="S670" s="177"/>
      <c r="T670" s="176"/>
      <c r="U670" s="176">
        <v>22.08</v>
      </c>
      <c r="V670" s="86"/>
    </row>
    <row r="671" spans="1:22" ht="15.75" customHeight="1">
      <c r="A671" s="104"/>
      <c r="B671" s="165"/>
      <c r="C671" s="165"/>
      <c r="D671" s="165"/>
      <c r="E671" s="161">
        <v>44754.9375</v>
      </c>
      <c r="F671" s="165"/>
      <c r="G671" s="149"/>
      <c r="H671" s="444" t="s">
        <v>1076</v>
      </c>
      <c r="I671" s="440"/>
      <c r="J671" s="441"/>
      <c r="K671" s="105"/>
      <c r="L671" s="104"/>
      <c r="M671" s="109"/>
      <c r="N671" s="109"/>
      <c r="O671" s="84"/>
      <c r="P671" s="108"/>
      <c r="Q671" s="108"/>
      <c r="R671" s="108"/>
      <c r="S671" s="167"/>
      <c r="T671" s="108"/>
      <c r="U671" s="168"/>
      <c r="V671" s="108"/>
    </row>
    <row r="672" spans="1:22" ht="15" customHeight="1">
      <c r="A672" s="178">
        <v>59523498</v>
      </c>
      <c r="B672" s="113">
        <v>44728</v>
      </c>
      <c r="C672" s="79">
        <v>44728</v>
      </c>
      <c r="D672" s="77" t="s">
        <v>862</v>
      </c>
      <c r="E672" s="172" t="s">
        <v>1077</v>
      </c>
      <c r="F672" s="81">
        <v>80</v>
      </c>
      <c r="G672" s="81" t="s">
        <v>1076</v>
      </c>
      <c r="H672" s="81"/>
      <c r="I672" s="77"/>
      <c r="J672" s="81"/>
      <c r="K672" s="97" t="s">
        <v>882</v>
      </c>
      <c r="L672" s="82" t="s">
        <v>1078</v>
      </c>
      <c r="M672" s="77" t="s">
        <v>7</v>
      </c>
      <c r="N672" s="83">
        <v>44741</v>
      </c>
      <c r="O672" s="84"/>
      <c r="P672" s="76">
        <v>69</v>
      </c>
      <c r="Q672" s="81">
        <v>25000</v>
      </c>
      <c r="R672" s="81">
        <v>4</v>
      </c>
      <c r="S672" s="89" t="s">
        <v>877</v>
      </c>
      <c r="T672" s="100" t="s">
        <v>891</v>
      </c>
      <c r="U672" s="81">
        <v>25.22</v>
      </c>
      <c r="V672" s="90" t="s">
        <v>884</v>
      </c>
    </row>
    <row r="673" spans="1:22" ht="15.75" customHeight="1">
      <c r="A673" s="104"/>
      <c r="B673" s="165"/>
      <c r="C673" s="165"/>
      <c r="D673" s="165"/>
      <c r="E673" s="161">
        <v>44754.9375</v>
      </c>
      <c r="F673" s="165"/>
      <c r="G673" s="149"/>
      <c r="H673" s="444" t="s">
        <v>1041</v>
      </c>
      <c r="I673" s="440"/>
      <c r="J673" s="441"/>
      <c r="K673" s="105"/>
      <c r="L673" s="104"/>
      <c r="M673" s="109"/>
      <c r="N673" s="109"/>
      <c r="O673" s="84"/>
      <c r="P673" s="108"/>
      <c r="Q673" s="108"/>
      <c r="R673" s="108"/>
      <c r="S673" s="167"/>
      <c r="T673" s="108"/>
      <c r="U673" s="168"/>
      <c r="V673" s="108"/>
    </row>
    <row r="674" spans="1:22" ht="15" customHeight="1">
      <c r="A674" s="178">
        <v>59870139</v>
      </c>
      <c r="B674" s="78">
        <v>44351</v>
      </c>
      <c r="C674" s="79">
        <v>44716</v>
      </c>
      <c r="D674" s="77" t="s">
        <v>862</v>
      </c>
      <c r="E674" s="172" t="s">
        <v>1079</v>
      </c>
      <c r="F674" s="77">
        <v>80</v>
      </c>
      <c r="G674" s="81" t="s">
        <v>1041</v>
      </c>
      <c r="H674" s="81"/>
      <c r="I674" s="78"/>
      <c r="J674" s="81"/>
      <c r="K674" s="77" t="s">
        <v>910</v>
      </c>
      <c r="L674" s="82" t="s">
        <v>1081</v>
      </c>
      <c r="M674" s="77" t="s">
        <v>5</v>
      </c>
      <c r="N674" s="83">
        <v>44773</v>
      </c>
      <c r="O674" s="84"/>
      <c r="P674" s="76">
        <v>69</v>
      </c>
      <c r="Q674" s="76">
        <v>25000</v>
      </c>
      <c r="R674" s="76">
        <v>4</v>
      </c>
      <c r="S674" s="85" t="s">
        <v>865</v>
      </c>
      <c r="T674" s="76" t="s">
        <v>919</v>
      </c>
      <c r="U674" s="76">
        <v>26.22</v>
      </c>
      <c r="V674" s="81" t="s">
        <v>911</v>
      </c>
    </row>
    <row r="675" spans="1:22" ht="15" customHeight="1">
      <c r="A675" s="178">
        <v>59870162</v>
      </c>
      <c r="B675" s="113">
        <v>44735</v>
      </c>
      <c r="C675" s="79">
        <v>44737</v>
      </c>
      <c r="D675" s="77" t="s">
        <v>862</v>
      </c>
      <c r="E675" s="172" t="s">
        <v>1079</v>
      </c>
      <c r="F675" s="81">
        <v>80</v>
      </c>
      <c r="G675" s="81" t="s">
        <v>1041</v>
      </c>
      <c r="H675" s="81"/>
      <c r="I675" s="77"/>
      <c r="J675" s="81"/>
      <c r="K675" s="77" t="s">
        <v>910</v>
      </c>
      <c r="L675" s="82" t="s">
        <v>1013</v>
      </c>
      <c r="M675" s="77" t="s">
        <v>5</v>
      </c>
      <c r="N675" s="83">
        <v>44765</v>
      </c>
      <c r="O675" s="84"/>
      <c r="P675" s="76">
        <v>69</v>
      </c>
      <c r="Q675" s="76">
        <v>25000</v>
      </c>
      <c r="R675" s="76">
        <v>4</v>
      </c>
      <c r="S675" s="85" t="s">
        <v>865</v>
      </c>
      <c r="T675" s="76" t="s">
        <v>919</v>
      </c>
      <c r="U675" s="76">
        <v>26.22</v>
      </c>
      <c r="V675" s="159" t="s">
        <v>911</v>
      </c>
    </row>
    <row r="676" spans="1:22" ht="15" customHeight="1">
      <c r="A676" s="178">
        <v>98080625</v>
      </c>
      <c r="B676" s="78">
        <v>44731</v>
      </c>
      <c r="C676" s="79">
        <v>44732</v>
      </c>
      <c r="D676" s="77" t="s">
        <v>862</v>
      </c>
      <c r="E676" s="172" t="s">
        <v>1082</v>
      </c>
      <c r="F676" s="81">
        <v>80</v>
      </c>
      <c r="G676" s="81" t="s">
        <v>1041</v>
      </c>
      <c r="H676" s="81"/>
      <c r="I676" s="77"/>
      <c r="J676" s="81"/>
      <c r="K676" s="111" t="s">
        <v>117</v>
      </c>
      <c r="L676" s="82" t="s">
        <v>1083</v>
      </c>
      <c r="M676" s="77" t="s">
        <v>5</v>
      </c>
      <c r="N676" s="83">
        <v>44757</v>
      </c>
      <c r="O676" s="84"/>
      <c r="P676" s="76">
        <v>69</v>
      </c>
      <c r="Q676" s="76">
        <v>25000</v>
      </c>
      <c r="R676" s="76">
        <v>4</v>
      </c>
      <c r="S676" s="85" t="s">
        <v>875</v>
      </c>
      <c r="T676" s="88" t="s">
        <v>876</v>
      </c>
      <c r="U676" s="76">
        <v>25.22</v>
      </c>
      <c r="V676" s="111" t="s">
        <v>909</v>
      </c>
    </row>
    <row r="677" spans="1:22" ht="15" customHeight="1">
      <c r="A677" s="178">
        <v>98080633</v>
      </c>
      <c r="B677" s="78">
        <v>44731</v>
      </c>
      <c r="C677" s="79">
        <v>44732</v>
      </c>
      <c r="D677" s="77" t="s">
        <v>862</v>
      </c>
      <c r="E677" s="172" t="s">
        <v>1082</v>
      </c>
      <c r="F677" s="81">
        <v>80</v>
      </c>
      <c r="G677" s="81" t="s">
        <v>1041</v>
      </c>
      <c r="H677" s="81"/>
      <c r="I677" s="77"/>
      <c r="J677" s="81"/>
      <c r="K677" s="111" t="s">
        <v>117</v>
      </c>
      <c r="L677" s="82" t="s">
        <v>1083</v>
      </c>
      <c r="M677" s="77" t="s">
        <v>5</v>
      </c>
      <c r="N677" s="83">
        <v>44757</v>
      </c>
      <c r="O677" s="84"/>
      <c r="P677" s="76">
        <v>69</v>
      </c>
      <c r="Q677" s="76">
        <v>25000</v>
      </c>
      <c r="R677" s="76">
        <v>4</v>
      </c>
      <c r="S677" s="85" t="s">
        <v>875</v>
      </c>
      <c r="T677" s="88" t="s">
        <v>876</v>
      </c>
      <c r="U677" s="76">
        <v>25.22</v>
      </c>
      <c r="V677" s="111" t="s">
        <v>909</v>
      </c>
    </row>
    <row r="678" spans="1:22" ht="15" customHeight="1">
      <c r="A678" s="91"/>
      <c r="B678" s="93"/>
      <c r="C678" s="93"/>
      <c r="D678" s="92"/>
      <c r="E678" s="92"/>
      <c r="F678" s="92"/>
      <c r="G678" s="190"/>
      <c r="H678" s="439" t="s">
        <v>1084</v>
      </c>
      <c r="I678" s="440"/>
      <c r="J678" s="441"/>
      <c r="K678" s="92"/>
      <c r="L678" s="92"/>
      <c r="M678" s="92"/>
      <c r="N678" s="92"/>
      <c r="O678" s="135"/>
      <c r="P678" s="92"/>
      <c r="Q678" s="92"/>
      <c r="R678" s="92"/>
      <c r="S678" s="92"/>
      <c r="T678" s="92"/>
      <c r="U678" s="92"/>
      <c r="V678" s="92"/>
    </row>
    <row r="679" spans="1:22" ht="15" customHeight="1">
      <c r="A679" s="124">
        <v>91506899</v>
      </c>
      <c r="B679" s="78">
        <v>44748</v>
      </c>
      <c r="C679" s="79">
        <v>44749</v>
      </c>
      <c r="D679" s="77" t="s">
        <v>862</v>
      </c>
      <c r="E679" s="80">
        <v>44755.104166666664</v>
      </c>
      <c r="F679" s="81">
        <v>80</v>
      </c>
      <c r="G679" s="81" t="s">
        <v>1084</v>
      </c>
      <c r="H679" s="81"/>
      <c r="I679" s="77"/>
      <c r="J679" s="81"/>
      <c r="K679" s="156" t="s">
        <v>129</v>
      </c>
      <c r="L679" s="82" t="s">
        <v>1085</v>
      </c>
      <c r="M679" s="77" t="s">
        <v>1010</v>
      </c>
      <c r="N679" s="83"/>
      <c r="O679" s="84"/>
      <c r="P679" s="76">
        <v>69</v>
      </c>
      <c r="Q679" s="76">
        <v>25000</v>
      </c>
      <c r="R679" s="76">
        <v>4</v>
      </c>
      <c r="S679" s="85" t="s">
        <v>875</v>
      </c>
      <c r="T679" s="88" t="s">
        <v>876</v>
      </c>
      <c r="U679" s="76">
        <v>25.22</v>
      </c>
      <c r="V679" s="157" t="s">
        <v>1011</v>
      </c>
    </row>
    <row r="680" spans="1:22" ht="15" customHeight="1">
      <c r="A680" s="124">
        <v>91557892</v>
      </c>
      <c r="B680" s="78">
        <v>44748</v>
      </c>
      <c r="C680" s="79">
        <v>44749</v>
      </c>
      <c r="D680" s="77" t="s">
        <v>862</v>
      </c>
      <c r="E680" s="87">
        <v>44755</v>
      </c>
      <c r="F680" s="81">
        <v>80</v>
      </c>
      <c r="G680" s="81" t="s">
        <v>1084</v>
      </c>
      <c r="H680" s="81"/>
      <c r="I680" s="77"/>
      <c r="J680" s="81"/>
      <c r="K680" s="156" t="s">
        <v>129</v>
      </c>
      <c r="L680" s="82" t="s">
        <v>1085</v>
      </c>
      <c r="M680" s="77" t="s">
        <v>1010</v>
      </c>
      <c r="N680" s="83"/>
      <c r="O680" s="84"/>
      <c r="P680" s="76">
        <v>69</v>
      </c>
      <c r="Q680" s="76">
        <v>25000</v>
      </c>
      <c r="R680" s="76">
        <v>4</v>
      </c>
      <c r="S680" s="85" t="s">
        <v>875</v>
      </c>
      <c r="T680" s="88" t="s">
        <v>876</v>
      </c>
      <c r="U680" s="76">
        <v>25.22</v>
      </c>
      <c r="V680" s="157" t="s">
        <v>1011</v>
      </c>
    </row>
    <row r="681" spans="1:22" ht="15" customHeight="1">
      <c r="A681" s="124">
        <v>91563098</v>
      </c>
      <c r="B681" s="78">
        <v>44748</v>
      </c>
      <c r="C681" s="79">
        <v>44749</v>
      </c>
      <c r="D681" s="77" t="s">
        <v>862</v>
      </c>
      <c r="E681" s="87">
        <v>44755</v>
      </c>
      <c r="F681" s="81">
        <v>80</v>
      </c>
      <c r="G681" s="81" t="s">
        <v>1084</v>
      </c>
      <c r="H681" s="81"/>
      <c r="I681" s="77"/>
      <c r="J681" s="81"/>
      <c r="K681" s="156" t="s">
        <v>129</v>
      </c>
      <c r="L681" s="82" t="s">
        <v>1085</v>
      </c>
      <c r="M681" s="77" t="s">
        <v>1010</v>
      </c>
      <c r="N681" s="83"/>
      <c r="O681" s="84"/>
      <c r="P681" s="76">
        <v>69</v>
      </c>
      <c r="Q681" s="76">
        <v>25000</v>
      </c>
      <c r="R681" s="76">
        <v>4</v>
      </c>
      <c r="S681" s="85" t="s">
        <v>875</v>
      </c>
      <c r="T681" s="88" t="s">
        <v>876</v>
      </c>
      <c r="U681" s="76">
        <v>25.22</v>
      </c>
      <c r="V681" s="157" t="s">
        <v>1011</v>
      </c>
    </row>
    <row r="682" spans="1:22" ht="15" customHeight="1">
      <c r="A682" s="124">
        <v>91564799</v>
      </c>
      <c r="B682" s="78">
        <v>44748</v>
      </c>
      <c r="C682" s="79">
        <v>44749</v>
      </c>
      <c r="D682" s="77" t="s">
        <v>862</v>
      </c>
      <c r="E682" s="87">
        <v>44755</v>
      </c>
      <c r="F682" s="81">
        <v>80</v>
      </c>
      <c r="G682" s="81" t="s">
        <v>1084</v>
      </c>
      <c r="H682" s="81"/>
      <c r="I682" s="77"/>
      <c r="J682" s="81"/>
      <c r="K682" s="156" t="s">
        <v>129</v>
      </c>
      <c r="L682" s="82" t="s">
        <v>1085</v>
      </c>
      <c r="M682" s="77" t="s">
        <v>1010</v>
      </c>
      <c r="N682" s="83"/>
      <c r="O682" s="84"/>
      <c r="P682" s="76">
        <v>69</v>
      </c>
      <c r="Q682" s="76">
        <v>25000</v>
      </c>
      <c r="R682" s="76">
        <v>4</v>
      </c>
      <c r="S682" s="85" t="s">
        <v>875</v>
      </c>
      <c r="T682" s="88" t="s">
        <v>876</v>
      </c>
      <c r="U682" s="76">
        <v>25.22</v>
      </c>
      <c r="V682" s="157" t="s">
        <v>1011</v>
      </c>
    </row>
    <row r="683" spans="1:22" ht="15" customHeight="1">
      <c r="A683" s="124">
        <v>92700699</v>
      </c>
      <c r="B683" s="78">
        <v>44748</v>
      </c>
      <c r="C683" s="79">
        <v>44749</v>
      </c>
      <c r="D683" s="77" t="s">
        <v>862</v>
      </c>
      <c r="E683" s="87">
        <v>44755</v>
      </c>
      <c r="F683" s="81">
        <v>80</v>
      </c>
      <c r="G683" s="81" t="s">
        <v>1084</v>
      </c>
      <c r="H683" s="81"/>
      <c r="I683" s="77"/>
      <c r="J683" s="81"/>
      <c r="K683" s="156" t="s">
        <v>129</v>
      </c>
      <c r="L683" s="82" t="s">
        <v>1085</v>
      </c>
      <c r="M683" s="77" t="s">
        <v>1010</v>
      </c>
      <c r="N683" s="83"/>
      <c r="O683" s="84"/>
      <c r="P683" s="76">
        <v>69.5</v>
      </c>
      <c r="Q683" s="76">
        <v>23900</v>
      </c>
      <c r="R683" s="76">
        <v>4</v>
      </c>
      <c r="S683" s="85" t="s">
        <v>865</v>
      </c>
      <c r="T683" s="76" t="s">
        <v>896</v>
      </c>
      <c r="U683" s="76">
        <v>25.69</v>
      </c>
      <c r="V683" s="157" t="s">
        <v>1011</v>
      </c>
    </row>
    <row r="684" spans="1:22" ht="15" customHeight="1">
      <c r="A684" s="124">
        <v>92707991</v>
      </c>
      <c r="B684" s="78">
        <v>44748</v>
      </c>
      <c r="C684" s="79">
        <v>44749</v>
      </c>
      <c r="D684" s="77" t="s">
        <v>862</v>
      </c>
      <c r="E684" s="87">
        <v>44755</v>
      </c>
      <c r="F684" s="81">
        <v>80</v>
      </c>
      <c r="G684" s="81" t="s">
        <v>1084</v>
      </c>
      <c r="H684" s="81"/>
      <c r="I684" s="77"/>
      <c r="J684" s="81"/>
      <c r="K684" s="156" t="s">
        <v>129</v>
      </c>
      <c r="L684" s="82" t="s">
        <v>1085</v>
      </c>
      <c r="M684" s="77" t="s">
        <v>1010</v>
      </c>
      <c r="N684" s="83"/>
      <c r="O684" s="84"/>
      <c r="P684" s="76">
        <v>69.5</v>
      </c>
      <c r="Q684" s="76">
        <v>23900</v>
      </c>
      <c r="R684" s="76">
        <v>4</v>
      </c>
      <c r="S684" s="85" t="s">
        <v>865</v>
      </c>
      <c r="T684" s="76" t="s">
        <v>896</v>
      </c>
      <c r="U684" s="76">
        <v>25.69</v>
      </c>
      <c r="V684" s="157" t="s">
        <v>1011</v>
      </c>
    </row>
    <row r="685" spans="1:22" ht="15" customHeight="1">
      <c r="A685" s="124">
        <v>92785799</v>
      </c>
      <c r="B685" s="78">
        <v>44748</v>
      </c>
      <c r="C685" s="79">
        <v>44749</v>
      </c>
      <c r="D685" s="77" t="s">
        <v>862</v>
      </c>
      <c r="E685" s="87">
        <v>44755</v>
      </c>
      <c r="F685" s="81">
        <v>80</v>
      </c>
      <c r="G685" s="81" t="s">
        <v>1084</v>
      </c>
      <c r="H685" s="81"/>
      <c r="I685" s="77"/>
      <c r="J685" s="81"/>
      <c r="K685" s="156" t="s">
        <v>129</v>
      </c>
      <c r="L685" s="82" t="s">
        <v>1085</v>
      </c>
      <c r="M685" s="77" t="s">
        <v>1010</v>
      </c>
      <c r="N685" s="83"/>
      <c r="O685" s="84"/>
      <c r="P685" s="76">
        <v>68.5</v>
      </c>
      <c r="Q685" s="76">
        <v>25000</v>
      </c>
      <c r="R685" s="76">
        <v>4</v>
      </c>
      <c r="S685" s="85" t="s">
        <v>865</v>
      </c>
      <c r="T685" s="76" t="s">
        <v>873</v>
      </c>
      <c r="U685" s="76">
        <v>25.7</v>
      </c>
      <c r="V685" s="157" t="s">
        <v>1011</v>
      </c>
    </row>
    <row r="686" spans="1:22" ht="15" customHeight="1">
      <c r="A686" s="124">
        <v>92795897</v>
      </c>
      <c r="B686" s="78">
        <v>44748</v>
      </c>
      <c r="C686" s="79">
        <v>44749</v>
      </c>
      <c r="D686" s="77" t="s">
        <v>862</v>
      </c>
      <c r="E686" s="87">
        <v>44755</v>
      </c>
      <c r="F686" s="81">
        <v>80</v>
      </c>
      <c r="G686" s="81" t="s">
        <v>1084</v>
      </c>
      <c r="H686" s="81"/>
      <c r="I686" s="77"/>
      <c r="J686" s="81"/>
      <c r="K686" s="156" t="s">
        <v>129</v>
      </c>
      <c r="L686" s="82" t="s">
        <v>1085</v>
      </c>
      <c r="M686" s="77" t="s">
        <v>1010</v>
      </c>
      <c r="N686" s="83"/>
      <c r="O686" s="84"/>
      <c r="P686" s="76">
        <v>68.5</v>
      </c>
      <c r="Q686" s="76">
        <v>25000</v>
      </c>
      <c r="R686" s="76">
        <v>4</v>
      </c>
      <c r="S686" s="85" t="s">
        <v>865</v>
      </c>
      <c r="T686" s="76" t="s">
        <v>873</v>
      </c>
      <c r="U686" s="76">
        <v>25.7</v>
      </c>
      <c r="V686" s="157" t="s">
        <v>1011</v>
      </c>
    </row>
    <row r="687" spans="1:22" ht="15" customHeight="1">
      <c r="A687" s="124">
        <v>92828094</v>
      </c>
      <c r="B687" s="78">
        <v>44748</v>
      </c>
      <c r="C687" s="79">
        <v>44749</v>
      </c>
      <c r="D687" s="77" t="s">
        <v>862</v>
      </c>
      <c r="E687" s="87">
        <v>44755</v>
      </c>
      <c r="F687" s="81">
        <v>80</v>
      </c>
      <c r="G687" s="81" t="s">
        <v>1084</v>
      </c>
      <c r="H687" s="81"/>
      <c r="I687" s="77"/>
      <c r="J687" s="81"/>
      <c r="K687" s="156" t="s">
        <v>129</v>
      </c>
      <c r="L687" s="82" t="s">
        <v>1085</v>
      </c>
      <c r="M687" s="77" t="s">
        <v>1010</v>
      </c>
      <c r="N687" s="83"/>
      <c r="O687" s="84"/>
      <c r="P687" s="76">
        <v>68.5</v>
      </c>
      <c r="Q687" s="76">
        <v>25000</v>
      </c>
      <c r="R687" s="76">
        <v>4</v>
      </c>
      <c r="S687" s="85" t="s">
        <v>865</v>
      </c>
      <c r="T687" s="76" t="s">
        <v>873</v>
      </c>
      <c r="U687" s="76">
        <v>25.7</v>
      </c>
      <c r="V687" s="157" t="s">
        <v>1011</v>
      </c>
    </row>
    <row r="688" spans="1:22" ht="15" customHeight="1">
      <c r="A688" s="124">
        <v>92840099</v>
      </c>
      <c r="B688" s="78">
        <v>44748</v>
      </c>
      <c r="C688" s="79">
        <v>44749</v>
      </c>
      <c r="D688" s="77" t="s">
        <v>862</v>
      </c>
      <c r="E688" s="87">
        <v>44755</v>
      </c>
      <c r="F688" s="81">
        <v>80</v>
      </c>
      <c r="G688" s="81" t="s">
        <v>1084</v>
      </c>
      <c r="H688" s="81"/>
      <c r="I688" s="77"/>
      <c r="J688" s="81"/>
      <c r="K688" s="156" t="s">
        <v>129</v>
      </c>
      <c r="L688" s="82" t="s">
        <v>1085</v>
      </c>
      <c r="M688" s="77" t="s">
        <v>1010</v>
      </c>
      <c r="N688" s="83"/>
      <c r="O688" s="84"/>
      <c r="P688" s="76">
        <v>68.5</v>
      </c>
      <c r="Q688" s="76">
        <v>25000</v>
      </c>
      <c r="R688" s="76">
        <v>4</v>
      </c>
      <c r="S688" s="85" t="s">
        <v>865</v>
      </c>
      <c r="T688" s="76" t="s">
        <v>873</v>
      </c>
      <c r="U688" s="76">
        <v>25.7</v>
      </c>
      <c r="V688" s="157" t="s">
        <v>1011</v>
      </c>
    </row>
    <row r="689" spans="1:22" ht="15" customHeight="1">
      <c r="A689" s="124">
        <v>92881192</v>
      </c>
      <c r="B689" s="78">
        <v>44748</v>
      </c>
      <c r="C689" s="79">
        <v>44749</v>
      </c>
      <c r="D689" s="77" t="s">
        <v>862</v>
      </c>
      <c r="E689" s="87">
        <v>44755</v>
      </c>
      <c r="F689" s="81">
        <v>80</v>
      </c>
      <c r="G689" s="81" t="s">
        <v>1084</v>
      </c>
      <c r="H689" s="81"/>
      <c r="I689" s="77"/>
      <c r="J689" s="81"/>
      <c r="K689" s="156" t="s">
        <v>129</v>
      </c>
      <c r="L689" s="82" t="s">
        <v>1085</v>
      </c>
      <c r="M689" s="77" t="s">
        <v>1010</v>
      </c>
      <c r="N689" s="83"/>
      <c r="O689" s="84"/>
      <c r="P689" s="76">
        <v>69</v>
      </c>
      <c r="Q689" s="81">
        <v>24800</v>
      </c>
      <c r="R689" s="76">
        <v>4</v>
      </c>
      <c r="S689" s="85" t="s">
        <v>865</v>
      </c>
      <c r="T689" s="101" t="s">
        <v>897</v>
      </c>
      <c r="U689" s="76">
        <v>25.38</v>
      </c>
      <c r="V689" s="157" t="s">
        <v>1011</v>
      </c>
    </row>
    <row r="690" spans="1:22" ht="15" customHeight="1">
      <c r="A690" s="124">
        <v>94909892</v>
      </c>
      <c r="B690" s="78">
        <v>44748</v>
      </c>
      <c r="C690" s="79">
        <v>44749</v>
      </c>
      <c r="D690" s="77" t="s">
        <v>862</v>
      </c>
      <c r="E690" s="87">
        <v>44755</v>
      </c>
      <c r="F690" s="81">
        <v>80</v>
      </c>
      <c r="G690" s="81" t="s">
        <v>1084</v>
      </c>
      <c r="H690" s="81"/>
      <c r="I690" s="77"/>
      <c r="J690" s="81"/>
      <c r="K690" s="156" t="s">
        <v>129</v>
      </c>
      <c r="L690" s="82" t="s">
        <v>1085</v>
      </c>
      <c r="M690" s="77" t="s">
        <v>1010</v>
      </c>
      <c r="N690" s="83"/>
      <c r="O690" s="84"/>
      <c r="P690" s="76">
        <v>69</v>
      </c>
      <c r="Q690" s="81">
        <v>24600</v>
      </c>
      <c r="R690" s="76">
        <v>4</v>
      </c>
      <c r="S690" s="85" t="s">
        <v>865</v>
      </c>
      <c r="T690" s="101" t="s">
        <v>897</v>
      </c>
      <c r="U690" s="76">
        <v>25.38</v>
      </c>
      <c r="V690" s="157" t="s">
        <v>1011</v>
      </c>
    </row>
    <row r="691" spans="1:22" ht="15" customHeight="1">
      <c r="A691" s="124">
        <v>95145199</v>
      </c>
      <c r="B691" s="78">
        <v>44748</v>
      </c>
      <c r="C691" s="79">
        <v>44749</v>
      </c>
      <c r="D691" s="77" t="s">
        <v>862</v>
      </c>
      <c r="E691" s="87">
        <v>44755</v>
      </c>
      <c r="F691" s="81">
        <v>80</v>
      </c>
      <c r="G691" s="81" t="s">
        <v>1084</v>
      </c>
      <c r="H691" s="81"/>
      <c r="I691" s="77"/>
      <c r="J691" s="81"/>
      <c r="K691" s="156" t="s">
        <v>129</v>
      </c>
      <c r="L691" s="82" t="s">
        <v>1085</v>
      </c>
      <c r="M691" s="77" t="s">
        <v>1010</v>
      </c>
      <c r="N691" s="83"/>
      <c r="O691" s="84"/>
      <c r="P691" s="76">
        <v>69</v>
      </c>
      <c r="Q691" s="76">
        <v>25000</v>
      </c>
      <c r="R691" s="76">
        <v>4</v>
      </c>
      <c r="S691" s="85" t="s">
        <v>875</v>
      </c>
      <c r="T691" s="88" t="s">
        <v>876</v>
      </c>
      <c r="U691" s="76">
        <v>25.22</v>
      </c>
      <c r="V691" s="157" t="s">
        <v>1011</v>
      </c>
    </row>
    <row r="692" spans="1:22" ht="15" customHeight="1">
      <c r="A692" s="124">
        <v>95145892</v>
      </c>
      <c r="B692" s="78">
        <v>44748</v>
      </c>
      <c r="C692" s="79">
        <v>44749</v>
      </c>
      <c r="D692" s="77" t="s">
        <v>862</v>
      </c>
      <c r="E692" s="87">
        <v>44755</v>
      </c>
      <c r="F692" s="81">
        <v>80</v>
      </c>
      <c r="G692" s="81" t="s">
        <v>1084</v>
      </c>
      <c r="H692" s="81"/>
      <c r="I692" s="77"/>
      <c r="J692" s="81"/>
      <c r="K692" s="156" t="s">
        <v>129</v>
      </c>
      <c r="L692" s="82" t="s">
        <v>1085</v>
      </c>
      <c r="M692" s="77" t="s">
        <v>1010</v>
      </c>
      <c r="N692" s="83"/>
      <c r="O692" s="84"/>
      <c r="P692" s="76">
        <v>69</v>
      </c>
      <c r="Q692" s="76">
        <v>25000</v>
      </c>
      <c r="R692" s="76">
        <v>4</v>
      </c>
      <c r="S692" s="85" t="s">
        <v>875</v>
      </c>
      <c r="T692" s="88" t="s">
        <v>876</v>
      </c>
      <c r="U692" s="76">
        <v>25.22</v>
      </c>
      <c r="V692" s="157" t="s">
        <v>1011</v>
      </c>
    </row>
    <row r="693" spans="1:22" ht="15" customHeight="1">
      <c r="A693" s="124">
        <v>95178190</v>
      </c>
      <c r="B693" s="78">
        <v>44748</v>
      </c>
      <c r="C693" s="79">
        <v>44749</v>
      </c>
      <c r="D693" s="77" t="s">
        <v>862</v>
      </c>
      <c r="E693" s="87">
        <v>44755</v>
      </c>
      <c r="F693" s="81">
        <v>80</v>
      </c>
      <c r="G693" s="81" t="s">
        <v>1084</v>
      </c>
      <c r="H693" s="81"/>
      <c r="I693" s="77"/>
      <c r="J693" s="81"/>
      <c r="K693" s="156" t="s">
        <v>129</v>
      </c>
      <c r="L693" s="82" t="s">
        <v>1085</v>
      </c>
      <c r="M693" s="77" t="s">
        <v>1010</v>
      </c>
      <c r="N693" s="83"/>
      <c r="O693" s="84"/>
      <c r="P693" s="76">
        <v>69</v>
      </c>
      <c r="Q693" s="76">
        <v>25000</v>
      </c>
      <c r="R693" s="76">
        <v>4</v>
      </c>
      <c r="S693" s="85" t="s">
        <v>875</v>
      </c>
      <c r="T693" s="88" t="s">
        <v>876</v>
      </c>
      <c r="U693" s="76">
        <v>25.22</v>
      </c>
      <c r="V693" s="157" t="s">
        <v>1011</v>
      </c>
    </row>
    <row r="694" spans="1:22" ht="15" customHeight="1">
      <c r="A694" s="124">
        <v>95201695</v>
      </c>
      <c r="B694" s="78">
        <v>44748</v>
      </c>
      <c r="C694" s="79">
        <v>44749</v>
      </c>
      <c r="D694" s="77" t="s">
        <v>862</v>
      </c>
      <c r="E694" s="87">
        <v>44755</v>
      </c>
      <c r="F694" s="81">
        <v>80</v>
      </c>
      <c r="G694" s="81" t="s">
        <v>1084</v>
      </c>
      <c r="H694" s="81"/>
      <c r="I694" s="77"/>
      <c r="J694" s="81"/>
      <c r="K694" s="156" t="s">
        <v>129</v>
      </c>
      <c r="L694" s="82" t="s">
        <v>1085</v>
      </c>
      <c r="M694" s="77" t="s">
        <v>1010</v>
      </c>
      <c r="N694" s="83"/>
      <c r="O694" s="84"/>
      <c r="P694" s="76">
        <v>69</v>
      </c>
      <c r="Q694" s="76">
        <v>25000</v>
      </c>
      <c r="R694" s="76">
        <v>4</v>
      </c>
      <c r="S694" s="85" t="s">
        <v>875</v>
      </c>
      <c r="T694" s="88" t="s">
        <v>876</v>
      </c>
      <c r="U694" s="76">
        <v>25.22</v>
      </c>
      <c r="V694" s="157" t="s">
        <v>1011</v>
      </c>
    </row>
    <row r="695" spans="1:22" ht="15" customHeight="1">
      <c r="A695" s="124">
        <v>97863799</v>
      </c>
      <c r="B695" s="78">
        <v>44748</v>
      </c>
      <c r="C695" s="79">
        <v>44749</v>
      </c>
      <c r="D695" s="77" t="s">
        <v>862</v>
      </c>
      <c r="E695" s="87">
        <v>44755</v>
      </c>
      <c r="F695" s="81">
        <v>80</v>
      </c>
      <c r="G695" s="81" t="s">
        <v>1084</v>
      </c>
      <c r="H695" s="81"/>
      <c r="I695" s="77"/>
      <c r="J695" s="81"/>
      <c r="K695" s="156" t="s">
        <v>129</v>
      </c>
      <c r="L695" s="82" t="s">
        <v>1085</v>
      </c>
      <c r="M695" s="77" t="s">
        <v>1010</v>
      </c>
      <c r="N695" s="83"/>
      <c r="O695" s="84"/>
      <c r="P695" s="76">
        <v>68.5</v>
      </c>
      <c r="Q695" s="76">
        <v>25000</v>
      </c>
      <c r="R695" s="76">
        <v>4</v>
      </c>
      <c r="S695" s="85" t="s">
        <v>865</v>
      </c>
      <c r="T695" s="76" t="s">
        <v>873</v>
      </c>
      <c r="U695" s="76">
        <v>25.7</v>
      </c>
      <c r="V695" s="157" t="s">
        <v>1011</v>
      </c>
    </row>
    <row r="696" spans="1:22" ht="15" customHeight="1">
      <c r="A696" s="124">
        <v>98073653</v>
      </c>
      <c r="B696" s="78">
        <v>44748</v>
      </c>
      <c r="C696" s="79">
        <v>44749</v>
      </c>
      <c r="D696" s="77" t="s">
        <v>862</v>
      </c>
      <c r="E696" s="87">
        <v>44755</v>
      </c>
      <c r="F696" s="81">
        <v>80</v>
      </c>
      <c r="G696" s="81" t="s">
        <v>1084</v>
      </c>
      <c r="H696" s="81"/>
      <c r="I696" s="77"/>
      <c r="J696" s="81"/>
      <c r="K696" s="156" t="s">
        <v>129</v>
      </c>
      <c r="L696" s="82" t="s">
        <v>1085</v>
      </c>
      <c r="M696" s="77" t="s">
        <v>1010</v>
      </c>
      <c r="N696" s="83"/>
      <c r="O696" s="84"/>
      <c r="P696" s="76">
        <v>69</v>
      </c>
      <c r="Q696" s="76">
        <v>25000</v>
      </c>
      <c r="R696" s="76">
        <v>4</v>
      </c>
      <c r="S696" s="85" t="s">
        <v>875</v>
      </c>
      <c r="T696" s="88" t="s">
        <v>876</v>
      </c>
      <c r="U696" s="76">
        <v>25.22</v>
      </c>
      <c r="V696" s="157" t="s">
        <v>1011</v>
      </c>
    </row>
    <row r="697" spans="1:22" ht="15" customHeight="1">
      <c r="A697" s="124">
        <v>98073984</v>
      </c>
      <c r="B697" s="78">
        <v>44748</v>
      </c>
      <c r="C697" s="79">
        <v>44749</v>
      </c>
      <c r="D697" s="77" t="s">
        <v>862</v>
      </c>
      <c r="E697" s="87">
        <v>44755</v>
      </c>
      <c r="F697" s="81">
        <v>80</v>
      </c>
      <c r="G697" s="81" t="s">
        <v>1084</v>
      </c>
      <c r="H697" s="81"/>
      <c r="I697" s="77"/>
      <c r="J697" s="81"/>
      <c r="K697" s="156" t="s">
        <v>129</v>
      </c>
      <c r="L697" s="82" t="s">
        <v>1085</v>
      </c>
      <c r="M697" s="77" t="s">
        <v>1010</v>
      </c>
      <c r="N697" s="83"/>
      <c r="O697" s="84"/>
      <c r="P697" s="76">
        <v>69</v>
      </c>
      <c r="Q697" s="76">
        <v>25000</v>
      </c>
      <c r="R697" s="76">
        <v>4</v>
      </c>
      <c r="S697" s="85" t="s">
        <v>875</v>
      </c>
      <c r="T697" s="88" t="s">
        <v>876</v>
      </c>
      <c r="U697" s="76">
        <v>25.22</v>
      </c>
      <c r="V697" s="157" t="s">
        <v>1011</v>
      </c>
    </row>
    <row r="698" spans="1:22" ht="15" customHeight="1">
      <c r="A698" s="124">
        <v>98074578</v>
      </c>
      <c r="B698" s="78">
        <v>44748</v>
      </c>
      <c r="C698" s="79">
        <v>44749</v>
      </c>
      <c r="D698" s="77" t="s">
        <v>862</v>
      </c>
      <c r="E698" s="87">
        <v>44755</v>
      </c>
      <c r="F698" s="81">
        <v>80</v>
      </c>
      <c r="G698" s="81" t="s">
        <v>1084</v>
      </c>
      <c r="H698" s="81"/>
      <c r="I698" s="77"/>
      <c r="J698" s="81"/>
      <c r="K698" s="156" t="s">
        <v>129</v>
      </c>
      <c r="L698" s="82" t="s">
        <v>1085</v>
      </c>
      <c r="M698" s="77" t="s">
        <v>1010</v>
      </c>
      <c r="N698" s="83"/>
      <c r="O698" s="84"/>
      <c r="P698" s="76">
        <v>69</v>
      </c>
      <c r="Q698" s="76">
        <v>25000</v>
      </c>
      <c r="R698" s="76">
        <v>4</v>
      </c>
      <c r="S698" s="85" t="s">
        <v>875</v>
      </c>
      <c r="T698" s="88" t="s">
        <v>876</v>
      </c>
      <c r="U698" s="76">
        <v>25.22</v>
      </c>
      <c r="V698" s="157" t="s">
        <v>1011</v>
      </c>
    </row>
    <row r="699" spans="1:22" ht="15" customHeight="1">
      <c r="A699" s="124">
        <v>98074867</v>
      </c>
      <c r="B699" s="78">
        <v>44748</v>
      </c>
      <c r="C699" s="79">
        <v>44749</v>
      </c>
      <c r="D699" s="77" t="s">
        <v>862</v>
      </c>
      <c r="E699" s="87">
        <v>44755</v>
      </c>
      <c r="F699" s="81">
        <v>80</v>
      </c>
      <c r="G699" s="81" t="s">
        <v>1084</v>
      </c>
      <c r="H699" s="81"/>
      <c r="I699" s="77"/>
      <c r="J699" s="81"/>
      <c r="K699" s="156" t="s">
        <v>129</v>
      </c>
      <c r="L699" s="82" t="s">
        <v>1085</v>
      </c>
      <c r="M699" s="77" t="s">
        <v>1010</v>
      </c>
      <c r="N699" s="83"/>
      <c r="O699" s="84"/>
      <c r="P699" s="76">
        <v>69</v>
      </c>
      <c r="Q699" s="76">
        <v>25000</v>
      </c>
      <c r="R699" s="76">
        <v>4</v>
      </c>
      <c r="S699" s="85" t="s">
        <v>875</v>
      </c>
      <c r="T699" s="88" t="s">
        <v>876</v>
      </c>
      <c r="U699" s="76">
        <v>25.22</v>
      </c>
      <c r="V699" s="157" t="s">
        <v>1011</v>
      </c>
    </row>
    <row r="700" spans="1:22" ht="15" customHeight="1">
      <c r="A700" s="124">
        <v>98075716</v>
      </c>
      <c r="B700" s="78">
        <v>44748</v>
      </c>
      <c r="C700" s="79">
        <v>44749</v>
      </c>
      <c r="D700" s="77" t="s">
        <v>862</v>
      </c>
      <c r="E700" s="87">
        <v>44755</v>
      </c>
      <c r="F700" s="81">
        <v>80</v>
      </c>
      <c r="G700" s="81" t="s">
        <v>1084</v>
      </c>
      <c r="H700" s="81"/>
      <c r="I700" s="77"/>
      <c r="J700" s="81"/>
      <c r="K700" s="156" t="s">
        <v>129</v>
      </c>
      <c r="L700" s="82" t="s">
        <v>1085</v>
      </c>
      <c r="M700" s="77" t="s">
        <v>1010</v>
      </c>
      <c r="N700" s="83"/>
      <c r="O700" s="84"/>
      <c r="P700" s="76">
        <v>69</v>
      </c>
      <c r="Q700" s="76">
        <v>25000</v>
      </c>
      <c r="R700" s="76">
        <v>4</v>
      </c>
      <c r="S700" s="85" t="s">
        <v>875</v>
      </c>
      <c r="T700" s="88" t="s">
        <v>876</v>
      </c>
      <c r="U700" s="76">
        <v>25.22</v>
      </c>
      <c r="V700" s="157" t="s">
        <v>1011</v>
      </c>
    </row>
    <row r="701" spans="1:22" ht="15" customHeight="1">
      <c r="A701" s="124">
        <v>98078884</v>
      </c>
      <c r="B701" s="78">
        <v>44748</v>
      </c>
      <c r="C701" s="79">
        <v>44749</v>
      </c>
      <c r="D701" s="77" t="s">
        <v>862</v>
      </c>
      <c r="E701" s="87">
        <v>44755</v>
      </c>
      <c r="F701" s="81">
        <v>80</v>
      </c>
      <c r="G701" s="81" t="s">
        <v>1084</v>
      </c>
      <c r="H701" s="81"/>
      <c r="I701" s="77"/>
      <c r="J701" s="81"/>
      <c r="K701" s="156" t="s">
        <v>129</v>
      </c>
      <c r="L701" s="82" t="s">
        <v>1085</v>
      </c>
      <c r="M701" s="77" t="s">
        <v>1010</v>
      </c>
      <c r="N701" s="83"/>
      <c r="O701" s="84"/>
      <c r="P701" s="76">
        <v>69</v>
      </c>
      <c r="Q701" s="76">
        <v>25000</v>
      </c>
      <c r="R701" s="76">
        <v>4</v>
      </c>
      <c r="S701" s="85" t="s">
        <v>875</v>
      </c>
      <c r="T701" s="88" t="s">
        <v>876</v>
      </c>
      <c r="U701" s="76">
        <v>25.22</v>
      </c>
      <c r="V701" s="157" t="s">
        <v>1011</v>
      </c>
    </row>
    <row r="702" spans="1:22" ht="15" customHeight="1">
      <c r="A702" s="124">
        <v>98079247</v>
      </c>
      <c r="B702" s="78">
        <v>44748</v>
      </c>
      <c r="C702" s="79">
        <v>44749</v>
      </c>
      <c r="D702" s="77" t="s">
        <v>862</v>
      </c>
      <c r="E702" s="87">
        <v>44755</v>
      </c>
      <c r="F702" s="81">
        <v>80</v>
      </c>
      <c r="G702" s="81" t="s">
        <v>1084</v>
      </c>
      <c r="H702" s="81"/>
      <c r="I702" s="77"/>
      <c r="J702" s="81"/>
      <c r="K702" s="156" t="s">
        <v>129</v>
      </c>
      <c r="L702" s="82" t="s">
        <v>1085</v>
      </c>
      <c r="M702" s="77" t="s">
        <v>1010</v>
      </c>
      <c r="N702" s="83"/>
      <c r="O702" s="84"/>
      <c r="P702" s="76">
        <v>69</v>
      </c>
      <c r="Q702" s="76">
        <v>25000</v>
      </c>
      <c r="R702" s="76">
        <v>4</v>
      </c>
      <c r="S702" s="85" t="s">
        <v>875</v>
      </c>
      <c r="T702" s="88" t="s">
        <v>876</v>
      </c>
      <c r="U702" s="76">
        <v>25.22</v>
      </c>
      <c r="V702" s="157" t="s">
        <v>1011</v>
      </c>
    </row>
    <row r="703" spans="1:22" ht="15" customHeight="1">
      <c r="A703" s="124">
        <v>98087646</v>
      </c>
      <c r="B703" s="78">
        <v>44748</v>
      </c>
      <c r="C703" s="79">
        <v>44749</v>
      </c>
      <c r="D703" s="77" t="s">
        <v>862</v>
      </c>
      <c r="E703" s="87">
        <v>44755</v>
      </c>
      <c r="F703" s="81">
        <v>80</v>
      </c>
      <c r="G703" s="81" t="s">
        <v>1084</v>
      </c>
      <c r="H703" s="81"/>
      <c r="I703" s="77"/>
      <c r="J703" s="81"/>
      <c r="K703" s="156" t="s">
        <v>129</v>
      </c>
      <c r="L703" s="82" t="s">
        <v>1085</v>
      </c>
      <c r="M703" s="77" t="s">
        <v>1010</v>
      </c>
      <c r="N703" s="83"/>
      <c r="O703" s="84"/>
      <c r="P703" s="76">
        <v>69</v>
      </c>
      <c r="Q703" s="76">
        <v>25000</v>
      </c>
      <c r="R703" s="76">
        <v>4</v>
      </c>
      <c r="S703" s="85" t="s">
        <v>875</v>
      </c>
      <c r="T703" s="88" t="s">
        <v>876</v>
      </c>
      <c r="U703" s="76">
        <v>25.22</v>
      </c>
      <c r="V703" s="157" t="s">
        <v>1011</v>
      </c>
    </row>
    <row r="704" spans="1:22" ht="15" customHeight="1">
      <c r="A704" s="124">
        <v>98088347</v>
      </c>
      <c r="B704" s="78">
        <v>44748</v>
      </c>
      <c r="C704" s="79">
        <v>44749</v>
      </c>
      <c r="D704" s="77" t="s">
        <v>862</v>
      </c>
      <c r="E704" s="87">
        <v>44755</v>
      </c>
      <c r="F704" s="81">
        <v>80</v>
      </c>
      <c r="G704" s="81" t="s">
        <v>1084</v>
      </c>
      <c r="H704" s="81"/>
      <c r="I704" s="77"/>
      <c r="J704" s="81"/>
      <c r="K704" s="156" t="s">
        <v>129</v>
      </c>
      <c r="L704" s="82" t="s">
        <v>1085</v>
      </c>
      <c r="M704" s="77" t="s">
        <v>1010</v>
      </c>
      <c r="N704" s="83"/>
      <c r="O704" s="84"/>
      <c r="P704" s="76">
        <v>69</v>
      </c>
      <c r="Q704" s="76">
        <v>25000</v>
      </c>
      <c r="R704" s="76">
        <v>4</v>
      </c>
      <c r="S704" s="85" t="s">
        <v>875</v>
      </c>
      <c r="T704" s="88" t="s">
        <v>876</v>
      </c>
      <c r="U704" s="76">
        <v>25.22</v>
      </c>
      <c r="V704" s="157" t="s">
        <v>1011</v>
      </c>
    </row>
    <row r="705" spans="1:22" ht="15" customHeight="1">
      <c r="A705" s="124">
        <v>98171002</v>
      </c>
      <c r="B705" s="78">
        <v>44748</v>
      </c>
      <c r="C705" s="79">
        <v>44749</v>
      </c>
      <c r="D705" s="77" t="s">
        <v>862</v>
      </c>
      <c r="E705" s="87">
        <v>44755</v>
      </c>
      <c r="F705" s="81">
        <v>80</v>
      </c>
      <c r="G705" s="81" t="s">
        <v>1084</v>
      </c>
      <c r="H705" s="81"/>
      <c r="I705" s="77"/>
      <c r="J705" s="81"/>
      <c r="K705" s="156" t="s">
        <v>129</v>
      </c>
      <c r="L705" s="82" t="s">
        <v>1085</v>
      </c>
      <c r="M705" s="77" t="s">
        <v>1010</v>
      </c>
      <c r="N705" s="83"/>
      <c r="O705" s="84"/>
      <c r="P705" s="76">
        <v>69</v>
      </c>
      <c r="Q705" s="76">
        <v>25000</v>
      </c>
      <c r="R705" s="76">
        <v>4</v>
      </c>
      <c r="S705" s="85" t="s">
        <v>875</v>
      </c>
      <c r="T705" s="88" t="s">
        <v>876</v>
      </c>
      <c r="U705" s="76">
        <v>25.22</v>
      </c>
      <c r="V705" s="157" t="s">
        <v>1011</v>
      </c>
    </row>
    <row r="706" spans="1:22" ht="15" customHeight="1">
      <c r="A706" s="124">
        <v>98178585</v>
      </c>
      <c r="B706" s="78">
        <v>44748</v>
      </c>
      <c r="C706" s="79">
        <v>44749</v>
      </c>
      <c r="D706" s="77" t="s">
        <v>862</v>
      </c>
      <c r="E706" s="87">
        <v>44755</v>
      </c>
      <c r="F706" s="81">
        <v>80</v>
      </c>
      <c r="G706" s="81" t="s">
        <v>1084</v>
      </c>
      <c r="H706" s="81"/>
      <c r="I706" s="77"/>
      <c r="J706" s="81"/>
      <c r="K706" s="156" t="s">
        <v>129</v>
      </c>
      <c r="L706" s="82" t="s">
        <v>1085</v>
      </c>
      <c r="M706" s="77" t="s">
        <v>1010</v>
      </c>
      <c r="N706" s="83"/>
      <c r="O706" s="84"/>
      <c r="P706" s="76">
        <v>69</v>
      </c>
      <c r="Q706" s="76">
        <v>25000</v>
      </c>
      <c r="R706" s="76">
        <v>4</v>
      </c>
      <c r="S706" s="85" t="s">
        <v>875</v>
      </c>
      <c r="T706" s="88" t="s">
        <v>876</v>
      </c>
      <c r="U706" s="76">
        <v>25.22</v>
      </c>
      <c r="V706" s="157" t="s">
        <v>1011</v>
      </c>
    </row>
    <row r="707" spans="1:22" ht="15" customHeight="1">
      <c r="A707" s="124">
        <v>98180862</v>
      </c>
      <c r="B707" s="78">
        <v>44748</v>
      </c>
      <c r="C707" s="79">
        <v>44749</v>
      </c>
      <c r="D707" s="77" t="s">
        <v>862</v>
      </c>
      <c r="E707" s="87">
        <v>44755</v>
      </c>
      <c r="F707" s="81">
        <v>80</v>
      </c>
      <c r="G707" s="81" t="s">
        <v>1084</v>
      </c>
      <c r="H707" s="81"/>
      <c r="I707" s="77"/>
      <c r="J707" s="81"/>
      <c r="K707" s="156" t="s">
        <v>129</v>
      </c>
      <c r="L707" s="82" t="s">
        <v>1085</v>
      </c>
      <c r="M707" s="77" t="s">
        <v>1010</v>
      </c>
      <c r="N707" s="83"/>
      <c r="O707" s="84"/>
      <c r="P707" s="76">
        <v>69</v>
      </c>
      <c r="Q707" s="76">
        <v>25000</v>
      </c>
      <c r="R707" s="76">
        <v>4</v>
      </c>
      <c r="S707" s="85" t="s">
        <v>875</v>
      </c>
      <c r="T707" s="88" t="s">
        <v>876</v>
      </c>
      <c r="U707" s="76">
        <v>25.22</v>
      </c>
      <c r="V707" s="157" t="s">
        <v>1011</v>
      </c>
    </row>
    <row r="708" spans="1:22" ht="15" customHeight="1">
      <c r="A708" s="124">
        <v>98181217</v>
      </c>
      <c r="B708" s="78">
        <v>44748</v>
      </c>
      <c r="C708" s="79">
        <v>44749</v>
      </c>
      <c r="D708" s="77" t="s">
        <v>862</v>
      </c>
      <c r="E708" s="87">
        <v>44755</v>
      </c>
      <c r="F708" s="81">
        <v>80</v>
      </c>
      <c r="G708" s="81" t="s">
        <v>1084</v>
      </c>
      <c r="H708" s="81"/>
      <c r="I708" s="77"/>
      <c r="J708" s="81"/>
      <c r="K708" s="156" t="s">
        <v>129</v>
      </c>
      <c r="L708" s="82" t="s">
        <v>1085</v>
      </c>
      <c r="M708" s="77" t="s">
        <v>1010</v>
      </c>
      <c r="N708" s="83"/>
      <c r="O708" s="84"/>
      <c r="P708" s="76">
        <v>69</v>
      </c>
      <c r="Q708" s="76">
        <v>25000</v>
      </c>
      <c r="R708" s="76">
        <v>4</v>
      </c>
      <c r="S708" s="85" t="s">
        <v>875</v>
      </c>
      <c r="T708" s="88" t="s">
        <v>876</v>
      </c>
      <c r="U708" s="76">
        <v>25.22</v>
      </c>
      <c r="V708" s="157" t="s">
        <v>1011</v>
      </c>
    </row>
    <row r="709" spans="1:22" ht="15" customHeight="1">
      <c r="A709" s="124">
        <v>98181662</v>
      </c>
      <c r="B709" s="78">
        <v>44748</v>
      </c>
      <c r="C709" s="79">
        <v>44749</v>
      </c>
      <c r="D709" s="77" t="s">
        <v>862</v>
      </c>
      <c r="E709" s="87">
        <v>44755</v>
      </c>
      <c r="F709" s="81">
        <v>80</v>
      </c>
      <c r="G709" s="81" t="s">
        <v>1084</v>
      </c>
      <c r="H709" s="81"/>
      <c r="I709" s="77"/>
      <c r="J709" s="81"/>
      <c r="K709" s="156" t="s">
        <v>129</v>
      </c>
      <c r="L709" s="82" t="s">
        <v>1085</v>
      </c>
      <c r="M709" s="77" t="s">
        <v>1010</v>
      </c>
      <c r="N709" s="83"/>
      <c r="O709" s="84"/>
      <c r="P709" s="76">
        <v>69</v>
      </c>
      <c r="Q709" s="76">
        <v>25000</v>
      </c>
      <c r="R709" s="76">
        <v>4</v>
      </c>
      <c r="S709" s="85" t="s">
        <v>875</v>
      </c>
      <c r="T709" s="88" t="s">
        <v>876</v>
      </c>
      <c r="U709" s="76">
        <v>25.22</v>
      </c>
      <c r="V709" s="157" t="s">
        <v>1011</v>
      </c>
    </row>
    <row r="710" spans="1:22" ht="16.5" customHeight="1">
      <c r="A710" s="91"/>
      <c r="B710" s="93"/>
      <c r="C710" s="93"/>
      <c r="D710" s="92"/>
      <c r="E710" s="92"/>
      <c r="F710" s="92"/>
      <c r="G710" s="190"/>
      <c r="H710" s="439" t="s">
        <v>1086</v>
      </c>
      <c r="I710" s="440"/>
      <c r="J710" s="441"/>
      <c r="K710" s="92"/>
      <c r="L710" s="92"/>
      <c r="M710" s="92"/>
      <c r="N710" s="92"/>
      <c r="O710" s="94"/>
      <c r="P710" s="92"/>
      <c r="Q710" s="92"/>
      <c r="R710" s="92"/>
      <c r="S710" s="92"/>
      <c r="T710" s="92"/>
      <c r="U710" s="92"/>
      <c r="V710" s="92"/>
    </row>
    <row r="711" spans="1:22" ht="15" customHeight="1">
      <c r="A711" s="179">
        <v>94352705</v>
      </c>
      <c r="B711" s="78">
        <v>44748</v>
      </c>
      <c r="C711" s="79">
        <v>44749</v>
      </c>
      <c r="D711" s="77" t="s">
        <v>862</v>
      </c>
      <c r="E711" s="80">
        <v>44755.65625</v>
      </c>
      <c r="F711" s="103">
        <v>40</v>
      </c>
      <c r="G711" s="81" t="s">
        <v>1086</v>
      </c>
      <c r="H711" s="81"/>
      <c r="I711" s="78"/>
      <c r="J711" s="81"/>
      <c r="K711" s="97" t="s">
        <v>882</v>
      </c>
      <c r="L711" s="82" t="s">
        <v>1016</v>
      </c>
      <c r="M711" s="77" t="s">
        <v>7</v>
      </c>
      <c r="N711" s="83"/>
      <c r="O711" s="84"/>
      <c r="P711" s="76">
        <v>70</v>
      </c>
      <c r="Q711" s="127">
        <v>21000</v>
      </c>
      <c r="R711" s="127">
        <v>2</v>
      </c>
      <c r="S711" s="85" t="s">
        <v>902</v>
      </c>
      <c r="T711" s="129" t="s">
        <v>954</v>
      </c>
      <c r="U711" s="127">
        <v>14.62</v>
      </c>
      <c r="V711" s="90" t="s">
        <v>884</v>
      </c>
    </row>
    <row r="712" spans="1:22" ht="15" customHeight="1">
      <c r="A712" s="179">
        <v>95302691</v>
      </c>
      <c r="B712" s="78">
        <v>44748</v>
      </c>
      <c r="C712" s="79">
        <v>44749</v>
      </c>
      <c r="D712" s="77" t="s">
        <v>862</v>
      </c>
      <c r="E712" s="87">
        <v>44755</v>
      </c>
      <c r="F712" s="103">
        <v>40</v>
      </c>
      <c r="G712" s="81" t="s">
        <v>1086</v>
      </c>
      <c r="H712" s="81" t="s">
        <v>1015</v>
      </c>
      <c r="I712" s="78">
        <v>44780</v>
      </c>
      <c r="J712" s="81"/>
      <c r="K712" s="97" t="s">
        <v>882</v>
      </c>
      <c r="L712" s="82" t="s">
        <v>1016</v>
      </c>
      <c r="M712" s="77" t="s">
        <v>7</v>
      </c>
      <c r="N712" s="83">
        <v>44803</v>
      </c>
      <c r="O712" s="84"/>
      <c r="P712" s="76">
        <v>73</v>
      </c>
      <c r="Q712" s="76">
        <v>19600</v>
      </c>
      <c r="R712" s="76">
        <v>2</v>
      </c>
      <c r="S712" s="85" t="s">
        <v>902</v>
      </c>
      <c r="T712" s="76" t="s">
        <v>903</v>
      </c>
      <c r="U712" s="76">
        <v>14.62</v>
      </c>
      <c r="V712" s="90" t="s">
        <v>884</v>
      </c>
    </row>
    <row r="713" spans="1:22" ht="15" customHeight="1">
      <c r="A713" s="179">
        <v>94454972</v>
      </c>
      <c r="B713" s="78">
        <v>44748</v>
      </c>
      <c r="C713" s="79">
        <v>44749</v>
      </c>
      <c r="D713" s="77" t="s">
        <v>862</v>
      </c>
      <c r="E713" s="87">
        <v>44755</v>
      </c>
      <c r="F713" s="103">
        <v>40</v>
      </c>
      <c r="G713" s="81" t="s">
        <v>1086</v>
      </c>
      <c r="H713" s="81" t="s">
        <v>1015</v>
      </c>
      <c r="I713" s="78">
        <v>44780</v>
      </c>
      <c r="J713" s="81"/>
      <c r="K713" s="97" t="s">
        <v>882</v>
      </c>
      <c r="L713" s="82" t="s">
        <v>1016</v>
      </c>
      <c r="M713" s="77" t="s">
        <v>7</v>
      </c>
      <c r="N713" s="83"/>
      <c r="O713" s="84"/>
      <c r="P713" s="76">
        <v>72</v>
      </c>
      <c r="Q713" s="76">
        <v>19500</v>
      </c>
      <c r="R713" s="76">
        <v>2</v>
      </c>
      <c r="S713" s="85" t="s">
        <v>902</v>
      </c>
      <c r="T713" s="81" t="s">
        <v>906</v>
      </c>
      <c r="U713" s="76">
        <v>14.62</v>
      </c>
      <c r="V713" s="90" t="s">
        <v>884</v>
      </c>
    </row>
    <row r="714" spans="1:22" ht="15" customHeight="1">
      <c r="A714" s="179">
        <v>94260841</v>
      </c>
      <c r="B714" s="78">
        <v>44748</v>
      </c>
      <c r="C714" s="79">
        <v>44749</v>
      </c>
      <c r="D714" s="77" t="s">
        <v>862</v>
      </c>
      <c r="E714" s="87">
        <v>44755</v>
      </c>
      <c r="F714" s="103">
        <v>40</v>
      </c>
      <c r="G714" s="81" t="s">
        <v>1086</v>
      </c>
      <c r="H714" s="81" t="s">
        <v>1015</v>
      </c>
      <c r="I714" s="78">
        <v>44780</v>
      </c>
      <c r="J714" s="81"/>
      <c r="K714" s="97" t="s">
        <v>882</v>
      </c>
      <c r="L714" s="82" t="s">
        <v>1016</v>
      </c>
      <c r="M714" s="77" t="s">
        <v>7</v>
      </c>
      <c r="N714" s="83">
        <v>44813</v>
      </c>
      <c r="O714" s="84"/>
      <c r="P714" s="76">
        <v>70</v>
      </c>
      <c r="Q714" s="127">
        <v>24000</v>
      </c>
      <c r="R714" s="127">
        <v>2</v>
      </c>
      <c r="S714" s="85" t="s">
        <v>902</v>
      </c>
      <c r="T714" s="114" t="s">
        <v>962</v>
      </c>
      <c r="U714" s="127">
        <v>14.62</v>
      </c>
      <c r="V714" s="90" t="s">
        <v>884</v>
      </c>
    </row>
    <row r="715" spans="1:22" ht="15" customHeight="1">
      <c r="A715" s="179">
        <v>94261625</v>
      </c>
      <c r="B715" s="78">
        <v>44748</v>
      </c>
      <c r="C715" s="79">
        <v>44749</v>
      </c>
      <c r="D715" s="77" t="s">
        <v>862</v>
      </c>
      <c r="E715" s="87">
        <v>44755</v>
      </c>
      <c r="F715" s="103">
        <v>40</v>
      </c>
      <c r="G715" s="81" t="s">
        <v>1086</v>
      </c>
      <c r="H715" s="81" t="s">
        <v>1015</v>
      </c>
      <c r="I715" s="78">
        <v>44780</v>
      </c>
      <c r="J715" s="81"/>
      <c r="K715" s="97" t="s">
        <v>882</v>
      </c>
      <c r="L715" s="82" t="s">
        <v>1016</v>
      </c>
      <c r="M715" s="77" t="s">
        <v>7</v>
      </c>
      <c r="N715" s="83"/>
      <c r="O715" s="84"/>
      <c r="P715" s="76">
        <v>70</v>
      </c>
      <c r="Q715" s="127">
        <v>24000</v>
      </c>
      <c r="R715" s="127">
        <v>2</v>
      </c>
      <c r="S715" s="85" t="s">
        <v>902</v>
      </c>
      <c r="T715" s="114" t="s">
        <v>962</v>
      </c>
      <c r="U715" s="127">
        <v>14.62</v>
      </c>
      <c r="V715" s="90" t="s">
        <v>884</v>
      </c>
    </row>
    <row r="716" spans="1:22" ht="15" customHeight="1">
      <c r="A716" s="179">
        <v>95503090</v>
      </c>
      <c r="B716" s="78">
        <v>44748</v>
      </c>
      <c r="C716" s="79">
        <v>44749</v>
      </c>
      <c r="D716" s="77" t="s">
        <v>862</v>
      </c>
      <c r="E716" s="87">
        <v>44755</v>
      </c>
      <c r="F716" s="103">
        <v>40</v>
      </c>
      <c r="G716" s="81" t="s">
        <v>1086</v>
      </c>
      <c r="H716" s="81" t="s">
        <v>1015</v>
      </c>
      <c r="I716" s="78">
        <v>44780</v>
      </c>
      <c r="J716" s="81"/>
      <c r="K716" s="97" t="s">
        <v>882</v>
      </c>
      <c r="L716" s="82" t="s">
        <v>1016</v>
      </c>
      <c r="M716" s="77" t="s">
        <v>7</v>
      </c>
      <c r="N716" s="83"/>
      <c r="O716" s="84"/>
      <c r="P716" s="76">
        <v>73</v>
      </c>
      <c r="Q716" s="76">
        <v>19400</v>
      </c>
      <c r="R716" s="76">
        <v>2</v>
      </c>
      <c r="S716" s="85" t="s">
        <v>902</v>
      </c>
      <c r="T716" s="76" t="s">
        <v>903</v>
      </c>
      <c r="U716" s="76">
        <v>14.62</v>
      </c>
      <c r="V716" s="90" t="s">
        <v>884</v>
      </c>
    </row>
    <row r="717" spans="1:22" ht="15" customHeight="1">
      <c r="A717" s="179">
        <v>94464328</v>
      </c>
      <c r="B717" s="78">
        <v>44748</v>
      </c>
      <c r="C717" s="79">
        <v>44749</v>
      </c>
      <c r="D717" s="77" t="s">
        <v>862</v>
      </c>
      <c r="E717" s="87">
        <v>44755</v>
      </c>
      <c r="F717" s="103">
        <v>40</v>
      </c>
      <c r="G717" s="81" t="s">
        <v>1086</v>
      </c>
      <c r="H717" s="81" t="s">
        <v>1015</v>
      </c>
      <c r="I717" s="78">
        <v>44780</v>
      </c>
      <c r="J717" s="81"/>
      <c r="K717" s="97" t="s">
        <v>882</v>
      </c>
      <c r="L717" s="82" t="s">
        <v>1016</v>
      </c>
      <c r="M717" s="77" t="s">
        <v>7</v>
      </c>
      <c r="N717" s="83"/>
      <c r="O717" s="84"/>
      <c r="P717" s="76">
        <v>72</v>
      </c>
      <c r="Q717" s="76">
        <v>21600</v>
      </c>
      <c r="R717" s="76">
        <v>2</v>
      </c>
      <c r="S717" s="85" t="s">
        <v>902</v>
      </c>
      <c r="T717" s="76" t="s">
        <v>1007</v>
      </c>
      <c r="U717" s="76">
        <v>14.62</v>
      </c>
      <c r="V717" s="90" t="s">
        <v>884</v>
      </c>
    </row>
    <row r="718" spans="1:22" ht="15" customHeight="1">
      <c r="A718" s="179">
        <v>94871910</v>
      </c>
      <c r="B718" s="78">
        <v>44748</v>
      </c>
      <c r="C718" s="79">
        <v>44749</v>
      </c>
      <c r="D718" s="77" t="s">
        <v>862</v>
      </c>
      <c r="E718" s="87">
        <v>44755</v>
      </c>
      <c r="F718" s="102">
        <v>60</v>
      </c>
      <c r="G718" s="81" t="s">
        <v>1086</v>
      </c>
      <c r="H718" s="81" t="s">
        <v>1015</v>
      </c>
      <c r="I718" s="78">
        <v>44780</v>
      </c>
      <c r="J718" s="81"/>
      <c r="K718" s="97" t="s">
        <v>882</v>
      </c>
      <c r="L718" s="82" t="s">
        <v>1016</v>
      </c>
      <c r="M718" s="77" t="s">
        <v>7</v>
      </c>
      <c r="N718" s="83"/>
      <c r="O718" s="84"/>
      <c r="P718" s="76">
        <v>68</v>
      </c>
      <c r="Q718" s="76">
        <v>24000</v>
      </c>
      <c r="R718" s="76">
        <v>3</v>
      </c>
      <c r="S718" s="85" t="s">
        <v>899</v>
      </c>
      <c r="T718" s="76" t="s">
        <v>901</v>
      </c>
      <c r="U718" s="76">
        <v>19.62</v>
      </c>
      <c r="V718" s="90" t="s">
        <v>884</v>
      </c>
    </row>
    <row r="719" spans="1:22" ht="15" customHeight="1">
      <c r="A719" s="179">
        <v>91560433</v>
      </c>
      <c r="B719" s="78">
        <v>44748</v>
      </c>
      <c r="C719" s="79">
        <v>44749</v>
      </c>
      <c r="D719" s="77" t="s">
        <v>862</v>
      </c>
      <c r="E719" s="87">
        <v>44755</v>
      </c>
      <c r="F719" s="81">
        <v>80</v>
      </c>
      <c r="G719" s="81" t="s">
        <v>1086</v>
      </c>
      <c r="H719" s="81" t="s">
        <v>1015</v>
      </c>
      <c r="I719" s="78">
        <v>44780</v>
      </c>
      <c r="J719" s="81"/>
      <c r="K719" s="97" t="s">
        <v>882</v>
      </c>
      <c r="L719" s="82" t="s">
        <v>1016</v>
      </c>
      <c r="M719" s="77" t="s">
        <v>7</v>
      </c>
      <c r="N719" s="83"/>
      <c r="O719" s="84"/>
      <c r="P719" s="76">
        <v>60</v>
      </c>
      <c r="Q719" s="76">
        <v>33500</v>
      </c>
      <c r="R719" s="76">
        <v>4</v>
      </c>
      <c r="S719" s="85" t="s">
        <v>865</v>
      </c>
      <c r="T719" s="76" t="s">
        <v>1087</v>
      </c>
      <c r="U719" s="76">
        <v>25.52</v>
      </c>
      <c r="V719" s="90" t="s">
        <v>884</v>
      </c>
    </row>
    <row r="720" spans="1:22" ht="15" customHeight="1">
      <c r="A720" s="179">
        <v>91969220</v>
      </c>
      <c r="B720" s="78">
        <v>44748</v>
      </c>
      <c r="C720" s="79">
        <v>44749</v>
      </c>
      <c r="D720" s="77" t="s">
        <v>862</v>
      </c>
      <c r="E720" s="87">
        <v>44755</v>
      </c>
      <c r="F720" s="81">
        <v>80</v>
      </c>
      <c r="G720" s="81" t="s">
        <v>1086</v>
      </c>
      <c r="H720" s="81" t="s">
        <v>1015</v>
      </c>
      <c r="I720" s="78">
        <v>44780</v>
      </c>
      <c r="J720" s="81"/>
      <c r="K720" s="97" t="s">
        <v>882</v>
      </c>
      <c r="L720" s="82" t="s">
        <v>1016</v>
      </c>
      <c r="M720" s="77" t="s">
        <v>7</v>
      </c>
      <c r="N720" s="83"/>
      <c r="O720" s="84"/>
      <c r="P720" s="76">
        <v>68.5</v>
      </c>
      <c r="Q720" s="76">
        <v>25400</v>
      </c>
      <c r="R720" s="76">
        <v>4</v>
      </c>
      <c r="S720" s="85" t="s">
        <v>865</v>
      </c>
      <c r="T720" s="76" t="s">
        <v>873</v>
      </c>
      <c r="U720" s="76">
        <v>25.7</v>
      </c>
      <c r="V720" s="90" t="s">
        <v>884</v>
      </c>
    </row>
    <row r="721" spans="1:22" ht="15" customHeight="1">
      <c r="A721" s="179">
        <v>91744557</v>
      </c>
      <c r="B721" s="78">
        <v>44748</v>
      </c>
      <c r="C721" s="79">
        <v>44749</v>
      </c>
      <c r="D721" s="77" t="s">
        <v>862</v>
      </c>
      <c r="E721" s="87">
        <v>44755</v>
      </c>
      <c r="F721" s="81">
        <v>80</v>
      </c>
      <c r="G721" s="81" t="s">
        <v>1086</v>
      </c>
      <c r="H721" s="81" t="s">
        <v>1015</v>
      </c>
      <c r="I721" s="78">
        <v>44780</v>
      </c>
      <c r="J721" s="81"/>
      <c r="K721" s="97" t="s">
        <v>882</v>
      </c>
      <c r="L721" s="82" t="s">
        <v>1016</v>
      </c>
      <c r="M721" s="77" t="s">
        <v>7</v>
      </c>
      <c r="N721" s="83"/>
      <c r="O721" s="84"/>
      <c r="P721" s="76">
        <v>68.5</v>
      </c>
      <c r="Q721" s="76">
        <v>25000</v>
      </c>
      <c r="R721" s="76">
        <v>4</v>
      </c>
      <c r="S721" s="85" t="s">
        <v>865</v>
      </c>
      <c r="T721" s="76" t="s">
        <v>873</v>
      </c>
      <c r="U721" s="76">
        <v>25.7</v>
      </c>
      <c r="V721" s="90" t="s">
        <v>884</v>
      </c>
    </row>
    <row r="722" spans="1:22" ht="15" customHeight="1">
      <c r="A722" s="179">
        <v>59185686</v>
      </c>
      <c r="B722" s="78">
        <v>44748</v>
      </c>
      <c r="C722" s="79">
        <v>44749</v>
      </c>
      <c r="D722" s="77" t="s">
        <v>862</v>
      </c>
      <c r="E722" s="87">
        <v>44755</v>
      </c>
      <c r="F722" s="81">
        <v>80</v>
      </c>
      <c r="G722" s="81" t="s">
        <v>1086</v>
      </c>
      <c r="H722" s="81" t="s">
        <v>1015</v>
      </c>
      <c r="I722" s="78">
        <v>44780</v>
      </c>
      <c r="J722" s="81"/>
      <c r="K722" s="97" t="s">
        <v>882</v>
      </c>
      <c r="L722" s="82" t="s">
        <v>1016</v>
      </c>
      <c r="M722" s="77" t="s">
        <v>7</v>
      </c>
      <c r="N722" s="83"/>
      <c r="O722" s="84"/>
      <c r="P722" s="76">
        <v>69</v>
      </c>
      <c r="Q722" s="81">
        <v>25000</v>
      </c>
      <c r="R722" s="81">
        <v>4</v>
      </c>
      <c r="S722" s="89" t="s">
        <v>877</v>
      </c>
      <c r="T722" s="100" t="s">
        <v>891</v>
      </c>
      <c r="U722" s="81">
        <v>25.22</v>
      </c>
      <c r="V722" s="90" t="s">
        <v>884</v>
      </c>
    </row>
    <row r="723" spans="1:22" ht="15" customHeight="1">
      <c r="A723" s="179">
        <v>54290374</v>
      </c>
      <c r="B723" s="78">
        <v>44748</v>
      </c>
      <c r="C723" s="79">
        <v>44749</v>
      </c>
      <c r="D723" s="77" t="s">
        <v>862</v>
      </c>
      <c r="E723" s="87">
        <v>44755</v>
      </c>
      <c r="F723" s="81">
        <v>80</v>
      </c>
      <c r="G723" s="81" t="s">
        <v>1086</v>
      </c>
      <c r="H723" s="81" t="s">
        <v>1015</v>
      </c>
      <c r="I723" s="78">
        <v>44780</v>
      </c>
      <c r="J723" s="81"/>
      <c r="K723" s="97" t="s">
        <v>882</v>
      </c>
      <c r="L723" s="82" t="s">
        <v>1016</v>
      </c>
      <c r="M723" s="77" t="s">
        <v>7</v>
      </c>
      <c r="N723" s="83"/>
      <c r="O723" s="84"/>
      <c r="P723" s="76">
        <v>69</v>
      </c>
      <c r="Q723" s="81">
        <v>25000</v>
      </c>
      <c r="R723" s="76">
        <v>4</v>
      </c>
      <c r="S723" s="85" t="s">
        <v>865</v>
      </c>
      <c r="T723" s="101" t="s">
        <v>897</v>
      </c>
      <c r="U723" s="76">
        <v>25.38</v>
      </c>
      <c r="V723" s="90" t="s">
        <v>884</v>
      </c>
    </row>
    <row r="724" spans="1:22" ht="15" customHeight="1">
      <c r="A724" s="179">
        <v>91974501</v>
      </c>
      <c r="B724" s="78">
        <v>44748</v>
      </c>
      <c r="C724" s="79">
        <v>44749</v>
      </c>
      <c r="D724" s="77" t="s">
        <v>862</v>
      </c>
      <c r="E724" s="87">
        <v>44755</v>
      </c>
      <c r="F724" s="81">
        <v>80</v>
      </c>
      <c r="G724" s="81" t="s">
        <v>1086</v>
      </c>
      <c r="H724" s="81" t="s">
        <v>1015</v>
      </c>
      <c r="I724" s="78">
        <v>44780</v>
      </c>
      <c r="J724" s="81"/>
      <c r="K724" s="97" t="s">
        <v>882</v>
      </c>
      <c r="L724" s="82" t="s">
        <v>1016</v>
      </c>
      <c r="M724" s="77" t="s">
        <v>7</v>
      </c>
      <c r="N724" s="83"/>
      <c r="O724" s="84"/>
      <c r="P724" s="76">
        <v>68.5</v>
      </c>
      <c r="Q724" s="76">
        <v>25300</v>
      </c>
      <c r="R724" s="76">
        <v>4</v>
      </c>
      <c r="S724" s="85" t="s">
        <v>865</v>
      </c>
      <c r="T724" s="76" t="s">
        <v>873</v>
      </c>
      <c r="U724" s="76">
        <v>25.7</v>
      </c>
      <c r="V724" s="90" t="s">
        <v>884</v>
      </c>
    </row>
    <row r="725" spans="1:22" ht="15" customHeight="1">
      <c r="A725" s="179">
        <v>94177995</v>
      </c>
      <c r="B725" s="78">
        <v>44748</v>
      </c>
      <c r="C725" s="79">
        <v>44749</v>
      </c>
      <c r="D725" s="77" t="s">
        <v>862</v>
      </c>
      <c r="E725" s="87">
        <v>44755</v>
      </c>
      <c r="F725" s="81">
        <v>80</v>
      </c>
      <c r="G725" s="81" t="s">
        <v>1086</v>
      </c>
      <c r="H725" s="81" t="s">
        <v>1015</v>
      </c>
      <c r="I725" s="78">
        <v>44780</v>
      </c>
      <c r="J725" s="81"/>
      <c r="K725" s="97" t="s">
        <v>882</v>
      </c>
      <c r="L725" s="82" t="s">
        <v>1016</v>
      </c>
      <c r="M725" s="77" t="s">
        <v>7</v>
      </c>
      <c r="N725" s="83"/>
      <c r="O725" s="84"/>
      <c r="P725" s="76">
        <v>69</v>
      </c>
      <c r="Q725" s="81">
        <v>25000</v>
      </c>
      <c r="R725" s="81">
        <v>4</v>
      </c>
      <c r="S725" s="89" t="s">
        <v>877</v>
      </c>
      <c r="T725" s="100" t="s">
        <v>891</v>
      </c>
      <c r="U725" s="81">
        <v>25.22</v>
      </c>
      <c r="V725" s="90" t="s">
        <v>884</v>
      </c>
    </row>
    <row r="726" spans="1:22" ht="15" customHeight="1">
      <c r="A726" s="179">
        <v>97922991</v>
      </c>
      <c r="B726" s="78">
        <v>44748</v>
      </c>
      <c r="C726" s="79">
        <v>44749</v>
      </c>
      <c r="D726" s="77" t="s">
        <v>862</v>
      </c>
      <c r="E726" s="87">
        <v>44755</v>
      </c>
      <c r="F726" s="81">
        <v>80</v>
      </c>
      <c r="G726" s="81" t="s">
        <v>1086</v>
      </c>
      <c r="H726" s="81" t="s">
        <v>1015</v>
      </c>
      <c r="I726" s="78">
        <v>44780</v>
      </c>
      <c r="J726" s="81"/>
      <c r="K726" s="97" t="s">
        <v>882</v>
      </c>
      <c r="L726" s="82" t="s">
        <v>1016</v>
      </c>
      <c r="M726" s="77" t="s">
        <v>7</v>
      </c>
      <c r="N726" s="83"/>
      <c r="O726" s="84"/>
      <c r="P726" s="76">
        <v>68.5</v>
      </c>
      <c r="Q726" s="76">
        <v>25000</v>
      </c>
      <c r="R726" s="76">
        <v>4</v>
      </c>
      <c r="S726" s="85" t="s">
        <v>865</v>
      </c>
      <c r="T726" s="76" t="s">
        <v>873</v>
      </c>
      <c r="U726" s="76">
        <v>25.7</v>
      </c>
      <c r="V726" s="90" t="s">
        <v>884</v>
      </c>
    </row>
    <row r="727" spans="1:22" ht="15" customHeight="1">
      <c r="A727" s="179">
        <v>94517497</v>
      </c>
      <c r="B727" s="78">
        <v>44748</v>
      </c>
      <c r="C727" s="79">
        <v>44749</v>
      </c>
      <c r="D727" s="77" t="s">
        <v>862</v>
      </c>
      <c r="E727" s="87">
        <v>44755</v>
      </c>
      <c r="F727" s="81">
        <v>80</v>
      </c>
      <c r="G727" s="81" t="s">
        <v>1086</v>
      </c>
      <c r="H727" s="81" t="s">
        <v>1015</v>
      </c>
      <c r="I727" s="78">
        <v>44780</v>
      </c>
      <c r="J727" s="81"/>
      <c r="K727" s="97" t="s">
        <v>882</v>
      </c>
      <c r="L727" s="82" t="s">
        <v>1016</v>
      </c>
      <c r="M727" s="77" t="s">
        <v>7</v>
      </c>
      <c r="N727" s="83"/>
      <c r="O727" s="84"/>
      <c r="P727" s="76">
        <v>69</v>
      </c>
      <c r="Q727" s="81">
        <v>24500</v>
      </c>
      <c r="R727" s="76">
        <v>4</v>
      </c>
      <c r="S727" s="85" t="s">
        <v>865</v>
      </c>
      <c r="T727" s="101" t="s">
        <v>897</v>
      </c>
      <c r="U727" s="76">
        <v>25.38</v>
      </c>
      <c r="V727" s="90" t="s">
        <v>884</v>
      </c>
    </row>
    <row r="728" spans="1:22" ht="15" customHeight="1">
      <c r="A728" s="179">
        <v>54276233</v>
      </c>
      <c r="B728" s="78">
        <v>44751</v>
      </c>
      <c r="C728" s="79">
        <v>44752</v>
      </c>
      <c r="D728" s="77" t="s">
        <v>862</v>
      </c>
      <c r="E728" s="87">
        <v>44755</v>
      </c>
      <c r="F728" s="81">
        <v>80</v>
      </c>
      <c r="G728" s="81" t="s">
        <v>1086</v>
      </c>
      <c r="H728" s="81" t="s">
        <v>1021</v>
      </c>
      <c r="I728" s="78">
        <v>44781</v>
      </c>
      <c r="J728" s="81"/>
      <c r="K728" s="97" t="s">
        <v>882</v>
      </c>
      <c r="L728" s="82" t="s">
        <v>1088</v>
      </c>
      <c r="M728" s="77" t="s">
        <v>7</v>
      </c>
      <c r="N728" s="83"/>
      <c r="O728" s="84"/>
      <c r="P728" s="76">
        <v>70</v>
      </c>
      <c r="Q728" s="76">
        <v>23600</v>
      </c>
      <c r="R728" s="81">
        <v>4</v>
      </c>
      <c r="S728" s="85" t="s">
        <v>865</v>
      </c>
      <c r="T728" s="76" t="s">
        <v>895</v>
      </c>
      <c r="U728" s="76">
        <v>25.69</v>
      </c>
      <c r="V728" s="90" t="s">
        <v>884</v>
      </c>
    </row>
    <row r="729" spans="1:22" ht="15" customHeight="1">
      <c r="A729" s="179">
        <v>59730333</v>
      </c>
      <c r="B729" s="78">
        <v>44751</v>
      </c>
      <c r="C729" s="79">
        <v>44752</v>
      </c>
      <c r="D729" s="77" t="s">
        <v>862</v>
      </c>
      <c r="E729" s="87">
        <v>44755</v>
      </c>
      <c r="F729" s="81">
        <v>80</v>
      </c>
      <c r="G729" s="81" t="s">
        <v>1086</v>
      </c>
      <c r="H729" s="81" t="s">
        <v>1021</v>
      </c>
      <c r="I729" s="78">
        <v>44781</v>
      </c>
      <c r="J729" s="81"/>
      <c r="K729" s="97" t="s">
        <v>882</v>
      </c>
      <c r="L729" s="82" t="s">
        <v>1088</v>
      </c>
      <c r="M729" s="77" t="s">
        <v>7</v>
      </c>
      <c r="N729" s="83"/>
      <c r="O729" s="84"/>
      <c r="P729" s="76">
        <v>69</v>
      </c>
      <c r="Q729" s="81">
        <v>25000</v>
      </c>
      <c r="R729" s="81">
        <v>4</v>
      </c>
      <c r="S729" s="89" t="s">
        <v>877</v>
      </c>
      <c r="T729" s="100" t="s">
        <v>891</v>
      </c>
      <c r="U729" s="81">
        <v>25.22</v>
      </c>
      <c r="V729" s="90" t="s">
        <v>884</v>
      </c>
    </row>
    <row r="730" spans="1:22" ht="15" customHeight="1">
      <c r="A730" s="179">
        <v>91727966</v>
      </c>
      <c r="B730" s="78">
        <v>44751</v>
      </c>
      <c r="C730" s="79">
        <v>44752</v>
      </c>
      <c r="D730" s="77" t="s">
        <v>862</v>
      </c>
      <c r="E730" s="87">
        <v>44755</v>
      </c>
      <c r="F730" s="81">
        <v>80</v>
      </c>
      <c r="G730" s="81" t="s">
        <v>1086</v>
      </c>
      <c r="H730" s="81" t="s">
        <v>1021</v>
      </c>
      <c r="I730" s="78">
        <v>44781</v>
      </c>
      <c r="J730" s="81"/>
      <c r="K730" s="97" t="s">
        <v>882</v>
      </c>
      <c r="L730" s="82" t="s">
        <v>1088</v>
      </c>
      <c r="M730" s="77" t="s">
        <v>7</v>
      </c>
      <c r="N730" s="83"/>
      <c r="O730" s="84"/>
      <c r="P730" s="76">
        <v>69.2</v>
      </c>
      <c r="Q730" s="76">
        <v>24400</v>
      </c>
      <c r="R730" s="76">
        <v>4</v>
      </c>
      <c r="S730" s="85" t="s">
        <v>865</v>
      </c>
      <c r="T730" s="76" t="s">
        <v>866</v>
      </c>
      <c r="U730" s="76">
        <v>25.46</v>
      </c>
      <c r="V730" s="90" t="s">
        <v>884</v>
      </c>
    </row>
    <row r="731" spans="1:22" ht="15" customHeight="1">
      <c r="A731" s="179">
        <v>91973313</v>
      </c>
      <c r="B731" s="78">
        <v>44751</v>
      </c>
      <c r="C731" s="79">
        <v>44752</v>
      </c>
      <c r="D731" s="77" t="s">
        <v>862</v>
      </c>
      <c r="E731" s="87">
        <v>44755</v>
      </c>
      <c r="F731" s="81">
        <v>80</v>
      </c>
      <c r="G731" s="81" t="s">
        <v>1086</v>
      </c>
      <c r="H731" s="81" t="s">
        <v>1021</v>
      </c>
      <c r="I731" s="78">
        <v>44781</v>
      </c>
      <c r="J731" s="81"/>
      <c r="K731" s="97" t="s">
        <v>882</v>
      </c>
      <c r="L731" s="82" t="s">
        <v>1088</v>
      </c>
      <c r="M731" s="77" t="s">
        <v>7</v>
      </c>
      <c r="N731" s="83"/>
      <c r="O731" s="84"/>
      <c r="P731" s="76">
        <v>68.5</v>
      </c>
      <c r="Q731" s="76">
        <v>25400</v>
      </c>
      <c r="R731" s="76">
        <v>4</v>
      </c>
      <c r="S731" s="85" t="s">
        <v>865</v>
      </c>
      <c r="T731" s="76" t="s">
        <v>873</v>
      </c>
      <c r="U731" s="76">
        <v>25.7</v>
      </c>
      <c r="V731" s="90" t="s">
        <v>884</v>
      </c>
    </row>
    <row r="732" spans="1:22" ht="15" customHeight="1">
      <c r="A732" s="179">
        <v>91992164</v>
      </c>
      <c r="B732" s="78">
        <v>44751</v>
      </c>
      <c r="C732" s="79">
        <v>44752</v>
      </c>
      <c r="D732" s="77" t="s">
        <v>862</v>
      </c>
      <c r="E732" s="87">
        <v>44755</v>
      </c>
      <c r="F732" s="81">
        <v>80</v>
      </c>
      <c r="G732" s="81" t="s">
        <v>1086</v>
      </c>
      <c r="H732" s="81" t="s">
        <v>1021</v>
      </c>
      <c r="I732" s="78">
        <v>44781</v>
      </c>
      <c r="J732" s="81"/>
      <c r="K732" s="97" t="s">
        <v>882</v>
      </c>
      <c r="L732" s="82" t="s">
        <v>1088</v>
      </c>
      <c r="M732" s="77" t="s">
        <v>7</v>
      </c>
      <c r="N732" s="83"/>
      <c r="O732" s="84"/>
      <c r="P732" s="76">
        <v>69</v>
      </c>
      <c r="Q732" s="81">
        <v>24800</v>
      </c>
      <c r="R732" s="76">
        <v>4</v>
      </c>
      <c r="S732" s="85" t="s">
        <v>865</v>
      </c>
      <c r="T732" s="101" t="s">
        <v>897</v>
      </c>
      <c r="U732" s="76">
        <v>25.38</v>
      </c>
      <c r="V732" s="90" t="s">
        <v>884</v>
      </c>
    </row>
    <row r="733" spans="1:22" ht="15" customHeight="1">
      <c r="A733" s="179">
        <v>95003596</v>
      </c>
      <c r="B733" s="78">
        <v>44751</v>
      </c>
      <c r="C733" s="79">
        <v>44752</v>
      </c>
      <c r="D733" s="77" t="s">
        <v>862</v>
      </c>
      <c r="E733" s="87">
        <v>44755</v>
      </c>
      <c r="F733" s="81">
        <v>80</v>
      </c>
      <c r="G733" s="81" t="s">
        <v>1086</v>
      </c>
      <c r="H733" s="81" t="s">
        <v>1021</v>
      </c>
      <c r="I733" s="78">
        <v>44781</v>
      </c>
      <c r="J733" s="81"/>
      <c r="K733" s="97" t="s">
        <v>882</v>
      </c>
      <c r="L733" s="82" t="s">
        <v>1088</v>
      </c>
      <c r="M733" s="77" t="s">
        <v>7</v>
      </c>
      <c r="N733" s="83"/>
      <c r="O733" s="84"/>
      <c r="P733" s="76">
        <v>69</v>
      </c>
      <c r="Q733" s="81">
        <v>25000</v>
      </c>
      <c r="R733" s="81">
        <v>4</v>
      </c>
      <c r="S733" s="89" t="s">
        <v>877</v>
      </c>
      <c r="T733" s="100" t="s">
        <v>891</v>
      </c>
      <c r="U733" s="81">
        <v>25.22</v>
      </c>
      <c r="V733" s="90" t="s">
        <v>884</v>
      </c>
    </row>
    <row r="734" spans="1:22" ht="15" customHeight="1">
      <c r="A734" s="179">
        <v>95098190</v>
      </c>
      <c r="B734" s="78">
        <v>44751</v>
      </c>
      <c r="C734" s="79">
        <v>44752</v>
      </c>
      <c r="D734" s="77" t="s">
        <v>862</v>
      </c>
      <c r="E734" s="87">
        <v>44755</v>
      </c>
      <c r="F734" s="81">
        <v>80</v>
      </c>
      <c r="G734" s="81" t="s">
        <v>1086</v>
      </c>
      <c r="H734" s="81" t="s">
        <v>1021</v>
      </c>
      <c r="I734" s="78">
        <v>44781</v>
      </c>
      <c r="J734" s="81"/>
      <c r="K734" s="97" t="s">
        <v>882</v>
      </c>
      <c r="L734" s="82" t="s">
        <v>1088</v>
      </c>
      <c r="M734" s="77" t="s">
        <v>7</v>
      </c>
      <c r="N734" s="83"/>
      <c r="O734" s="84"/>
      <c r="P734" s="76">
        <v>69</v>
      </c>
      <c r="Q734" s="81">
        <v>25000</v>
      </c>
      <c r="R734" s="81">
        <v>4</v>
      </c>
      <c r="S734" s="89" t="s">
        <v>877</v>
      </c>
      <c r="T734" s="100" t="s">
        <v>891</v>
      </c>
      <c r="U734" s="81">
        <v>25.22</v>
      </c>
      <c r="V734" s="90" t="s">
        <v>884</v>
      </c>
    </row>
    <row r="735" spans="1:22" ht="15" customHeight="1">
      <c r="A735" s="179">
        <v>98024193</v>
      </c>
      <c r="B735" s="78">
        <v>44751</v>
      </c>
      <c r="C735" s="79">
        <v>44752</v>
      </c>
      <c r="D735" s="77" t="s">
        <v>862</v>
      </c>
      <c r="E735" s="87">
        <v>44755</v>
      </c>
      <c r="F735" s="81">
        <v>80</v>
      </c>
      <c r="G735" s="81" t="s">
        <v>1086</v>
      </c>
      <c r="H735" s="81" t="s">
        <v>1021</v>
      </c>
      <c r="I735" s="78">
        <v>44781</v>
      </c>
      <c r="J735" s="81"/>
      <c r="K735" s="97" t="s">
        <v>882</v>
      </c>
      <c r="L735" s="82" t="s">
        <v>1088</v>
      </c>
      <c r="M735" s="77" t="s">
        <v>7</v>
      </c>
      <c r="N735" s="83"/>
      <c r="O735" s="84"/>
      <c r="P735" s="76">
        <v>69</v>
      </c>
      <c r="Q735" s="76">
        <v>25000</v>
      </c>
      <c r="R735" s="76">
        <v>4</v>
      </c>
      <c r="S735" s="85" t="s">
        <v>875</v>
      </c>
      <c r="T735" s="88" t="s">
        <v>876</v>
      </c>
      <c r="U735" s="76">
        <v>25.22</v>
      </c>
      <c r="V735" s="90" t="s">
        <v>884</v>
      </c>
    </row>
    <row r="736" spans="1:22" ht="15" customHeight="1">
      <c r="A736" s="179">
        <v>98126790</v>
      </c>
      <c r="B736" s="78">
        <v>44751</v>
      </c>
      <c r="C736" s="79">
        <v>44752</v>
      </c>
      <c r="D736" s="77" t="s">
        <v>862</v>
      </c>
      <c r="E736" s="87">
        <v>44755</v>
      </c>
      <c r="F736" s="81">
        <v>80</v>
      </c>
      <c r="G736" s="81" t="s">
        <v>1086</v>
      </c>
      <c r="H736" s="81" t="s">
        <v>1021</v>
      </c>
      <c r="I736" s="78">
        <v>44781</v>
      </c>
      <c r="J736" s="81"/>
      <c r="K736" s="97" t="s">
        <v>882</v>
      </c>
      <c r="L736" s="82" t="s">
        <v>1088</v>
      </c>
      <c r="M736" s="77" t="s">
        <v>7</v>
      </c>
      <c r="N736" s="83"/>
      <c r="O736" s="84"/>
      <c r="P736" s="76">
        <v>69.8</v>
      </c>
      <c r="Q736" s="76">
        <v>24100</v>
      </c>
      <c r="R736" s="76">
        <v>4</v>
      </c>
      <c r="S736" s="89" t="s">
        <v>877</v>
      </c>
      <c r="T736" s="76" t="s">
        <v>894</v>
      </c>
      <c r="U736" s="81">
        <v>25.22</v>
      </c>
      <c r="V736" s="90" t="s">
        <v>884</v>
      </c>
    </row>
    <row r="737" spans="1:22" ht="15" customHeight="1">
      <c r="A737" s="179">
        <v>98162696</v>
      </c>
      <c r="B737" s="78">
        <v>44751</v>
      </c>
      <c r="C737" s="79">
        <v>44752</v>
      </c>
      <c r="D737" s="77" t="s">
        <v>862</v>
      </c>
      <c r="E737" s="87">
        <v>44755</v>
      </c>
      <c r="F737" s="81">
        <v>80</v>
      </c>
      <c r="G737" s="81" t="s">
        <v>1086</v>
      </c>
      <c r="H737" s="81" t="s">
        <v>1021</v>
      </c>
      <c r="I737" s="78">
        <v>44781</v>
      </c>
      <c r="J737" s="81"/>
      <c r="K737" s="97" t="s">
        <v>882</v>
      </c>
      <c r="L737" s="82" t="s">
        <v>1088</v>
      </c>
      <c r="M737" s="77" t="s">
        <v>7</v>
      </c>
      <c r="N737" s="83"/>
      <c r="O737" s="84"/>
      <c r="P737" s="76">
        <v>69.8</v>
      </c>
      <c r="Q737" s="76">
        <v>24000</v>
      </c>
      <c r="R737" s="76">
        <v>4</v>
      </c>
      <c r="S737" s="89" t="s">
        <v>877</v>
      </c>
      <c r="T737" s="76" t="s">
        <v>894</v>
      </c>
      <c r="U737" s="81">
        <v>25.22</v>
      </c>
      <c r="V737" s="90" t="s">
        <v>884</v>
      </c>
    </row>
    <row r="738" spans="1:22" ht="15" customHeight="1">
      <c r="A738" s="179">
        <v>98184641</v>
      </c>
      <c r="B738" s="78">
        <v>44751</v>
      </c>
      <c r="C738" s="79">
        <v>44752</v>
      </c>
      <c r="D738" s="77" t="s">
        <v>862</v>
      </c>
      <c r="E738" s="87">
        <v>44755</v>
      </c>
      <c r="F738" s="81">
        <v>80</v>
      </c>
      <c r="G738" s="81" t="s">
        <v>1086</v>
      </c>
      <c r="H738" s="81" t="s">
        <v>1021</v>
      </c>
      <c r="I738" s="78">
        <v>44781</v>
      </c>
      <c r="J738" s="81"/>
      <c r="K738" s="97" t="s">
        <v>882</v>
      </c>
      <c r="L738" s="82" t="s">
        <v>1088</v>
      </c>
      <c r="M738" s="77" t="s">
        <v>7</v>
      </c>
      <c r="N738" s="83"/>
      <c r="O738" s="84"/>
      <c r="P738" s="76">
        <v>69.8</v>
      </c>
      <c r="Q738" s="76">
        <v>24100</v>
      </c>
      <c r="R738" s="76">
        <v>4</v>
      </c>
      <c r="S738" s="89" t="s">
        <v>877</v>
      </c>
      <c r="T738" s="76" t="s">
        <v>894</v>
      </c>
      <c r="U738" s="81">
        <v>25.22</v>
      </c>
      <c r="V738" s="90" t="s">
        <v>884</v>
      </c>
    </row>
    <row r="739" spans="1:22" ht="15" customHeight="1">
      <c r="A739" s="179">
        <v>98303290</v>
      </c>
      <c r="B739" s="78">
        <v>44751</v>
      </c>
      <c r="C739" s="79">
        <v>44752</v>
      </c>
      <c r="D739" s="77" t="s">
        <v>862</v>
      </c>
      <c r="E739" s="87">
        <v>44755</v>
      </c>
      <c r="F739" s="81">
        <v>80</v>
      </c>
      <c r="G739" s="81" t="s">
        <v>1086</v>
      </c>
      <c r="H739" s="81" t="s">
        <v>1021</v>
      </c>
      <c r="I739" s="78">
        <v>44781</v>
      </c>
      <c r="J739" s="81"/>
      <c r="K739" s="97" t="s">
        <v>882</v>
      </c>
      <c r="L739" s="82" t="s">
        <v>1088</v>
      </c>
      <c r="M739" s="77" t="s">
        <v>7</v>
      </c>
      <c r="N739" s="83"/>
      <c r="O739" s="84"/>
      <c r="P739" s="76">
        <v>69.2</v>
      </c>
      <c r="Q739" s="76">
        <v>24400</v>
      </c>
      <c r="R739" s="76">
        <v>4</v>
      </c>
      <c r="S739" s="85" t="s">
        <v>865</v>
      </c>
      <c r="T739" s="76" t="s">
        <v>866</v>
      </c>
      <c r="U739" s="76">
        <v>25.46</v>
      </c>
      <c r="V739" s="90" t="s">
        <v>884</v>
      </c>
    </row>
    <row r="740" spans="1:22" ht="15" customHeight="1">
      <c r="A740" s="179">
        <v>95003190</v>
      </c>
      <c r="B740" s="78">
        <v>44751</v>
      </c>
      <c r="C740" s="79">
        <v>44752</v>
      </c>
      <c r="D740" s="77" t="s">
        <v>862</v>
      </c>
      <c r="E740" s="87">
        <v>44755</v>
      </c>
      <c r="F740" s="81">
        <v>80</v>
      </c>
      <c r="G740" s="81" t="s">
        <v>1086</v>
      </c>
      <c r="H740" s="81" t="s">
        <v>1021</v>
      </c>
      <c r="I740" s="78">
        <v>44781</v>
      </c>
      <c r="J740" s="81"/>
      <c r="K740" s="97" t="s">
        <v>882</v>
      </c>
      <c r="L740" s="82" t="s">
        <v>1088</v>
      </c>
      <c r="M740" s="77" t="s">
        <v>7</v>
      </c>
      <c r="N740" s="83"/>
      <c r="O740" s="84"/>
      <c r="P740" s="76">
        <v>69</v>
      </c>
      <c r="Q740" s="81">
        <v>25000</v>
      </c>
      <c r="R740" s="81">
        <v>4</v>
      </c>
      <c r="S740" s="89" t="s">
        <v>877</v>
      </c>
      <c r="T740" s="100" t="s">
        <v>891</v>
      </c>
      <c r="U740" s="81">
        <v>25.22</v>
      </c>
      <c r="V740" s="90" t="s">
        <v>884</v>
      </c>
    </row>
    <row r="741" spans="1:22" ht="15" customHeight="1">
      <c r="A741" s="179">
        <v>54285390</v>
      </c>
      <c r="B741" s="78">
        <v>44751</v>
      </c>
      <c r="C741" s="79">
        <v>44752</v>
      </c>
      <c r="D741" s="77" t="s">
        <v>862</v>
      </c>
      <c r="E741" s="87">
        <v>44755</v>
      </c>
      <c r="F741" s="81">
        <v>80</v>
      </c>
      <c r="G741" s="81" t="s">
        <v>1086</v>
      </c>
      <c r="H741" s="81" t="s">
        <v>1021</v>
      </c>
      <c r="I741" s="78">
        <v>44781</v>
      </c>
      <c r="J741" s="81"/>
      <c r="K741" s="97" t="s">
        <v>882</v>
      </c>
      <c r="L741" s="82" t="s">
        <v>1088</v>
      </c>
      <c r="M741" s="77" t="s">
        <v>7</v>
      </c>
      <c r="N741" s="83"/>
      <c r="O741" s="84"/>
      <c r="P741" s="76">
        <v>70</v>
      </c>
      <c r="Q741" s="76">
        <v>23600</v>
      </c>
      <c r="R741" s="81">
        <v>4</v>
      </c>
      <c r="S741" s="85" t="s">
        <v>865</v>
      </c>
      <c r="T741" s="76" t="s">
        <v>895</v>
      </c>
      <c r="U741" s="76">
        <v>25.69</v>
      </c>
      <c r="V741" s="90" t="s">
        <v>884</v>
      </c>
    </row>
    <row r="742" spans="1:22" ht="15" customHeight="1">
      <c r="A742" s="179">
        <v>54285580</v>
      </c>
      <c r="B742" s="78">
        <v>44751</v>
      </c>
      <c r="C742" s="79">
        <v>44752</v>
      </c>
      <c r="D742" s="77" t="s">
        <v>862</v>
      </c>
      <c r="E742" s="87">
        <v>44755</v>
      </c>
      <c r="F742" s="81">
        <v>80</v>
      </c>
      <c r="G742" s="81" t="s">
        <v>1086</v>
      </c>
      <c r="H742" s="81" t="s">
        <v>1021</v>
      </c>
      <c r="I742" s="78">
        <v>44781</v>
      </c>
      <c r="J742" s="81"/>
      <c r="K742" s="97" t="s">
        <v>882</v>
      </c>
      <c r="L742" s="82" t="s">
        <v>1088</v>
      </c>
      <c r="M742" s="77" t="s">
        <v>7</v>
      </c>
      <c r="N742" s="83"/>
      <c r="O742" s="84"/>
      <c r="P742" s="76">
        <v>70</v>
      </c>
      <c r="Q742" s="76">
        <v>23600</v>
      </c>
      <c r="R742" s="81">
        <v>4</v>
      </c>
      <c r="S742" s="85" t="s">
        <v>865</v>
      </c>
      <c r="T742" s="76" t="s">
        <v>895</v>
      </c>
      <c r="U742" s="76">
        <v>25.69</v>
      </c>
      <c r="V742" s="90" t="s">
        <v>884</v>
      </c>
    </row>
    <row r="743" spans="1:22" ht="15" customHeight="1">
      <c r="A743" s="179">
        <v>54286331</v>
      </c>
      <c r="B743" s="78">
        <v>44751</v>
      </c>
      <c r="C743" s="79">
        <v>44752</v>
      </c>
      <c r="D743" s="77" t="s">
        <v>862</v>
      </c>
      <c r="E743" s="87">
        <v>44755</v>
      </c>
      <c r="F743" s="81">
        <v>80</v>
      </c>
      <c r="G743" s="81" t="s">
        <v>1086</v>
      </c>
      <c r="H743" s="81" t="s">
        <v>1021</v>
      </c>
      <c r="I743" s="78">
        <v>44781</v>
      </c>
      <c r="J743" s="81"/>
      <c r="K743" s="97" t="s">
        <v>882</v>
      </c>
      <c r="L743" s="82" t="s">
        <v>1088</v>
      </c>
      <c r="M743" s="77" t="s">
        <v>7</v>
      </c>
      <c r="N743" s="83"/>
      <c r="O743" s="84"/>
      <c r="P743" s="76">
        <v>70</v>
      </c>
      <c r="Q743" s="76">
        <v>23600</v>
      </c>
      <c r="R743" s="81">
        <v>4</v>
      </c>
      <c r="S743" s="85" t="s">
        <v>865</v>
      </c>
      <c r="T743" s="76" t="s">
        <v>895</v>
      </c>
      <c r="U743" s="76">
        <v>25.69</v>
      </c>
      <c r="V743" s="90" t="s">
        <v>884</v>
      </c>
    </row>
    <row r="744" spans="1:22" ht="15" customHeight="1">
      <c r="A744" s="179">
        <v>94042595</v>
      </c>
      <c r="B744" s="78">
        <v>44751</v>
      </c>
      <c r="C744" s="79">
        <v>44752</v>
      </c>
      <c r="D744" s="77" t="s">
        <v>862</v>
      </c>
      <c r="E744" s="87">
        <v>44755</v>
      </c>
      <c r="F744" s="81">
        <v>80</v>
      </c>
      <c r="G744" s="81" t="s">
        <v>1086</v>
      </c>
      <c r="H744" s="81" t="s">
        <v>1021</v>
      </c>
      <c r="I744" s="78">
        <v>44781</v>
      </c>
      <c r="J744" s="81"/>
      <c r="K744" s="97" t="s">
        <v>882</v>
      </c>
      <c r="L744" s="82" t="s">
        <v>1088</v>
      </c>
      <c r="M744" s="77" t="s">
        <v>7</v>
      </c>
      <c r="N744" s="83"/>
      <c r="O744" s="84"/>
      <c r="P744" s="76">
        <v>69</v>
      </c>
      <c r="Q744" s="81">
        <v>25000</v>
      </c>
      <c r="R744" s="81">
        <v>4</v>
      </c>
      <c r="S744" s="89" t="s">
        <v>877</v>
      </c>
      <c r="T744" s="100" t="s">
        <v>891</v>
      </c>
      <c r="U744" s="81">
        <v>25.22</v>
      </c>
      <c r="V744" s="90" t="s">
        <v>884</v>
      </c>
    </row>
    <row r="745" spans="1:22" ht="15" customHeight="1">
      <c r="A745" s="179">
        <v>94185725</v>
      </c>
      <c r="B745" s="78">
        <v>44751</v>
      </c>
      <c r="C745" s="79">
        <v>44752</v>
      </c>
      <c r="D745" s="77" t="s">
        <v>862</v>
      </c>
      <c r="E745" s="87">
        <v>44755</v>
      </c>
      <c r="F745" s="81">
        <v>80</v>
      </c>
      <c r="G745" s="81" t="s">
        <v>1086</v>
      </c>
      <c r="H745" s="81" t="s">
        <v>1021</v>
      </c>
      <c r="I745" s="78">
        <v>44781</v>
      </c>
      <c r="J745" s="81"/>
      <c r="K745" s="97" t="s">
        <v>882</v>
      </c>
      <c r="L745" s="82" t="s">
        <v>1088</v>
      </c>
      <c r="M745" s="77" t="s">
        <v>7</v>
      </c>
      <c r="N745" s="83"/>
      <c r="O745" s="84"/>
      <c r="P745" s="76">
        <v>69</v>
      </c>
      <c r="Q745" s="81">
        <v>25000</v>
      </c>
      <c r="R745" s="81">
        <v>4</v>
      </c>
      <c r="S745" s="89" t="s">
        <v>877</v>
      </c>
      <c r="T745" s="100" t="s">
        <v>891</v>
      </c>
      <c r="U745" s="81">
        <v>25.22</v>
      </c>
      <c r="V745" s="90" t="s">
        <v>884</v>
      </c>
    </row>
    <row r="746" spans="1:22" ht="15" customHeight="1">
      <c r="A746" s="179">
        <v>94533791</v>
      </c>
      <c r="B746" s="78">
        <v>44751</v>
      </c>
      <c r="C746" s="79">
        <v>44752</v>
      </c>
      <c r="D746" s="77" t="s">
        <v>862</v>
      </c>
      <c r="E746" s="87">
        <v>44755</v>
      </c>
      <c r="F746" s="81">
        <v>80</v>
      </c>
      <c r="G746" s="81" t="s">
        <v>1086</v>
      </c>
      <c r="H746" s="81" t="s">
        <v>1021</v>
      </c>
      <c r="I746" s="78">
        <v>44781</v>
      </c>
      <c r="J746" s="81"/>
      <c r="K746" s="97" t="s">
        <v>882</v>
      </c>
      <c r="L746" s="82" t="s">
        <v>1088</v>
      </c>
      <c r="M746" s="77" t="s">
        <v>7</v>
      </c>
      <c r="N746" s="83"/>
      <c r="O746" s="84"/>
      <c r="P746" s="76">
        <v>68.5</v>
      </c>
      <c r="Q746" s="76">
        <v>25000</v>
      </c>
      <c r="R746" s="76">
        <v>4</v>
      </c>
      <c r="S746" s="85" t="s">
        <v>865</v>
      </c>
      <c r="T746" s="76" t="s">
        <v>873</v>
      </c>
      <c r="U746" s="76">
        <v>25.7</v>
      </c>
      <c r="V746" s="90" t="s">
        <v>884</v>
      </c>
    </row>
    <row r="747" spans="1:22" ht="15" customHeight="1">
      <c r="A747" s="179">
        <v>97998496</v>
      </c>
      <c r="B747" s="78">
        <v>44751</v>
      </c>
      <c r="C747" s="79">
        <v>44752</v>
      </c>
      <c r="D747" s="77" t="s">
        <v>862</v>
      </c>
      <c r="E747" s="87">
        <v>44755</v>
      </c>
      <c r="F747" s="81">
        <v>80</v>
      </c>
      <c r="G747" s="81" t="s">
        <v>1086</v>
      </c>
      <c r="H747" s="81" t="s">
        <v>1021</v>
      </c>
      <c r="I747" s="78">
        <v>44781</v>
      </c>
      <c r="J747" s="81"/>
      <c r="K747" s="97" t="s">
        <v>882</v>
      </c>
      <c r="L747" s="82" t="s">
        <v>1088</v>
      </c>
      <c r="M747" s="77" t="s">
        <v>7</v>
      </c>
      <c r="N747" s="83"/>
      <c r="O747" s="84"/>
      <c r="P747" s="76">
        <v>68.5</v>
      </c>
      <c r="Q747" s="76">
        <v>25000</v>
      </c>
      <c r="R747" s="76">
        <v>4</v>
      </c>
      <c r="S747" s="85" t="s">
        <v>865</v>
      </c>
      <c r="T747" s="76" t="s">
        <v>873</v>
      </c>
      <c r="U747" s="76">
        <v>25.7</v>
      </c>
      <c r="V747" s="90" t="s">
        <v>884</v>
      </c>
    </row>
    <row r="748" spans="1:22" ht="15" customHeight="1">
      <c r="A748" s="179">
        <v>98034879</v>
      </c>
      <c r="B748" s="78">
        <v>44751</v>
      </c>
      <c r="C748" s="79">
        <v>44752</v>
      </c>
      <c r="D748" s="77" t="s">
        <v>862</v>
      </c>
      <c r="E748" s="87">
        <v>44755</v>
      </c>
      <c r="F748" s="81">
        <v>80</v>
      </c>
      <c r="G748" s="81" t="s">
        <v>1086</v>
      </c>
      <c r="H748" s="81" t="s">
        <v>1021</v>
      </c>
      <c r="I748" s="78">
        <v>44781</v>
      </c>
      <c r="J748" s="81"/>
      <c r="K748" s="97" t="s">
        <v>882</v>
      </c>
      <c r="L748" s="82" t="s">
        <v>1088</v>
      </c>
      <c r="M748" s="77" t="s">
        <v>7</v>
      </c>
      <c r="N748" s="83"/>
      <c r="O748" s="84"/>
      <c r="P748" s="76">
        <v>69</v>
      </c>
      <c r="Q748" s="76">
        <v>25000</v>
      </c>
      <c r="R748" s="76">
        <v>4</v>
      </c>
      <c r="S748" s="85" t="s">
        <v>875</v>
      </c>
      <c r="T748" s="88" t="s">
        <v>876</v>
      </c>
      <c r="U748" s="76">
        <v>25.22</v>
      </c>
      <c r="V748" s="90" t="s">
        <v>884</v>
      </c>
    </row>
    <row r="749" spans="1:22" ht="15" customHeight="1">
      <c r="A749" s="179">
        <v>98111891</v>
      </c>
      <c r="B749" s="78">
        <v>44751</v>
      </c>
      <c r="C749" s="79">
        <v>44752</v>
      </c>
      <c r="D749" s="77" t="s">
        <v>862</v>
      </c>
      <c r="E749" s="87">
        <v>44755</v>
      </c>
      <c r="F749" s="81">
        <v>80</v>
      </c>
      <c r="G749" s="81" t="s">
        <v>1086</v>
      </c>
      <c r="H749" s="81" t="s">
        <v>1021</v>
      </c>
      <c r="I749" s="78">
        <v>44781</v>
      </c>
      <c r="J749" s="81"/>
      <c r="K749" s="97" t="s">
        <v>882</v>
      </c>
      <c r="L749" s="82" t="s">
        <v>1088</v>
      </c>
      <c r="M749" s="77" t="s">
        <v>7</v>
      </c>
      <c r="N749" s="83"/>
      <c r="O749" s="84"/>
      <c r="P749" s="76">
        <v>69.8</v>
      </c>
      <c r="Q749" s="76">
        <v>24100</v>
      </c>
      <c r="R749" s="76">
        <v>4</v>
      </c>
      <c r="S749" s="89" t="s">
        <v>877</v>
      </c>
      <c r="T749" s="76" t="s">
        <v>894</v>
      </c>
      <c r="U749" s="81">
        <v>25.22</v>
      </c>
      <c r="V749" s="90" t="s">
        <v>884</v>
      </c>
    </row>
    <row r="750" spans="1:22" ht="15" customHeight="1">
      <c r="A750" s="179">
        <v>98146426</v>
      </c>
      <c r="B750" s="78">
        <v>44751</v>
      </c>
      <c r="C750" s="79">
        <v>44752</v>
      </c>
      <c r="D750" s="77" t="s">
        <v>862</v>
      </c>
      <c r="E750" s="87">
        <v>44755</v>
      </c>
      <c r="F750" s="81">
        <v>80</v>
      </c>
      <c r="G750" s="81" t="s">
        <v>1086</v>
      </c>
      <c r="H750" s="81" t="s">
        <v>1021</v>
      </c>
      <c r="I750" s="78">
        <v>44781</v>
      </c>
      <c r="J750" s="81"/>
      <c r="K750" s="97" t="s">
        <v>882</v>
      </c>
      <c r="L750" s="82" t="s">
        <v>1088</v>
      </c>
      <c r="M750" s="77" t="s">
        <v>7</v>
      </c>
      <c r="N750" s="83"/>
      <c r="O750" s="84"/>
      <c r="P750" s="76">
        <v>69.8</v>
      </c>
      <c r="Q750" s="76">
        <v>24100</v>
      </c>
      <c r="R750" s="76">
        <v>4</v>
      </c>
      <c r="S750" s="89" t="s">
        <v>877</v>
      </c>
      <c r="T750" s="76" t="s">
        <v>894</v>
      </c>
      <c r="U750" s="81">
        <v>25.22</v>
      </c>
      <c r="V750" s="90" t="s">
        <v>884</v>
      </c>
    </row>
    <row r="751" spans="1:22" ht="15" customHeight="1">
      <c r="A751" s="179">
        <v>98151418</v>
      </c>
      <c r="B751" s="78">
        <v>44751</v>
      </c>
      <c r="C751" s="79">
        <v>44752</v>
      </c>
      <c r="D751" s="77" t="s">
        <v>862</v>
      </c>
      <c r="E751" s="87">
        <v>44755</v>
      </c>
      <c r="F751" s="81">
        <v>80</v>
      </c>
      <c r="G751" s="81" t="s">
        <v>1086</v>
      </c>
      <c r="H751" s="81" t="s">
        <v>1021</v>
      </c>
      <c r="I751" s="78">
        <v>44781</v>
      </c>
      <c r="J751" s="81"/>
      <c r="K751" s="97" t="s">
        <v>882</v>
      </c>
      <c r="L751" s="82" t="s">
        <v>1088</v>
      </c>
      <c r="M751" s="77" t="s">
        <v>7</v>
      </c>
      <c r="N751" s="83"/>
      <c r="O751" s="84"/>
      <c r="P751" s="76">
        <v>69.8</v>
      </c>
      <c r="Q751" s="76">
        <v>24000</v>
      </c>
      <c r="R751" s="76">
        <v>4</v>
      </c>
      <c r="S751" s="89" t="s">
        <v>877</v>
      </c>
      <c r="T751" s="76" t="s">
        <v>894</v>
      </c>
      <c r="U751" s="81">
        <v>25.22</v>
      </c>
      <c r="V751" s="90" t="s">
        <v>884</v>
      </c>
    </row>
    <row r="752" spans="1:22" ht="15" customHeight="1">
      <c r="A752" s="179">
        <v>98303126</v>
      </c>
      <c r="B752" s="78">
        <v>44751</v>
      </c>
      <c r="C752" s="79">
        <v>44752</v>
      </c>
      <c r="D752" s="77" t="s">
        <v>862</v>
      </c>
      <c r="E752" s="87">
        <v>44755</v>
      </c>
      <c r="F752" s="81">
        <v>80</v>
      </c>
      <c r="G752" s="81" t="s">
        <v>1086</v>
      </c>
      <c r="H752" s="81" t="s">
        <v>1021</v>
      </c>
      <c r="I752" s="78">
        <v>44781</v>
      </c>
      <c r="J752" s="81"/>
      <c r="K752" s="97" t="s">
        <v>882</v>
      </c>
      <c r="L752" s="82" t="s">
        <v>1088</v>
      </c>
      <c r="M752" s="77" t="s">
        <v>7</v>
      </c>
      <c r="N752" s="83"/>
      <c r="O752" s="84"/>
      <c r="P752" s="76">
        <v>69.2</v>
      </c>
      <c r="Q752" s="76">
        <v>24500</v>
      </c>
      <c r="R752" s="76">
        <v>4</v>
      </c>
      <c r="S752" s="85" t="s">
        <v>865</v>
      </c>
      <c r="T752" s="76" t="s">
        <v>866</v>
      </c>
      <c r="U752" s="76">
        <v>25.46</v>
      </c>
      <c r="V752" s="90" t="s">
        <v>884</v>
      </c>
    </row>
    <row r="753" spans="1:22" ht="15" customHeight="1">
      <c r="A753" s="81">
        <v>94807146</v>
      </c>
      <c r="B753" s="78">
        <v>44745</v>
      </c>
      <c r="C753" s="79">
        <v>44746</v>
      </c>
      <c r="D753" s="77" t="s">
        <v>862</v>
      </c>
      <c r="E753" s="172" t="s">
        <v>1089</v>
      </c>
      <c r="F753" s="102">
        <v>60</v>
      </c>
      <c r="G753" s="81"/>
      <c r="H753" s="81" t="s">
        <v>984</v>
      </c>
      <c r="I753" s="78">
        <v>44776</v>
      </c>
      <c r="J753" s="81"/>
      <c r="K753" s="97" t="s">
        <v>882</v>
      </c>
      <c r="L753" s="82" t="s">
        <v>985</v>
      </c>
      <c r="M753" s="77" t="s">
        <v>7</v>
      </c>
      <c r="N753" s="83">
        <v>44774</v>
      </c>
      <c r="O753" s="84"/>
      <c r="P753" s="76">
        <v>68</v>
      </c>
      <c r="Q753" s="76">
        <v>24000</v>
      </c>
      <c r="R753" s="76">
        <v>3</v>
      </c>
      <c r="S753" s="85" t="s">
        <v>899</v>
      </c>
      <c r="T753" s="76" t="s">
        <v>901</v>
      </c>
      <c r="U753" s="76">
        <v>19.62</v>
      </c>
      <c r="V753" s="90" t="s">
        <v>884</v>
      </c>
    </row>
    <row r="754" spans="1:22" ht="16.5" customHeight="1">
      <c r="A754" s="104"/>
      <c r="B754" s="106"/>
      <c r="C754" s="105"/>
      <c r="D754" s="105"/>
      <c r="E754" s="105"/>
      <c r="F754" s="105"/>
      <c r="G754" s="147"/>
      <c r="H754" s="446" t="s">
        <v>1090</v>
      </c>
      <c r="I754" s="440"/>
      <c r="J754" s="441"/>
      <c r="K754" s="148"/>
      <c r="L754" s="104"/>
      <c r="M754" s="104"/>
      <c r="N754" s="109"/>
      <c r="O754" s="108"/>
      <c r="P754" s="105"/>
      <c r="Q754" s="109"/>
      <c r="R754" s="109"/>
      <c r="S754" s="110"/>
      <c r="T754" s="109"/>
      <c r="U754" s="149"/>
      <c r="V754" s="108"/>
    </row>
    <row r="755" spans="1:22" ht="15" customHeight="1">
      <c r="A755" s="118">
        <v>95094090</v>
      </c>
      <c r="B755" s="123" t="s">
        <v>1091</v>
      </c>
      <c r="C755" s="79">
        <v>44752</v>
      </c>
      <c r="D755" s="81" t="s">
        <v>943</v>
      </c>
      <c r="E755" s="80">
        <v>44756.125</v>
      </c>
      <c r="F755" s="81">
        <v>80</v>
      </c>
      <c r="G755" s="81" t="s">
        <v>1090</v>
      </c>
      <c r="H755" s="81"/>
      <c r="I755" s="162"/>
      <c r="J755" s="76"/>
      <c r="K755" s="117" t="s">
        <v>932</v>
      </c>
      <c r="L755" s="150"/>
      <c r="M755" s="77" t="s">
        <v>944</v>
      </c>
      <c r="N755" s="83"/>
      <c r="O755" s="84"/>
      <c r="P755" s="76">
        <v>69</v>
      </c>
      <c r="Q755" s="81">
        <v>25000</v>
      </c>
      <c r="R755" s="81">
        <v>4</v>
      </c>
      <c r="S755" s="89" t="s">
        <v>877</v>
      </c>
      <c r="T755" s="100" t="s">
        <v>891</v>
      </c>
      <c r="U755" s="81">
        <v>25.22</v>
      </c>
      <c r="V755" s="117" t="s">
        <v>934</v>
      </c>
    </row>
    <row r="756" spans="1:22" ht="15" customHeight="1">
      <c r="A756" s="115">
        <v>98014293</v>
      </c>
      <c r="B756" s="78">
        <v>44745</v>
      </c>
      <c r="C756" s="79">
        <v>44745</v>
      </c>
      <c r="D756" s="77" t="s">
        <v>862</v>
      </c>
      <c r="E756" s="181">
        <v>44756</v>
      </c>
      <c r="F756" s="81">
        <v>80</v>
      </c>
      <c r="G756" s="81" t="s">
        <v>1090</v>
      </c>
      <c r="H756" s="81"/>
      <c r="I756" s="162"/>
      <c r="J756" s="81" t="s">
        <v>1093</v>
      </c>
      <c r="K756" s="117" t="s">
        <v>932</v>
      </c>
      <c r="L756" s="82" t="s">
        <v>1000</v>
      </c>
      <c r="M756" s="77" t="s">
        <v>6</v>
      </c>
      <c r="N756" s="83"/>
      <c r="O756" s="84"/>
      <c r="P756" s="76">
        <v>69</v>
      </c>
      <c r="Q756" s="76">
        <v>25000</v>
      </c>
      <c r="R756" s="76">
        <v>4</v>
      </c>
      <c r="S756" s="85" t="s">
        <v>875</v>
      </c>
      <c r="T756" s="88" t="s">
        <v>876</v>
      </c>
      <c r="U756" s="76">
        <v>25.22</v>
      </c>
      <c r="V756" s="117" t="s">
        <v>934</v>
      </c>
    </row>
    <row r="757" spans="1:22" ht="15" customHeight="1">
      <c r="A757" s="115">
        <v>95264990</v>
      </c>
      <c r="B757" s="78">
        <v>44745</v>
      </c>
      <c r="C757" s="79">
        <v>44745</v>
      </c>
      <c r="D757" s="77" t="s">
        <v>862</v>
      </c>
      <c r="E757" s="181">
        <v>44756</v>
      </c>
      <c r="F757" s="81">
        <v>80</v>
      </c>
      <c r="G757" s="81" t="s">
        <v>1090</v>
      </c>
      <c r="H757" s="81" t="s">
        <v>1092</v>
      </c>
      <c r="I757" s="162">
        <v>44784</v>
      </c>
      <c r="J757" s="81" t="s">
        <v>1094</v>
      </c>
      <c r="K757" s="117" t="s">
        <v>932</v>
      </c>
      <c r="L757" s="82" t="s">
        <v>1000</v>
      </c>
      <c r="M757" s="77" t="s">
        <v>6</v>
      </c>
      <c r="N757" s="83"/>
      <c r="O757" s="84"/>
      <c r="P757" s="76">
        <v>69</v>
      </c>
      <c r="Q757" s="76">
        <v>25000</v>
      </c>
      <c r="R757" s="76">
        <v>4</v>
      </c>
      <c r="S757" s="85" t="s">
        <v>875</v>
      </c>
      <c r="T757" s="88" t="s">
        <v>876</v>
      </c>
      <c r="U757" s="76">
        <v>25.22</v>
      </c>
      <c r="V757" s="117" t="s">
        <v>934</v>
      </c>
    </row>
    <row r="758" spans="1:22" ht="15" customHeight="1">
      <c r="A758" s="115">
        <v>95114393</v>
      </c>
      <c r="B758" s="78">
        <v>44745</v>
      </c>
      <c r="C758" s="79">
        <v>44745</v>
      </c>
      <c r="D758" s="77" t="s">
        <v>862</v>
      </c>
      <c r="E758" s="181">
        <v>44756</v>
      </c>
      <c r="F758" s="81">
        <v>80</v>
      </c>
      <c r="G758" s="81" t="s">
        <v>1090</v>
      </c>
      <c r="H758" s="81" t="s">
        <v>1092</v>
      </c>
      <c r="I758" s="162">
        <v>44784</v>
      </c>
      <c r="J758" s="81" t="s">
        <v>1094</v>
      </c>
      <c r="K758" s="117" t="s">
        <v>932</v>
      </c>
      <c r="L758" s="82" t="s">
        <v>1000</v>
      </c>
      <c r="M758" s="77" t="s">
        <v>6</v>
      </c>
      <c r="N758" s="83"/>
      <c r="O758" s="84"/>
      <c r="P758" s="76">
        <v>69</v>
      </c>
      <c r="Q758" s="81">
        <v>25000</v>
      </c>
      <c r="R758" s="81">
        <v>4</v>
      </c>
      <c r="S758" s="89" t="s">
        <v>877</v>
      </c>
      <c r="T758" s="100" t="s">
        <v>891</v>
      </c>
      <c r="U758" s="81">
        <v>25.22</v>
      </c>
      <c r="V758" s="117" t="s">
        <v>934</v>
      </c>
    </row>
    <row r="759" spans="1:22" ht="15" customHeight="1">
      <c r="A759" s="115">
        <v>91772822</v>
      </c>
      <c r="B759" s="78">
        <v>44745</v>
      </c>
      <c r="C759" s="79">
        <v>44745</v>
      </c>
      <c r="D759" s="77" t="s">
        <v>862</v>
      </c>
      <c r="E759" s="181">
        <v>44756</v>
      </c>
      <c r="F759" s="81">
        <v>80</v>
      </c>
      <c r="G759" s="81" t="s">
        <v>1090</v>
      </c>
      <c r="H759" s="81" t="s">
        <v>1092</v>
      </c>
      <c r="I759" s="162">
        <v>44784</v>
      </c>
      <c r="J759" s="81" t="s">
        <v>1094</v>
      </c>
      <c r="K759" s="117" t="s">
        <v>932</v>
      </c>
      <c r="L759" s="82" t="s">
        <v>1000</v>
      </c>
      <c r="M759" s="77" t="s">
        <v>6</v>
      </c>
      <c r="N759" s="83"/>
      <c r="O759" s="84"/>
      <c r="P759" s="76">
        <v>68.5</v>
      </c>
      <c r="Q759" s="76">
        <v>25400</v>
      </c>
      <c r="R759" s="76">
        <v>4</v>
      </c>
      <c r="S759" s="85" t="s">
        <v>865</v>
      </c>
      <c r="T759" s="76" t="s">
        <v>873</v>
      </c>
      <c r="U759" s="76">
        <v>25.7</v>
      </c>
      <c r="V759" s="117" t="s">
        <v>934</v>
      </c>
    </row>
    <row r="760" spans="1:22" ht="15" customHeight="1">
      <c r="A760" s="115">
        <v>94654191</v>
      </c>
      <c r="B760" s="78">
        <v>44748</v>
      </c>
      <c r="C760" s="79">
        <v>44749</v>
      </c>
      <c r="D760" s="77" t="s">
        <v>862</v>
      </c>
      <c r="E760" s="181">
        <v>44756</v>
      </c>
      <c r="F760" s="81">
        <v>80</v>
      </c>
      <c r="G760" s="81" t="s">
        <v>1090</v>
      </c>
      <c r="H760" s="81" t="s">
        <v>1092</v>
      </c>
      <c r="I760" s="162">
        <v>44784</v>
      </c>
      <c r="J760" s="81" t="s">
        <v>1095</v>
      </c>
      <c r="K760" s="117" t="s">
        <v>932</v>
      </c>
      <c r="L760" s="82" t="s">
        <v>1028</v>
      </c>
      <c r="M760" s="77" t="s">
        <v>6</v>
      </c>
      <c r="N760" s="83"/>
      <c r="O760" s="84"/>
      <c r="P760" s="76">
        <v>70</v>
      </c>
      <c r="Q760" s="76">
        <v>23700</v>
      </c>
      <c r="R760" s="76">
        <v>4</v>
      </c>
      <c r="S760" s="85" t="s">
        <v>865</v>
      </c>
      <c r="T760" s="76" t="s">
        <v>950</v>
      </c>
      <c r="U760" s="76">
        <v>25.69</v>
      </c>
      <c r="V760" s="117" t="s">
        <v>934</v>
      </c>
    </row>
    <row r="761" spans="1:22" ht="15" customHeight="1">
      <c r="A761" s="115">
        <v>98142177</v>
      </c>
      <c r="B761" s="78">
        <v>44745</v>
      </c>
      <c r="C761" s="79">
        <v>44745</v>
      </c>
      <c r="D761" s="77" t="s">
        <v>862</v>
      </c>
      <c r="E761" s="181">
        <v>44756</v>
      </c>
      <c r="F761" s="81">
        <v>80</v>
      </c>
      <c r="G761" s="81" t="s">
        <v>1090</v>
      </c>
      <c r="H761" s="81" t="s">
        <v>1092</v>
      </c>
      <c r="I761" s="162">
        <v>44784</v>
      </c>
      <c r="J761" s="81" t="s">
        <v>1093</v>
      </c>
      <c r="K761" s="117" t="s">
        <v>932</v>
      </c>
      <c r="L761" s="82" t="s">
        <v>1000</v>
      </c>
      <c r="M761" s="77" t="s">
        <v>6</v>
      </c>
      <c r="N761" s="83"/>
      <c r="O761" s="84"/>
      <c r="P761" s="76">
        <v>69</v>
      </c>
      <c r="Q761" s="76">
        <v>25000</v>
      </c>
      <c r="R761" s="76">
        <v>4</v>
      </c>
      <c r="S761" s="85" t="s">
        <v>875</v>
      </c>
      <c r="T761" s="88" t="s">
        <v>876</v>
      </c>
      <c r="U761" s="76">
        <v>25.22</v>
      </c>
      <c r="V761" s="117" t="s">
        <v>934</v>
      </c>
    </row>
    <row r="762" spans="1:22" ht="15" customHeight="1">
      <c r="A762" s="115">
        <v>54959069</v>
      </c>
      <c r="B762" s="78">
        <v>44748</v>
      </c>
      <c r="C762" s="79">
        <v>44749</v>
      </c>
      <c r="D762" s="77" t="s">
        <v>862</v>
      </c>
      <c r="E762" s="181">
        <v>44756</v>
      </c>
      <c r="F762" s="103">
        <v>40</v>
      </c>
      <c r="G762" s="81" t="s">
        <v>1090</v>
      </c>
      <c r="H762" s="81" t="s">
        <v>1092</v>
      </c>
      <c r="I762" s="162">
        <v>44784</v>
      </c>
      <c r="J762" s="81" t="s">
        <v>1095</v>
      </c>
      <c r="K762" s="117" t="s">
        <v>932</v>
      </c>
      <c r="L762" s="82" t="s">
        <v>1028</v>
      </c>
      <c r="M762" s="77" t="s">
        <v>6</v>
      </c>
      <c r="N762" s="83"/>
      <c r="O762" s="84"/>
      <c r="P762" s="76">
        <v>70</v>
      </c>
      <c r="Q762" s="127">
        <v>21500</v>
      </c>
      <c r="R762" s="127">
        <v>2</v>
      </c>
      <c r="S762" s="128" t="s">
        <v>953</v>
      </c>
      <c r="T762" s="129" t="s">
        <v>954</v>
      </c>
      <c r="U762" s="127">
        <v>14.62</v>
      </c>
      <c r="V762" s="117" t="s">
        <v>934</v>
      </c>
    </row>
    <row r="763" spans="1:22" ht="15" customHeight="1">
      <c r="A763" s="115">
        <v>94947884</v>
      </c>
      <c r="B763" s="78">
        <v>44742</v>
      </c>
      <c r="C763" s="79">
        <v>44745</v>
      </c>
      <c r="D763" s="77" t="s">
        <v>862</v>
      </c>
      <c r="E763" s="181">
        <v>44756</v>
      </c>
      <c r="F763" s="81">
        <v>80</v>
      </c>
      <c r="G763" s="81" t="s">
        <v>1090</v>
      </c>
      <c r="H763" s="81" t="s">
        <v>1029</v>
      </c>
      <c r="I763" s="98">
        <v>44779</v>
      </c>
      <c r="J763" s="81"/>
      <c r="K763" s="117" t="s">
        <v>932</v>
      </c>
      <c r="L763" s="82" t="s">
        <v>968</v>
      </c>
      <c r="M763" s="77" t="s">
        <v>8</v>
      </c>
      <c r="N763" s="83"/>
      <c r="O763" s="84"/>
      <c r="P763" s="76">
        <v>69</v>
      </c>
      <c r="Q763" s="76">
        <v>25000</v>
      </c>
      <c r="R763" s="76">
        <v>4</v>
      </c>
      <c r="S763" s="85" t="s">
        <v>865</v>
      </c>
      <c r="T763" s="137" t="s">
        <v>969</v>
      </c>
      <c r="U763" s="76">
        <v>25.72</v>
      </c>
      <c r="V763" s="117" t="s">
        <v>934</v>
      </c>
    </row>
    <row r="764" spans="1:22" ht="15" customHeight="1">
      <c r="A764" s="115">
        <v>54972609</v>
      </c>
      <c r="B764" s="78">
        <v>44745</v>
      </c>
      <c r="C764" s="79">
        <v>44745</v>
      </c>
      <c r="D764" s="77" t="s">
        <v>862</v>
      </c>
      <c r="E764" s="181">
        <v>44756</v>
      </c>
      <c r="F764" s="81">
        <v>80</v>
      </c>
      <c r="G764" s="81" t="s">
        <v>1090</v>
      </c>
      <c r="H764" s="81" t="s">
        <v>1029</v>
      </c>
      <c r="I764" s="98">
        <v>44779</v>
      </c>
      <c r="J764" s="81"/>
      <c r="K764" s="117" t="s">
        <v>932</v>
      </c>
      <c r="L764" s="82" t="s">
        <v>1000</v>
      </c>
      <c r="M764" s="77" t="s">
        <v>6</v>
      </c>
      <c r="N764" s="83"/>
      <c r="O764" s="84"/>
      <c r="P764" s="76">
        <v>69</v>
      </c>
      <c r="Q764" s="81">
        <v>25000</v>
      </c>
      <c r="R764" s="81">
        <v>4</v>
      </c>
      <c r="S764" s="89" t="s">
        <v>877</v>
      </c>
      <c r="T764" s="100" t="s">
        <v>891</v>
      </c>
      <c r="U764" s="81">
        <v>25.22</v>
      </c>
      <c r="V764" s="117" t="s">
        <v>934</v>
      </c>
    </row>
    <row r="765" spans="1:22" ht="15" customHeight="1">
      <c r="A765" s="115">
        <v>54914189</v>
      </c>
      <c r="B765" s="78">
        <v>44748</v>
      </c>
      <c r="C765" s="79">
        <v>44749</v>
      </c>
      <c r="D765" s="77" t="s">
        <v>862</v>
      </c>
      <c r="E765" s="181">
        <v>44756</v>
      </c>
      <c r="F765" s="81">
        <v>80</v>
      </c>
      <c r="G765" s="81" t="s">
        <v>1090</v>
      </c>
      <c r="H765" s="81" t="s">
        <v>1015</v>
      </c>
      <c r="I765" s="78">
        <v>44780</v>
      </c>
      <c r="J765" s="81"/>
      <c r="K765" s="117" t="s">
        <v>932</v>
      </c>
      <c r="L765" s="82" t="s">
        <v>1030</v>
      </c>
      <c r="M765" s="77" t="s">
        <v>8</v>
      </c>
      <c r="N765" s="83"/>
      <c r="O765" s="84"/>
      <c r="P765" s="76">
        <v>68</v>
      </c>
      <c r="Q765" s="76">
        <v>25900</v>
      </c>
      <c r="R765" s="76">
        <v>4</v>
      </c>
      <c r="S765" s="85" t="s">
        <v>865</v>
      </c>
      <c r="T765" s="125" t="s">
        <v>948</v>
      </c>
      <c r="U765" s="76">
        <v>25.72</v>
      </c>
      <c r="V765" s="117" t="s">
        <v>934</v>
      </c>
    </row>
    <row r="766" spans="1:22" ht="15" customHeight="1">
      <c r="A766" s="115">
        <v>54912720</v>
      </c>
      <c r="B766" s="78">
        <v>44748</v>
      </c>
      <c r="C766" s="79">
        <v>44749</v>
      </c>
      <c r="D766" s="77" t="s">
        <v>862</v>
      </c>
      <c r="E766" s="181">
        <v>44756</v>
      </c>
      <c r="F766" s="81">
        <v>80</v>
      </c>
      <c r="G766" s="81" t="s">
        <v>1090</v>
      </c>
      <c r="H766" s="81" t="s">
        <v>1092</v>
      </c>
      <c r="I766" s="162">
        <v>44784</v>
      </c>
      <c r="J766" s="81"/>
      <c r="K766" s="117" t="s">
        <v>932</v>
      </c>
      <c r="L766" s="82" t="s">
        <v>1028</v>
      </c>
      <c r="M766" s="77" t="s">
        <v>6</v>
      </c>
      <c r="N766" s="83"/>
      <c r="O766" s="84"/>
      <c r="P766" s="76">
        <v>68</v>
      </c>
      <c r="Q766" s="76">
        <v>25900</v>
      </c>
      <c r="R766" s="76">
        <v>4</v>
      </c>
      <c r="S766" s="85" t="s">
        <v>865</v>
      </c>
      <c r="T766" s="125" t="s">
        <v>948</v>
      </c>
      <c r="U766" s="76">
        <v>25.72</v>
      </c>
      <c r="V766" s="117" t="s">
        <v>934</v>
      </c>
    </row>
    <row r="767" spans="1:22" ht="15" customHeight="1">
      <c r="A767" s="115">
        <v>98014434</v>
      </c>
      <c r="B767" s="78">
        <v>44741</v>
      </c>
      <c r="C767" s="79">
        <v>44742</v>
      </c>
      <c r="D767" s="114" t="s">
        <v>862</v>
      </c>
      <c r="E767" s="181">
        <v>44756</v>
      </c>
      <c r="F767" s="81">
        <v>80</v>
      </c>
      <c r="G767" s="81" t="s">
        <v>1090</v>
      </c>
      <c r="H767" s="81" t="s">
        <v>923</v>
      </c>
      <c r="I767" s="78">
        <v>44771</v>
      </c>
      <c r="J767" s="81"/>
      <c r="K767" s="117" t="s">
        <v>932</v>
      </c>
      <c r="L767" s="82" t="s">
        <v>935</v>
      </c>
      <c r="M767" s="77" t="s">
        <v>6</v>
      </c>
      <c r="N767" s="83"/>
      <c r="O767" s="84"/>
      <c r="P767" s="76">
        <v>69</v>
      </c>
      <c r="Q767" s="76">
        <v>25000</v>
      </c>
      <c r="R767" s="76">
        <v>4</v>
      </c>
      <c r="S767" s="85" t="s">
        <v>875</v>
      </c>
      <c r="T767" s="88" t="s">
        <v>876</v>
      </c>
      <c r="U767" s="76">
        <v>25.22</v>
      </c>
      <c r="V767" s="117" t="s">
        <v>934</v>
      </c>
    </row>
    <row r="768" spans="1:22" ht="15" customHeight="1">
      <c r="A768" s="118">
        <v>59992941</v>
      </c>
      <c r="B768" s="123" t="s">
        <v>1096</v>
      </c>
      <c r="C768" s="79">
        <v>44752</v>
      </c>
      <c r="D768" s="81" t="s">
        <v>943</v>
      </c>
      <c r="E768" s="181">
        <v>44756</v>
      </c>
      <c r="F768" s="102">
        <v>60</v>
      </c>
      <c r="G768" s="81" t="s">
        <v>1090</v>
      </c>
      <c r="H768" s="81" t="s">
        <v>1092</v>
      </c>
      <c r="I768" s="162">
        <v>44784</v>
      </c>
      <c r="J768" s="81"/>
      <c r="K768" s="116" t="s">
        <v>932</v>
      </c>
      <c r="L768" s="124"/>
      <c r="M768" s="77" t="s">
        <v>41</v>
      </c>
      <c r="N768" s="83"/>
      <c r="O768" s="84"/>
      <c r="P768" s="76">
        <v>72</v>
      </c>
      <c r="Q768" s="76">
        <v>21000</v>
      </c>
      <c r="R768" s="76">
        <v>3</v>
      </c>
      <c r="S768" s="85" t="s">
        <v>899</v>
      </c>
      <c r="T768" s="76" t="s">
        <v>952</v>
      </c>
      <c r="U768" s="76">
        <v>19.62</v>
      </c>
      <c r="V768" s="117" t="s">
        <v>934</v>
      </c>
    </row>
    <row r="769" spans="1:22" ht="15" customHeight="1">
      <c r="A769" s="182">
        <v>59993311</v>
      </c>
      <c r="B769" s="132">
        <v>44749</v>
      </c>
      <c r="C769" s="79">
        <v>44752</v>
      </c>
      <c r="D769" s="81" t="s">
        <v>862</v>
      </c>
      <c r="E769" s="181">
        <v>44756</v>
      </c>
      <c r="F769" s="102">
        <v>60</v>
      </c>
      <c r="G769" s="81" t="s">
        <v>1090</v>
      </c>
      <c r="H769" s="81" t="s">
        <v>1092</v>
      </c>
      <c r="I769" s="162">
        <v>44784</v>
      </c>
      <c r="J769" s="76"/>
      <c r="K769" s="117" t="s">
        <v>932</v>
      </c>
      <c r="L769" s="183" t="s">
        <v>1097</v>
      </c>
      <c r="M769" s="77" t="s">
        <v>31</v>
      </c>
      <c r="N769" s="83"/>
      <c r="O769" s="84"/>
      <c r="P769" s="76">
        <v>72</v>
      </c>
      <c r="Q769" s="76">
        <v>21500</v>
      </c>
      <c r="R769" s="76">
        <v>3</v>
      </c>
      <c r="S769" s="85" t="s">
        <v>899</v>
      </c>
      <c r="T769" s="76" t="s">
        <v>952</v>
      </c>
      <c r="U769" s="76">
        <v>19.62</v>
      </c>
      <c r="V769" s="117" t="s">
        <v>934</v>
      </c>
    </row>
    <row r="770" spans="1:22" ht="15" customHeight="1">
      <c r="A770" s="182">
        <v>59988428</v>
      </c>
      <c r="B770" s="132">
        <v>44749</v>
      </c>
      <c r="C770" s="79">
        <v>44752</v>
      </c>
      <c r="D770" s="81" t="s">
        <v>862</v>
      </c>
      <c r="E770" s="181">
        <v>44756</v>
      </c>
      <c r="F770" s="102">
        <v>60</v>
      </c>
      <c r="G770" s="81" t="s">
        <v>1090</v>
      </c>
      <c r="H770" s="81" t="s">
        <v>1092</v>
      </c>
      <c r="I770" s="162">
        <v>44784</v>
      </c>
      <c r="J770" s="76"/>
      <c r="K770" s="117" t="s">
        <v>932</v>
      </c>
      <c r="L770" s="183" t="s">
        <v>1098</v>
      </c>
      <c r="M770" s="77" t="s">
        <v>31</v>
      </c>
      <c r="N770" s="83"/>
      <c r="O770" s="84"/>
      <c r="P770" s="76">
        <v>72</v>
      </c>
      <c r="Q770" s="76">
        <v>21000</v>
      </c>
      <c r="R770" s="76">
        <v>3</v>
      </c>
      <c r="S770" s="85" t="s">
        <v>899</v>
      </c>
      <c r="T770" s="76" t="s">
        <v>952</v>
      </c>
      <c r="U770" s="76">
        <v>19.62</v>
      </c>
      <c r="V770" s="117" t="s">
        <v>934</v>
      </c>
    </row>
    <row r="771" spans="1:22" ht="15" customHeight="1">
      <c r="A771" s="182">
        <v>59999268</v>
      </c>
      <c r="B771" s="132">
        <v>44749</v>
      </c>
      <c r="C771" s="79">
        <v>44752</v>
      </c>
      <c r="D771" s="81" t="s">
        <v>862</v>
      </c>
      <c r="E771" s="181">
        <v>44756</v>
      </c>
      <c r="F771" s="102">
        <v>60</v>
      </c>
      <c r="G771" s="81" t="s">
        <v>1090</v>
      </c>
      <c r="H771" s="81" t="s">
        <v>1092</v>
      </c>
      <c r="I771" s="162">
        <v>44784</v>
      </c>
      <c r="J771" s="76"/>
      <c r="K771" s="117" t="s">
        <v>932</v>
      </c>
      <c r="L771" s="183" t="s">
        <v>1099</v>
      </c>
      <c r="M771" s="77" t="s">
        <v>31</v>
      </c>
      <c r="N771" s="83"/>
      <c r="O771" s="84"/>
      <c r="P771" s="76">
        <v>72</v>
      </c>
      <c r="Q771" s="76">
        <v>21700</v>
      </c>
      <c r="R771" s="76">
        <v>3</v>
      </c>
      <c r="S771" s="85" t="s">
        <v>899</v>
      </c>
      <c r="T771" s="76" t="s">
        <v>900</v>
      </c>
      <c r="U771" s="81">
        <v>19.62</v>
      </c>
      <c r="V771" s="117" t="s">
        <v>934</v>
      </c>
    </row>
    <row r="772" spans="1:22" ht="15" customHeight="1">
      <c r="A772" s="118">
        <v>58401050</v>
      </c>
      <c r="B772" s="123" t="s">
        <v>1100</v>
      </c>
      <c r="C772" s="79">
        <v>44752</v>
      </c>
      <c r="D772" s="81" t="s">
        <v>943</v>
      </c>
      <c r="E772" s="181">
        <v>44756</v>
      </c>
      <c r="F772" s="102">
        <v>60</v>
      </c>
      <c r="G772" s="81" t="s">
        <v>1090</v>
      </c>
      <c r="H772" s="81" t="s">
        <v>1092</v>
      </c>
      <c r="I772" s="162">
        <v>44784</v>
      </c>
      <c r="J772" s="81"/>
      <c r="K772" s="116" t="s">
        <v>932</v>
      </c>
      <c r="L772" s="124"/>
      <c r="M772" s="77" t="s">
        <v>944</v>
      </c>
      <c r="N772" s="83"/>
      <c r="O772" s="84"/>
      <c r="P772" s="76">
        <v>72</v>
      </c>
      <c r="Q772" s="76">
        <v>21700</v>
      </c>
      <c r="R772" s="76">
        <v>3</v>
      </c>
      <c r="S772" s="85" t="s">
        <v>899</v>
      </c>
      <c r="T772" s="76" t="s">
        <v>900</v>
      </c>
      <c r="U772" s="81">
        <v>19.62</v>
      </c>
      <c r="V772" s="117" t="s">
        <v>934</v>
      </c>
    </row>
    <row r="773" spans="1:22" ht="15" customHeight="1">
      <c r="A773" s="118">
        <v>54957279</v>
      </c>
      <c r="B773" s="123" t="s">
        <v>1101</v>
      </c>
      <c r="C773" s="79">
        <v>44752</v>
      </c>
      <c r="D773" s="81" t="s">
        <v>943</v>
      </c>
      <c r="E773" s="181">
        <v>44756</v>
      </c>
      <c r="F773" s="103">
        <v>40</v>
      </c>
      <c r="G773" s="81" t="s">
        <v>1090</v>
      </c>
      <c r="H773" s="81" t="s">
        <v>1092</v>
      </c>
      <c r="I773" s="162">
        <v>44784</v>
      </c>
      <c r="J773" s="114"/>
      <c r="K773" s="116" t="s">
        <v>932</v>
      </c>
      <c r="L773" s="164"/>
      <c r="M773" s="121" t="s">
        <v>282</v>
      </c>
      <c r="N773" s="122"/>
      <c r="O773" s="84"/>
      <c r="P773" s="76">
        <v>70</v>
      </c>
      <c r="Q773" s="127">
        <v>22000</v>
      </c>
      <c r="R773" s="127">
        <v>2</v>
      </c>
      <c r="S773" s="128" t="s">
        <v>953</v>
      </c>
      <c r="T773" s="129" t="s">
        <v>954</v>
      </c>
      <c r="U773" s="127">
        <v>14.62</v>
      </c>
      <c r="V773" s="117" t="s">
        <v>934</v>
      </c>
    </row>
    <row r="774" spans="1:22" ht="15" customHeight="1">
      <c r="A774" s="182">
        <v>54351762</v>
      </c>
      <c r="B774" s="132">
        <v>44749</v>
      </c>
      <c r="C774" s="79">
        <v>44752</v>
      </c>
      <c r="D774" s="81" t="s">
        <v>862</v>
      </c>
      <c r="E774" s="181">
        <v>44756</v>
      </c>
      <c r="F774" s="103">
        <v>40</v>
      </c>
      <c r="G774" s="81" t="s">
        <v>1090</v>
      </c>
      <c r="H774" s="81" t="s">
        <v>1092</v>
      </c>
      <c r="I774" s="162">
        <v>44784</v>
      </c>
      <c r="J774" s="76"/>
      <c r="K774" s="117" t="s">
        <v>932</v>
      </c>
      <c r="L774" s="183" t="s">
        <v>1102</v>
      </c>
      <c r="M774" s="77" t="s">
        <v>31</v>
      </c>
      <c r="N774" s="83"/>
      <c r="O774" s="84"/>
      <c r="P774" s="76">
        <v>70</v>
      </c>
      <c r="Q774" s="127">
        <v>21000</v>
      </c>
      <c r="R774" s="127">
        <v>2</v>
      </c>
      <c r="S774" s="128" t="s">
        <v>953</v>
      </c>
      <c r="T774" s="129" t="s">
        <v>954</v>
      </c>
      <c r="U774" s="127">
        <v>14.62</v>
      </c>
      <c r="V774" s="117" t="s">
        <v>934</v>
      </c>
    </row>
    <row r="775" spans="1:22" ht="15" customHeight="1">
      <c r="A775" s="182">
        <v>54959754</v>
      </c>
      <c r="B775" s="132">
        <v>44749</v>
      </c>
      <c r="C775" s="79">
        <v>44752</v>
      </c>
      <c r="D775" s="81" t="s">
        <v>862</v>
      </c>
      <c r="E775" s="181">
        <v>44756</v>
      </c>
      <c r="F775" s="103">
        <v>40</v>
      </c>
      <c r="G775" s="81" t="s">
        <v>1090</v>
      </c>
      <c r="H775" s="81" t="s">
        <v>1092</v>
      </c>
      <c r="I775" s="162">
        <v>44784</v>
      </c>
      <c r="J775" s="76"/>
      <c r="K775" s="117" t="s">
        <v>932</v>
      </c>
      <c r="L775" s="183" t="s">
        <v>1103</v>
      </c>
      <c r="M775" s="77" t="s">
        <v>31</v>
      </c>
      <c r="N775" s="83"/>
      <c r="O775" s="84"/>
      <c r="P775" s="76">
        <v>70</v>
      </c>
      <c r="Q775" s="127">
        <v>21500</v>
      </c>
      <c r="R775" s="127">
        <v>2</v>
      </c>
      <c r="S775" s="128" t="s">
        <v>953</v>
      </c>
      <c r="T775" s="129" t="s">
        <v>954</v>
      </c>
      <c r="U775" s="127">
        <v>14.62</v>
      </c>
      <c r="V775" s="117" t="s">
        <v>934</v>
      </c>
    </row>
    <row r="776" spans="1:22" ht="15" customHeight="1">
      <c r="A776" s="118">
        <v>54958418</v>
      </c>
      <c r="B776" s="132">
        <v>44747</v>
      </c>
      <c r="C776" s="79">
        <v>44752</v>
      </c>
      <c r="D776" s="81" t="s">
        <v>862</v>
      </c>
      <c r="E776" s="181">
        <v>44756</v>
      </c>
      <c r="F776" s="103">
        <v>40</v>
      </c>
      <c r="G776" s="81" t="s">
        <v>1090</v>
      </c>
      <c r="H776" s="184" t="s">
        <v>1092</v>
      </c>
      <c r="I776" s="185">
        <v>44784</v>
      </c>
      <c r="J776" s="76"/>
      <c r="K776" s="117" t="s">
        <v>932</v>
      </c>
      <c r="L776" s="186" t="s">
        <v>1104</v>
      </c>
      <c r="M776" s="77" t="s">
        <v>31</v>
      </c>
      <c r="N776" s="83"/>
      <c r="O776" s="84"/>
      <c r="P776" s="76">
        <v>70</v>
      </c>
      <c r="Q776" s="127">
        <v>22000</v>
      </c>
      <c r="R776" s="127">
        <v>2</v>
      </c>
      <c r="S776" s="128" t="s">
        <v>953</v>
      </c>
      <c r="T776" s="129" t="s">
        <v>954</v>
      </c>
      <c r="U776" s="127">
        <v>14.62</v>
      </c>
      <c r="V776" s="117" t="s">
        <v>934</v>
      </c>
    </row>
    <row r="777" spans="1:22" ht="15" customHeight="1">
      <c r="A777" s="118">
        <v>54958731</v>
      </c>
      <c r="B777" s="132">
        <v>44747</v>
      </c>
      <c r="C777" s="79">
        <v>44752</v>
      </c>
      <c r="D777" s="81" t="s">
        <v>862</v>
      </c>
      <c r="E777" s="181">
        <v>44756</v>
      </c>
      <c r="F777" s="103">
        <v>40</v>
      </c>
      <c r="G777" s="81" t="s">
        <v>1090</v>
      </c>
      <c r="H777" s="184" t="s">
        <v>1092</v>
      </c>
      <c r="I777" s="185">
        <v>44784</v>
      </c>
      <c r="J777" s="76"/>
      <c r="K777" s="117" t="s">
        <v>932</v>
      </c>
      <c r="L777" s="186" t="s">
        <v>1105</v>
      </c>
      <c r="M777" s="77" t="s">
        <v>31</v>
      </c>
      <c r="N777" s="83"/>
      <c r="O777" s="84"/>
      <c r="P777" s="76">
        <v>70</v>
      </c>
      <c r="Q777" s="127">
        <v>22000</v>
      </c>
      <c r="R777" s="127">
        <v>2</v>
      </c>
      <c r="S777" s="128" t="s">
        <v>953</v>
      </c>
      <c r="T777" s="129" t="s">
        <v>954</v>
      </c>
      <c r="U777" s="127">
        <v>14.62</v>
      </c>
      <c r="V777" s="117" t="s">
        <v>934</v>
      </c>
    </row>
    <row r="778" spans="1:22" ht="15" customHeight="1">
      <c r="A778" s="118">
        <v>54955133</v>
      </c>
      <c r="B778" s="132">
        <v>44747</v>
      </c>
      <c r="C778" s="79">
        <v>44752</v>
      </c>
      <c r="D778" s="81" t="s">
        <v>862</v>
      </c>
      <c r="E778" s="181">
        <v>44756</v>
      </c>
      <c r="F778" s="103">
        <v>40</v>
      </c>
      <c r="G778" s="81" t="s">
        <v>1090</v>
      </c>
      <c r="H778" s="184" t="s">
        <v>1092</v>
      </c>
      <c r="I778" s="185">
        <v>44784</v>
      </c>
      <c r="J778" s="76"/>
      <c r="K778" s="117" t="s">
        <v>932</v>
      </c>
      <c r="L778" s="186" t="s">
        <v>1106</v>
      </c>
      <c r="M778" s="77" t="s">
        <v>31</v>
      </c>
      <c r="N778" s="83"/>
      <c r="O778" s="84"/>
      <c r="P778" s="76">
        <v>70</v>
      </c>
      <c r="Q778" s="127">
        <v>22000</v>
      </c>
      <c r="R778" s="127">
        <v>2</v>
      </c>
      <c r="S778" s="128" t="s">
        <v>953</v>
      </c>
      <c r="T778" s="129" t="s">
        <v>954</v>
      </c>
      <c r="U778" s="127">
        <v>14.62</v>
      </c>
      <c r="V778" s="117" t="s">
        <v>934</v>
      </c>
    </row>
    <row r="779" spans="1:22" ht="15" customHeight="1">
      <c r="A779" s="118">
        <v>54974381</v>
      </c>
      <c r="B779" s="123" t="s">
        <v>1091</v>
      </c>
      <c r="C779" s="79">
        <v>44753</v>
      </c>
      <c r="D779" s="81" t="s">
        <v>943</v>
      </c>
      <c r="E779" s="181">
        <v>44756</v>
      </c>
      <c r="F779" s="81">
        <v>80</v>
      </c>
      <c r="G779" s="81" t="s">
        <v>1090</v>
      </c>
      <c r="H779" s="81" t="s">
        <v>1092</v>
      </c>
      <c r="I779" s="162">
        <v>44784</v>
      </c>
      <c r="J779" s="76"/>
      <c r="K779" s="117" t="s">
        <v>932</v>
      </c>
      <c r="L779" s="150"/>
      <c r="M779" s="77" t="s">
        <v>944</v>
      </c>
      <c r="N779" s="83"/>
      <c r="O779" s="84"/>
      <c r="P779" s="76">
        <v>69</v>
      </c>
      <c r="Q779" s="81">
        <v>25000</v>
      </c>
      <c r="R779" s="81">
        <v>4</v>
      </c>
      <c r="S779" s="89" t="s">
        <v>877</v>
      </c>
      <c r="T779" s="100" t="s">
        <v>891</v>
      </c>
      <c r="U779" s="81">
        <v>25.22</v>
      </c>
      <c r="V779" s="117" t="s">
        <v>934</v>
      </c>
    </row>
    <row r="780" spans="1:22" ht="15" customHeight="1">
      <c r="A780" s="118">
        <v>58411737</v>
      </c>
      <c r="B780" s="132">
        <v>44751</v>
      </c>
      <c r="C780" s="79">
        <v>44753</v>
      </c>
      <c r="D780" s="81" t="s">
        <v>862</v>
      </c>
      <c r="E780" s="181">
        <v>44756</v>
      </c>
      <c r="F780" s="102">
        <v>60</v>
      </c>
      <c r="G780" s="81" t="s">
        <v>1090</v>
      </c>
      <c r="H780" s="81" t="s">
        <v>1092</v>
      </c>
      <c r="I780" s="162">
        <v>44784</v>
      </c>
      <c r="J780" s="76"/>
      <c r="K780" s="117" t="s">
        <v>932</v>
      </c>
      <c r="L780" s="186" t="s">
        <v>1107</v>
      </c>
      <c r="M780" s="77" t="s">
        <v>31</v>
      </c>
      <c r="N780" s="83"/>
      <c r="O780" s="84"/>
      <c r="P780" s="76">
        <v>72</v>
      </c>
      <c r="Q780" s="76">
        <v>21700</v>
      </c>
      <c r="R780" s="76">
        <v>3</v>
      </c>
      <c r="S780" s="85" t="s">
        <v>899</v>
      </c>
      <c r="T780" s="76" t="s">
        <v>900</v>
      </c>
      <c r="U780" s="81">
        <v>19.62</v>
      </c>
      <c r="V780" s="117" t="s">
        <v>934</v>
      </c>
    </row>
    <row r="781" spans="1:22" ht="15" customHeight="1">
      <c r="A781" s="118">
        <v>59997031</v>
      </c>
      <c r="B781" s="132">
        <v>44751</v>
      </c>
      <c r="C781" s="79">
        <v>44753</v>
      </c>
      <c r="D781" s="81" t="s">
        <v>862</v>
      </c>
      <c r="E781" s="181">
        <v>44756</v>
      </c>
      <c r="F781" s="102">
        <v>60</v>
      </c>
      <c r="G781" s="81" t="s">
        <v>1090</v>
      </c>
      <c r="H781" s="81" t="s">
        <v>1092</v>
      </c>
      <c r="I781" s="162">
        <v>44784</v>
      </c>
      <c r="J781" s="76"/>
      <c r="K781" s="117" t="s">
        <v>932</v>
      </c>
      <c r="L781" s="186" t="s">
        <v>1108</v>
      </c>
      <c r="M781" s="77" t="s">
        <v>31</v>
      </c>
      <c r="N781" s="83"/>
      <c r="O781" s="84"/>
      <c r="P781" s="76">
        <v>72</v>
      </c>
      <c r="Q781" s="76">
        <v>21700</v>
      </c>
      <c r="R781" s="76">
        <v>3</v>
      </c>
      <c r="S781" s="85" t="s">
        <v>899</v>
      </c>
      <c r="T781" s="76" t="s">
        <v>900</v>
      </c>
      <c r="U781" s="81">
        <v>19.62</v>
      </c>
      <c r="V781" s="117" t="s">
        <v>934</v>
      </c>
    </row>
    <row r="782" spans="1:22" ht="15" customHeight="1">
      <c r="A782" s="118">
        <v>59987677</v>
      </c>
      <c r="B782" s="123" t="s">
        <v>1109</v>
      </c>
      <c r="C782" s="79">
        <v>44753</v>
      </c>
      <c r="D782" s="81" t="s">
        <v>943</v>
      </c>
      <c r="E782" s="181">
        <v>44756</v>
      </c>
      <c r="F782" s="102">
        <v>60</v>
      </c>
      <c r="G782" s="81" t="s">
        <v>1090</v>
      </c>
      <c r="H782" s="81" t="s">
        <v>1092</v>
      </c>
      <c r="I782" s="162">
        <v>44784</v>
      </c>
      <c r="J782" s="76"/>
      <c r="K782" s="116" t="s">
        <v>932</v>
      </c>
      <c r="L782" s="77"/>
      <c r="M782" s="77" t="s">
        <v>1018</v>
      </c>
      <c r="N782" s="83"/>
      <c r="O782" s="84"/>
      <c r="P782" s="76">
        <v>72</v>
      </c>
      <c r="Q782" s="76">
        <v>21500</v>
      </c>
      <c r="R782" s="76">
        <v>3</v>
      </c>
      <c r="S782" s="85" t="s">
        <v>899</v>
      </c>
      <c r="T782" s="76" t="s">
        <v>952</v>
      </c>
      <c r="U782" s="76">
        <v>19.62</v>
      </c>
      <c r="V782" s="117" t="s">
        <v>934</v>
      </c>
    </row>
    <row r="783" spans="1:22" ht="15" customHeight="1">
      <c r="A783" s="118">
        <v>59910802</v>
      </c>
      <c r="B783" s="132">
        <v>44751</v>
      </c>
      <c r="C783" s="79">
        <v>44753</v>
      </c>
      <c r="D783" s="81" t="s">
        <v>862</v>
      </c>
      <c r="E783" s="181">
        <v>44756</v>
      </c>
      <c r="F783" s="103">
        <v>40</v>
      </c>
      <c r="G783" s="81" t="s">
        <v>1090</v>
      </c>
      <c r="H783" s="81" t="s">
        <v>1092</v>
      </c>
      <c r="I783" s="162">
        <v>44784</v>
      </c>
      <c r="J783" s="76"/>
      <c r="K783" s="117" t="s">
        <v>932</v>
      </c>
      <c r="L783" s="186" t="s">
        <v>1110</v>
      </c>
      <c r="M783" s="77" t="s">
        <v>31</v>
      </c>
      <c r="N783" s="83"/>
      <c r="O783" s="84"/>
      <c r="P783" s="81">
        <v>71</v>
      </c>
      <c r="Q783" s="81">
        <v>20400</v>
      </c>
      <c r="R783" s="81">
        <v>2</v>
      </c>
      <c r="S783" s="89" t="s">
        <v>953</v>
      </c>
      <c r="T783" s="81" t="s">
        <v>955</v>
      </c>
      <c r="U783" s="81">
        <v>14.62</v>
      </c>
      <c r="V783" s="117" t="s">
        <v>934</v>
      </c>
    </row>
    <row r="784" spans="1:22" ht="15" customHeight="1">
      <c r="A784" s="118">
        <v>54301999</v>
      </c>
      <c r="B784" s="132">
        <v>44751</v>
      </c>
      <c r="C784" s="79">
        <v>44753</v>
      </c>
      <c r="D784" s="81" t="s">
        <v>862</v>
      </c>
      <c r="E784" s="181">
        <v>44756</v>
      </c>
      <c r="F784" s="103">
        <v>40</v>
      </c>
      <c r="G784" s="81" t="s">
        <v>1090</v>
      </c>
      <c r="H784" s="81" t="s">
        <v>1092</v>
      </c>
      <c r="I784" s="162">
        <v>44784</v>
      </c>
      <c r="J784" s="76"/>
      <c r="K784" s="117" t="s">
        <v>932</v>
      </c>
      <c r="L784" s="186" t="s">
        <v>1111</v>
      </c>
      <c r="M784" s="77" t="s">
        <v>31</v>
      </c>
      <c r="N784" s="83"/>
      <c r="O784" s="84"/>
      <c r="P784" s="76">
        <v>72</v>
      </c>
      <c r="Q784" s="76">
        <v>19900</v>
      </c>
      <c r="R784" s="76">
        <v>2</v>
      </c>
      <c r="S784" s="85" t="s">
        <v>953</v>
      </c>
      <c r="T784" s="76" t="s">
        <v>1001</v>
      </c>
      <c r="U784" s="76">
        <v>14.62</v>
      </c>
      <c r="V784" s="117" t="s">
        <v>934</v>
      </c>
    </row>
    <row r="785" spans="1:22" ht="15" customHeight="1">
      <c r="A785" s="118">
        <v>54302740</v>
      </c>
      <c r="B785" s="123" t="s">
        <v>1112</v>
      </c>
      <c r="C785" s="79">
        <v>44753</v>
      </c>
      <c r="D785" s="81" t="s">
        <v>943</v>
      </c>
      <c r="E785" s="181">
        <v>44756</v>
      </c>
      <c r="F785" s="103">
        <v>40</v>
      </c>
      <c r="G785" s="81" t="s">
        <v>1090</v>
      </c>
      <c r="H785" s="81" t="s">
        <v>1092</v>
      </c>
      <c r="I785" s="162">
        <v>44784</v>
      </c>
      <c r="J785" s="76"/>
      <c r="K785" s="116" t="s">
        <v>932</v>
      </c>
      <c r="L785" s="77"/>
      <c r="M785" s="77" t="s">
        <v>1018</v>
      </c>
      <c r="N785" s="83"/>
      <c r="O785" s="84"/>
      <c r="P785" s="76">
        <v>72</v>
      </c>
      <c r="Q785" s="76">
        <v>19900</v>
      </c>
      <c r="R785" s="76">
        <v>2</v>
      </c>
      <c r="S785" s="85" t="s">
        <v>953</v>
      </c>
      <c r="T785" s="76" t="s">
        <v>1001</v>
      </c>
      <c r="U785" s="76">
        <v>14.62</v>
      </c>
      <c r="V785" s="117" t="s">
        <v>934</v>
      </c>
    </row>
    <row r="786" spans="1:22" ht="15" customHeight="1">
      <c r="A786" s="118">
        <v>54959929</v>
      </c>
      <c r="B786" s="123" t="s">
        <v>1113</v>
      </c>
      <c r="C786" s="79">
        <v>44753</v>
      </c>
      <c r="D786" s="81" t="s">
        <v>943</v>
      </c>
      <c r="E786" s="181">
        <v>44756</v>
      </c>
      <c r="F786" s="103">
        <v>40</v>
      </c>
      <c r="G786" s="81" t="s">
        <v>1090</v>
      </c>
      <c r="H786" s="81" t="s">
        <v>1092</v>
      </c>
      <c r="I786" s="162">
        <v>44784</v>
      </c>
      <c r="J786" s="76"/>
      <c r="K786" s="116" t="s">
        <v>932</v>
      </c>
      <c r="L786" s="77"/>
      <c r="M786" s="77" t="s">
        <v>1018</v>
      </c>
      <c r="N786" s="83"/>
      <c r="O786" s="84"/>
      <c r="P786" s="76">
        <v>70</v>
      </c>
      <c r="Q786" s="127">
        <v>21500</v>
      </c>
      <c r="R786" s="127">
        <v>2</v>
      </c>
      <c r="S786" s="128" t="s">
        <v>953</v>
      </c>
      <c r="T786" s="129" t="s">
        <v>954</v>
      </c>
      <c r="U786" s="127">
        <v>14.62</v>
      </c>
      <c r="V786" s="117" t="s">
        <v>934</v>
      </c>
    </row>
    <row r="787" spans="1:22" ht="15" customHeight="1">
      <c r="A787" s="118">
        <v>54303227</v>
      </c>
      <c r="B787" s="123" t="s">
        <v>1101</v>
      </c>
      <c r="C787" s="79">
        <v>44753</v>
      </c>
      <c r="D787" s="81" t="s">
        <v>943</v>
      </c>
      <c r="E787" s="181">
        <v>44756</v>
      </c>
      <c r="F787" s="103">
        <v>40</v>
      </c>
      <c r="G787" s="81" t="s">
        <v>1090</v>
      </c>
      <c r="H787" s="81" t="s">
        <v>1092</v>
      </c>
      <c r="I787" s="162">
        <v>44784</v>
      </c>
      <c r="J787" s="114"/>
      <c r="K787" s="116" t="s">
        <v>932</v>
      </c>
      <c r="L787" s="164"/>
      <c r="M787" s="121" t="s">
        <v>41</v>
      </c>
      <c r="N787" s="122"/>
      <c r="O787" s="84"/>
      <c r="P787" s="76">
        <v>70</v>
      </c>
      <c r="Q787" s="127">
        <v>21000</v>
      </c>
      <c r="R787" s="127">
        <v>2</v>
      </c>
      <c r="S787" s="128" t="s">
        <v>953</v>
      </c>
      <c r="T787" s="129" t="s">
        <v>954</v>
      </c>
      <c r="U787" s="127">
        <v>14.62</v>
      </c>
      <c r="V787" s="117" t="s">
        <v>934</v>
      </c>
    </row>
    <row r="788" spans="1:22" ht="15" customHeight="1">
      <c r="A788" s="118">
        <v>54301932</v>
      </c>
      <c r="B788" s="123" t="s">
        <v>1091</v>
      </c>
      <c r="C788" s="79">
        <v>44753</v>
      </c>
      <c r="D788" s="81" t="s">
        <v>943</v>
      </c>
      <c r="E788" s="181">
        <v>44756</v>
      </c>
      <c r="F788" s="103">
        <v>40</v>
      </c>
      <c r="G788" s="81" t="s">
        <v>1090</v>
      </c>
      <c r="H788" s="81" t="s">
        <v>1092</v>
      </c>
      <c r="I788" s="162">
        <v>44784</v>
      </c>
      <c r="J788" s="76"/>
      <c r="K788" s="117" t="s">
        <v>932</v>
      </c>
      <c r="L788" s="150"/>
      <c r="M788" s="77" t="s">
        <v>944</v>
      </c>
      <c r="N788" s="83"/>
      <c r="O788" s="84"/>
      <c r="P788" s="76">
        <v>72</v>
      </c>
      <c r="Q788" s="76">
        <v>19900</v>
      </c>
      <c r="R788" s="76">
        <v>2</v>
      </c>
      <c r="S788" s="85" t="s">
        <v>953</v>
      </c>
      <c r="T788" s="76" t="s">
        <v>1001</v>
      </c>
      <c r="U788" s="76">
        <v>14.62</v>
      </c>
      <c r="V788" s="117" t="s">
        <v>934</v>
      </c>
    </row>
    <row r="789" spans="1:22" ht="15" customHeight="1">
      <c r="A789" s="182">
        <v>54975024</v>
      </c>
      <c r="B789" s="132">
        <v>44749</v>
      </c>
      <c r="C789" s="79">
        <v>44753</v>
      </c>
      <c r="D789" s="81" t="s">
        <v>862</v>
      </c>
      <c r="E789" s="181">
        <v>44756</v>
      </c>
      <c r="F789" s="103">
        <v>40</v>
      </c>
      <c r="G789" s="81" t="s">
        <v>1090</v>
      </c>
      <c r="H789" s="81" t="s">
        <v>1092</v>
      </c>
      <c r="I789" s="162">
        <v>44784</v>
      </c>
      <c r="J789" s="76"/>
      <c r="K789" s="117" t="s">
        <v>932</v>
      </c>
      <c r="L789" s="183" t="s">
        <v>1114</v>
      </c>
      <c r="M789" s="77" t="s">
        <v>31</v>
      </c>
      <c r="N789" s="83"/>
      <c r="O789" s="84"/>
      <c r="P789" s="76">
        <v>70</v>
      </c>
      <c r="Q789" s="127">
        <v>21500</v>
      </c>
      <c r="R789" s="127">
        <v>2</v>
      </c>
      <c r="S789" s="128" t="s">
        <v>953</v>
      </c>
      <c r="T789" s="129" t="s">
        <v>954</v>
      </c>
      <c r="U789" s="127">
        <v>14.62</v>
      </c>
      <c r="V789" s="117" t="s">
        <v>934</v>
      </c>
    </row>
    <row r="790" spans="1:22" ht="15" customHeight="1">
      <c r="A790" s="118">
        <v>54954086</v>
      </c>
      <c r="B790" s="132">
        <v>44752</v>
      </c>
      <c r="C790" s="79">
        <v>44753</v>
      </c>
      <c r="D790" s="81" t="s">
        <v>862</v>
      </c>
      <c r="E790" s="181">
        <v>44756</v>
      </c>
      <c r="F790" s="103">
        <v>40</v>
      </c>
      <c r="G790" s="81" t="s">
        <v>1090</v>
      </c>
      <c r="H790" s="81" t="s">
        <v>1092</v>
      </c>
      <c r="I790" s="162">
        <v>44784</v>
      </c>
      <c r="J790" s="76"/>
      <c r="K790" s="117" t="s">
        <v>932</v>
      </c>
      <c r="L790" s="186" t="s">
        <v>1115</v>
      </c>
      <c r="M790" s="77" t="s">
        <v>31</v>
      </c>
      <c r="N790" s="83"/>
      <c r="O790" s="84"/>
      <c r="P790" s="76">
        <v>70</v>
      </c>
      <c r="Q790" s="127">
        <v>22000</v>
      </c>
      <c r="R790" s="127">
        <v>2</v>
      </c>
      <c r="S790" s="128" t="s">
        <v>953</v>
      </c>
      <c r="T790" s="129" t="s">
        <v>954</v>
      </c>
      <c r="U790" s="127">
        <v>14.62</v>
      </c>
      <c r="V790" s="117" t="s">
        <v>934</v>
      </c>
    </row>
    <row r="791" spans="1:22" ht="15" customHeight="1">
      <c r="A791" s="118">
        <v>54959101</v>
      </c>
      <c r="B791" s="132">
        <v>44752</v>
      </c>
      <c r="C791" s="79">
        <v>44753</v>
      </c>
      <c r="D791" s="81" t="s">
        <v>862</v>
      </c>
      <c r="E791" s="181">
        <v>44756</v>
      </c>
      <c r="F791" s="103">
        <v>40</v>
      </c>
      <c r="G791" s="81" t="s">
        <v>1090</v>
      </c>
      <c r="H791" s="81" t="s">
        <v>1092</v>
      </c>
      <c r="I791" s="162">
        <v>44784</v>
      </c>
      <c r="J791" s="76"/>
      <c r="K791" s="117" t="s">
        <v>932</v>
      </c>
      <c r="L791" s="186" t="s">
        <v>1116</v>
      </c>
      <c r="M791" s="77" t="s">
        <v>31</v>
      </c>
      <c r="N791" s="83"/>
      <c r="O791" s="84"/>
      <c r="P791" s="76">
        <v>70</v>
      </c>
      <c r="Q791" s="127">
        <v>21500</v>
      </c>
      <c r="R791" s="127">
        <v>2</v>
      </c>
      <c r="S791" s="128" t="s">
        <v>953</v>
      </c>
      <c r="T791" s="129" t="s">
        <v>954</v>
      </c>
      <c r="U791" s="127">
        <v>14.62</v>
      </c>
      <c r="V791" s="117" t="s">
        <v>934</v>
      </c>
    </row>
    <row r="792" spans="1:22" ht="15" customHeight="1">
      <c r="A792" s="118">
        <v>54958293</v>
      </c>
      <c r="B792" s="132">
        <v>44752</v>
      </c>
      <c r="C792" s="79">
        <v>44753</v>
      </c>
      <c r="D792" s="81" t="s">
        <v>862</v>
      </c>
      <c r="E792" s="181">
        <v>44756</v>
      </c>
      <c r="F792" s="103">
        <v>40</v>
      </c>
      <c r="G792" s="81" t="s">
        <v>1090</v>
      </c>
      <c r="H792" s="81" t="s">
        <v>1092</v>
      </c>
      <c r="I792" s="162">
        <v>44784</v>
      </c>
      <c r="J792" s="76"/>
      <c r="K792" s="117" t="s">
        <v>932</v>
      </c>
      <c r="L792" s="186" t="s">
        <v>1117</v>
      </c>
      <c r="M792" s="77" t="s">
        <v>31</v>
      </c>
      <c r="N792" s="83"/>
      <c r="O792" s="84"/>
      <c r="P792" s="76">
        <v>70</v>
      </c>
      <c r="Q792" s="127">
        <v>22000</v>
      </c>
      <c r="R792" s="127">
        <v>2</v>
      </c>
      <c r="S792" s="128" t="s">
        <v>953</v>
      </c>
      <c r="T792" s="129" t="s">
        <v>954</v>
      </c>
      <c r="U792" s="127">
        <v>14.62</v>
      </c>
      <c r="V792" s="117" t="s">
        <v>934</v>
      </c>
    </row>
    <row r="793" spans="1:22" ht="15" customHeight="1">
      <c r="A793" s="118">
        <v>54957675</v>
      </c>
      <c r="B793" s="132">
        <v>44752</v>
      </c>
      <c r="C793" s="79">
        <v>44753</v>
      </c>
      <c r="D793" s="81" t="s">
        <v>862</v>
      </c>
      <c r="E793" s="181">
        <v>44756</v>
      </c>
      <c r="F793" s="103">
        <v>40</v>
      </c>
      <c r="G793" s="81" t="s">
        <v>1090</v>
      </c>
      <c r="H793" s="81" t="s">
        <v>1092</v>
      </c>
      <c r="I793" s="162">
        <v>44784</v>
      </c>
      <c r="J793" s="76"/>
      <c r="K793" s="117" t="s">
        <v>932</v>
      </c>
      <c r="L793" s="186" t="s">
        <v>1118</v>
      </c>
      <c r="M793" s="77" t="s">
        <v>31</v>
      </c>
      <c r="N793" s="83"/>
      <c r="O793" s="84"/>
      <c r="P793" s="76">
        <v>70</v>
      </c>
      <c r="Q793" s="127">
        <v>22000</v>
      </c>
      <c r="R793" s="127">
        <v>2</v>
      </c>
      <c r="S793" s="128" t="s">
        <v>953</v>
      </c>
      <c r="T793" s="129" t="s">
        <v>954</v>
      </c>
      <c r="U793" s="127">
        <v>14.62</v>
      </c>
      <c r="V793" s="117" t="s">
        <v>934</v>
      </c>
    </row>
    <row r="794" spans="1:22" ht="15" customHeight="1">
      <c r="A794" s="118">
        <v>54303383</v>
      </c>
      <c r="B794" s="132">
        <v>44752</v>
      </c>
      <c r="C794" s="79">
        <v>44753</v>
      </c>
      <c r="D794" s="81" t="s">
        <v>862</v>
      </c>
      <c r="E794" s="181">
        <v>44756</v>
      </c>
      <c r="F794" s="103">
        <v>40</v>
      </c>
      <c r="G794" s="81" t="s">
        <v>1090</v>
      </c>
      <c r="H794" s="81" t="s">
        <v>1092</v>
      </c>
      <c r="I794" s="162">
        <v>44784</v>
      </c>
      <c r="J794" s="76"/>
      <c r="K794" s="117" t="s">
        <v>932</v>
      </c>
      <c r="L794" s="186" t="s">
        <v>1119</v>
      </c>
      <c r="M794" s="77" t="s">
        <v>31</v>
      </c>
      <c r="N794" s="83"/>
      <c r="O794" s="84"/>
      <c r="P794" s="76">
        <v>70</v>
      </c>
      <c r="Q794" s="127">
        <v>21000</v>
      </c>
      <c r="R794" s="127">
        <v>2</v>
      </c>
      <c r="S794" s="128" t="s">
        <v>953</v>
      </c>
      <c r="T794" s="129" t="s">
        <v>954</v>
      </c>
      <c r="U794" s="127">
        <v>14.62</v>
      </c>
      <c r="V794" s="117" t="s">
        <v>934</v>
      </c>
    </row>
    <row r="795" spans="1:22" ht="15" customHeight="1">
      <c r="A795" s="118">
        <v>54301981</v>
      </c>
      <c r="B795" s="132">
        <v>44752</v>
      </c>
      <c r="C795" s="79">
        <v>44753</v>
      </c>
      <c r="D795" s="81" t="s">
        <v>862</v>
      </c>
      <c r="E795" s="181">
        <v>44756</v>
      </c>
      <c r="F795" s="103">
        <v>40</v>
      </c>
      <c r="G795" s="81" t="s">
        <v>1090</v>
      </c>
      <c r="H795" s="81" t="s">
        <v>1092</v>
      </c>
      <c r="I795" s="162">
        <v>44784</v>
      </c>
      <c r="J795" s="76"/>
      <c r="K795" s="117" t="s">
        <v>932</v>
      </c>
      <c r="L795" s="186" t="s">
        <v>1120</v>
      </c>
      <c r="M795" s="77" t="s">
        <v>31</v>
      </c>
      <c r="N795" s="83"/>
      <c r="O795" s="84"/>
      <c r="P795" s="76">
        <v>72</v>
      </c>
      <c r="Q795" s="76">
        <v>19900</v>
      </c>
      <c r="R795" s="76">
        <v>2</v>
      </c>
      <c r="S795" s="85" t="s">
        <v>953</v>
      </c>
      <c r="T795" s="76" t="s">
        <v>1001</v>
      </c>
      <c r="U795" s="76">
        <v>14.62</v>
      </c>
      <c r="V795" s="117" t="s">
        <v>934</v>
      </c>
    </row>
    <row r="796" spans="1:22" ht="15" customHeight="1">
      <c r="A796" s="187"/>
      <c r="B796" s="188"/>
      <c r="C796" s="188"/>
      <c r="D796" s="92"/>
      <c r="E796" s="92"/>
      <c r="F796" s="189"/>
      <c r="G796" s="190"/>
      <c r="H796" s="190"/>
      <c r="I796" s="190"/>
      <c r="J796" s="190"/>
      <c r="K796" s="187"/>
      <c r="L796" s="187"/>
      <c r="M796" s="92"/>
      <c r="N796" s="92"/>
      <c r="O796" s="94"/>
      <c r="P796" s="187"/>
      <c r="Q796" s="187"/>
      <c r="R796" s="187"/>
      <c r="S796" s="187"/>
      <c r="T796" s="187"/>
      <c r="U796" s="187"/>
      <c r="V796" s="187"/>
    </row>
    <row r="797" spans="1:22" ht="15" customHeight="1">
      <c r="A797" s="191">
        <v>94279767</v>
      </c>
      <c r="B797" s="78">
        <v>44721</v>
      </c>
      <c r="C797" s="79"/>
      <c r="D797" s="77"/>
      <c r="E797" s="192" t="s">
        <v>1121</v>
      </c>
      <c r="F797" s="103">
        <v>40</v>
      </c>
      <c r="G797" s="89"/>
      <c r="H797" s="89" t="s">
        <v>1122</v>
      </c>
      <c r="I797" s="77"/>
      <c r="J797" s="81"/>
      <c r="K797" s="97" t="s">
        <v>882</v>
      </c>
      <c r="L797" s="82" t="s">
        <v>1123</v>
      </c>
      <c r="M797" s="76" t="s">
        <v>961</v>
      </c>
      <c r="N797" s="83"/>
      <c r="O797" s="84"/>
      <c r="P797" s="76">
        <v>70</v>
      </c>
      <c r="Q797" s="127">
        <v>24000</v>
      </c>
      <c r="R797" s="127">
        <v>2</v>
      </c>
      <c r="S797" s="85" t="s">
        <v>902</v>
      </c>
      <c r="T797" s="114" t="s">
        <v>962</v>
      </c>
      <c r="U797" s="127">
        <v>14.62</v>
      </c>
      <c r="V797" s="90" t="s">
        <v>884</v>
      </c>
    </row>
    <row r="798" spans="1:22" ht="15" customHeight="1">
      <c r="A798" s="193">
        <v>53001251</v>
      </c>
      <c r="B798" s="119">
        <v>44714</v>
      </c>
      <c r="C798" s="120"/>
      <c r="D798" s="114" t="s">
        <v>862</v>
      </c>
      <c r="E798" s="192" t="s">
        <v>1121</v>
      </c>
      <c r="F798" s="114">
        <v>80</v>
      </c>
      <c r="G798" s="269"/>
      <c r="H798" s="89" t="s">
        <v>1122</v>
      </c>
      <c r="I798" s="194"/>
      <c r="J798" s="114" t="s">
        <v>1124</v>
      </c>
      <c r="K798" s="97" t="s">
        <v>882</v>
      </c>
      <c r="L798" s="82" t="s">
        <v>1125</v>
      </c>
      <c r="M798" s="121" t="s">
        <v>7</v>
      </c>
      <c r="N798" s="122">
        <v>44785</v>
      </c>
      <c r="O798" s="84"/>
      <c r="P798" s="76">
        <v>69</v>
      </c>
      <c r="Q798" s="81">
        <v>25000</v>
      </c>
      <c r="R798" s="81">
        <v>4</v>
      </c>
      <c r="S798" s="89" t="s">
        <v>877</v>
      </c>
      <c r="T798" s="100" t="s">
        <v>891</v>
      </c>
      <c r="U798" s="81">
        <v>25.22</v>
      </c>
      <c r="V798" s="90" t="s">
        <v>884</v>
      </c>
    </row>
    <row r="799" spans="1:22" ht="15" customHeight="1">
      <c r="A799" s="186">
        <v>98080385</v>
      </c>
      <c r="B799" s="119">
        <v>44724</v>
      </c>
      <c r="C799" s="120"/>
      <c r="D799" s="77" t="s">
        <v>862</v>
      </c>
      <c r="E799" s="192" t="s">
        <v>1121</v>
      </c>
      <c r="F799" s="77">
        <v>80</v>
      </c>
      <c r="G799" s="89"/>
      <c r="H799" s="89" t="s">
        <v>1122</v>
      </c>
      <c r="I799" s="194"/>
      <c r="J799" s="77" t="s">
        <v>1126</v>
      </c>
      <c r="K799" s="111" t="s">
        <v>117</v>
      </c>
      <c r="L799" s="82" t="s">
        <v>1127</v>
      </c>
      <c r="M799" s="121" t="s">
        <v>5</v>
      </c>
      <c r="N799" s="197">
        <v>44754</v>
      </c>
      <c r="O799" s="84"/>
      <c r="P799" s="76">
        <v>69</v>
      </c>
      <c r="Q799" s="76">
        <v>25000</v>
      </c>
      <c r="R799" s="76">
        <v>4</v>
      </c>
      <c r="S799" s="85" t="s">
        <v>875</v>
      </c>
      <c r="T799" s="88" t="s">
        <v>876</v>
      </c>
      <c r="U799" s="76">
        <v>25.22</v>
      </c>
      <c r="V799" s="111" t="s">
        <v>909</v>
      </c>
    </row>
    <row r="800" spans="1:22" ht="15" customHeight="1">
      <c r="A800" s="124">
        <v>54922505</v>
      </c>
      <c r="B800" s="123" t="s">
        <v>1128</v>
      </c>
      <c r="C800" s="120"/>
      <c r="D800" s="114"/>
      <c r="E800" s="121" t="s">
        <v>1129</v>
      </c>
      <c r="F800" s="81">
        <v>80</v>
      </c>
      <c r="G800" s="81"/>
      <c r="H800" s="81"/>
      <c r="I800" s="114"/>
      <c r="J800" s="114"/>
      <c r="K800" s="116" t="s">
        <v>932</v>
      </c>
      <c r="L800" s="131"/>
      <c r="M800" s="121" t="s">
        <v>11</v>
      </c>
      <c r="N800" s="122"/>
      <c r="O800" s="84"/>
      <c r="P800" s="76">
        <v>69</v>
      </c>
      <c r="Q800" s="76">
        <v>24500</v>
      </c>
      <c r="R800" s="76">
        <v>4</v>
      </c>
      <c r="S800" s="85" t="s">
        <v>865</v>
      </c>
      <c r="T800" s="126" t="s">
        <v>951</v>
      </c>
      <c r="U800" s="76">
        <v>25.69</v>
      </c>
      <c r="V800" s="117" t="s">
        <v>934</v>
      </c>
    </row>
    <row r="801" spans="1:22" ht="15" customHeight="1">
      <c r="A801" s="124">
        <v>94577434</v>
      </c>
      <c r="B801" s="123" t="s">
        <v>1128</v>
      </c>
      <c r="C801" s="120"/>
      <c r="D801" s="114"/>
      <c r="E801" s="121" t="s">
        <v>1129</v>
      </c>
      <c r="F801" s="102">
        <v>60</v>
      </c>
      <c r="G801" s="81"/>
      <c r="H801" s="81"/>
      <c r="I801" s="114"/>
      <c r="J801" s="114"/>
      <c r="K801" s="116" t="s">
        <v>932</v>
      </c>
      <c r="L801" s="131"/>
      <c r="M801" s="121" t="s">
        <v>11</v>
      </c>
      <c r="N801" s="122"/>
      <c r="O801" s="84"/>
      <c r="P801" s="76">
        <v>72</v>
      </c>
      <c r="Q801" s="76">
        <v>20200</v>
      </c>
      <c r="R801" s="76">
        <v>3</v>
      </c>
      <c r="S801" s="85" t="s">
        <v>899</v>
      </c>
      <c r="T801" s="76" t="s">
        <v>1130</v>
      </c>
      <c r="U801" s="76">
        <v>19.72</v>
      </c>
      <c r="V801" s="117" t="s">
        <v>934</v>
      </c>
    </row>
    <row r="802" spans="1:22" ht="15" customHeight="1">
      <c r="A802" s="124">
        <v>98139363</v>
      </c>
      <c r="B802" s="123" t="s">
        <v>1128</v>
      </c>
      <c r="C802" s="120"/>
      <c r="D802" s="114"/>
      <c r="E802" s="121" t="s">
        <v>1129</v>
      </c>
      <c r="F802" s="81">
        <v>80</v>
      </c>
      <c r="G802" s="81"/>
      <c r="H802" s="81"/>
      <c r="I802" s="114"/>
      <c r="J802" s="114"/>
      <c r="K802" s="116" t="s">
        <v>932</v>
      </c>
      <c r="L802" s="131"/>
      <c r="M802" s="121" t="s">
        <v>11</v>
      </c>
      <c r="N802" s="122"/>
      <c r="O802" s="84"/>
      <c r="P802" s="76">
        <v>69</v>
      </c>
      <c r="Q802" s="76">
        <v>25000</v>
      </c>
      <c r="R802" s="76">
        <v>4</v>
      </c>
      <c r="S802" s="85" t="s">
        <v>875</v>
      </c>
      <c r="T802" s="88" t="s">
        <v>876</v>
      </c>
      <c r="U802" s="76">
        <v>25.22</v>
      </c>
      <c r="V802" s="117" t="s">
        <v>934</v>
      </c>
    </row>
    <row r="803" spans="1:22" ht="15" customHeight="1">
      <c r="A803" s="124">
        <v>98191604</v>
      </c>
      <c r="B803" s="123" t="s">
        <v>1128</v>
      </c>
      <c r="C803" s="120"/>
      <c r="D803" s="114"/>
      <c r="E803" s="121" t="s">
        <v>1129</v>
      </c>
      <c r="F803" s="81">
        <v>80</v>
      </c>
      <c r="G803" s="81"/>
      <c r="H803" s="81"/>
      <c r="I803" s="114"/>
      <c r="J803" s="114"/>
      <c r="K803" s="116" t="s">
        <v>932</v>
      </c>
      <c r="L803" s="131"/>
      <c r="M803" s="121" t="s">
        <v>11</v>
      </c>
      <c r="N803" s="122"/>
      <c r="O803" s="84"/>
      <c r="P803" s="76">
        <v>69</v>
      </c>
      <c r="Q803" s="76">
        <v>25000</v>
      </c>
      <c r="R803" s="76">
        <v>4</v>
      </c>
      <c r="S803" s="85" t="s">
        <v>875</v>
      </c>
      <c r="T803" s="88" t="s">
        <v>876</v>
      </c>
      <c r="U803" s="76">
        <v>25.22</v>
      </c>
      <c r="V803" s="117" t="s">
        <v>934</v>
      </c>
    </row>
    <row r="804" spans="1:22" ht="15" customHeight="1">
      <c r="A804" s="124">
        <v>94871605</v>
      </c>
      <c r="B804" s="119">
        <v>44719</v>
      </c>
      <c r="C804" s="79"/>
      <c r="D804" s="81"/>
      <c r="E804" s="142" t="s">
        <v>1131</v>
      </c>
      <c r="F804" s="102">
        <v>60</v>
      </c>
      <c r="G804" s="81"/>
      <c r="H804" s="81"/>
      <c r="I804" s="81"/>
      <c r="J804" s="81"/>
      <c r="K804" s="97" t="s">
        <v>882</v>
      </c>
      <c r="L804" s="124" t="s">
        <v>1132</v>
      </c>
      <c r="M804" s="77" t="s">
        <v>1133</v>
      </c>
      <c r="N804" s="83"/>
      <c r="O804" s="84"/>
      <c r="P804" s="76">
        <v>68</v>
      </c>
      <c r="Q804" s="76">
        <v>24000</v>
      </c>
      <c r="R804" s="76">
        <v>3</v>
      </c>
      <c r="S804" s="85" t="s">
        <v>899</v>
      </c>
      <c r="T804" s="76" t="s">
        <v>901</v>
      </c>
      <c r="U804" s="76">
        <v>19.62</v>
      </c>
      <c r="V804" s="90" t="s">
        <v>884</v>
      </c>
    </row>
    <row r="805" spans="1:22" ht="15" customHeight="1">
      <c r="A805" s="124">
        <v>92650381</v>
      </c>
      <c r="B805" s="132">
        <v>44742</v>
      </c>
      <c r="C805" s="79"/>
      <c r="D805" s="81"/>
      <c r="E805" s="142" t="s">
        <v>1134</v>
      </c>
      <c r="F805" s="103">
        <v>40</v>
      </c>
      <c r="G805" s="81"/>
      <c r="H805" s="81"/>
      <c r="I805" s="81"/>
      <c r="J805" s="198" t="s">
        <v>1135</v>
      </c>
      <c r="K805" s="77" t="s">
        <v>1136</v>
      </c>
      <c r="L805" s="143" t="s">
        <v>1137</v>
      </c>
      <c r="M805" s="77" t="s">
        <v>1138</v>
      </c>
      <c r="N805" s="122"/>
      <c r="O805" s="84"/>
      <c r="P805" s="76">
        <v>68.5</v>
      </c>
      <c r="Q805" s="76">
        <v>24500</v>
      </c>
      <c r="R805" s="76">
        <v>2</v>
      </c>
      <c r="S805" s="85" t="s">
        <v>1139</v>
      </c>
      <c r="T805" s="76" t="s">
        <v>1140</v>
      </c>
      <c r="U805" s="76">
        <v>14.62</v>
      </c>
      <c r="V805" s="76" t="s">
        <v>1141</v>
      </c>
    </row>
    <row r="806" spans="1:22" ht="15" customHeight="1">
      <c r="A806" s="124">
        <v>98150675</v>
      </c>
      <c r="B806" s="132">
        <v>44754</v>
      </c>
      <c r="C806" s="79"/>
      <c r="D806" s="81"/>
      <c r="E806" s="142" t="s">
        <v>1142</v>
      </c>
      <c r="F806" s="81">
        <v>80</v>
      </c>
      <c r="G806" s="81"/>
      <c r="H806" s="81"/>
      <c r="I806" s="184"/>
      <c r="J806" s="199" t="s">
        <v>988</v>
      </c>
      <c r="K806" s="97" t="s">
        <v>882</v>
      </c>
      <c r="L806" s="143" t="s">
        <v>1143</v>
      </c>
      <c r="M806" s="77" t="s">
        <v>990</v>
      </c>
      <c r="N806" s="83"/>
      <c r="O806" s="84"/>
      <c r="P806" s="76">
        <v>69.8</v>
      </c>
      <c r="Q806" s="76">
        <v>24000</v>
      </c>
      <c r="R806" s="76">
        <v>4</v>
      </c>
      <c r="S806" s="89" t="s">
        <v>877</v>
      </c>
      <c r="T806" s="76" t="s">
        <v>894</v>
      </c>
      <c r="U806" s="81">
        <v>25.22</v>
      </c>
      <c r="V806" s="90" t="s">
        <v>884</v>
      </c>
    </row>
    <row r="807" spans="1:22" ht="15" customHeight="1">
      <c r="A807" s="143">
        <v>94962610</v>
      </c>
      <c r="B807" s="132">
        <v>44754</v>
      </c>
      <c r="C807" s="79"/>
      <c r="D807" s="81"/>
      <c r="E807" s="142" t="s">
        <v>1142</v>
      </c>
      <c r="F807" s="81">
        <v>80</v>
      </c>
      <c r="G807" s="81"/>
      <c r="H807" s="81"/>
      <c r="I807" s="184"/>
      <c r="J807" s="200" t="s">
        <v>988</v>
      </c>
      <c r="K807" s="97" t="s">
        <v>882</v>
      </c>
      <c r="L807" s="143" t="s">
        <v>1144</v>
      </c>
      <c r="M807" s="77" t="s">
        <v>990</v>
      </c>
      <c r="N807" s="83"/>
      <c r="O807" s="84"/>
      <c r="P807" s="76">
        <v>69</v>
      </c>
      <c r="Q807" s="81">
        <v>25000</v>
      </c>
      <c r="R807" s="76">
        <v>4</v>
      </c>
      <c r="S807" s="85" t="s">
        <v>865</v>
      </c>
      <c r="T807" s="101" t="s">
        <v>897</v>
      </c>
      <c r="U807" s="76">
        <v>25.38</v>
      </c>
      <c r="V807" s="90" t="s">
        <v>884</v>
      </c>
    </row>
    <row r="808" spans="1:22" ht="15" customHeight="1">
      <c r="A808" s="143">
        <v>94841160</v>
      </c>
      <c r="B808" s="132">
        <v>44754</v>
      </c>
      <c r="C808" s="79"/>
      <c r="D808" s="81"/>
      <c r="E808" s="142" t="s">
        <v>1142</v>
      </c>
      <c r="F808" s="102">
        <v>60</v>
      </c>
      <c r="G808" s="81"/>
      <c r="H808" s="81"/>
      <c r="I808" s="184"/>
      <c r="J808" s="97" t="s">
        <v>988</v>
      </c>
      <c r="K808" s="97" t="s">
        <v>882</v>
      </c>
      <c r="L808" s="143" t="s">
        <v>1145</v>
      </c>
      <c r="M808" s="77" t="s">
        <v>990</v>
      </c>
      <c r="N808" s="83"/>
      <c r="O808" s="84"/>
      <c r="P808" s="76">
        <v>68</v>
      </c>
      <c r="Q808" s="76">
        <v>24000</v>
      </c>
      <c r="R808" s="76">
        <v>3</v>
      </c>
      <c r="S808" s="85" t="s">
        <v>899</v>
      </c>
      <c r="T808" s="76" t="s">
        <v>901</v>
      </c>
      <c r="U808" s="76">
        <v>19.62</v>
      </c>
      <c r="V808" s="90" t="s">
        <v>884</v>
      </c>
    </row>
    <row r="809" spans="1:22" ht="15" customHeight="1">
      <c r="A809" s="143">
        <v>91719104</v>
      </c>
      <c r="B809" s="132">
        <v>44754</v>
      </c>
      <c r="C809" s="79"/>
      <c r="D809" s="81"/>
      <c r="E809" s="142" t="s">
        <v>1142</v>
      </c>
      <c r="F809" s="81">
        <v>80</v>
      </c>
      <c r="G809" s="81"/>
      <c r="H809" s="81"/>
      <c r="I809" s="184"/>
      <c r="J809" s="201" t="s">
        <v>988</v>
      </c>
      <c r="K809" s="97" t="s">
        <v>882</v>
      </c>
      <c r="L809" s="143" t="s">
        <v>1146</v>
      </c>
      <c r="M809" s="77" t="s">
        <v>990</v>
      </c>
      <c r="N809" s="83"/>
      <c r="O809" s="84"/>
      <c r="P809" s="76">
        <v>69.2</v>
      </c>
      <c r="Q809" s="76">
        <v>24400</v>
      </c>
      <c r="R809" s="76">
        <v>4</v>
      </c>
      <c r="S809" s="85" t="s">
        <v>865</v>
      </c>
      <c r="T809" s="76" t="s">
        <v>866</v>
      </c>
      <c r="U809" s="76">
        <v>25.46</v>
      </c>
      <c r="V809" s="90" t="s">
        <v>884</v>
      </c>
    </row>
    <row r="810" spans="1:22" ht="15" customHeight="1">
      <c r="A810" s="143">
        <v>91748467</v>
      </c>
      <c r="B810" s="132">
        <v>44754</v>
      </c>
      <c r="C810" s="79"/>
      <c r="D810" s="81"/>
      <c r="E810" s="142" t="s">
        <v>1142</v>
      </c>
      <c r="F810" s="81">
        <v>80</v>
      </c>
      <c r="G810" s="81"/>
      <c r="H810" s="81"/>
      <c r="I810" s="184"/>
      <c r="J810" s="201" t="s">
        <v>988</v>
      </c>
      <c r="K810" s="97" t="s">
        <v>882</v>
      </c>
      <c r="L810" s="143" t="s">
        <v>1147</v>
      </c>
      <c r="M810" s="77" t="s">
        <v>990</v>
      </c>
      <c r="N810" s="83"/>
      <c r="O810" s="84"/>
      <c r="P810" s="76">
        <v>69.2</v>
      </c>
      <c r="Q810" s="76">
        <v>24400</v>
      </c>
      <c r="R810" s="76">
        <v>4</v>
      </c>
      <c r="S810" s="85" t="s">
        <v>865</v>
      </c>
      <c r="T810" s="76" t="s">
        <v>866</v>
      </c>
      <c r="U810" s="76">
        <v>25.46</v>
      </c>
      <c r="V810" s="90" t="s">
        <v>884</v>
      </c>
    </row>
    <row r="811" spans="1:22" ht="15" customHeight="1">
      <c r="A811" s="171">
        <v>54262936</v>
      </c>
      <c r="B811" s="119">
        <v>44732</v>
      </c>
      <c r="C811" s="79"/>
      <c r="D811" s="81"/>
      <c r="E811" s="142" t="s">
        <v>1148</v>
      </c>
      <c r="F811" s="81">
        <v>80</v>
      </c>
      <c r="G811" s="81"/>
      <c r="H811" s="81"/>
      <c r="I811" s="81"/>
      <c r="J811" s="198" t="s">
        <v>1149</v>
      </c>
      <c r="K811" s="97" t="s">
        <v>882</v>
      </c>
      <c r="L811" s="124" t="s">
        <v>1150</v>
      </c>
      <c r="M811" s="77" t="s">
        <v>1151</v>
      </c>
      <c r="N811" s="83"/>
      <c r="O811" s="84"/>
      <c r="P811" s="76">
        <v>71.2</v>
      </c>
      <c r="Q811" s="76">
        <v>22800</v>
      </c>
      <c r="R811" s="76">
        <v>4</v>
      </c>
      <c r="S811" s="85" t="s">
        <v>865</v>
      </c>
      <c r="T811" s="76" t="s">
        <v>898</v>
      </c>
      <c r="U811" s="76">
        <v>25.62</v>
      </c>
      <c r="V811" s="90" t="s">
        <v>884</v>
      </c>
    </row>
    <row r="812" spans="1:22" ht="15" customHeight="1">
      <c r="A812" s="91"/>
      <c r="B812" s="93"/>
      <c r="C812" s="93"/>
      <c r="D812" s="92"/>
      <c r="E812" s="92"/>
      <c r="F812" s="92"/>
      <c r="G812" s="190"/>
      <c r="H812" s="439" t="s">
        <v>1152</v>
      </c>
      <c r="I812" s="440"/>
      <c r="J812" s="441"/>
      <c r="K812" s="92"/>
      <c r="L812" s="92"/>
      <c r="M812" s="92"/>
      <c r="N812" s="92"/>
      <c r="O812" s="94"/>
      <c r="P812" s="92"/>
      <c r="Q812" s="92"/>
      <c r="R812" s="92"/>
      <c r="S812" s="92"/>
      <c r="T812" s="92"/>
      <c r="U812" s="92"/>
      <c r="V812" s="92"/>
    </row>
    <row r="813" spans="1:22" ht="15" customHeight="1">
      <c r="A813" s="202">
        <v>53076022</v>
      </c>
      <c r="B813" s="78">
        <v>44754</v>
      </c>
      <c r="C813" s="79">
        <v>44755</v>
      </c>
      <c r="D813" s="77" t="s">
        <v>862</v>
      </c>
      <c r="E813" s="80">
        <v>44756.75</v>
      </c>
      <c r="F813" s="81">
        <v>80</v>
      </c>
      <c r="G813" s="81" t="s">
        <v>1152</v>
      </c>
      <c r="H813" s="81" t="s">
        <v>1153</v>
      </c>
      <c r="I813" s="78">
        <v>44785</v>
      </c>
      <c r="J813" s="81"/>
      <c r="K813" s="97" t="s">
        <v>882</v>
      </c>
      <c r="L813" s="82" t="s">
        <v>1154</v>
      </c>
      <c r="M813" s="77" t="s">
        <v>7</v>
      </c>
      <c r="N813" s="83"/>
      <c r="O813" s="84"/>
      <c r="P813" s="76">
        <v>69</v>
      </c>
      <c r="Q813" s="81">
        <v>25000</v>
      </c>
      <c r="R813" s="81">
        <v>4</v>
      </c>
      <c r="S813" s="89" t="s">
        <v>877</v>
      </c>
      <c r="T813" s="100" t="s">
        <v>891</v>
      </c>
      <c r="U813" s="81">
        <v>25.22</v>
      </c>
      <c r="V813" s="90" t="s">
        <v>884</v>
      </c>
    </row>
    <row r="814" spans="1:22" ht="15" customHeight="1">
      <c r="A814" s="202">
        <v>54118195</v>
      </c>
      <c r="B814" s="78">
        <v>44754</v>
      </c>
      <c r="C814" s="79">
        <v>44755</v>
      </c>
      <c r="D814" s="77" t="s">
        <v>862</v>
      </c>
      <c r="E814" s="87">
        <v>44756</v>
      </c>
      <c r="F814" s="81">
        <v>80</v>
      </c>
      <c r="G814" s="81" t="s">
        <v>1152</v>
      </c>
      <c r="H814" s="81" t="s">
        <v>1153</v>
      </c>
      <c r="I814" s="78">
        <v>44785</v>
      </c>
      <c r="J814" s="81"/>
      <c r="K814" s="97" t="s">
        <v>882</v>
      </c>
      <c r="L814" s="82" t="s">
        <v>1154</v>
      </c>
      <c r="M814" s="77" t="s">
        <v>7</v>
      </c>
      <c r="N814" s="83"/>
      <c r="O814" s="84"/>
      <c r="P814" s="76">
        <v>69</v>
      </c>
      <c r="Q814" s="81">
        <v>25000</v>
      </c>
      <c r="R814" s="81">
        <v>4</v>
      </c>
      <c r="S814" s="89" t="s">
        <v>877</v>
      </c>
      <c r="T814" s="100" t="s">
        <v>891</v>
      </c>
      <c r="U814" s="81">
        <v>25.22</v>
      </c>
      <c r="V814" s="90" t="s">
        <v>884</v>
      </c>
    </row>
    <row r="815" spans="1:22" ht="15" customHeight="1">
      <c r="A815" s="202">
        <v>54263967</v>
      </c>
      <c r="B815" s="78">
        <v>44754</v>
      </c>
      <c r="C815" s="79">
        <v>44755</v>
      </c>
      <c r="D815" s="77" t="s">
        <v>862</v>
      </c>
      <c r="E815" s="87">
        <v>44756</v>
      </c>
      <c r="F815" s="81">
        <v>80</v>
      </c>
      <c r="G815" s="81" t="s">
        <v>1152</v>
      </c>
      <c r="H815" s="81" t="s">
        <v>1153</v>
      </c>
      <c r="I815" s="78">
        <v>44785</v>
      </c>
      <c r="J815" s="81"/>
      <c r="K815" s="97" t="s">
        <v>882</v>
      </c>
      <c r="L815" s="82" t="s">
        <v>1154</v>
      </c>
      <c r="M815" s="77" t="s">
        <v>7</v>
      </c>
      <c r="N815" s="83"/>
      <c r="O815" s="84"/>
      <c r="P815" s="76">
        <v>71.2</v>
      </c>
      <c r="Q815" s="76">
        <v>22700</v>
      </c>
      <c r="R815" s="76">
        <v>4</v>
      </c>
      <c r="S815" s="85" t="s">
        <v>865</v>
      </c>
      <c r="T815" s="76" t="s">
        <v>898</v>
      </c>
      <c r="U815" s="76">
        <v>25.62</v>
      </c>
      <c r="V815" s="90" t="s">
        <v>884</v>
      </c>
    </row>
    <row r="816" spans="1:22" ht="15" customHeight="1">
      <c r="A816" s="202">
        <v>54267356</v>
      </c>
      <c r="B816" s="78">
        <v>44754</v>
      </c>
      <c r="C816" s="79">
        <v>44755</v>
      </c>
      <c r="D816" s="77" t="s">
        <v>862</v>
      </c>
      <c r="E816" s="87">
        <v>44756</v>
      </c>
      <c r="F816" s="81">
        <v>80</v>
      </c>
      <c r="G816" s="81" t="s">
        <v>1152</v>
      </c>
      <c r="H816" s="81" t="s">
        <v>1153</v>
      </c>
      <c r="I816" s="78">
        <v>44785</v>
      </c>
      <c r="J816" s="81"/>
      <c r="K816" s="97" t="s">
        <v>882</v>
      </c>
      <c r="L816" s="82" t="s">
        <v>1154</v>
      </c>
      <c r="M816" s="77" t="s">
        <v>7</v>
      </c>
      <c r="N816" s="83"/>
      <c r="O816" s="84"/>
      <c r="P816" s="76">
        <v>69</v>
      </c>
      <c r="Q816" s="81">
        <v>25000</v>
      </c>
      <c r="R816" s="76">
        <v>4</v>
      </c>
      <c r="S816" s="85" t="s">
        <v>865</v>
      </c>
      <c r="T816" s="101" t="s">
        <v>897</v>
      </c>
      <c r="U816" s="76">
        <v>25.38</v>
      </c>
      <c r="V816" s="90" t="s">
        <v>884</v>
      </c>
    </row>
    <row r="817" spans="1:22" ht="15" customHeight="1">
      <c r="A817" s="202">
        <v>57417099</v>
      </c>
      <c r="B817" s="78">
        <v>44754</v>
      </c>
      <c r="C817" s="79">
        <v>44755</v>
      </c>
      <c r="D817" s="77" t="s">
        <v>862</v>
      </c>
      <c r="E817" s="87">
        <v>44756</v>
      </c>
      <c r="F817" s="81">
        <v>80</v>
      </c>
      <c r="G817" s="81" t="s">
        <v>1152</v>
      </c>
      <c r="H817" s="81" t="s">
        <v>1153</v>
      </c>
      <c r="I817" s="78">
        <v>44785</v>
      </c>
      <c r="J817" s="81"/>
      <c r="K817" s="97" t="s">
        <v>882</v>
      </c>
      <c r="L817" s="82" t="s">
        <v>1154</v>
      </c>
      <c r="M817" s="77" t="s">
        <v>7</v>
      </c>
      <c r="N817" s="83"/>
      <c r="O817" s="84"/>
      <c r="P817" s="76">
        <v>69</v>
      </c>
      <c r="Q817" s="81">
        <v>25000</v>
      </c>
      <c r="R817" s="76">
        <v>4</v>
      </c>
      <c r="S817" s="85" t="s">
        <v>865</v>
      </c>
      <c r="T817" s="101" t="s">
        <v>897</v>
      </c>
      <c r="U817" s="76">
        <v>25.38</v>
      </c>
      <c r="V817" s="90" t="s">
        <v>884</v>
      </c>
    </row>
    <row r="818" spans="1:22" ht="15" customHeight="1">
      <c r="A818" s="202">
        <v>91748921</v>
      </c>
      <c r="B818" s="78">
        <v>44754</v>
      </c>
      <c r="C818" s="79">
        <v>44755</v>
      </c>
      <c r="D818" s="77" t="s">
        <v>862</v>
      </c>
      <c r="E818" s="87">
        <v>44756</v>
      </c>
      <c r="F818" s="81">
        <v>80</v>
      </c>
      <c r="G818" s="81" t="s">
        <v>1152</v>
      </c>
      <c r="H818" s="81" t="s">
        <v>1153</v>
      </c>
      <c r="I818" s="78">
        <v>44785</v>
      </c>
      <c r="J818" s="81"/>
      <c r="K818" s="97" t="s">
        <v>882</v>
      </c>
      <c r="L818" s="82" t="s">
        <v>1154</v>
      </c>
      <c r="M818" s="77" t="s">
        <v>7</v>
      </c>
      <c r="N818" s="83"/>
      <c r="O818" s="84"/>
      <c r="P818" s="76">
        <v>68.5</v>
      </c>
      <c r="Q818" s="76">
        <v>25000</v>
      </c>
      <c r="R818" s="76">
        <v>4</v>
      </c>
      <c r="S818" s="85" t="s">
        <v>865</v>
      </c>
      <c r="T818" s="76" t="s">
        <v>873</v>
      </c>
      <c r="U818" s="76">
        <v>25.7</v>
      </c>
      <c r="V818" s="90" t="s">
        <v>884</v>
      </c>
    </row>
    <row r="819" spans="1:22" ht="15" customHeight="1">
      <c r="A819" s="202">
        <v>91775742</v>
      </c>
      <c r="B819" s="78">
        <v>44754</v>
      </c>
      <c r="C819" s="79">
        <v>44755</v>
      </c>
      <c r="D819" s="77" t="s">
        <v>862</v>
      </c>
      <c r="E819" s="87">
        <v>44756</v>
      </c>
      <c r="F819" s="81">
        <v>80</v>
      </c>
      <c r="G819" s="81" t="s">
        <v>1152</v>
      </c>
      <c r="H819" s="81" t="s">
        <v>1153</v>
      </c>
      <c r="I819" s="78">
        <v>44785</v>
      </c>
      <c r="J819" s="81"/>
      <c r="K819" s="97" t="s">
        <v>882</v>
      </c>
      <c r="L819" s="82" t="s">
        <v>1154</v>
      </c>
      <c r="M819" s="77" t="s">
        <v>7</v>
      </c>
      <c r="N819" s="83"/>
      <c r="O819" s="84"/>
      <c r="P819" s="76">
        <v>69</v>
      </c>
      <c r="Q819" s="81">
        <v>24800</v>
      </c>
      <c r="R819" s="76">
        <v>4</v>
      </c>
      <c r="S819" s="85" t="s">
        <v>865</v>
      </c>
      <c r="T819" s="101" t="s">
        <v>897</v>
      </c>
      <c r="U819" s="76">
        <v>25.38</v>
      </c>
      <c r="V819" s="90" t="s">
        <v>884</v>
      </c>
    </row>
    <row r="820" spans="1:22" ht="15" customHeight="1">
      <c r="A820" s="202">
        <v>92507490</v>
      </c>
      <c r="B820" s="78">
        <v>44754</v>
      </c>
      <c r="C820" s="79">
        <v>44755</v>
      </c>
      <c r="D820" s="77" t="s">
        <v>862</v>
      </c>
      <c r="E820" s="87">
        <v>44756</v>
      </c>
      <c r="F820" s="81">
        <v>80</v>
      </c>
      <c r="G820" s="81" t="s">
        <v>1152</v>
      </c>
      <c r="H820" s="81" t="s">
        <v>1153</v>
      </c>
      <c r="I820" s="78">
        <v>44785</v>
      </c>
      <c r="J820" s="81"/>
      <c r="K820" s="97" t="s">
        <v>882</v>
      </c>
      <c r="L820" s="82" t="s">
        <v>1154</v>
      </c>
      <c r="M820" s="77" t="s">
        <v>7</v>
      </c>
      <c r="N820" s="83"/>
      <c r="O820" s="84"/>
      <c r="P820" s="76">
        <v>68.5</v>
      </c>
      <c r="Q820" s="76">
        <v>25000</v>
      </c>
      <c r="R820" s="76">
        <v>4</v>
      </c>
      <c r="S820" s="85" t="s">
        <v>865</v>
      </c>
      <c r="T820" s="76" t="s">
        <v>873</v>
      </c>
      <c r="U820" s="76">
        <v>25.7</v>
      </c>
      <c r="V820" s="90" t="s">
        <v>884</v>
      </c>
    </row>
    <row r="821" spans="1:22" ht="15" customHeight="1">
      <c r="A821" s="202">
        <v>92547991</v>
      </c>
      <c r="B821" s="78">
        <v>44754</v>
      </c>
      <c r="C821" s="79">
        <v>44755</v>
      </c>
      <c r="D821" s="77" t="s">
        <v>862</v>
      </c>
      <c r="E821" s="87">
        <v>44756</v>
      </c>
      <c r="F821" s="81">
        <v>80</v>
      </c>
      <c r="G821" s="81" t="s">
        <v>1152</v>
      </c>
      <c r="H821" s="81" t="s">
        <v>1153</v>
      </c>
      <c r="I821" s="78">
        <v>44785</v>
      </c>
      <c r="J821" s="81"/>
      <c r="K821" s="97" t="s">
        <v>882</v>
      </c>
      <c r="L821" s="82" t="s">
        <v>1154</v>
      </c>
      <c r="M821" s="77" t="s">
        <v>7</v>
      </c>
      <c r="N821" s="83"/>
      <c r="O821" s="84"/>
      <c r="P821" s="76">
        <v>68.5</v>
      </c>
      <c r="Q821" s="76">
        <v>25000</v>
      </c>
      <c r="R821" s="76">
        <v>4</v>
      </c>
      <c r="S821" s="85" t="s">
        <v>865</v>
      </c>
      <c r="T821" s="76" t="s">
        <v>873</v>
      </c>
      <c r="U821" s="76">
        <v>25.7</v>
      </c>
      <c r="V821" s="90" t="s">
        <v>884</v>
      </c>
    </row>
    <row r="822" spans="1:22" ht="15" customHeight="1">
      <c r="A822" s="202">
        <v>94945144</v>
      </c>
      <c r="B822" s="78">
        <v>44754</v>
      </c>
      <c r="C822" s="79">
        <v>44755</v>
      </c>
      <c r="D822" s="77" t="s">
        <v>862</v>
      </c>
      <c r="E822" s="87">
        <v>44756</v>
      </c>
      <c r="F822" s="81">
        <v>80</v>
      </c>
      <c r="G822" s="81" t="s">
        <v>1152</v>
      </c>
      <c r="H822" s="81" t="s">
        <v>1153</v>
      </c>
      <c r="I822" s="78">
        <v>44785</v>
      </c>
      <c r="J822" s="81"/>
      <c r="K822" s="97" t="s">
        <v>882</v>
      </c>
      <c r="L822" s="82" t="s">
        <v>1154</v>
      </c>
      <c r="M822" s="77" t="s">
        <v>7</v>
      </c>
      <c r="N822" s="83"/>
      <c r="O822" s="84"/>
      <c r="P822" s="76">
        <v>69</v>
      </c>
      <c r="Q822" s="81">
        <v>24500</v>
      </c>
      <c r="R822" s="76">
        <v>4</v>
      </c>
      <c r="S822" s="85" t="s">
        <v>865</v>
      </c>
      <c r="T822" s="101" t="s">
        <v>897</v>
      </c>
      <c r="U822" s="76">
        <v>25.38</v>
      </c>
      <c r="V822" s="90" t="s">
        <v>884</v>
      </c>
    </row>
    <row r="823" spans="1:22" ht="15" customHeight="1">
      <c r="A823" s="202">
        <v>94949450</v>
      </c>
      <c r="B823" s="78">
        <v>44754</v>
      </c>
      <c r="C823" s="79">
        <v>44755</v>
      </c>
      <c r="D823" s="77" t="s">
        <v>862</v>
      </c>
      <c r="E823" s="87">
        <v>44756</v>
      </c>
      <c r="F823" s="81">
        <v>80</v>
      </c>
      <c r="G823" s="81" t="s">
        <v>1152</v>
      </c>
      <c r="H823" s="81" t="s">
        <v>1153</v>
      </c>
      <c r="I823" s="78">
        <v>44785</v>
      </c>
      <c r="J823" s="81"/>
      <c r="K823" s="97" t="s">
        <v>882</v>
      </c>
      <c r="L823" s="82" t="s">
        <v>1154</v>
      </c>
      <c r="M823" s="77" t="s">
        <v>7</v>
      </c>
      <c r="N823" s="83"/>
      <c r="O823" s="84"/>
      <c r="P823" s="76">
        <v>68.5</v>
      </c>
      <c r="Q823" s="76">
        <v>25000</v>
      </c>
      <c r="R823" s="76">
        <v>4</v>
      </c>
      <c r="S823" s="85" t="s">
        <v>865</v>
      </c>
      <c r="T823" s="76" t="s">
        <v>873</v>
      </c>
      <c r="U823" s="76">
        <v>25.7</v>
      </c>
      <c r="V823" s="90" t="s">
        <v>884</v>
      </c>
    </row>
    <row r="824" spans="1:22" ht="15" customHeight="1">
      <c r="A824" s="202">
        <v>94957271</v>
      </c>
      <c r="B824" s="78">
        <v>44754</v>
      </c>
      <c r="C824" s="79">
        <v>44755</v>
      </c>
      <c r="D824" s="77" t="s">
        <v>862</v>
      </c>
      <c r="E824" s="87">
        <v>44756</v>
      </c>
      <c r="F824" s="81">
        <v>80</v>
      </c>
      <c r="G824" s="81" t="s">
        <v>1152</v>
      </c>
      <c r="H824" s="81" t="s">
        <v>1153</v>
      </c>
      <c r="I824" s="78">
        <v>44785</v>
      </c>
      <c r="J824" s="81"/>
      <c r="K824" s="97" t="s">
        <v>882</v>
      </c>
      <c r="L824" s="82" t="s">
        <v>1154</v>
      </c>
      <c r="M824" s="77" t="s">
        <v>7</v>
      </c>
      <c r="N824" s="83"/>
      <c r="O824" s="84"/>
      <c r="P824" s="76">
        <v>68.5</v>
      </c>
      <c r="Q824" s="76">
        <v>25000</v>
      </c>
      <c r="R824" s="76">
        <v>4</v>
      </c>
      <c r="S824" s="85" t="s">
        <v>865</v>
      </c>
      <c r="T824" s="76" t="s">
        <v>873</v>
      </c>
      <c r="U824" s="76">
        <v>25.7</v>
      </c>
      <c r="V824" s="90" t="s">
        <v>884</v>
      </c>
    </row>
    <row r="825" spans="1:22" ht="15" customHeight="1">
      <c r="A825" s="202">
        <v>98300510</v>
      </c>
      <c r="B825" s="78">
        <v>44754</v>
      </c>
      <c r="C825" s="79">
        <v>44755</v>
      </c>
      <c r="D825" s="77" t="s">
        <v>862</v>
      </c>
      <c r="E825" s="87">
        <v>44756</v>
      </c>
      <c r="F825" s="81">
        <v>80</v>
      </c>
      <c r="G825" s="81" t="s">
        <v>1152</v>
      </c>
      <c r="H825" s="81" t="s">
        <v>1153</v>
      </c>
      <c r="I825" s="78">
        <v>44785</v>
      </c>
      <c r="J825" s="81"/>
      <c r="K825" s="97" t="s">
        <v>882</v>
      </c>
      <c r="L825" s="82" t="s">
        <v>1154</v>
      </c>
      <c r="M825" s="77" t="s">
        <v>7</v>
      </c>
      <c r="N825" s="83"/>
      <c r="O825" s="84"/>
      <c r="P825" s="76">
        <v>69.2</v>
      </c>
      <c r="Q825" s="76">
        <v>24400</v>
      </c>
      <c r="R825" s="76">
        <v>4</v>
      </c>
      <c r="S825" s="85" t="s">
        <v>865</v>
      </c>
      <c r="T825" s="76" t="s">
        <v>866</v>
      </c>
      <c r="U825" s="76">
        <v>25.46</v>
      </c>
      <c r="V825" s="90" t="s">
        <v>884</v>
      </c>
    </row>
    <row r="826" spans="1:22" ht="15" customHeight="1">
      <c r="A826" s="202">
        <v>98153497</v>
      </c>
      <c r="B826" s="78">
        <v>44754</v>
      </c>
      <c r="C826" s="79">
        <v>44755</v>
      </c>
      <c r="D826" s="77" t="s">
        <v>862</v>
      </c>
      <c r="E826" s="87">
        <v>44756</v>
      </c>
      <c r="F826" s="81">
        <v>80</v>
      </c>
      <c r="G826" s="81" t="s">
        <v>1152</v>
      </c>
      <c r="H826" s="81" t="s">
        <v>1153</v>
      </c>
      <c r="I826" s="78">
        <v>44785</v>
      </c>
      <c r="J826" s="81"/>
      <c r="K826" s="97" t="s">
        <v>882</v>
      </c>
      <c r="L826" s="82" t="s">
        <v>1154</v>
      </c>
      <c r="M826" s="77" t="s">
        <v>7</v>
      </c>
      <c r="N826" s="83"/>
      <c r="O826" s="84"/>
      <c r="P826" s="76">
        <v>69.8</v>
      </c>
      <c r="Q826" s="76">
        <v>24000</v>
      </c>
      <c r="R826" s="76">
        <v>4</v>
      </c>
      <c r="S826" s="89" t="s">
        <v>877</v>
      </c>
      <c r="T826" s="76" t="s">
        <v>894</v>
      </c>
      <c r="U826" s="81">
        <v>25.22</v>
      </c>
      <c r="V826" s="90" t="s">
        <v>884</v>
      </c>
    </row>
    <row r="827" spans="1:22" ht="15" customHeight="1">
      <c r="A827" s="202">
        <v>54920467</v>
      </c>
      <c r="B827" s="78">
        <v>44754</v>
      </c>
      <c r="C827" s="79">
        <v>44755</v>
      </c>
      <c r="D827" s="77" t="s">
        <v>862</v>
      </c>
      <c r="E827" s="87">
        <v>44756</v>
      </c>
      <c r="F827" s="81">
        <v>80</v>
      </c>
      <c r="G827" s="81" t="s">
        <v>1152</v>
      </c>
      <c r="H827" s="81" t="s">
        <v>1153</v>
      </c>
      <c r="I827" s="78">
        <v>44785</v>
      </c>
      <c r="J827" s="81"/>
      <c r="K827" s="97" t="s">
        <v>882</v>
      </c>
      <c r="L827" s="82" t="s">
        <v>1154</v>
      </c>
      <c r="M827" s="77" t="s">
        <v>7</v>
      </c>
      <c r="N827" s="83"/>
      <c r="O827" s="84"/>
      <c r="P827" s="76">
        <v>69</v>
      </c>
      <c r="Q827" s="76">
        <v>24500</v>
      </c>
      <c r="R827" s="76">
        <v>4</v>
      </c>
      <c r="S827" s="85" t="s">
        <v>865</v>
      </c>
      <c r="T827" s="126" t="s">
        <v>951</v>
      </c>
      <c r="U827" s="76">
        <v>25.69</v>
      </c>
      <c r="V827" s="90" t="s">
        <v>884</v>
      </c>
    </row>
    <row r="828" spans="1:22" ht="15" customHeight="1">
      <c r="A828" s="202">
        <v>54927942</v>
      </c>
      <c r="B828" s="78">
        <v>44754</v>
      </c>
      <c r="C828" s="79">
        <v>44755</v>
      </c>
      <c r="D828" s="77" t="s">
        <v>862</v>
      </c>
      <c r="E828" s="87">
        <v>44756</v>
      </c>
      <c r="F828" s="81">
        <v>80</v>
      </c>
      <c r="G828" s="81" t="s">
        <v>1152</v>
      </c>
      <c r="H828" s="81" t="s">
        <v>1153</v>
      </c>
      <c r="I828" s="78">
        <v>44785</v>
      </c>
      <c r="J828" s="81"/>
      <c r="K828" s="97" t="s">
        <v>882</v>
      </c>
      <c r="L828" s="82" t="s">
        <v>1154</v>
      </c>
      <c r="M828" s="77" t="s">
        <v>7</v>
      </c>
      <c r="N828" s="83"/>
      <c r="O828" s="84"/>
      <c r="P828" s="76">
        <v>71.2</v>
      </c>
      <c r="Q828" s="76">
        <v>22600</v>
      </c>
      <c r="R828" s="76">
        <v>4</v>
      </c>
      <c r="S828" s="85" t="s">
        <v>865</v>
      </c>
      <c r="T828" s="76" t="s">
        <v>898</v>
      </c>
      <c r="U828" s="76">
        <v>25.62</v>
      </c>
      <c r="V828" s="90" t="s">
        <v>884</v>
      </c>
    </row>
    <row r="829" spans="1:22" ht="15" customHeight="1">
      <c r="A829" s="202">
        <v>94083896</v>
      </c>
      <c r="B829" s="78">
        <v>44754</v>
      </c>
      <c r="C829" s="79">
        <v>44755</v>
      </c>
      <c r="D829" s="77" t="s">
        <v>862</v>
      </c>
      <c r="E829" s="87">
        <v>44756</v>
      </c>
      <c r="F829" s="81">
        <v>80</v>
      </c>
      <c r="G829" s="81" t="s">
        <v>1152</v>
      </c>
      <c r="H829" s="81" t="s">
        <v>1153</v>
      </c>
      <c r="I829" s="78">
        <v>44785</v>
      </c>
      <c r="J829" s="81"/>
      <c r="K829" s="97" t="s">
        <v>882</v>
      </c>
      <c r="L829" s="82" t="s">
        <v>1154</v>
      </c>
      <c r="M829" s="77" t="s">
        <v>7</v>
      </c>
      <c r="N829" s="83"/>
      <c r="O829" s="84"/>
      <c r="P829" s="76">
        <v>69</v>
      </c>
      <c r="Q829" s="81">
        <v>25000</v>
      </c>
      <c r="R829" s="81">
        <v>4</v>
      </c>
      <c r="S829" s="89" t="s">
        <v>877</v>
      </c>
      <c r="T829" s="100" t="s">
        <v>891</v>
      </c>
      <c r="U829" s="81">
        <v>25.22</v>
      </c>
      <c r="V829" s="90" t="s">
        <v>884</v>
      </c>
    </row>
    <row r="830" spans="1:22" ht="16.5" customHeight="1">
      <c r="A830" s="104"/>
      <c r="B830" s="106"/>
      <c r="C830" s="105"/>
      <c r="D830" s="105"/>
      <c r="E830" s="105"/>
      <c r="F830" s="105"/>
      <c r="G830" s="147"/>
      <c r="H830" s="446" t="s">
        <v>1155</v>
      </c>
      <c r="I830" s="440"/>
      <c r="J830" s="441"/>
      <c r="K830" s="148"/>
      <c r="L830" s="104"/>
      <c r="M830" s="104"/>
      <c r="N830" s="109"/>
      <c r="O830" s="108"/>
      <c r="P830" s="105"/>
      <c r="Q830" s="109"/>
      <c r="R830" s="109"/>
      <c r="S830" s="110"/>
      <c r="T830" s="109"/>
      <c r="U830" s="149"/>
      <c r="V830" s="108"/>
    </row>
    <row r="831" spans="1:22" ht="15" customHeight="1">
      <c r="A831" s="203">
        <v>98122732</v>
      </c>
      <c r="B831" s="78">
        <v>44748</v>
      </c>
      <c r="C831" s="79">
        <v>44749</v>
      </c>
      <c r="D831" s="77" t="s">
        <v>862</v>
      </c>
      <c r="E831" s="80">
        <v>44757.020833333336</v>
      </c>
      <c r="F831" s="81">
        <v>80</v>
      </c>
      <c r="G831" s="81" t="s">
        <v>1155</v>
      </c>
      <c r="H831" s="81" t="s">
        <v>1015</v>
      </c>
      <c r="I831" s="78">
        <v>44780</v>
      </c>
      <c r="J831" s="81"/>
      <c r="K831" s="117" t="s">
        <v>932</v>
      </c>
      <c r="L831" s="82" t="s">
        <v>1028</v>
      </c>
      <c r="M831" s="77" t="s">
        <v>6</v>
      </c>
      <c r="N831" s="83"/>
      <c r="O831" s="84"/>
      <c r="P831" s="76">
        <v>69</v>
      </c>
      <c r="Q831" s="76">
        <v>25000</v>
      </c>
      <c r="R831" s="76">
        <v>4</v>
      </c>
      <c r="S831" s="85" t="s">
        <v>875</v>
      </c>
      <c r="T831" s="88" t="s">
        <v>876</v>
      </c>
      <c r="U831" s="76">
        <v>25.22</v>
      </c>
      <c r="V831" s="117" t="s">
        <v>934</v>
      </c>
    </row>
    <row r="832" spans="1:22" ht="15" customHeight="1">
      <c r="A832" s="203">
        <v>98148000</v>
      </c>
      <c r="B832" s="78">
        <v>44748</v>
      </c>
      <c r="C832" s="79">
        <v>44749</v>
      </c>
      <c r="D832" s="77" t="s">
        <v>862</v>
      </c>
      <c r="E832" s="87">
        <v>44757</v>
      </c>
      <c r="F832" s="81">
        <v>80</v>
      </c>
      <c r="G832" s="81" t="s">
        <v>1155</v>
      </c>
      <c r="H832" s="81" t="s">
        <v>1015</v>
      </c>
      <c r="I832" s="78">
        <v>44780</v>
      </c>
      <c r="J832" s="81"/>
      <c r="K832" s="117" t="s">
        <v>932</v>
      </c>
      <c r="L832" s="82" t="s">
        <v>1028</v>
      </c>
      <c r="M832" s="77" t="s">
        <v>6</v>
      </c>
      <c r="N832" s="83"/>
      <c r="O832" s="84"/>
      <c r="P832" s="76">
        <v>69</v>
      </c>
      <c r="Q832" s="76">
        <v>25000</v>
      </c>
      <c r="R832" s="76">
        <v>4</v>
      </c>
      <c r="S832" s="85" t="s">
        <v>875</v>
      </c>
      <c r="T832" s="88" t="s">
        <v>876</v>
      </c>
      <c r="U832" s="76">
        <v>25.22</v>
      </c>
      <c r="V832" s="117" t="s">
        <v>934</v>
      </c>
    </row>
    <row r="833" spans="1:22" ht="15" customHeight="1">
      <c r="A833" s="203">
        <v>98190903</v>
      </c>
      <c r="B833" s="78">
        <v>44748</v>
      </c>
      <c r="C833" s="79">
        <v>44749</v>
      </c>
      <c r="D833" s="77" t="s">
        <v>862</v>
      </c>
      <c r="E833" s="87">
        <v>44757</v>
      </c>
      <c r="F833" s="81">
        <v>80</v>
      </c>
      <c r="G833" s="81" t="s">
        <v>1155</v>
      </c>
      <c r="H833" s="81" t="s">
        <v>1015</v>
      </c>
      <c r="I833" s="78">
        <v>44780</v>
      </c>
      <c r="J833" s="81"/>
      <c r="K833" s="117" t="s">
        <v>932</v>
      </c>
      <c r="L833" s="82" t="s">
        <v>1028</v>
      </c>
      <c r="M833" s="77" t="s">
        <v>6</v>
      </c>
      <c r="N833" s="83"/>
      <c r="O833" s="84"/>
      <c r="P833" s="76">
        <v>69</v>
      </c>
      <c r="Q833" s="76">
        <v>25000</v>
      </c>
      <c r="R833" s="76">
        <v>4</v>
      </c>
      <c r="S833" s="85" t="s">
        <v>875</v>
      </c>
      <c r="T833" s="88" t="s">
        <v>876</v>
      </c>
      <c r="U833" s="76">
        <v>25.22</v>
      </c>
      <c r="V833" s="117" t="s">
        <v>934</v>
      </c>
    </row>
    <row r="834" spans="1:22" ht="15" customHeight="1">
      <c r="A834" s="203">
        <v>91994632</v>
      </c>
      <c r="B834" s="78">
        <v>44748</v>
      </c>
      <c r="C834" s="79">
        <v>44749</v>
      </c>
      <c r="D834" s="77" t="s">
        <v>862</v>
      </c>
      <c r="E834" s="87">
        <v>44757</v>
      </c>
      <c r="F834" s="81">
        <v>80</v>
      </c>
      <c r="G834" s="81" t="s">
        <v>1155</v>
      </c>
      <c r="H834" s="81" t="s">
        <v>1015</v>
      </c>
      <c r="I834" s="78">
        <v>44780</v>
      </c>
      <c r="J834" s="81"/>
      <c r="K834" s="117" t="s">
        <v>932</v>
      </c>
      <c r="L834" s="82" t="s">
        <v>1028</v>
      </c>
      <c r="M834" s="77" t="s">
        <v>6</v>
      </c>
      <c r="N834" s="83"/>
      <c r="O834" s="84"/>
      <c r="P834" s="76">
        <v>68.5</v>
      </c>
      <c r="Q834" s="76">
        <v>25400</v>
      </c>
      <c r="R834" s="76">
        <v>4</v>
      </c>
      <c r="S834" s="85" t="s">
        <v>865</v>
      </c>
      <c r="T834" s="76" t="s">
        <v>873</v>
      </c>
      <c r="U834" s="76">
        <v>25.7</v>
      </c>
      <c r="V834" s="117" t="s">
        <v>934</v>
      </c>
    </row>
    <row r="835" spans="1:22" ht="15" customHeight="1">
      <c r="A835" s="203">
        <v>98196348</v>
      </c>
      <c r="B835" s="78">
        <v>44748</v>
      </c>
      <c r="C835" s="79">
        <v>44749</v>
      </c>
      <c r="D835" s="77" t="s">
        <v>862</v>
      </c>
      <c r="E835" s="87">
        <v>44757</v>
      </c>
      <c r="F835" s="81">
        <v>80</v>
      </c>
      <c r="G835" s="81" t="s">
        <v>1155</v>
      </c>
      <c r="H835" s="81" t="s">
        <v>1015</v>
      </c>
      <c r="I835" s="78">
        <v>44780</v>
      </c>
      <c r="J835" s="81"/>
      <c r="K835" s="117" t="s">
        <v>932</v>
      </c>
      <c r="L835" s="82" t="s">
        <v>1028</v>
      </c>
      <c r="M835" s="77" t="s">
        <v>6</v>
      </c>
      <c r="N835" s="83"/>
      <c r="O835" s="84"/>
      <c r="P835" s="76">
        <v>69</v>
      </c>
      <c r="Q835" s="76">
        <v>25000</v>
      </c>
      <c r="R835" s="76">
        <v>4</v>
      </c>
      <c r="S835" s="85" t="s">
        <v>875</v>
      </c>
      <c r="T835" s="88" t="s">
        <v>876</v>
      </c>
      <c r="U835" s="76">
        <v>25.22</v>
      </c>
      <c r="V835" s="117" t="s">
        <v>934</v>
      </c>
    </row>
    <row r="836" spans="1:22" ht="15" customHeight="1">
      <c r="A836" s="203">
        <v>98316235</v>
      </c>
      <c r="B836" s="78">
        <v>44748</v>
      </c>
      <c r="C836" s="79">
        <v>44749</v>
      </c>
      <c r="D836" s="77" t="s">
        <v>862</v>
      </c>
      <c r="E836" s="87">
        <v>44757</v>
      </c>
      <c r="F836" s="81">
        <v>80</v>
      </c>
      <c r="G836" s="81" t="s">
        <v>1155</v>
      </c>
      <c r="H836" s="81" t="s">
        <v>1015</v>
      </c>
      <c r="I836" s="78">
        <v>44780</v>
      </c>
      <c r="J836" s="81"/>
      <c r="K836" s="117" t="s">
        <v>932</v>
      </c>
      <c r="L836" s="82" t="s">
        <v>1028</v>
      </c>
      <c r="M836" s="77" t="s">
        <v>6</v>
      </c>
      <c r="N836" s="83"/>
      <c r="O836" s="84"/>
      <c r="P836" s="76">
        <v>68.5</v>
      </c>
      <c r="Q836" s="76">
        <v>25500</v>
      </c>
      <c r="R836" s="76">
        <v>4</v>
      </c>
      <c r="S836" s="85" t="s">
        <v>865</v>
      </c>
      <c r="T836" s="76" t="s">
        <v>873</v>
      </c>
      <c r="U836" s="76">
        <v>25.7</v>
      </c>
      <c r="V836" s="117" t="s">
        <v>934</v>
      </c>
    </row>
    <row r="837" spans="1:22" ht="15" customHeight="1">
      <c r="A837" s="203">
        <v>98031420</v>
      </c>
      <c r="B837" s="78">
        <v>44748</v>
      </c>
      <c r="C837" s="79">
        <v>44749</v>
      </c>
      <c r="D837" s="77" t="s">
        <v>862</v>
      </c>
      <c r="E837" s="87">
        <v>44757</v>
      </c>
      <c r="F837" s="81">
        <v>80</v>
      </c>
      <c r="G837" s="81" t="s">
        <v>1155</v>
      </c>
      <c r="H837" s="81" t="s">
        <v>1015</v>
      </c>
      <c r="I837" s="78">
        <v>44780</v>
      </c>
      <c r="J837" s="81"/>
      <c r="K837" s="117" t="s">
        <v>932</v>
      </c>
      <c r="L837" s="82" t="s">
        <v>1028</v>
      </c>
      <c r="M837" s="77" t="s">
        <v>6</v>
      </c>
      <c r="N837" s="83"/>
      <c r="O837" s="84"/>
      <c r="P837" s="76">
        <v>69</v>
      </c>
      <c r="Q837" s="76">
        <v>25000</v>
      </c>
      <c r="R837" s="76">
        <v>4</v>
      </c>
      <c r="S837" s="85" t="s">
        <v>875</v>
      </c>
      <c r="T837" s="88" t="s">
        <v>876</v>
      </c>
      <c r="U837" s="76">
        <v>25.22</v>
      </c>
      <c r="V837" s="117" t="s">
        <v>934</v>
      </c>
    </row>
    <row r="838" spans="1:22" ht="15" customHeight="1">
      <c r="A838" s="203">
        <v>54961115</v>
      </c>
      <c r="B838" s="78">
        <v>44748</v>
      </c>
      <c r="C838" s="79">
        <v>44749</v>
      </c>
      <c r="D838" s="77" t="s">
        <v>862</v>
      </c>
      <c r="E838" s="87">
        <v>44757</v>
      </c>
      <c r="F838" s="81">
        <v>80</v>
      </c>
      <c r="G838" s="81" t="s">
        <v>1155</v>
      </c>
      <c r="H838" s="81" t="s">
        <v>1015</v>
      </c>
      <c r="I838" s="78">
        <v>44780</v>
      </c>
      <c r="J838" s="81"/>
      <c r="K838" s="117" t="s">
        <v>932</v>
      </c>
      <c r="L838" s="82" t="s">
        <v>1028</v>
      </c>
      <c r="M838" s="77" t="s">
        <v>6</v>
      </c>
      <c r="N838" s="83"/>
      <c r="O838" s="84"/>
      <c r="P838" s="76">
        <v>69</v>
      </c>
      <c r="Q838" s="81">
        <v>25000</v>
      </c>
      <c r="R838" s="81">
        <v>4</v>
      </c>
      <c r="S838" s="89" t="s">
        <v>877</v>
      </c>
      <c r="T838" s="100" t="s">
        <v>891</v>
      </c>
      <c r="U838" s="81">
        <v>25.22</v>
      </c>
      <c r="V838" s="117" t="s">
        <v>934</v>
      </c>
    </row>
    <row r="839" spans="1:22" ht="15" customHeight="1">
      <c r="A839" s="203">
        <v>54910443</v>
      </c>
      <c r="B839" s="78">
        <v>44748</v>
      </c>
      <c r="C839" s="79">
        <v>44749</v>
      </c>
      <c r="D839" s="77" t="s">
        <v>862</v>
      </c>
      <c r="E839" s="87">
        <v>44757</v>
      </c>
      <c r="F839" s="81">
        <v>80</v>
      </c>
      <c r="G839" s="81" t="s">
        <v>1155</v>
      </c>
      <c r="H839" s="81" t="s">
        <v>1015</v>
      </c>
      <c r="I839" s="78">
        <v>44780</v>
      </c>
      <c r="J839" s="81"/>
      <c r="K839" s="117" t="s">
        <v>932</v>
      </c>
      <c r="L839" s="82" t="s">
        <v>1028</v>
      </c>
      <c r="M839" s="77" t="s">
        <v>6</v>
      </c>
      <c r="N839" s="83"/>
      <c r="O839" s="84"/>
      <c r="P839" s="76">
        <v>68</v>
      </c>
      <c r="Q839" s="76">
        <v>25900</v>
      </c>
      <c r="R839" s="76">
        <v>4</v>
      </c>
      <c r="S839" s="85" t="s">
        <v>865</v>
      </c>
      <c r="T839" s="125" t="s">
        <v>948</v>
      </c>
      <c r="U839" s="76">
        <v>25.72</v>
      </c>
      <c r="V839" s="117" t="s">
        <v>934</v>
      </c>
    </row>
    <row r="840" spans="1:22" ht="15" customHeight="1">
      <c r="A840" s="203">
        <v>54916283</v>
      </c>
      <c r="B840" s="78">
        <v>44745</v>
      </c>
      <c r="C840" s="79">
        <v>44745</v>
      </c>
      <c r="D840" s="77" t="s">
        <v>862</v>
      </c>
      <c r="E840" s="87">
        <v>44757</v>
      </c>
      <c r="F840" s="81">
        <v>80</v>
      </c>
      <c r="G840" s="81" t="s">
        <v>1155</v>
      </c>
      <c r="H840" s="81" t="s">
        <v>1029</v>
      </c>
      <c r="I840" s="98">
        <v>44779</v>
      </c>
      <c r="J840" s="81"/>
      <c r="K840" s="117" t="s">
        <v>932</v>
      </c>
      <c r="L840" s="82" t="s">
        <v>1000</v>
      </c>
      <c r="M840" s="77" t="s">
        <v>6</v>
      </c>
      <c r="N840" s="83"/>
      <c r="O840" s="84"/>
      <c r="P840" s="76">
        <v>69</v>
      </c>
      <c r="Q840" s="76">
        <v>24700</v>
      </c>
      <c r="R840" s="76">
        <v>4</v>
      </c>
      <c r="S840" s="85" t="s">
        <v>865</v>
      </c>
      <c r="T840" s="126" t="s">
        <v>951</v>
      </c>
      <c r="U840" s="76">
        <v>25.69</v>
      </c>
      <c r="V840" s="117" t="s">
        <v>934</v>
      </c>
    </row>
    <row r="841" spans="1:22" ht="15" customHeight="1">
      <c r="A841" s="203">
        <v>54913041</v>
      </c>
      <c r="B841" s="78">
        <v>44745</v>
      </c>
      <c r="C841" s="79">
        <v>44745</v>
      </c>
      <c r="D841" s="77" t="s">
        <v>862</v>
      </c>
      <c r="E841" s="87">
        <v>44757</v>
      </c>
      <c r="F841" s="81">
        <v>80</v>
      </c>
      <c r="G841" s="81" t="s">
        <v>1155</v>
      </c>
      <c r="H841" s="81" t="s">
        <v>1029</v>
      </c>
      <c r="I841" s="98">
        <v>44779</v>
      </c>
      <c r="J841" s="81"/>
      <c r="K841" s="117" t="s">
        <v>932</v>
      </c>
      <c r="L841" s="82" t="s">
        <v>1000</v>
      </c>
      <c r="M841" s="77" t="s">
        <v>6</v>
      </c>
      <c r="N841" s="83"/>
      <c r="O841" s="84"/>
      <c r="P841" s="76">
        <v>68</v>
      </c>
      <c r="Q841" s="76">
        <v>25900</v>
      </c>
      <c r="R841" s="76">
        <v>4</v>
      </c>
      <c r="S841" s="85" t="s">
        <v>865</v>
      </c>
      <c r="T841" s="125" t="s">
        <v>948</v>
      </c>
      <c r="U841" s="76">
        <v>25.72</v>
      </c>
      <c r="V841" s="117" t="s">
        <v>934</v>
      </c>
    </row>
    <row r="842" spans="1:22" ht="15" customHeight="1">
      <c r="A842" s="203">
        <v>98191950</v>
      </c>
      <c r="B842" s="78">
        <v>44748</v>
      </c>
      <c r="C842" s="79">
        <v>44749</v>
      </c>
      <c r="D842" s="77" t="s">
        <v>862</v>
      </c>
      <c r="E842" s="87">
        <v>44757</v>
      </c>
      <c r="F842" s="81">
        <v>80</v>
      </c>
      <c r="G842" s="81" t="s">
        <v>1155</v>
      </c>
      <c r="H842" s="81" t="s">
        <v>1029</v>
      </c>
      <c r="I842" s="78">
        <v>44779</v>
      </c>
      <c r="J842" s="81"/>
      <c r="K842" s="117" t="s">
        <v>932</v>
      </c>
      <c r="L842" s="82" t="s">
        <v>1030</v>
      </c>
      <c r="M842" s="77" t="s">
        <v>8</v>
      </c>
      <c r="N842" s="83"/>
      <c r="O842" s="84"/>
      <c r="P842" s="76">
        <v>69</v>
      </c>
      <c r="Q842" s="76">
        <v>25000</v>
      </c>
      <c r="R842" s="76">
        <v>4</v>
      </c>
      <c r="S842" s="85" t="s">
        <v>875</v>
      </c>
      <c r="T842" s="88" t="s">
        <v>876</v>
      </c>
      <c r="U842" s="76">
        <v>25.22</v>
      </c>
      <c r="V842" s="117" t="s">
        <v>934</v>
      </c>
    </row>
    <row r="843" spans="1:22" ht="15" customHeight="1">
      <c r="A843" s="203">
        <v>98125644</v>
      </c>
      <c r="B843" s="78">
        <v>44748</v>
      </c>
      <c r="C843" s="79">
        <v>44749</v>
      </c>
      <c r="D843" s="77" t="s">
        <v>862</v>
      </c>
      <c r="E843" s="87">
        <v>44757</v>
      </c>
      <c r="F843" s="81">
        <v>80</v>
      </c>
      <c r="G843" s="81" t="s">
        <v>1155</v>
      </c>
      <c r="H843" s="81" t="s">
        <v>1029</v>
      </c>
      <c r="I843" s="78">
        <v>44779</v>
      </c>
      <c r="J843" s="81"/>
      <c r="K843" s="117" t="s">
        <v>932</v>
      </c>
      <c r="L843" s="82" t="s">
        <v>1030</v>
      </c>
      <c r="M843" s="77" t="s">
        <v>8</v>
      </c>
      <c r="N843" s="83"/>
      <c r="O843" s="84"/>
      <c r="P843" s="76">
        <v>69</v>
      </c>
      <c r="Q843" s="76">
        <v>25000</v>
      </c>
      <c r="R843" s="76">
        <v>4</v>
      </c>
      <c r="S843" s="85" t="s">
        <v>875</v>
      </c>
      <c r="T843" s="88" t="s">
        <v>876</v>
      </c>
      <c r="U843" s="76">
        <v>25.22</v>
      </c>
      <c r="V843" s="117" t="s">
        <v>934</v>
      </c>
    </row>
    <row r="844" spans="1:22" ht="15" customHeight="1">
      <c r="A844" s="203">
        <v>98163132</v>
      </c>
      <c r="B844" s="78">
        <v>44748</v>
      </c>
      <c r="C844" s="79">
        <v>44749</v>
      </c>
      <c r="D844" s="77" t="s">
        <v>862</v>
      </c>
      <c r="E844" s="87">
        <v>44757</v>
      </c>
      <c r="F844" s="81">
        <v>80</v>
      </c>
      <c r="G844" s="81" t="s">
        <v>1155</v>
      </c>
      <c r="H844" s="81" t="s">
        <v>1029</v>
      </c>
      <c r="I844" s="78">
        <v>44779</v>
      </c>
      <c r="J844" s="81"/>
      <c r="K844" s="117" t="s">
        <v>932</v>
      </c>
      <c r="L844" s="82" t="s">
        <v>1030</v>
      </c>
      <c r="M844" s="77" t="s">
        <v>8</v>
      </c>
      <c r="N844" s="83"/>
      <c r="O844" s="84"/>
      <c r="P844" s="76">
        <v>69</v>
      </c>
      <c r="Q844" s="76">
        <v>25000</v>
      </c>
      <c r="R844" s="76">
        <v>4</v>
      </c>
      <c r="S844" s="85" t="s">
        <v>875</v>
      </c>
      <c r="T844" s="88" t="s">
        <v>876</v>
      </c>
      <c r="U844" s="76">
        <v>25.22</v>
      </c>
      <c r="V844" s="117" t="s">
        <v>934</v>
      </c>
    </row>
    <row r="845" spans="1:22" ht="15" customHeight="1">
      <c r="A845" s="203">
        <v>98018567</v>
      </c>
      <c r="B845" s="78">
        <v>44748</v>
      </c>
      <c r="C845" s="79">
        <v>44749</v>
      </c>
      <c r="D845" s="77" t="s">
        <v>862</v>
      </c>
      <c r="E845" s="87">
        <v>44757</v>
      </c>
      <c r="F845" s="81">
        <v>80</v>
      </c>
      <c r="G845" s="81" t="s">
        <v>1155</v>
      </c>
      <c r="H845" s="81" t="s">
        <v>1029</v>
      </c>
      <c r="I845" s="78">
        <v>44779</v>
      </c>
      <c r="J845" s="81"/>
      <c r="K845" s="117" t="s">
        <v>932</v>
      </c>
      <c r="L845" s="82" t="s">
        <v>1030</v>
      </c>
      <c r="M845" s="77" t="s">
        <v>8</v>
      </c>
      <c r="N845" s="83"/>
      <c r="O845" s="84"/>
      <c r="P845" s="76">
        <v>69</v>
      </c>
      <c r="Q845" s="76">
        <v>25000</v>
      </c>
      <c r="R845" s="76">
        <v>4</v>
      </c>
      <c r="S845" s="85" t="s">
        <v>875</v>
      </c>
      <c r="T845" s="88" t="s">
        <v>876</v>
      </c>
      <c r="U845" s="76">
        <v>25.22</v>
      </c>
      <c r="V845" s="117" t="s">
        <v>934</v>
      </c>
    </row>
    <row r="846" spans="1:22" ht="15" customHeight="1">
      <c r="A846" s="203">
        <v>98143407</v>
      </c>
      <c r="B846" s="78">
        <v>44748</v>
      </c>
      <c r="C846" s="79">
        <v>44749</v>
      </c>
      <c r="D846" s="77" t="s">
        <v>862</v>
      </c>
      <c r="E846" s="87">
        <v>44757</v>
      </c>
      <c r="F846" s="81">
        <v>80</v>
      </c>
      <c r="G846" s="81" t="s">
        <v>1155</v>
      </c>
      <c r="H846" s="81" t="s">
        <v>1029</v>
      </c>
      <c r="I846" s="78">
        <v>44779</v>
      </c>
      <c r="J846" s="81"/>
      <c r="K846" s="117" t="s">
        <v>932</v>
      </c>
      <c r="L846" s="82" t="s">
        <v>1030</v>
      </c>
      <c r="M846" s="77" t="s">
        <v>8</v>
      </c>
      <c r="N846" s="83"/>
      <c r="O846" s="84"/>
      <c r="P846" s="76">
        <v>69</v>
      </c>
      <c r="Q846" s="76">
        <v>25000</v>
      </c>
      <c r="R846" s="76">
        <v>4</v>
      </c>
      <c r="S846" s="85" t="s">
        <v>875</v>
      </c>
      <c r="T846" s="88" t="s">
        <v>876</v>
      </c>
      <c r="U846" s="76">
        <v>25.22</v>
      </c>
      <c r="V846" s="117" t="s">
        <v>934</v>
      </c>
    </row>
    <row r="847" spans="1:22" ht="15" customHeight="1">
      <c r="A847" s="204">
        <v>54971254</v>
      </c>
      <c r="B847" s="132">
        <v>44741</v>
      </c>
      <c r="C847" s="79">
        <v>44746</v>
      </c>
      <c r="D847" s="81" t="s">
        <v>862</v>
      </c>
      <c r="E847" s="87">
        <v>44757</v>
      </c>
      <c r="F847" s="81">
        <v>80</v>
      </c>
      <c r="G847" s="81" t="s">
        <v>1155</v>
      </c>
      <c r="H847" s="81" t="s">
        <v>1029</v>
      </c>
      <c r="I847" s="98">
        <v>44779</v>
      </c>
      <c r="J847" s="81"/>
      <c r="K847" s="116" t="s">
        <v>932</v>
      </c>
      <c r="L847" s="124" t="s">
        <v>1156</v>
      </c>
      <c r="M847" s="77" t="s">
        <v>946</v>
      </c>
      <c r="N847" s="83"/>
      <c r="O847" s="84"/>
      <c r="P847" s="76">
        <v>69</v>
      </c>
      <c r="Q847" s="81">
        <v>25000</v>
      </c>
      <c r="R847" s="81">
        <v>4</v>
      </c>
      <c r="S847" s="89" t="s">
        <v>877</v>
      </c>
      <c r="T847" s="100" t="s">
        <v>891</v>
      </c>
      <c r="U847" s="81">
        <v>25.22</v>
      </c>
      <c r="V847" s="117" t="s">
        <v>934</v>
      </c>
    </row>
    <row r="848" spans="1:22" ht="15" customHeight="1">
      <c r="A848" s="204">
        <v>54965728</v>
      </c>
      <c r="B848" s="77" t="s">
        <v>1157</v>
      </c>
      <c r="C848" s="79">
        <v>44746</v>
      </c>
      <c r="D848" s="81" t="s">
        <v>862</v>
      </c>
      <c r="E848" s="87">
        <v>44757</v>
      </c>
      <c r="F848" s="81">
        <v>80</v>
      </c>
      <c r="G848" s="81" t="s">
        <v>1155</v>
      </c>
      <c r="H848" s="81" t="s">
        <v>1029</v>
      </c>
      <c r="I848" s="98">
        <v>44779</v>
      </c>
      <c r="J848" s="81"/>
      <c r="K848" s="117" t="s">
        <v>932</v>
      </c>
      <c r="L848" s="124"/>
      <c r="M848" s="77" t="s">
        <v>1018</v>
      </c>
      <c r="N848" s="122"/>
      <c r="O848" s="84"/>
      <c r="P848" s="76">
        <v>69</v>
      </c>
      <c r="Q848" s="81">
        <v>25000</v>
      </c>
      <c r="R848" s="81">
        <v>4</v>
      </c>
      <c r="S848" s="89" t="s">
        <v>877</v>
      </c>
      <c r="T848" s="100" t="s">
        <v>891</v>
      </c>
      <c r="U848" s="81">
        <v>25.22</v>
      </c>
      <c r="V848" s="117" t="s">
        <v>934</v>
      </c>
    </row>
    <row r="849" spans="1:22" ht="15" customHeight="1">
      <c r="A849" s="205">
        <v>54970090</v>
      </c>
      <c r="B849" s="132">
        <v>44734</v>
      </c>
      <c r="C849" s="79">
        <v>44746</v>
      </c>
      <c r="D849" s="81" t="s">
        <v>862</v>
      </c>
      <c r="E849" s="87">
        <v>44757</v>
      </c>
      <c r="F849" s="81">
        <v>80</v>
      </c>
      <c r="G849" s="81" t="s">
        <v>1155</v>
      </c>
      <c r="H849" s="81" t="s">
        <v>1029</v>
      </c>
      <c r="I849" s="98">
        <v>44779</v>
      </c>
      <c r="J849" s="81"/>
      <c r="K849" s="116" t="s">
        <v>932</v>
      </c>
      <c r="L849" s="143" t="s">
        <v>1158</v>
      </c>
      <c r="M849" s="77" t="s">
        <v>946</v>
      </c>
      <c r="N849" s="83"/>
      <c r="O849" s="84"/>
      <c r="P849" s="76">
        <v>69</v>
      </c>
      <c r="Q849" s="81">
        <v>25000</v>
      </c>
      <c r="R849" s="81">
        <v>4</v>
      </c>
      <c r="S849" s="89" t="s">
        <v>877</v>
      </c>
      <c r="T849" s="100" t="s">
        <v>891</v>
      </c>
      <c r="U849" s="81">
        <v>25.22</v>
      </c>
      <c r="V849" s="117" t="s">
        <v>934</v>
      </c>
    </row>
    <row r="850" spans="1:22" ht="15" customHeight="1">
      <c r="A850" s="205">
        <v>54914890</v>
      </c>
      <c r="B850" s="132">
        <v>44734</v>
      </c>
      <c r="C850" s="79">
        <v>44746</v>
      </c>
      <c r="D850" s="81" t="s">
        <v>862</v>
      </c>
      <c r="E850" s="87">
        <v>44757</v>
      </c>
      <c r="F850" s="81">
        <v>80</v>
      </c>
      <c r="G850" s="81" t="s">
        <v>1155</v>
      </c>
      <c r="H850" s="81" t="s">
        <v>1029</v>
      </c>
      <c r="I850" s="98">
        <v>44779</v>
      </c>
      <c r="J850" s="81"/>
      <c r="K850" s="116" t="s">
        <v>932</v>
      </c>
      <c r="L850" s="143" t="s">
        <v>1159</v>
      </c>
      <c r="M850" s="77" t="s">
        <v>946</v>
      </c>
      <c r="N850" s="83"/>
      <c r="O850" s="84"/>
      <c r="P850" s="76">
        <v>68</v>
      </c>
      <c r="Q850" s="76">
        <v>25900</v>
      </c>
      <c r="R850" s="76">
        <v>4</v>
      </c>
      <c r="S850" s="85" t="s">
        <v>865</v>
      </c>
      <c r="T850" s="125" t="s">
        <v>948</v>
      </c>
      <c r="U850" s="76">
        <v>25.72</v>
      </c>
      <c r="V850" s="117" t="s">
        <v>934</v>
      </c>
    </row>
    <row r="851" spans="1:22" ht="15" customHeight="1">
      <c r="A851" s="203">
        <v>98120025</v>
      </c>
      <c r="B851" s="78">
        <v>44748</v>
      </c>
      <c r="C851" s="79">
        <v>44749</v>
      </c>
      <c r="D851" s="77" t="s">
        <v>862</v>
      </c>
      <c r="E851" s="87">
        <v>44757</v>
      </c>
      <c r="F851" s="81">
        <v>80</v>
      </c>
      <c r="G851" s="81" t="s">
        <v>1155</v>
      </c>
      <c r="H851" s="81" t="s">
        <v>1029</v>
      </c>
      <c r="I851" s="98">
        <v>6692192</v>
      </c>
      <c r="J851" s="81"/>
      <c r="K851" s="117" t="s">
        <v>932</v>
      </c>
      <c r="L851" s="82" t="s">
        <v>1030</v>
      </c>
      <c r="M851" s="77" t="s">
        <v>8</v>
      </c>
      <c r="N851" s="83"/>
      <c r="O851" s="84"/>
      <c r="P851" s="76">
        <v>69</v>
      </c>
      <c r="Q851" s="76">
        <v>25000</v>
      </c>
      <c r="R851" s="76">
        <v>4</v>
      </c>
      <c r="S851" s="85" t="s">
        <v>875</v>
      </c>
      <c r="T851" s="88" t="s">
        <v>876</v>
      </c>
      <c r="U851" s="76">
        <v>25.22</v>
      </c>
      <c r="V851" s="117" t="s">
        <v>934</v>
      </c>
    </row>
    <row r="852" spans="1:22" ht="15" customHeight="1">
      <c r="A852" s="203">
        <v>98135924</v>
      </c>
      <c r="B852" s="78">
        <v>44748</v>
      </c>
      <c r="C852" s="79">
        <v>44749</v>
      </c>
      <c r="D852" s="77" t="s">
        <v>862</v>
      </c>
      <c r="E852" s="87">
        <v>44757</v>
      </c>
      <c r="F852" s="81">
        <v>80</v>
      </c>
      <c r="G852" s="81" t="s">
        <v>1155</v>
      </c>
      <c r="H852" s="81" t="s">
        <v>1029</v>
      </c>
      <c r="I852" s="98">
        <v>6692192</v>
      </c>
      <c r="J852" s="81"/>
      <c r="K852" s="117" t="s">
        <v>932</v>
      </c>
      <c r="L852" s="82" t="s">
        <v>1030</v>
      </c>
      <c r="M852" s="77" t="s">
        <v>8</v>
      </c>
      <c r="N852" s="83"/>
      <c r="O852" s="84"/>
      <c r="P852" s="76">
        <v>69</v>
      </c>
      <c r="Q852" s="76">
        <v>25000</v>
      </c>
      <c r="R852" s="76">
        <v>4</v>
      </c>
      <c r="S852" s="85" t="s">
        <v>875</v>
      </c>
      <c r="T852" s="88" t="s">
        <v>876</v>
      </c>
      <c r="U852" s="76">
        <v>25.22</v>
      </c>
      <c r="V852" s="117" t="s">
        <v>934</v>
      </c>
    </row>
    <row r="853" spans="1:22" ht="15" customHeight="1">
      <c r="A853" s="203">
        <v>98119381</v>
      </c>
      <c r="B853" s="78">
        <v>44748</v>
      </c>
      <c r="C853" s="79">
        <v>44749</v>
      </c>
      <c r="D853" s="77" t="s">
        <v>862</v>
      </c>
      <c r="E853" s="87">
        <v>44757</v>
      </c>
      <c r="F853" s="81">
        <v>80</v>
      </c>
      <c r="G853" s="81" t="s">
        <v>1155</v>
      </c>
      <c r="H853" s="81" t="s">
        <v>1029</v>
      </c>
      <c r="I853" s="98">
        <v>6692192</v>
      </c>
      <c r="J853" s="81"/>
      <c r="K853" s="117" t="s">
        <v>932</v>
      </c>
      <c r="L853" s="82" t="s">
        <v>1030</v>
      </c>
      <c r="M853" s="77" t="s">
        <v>8</v>
      </c>
      <c r="N853" s="83"/>
      <c r="O853" s="84"/>
      <c r="P853" s="76">
        <v>69</v>
      </c>
      <c r="Q853" s="76">
        <v>25000</v>
      </c>
      <c r="R853" s="76">
        <v>4</v>
      </c>
      <c r="S853" s="85" t="s">
        <v>875</v>
      </c>
      <c r="T853" s="88" t="s">
        <v>876</v>
      </c>
      <c r="U853" s="76">
        <v>25.22</v>
      </c>
      <c r="V853" s="117" t="s">
        <v>934</v>
      </c>
    </row>
    <row r="854" spans="1:22" ht="15" customHeight="1">
      <c r="A854" s="203">
        <v>98555253</v>
      </c>
      <c r="B854" s="78">
        <v>44748</v>
      </c>
      <c r="C854" s="79">
        <v>44749</v>
      </c>
      <c r="D854" s="77" t="s">
        <v>862</v>
      </c>
      <c r="E854" s="87">
        <v>44757</v>
      </c>
      <c r="F854" s="81">
        <v>80</v>
      </c>
      <c r="G854" s="81" t="s">
        <v>1155</v>
      </c>
      <c r="H854" s="81" t="s">
        <v>1029</v>
      </c>
      <c r="I854" s="98">
        <v>6692192</v>
      </c>
      <c r="J854" s="81"/>
      <c r="K854" s="117" t="s">
        <v>932</v>
      </c>
      <c r="L854" s="82" t="s">
        <v>1030</v>
      </c>
      <c r="M854" s="77" t="s">
        <v>8</v>
      </c>
      <c r="N854" s="83"/>
      <c r="O854" s="84"/>
      <c r="P854" s="76">
        <v>69</v>
      </c>
      <c r="Q854" s="76">
        <v>25000</v>
      </c>
      <c r="R854" s="76">
        <v>4</v>
      </c>
      <c r="S854" s="85" t="s">
        <v>875</v>
      </c>
      <c r="T854" s="88" t="s">
        <v>876</v>
      </c>
      <c r="U854" s="76">
        <v>25.22</v>
      </c>
      <c r="V854" s="117" t="s">
        <v>934</v>
      </c>
    </row>
    <row r="855" spans="1:22" ht="15" customHeight="1">
      <c r="A855" s="203">
        <v>59932814</v>
      </c>
      <c r="B855" s="78">
        <v>44748</v>
      </c>
      <c r="C855" s="79">
        <v>44749</v>
      </c>
      <c r="D855" s="77" t="s">
        <v>862</v>
      </c>
      <c r="E855" s="87">
        <v>44757</v>
      </c>
      <c r="F855" s="81">
        <v>80</v>
      </c>
      <c r="G855" s="81" t="s">
        <v>1155</v>
      </c>
      <c r="H855" s="81" t="s">
        <v>1029</v>
      </c>
      <c r="I855" s="98">
        <v>6692192</v>
      </c>
      <c r="J855" s="81"/>
      <c r="K855" s="117" t="s">
        <v>932</v>
      </c>
      <c r="L855" s="82" t="s">
        <v>1030</v>
      </c>
      <c r="M855" s="77" t="s">
        <v>8</v>
      </c>
      <c r="N855" s="83"/>
      <c r="O855" s="84"/>
      <c r="P855" s="76">
        <v>69</v>
      </c>
      <c r="Q855" s="81">
        <v>25000</v>
      </c>
      <c r="R855" s="81">
        <v>4</v>
      </c>
      <c r="S855" s="89" t="s">
        <v>877</v>
      </c>
      <c r="T855" s="100" t="s">
        <v>891</v>
      </c>
      <c r="U855" s="81">
        <v>25.22</v>
      </c>
      <c r="V855" s="117" t="s">
        <v>934</v>
      </c>
    </row>
    <row r="856" spans="1:22" ht="15" customHeight="1">
      <c r="A856" s="203">
        <v>98196280</v>
      </c>
      <c r="B856" s="78">
        <v>44748</v>
      </c>
      <c r="C856" s="79">
        <v>44749</v>
      </c>
      <c r="D856" s="77" t="s">
        <v>862</v>
      </c>
      <c r="E856" s="87">
        <v>44757</v>
      </c>
      <c r="F856" s="81">
        <v>80</v>
      </c>
      <c r="G856" s="81" t="s">
        <v>1155</v>
      </c>
      <c r="H856" s="81" t="s">
        <v>1029</v>
      </c>
      <c r="I856" s="98">
        <v>6692192</v>
      </c>
      <c r="J856" s="81"/>
      <c r="K856" s="117" t="s">
        <v>932</v>
      </c>
      <c r="L856" s="82" t="s">
        <v>1030</v>
      </c>
      <c r="M856" s="77" t="s">
        <v>8</v>
      </c>
      <c r="N856" s="83"/>
      <c r="O856" s="84"/>
      <c r="P856" s="76">
        <v>69</v>
      </c>
      <c r="Q856" s="76">
        <v>25000</v>
      </c>
      <c r="R856" s="76">
        <v>4</v>
      </c>
      <c r="S856" s="85" t="s">
        <v>875</v>
      </c>
      <c r="T856" s="88" t="s">
        <v>876</v>
      </c>
      <c r="U856" s="76">
        <v>25.22</v>
      </c>
      <c r="V856" s="117" t="s">
        <v>934</v>
      </c>
    </row>
    <row r="857" spans="1:22" ht="15" customHeight="1">
      <c r="A857" s="203">
        <v>54271804</v>
      </c>
      <c r="B857" s="78">
        <v>44742</v>
      </c>
      <c r="C857" s="79">
        <v>44742</v>
      </c>
      <c r="D857" s="77" t="s">
        <v>862</v>
      </c>
      <c r="E857" s="87">
        <v>44757</v>
      </c>
      <c r="F857" s="81">
        <v>80</v>
      </c>
      <c r="G857" s="81" t="s">
        <v>1155</v>
      </c>
      <c r="H857" s="81" t="s">
        <v>967</v>
      </c>
      <c r="I857" s="78">
        <v>44772</v>
      </c>
      <c r="J857" s="81"/>
      <c r="K857" s="117" t="s">
        <v>932</v>
      </c>
      <c r="L857" s="82" t="s">
        <v>968</v>
      </c>
      <c r="M857" s="77" t="s">
        <v>8</v>
      </c>
      <c r="N857" s="83"/>
      <c r="O857" s="84"/>
      <c r="P857" s="76">
        <v>69</v>
      </c>
      <c r="Q857" s="76">
        <v>25000</v>
      </c>
      <c r="R857" s="76">
        <v>4</v>
      </c>
      <c r="S857" s="85" t="s">
        <v>865</v>
      </c>
      <c r="T857" s="137" t="s">
        <v>969</v>
      </c>
      <c r="U857" s="76">
        <v>25.72</v>
      </c>
      <c r="V857" s="117" t="s">
        <v>934</v>
      </c>
    </row>
    <row r="858" spans="1:22" ht="15" customHeight="1">
      <c r="A858" s="203">
        <v>54272638</v>
      </c>
      <c r="B858" s="78">
        <v>44742</v>
      </c>
      <c r="C858" s="79">
        <v>44742</v>
      </c>
      <c r="D858" s="77" t="s">
        <v>862</v>
      </c>
      <c r="E858" s="87">
        <v>44757</v>
      </c>
      <c r="F858" s="81">
        <v>80</v>
      </c>
      <c r="G858" s="81" t="s">
        <v>1155</v>
      </c>
      <c r="H858" s="81" t="s">
        <v>967</v>
      </c>
      <c r="I858" s="78">
        <v>44772</v>
      </c>
      <c r="J858" s="81"/>
      <c r="K858" s="117" t="s">
        <v>932</v>
      </c>
      <c r="L858" s="82" t="s">
        <v>968</v>
      </c>
      <c r="M858" s="77" t="s">
        <v>8</v>
      </c>
      <c r="N858" s="83"/>
      <c r="O858" s="84"/>
      <c r="P858" s="76">
        <v>69</v>
      </c>
      <c r="Q858" s="76">
        <v>25000</v>
      </c>
      <c r="R858" s="76">
        <v>4</v>
      </c>
      <c r="S858" s="85" t="s">
        <v>865</v>
      </c>
      <c r="T858" s="137" t="s">
        <v>969</v>
      </c>
      <c r="U858" s="76">
        <v>25.72</v>
      </c>
      <c r="V858" s="117" t="s">
        <v>934</v>
      </c>
    </row>
    <row r="859" spans="1:22" ht="15" customHeight="1">
      <c r="A859" s="203">
        <v>54968953</v>
      </c>
      <c r="B859" s="78">
        <v>44742</v>
      </c>
      <c r="C859" s="79">
        <v>44742</v>
      </c>
      <c r="D859" s="77" t="s">
        <v>862</v>
      </c>
      <c r="E859" s="87">
        <v>44757</v>
      </c>
      <c r="F859" s="81">
        <v>80</v>
      </c>
      <c r="G859" s="81" t="s">
        <v>1155</v>
      </c>
      <c r="H859" s="81" t="s">
        <v>967</v>
      </c>
      <c r="I859" s="78">
        <v>44772</v>
      </c>
      <c r="J859" s="81"/>
      <c r="K859" s="117" t="s">
        <v>932</v>
      </c>
      <c r="L859" s="82" t="s">
        <v>968</v>
      </c>
      <c r="M859" s="77" t="s">
        <v>8</v>
      </c>
      <c r="N859" s="83"/>
      <c r="O859" s="84"/>
      <c r="P859" s="76">
        <v>69</v>
      </c>
      <c r="Q859" s="81">
        <v>25000</v>
      </c>
      <c r="R859" s="81">
        <v>4</v>
      </c>
      <c r="S859" s="89" t="s">
        <v>877</v>
      </c>
      <c r="T859" s="100" t="s">
        <v>891</v>
      </c>
      <c r="U859" s="81">
        <v>25.22</v>
      </c>
      <c r="V859" s="117" t="s">
        <v>934</v>
      </c>
    </row>
    <row r="860" spans="1:22" ht="15" customHeight="1">
      <c r="A860" s="203">
        <v>95266391</v>
      </c>
      <c r="B860" s="78">
        <v>44742</v>
      </c>
      <c r="C860" s="79">
        <v>44742</v>
      </c>
      <c r="D860" s="77" t="s">
        <v>862</v>
      </c>
      <c r="E860" s="87">
        <v>44757</v>
      </c>
      <c r="F860" s="81">
        <v>80</v>
      </c>
      <c r="G860" s="81" t="s">
        <v>1155</v>
      </c>
      <c r="H860" s="81" t="s">
        <v>967</v>
      </c>
      <c r="I860" s="78">
        <v>44772</v>
      </c>
      <c r="J860" s="81"/>
      <c r="K860" s="117" t="s">
        <v>932</v>
      </c>
      <c r="L860" s="82" t="s">
        <v>968</v>
      </c>
      <c r="M860" s="77" t="s">
        <v>8</v>
      </c>
      <c r="N860" s="83"/>
      <c r="O860" s="84"/>
      <c r="P860" s="76">
        <v>69</v>
      </c>
      <c r="Q860" s="76">
        <v>25000</v>
      </c>
      <c r="R860" s="76">
        <v>4</v>
      </c>
      <c r="S860" s="85" t="s">
        <v>875</v>
      </c>
      <c r="T860" s="88" t="s">
        <v>876</v>
      </c>
      <c r="U860" s="76">
        <v>25.22</v>
      </c>
      <c r="V860" s="117" t="s">
        <v>934</v>
      </c>
    </row>
    <row r="861" spans="1:22" ht="15" customHeight="1">
      <c r="A861" s="203">
        <v>98551005</v>
      </c>
      <c r="B861" s="78">
        <v>44742</v>
      </c>
      <c r="C861" s="79">
        <v>44742</v>
      </c>
      <c r="D861" s="77" t="s">
        <v>862</v>
      </c>
      <c r="E861" s="87">
        <v>44757</v>
      </c>
      <c r="F861" s="81">
        <v>80</v>
      </c>
      <c r="G861" s="81" t="s">
        <v>1155</v>
      </c>
      <c r="H861" s="81" t="s">
        <v>967</v>
      </c>
      <c r="I861" s="78">
        <v>44772</v>
      </c>
      <c r="J861" s="81"/>
      <c r="K861" s="117" t="s">
        <v>932</v>
      </c>
      <c r="L861" s="82" t="s">
        <v>968</v>
      </c>
      <c r="M861" s="77" t="s">
        <v>8</v>
      </c>
      <c r="N861" s="83"/>
      <c r="O861" s="84"/>
      <c r="P861" s="76">
        <v>69</v>
      </c>
      <c r="Q861" s="76">
        <v>25000</v>
      </c>
      <c r="R861" s="76">
        <v>4</v>
      </c>
      <c r="S861" s="85" t="s">
        <v>875</v>
      </c>
      <c r="T861" s="88" t="s">
        <v>876</v>
      </c>
      <c r="U861" s="76">
        <v>25.22</v>
      </c>
      <c r="V861" s="117" t="s">
        <v>934</v>
      </c>
    </row>
    <row r="862" spans="1:22" ht="15" customHeight="1">
      <c r="A862" s="91"/>
      <c r="B862" s="93"/>
      <c r="C862" s="93"/>
      <c r="D862" s="92"/>
      <c r="E862" s="92"/>
      <c r="F862" s="92"/>
      <c r="G862" s="190"/>
      <c r="H862" s="439" t="s">
        <v>1160</v>
      </c>
      <c r="I862" s="440"/>
      <c r="J862" s="441"/>
      <c r="K862" s="92"/>
      <c r="L862" s="92"/>
      <c r="M862" s="92"/>
      <c r="N862" s="92"/>
      <c r="O862" s="94"/>
      <c r="P862" s="92"/>
      <c r="Q862" s="92"/>
      <c r="R862" s="92"/>
      <c r="S862" s="92"/>
      <c r="T862" s="92"/>
      <c r="U862" s="92"/>
      <c r="V862" s="92"/>
    </row>
    <row r="863" spans="1:22" ht="15" customHeight="1">
      <c r="A863" s="206">
        <v>94278249</v>
      </c>
      <c r="B863" s="78">
        <v>44741</v>
      </c>
      <c r="C863" s="79">
        <v>44741</v>
      </c>
      <c r="D863" s="77" t="s">
        <v>862</v>
      </c>
      <c r="E863" s="80">
        <v>44757.958333333336</v>
      </c>
      <c r="F863" s="103">
        <v>40</v>
      </c>
      <c r="G863" s="81" t="s">
        <v>1160</v>
      </c>
      <c r="H863" s="81" t="s">
        <v>1015</v>
      </c>
      <c r="I863" s="78">
        <v>44780</v>
      </c>
      <c r="J863" s="81"/>
      <c r="K863" s="97" t="s">
        <v>882</v>
      </c>
      <c r="L863" s="82" t="s">
        <v>960</v>
      </c>
      <c r="M863" s="76" t="s">
        <v>961</v>
      </c>
      <c r="N863" s="83"/>
      <c r="O863" s="84"/>
      <c r="P863" s="76">
        <v>70</v>
      </c>
      <c r="Q863" s="127">
        <v>24000</v>
      </c>
      <c r="R863" s="127">
        <v>2</v>
      </c>
      <c r="S863" s="85" t="s">
        <v>902</v>
      </c>
      <c r="T863" s="114" t="s">
        <v>962</v>
      </c>
      <c r="U863" s="127">
        <v>14.62</v>
      </c>
      <c r="V863" s="90" t="s">
        <v>884</v>
      </c>
    </row>
    <row r="864" spans="1:22" ht="15" customHeight="1">
      <c r="A864" s="207">
        <v>94426178</v>
      </c>
      <c r="B864" s="78">
        <v>44745</v>
      </c>
      <c r="C864" s="79">
        <v>44746</v>
      </c>
      <c r="D864" s="77" t="s">
        <v>862</v>
      </c>
      <c r="E864" s="87">
        <v>44757</v>
      </c>
      <c r="F864" s="103">
        <v>40</v>
      </c>
      <c r="G864" s="81" t="s">
        <v>1160</v>
      </c>
      <c r="H864" s="81" t="s">
        <v>1015</v>
      </c>
      <c r="I864" s="78">
        <v>44780</v>
      </c>
      <c r="J864" s="81"/>
      <c r="K864" s="97" t="s">
        <v>882</v>
      </c>
      <c r="L864" s="82" t="s">
        <v>985</v>
      </c>
      <c r="M864" s="77" t="s">
        <v>7</v>
      </c>
      <c r="N864" s="83"/>
      <c r="O864" s="84"/>
      <c r="P864" s="76">
        <v>73</v>
      </c>
      <c r="Q864" s="76">
        <v>20800</v>
      </c>
      <c r="R864" s="76">
        <v>2</v>
      </c>
      <c r="S864" s="85" t="s">
        <v>902</v>
      </c>
      <c r="T864" s="76" t="s">
        <v>905</v>
      </c>
      <c r="U864" s="76">
        <v>14.62</v>
      </c>
      <c r="V864" s="90" t="s">
        <v>884</v>
      </c>
    </row>
    <row r="865" spans="1:22" ht="15" customHeight="1">
      <c r="A865" s="206">
        <v>54956701</v>
      </c>
      <c r="B865" s="132">
        <v>44741</v>
      </c>
      <c r="C865" s="79">
        <v>44746</v>
      </c>
      <c r="D865" s="81" t="s">
        <v>862</v>
      </c>
      <c r="E865" s="87">
        <v>44757</v>
      </c>
      <c r="F865" s="103">
        <v>40</v>
      </c>
      <c r="G865" s="81" t="s">
        <v>1160</v>
      </c>
      <c r="H865" s="81" t="s">
        <v>1029</v>
      </c>
      <c r="I865" s="98">
        <v>6692192</v>
      </c>
      <c r="J865" s="81"/>
      <c r="K865" s="97" t="s">
        <v>882</v>
      </c>
      <c r="L865" s="124" t="s">
        <v>1161</v>
      </c>
      <c r="M865" s="77" t="s">
        <v>1133</v>
      </c>
      <c r="N865" s="122"/>
      <c r="O865" s="84"/>
      <c r="P865" s="76">
        <v>72</v>
      </c>
      <c r="Q865" s="76">
        <v>19900</v>
      </c>
      <c r="R865" s="76">
        <v>2</v>
      </c>
      <c r="S865" s="85" t="s">
        <v>953</v>
      </c>
      <c r="T865" s="76" t="s">
        <v>1001</v>
      </c>
      <c r="U865" s="76">
        <v>14.62</v>
      </c>
      <c r="V865" s="90" t="s">
        <v>884</v>
      </c>
    </row>
    <row r="866" spans="1:22" ht="15" customHeight="1">
      <c r="A866" s="207">
        <v>95563193</v>
      </c>
      <c r="B866" s="78">
        <v>44739</v>
      </c>
      <c r="C866" s="79">
        <v>44740</v>
      </c>
      <c r="D866" s="77" t="s">
        <v>862</v>
      </c>
      <c r="E866" s="87">
        <v>44757</v>
      </c>
      <c r="F866" s="103">
        <v>40</v>
      </c>
      <c r="G866" s="81" t="s">
        <v>1160</v>
      </c>
      <c r="H866" s="81" t="s">
        <v>1015</v>
      </c>
      <c r="I866" s="78">
        <v>44780</v>
      </c>
      <c r="J866" s="81"/>
      <c r="K866" s="97" t="s">
        <v>882</v>
      </c>
      <c r="L866" s="82" t="s">
        <v>887</v>
      </c>
      <c r="M866" s="77" t="s">
        <v>7</v>
      </c>
      <c r="N866" s="83"/>
      <c r="O866" s="84"/>
      <c r="P866" s="76">
        <v>73</v>
      </c>
      <c r="Q866" s="76">
        <v>19500</v>
      </c>
      <c r="R866" s="76">
        <v>2</v>
      </c>
      <c r="S866" s="85" t="s">
        <v>902</v>
      </c>
      <c r="T866" s="76" t="s">
        <v>903</v>
      </c>
      <c r="U866" s="76">
        <v>14.62</v>
      </c>
      <c r="V866" s="90" t="s">
        <v>884</v>
      </c>
    </row>
    <row r="867" spans="1:22" ht="15" customHeight="1">
      <c r="A867" s="207">
        <v>94288149</v>
      </c>
      <c r="B867" s="78">
        <v>44741</v>
      </c>
      <c r="C867" s="79">
        <v>44742</v>
      </c>
      <c r="D867" s="114" t="s">
        <v>862</v>
      </c>
      <c r="E867" s="87">
        <v>44757</v>
      </c>
      <c r="F867" s="103">
        <v>40</v>
      </c>
      <c r="G867" s="81" t="s">
        <v>1160</v>
      </c>
      <c r="H867" s="81" t="s">
        <v>923</v>
      </c>
      <c r="I867" s="78">
        <v>44771</v>
      </c>
      <c r="J867" s="81"/>
      <c r="K867" s="97" t="s">
        <v>882</v>
      </c>
      <c r="L867" s="82" t="s">
        <v>935</v>
      </c>
      <c r="M867" s="77" t="s">
        <v>6</v>
      </c>
      <c r="N867" s="83"/>
      <c r="O867" s="84"/>
      <c r="P867" s="76">
        <v>70</v>
      </c>
      <c r="Q867" s="127">
        <v>24000</v>
      </c>
      <c r="R867" s="127">
        <v>2</v>
      </c>
      <c r="S867" s="85" t="s">
        <v>902</v>
      </c>
      <c r="T867" s="114" t="s">
        <v>962</v>
      </c>
      <c r="U867" s="127">
        <v>14.62</v>
      </c>
      <c r="V867" s="90" t="s">
        <v>884</v>
      </c>
    </row>
    <row r="868" spans="1:22" ht="15" customHeight="1">
      <c r="A868" s="207">
        <v>94276508</v>
      </c>
      <c r="B868" s="78">
        <v>44736</v>
      </c>
      <c r="C868" s="79">
        <v>44737</v>
      </c>
      <c r="D868" s="77" t="s">
        <v>862</v>
      </c>
      <c r="E868" s="87">
        <v>44757</v>
      </c>
      <c r="F868" s="103">
        <v>40</v>
      </c>
      <c r="G868" s="81" t="s">
        <v>1160</v>
      </c>
      <c r="H868" s="81" t="s">
        <v>1015</v>
      </c>
      <c r="I868" s="78">
        <v>44780</v>
      </c>
      <c r="J868" s="81"/>
      <c r="K868" s="97" t="s">
        <v>882</v>
      </c>
      <c r="L868" s="82" t="s">
        <v>890</v>
      </c>
      <c r="M868" s="77" t="s">
        <v>7</v>
      </c>
      <c r="N868" s="83"/>
      <c r="O868" s="84"/>
      <c r="P868" s="76">
        <v>70</v>
      </c>
      <c r="Q868" s="127">
        <v>24000</v>
      </c>
      <c r="R868" s="127">
        <v>2</v>
      </c>
      <c r="S868" s="85" t="s">
        <v>902</v>
      </c>
      <c r="T868" s="114" t="s">
        <v>962</v>
      </c>
      <c r="U868" s="127">
        <v>14.62</v>
      </c>
      <c r="V868" s="90" t="s">
        <v>884</v>
      </c>
    </row>
    <row r="869" spans="1:22" ht="15" customHeight="1">
      <c r="A869" s="207">
        <v>94353968</v>
      </c>
      <c r="B869" s="78">
        <v>44741</v>
      </c>
      <c r="C869" s="79">
        <v>44742</v>
      </c>
      <c r="D869" s="114" t="s">
        <v>862</v>
      </c>
      <c r="E869" s="87">
        <v>44757</v>
      </c>
      <c r="F869" s="103">
        <v>40</v>
      </c>
      <c r="G869" s="81" t="s">
        <v>1160</v>
      </c>
      <c r="H869" s="81" t="s">
        <v>923</v>
      </c>
      <c r="I869" s="78">
        <v>44771</v>
      </c>
      <c r="J869" s="81"/>
      <c r="K869" s="97" t="s">
        <v>882</v>
      </c>
      <c r="L869" s="82" t="s">
        <v>935</v>
      </c>
      <c r="M869" s="77" t="s">
        <v>6</v>
      </c>
      <c r="N869" s="83"/>
      <c r="O869" s="84"/>
      <c r="P869" s="76">
        <v>73</v>
      </c>
      <c r="Q869" s="76">
        <v>20000</v>
      </c>
      <c r="R869" s="76">
        <v>2</v>
      </c>
      <c r="S869" s="85" t="s">
        <v>902</v>
      </c>
      <c r="T869" s="76" t="s">
        <v>903</v>
      </c>
      <c r="U869" s="76">
        <v>14.62</v>
      </c>
      <c r="V869" s="90" t="s">
        <v>884</v>
      </c>
    </row>
    <row r="870" spans="1:22" ht="15" customHeight="1">
      <c r="A870" s="207">
        <v>94292430</v>
      </c>
      <c r="B870" s="78">
        <v>44741</v>
      </c>
      <c r="C870" s="79">
        <v>44742</v>
      </c>
      <c r="D870" s="114" t="s">
        <v>862</v>
      </c>
      <c r="E870" s="87">
        <v>44757</v>
      </c>
      <c r="F870" s="103">
        <v>40</v>
      </c>
      <c r="G870" s="81" t="s">
        <v>1160</v>
      </c>
      <c r="H870" s="81" t="s">
        <v>923</v>
      </c>
      <c r="I870" s="78">
        <v>44771</v>
      </c>
      <c r="J870" s="81"/>
      <c r="K870" s="97" t="s">
        <v>882</v>
      </c>
      <c r="L870" s="82" t="s">
        <v>935</v>
      </c>
      <c r="M870" s="77" t="s">
        <v>6</v>
      </c>
      <c r="N870" s="83"/>
      <c r="O870" s="84"/>
      <c r="P870" s="76">
        <v>70</v>
      </c>
      <c r="Q870" s="127">
        <v>24000</v>
      </c>
      <c r="R870" s="127">
        <v>2</v>
      </c>
      <c r="S870" s="85" t="s">
        <v>902</v>
      </c>
      <c r="T870" s="114" t="s">
        <v>962</v>
      </c>
      <c r="U870" s="127">
        <v>14.62</v>
      </c>
      <c r="V870" s="90" t="s">
        <v>884</v>
      </c>
    </row>
    <row r="871" spans="1:22" ht="15" customHeight="1">
      <c r="A871" s="207">
        <v>94264710</v>
      </c>
      <c r="B871" s="78">
        <v>44741</v>
      </c>
      <c r="C871" s="79">
        <v>44742</v>
      </c>
      <c r="D871" s="114" t="s">
        <v>862</v>
      </c>
      <c r="E871" s="87">
        <v>44757</v>
      </c>
      <c r="F871" s="103">
        <v>40</v>
      </c>
      <c r="G871" s="81" t="s">
        <v>1160</v>
      </c>
      <c r="H871" s="81" t="s">
        <v>923</v>
      </c>
      <c r="I871" s="78">
        <v>44771</v>
      </c>
      <c r="J871" s="81"/>
      <c r="K871" s="97" t="s">
        <v>882</v>
      </c>
      <c r="L871" s="82" t="s">
        <v>935</v>
      </c>
      <c r="M871" s="77" t="s">
        <v>6</v>
      </c>
      <c r="N871" s="83"/>
      <c r="O871" s="84"/>
      <c r="P871" s="76">
        <v>70</v>
      </c>
      <c r="Q871" s="127">
        <v>24000</v>
      </c>
      <c r="R871" s="127">
        <v>2</v>
      </c>
      <c r="S871" s="85" t="s">
        <v>902</v>
      </c>
      <c r="T871" s="114" t="s">
        <v>962</v>
      </c>
      <c r="U871" s="127">
        <v>14.62</v>
      </c>
      <c r="V871" s="90" t="s">
        <v>884</v>
      </c>
    </row>
    <row r="872" spans="1:22" ht="15" customHeight="1">
      <c r="A872" s="207">
        <v>94430436</v>
      </c>
      <c r="B872" s="78">
        <v>44741</v>
      </c>
      <c r="C872" s="79">
        <v>44742</v>
      </c>
      <c r="D872" s="114" t="s">
        <v>862</v>
      </c>
      <c r="E872" s="87">
        <v>44757</v>
      </c>
      <c r="F872" s="103">
        <v>40</v>
      </c>
      <c r="G872" s="81" t="s">
        <v>1160</v>
      </c>
      <c r="H872" s="81" t="s">
        <v>923</v>
      </c>
      <c r="I872" s="78">
        <v>44771</v>
      </c>
      <c r="J872" s="81"/>
      <c r="K872" s="97" t="s">
        <v>882</v>
      </c>
      <c r="L872" s="82" t="s">
        <v>935</v>
      </c>
      <c r="M872" s="77" t="s">
        <v>6</v>
      </c>
      <c r="N872" s="83"/>
      <c r="O872" s="84"/>
      <c r="P872" s="76">
        <v>73</v>
      </c>
      <c r="Q872" s="76">
        <v>20800</v>
      </c>
      <c r="R872" s="76">
        <v>2</v>
      </c>
      <c r="S872" s="85" t="s">
        <v>902</v>
      </c>
      <c r="T872" s="76" t="s">
        <v>905</v>
      </c>
      <c r="U872" s="76">
        <v>14.62</v>
      </c>
      <c r="V872" s="90" t="s">
        <v>884</v>
      </c>
    </row>
    <row r="873" spans="1:22" ht="15" customHeight="1">
      <c r="A873" s="207">
        <v>59279794</v>
      </c>
      <c r="B873" s="78">
        <v>44739</v>
      </c>
      <c r="C873" s="79">
        <v>44740</v>
      </c>
      <c r="D873" s="77" t="s">
        <v>862</v>
      </c>
      <c r="E873" s="87">
        <v>44757</v>
      </c>
      <c r="F873" s="102">
        <v>60</v>
      </c>
      <c r="G873" s="81" t="s">
        <v>1160</v>
      </c>
      <c r="H873" s="81" t="s">
        <v>1015</v>
      </c>
      <c r="I873" s="78">
        <v>44780</v>
      </c>
      <c r="J873" s="81"/>
      <c r="K873" s="97" t="s">
        <v>882</v>
      </c>
      <c r="L873" s="82" t="s">
        <v>887</v>
      </c>
      <c r="M873" s="77" t="s">
        <v>7</v>
      </c>
      <c r="N873" s="83"/>
      <c r="O873" s="84"/>
      <c r="P873" s="76">
        <v>72</v>
      </c>
      <c r="Q873" s="76">
        <v>21700</v>
      </c>
      <c r="R873" s="76">
        <v>3</v>
      </c>
      <c r="S873" s="85" t="s">
        <v>899</v>
      </c>
      <c r="T873" s="76" t="s">
        <v>900</v>
      </c>
      <c r="U873" s="81">
        <v>19.62</v>
      </c>
      <c r="V873" s="90" t="s">
        <v>884</v>
      </c>
    </row>
    <row r="874" spans="1:22" ht="15" customHeight="1">
      <c r="A874" s="207">
        <v>94833035</v>
      </c>
      <c r="B874" s="78">
        <v>44738</v>
      </c>
      <c r="C874" s="79">
        <v>44739</v>
      </c>
      <c r="D874" s="77" t="s">
        <v>862</v>
      </c>
      <c r="E874" s="87">
        <v>44757</v>
      </c>
      <c r="F874" s="102">
        <v>60</v>
      </c>
      <c r="G874" s="81" t="s">
        <v>1160</v>
      </c>
      <c r="H874" s="81" t="s">
        <v>1015</v>
      </c>
      <c r="I874" s="78">
        <v>44780</v>
      </c>
      <c r="J874" s="81"/>
      <c r="K874" s="97" t="s">
        <v>882</v>
      </c>
      <c r="L874" s="82" t="s">
        <v>883</v>
      </c>
      <c r="M874" s="77" t="s">
        <v>7</v>
      </c>
      <c r="N874" s="83"/>
      <c r="O874" s="84"/>
      <c r="P874" s="76">
        <v>68</v>
      </c>
      <c r="Q874" s="76">
        <v>24000</v>
      </c>
      <c r="R874" s="76">
        <v>3</v>
      </c>
      <c r="S874" s="85" t="s">
        <v>899</v>
      </c>
      <c r="T874" s="76" t="s">
        <v>901</v>
      </c>
      <c r="U874" s="76">
        <v>19.62</v>
      </c>
      <c r="V874" s="90" t="s">
        <v>884</v>
      </c>
    </row>
    <row r="875" spans="1:22" ht="15" customHeight="1">
      <c r="A875" s="207">
        <v>94820735</v>
      </c>
      <c r="B875" s="78">
        <v>44748</v>
      </c>
      <c r="C875" s="79">
        <v>44749</v>
      </c>
      <c r="D875" s="77" t="s">
        <v>862</v>
      </c>
      <c r="E875" s="87">
        <v>44757</v>
      </c>
      <c r="F875" s="102">
        <v>60</v>
      </c>
      <c r="G875" s="81" t="s">
        <v>1160</v>
      </c>
      <c r="H875" s="81" t="s">
        <v>1015</v>
      </c>
      <c r="I875" s="78">
        <v>44780</v>
      </c>
      <c r="J875" s="81"/>
      <c r="K875" s="97" t="s">
        <v>882</v>
      </c>
      <c r="L875" s="82" t="s">
        <v>1016</v>
      </c>
      <c r="M875" s="77" t="s">
        <v>7</v>
      </c>
      <c r="N875" s="83">
        <v>44816</v>
      </c>
      <c r="O875" s="84"/>
      <c r="P875" s="76">
        <v>68</v>
      </c>
      <c r="Q875" s="76">
        <v>24000</v>
      </c>
      <c r="R875" s="76">
        <v>3</v>
      </c>
      <c r="S875" s="85" t="s">
        <v>899</v>
      </c>
      <c r="T875" s="76" t="s">
        <v>901</v>
      </c>
      <c r="U875" s="76">
        <v>19.62</v>
      </c>
      <c r="V875" s="90" t="s">
        <v>884</v>
      </c>
    </row>
    <row r="876" spans="1:22" ht="15" customHeight="1">
      <c r="A876" s="207">
        <v>94823119</v>
      </c>
      <c r="B876" s="78">
        <v>44748</v>
      </c>
      <c r="C876" s="79">
        <v>44749</v>
      </c>
      <c r="D876" s="77" t="s">
        <v>862</v>
      </c>
      <c r="E876" s="87">
        <v>44757</v>
      </c>
      <c r="F876" s="102">
        <v>60</v>
      </c>
      <c r="G876" s="81" t="s">
        <v>1160</v>
      </c>
      <c r="H876" s="81" t="s">
        <v>1015</v>
      </c>
      <c r="I876" s="78">
        <v>44780</v>
      </c>
      <c r="J876" s="81"/>
      <c r="K876" s="97" t="s">
        <v>882</v>
      </c>
      <c r="L876" s="82" t="s">
        <v>1016</v>
      </c>
      <c r="M876" s="77" t="s">
        <v>7</v>
      </c>
      <c r="N876" s="83"/>
      <c r="O876" s="84"/>
      <c r="P876" s="76">
        <v>68</v>
      </c>
      <c r="Q876" s="76">
        <v>24000</v>
      </c>
      <c r="R876" s="76">
        <v>3</v>
      </c>
      <c r="S876" s="85" t="s">
        <v>899</v>
      </c>
      <c r="T876" s="76" t="s">
        <v>901</v>
      </c>
      <c r="U876" s="76">
        <v>19.62</v>
      </c>
      <c r="V876" s="90" t="s">
        <v>884</v>
      </c>
    </row>
    <row r="877" spans="1:22" ht="15" customHeight="1">
      <c r="A877" s="207">
        <v>58408501</v>
      </c>
      <c r="B877" s="78">
        <v>44748</v>
      </c>
      <c r="C877" s="79">
        <v>44749</v>
      </c>
      <c r="D877" s="77" t="s">
        <v>862</v>
      </c>
      <c r="E877" s="87">
        <v>44757</v>
      </c>
      <c r="F877" s="102">
        <v>60</v>
      </c>
      <c r="G877" s="81" t="s">
        <v>1160</v>
      </c>
      <c r="H877" s="81" t="s">
        <v>1015</v>
      </c>
      <c r="I877" s="78">
        <v>44780</v>
      </c>
      <c r="J877" s="81"/>
      <c r="K877" s="97" t="s">
        <v>882</v>
      </c>
      <c r="L877" s="82" t="s">
        <v>1016</v>
      </c>
      <c r="M877" s="77" t="s">
        <v>7</v>
      </c>
      <c r="N877" s="83"/>
      <c r="O877" s="84"/>
      <c r="P877" s="76">
        <v>72</v>
      </c>
      <c r="Q877" s="76">
        <v>21700</v>
      </c>
      <c r="R877" s="76">
        <v>3</v>
      </c>
      <c r="S877" s="85" t="s">
        <v>899</v>
      </c>
      <c r="T877" s="76" t="s">
        <v>900</v>
      </c>
      <c r="U877" s="81">
        <v>19.62</v>
      </c>
      <c r="V877" s="90" t="s">
        <v>884</v>
      </c>
    </row>
    <row r="878" spans="1:22" ht="15" customHeight="1">
      <c r="A878" s="207">
        <v>58405010</v>
      </c>
      <c r="B878" s="78">
        <v>44748</v>
      </c>
      <c r="C878" s="79">
        <v>44749</v>
      </c>
      <c r="D878" s="77" t="s">
        <v>862</v>
      </c>
      <c r="E878" s="87">
        <v>44757</v>
      </c>
      <c r="F878" s="102">
        <v>60</v>
      </c>
      <c r="G878" s="81" t="s">
        <v>1160</v>
      </c>
      <c r="H878" s="81" t="s">
        <v>1015</v>
      </c>
      <c r="I878" s="78">
        <v>44780</v>
      </c>
      <c r="J878" s="81"/>
      <c r="K878" s="97" t="s">
        <v>882</v>
      </c>
      <c r="L878" s="82" t="s">
        <v>1016</v>
      </c>
      <c r="M878" s="77" t="s">
        <v>7</v>
      </c>
      <c r="N878" s="83"/>
      <c r="O878" s="84"/>
      <c r="P878" s="76">
        <v>72</v>
      </c>
      <c r="Q878" s="76">
        <v>21700</v>
      </c>
      <c r="R878" s="76">
        <v>3</v>
      </c>
      <c r="S878" s="85" t="s">
        <v>899</v>
      </c>
      <c r="T878" s="76" t="s">
        <v>900</v>
      </c>
      <c r="U878" s="81">
        <v>19.62</v>
      </c>
      <c r="V878" s="90" t="s">
        <v>884</v>
      </c>
    </row>
    <row r="879" spans="1:22" ht="15" customHeight="1">
      <c r="A879" s="207">
        <v>98020167</v>
      </c>
      <c r="B879" s="78">
        <v>44751</v>
      </c>
      <c r="C879" s="79">
        <v>44752</v>
      </c>
      <c r="D879" s="77" t="s">
        <v>862</v>
      </c>
      <c r="E879" s="87">
        <v>44757</v>
      </c>
      <c r="F879" s="81">
        <v>80</v>
      </c>
      <c r="G879" s="81" t="s">
        <v>1160</v>
      </c>
      <c r="H879" s="81" t="s">
        <v>1021</v>
      </c>
      <c r="I879" s="78">
        <v>44781</v>
      </c>
      <c r="J879" s="81"/>
      <c r="K879" s="97" t="s">
        <v>882</v>
      </c>
      <c r="L879" s="82" t="s">
        <v>1088</v>
      </c>
      <c r="M879" s="77" t="s">
        <v>7</v>
      </c>
      <c r="N879" s="83"/>
      <c r="O879" s="84"/>
      <c r="P879" s="76">
        <v>69</v>
      </c>
      <c r="Q879" s="76">
        <v>25000</v>
      </c>
      <c r="R879" s="76">
        <v>4</v>
      </c>
      <c r="S879" s="85" t="s">
        <v>875</v>
      </c>
      <c r="T879" s="88" t="s">
        <v>876</v>
      </c>
      <c r="U879" s="76">
        <v>25.22</v>
      </c>
      <c r="V879" s="90" t="s">
        <v>884</v>
      </c>
    </row>
    <row r="880" spans="1:22" ht="15" customHeight="1">
      <c r="A880" s="207">
        <v>91985093</v>
      </c>
      <c r="B880" s="78">
        <v>44751</v>
      </c>
      <c r="C880" s="79">
        <v>44752</v>
      </c>
      <c r="D880" s="77" t="s">
        <v>862</v>
      </c>
      <c r="E880" s="87">
        <v>44757</v>
      </c>
      <c r="F880" s="81">
        <v>80</v>
      </c>
      <c r="G880" s="81" t="s">
        <v>1160</v>
      </c>
      <c r="H880" s="81" t="s">
        <v>1021</v>
      </c>
      <c r="I880" s="78">
        <v>44781</v>
      </c>
      <c r="J880" s="81"/>
      <c r="K880" s="97" t="s">
        <v>882</v>
      </c>
      <c r="L880" s="82" t="s">
        <v>1088</v>
      </c>
      <c r="M880" s="77" t="s">
        <v>7</v>
      </c>
      <c r="N880" s="83"/>
      <c r="O880" s="84"/>
      <c r="P880" s="76">
        <v>68.5</v>
      </c>
      <c r="Q880" s="76">
        <v>25400</v>
      </c>
      <c r="R880" s="76">
        <v>4</v>
      </c>
      <c r="S880" s="85" t="s">
        <v>865</v>
      </c>
      <c r="T880" s="76" t="s">
        <v>873</v>
      </c>
      <c r="U880" s="76">
        <v>25.7</v>
      </c>
      <c r="V880" s="90" t="s">
        <v>884</v>
      </c>
    </row>
    <row r="881" spans="1:22" ht="15" customHeight="1">
      <c r="A881" s="207">
        <v>92962992</v>
      </c>
      <c r="B881" s="78">
        <v>44751</v>
      </c>
      <c r="C881" s="79">
        <v>44752</v>
      </c>
      <c r="D881" s="77" t="s">
        <v>862</v>
      </c>
      <c r="E881" s="87">
        <v>44757</v>
      </c>
      <c r="F881" s="81">
        <v>80</v>
      </c>
      <c r="G881" s="81" t="s">
        <v>1160</v>
      </c>
      <c r="H881" s="81" t="s">
        <v>1021</v>
      </c>
      <c r="I881" s="78">
        <v>44781</v>
      </c>
      <c r="J881" s="81"/>
      <c r="K881" s="97" t="s">
        <v>882</v>
      </c>
      <c r="L881" s="82" t="s">
        <v>1088</v>
      </c>
      <c r="M881" s="77" t="s">
        <v>7</v>
      </c>
      <c r="N881" s="83"/>
      <c r="O881" s="84"/>
      <c r="P881" s="76">
        <v>68.5</v>
      </c>
      <c r="Q881" s="76">
        <v>25000</v>
      </c>
      <c r="R881" s="76">
        <v>4</v>
      </c>
      <c r="S881" s="85" t="s">
        <v>865</v>
      </c>
      <c r="T881" s="76" t="s">
        <v>873</v>
      </c>
      <c r="U881" s="76">
        <v>25.7</v>
      </c>
      <c r="V881" s="90" t="s">
        <v>884</v>
      </c>
    </row>
    <row r="882" spans="1:22" ht="15" customHeight="1">
      <c r="A882" s="207">
        <v>94949286</v>
      </c>
      <c r="B882" s="78">
        <v>44751</v>
      </c>
      <c r="C882" s="79">
        <v>44752</v>
      </c>
      <c r="D882" s="77" t="s">
        <v>862</v>
      </c>
      <c r="E882" s="87">
        <v>44757</v>
      </c>
      <c r="F882" s="81">
        <v>80</v>
      </c>
      <c r="G882" s="81" t="s">
        <v>1160</v>
      </c>
      <c r="H882" s="81" t="s">
        <v>1021</v>
      </c>
      <c r="I882" s="78">
        <v>44781</v>
      </c>
      <c r="J882" s="81"/>
      <c r="K882" s="97" t="s">
        <v>882</v>
      </c>
      <c r="L882" s="82" t="s">
        <v>1088</v>
      </c>
      <c r="M882" s="77" t="s">
        <v>7</v>
      </c>
      <c r="N882" s="83"/>
      <c r="O882" s="84"/>
      <c r="P882" s="76">
        <v>68.5</v>
      </c>
      <c r="Q882" s="76">
        <v>25000</v>
      </c>
      <c r="R882" s="76">
        <v>4</v>
      </c>
      <c r="S882" s="85" t="s">
        <v>865</v>
      </c>
      <c r="T882" s="76" t="s">
        <v>873</v>
      </c>
      <c r="U882" s="76">
        <v>25.7</v>
      </c>
      <c r="V882" s="90" t="s">
        <v>884</v>
      </c>
    </row>
    <row r="883" spans="1:22" ht="15" customHeight="1">
      <c r="A883" s="207">
        <v>94143195</v>
      </c>
      <c r="B883" s="78">
        <v>44751</v>
      </c>
      <c r="C883" s="79">
        <v>44752</v>
      </c>
      <c r="D883" s="77" t="s">
        <v>862</v>
      </c>
      <c r="E883" s="87">
        <v>44757</v>
      </c>
      <c r="F883" s="81">
        <v>80</v>
      </c>
      <c r="G883" s="81" t="s">
        <v>1160</v>
      </c>
      <c r="H883" s="81" t="s">
        <v>1021</v>
      </c>
      <c r="I883" s="78">
        <v>44781</v>
      </c>
      <c r="J883" s="81"/>
      <c r="K883" s="97" t="s">
        <v>882</v>
      </c>
      <c r="L883" s="82" t="s">
        <v>1088</v>
      </c>
      <c r="M883" s="77" t="s">
        <v>7</v>
      </c>
      <c r="N883" s="83"/>
      <c r="O883" s="84"/>
      <c r="P883" s="76">
        <v>69</v>
      </c>
      <c r="Q883" s="81">
        <v>25000</v>
      </c>
      <c r="R883" s="81">
        <v>4</v>
      </c>
      <c r="S883" s="89" t="s">
        <v>877</v>
      </c>
      <c r="T883" s="100" t="s">
        <v>891</v>
      </c>
      <c r="U883" s="81">
        <v>25.22</v>
      </c>
      <c r="V883" s="90" t="s">
        <v>884</v>
      </c>
    </row>
    <row r="884" spans="1:22" ht="15" customHeight="1">
      <c r="A884" s="207">
        <v>91654293</v>
      </c>
      <c r="B884" s="78">
        <v>44751</v>
      </c>
      <c r="C884" s="79">
        <v>44752</v>
      </c>
      <c r="D884" s="77" t="s">
        <v>862</v>
      </c>
      <c r="E884" s="87">
        <v>44757</v>
      </c>
      <c r="F884" s="81">
        <v>80</v>
      </c>
      <c r="G884" s="81" t="s">
        <v>1160</v>
      </c>
      <c r="H884" s="81" t="s">
        <v>1021</v>
      </c>
      <c r="I884" s="78">
        <v>44781</v>
      </c>
      <c r="J884" s="81"/>
      <c r="K884" s="97" t="s">
        <v>882</v>
      </c>
      <c r="L884" s="82" t="s">
        <v>1088</v>
      </c>
      <c r="M884" s="77" t="s">
        <v>7</v>
      </c>
      <c r="N884" s="83"/>
      <c r="O884" s="84"/>
      <c r="P884" s="76">
        <v>69.8</v>
      </c>
      <c r="Q884" s="76">
        <v>24000</v>
      </c>
      <c r="R884" s="76">
        <v>4</v>
      </c>
      <c r="S884" s="89" t="s">
        <v>877</v>
      </c>
      <c r="T884" s="76" t="s">
        <v>894</v>
      </c>
      <c r="U884" s="81">
        <v>25.22</v>
      </c>
      <c r="V884" s="90" t="s">
        <v>884</v>
      </c>
    </row>
    <row r="885" spans="1:22" ht="15" customHeight="1">
      <c r="A885" s="207">
        <v>98151236</v>
      </c>
      <c r="B885" s="78">
        <v>44751</v>
      </c>
      <c r="C885" s="79">
        <v>44752</v>
      </c>
      <c r="D885" s="77" t="s">
        <v>862</v>
      </c>
      <c r="E885" s="87">
        <v>44757</v>
      </c>
      <c r="F885" s="81">
        <v>80</v>
      </c>
      <c r="G885" s="81" t="s">
        <v>1160</v>
      </c>
      <c r="H885" s="81" t="s">
        <v>1021</v>
      </c>
      <c r="I885" s="78">
        <v>44781</v>
      </c>
      <c r="J885" s="81"/>
      <c r="K885" s="97" t="s">
        <v>882</v>
      </c>
      <c r="L885" s="82" t="s">
        <v>1088</v>
      </c>
      <c r="M885" s="77" t="s">
        <v>7</v>
      </c>
      <c r="N885" s="83"/>
      <c r="O885" s="84"/>
      <c r="P885" s="76">
        <v>69.8</v>
      </c>
      <c r="Q885" s="76">
        <v>24000</v>
      </c>
      <c r="R885" s="76">
        <v>4</v>
      </c>
      <c r="S885" s="89" t="s">
        <v>877</v>
      </c>
      <c r="T885" s="76" t="s">
        <v>894</v>
      </c>
      <c r="U885" s="81">
        <v>25.22</v>
      </c>
      <c r="V885" s="90" t="s">
        <v>884</v>
      </c>
    </row>
    <row r="886" spans="1:22" ht="15" customHeight="1">
      <c r="A886" s="207">
        <v>91655597</v>
      </c>
      <c r="B886" s="78">
        <v>44751</v>
      </c>
      <c r="C886" s="79">
        <v>44752</v>
      </c>
      <c r="D886" s="77" t="s">
        <v>862</v>
      </c>
      <c r="E886" s="87">
        <v>44757</v>
      </c>
      <c r="F886" s="81">
        <v>80</v>
      </c>
      <c r="G886" s="81" t="s">
        <v>1160</v>
      </c>
      <c r="H886" s="81" t="s">
        <v>1021</v>
      </c>
      <c r="I886" s="78">
        <v>44781</v>
      </c>
      <c r="J886" s="81"/>
      <c r="K886" s="97" t="s">
        <v>882</v>
      </c>
      <c r="L886" s="82" t="s">
        <v>1088</v>
      </c>
      <c r="M886" s="77" t="s">
        <v>7</v>
      </c>
      <c r="N886" s="83"/>
      <c r="O886" s="84"/>
      <c r="P886" s="76">
        <v>69.8</v>
      </c>
      <c r="Q886" s="76">
        <v>24100</v>
      </c>
      <c r="R886" s="76">
        <v>4</v>
      </c>
      <c r="S886" s="89" t="s">
        <v>877</v>
      </c>
      <c r="T886" s="76" t="s">
        <v>894</v>
      </c>
      <c r="U886" s="81">
        <v>25.22</v>
      </c>
      <c r="V886" s="90" t="s">
        <v>884</v>
      </c>
    </row>
    <row r="887" spans="1:22" ht="15" customHeight="1">
      <c r="A887" s="207">
        <v>98158975</v>
      </c>
      <c r="B887" s="78">
        <v>44748</v>
      </c>
      <c r="C887" s="79">
        <v>44749</v>
      </c>
      <c r="D887" s="77" t="s">
        <v>862</v>
      </c>
      <c r="E887" s="87">
        <v>44757</v>
      </c>
      <c r="F887" s="81">
        <v>80</v>
      </c>
      <c r="G887" s="81" t="s">
        <v>1160</v>
      </c>
      <c r="H887" s="81" t="s">
        <v>1015</v>
      </c>
      <c r="I887" s="78">
        <v>44780</v>
      </c>
      <c r="J887" s="81"/>
      <c r="K887" s="97" t="s">
        <v>882</v>
      </c>
      <c r="L887" s="82" t="s">
        <v>1016</v>
      </c>
      <c r="M887" s="77" t="s">
        <v>7</v>
      </c>
      <c r="N887" s="83"/>
      <c r="O887" s="84"/>
      <c r="P887" s="76">
        <v>69.8</v>
      </c>
      <c r="Q887" s="76">
        <v>24000</v>
      </c>
      <c r="R887" s="76">
        <v>4</v>
      </c>
      <c r="S887" s="89" t="s">
        <v>877</v>
      </c>
      <c r="T887" s="76" t="s">
        <v>894</v>
      </c>
      <c r="U887" s="81">
        <v>25.22</v>
      </c>
      <c r="V887" s="90" t="s">
        <v>884</v>
      </c>
    </row>
    <row r="888" spans="1:22" ht="15" customHeight="1">
      <c r="A888" s="207">
        <v>54274543</v>
      </c>
      <c r="B888" s="78">
        <v>44751</v>
      </c>
      <c r="C888" s="79">
        <v>44752</v>
      </c>
      <c r="D888" s="77" t="s">
        <v>862</v>
      </c>
      <c r="E888" s="87">
        <v>44757</v>
      </c>
      <c r="F888" s="81">
        <v>80</v>
      </c>
      <c r="G888" s="81" t="s">
        <v>1160</v>
      </c>
      <c r="H888" s="81" t="s">
        <v>1021</v>
      </c>
      <c r="I888" s="78">
        <v>44781</v>
      </c>
      <c r="J888" s="81"/>
      <c r="K888" s="97" t="s">
        <v>882</v>
      </c>
      <c r="L888" s="82" t="s">
        <v>1088</v>
      </c>
      <c r="M888" s="77" t="s">
        <v>7</v>
      </c>
      <c r="N888" s="83">
        <v>44798</v>
      </c>
      <c r="O888" s="84"/>
      <c r="P888" s="76">
        <v>70</v>
      </c>
      <c r="Q888" s="76">
        <v>23600</v>
      </c>
      <c r="R888" s="81">
        <v>4</v>
      </c>
      <c r="S888" s="85" t="s">
        <v>865</v>
      </c>
      <c r="T888" s="76" t="s">
        <v>895</v>
      </c>
      <c r="U888" s="76">
        <v>25.69</v>
      </c>
      <c r="V888" s="90" t="s">
        <v>884</v>
      </c>
    </row>
    <row r="889" spans="1:22" ht="15" customHeight="1">
      <c r="A889" s="207">
        <v>54274097</v>
      </c>
      <c r="B889" s="78">
        <v>44748</v>
      </c>
      <c r="C889" s="79">
        <v>44749</v>
      </c>
      <c r="D889" s="77" t="s">
        <v>862</v>
      </c>
      <c r="E889" s="87">
        <v>44757</v>
      </c>
      <c r="F889" s="81">
        <v>80</v>
      </c>
      <c r="G889" s="81" t="s">
        <v>1160</v>
      </c>
      <c r="H889" s="81" t="s">
        <v>1015</v>
      </c>
      <c r="I889" s="78">
        <v>44780</v>
      </c>
      <c r="J889" s="81"/>
      <c r="K889" s="97" t="s">
        <v>882</v>
      </c>
      <c r="L889" s="82" t="s">
        <v>1016</v>
      </c>
      <c r="M889" s="77" t="s">
        <v>7</v>
      </c>
      <c r="N889" s="83">
        <v>44813</v>
      </c>
      <c r="O889" s="84"/>
      <c r="P889" s="76">
        <v>70</v>
      </c>
      <c r="Q889" s="76">
        <v>23600</v>
      </c>
      <c r="R889" s="81">
        <v>4</v>
      </c>
      <c r="S889" s="85" t="s">
        <v>865</v>
      </c>
      <c r="T889" s="76" t="s">
        <v>895</v>
      </c>
      <c r="U889" s="76">
        <v>25.69</v>
      </c>
      <c r="V889" s="90" t="s">
        <v>884</v>
      </c>
    </row>
    <row r="890" spans="1:22" ht="15" customHeight="1">
      <c r="A890" s="207">
        <v>54277017</v>
      </c>
      <c r="B890" s="78">
        <v>44748</v>
      </c>
      <c r="C890" s="79">
        <v>44749</v>
      </c>
      <c r="D890" s="77" t="s">
        <v>862</v>
      </c>
      <c r="E890" s="87">
        <v>44757</v>
      </c>
      <c r="F890" s="81">
        <v>80</v>
      </c>
      <c r="G890" s="81" t="s">
        <v>1160</v>
      </c>
      <c r="H890" s="81" t="s">
        <v>1015</v>
      </c>
      <c r="I890" s="78">
        <v>44780</v>
      </c>
      <c r="J890" s="81"/>
      <c r="K890" s="97" t="s">
        <v>882</v>
      </c>
      <c r="L890" s="82" t="s">
        <v>1016</v>
      </c>
      <c r="M890" s="77" t="s">
        <v>7</v>
      </c>
      <c r="N890" s="83">
        <v>44816</v>
      </c>
      <c r="O890" s="84"/>
      <c r="P890" s="76">
        <v>70</v>
      </c>
      <c r="Q890" s="76">
        <v>23600</v>
      </c>
      <c r="R890" s="81">
        <v>4</v>
      </c>
      <c r="S890" s="85" t="s">
        <v>865</v>
      </c>
      <c r="T890" s="76" t="s">
        <v>895</v>
      </c>
      <c r="U890" s="76">
        <v>25.69</v>
      </c>
      <c r="V890" s="90" t="s">
        <v>884</v>
      </c>
    </row>
    <row r="891" spans="1:22" ht="15" customHeight="1">
      <c r="A891" s="207">
        <v>94950953</v>
      </c>
      <c r="B891" s="78">
        <v>44751</v>
      </c>
      <c r="C891" s="79">
        <v>44752</v>
      </c>
      <c r="D891" s="77" t="s">
        <v>862</v>
      </c>
      <c r="E891" s="87">
        <v>44757</v>
      </c>
      <c r="F891" s="81">
        <v>80</v>
      </c>
      <c r="G891" s="81" t="s">
        <v>1160</v>
      </c>
      <c r="H891" s="81" t="s">
        <v>1021</v>
      </c>
      <c r="I891" s="78">
        <v>44781</v>
      </c>
      <c r="J891" s="81"/>
      <c r="K891" s="97" t="s">
        <v>882</v>
      </c>
      <c r="L891" s="82" t="s">
        <v>1088</v>
      </c>
      <c r="M891" s="77" t="s">
        <v>7</v>
      </c>
      <c r="N891" s="83"/>
      <c r="O891" s="84"/>
      <c r="P891" s="76">
        <v>69</v>
      </c>
      <c r="Q891" s="76">
        <v>25000</v>
      </c>
      <c r="R891" s="76">
        <v>4</v>
      </c>
      <c r="S891" s="85" t="s">
        <v>865</v>
      </c>
      <c r="T891" s="101" t="s">
        <v>897</v>
      </c>
      <c r="U891" s="76">
        <v>25.38</v>
      </c>
      <c r="V891" s="90" t="s">
        <v>884</v>
      </c>
    </row>
    <row r="892" spans="1:22" ht="15" customHeight="1">
      <c r="A892" s="90">
        <v>98145832</v>
      </c>
      <c r="B892" s="78">
        <v>44754</v>
      </c>
      <c r="C892" s="79">
        <v>44755</v>
      </c>
      <c r="D892" s="77" t="s">
        <v>862</v>
      </c>
      <c r="E892" s="87">
        <v>44757</v>
      </c>
      <c r="F892" s="81">
        <v>80</v>
      </c>
      <c r="G892" s="81" t="s">
        <v>1160</v>
      </c>
      <c r="H892" s="81" t="s">
        <v>1153</v>
      </c>
      <c r="I892" s="78">
        <v>44785</v>
      </c>
      <c r="J892" s="81"/>
      <c r="K892" s="97" t="s">
        <v>882</v>
      </c>
      <c r="L892" s="82" t="s">
        <v>1154</v>
      </c>
      <c r="M892" s="77" t="s">
        <v>7</v>
      </c>
      <c r="N892" s="83"/>
      <c r="O892" s="84"/>
      <c r="P892" s="76">
        <v>69</v>
      </c>
      <c r="Q892" s="76">
        <v>25000</v>
      </c>
      <c r="R892" s="76">
        <v>4</v>
      </c>
      <c r="S892" s="85" t="s">
        <v>875</v>
      </c>
      <c r="T892" s="88" t="s">
        <v>876</v>
      </c>
      <c r="U892" s="76">
        <v>25.22</v>
      </c>
      <c r="V892" s="90" t="s">
        <v>884</v>
      </c>
    </row>
    <row r="893" spans="1:22" ht="15" customHeight="1">
      <c r="A893" s="90">
        <v>97872691</v>
      </c>
      <c r="B893" s="78">
        <v>44754</v>
      </c>
      <c r="C893" s="79">
        <v>44755</v>
      </c>
      <c r="D893" s="77" t="s">
        <v>862</v>
      </c>
      <c r="E893" s="87">
        <v>44757</v>
      </c>
      <c r="F893" s="81">
        <v>80</v>
      </c>
      <c r="G893" s="81" t="s">
        <v>1160</v>
      </c>
      <c r="H893" s="81" t="s">
        <v>1153</v>
      </c>
      <c r="I893" s="78">
        <v>44785</v>
      </c>
      <c r="J893" s="81"/>
      <c r="K893" s="97" t="s">
        <v>882</v>
      </c>
      <c r="L893" s="82" t="s">
        <v>1154</v>
      </c>
      <c r="M893" s="77" t="s">
        <v>7</v>
      </c>
      <c r="N893" s="83"/>
      <c r="O893" s="84"/>
      <c r="P893" s="76">
        <v>68.5</v>
      </c>
      <c r="Q893" s="76">
        <v>25000</v>
      </c>
      <c r="R893" s="76">
        <v>4</v>
      </c>
      <c r="S893" s="85" t="s">
        <v>865</v>
      </c>
      <c r="T893" s="76" t="s">
        <v>873</v>
      </c>
      <c r="U893" s="76">
        <v>25.7</v>
      </c>
      <c r="V893" s="90" t="s">
        <v>884</v>
      </c>
    </row>
    <row r="894" spans="1:22" ht="15" customHeight="1">
      <c r="A894" s="90">
        <v>91983999</v>
      </c>
      <c r="B894" s="78">
        <v>44754</v>
      </c>
      <c r="C894" s="79">
        <v>44755</v>
      </c>
      <c r="D894" s="77" t="s">
        <v>862</v>
      </c>
      <c r="E894" s="87">
        <v>44757</v>
      </c>
      <c r="F894" s="81">
        <v>80</v>
      </c>
      <c r="G894" s="81" t="s">
        <v>1160</v>
      </c>
      <c r="H894" s="81" t="s">
        <v>1153</v>
      </c>
      <c r="I894" s="78">
        <v>44785</v>
      </c>
      <c r="J894" s="81"/>
      <c r="K894" s="97" t="s">
        <v>882</v>
      </c>
      <c r="L894" s="82" t="s">
        <v>1154</v>
      </c>
      <c r="M894" s="77" t="s">
        <v>7</v>
      </c>
      <c r="N894" s="83"/>
      <c r="O894" s="84"/>
      <c r="P894" s="76">
        <v>68.5</v>
      </c>
      <c r="Q894" s="76">
        <v>25400</v>
      </c>
      <c r="R894" s="76">
        <v>4</v>
      </c>
      <c r="S894" s="85" t="s">
        <v>865</v>
      </c>
      <c r="T894" s="76" t="s">
        <v>873</v>
      </c>
      <c r="U894" s="76">
        <v>25.7</v>
      </c>
      <c r="V894" s="90" t="s">
        <v>884</v>
      </c>
    </row>
    <row r="895" spans="1:22" ht="15" customHeight="1">
      <c r="A895" s="90">
        <v>54188792</v>
      </c>
      <c r="B895" s="78">
        <v>44754</v>
      </c>
      <c r="C895" s="79">
        <v>44755</v>
      </c>
      <c r="D895" s="77" t="s">
        <v>862</v>
      </c>
      <c r="E895" s="87">
        <v>44757</v>
      </c>
      <c r="F895" s="81">
        <v>80</v>
      </c>
      <c r="G895" s="81" t="s">
        <v>1160</v>
      </c>
      <c r="H895" s="81" t="s">
        <v>1153</v>
      </c>
      <c r="I895" s="78">
        <v>44785</v>
      </c>
      <c r="J895" s="81"/>
      <c r="K895" s="97" t="s">
        <v>882</v>
      </c>
      <c r="L895" s="82" t="s">
        <v>1154</v>
      </c>
      <c r="M895" s="77" t="s">
        <v>7</v>
      </c>
      <c r="N895" s="83"/>
      <c r="O895" s="84"/>
      <c r="P895" s="76">
        <v>69</v>
      </c>
      <c r="Q895" s="81">
        <v>25000</v>
      </c>
      <c r="R895" s="81">
        <v>4</v>
      </c>
      <c r="S895" s="89" t="s">
        <v>877</v>
      </c>
      <c r="T895" s="100" t="s">
        <v>891</v>
      </c>
      <c r="U895" s="81">
        <v>25.22</v>
      </c>
      <c r="V895" s="90" t="s">
        <v>884</v>
      </c>
    </row>
    <row r="896" spans="1:22" ht="15" customHeight="1">
      <c r="A896" s="90">
        <v>54973912</v>
      </c>
      <c r="B896" s="78">
        <v>44754</v>
      </c>
      <c r="C896" s="79">
        <v>44755</v>
      </c>
      <c r="D896" s="77" t="s">
        <v>862</v>
      </c>
      <c r="E896" s="87">
        <v>44757</v>
      </c>
      <c r="F896" s="81">
        <v>80</v>
      </c>
      <c r="G896" s="81" t="s">
        <v>1160</v>
      </c>
      <c r="H896" s="81" t="s">
        <v>1153</v>
      </c>
      <c r="I896" s="78">
        <v>44785</v>
      </c>
      <c r="J896" s="81"/>
      <c r="K896" s="97" t="s">
        <v>882</v>
      </c>
      <c r="L896" s="82" t="s">
        <v>1154</v>
      </c>
      <c r="M896" s="77" t="s">
        <v>7</v>
      </c>
      <c r="N896" s="83"/>
      <c r="O896" s="84"/>
      <c r="P896" s="76">
        <v>69</v>
      </c>
      <c r="Q896" s="81">
        <v>25000</v>
      </c>
      <c r="R896" s="81">
        <v>4</v>
      </c>
      <c r="S896" s="89" t="s">
        <v>877</v>
      </c>
      <c r="T896" s="100" t="s">
        <v>891</v>
      </c>
      <c r="U896" s="81">
        <v>25.22</v>
      </c>
      <c r="V896" s="90" t="s">
        <v>884</v>
      </c>
    </row>
    <row r="897" spans="1:22" ht="15" customHeight="1">
      <c r="A897" s="90">
        <v>59184259</v>
      </c>
      <c r="B897" s="78">
        <v>44754</v>
      </c>
      <c r="C897" s="79">
        <v>44755</v>
      </c>
      <c r="D897" s="77" t="s">
        <v>862</v>
      </c>
      <c r="E897" s="87">
        <v>44757</v>
      </c>
      <c r="F897" s="81">
        <v>80</v>
      </c>
      <c r="G897" s="81" t="s">
        <v>1160</v>
      </c>
      <c r="H897" s="81" t="s">
        <v>1153</v>
      </c>
      <c r="I897" s="78">
        <v>44785</v>
      </c>
      <c r="J897" s="81"/>
      <c r="K897" s="97" t="s">
        <v>882</v>
      </c>
      <c r="L897" s="82" t="s">
        <v>1154</v>
      </c>
      <c r="M897" s="77" t="s">
        <v>7</v>
      </c>
      <c r="N897" s="83"/>
      <c r="O897" s="84"/>
      <c r="P897" s="76">
        <v>69</v>
      </c>
      <c r="Q897" s="81">
        <v>25000</v>
      </c>
      <c r="R897" s="81">
        <v>4</v>
      </c>
      <c r="S897" s="89" t="s">
        <v>877</v>
      </c>
      <c r="T897" s="100" t="s">
        <v>891</v>
      </c>
      <c r="U897" s="81">
        <v>25.22</v>
      </c>
      <c r="V897" s="90" t="s">
        <v>884</v>
      </c>
    </row>
    <row r="898" spans="1:22" ht="15" customHeight="1">
      <c r="A898" s="90">
        <v>59189787</v>
      </c>
      <c r="B898" s="78">
        <v>44754</v>
      </c>
      <c r="C898" s="79">
        <v>44755</v>
      </c>
      <c r="D898" s="77" t="s">
        <v>862</v>
      </c>
      <c r="E898" s="87">
        <v>44757</v>
      </c>
      <c r="F898" s="81">
        <v>80</v>
      </c>
      <c r="G898" s="81" t="s">
        <v>1160</v>
      </c>
      <c r="H898" s="81" t="s">
        <v>1153</v>
      </c>
      <c r="I898" s="78">
        <v>44785</v>
      </c>
      <c r="J898" s="81"/>
      <c r="K898" s="97" t="s">
        <v>882</v>
      </c>
      <c r="L898" s="82" t="s">
        <v>1154</v>
      </c>
      <c r="M898" s="77" t="s">
        <v>7</v>
      </c>
      <c r="N898" s="83"/>
      <c r="O898" s="84"/>
      <c r="P898" s="76">
        <v>69</v>
      </c>
      <c r="Q898" s="81">
        <v>25000</v>
      </c>
      <c r="R898" s="81">
        <v>4</v>
      </c>
      <c r="S898" s="89" t="s">
        <v>877</v>
      </c>
      <c r="T898" s="100" t="s">
        <v>891</v>
      </c>
      <c r="U898" s="81">
        <v>25.22</v>
      </c>
      <c r="V898" s="90" t="s">
        <v>884</v>
      </c>
    </row>
    <row r="899" spans="1:22" ht="15" customHeight="1">
      <c r="A899" s="90">
        <v>54277223</v>
      </c>
      <c r="B899" s="78">
        <v>44754</v>
      </c>
      <c r="C899" s="79">
        <v>44755</v>
      </c>
      <c r="D899" s="77" t="s">
        <v>862</v>
      </c>
      <c r="E899" s="87">
        <v>44757</v>
      </c>
      <c r="F899" s="81">
        <v>80</v>
      </c>
      <c r="G899" s="81" t="s">
        <v>1160</v>
      </c>
      <c r="H899" s="81" t="s">
        <v>1153</v>
      </c>
      <c r="I899" s="78">
        <v>44785</v>
      </c>
      <c r="J899" s="81"/>
      <c r="K899" s="97" t="s">
        <v>882</v>
      </c>
      <c r="L899" s="82" t="s">
        <v>1154</v>
      </c>
      <c r="M899" s="77" t="s">
        <v>7</v>
      </c>
      <c r="N899" s="83"/>
      <c r="O899" s="84"/>
      <c r="P899" s="76">
        <v>70</v>
      </c>
      <c r="Q899" s="76">
        <v>23600</v>
      </c>
      <c r="R899" s="81">
        <v>4</v>
      </c>
      <c r="S899" s="85" t="s">
        <v>865</v>
      </c>
      <c r="T899" s="76" t="s">
        <v>895</v>
      </c>
      <c r="U899" s="76">
        <v>25.69</v>
      </c>
      <c r="V899" s="90" t="s">
        <v>884</v>
      </c>
    </row>
    <row r="900" spans="1:22" ht="15" customHeight="1">
      <c r="A900" s="90">
        <v>54281167</v>
      </c>
      <c r="B900" s="78">
        <v>44754</v>
      </c>
      <c r="C900" s="79">
        <v>44755</v>
      </c>
      <c r="D900" s="77" t="s">
        <v>862</v>
      </c>
      <c r="E900" s="87">
        <v>44757</v>
      </c>
      <c r="F900" s="81">
        <v>80</v>
      </c>
      <c r="G900" s="81" t="s">
        <v>1160</v>
      </c>
      <c r="H900" s="81" t="s">
        <v>1153</v>
      </c>
      <c r="I900" s="78">
        <v>44785</v>
      </c>
      <c r="J900" s="81"/>
      <c r="K900" s="97" t="s">
        <v>882</v>
      </c>
      <c r="L900" s="82" t="s">
        <v>1154</v>
      </c>
      <c r="M900" s="77" t="s">
        <v>7</v>
      </c>
      <c r="N900" s="83"/>
      <c r="O900" s="84"/>
      <c r="P900" s="76">
        <v>70</v>
      </c>
      <c r="Q900" s="76">
        <v>23600</v>
      </c>
      <c r="R900" s="81">
        <v>4</v>
      </c>
      <c r="S900" s="85" t="s">
        <v>865</v>
      </c>
      <c r="T900" s="76" t="s">
        <v>895</v>
      </c>
      <c r="U900" s="76">
        <v>25.69</v>
      </c>
      <c r="V900" s="90" t="s">
        <v>884</v>
      </c>
    </row>
    <row r="901" spans="1:22" ht="15" customHeight="1">
      <c r="A901" s="90">
        <v>94554896</v>
      </c>
      <c r="B901" s="78">
        <v>44754</v>
      </c>
      <c r="C901" s="79">
        <v>44755</v>
      </c>
      <c r="D901" s="77" t="s">
        <v>862</v>
      </c>
      <c r="E901" s="87">
        <v>44757</v>
      </c>
      <c r="F901" s="81">
        <v>80</v>
      </c>
      <c r="G901" s="81" t="s">
        <v>1160</v>
      </c>
      <c r="H901" s="81" t="s">
        <v>1153</v>
      </c>
      <c r="I901" s="78">
        <v>44785</v>
      </c>
      <c r="J901" s="81"/>
      <c r="K901" s="97" t="s">
        <v>882</v>
      </c>
      <c r="L901" s="82" t="s">
        <v>1154</v>
      </c>
      <c r="M901" s="77" t="s">
        <v>7</v>
      </c>
      <c r="N901" s="83"/>
      <c r="O901" s="84"/>
      <c r="P901" s="76">
        <v>69</v>
      </c>
      <c r="Q901" s="81">
        <v>24900</v>
      </c>
      <c r="R901" s="76">
        <v>4</v>
      </c>
      <c r="S901" s="85" t="s">
        <v>865</v>
      </c>
      <c r="T901" s="101" t="s">
        <v>897</v>
      </c>
      <c r="U901" s="76">
        <v>25.38</v>
      </c>
      <c r="V901" s="90" t="s">
        <v>884</v>
      </c>
    </row>
    <row r="902" spans="1:22" ht="14.25" customHeight="1">
      <c r="A902" s="104"/>
      <c r="B902" s="106"/>
      <c r="C902" s="105"/>
      <c r="D902" s="105"/>
      <c r="E902" s="105"/>
      <c r="F902" s="105"/>
      <c r="G902" s="190"/>
      <c r="H902" s="439" t="s">
        <v>1162</v>
      </c>
      <c r="I902" s="440"/>
      <c r="J902" s="441"/>
      <c r="K902" s="92"/>
      <c r="L902" s="104"/>
      <c r="M902" s="104"/>
      <c r="N902" s="105"/>
      <c r="O902" s="108"/>
      <c r="P902" s="105"/>
      <c r="Q902" s="109"/>
      <c r="R902" s="109"/>
      <c r="S902" s="110"/>
      <c r="T902" s="109"/>
      <c r="U902" s="109"/>
      <c r="V902" s="105"/>
    </row>
    <row r="903" spans="1:22" ht="15" customHeight="1">
      <c r="A903" s="115">
        <v>54965769</v>
      </c>
      <c r="B903" s="78">
        <v>44741</v>
      </c>
      <c r="C903" s="79">
        <v>44742</v>
      </c>
      <c r="D903" s="114" t="s">
        <v>862</v>
      </c>
      <c r="E903" s="80">
        <v>44759.270833333336</v>
      </c>
      <c r="F903" s="81">
        <v>80</v>
      </c>
      <c r="G903" s="81" t="s">
        <v>1162</v>
      </c>
      <c r="H903" s="81" t="s">
        <v>923</v>
      </c>
      <c r="I903" s="78">
        <v>44771</v>
      </c>
      <c r="J903" s="81"/>
      <c r="K903" s="117" t="s">
        <v>932</v>
      </c>
      <c r="L903" s="82" t="s">
        <v>935</v>
      </c>
      <c r="M903" s="77" t="s">
        <v>6</v>
      </c>
      <c r="N903" s="83"/>
      <c r="O903" s="84"/>
      <c r="P903" s="76">
        <v>69</v>
      </c>
      <c r="Q903" s="81">
        <v>25000</v>
      </c>
      <c r="R903" s="81">
        <v>4</v>
      </c>
      <c r="S903" s="89" t="s">
        <v>877</v>
      </c>
      <c r="T903" s="100" t="s">
        <v>891</v>
      </c>
      <c r="U903" s="81">
        <v>25.22</v>
      </c>
      <c r="V903" s="117" t="s">
        <v>934</v>
      </c>
    </row>
    <row r="904" spans="1:22" ht="15" customHeight="1">
      <c r="A904" s="115">
        <v>98142037</v>
      </c>
      <c r="B904" s="78">
        <v>44741</v>
      </c>
      <c r="C904" s="79">
        <v>44742</v>
      </c>
      <c r="D904" s="114" t="s">
        <v>862</v>
      </c>
      <c r="E904" s="87">
        <v>44759</v>
      </c>
      <c r="F904" s="81">
        <v>80</v>
      </c>
      <c r="G904" s="81" t="s">
        <v>1162</v>
      </c>
      <c r="H904" s="81" t="s">
        <v>923</v>
      </c>
      <c r="I904" s="78">
        <v>44771</v>
      </c>
      <c r="J904" s="81"/>
      <c r="K904" s="117" t="s">
        <v>932</v>
      </c>
      <c r="L904" s="82" t="s">
        <v>935</v>
      </c>
      <c r="M904" s="77" t="s">
        <v>6</v>
      </c>
      <c r="N904" s="83"/>
      <c r="O904" s="84"/>
      <c r="P904" s="76">
        <v>69</v>
      </c>
      <c r="Q904" s="76">
        <v>25000</v>
      </c>
      <c r="R904" s="76">
        <v>4</v>
      </c>
      <c r="S904" s="85" t="s">
        <v>875</v>
      </c>
      <c r="T904" s="88" t="s">
        <v>876</v>
      </c>
      <c r="U904" s="76">
        <v>25.22</v>
      </c>
      <c r="V904" s="117" t="s">
        <v>934</v>
      </c>
    </row>
    <row r="905" spans="1:22" ht="15" customHeight="1">
      <c r="A905" s="115">
        <v>94683299</v>
      </c>
      <c r="B905" s="78">
        <v>44741</v>
      </c>
      <c r="C905" s="79">
        <v>44742</v>
      </c>
      <c r="D905" s="114" t="s">
        <v>862</v>
      </c>
      <c r="E905" s="87">
        <v>44759</v>
      </c>
      <c r="F905" s="81">
        <v>80</v>
      </c>
      <c r="G905" s="81" t="s">
        <v>1162</v>
      </c>
      <c r="H905" s="81" t="s">
        <v>1092</v>
      </c>
      <c r="I905" s="162">
        <v>44784</v>
      </c>
      <c r="J905" s="81" t="s">
        <v>1163</v>
      </c>
      <c r="K905" s="117" t="s">
        <v>932</v>
      </c>
      <c r="L905" s="82" t="s">
        <v>935</v>
      </c>
      <c r="M905" s="77" t="s">
        <v>6</v>
      </c>
      <c r="N905" s="83"/>
      <c r="O905" s="84"/>
      <c r="P905" s="76">
        <v>70</v>
      </c>
      <c r="Q905" s="76">
        <v>23700</v>
      </c>
      <c r="R905" s="76">
        <v>4</v>
      </c>
      <c r="S905" s="85" t="s">
        <v>865</v>
      </c>
      <c r="T905" s="76" t="s">
        <v>950</v>
      </c>
      <c r="U905" s="76">
        <v>25.69</v>
      </c>
      <c r="V905" s="117" t="s">
        <v>934</v>
      </c>
    </row>
    <row r="906" spans="1:22" ht="15" customHeight="1">
      <c r="A906" s="118">
        <v>95091393</v>
      </c>
      <c r="B906" s="123" t="s">
        <v>956</v>
      </c>
      <c r="C906" s="79">
        <v>44748</v>
      </c>
      <c r="D906" s="114" t="s">
        <v>943</v>
      </c>
      <c r="E906" s="87">
        <v>44759</v>
      </c>
      <c r="F906" s="81">
        <v>80</v>
      </c>
      <c r="G906" s="81" t="s">
        <v>1162</v>
      </c>
      <c r="H906" s="81" t="s">
        <v>1029</v>
      </c>
      <c r="I906" s="98">
        <v>44779</v>
      </c>
      <c r="J906" s="114"/>
      <c r="K906" s="116" t="s">
        <v>932</v>
      </c>
      <c r="L906" s="131"/>
      <c r="M906" s="77" t="s">
        <v>944</v>
      </c>
      <c r="N906" s="122"/>
      <c r="O906" s="84"/>
      <c r="P906" s="76">
        <v>69</v>
      </c>
      <c r="Q906" s="81">
        <v>25000</v>
      </c>
      <c r="R906" s="81">
        <v>4</v>
      </c>
      <c r="S906" s="89" t="s">
        <v>877</v>
      </c>
      <c r="T906" s="100" t="s">
        <v>891</v>
      </c>
      <c r="U906" s="81">
        <v>25.22</v>
      </c>
      <c r="V906" s="117" t="s">
        <v>934</v>
      </c>
    </row>
    <row r="907" spans="1:22" ht="15" customHeight="1">
      <c r="A907" s="118">
        <v>54271655</v>
      </c>
      <c r="B907" s="123" t="s">
        <v>956</v>
      </c>
      <c r="C907" s="79">
        <v>44748</v>
      </c>
      <c r="D907" s="114" t="s">
        <v>943</v>
      </c>
      <c r="E907" s="87">
        <v>44759</v>
      </c>
      <c r="F907" s="81">
        <v>80</v>
      </c>
      <c r="G907" s="81" t="s">
        <v>1162</v>
      </c>
      <c r="H907" s="81" t="s">
        <v>1029</v>
      </c>
      <c r="I907" s="98">
        <v>44779</v>
      </c>
      <c r="J907" s="81"/>
      <c r="K907" s="116" t="s">
        <v>932</v>
      </c>
      <c r="L907" s="124"/>
      <c r="M907" s="77" t="s">
        <v>944</v>
      </c>
      <c r="N907" s="122"/>
      <c r="O907" s="84"/>
      <c r="P907" s="76">
        <v>69</v>
      </c>
      <c r="Q907" s="76">
        <v>25000</v>
      </c>
      <c r="R907" s="76">
        <v>4</v>
      </c>
      <c r="S907" s="85" t="s">
        <v>865</v>
      </c>
      <c r="T907" s="137" t="s">
        <v>969</v>
      </c>
      <c r="U907" s="76">
        <v>25.72</v>
      </c>
      <c r="V907" s="117" t="s">
        <v>934</v>
      </c>
    </row>
    <row r="908" spans="1:22" ht="15" customHeight="1">
      <c r="A908" s="115">
        <v>54272471</v>
      </c>
      <c r="B908" s="78">
        <v>44754</v>
      </c>
      <c r="C908" s="79">
        <v>44754</v>
      </c>
      <c r="D908" s="77" t="s">
        <v>862</v>
      </c>
      <c r="E908" s="87">
        <v>44759</v>
      </c>
      <c r="F908" s="81">
        <v>80</v>
      </c>
      <c r="G908" s="81" t="s">
        <v>1162</v>
      </c>
      <c r="H908" s="81" t="s">
        <v>1153</v>
      </c>
      <c r="I908" s="78">
        <v>44785</v>
      </c>
      <c r="J908" s="81"/>
      <c r="K908" s="117" t="s">
        <v>932</v>
      </c>
      <c r="L908" s="82" t="s">
        <v>1164</v>
      </c>
      <c r="M908" s="77" t="s">
        <v>6</v>
      </c>
      <c r="N908" s="83"/>
      <c r="O908" s="84"/>
      <c r="P908" s="76">
        <v>69</v>
      </c>
      <c r="Q908" s="76">
        <v>25000</v>
      </c>
      <c r="R908" s="76">
        <v>4</v>
      </c>
      <c r="S908" s="85" t="s">
        <v>865</v>
      </c>
      <c r="T908" s="137" t="s">
        <v>969</v>
      </c>
      <c r="U908" s="76">
        <v>25.72</v>
      </c>
      <c r="V908" s="117" t="s">
        <v>934</v>
      </c>
    </row>
    <row r="909" spans="1:22" ht="15" customHeight="1">
      <c r="A909" s="115">
        <v>54912514</v>
      </c>
      <c r="B909" s="78">
        <v>44754</v>
      </c>
      <c r="C909" s="79">
        <v>44754</v>
      </c>
      <c r="D909" s="77" t="s">
        <v>862</v>
      </c>
      <c r="E909" s="87">
        <v>44759</v>
      </c>
      <c r="F909" s="81">
        <v>80</v>
      </c>
      <c r="G909" s="81" t="s">
        <v>1162</v>
      </c>
      <c r="H909" s="81" t="s">
        <v>1153</v>
      </c>
      <c r="I909" s="78">
        <v>44785</v>
      </c>
      <c r="J909" s="81"/>
      <c r="K909" s="117" t="s">
        <v>932</v>
      </c>
      <c r="L909" s="82" t="s">
        <v>1164</v>
      </c>
      <c r="M909" s="77" t="s">
        <v>6</v>
      </c>
      <c r="N909" s="83"/>
      <c r="O909" s="84"/>
      <c r="P909" s="76">
        <v>68</v>
      </c>
      <c r="Q909" s="76">
        <v>25900</v>
      </c>
      <c r="R909" s="76">
        <v>4</v>
      </c>
      <c r="S909" s="85" t="s">
        <v>865</v>
      </c>
      <c r="T909" s="125" t="s">
        <v>948</v>
      </c>
      <c r="U909" s="76">
        <v>25.72</v>
      </c>
      <c r="V909" s="117" t="s">
        <v>934</v>
      </c>
    </row>
    <row r="910" spans="1:22" ht="15" customHeight="1">
      <c r="A910" s="115">
        <v>54965710</v>
      </c>
      <c r="B910" s="78">
        <v>44754</v>
      </c>
      <c r="C910" s="79">
        <v>44754</v>
      </c>
      <c r="D910" s="77" t="s">
        <v>862</v>
      </c>
      <c r="E910" s="87">
        <v>44759</v>
      </c>
      <c r="F910" s="81">
        <v>80</v>
      </c>
      <c r="G910" s="81" t="s">
        <v>1162</v>
      </c>
      <c r="H910" s="81" t="s">
        <v>1153</v>
      </c>
      <c r="I910" s="78">
        <v>44785</v>
      </c>
      <c r="J910" s="81"/>
      <c r="K910" s="117" t="s">
        <v>932</v>
      </c>
      <c r="L910" s="82" t="s">
        <v>1164</v>
      </c>
      <c r="M910" s="77" t="s">
        <v>6</v>
      </c>
      <c r="N910" s="83"/>
      <c r="O910" s="84"/>
      <c r="P910" s="76">
        <v>69</v>
      </c>
      <c r="Q910" s="81">
        <v>25000</v>
      </c>
      <c r="R910" s="81">
        <v>4</v>
      </c>
      <c r="S910" s="89" t="s">
        <v>877</v>
      </c>
      <c r="T910" s="100" t="s">
        <v>891</v>
      </c>
      <c r="U910" s="81">
        <v>25.22</v>
      </c>
      <c r="V910" s="117" t="s">
        <v>934</v>
      </c>
    </row>
    <row r="911" spans="1:22" ht="15" customHeight="1">
      <c r="A911" s="115">
        <v>54970777</v>
      </c>
      <c r="B911" s="78">
        <v>44754</v>
      </c>
      <c r="C911" s="79">
        <v>44754</v>
      </c>
      <c r="D911" s="77" t="s">
        <v>862</v>
      </c>
      <c r="E911" s="87">
        <v>44759</v>
      </c>
      <c r="F911" s="81">
        <v>80</v>
      </c>
      <c r="G911" s="81" t="s">
        <v>1162</v>
      </c>
      <c r="H911" s="81" t="s">
        <v>1153</v>
      </c>
      <c r="I911" s="78">
        <v>44785</v>
      </c>
      <c r="J911" s="81"/>
      <c r="K911" s="117" t="s">
        <v>932</v>
      </c>
      <c r="L911" s="82" t="s">
        <v>1164</v>
      </c>
      <c r="M911" s="77" t="s">
        <v>6</v>
      </c>
      <c r="N911" s="83"/>
      <c r="O911" s="84"/>
      <c r="P911" s="76">
        <v>69</v>
      </c>
      <c r="Q911" s="81">
        <v>25000</v>
      </c>
      <c r="R911" s="81">
        <v>4</v>
      </c>
      <c r="S911" s="89" t="s">
        <v>877</v>
      </c>
      <c r="T911" s="100" t="s">
        <v>891</v>
      </c>
      <c r="U911" s="81">
        <v>25.22</v>
      </c>
      <c r="V911" s="117" t="s">
        <v>934</v>
      </c>
    </row>
    <row r="912" spans="1:22" ht="15" customHeight="1">
      <c r="A912" s="115">
        <v>54971098</v>
      </c>
      <c r="B912" s="78">
        <v>44754</v>
      </c>
      <c r="C912" s="79">
        <v>44754</v>
      </c>
      <c r="D912" s="77" t="s">
        <v>862</v>
      </c>
      <c r="E912" s="87">
        <v>44759</v>
      </c>
      <c r="F912" s="81">
        <v>80</v>
      </c>
      <c r="G912" s="81" t="s">
        <v>1162</v>
      </c>
      <c r="H912" s="81" t="s">
        <v>1153</v>
      </c>
      <c r="I912" s="78">
        <v>44785</v>
      </c>
      <c r="J912" s="81"/>
      <c r="K912" s="117" t="s">
        <v>932</v>
      </c>
      <c r="L912" s="82" t="s">
        <v>1164</v>
      </c>
      <c r="M912" s="77" t="s">
        <v>6</v>
      </c>
      <c r="N912" s="83"/>
      <c r="O912" s="84"/>
      <c r="P912" s="76">
        <v>69</v>
      </c>
      <c r="Q912" s="81">
        <v>25000</v>
      </c>
      <c r="R912" s="81">
        <v>4</v>
      </c>
      <c r="S912" s="89" t="s">
        <v>877</v>
      </c>
      <c r="T912" s="100" t="s">
        <v>891</v>
      </c>
      <c r="U912" s="81">
        <v>25.22</v>
      </c>
      <c r="V912" s="117" t="s">
        <v>934</v>
      </c>
    </row>
    <row r="913" spans="1:22" ht="15" customHeight="1">
      <c r="A913" s="115">
        <v>54971775</v>
      </c>
      <c r="B913" s="78">
        <v>44754</v>
      </c>
      <c r="C913" s="79">
        <v>44754</v>
      </c>
      <c r="D913" s="77" t="s">
        <v>862</v>
      </c>
      <c r="E913" s="87">
        <v>44759</v>
      </c>
      <c r="F913" s="81">
        <v>80</v>
      </c>
      <c r="G913" s="81" t="s">
        <v>1162</v>
      </c>
      <c r="H913" s="81" t="s">
        <v>1153</v>
      </c>
      <c r="I913" s="78">
        <v>44785</v>
      </c>
      <c r="J913" s="81"/>
      <c r="K913" s="117" t="s">
        <v>932</v>
      </c>
      <c r="L913" s="82" t="s">
        <v>1164</v>
      </c>
      <c r="M913" s="77" t="s">
        <v>6</v>
      </c>
      <c r="N913" s="83"/>
      <c r="O913" s="84"/>
      <c r="P913" s="76">
        <v>69</v>
      </c>
      <c r="Q913" s="81">
        <v>25000</v>
      </c>
      <c r="R913" s="81">
        <v>4</v>
      </c>
      <c r="S913" s="89" t="s">
        <v>877</v>
      </c>
      <c r="T913" s="100" t="s">
        <v>891</v>
      </c>
      <c r="U913" s="81">
        <v>25.22</v>
      </c>
      <c r="V913" s="117" t="s">
        <v>934</v>
      </c>
    </row>
    <row r="914" spans="1:22" ht="15" customHeight="1">
      <c r="A914" s="115">
        <v>91772657</v>
      </c>
      <c r="B914" s="78">
        <v>44754</v>
      </c>
      <c r="C914" s="79">
        <v>44754</v>
      </c>
      <c r="D914" s="77" t="s">
        <v>862</v>
      </c>
      <c r="E914" s="87">
        <v>44759</v>
      </c>
      <c r="F914" s="81">
        <v>80</v>
      </c>
      <c r="G914" s="81" t="s">
        <v>1162</v>
      </c>
      <c r="H914" s="81" t="s">
        <v>1153</v>
      </c>
      <c r="I914" s="78">
        <v>44785</v>
      </c>
      <c r="J914" s="81"/>
      <c r="K914" s="117" t="s">
        <v>932</v>
      </c>
      <c r="L914" s="82" t="s">
        <v>1164</v>
      </c>
      <c r="M914" s="77" t="s">
        <v>6</v>
      </c>
      <c r="N914" s="83"/>
      <c r="O914" s="84"/>
      <c r="P914" s="76">
        <v>68.5</v>
      </c>
      <c r="Q914" s="76">
        <v>25400</v>
      </c>
      <c r="R914" s="76">
        <v>4</v>
      </c>
      <c r="S914" s="85" t="s">
        <v>865</v>
      </c>
      <c r="T914" s="76" t="s">
        <v>873</v>
      </c>
      <c r="U914" s="76">
        <v>25.7</v>
      </c>
      <c r="V914" s="117" t="s">
        <v>934</v>
      </c>
    </row>
    <row r="915" spans="1:22" ht="15" customHeight="1">
      <c r="A915" s="115">
        <v>91994335</v>
      </c>
      <c r="B915" s="78">
        <v>44754</v>
      </c>
      <c r="C915" s="79">
        <v>44754</v>
      </c>
      <c r="D915" s="77" t="s">
        <v>862</v>
      </c>
      <c r="E915" s="87">
        <v>44759</v>
      </c>
      <c r="F915" s="81">
        <v>80</v>
      </c>
      <c r="G915" s="81" t="s">
        <v>1162</v>
      </c>
      <c r="H915" s="81" t="s">
        <v>1153</v>
      </c>
      <c r="I915" s="78">
        <v>44785</v>
      </c>
      <c r="J915" s="81"/>
      <c r="K915" s="117" t="s">
        <v>932</v>
      </c>
      <c r="L915" s="82" t="s">
        <v>1164</v>
      </c>
      <c r="M915" s="77" t="s">
        <v>6</v>
      </c>
      <c r="N915" s="83"/>
      <c r="O915" s="84"/>
      <c r="P915" s="76">
        <v>68.5</v>
      </c>
      <c r="Q915" s="76">
        <v>25300</v>
      </c>
      <c r="R915" s="76">
        <v>4</v>
      </c>
      <c r="S915" s="85" t="s">
        <v>865</v>
      </c>
      <c r="T915" s="76" t="s">
        <v>873</v>
      </c>
      <c r="U915" s="76">
        <v>25.7</v>
      </c>
      <c r="V915" s="117" t="s">
        <v>934</v>
      </c>
    </row>
    <row r="916" spans="1:22" ht="15" customHeight="1">
      <c r="A916" s="115">
        <v>98031438</v>
      </c>
      <c r="B916" s="78">
        <v>44754</v>
      </c>
      <c r="C916" s="79">
        <v>44754</v>
      </c>
      <c r="D916" s="77" t="s">
        <v>862</v>
      </c>
      <c r="E916" s="87">
        <v>44759</v>
      </c>
      <c r="F916" s="81">
        <v>80</v>
      </c>
      <c r="G916" s="81" t="s">
        <v>1162</v>
      </c>
      <c r="H916" s="81" t="s">
        <v>1153</v>
      </c>
      <c r="I916" s="78">
        <v>44785</v>
      </c>
      <c r="J916" s="81"/>
      <c r="K916" s="117" t="s">
        <v>932</v>
      </c>
      <c r="L916" s="82" t="s">
        <v>1164</v>
      </c>
      <c r="M916" s="77" t="s">
        <v>6</v>
      </c>
      <c r="N916" s="83"/>
      <c r="O916" s="84"/>
      <c r="P916" s="76">
        <v>69</v>
      </c>
      <c r="Q916" s="76">
        <v>25000</v>
      </c>
      <c r="R916" s="76">
        <v>4</v>
      </c>
      <c r="S916" s="85" t="s">
        <v>875</v>
      </c>
      <c r="T916" s="88" t="s">
        <v>876</v>
      </c>
      <c r="U916" s="76">
        <v>25.22</v>
      </c>
      <c r="V916" s="117" t="s">
        <v>934</v>
      </c>
    </row>
    <row r="917" spans="1:22" ht="15" customHeight="1">
      <c r="A917" s="115">
        <v>98107758</v>
      </c>
      <c r="B917" s="78">
        <v>44754</v>
      </c>
      <c r="C917" s="79">
        <v>44754</v>
      </c>
      <c r="D917" s="77" t="s">
        <v>862</v>
      </c>
      <c r="E917" s="87">
        <v>44759</v>
      </c>
      <c r="F917" s="81">
        <v>80</v>
      </c>
      <c r="G917" s="81" t="s">
        <v>1162</v>
      </c>
      <c r="H917" s="81" t="s">
        <v>1153</v>
      </c>
      <c r="I917" s="78">
        <v>44785</v>
      </c>
      <c r="J917" s="81"/>
      <c r="K917" s="117" t="s">
        <v>932</v>
      </c>
      <c r="L917" s="82" t="s">
        <v>1164</v>
      </c>
      <c r="M917" s="77" t="s">
        <v>6</v>
      </c>
      <c r="N917" s="83"/>
      <c r="O917" s="84"/>
      <c r="P917" s="76">
        <v>69</v>
      </c>
      <c r="Q917" s="76">
        <v>25000</v>
      </c>
      <c r="R917" s="76">
        <v>4</v>
      </c>
      <c r="S917" s="85" t="s">
        <v>875</v>
      </c>
      <c r="T917" s="88" t="s">
        <v>876</v>
      </c>
      <c r="U917" s="76">
        <v>25.22</v>
      </c>
      <c r="V917" s="117" t="s">
        <v>934</v>
      </c>
    </row>
    <row r="918" spans="1:22" ht="15" customHeight="1">
      <c r="A918" s="115">
        <v>98107956</v>
      </c>
      <c r="B918" s="78">
        <v>44754</v>
      </c>
      <c r="C918" s="79">
        <v>44754</v>
      </c>
      <c r="D918" s="77" t="s">
        <v>862</v>
      </c>
      <c r="E918" s="87">
        <v>44759</v>
      </c>
      <c r="F918" s="81">
        <v>80</v>
      </c>
      <c r="G918" s="81" t="s">
        <v>1162</v>
      </c>
      <c r="H918" s="81" t="s">
        <v>1153</v>
      </c>
      <c r="I918" s="78">
        <v>44785</v>
      </c>
      <c r="J918" s="81"/>
      <c r="K918" s="117" t="s">
        <v>932</v>
      </c>
      <c r="L918" s="82" t="s">
        <v>1164</v>
      </c>
      <c r="M918" s="77" t="s">
        <v>6</v>
      </c>
      <c r="N918" s="83"/>
      <c r="O918" s="84"/>
      <c r="P918" s="76">
        <v>69</v>
      </c>
      <c r="Q918" s="76">
        <v>25000</v>
      </c>
      <c r="R918" s="76">
        <v>4</v>
      </c>
      <c r="S918" s="85" t="s">
        <v>875</v>
      </c>
      <c r="T918" s="88" t="s">
        <v>876</v>
      </c>
      <c r="U918" s="76">
        <v>25.22</v>
      </c>
      <c r="V918" s="117" t="s">
        <v>934</v>
      </c>
    </row>
    <row r="919" spans="1:22" ht="15" customHeight="1">
      <c r="A919" s="115">
        <v>98107972</v>
      </c>
      <c r="B919" s="78">
        <v>44754</v>
      </c>
      <c r="C919" s="79">
        <v>44754</v>
      </c>
      <c r="D919" s="77" t="s">
        <v>862</v>
      </c>
      <c r="E919" s="87">
        <v>44759</v>
      </c>
      <c r="F919" s="81">
        <v>80</v>
      </c>
      <c r="G919" s="81" t="s">
        <v>1162</v>
      </c>
      <c r="H919" s="81" t="s">
        <v>1153</v>
      </c>
      <c r="I919" s="78">
        <v>44785</v>
      </c>
      <c r="J919" s="81"/>
      <c r="K919" s="117" t="s">
        <v>932</v>
      </c>
      <c r="L919" s="82" t="s">
        <v>1164</v>
      </c>
      <c r="M919" s="77" t="s">
        <v>6</v>
      </c>
      <c r="N919" s="83"/>
      <c r="O919" s="84"/>
      <c r="P919" s="76">
        <v>69</v>
      </c>
      <c r="Q919" s="76">
        <v>25000</v>
      </c>
      <c r="R919" s="76">
        <v>4</v>
      </c>
      <c r="S919" s="85" t="s">
        <v>875</v>
      </c>
      <c r="T919" s="88" t="s">
        <v>876</v>
      </c>
      <c r="U919" s="76">
        <v>25.22</v>
      </c>
      <c r="V919" s="117" t="s">
        <v>934</v>
      </c>
    </row>
    <row r="920" spans="1:22" ht="15" customHeight="1">
      <c r="A920" s="115">
        <v>98139413</v>
      </c>
      <c r="B920" s="78">
        <v>44754</v>
      </c>
      <c r="C920" s="79">
        <v>44754</v>
      </c>
      <c r="D920" s="77" t="s">
        <v>862</v>
      </c>
      <c r="E920" s="87">
        <v>44759</v>
      </c>
      <c r="F920" s="81">
        <v>80</v>
      </c>
      <c r="G920" s="81" t="s">
        <v>1162</v>
      </c>
      <c r="H920" s="81" t="s">
        <v>1153</v>
      </c>
      <c r="I920" s="78">
        <v>44785</v>
      </c>
      <c r="J920" s="81"/>
      <c r="K920" s="117" t="s">
        <v>932</v>
      </c>
      <c r="L920" s="82" t="s">
        <v>1164</v>
      </c>
      <c r="M920" s="77" t="s">
        <v>6</v>
      </c>
      <c r="N920" s="83"/>
      <c r="O920" s="84"/>
      <c r="P920" s="76">
        <v>69</v>
      </c>
      <c r="Q920" s="76">
        <v>25000</v>
      </c>
      <c r="R920" s="76">
        <v>4</v>
      </c>
      <c r="S920" s="85" t="s">
        <v>875</v>
      </c>
      <c r="T920" s="88" t="s">
        <v>876</v>
      </c>
      <c r="U920" s="76">
        <v>25.22</v>
      </c>
      <c r="V920" s="117" t="s">
        <v>934</v>
      </c>
    </row>
    <row r="921" spans="1:22" ht="15" customHeight="1">
      <c r="A921" s="115">
        <v>98141401</v>
      </c>
      <c r="B921" s="78">
        <v>44754</v>
      </c>
      <c r="C921" s="79">
        <v>44754</v>
      </c>
      <c r="D921" s="77" t="s">
        <v>862</v>
      </c>
      <c r="E921" s="87">
        <v>44759</v>
      </c>
      <c r="F921" s="81">
        <v>80</v>
      </c>
      <c r="G921" s="81" t="s">
        <v>1162</v>
      </c>
      <c r="H921" s="98">
        <v>44755</v>
      </c>
      <c r="I921" s="139" t="s">
        <v>1165</v>
      </c>
      <c r="J921" s="81"/>
      <c r="K921" s="117" t="s">
        <v>932</v>
      </c>
      <c r="L921" s="82" t="s">
        <v>1164</v>
      </c>
      <c r="M921" s="77" t="s">
        <v>6</v>
      </c>
      <c r="N921" s="83"/>
      <c r="O921" s="84"/>
      <c r="P921" s="76">
        <v>69</v>
      </c>
      <c r="Q921" s="76">
        <v>25000</v>
      </c>
      <c r="R921" s="76">
        <v>4</v>
      </c>
      <c r="S921" s="85" t="s">
        <v>875</v>
      </c>
      <c r="T921" s="88" t="s">
        <v>876</v>
      </c>
      <c r="U921" s="76">
        <v>25.22</v>
      </c>
      <c r="V921" s="117" t="s">
        <v>934</v>
      </c>
    </row>
    <row r="922" spans="1:22" ht="15" customHeight="1">
      <c r="A922" s="115">
        <v>98148018</v>
      </c>
      <c r="B922" s="78">
        <v>44754</v>
      </c>
      <c r="C922" s="79">
        <v>44754</v>
      </c>
      <c r="D922" s="77" t="s">
        <v>862</v>
      </c>
      <c r="E922" s="87">
        <v>44759</v>
      </c>
      <c r="F922" s="81">
        <v>80</v>
      </c>
      <c r="G922" s="81" t="s">
        <v>1162</v>
      </c>
      <c r="H922" s="81" t="s">
        <v>1153</v>
      </c>
      <c r="I922" s="78">
        <v>44785</v>
      </c>
      <c r="J922" s="81"/>
      <c r="K922" s="117" t="s">
        <v>932</v>
      </c>
      <c r="L922" s="82" t="s">
        <v>1164</v>
      </c>
      <c r="M922" s="77" t="s">
        <v>6</v>
      </c>
      <c r="N922" s="83"/>
      <c r="O922" s="84"/>
      <c r="P922" s="76">
        <v>69</v>
      </c>
      <c r="Q922" s="76">
        <v>25000</v>
      </c>
      <c r="R922" s="76">
        <v>4</v>
      </c>
      <c r="S922" s="85" t="s">
        <v>875</v>
      </c>
      <c r="T922" s="88" t="s">
        <v>876</v>
      </c>
      <c r="U922" s="76">
        <v>25.22</v>
      </c>
      <c r="V922" s="117" t="s">
        <v>934</v>
      </c>
    </row>
    <row r="923" spans="1:22" ht="15" customHeight="1">
      <c r="A923" s="115">
        <v>98148034</v>
      </c>
      <c r="B923" s="78">
        <v>44754</v>
      </c>
      <c r="C923" s="79">
        <v>44754</v>
      </c>
      <c r="D923" s="77" t="s">
        <v>862</v>
      </c>
      <c r="E923" s="87">
        <v>44759</v>
      </c>
      <c r="F923" s="81">
        <v>80</v>
      </c>
      <c r="G923" s="81" t="s">
        <v>1162</v>
      </c>
      <c r="H923" s="81" t="s">
        <v>1153</v>
      </c>
      <c r="I923" s="78">
        <v>44785</v>
      </c>
      <c r="J923" s="81"/>
      <c r="K923" s="117" t="s">
        <v>932</v>
      </c>
      <c r="L923" s="82" t="s">
        <v>1164</v>
      </c>
      <c r="M923" s="77" t="s">
        <v>6</v>
      </c>
      <c r="N923" s="83"/>
      <c r="O923" s="84"/>
      <c r="P923" s="76">
        <v>69</v>
      </c>
      <c r="Q923" s="76">
        <v>25000</v>
      </c>
      <c r="R923" s="76">
        <v>4</v>
      </c>
      <c r="S923" s="85" t="s">
        <v>875</v>
      </c>
      <c r="T923" s="88" t="s">
        <v>876</v>
      </c>
      <c r="U923" s="76">
        <v>25.22</v>
      </c>
      <c r="V923" s="117" t="s">
        <v>934</v>
      </c>
    </row>
    <row r="924" spans="1:22" ht="15" customHeight="1">
      <c r="A924" s="115">
        <v>98148075</v>
      </c>
      <c r="B924" s="78">
        <v>44754</v>
      </c>
      <c r="C924" s="79">
        <v>44754</v>
      </c>
      <c r="D924" s="77" t="s">
        <v>862</v>
      </c>
      <c r="E924" s="87">
        <v>44759</v>
      </c>
      <c r="F924" s="81">
        <v>80</v>
      </c>
      <c r="G924" s="81" t="s">
        <v>1162</v>
      </c>
      <c r="H924" s="81" t="s">
        <v>1153</v>
      </c>
      <c r="I924" s="78">
        <v>44785</v>
      </c>
      <c r="J924" s="81"/>
      <c r="K924" s="117" t="s">
        <v>932</v>
      </c>
      <c r="L924" s="82" t="s">
        <v>1164</v>
      </c>
      <c r="M924" s="77" t="s">
        <v>6</v>
      </c>
      <c r="N924" s="83"/>
      <c r="O924" s="84"/>
      <c r="P924" s="76">
        <v>69</v>
      </c>
      <c r="Q924" s="76">
        <v>25000</v>
      </c>
      <c r="R924" s="76">
        <v>4</v>
      </c>
      <c r="S924" s="85" t="s">
        <v>875</v>
      </c>
      <c r="T924" s="88" t="s">
        <v>876</v>
      </c>
      <c r="U924" s="76">
        <v>25.22</v>
      </c>
      <c r="V924" s="117" t="s">
        <v>934</v>
      </c>
    </row>
    <row r="925" spans="1:22" ht="15" customHeight="1">
      <c r="A925" s="115">
        <v>98316623</v>
      </c>
      <c r="B925" s="78">
        <v>44754</v>
      </c>
      <c r="C925" s="79">
        <v>44754</v>
      </c>
      <c r="D925" s="77" t="s">
        <v>862</v>
      </c>
      <c r="E925" s="87">
        <v>44759</v>
      </c>
      <c r="F925" s="81">
        <v>80</v>
      </c>
      <c r="G925" s="81" t="s">
        <v>1162</v>
      </c>
      <c r="H925" s="81" t="s">
        <v>1153</v>
      </c>
      <c r="I925" s="78">
        <v>44785</v>
      </c>
      <c r="J925" s="81"/>
      <c r="K925" s="117" t="s">
        <v>932</v>
      </c>
      <c r="L925" s="82" t="s">
        <v>1164</v>
      </c>
      <c r="M925" s="77" t="s">
        <v>6</v>
      </c>
      <c r="N925" s="83"/>
      <c r="O925" s="84"/>
      <c r="P925" s="76">
        <v>68.5</v>
      </c>
      <c r="Q925" s="76">
        <v>25500</v>
      </c>
      <c r="R925" s="76">
        <v>4</v>
      </c>
      <c r="S925" s="85" t="s">
        <v>865</v>
      </c>
      <c r="T925" s="76" t="s">
        <v>873</v>
      </c>
      <c r="U925" s="76">
        <v>25.7</v>
      </c>
      <c r="V925" s="117" t="s">
        <v>934</v>
      </c>
    </row>
    <row r="926" spans="1:22" ht="15" customHeight="1">
      <c r="A926" s="115">
        <v>54026893</v>
      </c>
      <c r="B926" s="78">
        <v>44754</v>
      </c>
      <c r="C926" s="79">
        <v>44754</v>
      </c>
      <c r="D926" s="77" t="s">
        <v>862</v>
      </c>
      <c r="E926" s="87">
        <v>44759</v>
      </c>
      <c r="F926" s="81">
        <v>80</v>
      </c>
      <c r="G926" s="81" t="s">
        <v>1162</v>
      </c>
      <c r="H926" s="81" t="s">
        <v>1153</v>
      </c>
      <c r="I926" s="78">
        <v>44785</v>
      </c>
      <c r="J926" s="81"/>
      <c r="K926" s="117" t="s">
        <v>932</v>
      </c>
      <c r="L926" s="82" t="s">
        <v>1164</v>
      </c>
      <c r="M926" s="77" t="s">
        <v>6</v>
      </c>
      <c r="N926" s="83"/>
      <c r="O926" s="84"/>
      <c r="P926" s="76">
        <v>69</v>
      </c>
      <c r="Q926" s="81">
        <v>25000</v>
      </c>
      <c r="R926" s="81">
        <v>4</v>
      </c>
      <c r="S926" s="89" t="s">
        <v>877</v>
      </c>
      <c r="T926" s="100" t="s">
        <v>891</v>
      </c>
      <c r="U926" s="81">
        <v>25.22</v>
      </c>
      <c r="V926" s="117" t="s">
        <v>934</v>
      </c>
    </row>
    <row r="927" spans="1:22" ht="15" customHeight="1">
      <c r="A927" s="115">
        <v>54261433</v>
      </c>
      <c r="B927" s="78">
        <v>44754</v>
      </c>
      <c r="C927" s="79">
        <v>44754</v>
      </c>
      <c r="D927" s="77" t="s">
        <v>862</v>
      </c>
      <c r="E927" s="87">
        <v>44759</v>
      </c>
      <c r="F927" s="81">
        <v>80</v>
      </c>
      <c r="G927" s="81" t="s">
        <v>1162</v>
      </c>
      <c r="H927" s="81" t="s">
        <v>1153</v>
      </c>
      <c r="I927" s="78">
        <v>44785</v>
      </c>
      <c r="J927" s="81"/>
      <c r="K927" s="117" t="s">
        <v>932</v>
      </c>
      <c r="L927" s="82" t="s">
        <v>1164</v>
      </c>
      <c r="M927" s="77" t="s">
        <v>6</v>
      </c>
      <c r="N927" s="83"/>
      <c r="O927" s="84"/>
      <c r="P927" s="76">
        <v>69</v>
      </c>
      <c r="Q927" s="76">
        <v>24500</v>
      </c>
      <c r="R927" s="76">
        <v>4</v>
      </c>
      <c r="S927" s="85" t="s">
        <v>865</v>
      </c>
      <c r="T927" s="126" t="s">
        <v>951</v>
      </c>
      <c r="U927" s="76">
        <v>25.69</v>
      </c>
      <c r="V927" s="117" t="s">
        <v>934</v>
      </c>
    </row>
    <row r="928" spans="1:22" ht="15" customHeight="1">
      <c r="A928" s="115">
        <v>58400912</v>
      </c>
      <c r="B928" s="78">
        <v>44754</v>
      </c>
      <c r="C928" s="79">
        <v>44754</v>
      </c>
      <c r="D928" s="77" t="s">
        <v>862</v>
      </c>
      <c r="E928" s="87">
        <v>44759</v>
      </c>
      <c r="F928" s="102">
        <v>60</v>
      </c>
      <c r="G928" s="81" t="s">
        <v>1162</v>
      </c>
      <c r="H928" s="81" t="s">
        <v>1153</v>
      </c>
      <c r="I928" s="78">
        <v>44785</v>
      </c>
      <c r="J928" s="81"/>
      <c r="K928" s="117" t="s">
        <v>932</v>
      </c>
      <c r="L928" s="82" t="s">
        <v>1164</v>
      </c>
      <c r="M928" s="77" t="s">
        <v>6</v>
      </c>
      <c r="N928" s="83"/>
      <c r="O928" s="84"/>
      <c r="P928" s="76">
        <v>72</v>
      </c>
      <c r="Q928" s="76">
        <v>21700</v>
      </c>
      <c r="R928" s="76">
        <v>3</v>
      </c>
      <c r="S928" s="85" t="s">
        <v>899</v>
      </c>
      <c r="T928" s="76" t="s">
        <v>900</v>
      </c>
      <c r="U928" s="81">
        <v>19.62</v>
      </c>
      <c r="V928" s="117" t="s">
        <v>934</v>
      </c>
    </row>
    <row r="929" spans="1:22" ht="15" customHeight="1">
      <c r="A929" s="115">
        <v>58413626</v>
      </c>
      <c r="B929" s="78">
        <v>44754</v>
      </c>
      <c r="C929" s="79">
        <v>44754</v>
      </c>
      <c r="D929" s="77" t="s">
        <v>862</v>
      </c>
      <c r="E929" s="87">
        <v>44759</v>
      </c>
      <c r="F929" s="102">
        <v>60</v>
      </c>
      <c r="G929" s="81" t="s">
        <v>1162</v>
      </c>
      <c r="H929" s="81" t="s">
        <v>1153</v>
      </c>
      <c r="I929" s="78">
        <v>44785</v>
      </c>
      <c r="J929" s="81"/>
      <c r="K929" s="117" t="s">
        <v>932</v>
      </c>
      <c r="L929" s="82" t="s">
        <v>1164</v>
      </c>
      <c r="M929" s="77" t="s">
        <v>6</v>
      </c>
      <c r="N929" s="83">
        <v>44822</v>
      </c>
      <c r="O929" s="84"/>
      <c r="P929" s="76">
        <v>72</v>
      </c>
      <c r="Q929" s="76">
        <v>21700</v>
      </c>
      <c r="R929" s="76">
        <v>3</v>
      </c>
      <c r="S929" s="85" t="s">
        <v>899</v>
      </c>
      <c r="T929" s="76" t="s">
        <v>900</v>
      </c>
      <c r="U929" s="81">
        <v>19.62</v>
      </c>
      <c r="V929" s="117" t="s">
        <v>934</v>
      </c>
    </row>
    <row r="930" spans="1:22" ht="15" customHeight="1">
      <c r="A930" s="115">
        <v>59998120</v>
      </c>
      <c r="B930" s="78">
        <v>44754</v>
      </c>
      <c r="C930" s="79">
        <v>44754</v>
      </c>
      <c r="D930" s="77" t="s">
        <v>862</v>
      </c>
      <c r="E930" s="87">
        <v>44759</v>
      </c>
      <c r="F930" s="102">
        <v>60</v>
      </c>
      <c r="G930" s="81" t="s">
        <v>1162</v>
      </c>
      <c r="H930" s="81" t="s">
        <v>1153</v>
      </c>
      <c r="I930" s="78">
        <v>44785</v>
      </c>
      <c r="J930" s="81"/>
      <c r="K930" s="117" t="s">
        <v>932</v>
      </c>
      <c r="L930" s="82" t="s">
        <v>1164</v>
      </c>
      <c r="M930" s="77" t="s">
        <v>6</v>
      </c>
      <c r="N930" s="83"/>
      <c r="O930" s="84"/>
      <c r="P930" s="76">
        <v>72</v>
      </c>
      <c r="Q930" s="76">
        <v>21700</v>
      </c>
      <c r="R930" s="76">
        <v>3</v>
      </c>
      <c r="S930" s="85" t="s">
        <v>899</v>
      </c>
      <c r="T930" s="76" t="s">
        <v>900</v>
      </c>
      <c r="U930" s="81">
        <v>19.62</v>
      </c>
      <c r="V930" s="117" t="s">
        <v>934</v>
      </c>
    </row>
    <row r="931" spans="1:22" ht="15" customHeight="1">
      <c r="A931" s="115">
        <v>94536042</v>
      </c>
      <c r="B931" s="78">
        <v>44754</v>
      </c>
      <c r="C931" s="79">
        <v>44754</v>
      </c>
      <c r="D931" s="77" t="s">
        <v>862</v>
      </c>
      <c r="E931" s="87">
        <v>44759</v>
      </c>
      <c r="F931" s="102">
        <v>60</v>
      </c>
      <c r="G931" s="81" t="s">
        <v>1162</v>
      </c>
      <c r="H931" s="81" t="s">
        <v>1153</v>
      </c>
      <c r="I931" s="78">
        <v>44785</v>
      </c>
      <c r="J931" s="81"/>
      <c r="K931" s="117" t="s">
        <v>932</v>
      </c>
      <c r="L931" s="82" t="s">
        <v>1164</v>
      </c>
      <c r="M931" s="77" t="s">
        <v>6</v>
      </c>
      <c r="N931" s="83"/>
      <c r="O931" s="84"/>
      <c r="P931" s="76">
        <v>72</v>
      </c>
      <c r="Q931" s="76">
        <v>20200</v>
      </c>
      <c r="R931" s="76">
        <v>3</v>
      </c>
      <c r="S931" s="85" t="s">
        <v>899</v>
      </c>
      <c r="T931" s="76" t="s">
        <v>1130</v>
      </c>
      <c r="U931" s="76">
        <v>19.72</v>
      </c>
      <c r="V931" s="117" t="s">
        <v>934</v>
      </c>
    </row>
    <row r="932" spans="1:22" ht="15" customHeight="1">
      <c r="A932" s="115">
        <v>54303466</v>
      </c>
      <c r="B932" s="78">
        <v>44754</v>
      </c>
      <c r="C932" s="79">
        <v>44754</v>
      </c>
      <c r="D932" s="77" t="s">
        <v>862</v>
      </c>
      <c r="E932" s="87">
        <v>44759</v>
      </c>
      <c r="F932" s="103">
        <v>40</v>
      </c>
      <c r="G932" s="81" t="s">
        <v>1162</v>
      </c>
      <c r="H932" s="81" t="s">
        <v>1153</v>
      </c>
      <c r="I932" s="78">
        <v>44785</v>
      </c>
      <c r="J932" s="81"/>
      <c r="K932" s="117" t="s">
        <v>932</v>
      </c>
      <c r="L932" s="82" t="s">
        <v>1164</v>
      </c>
      <c r="M932" s="77" t="s">
        <v>6</v>
      </c>
      <c r="N932" s="83"/>
      <c r="O932" s="84"/>
      <c r="P932" s="76">
        <v>70</v>
      </c>
      <c r="Q932" s="127">
        <v>21000</v>
      </c>
      <c r="R932" s="127">
        <v>2</v>
      </c>
      <c r="S932" s="128" t="s">
        <v>953</v>
      </c>
      <c r="T932" s="129" t="s">
        <v>954</v>
      </c>
      <c r="U932" s="127">
        <v>14.62</v>
      </c>
      <c r="V932" s="117" t="s">
        <v>934</v>
      </c>
    </row>
    <row r="933" spans="1:22" ht="15" customHeight="1">
      <c r="A933" s="115">
        <v>54315510</v>
      </c>
      <c r="B933" s="78">
        <v>44754</v>
      </c>
      <c r="C933" s="79">
        <v>44754</v>
      </c>
      <c r="D933" s="77" t="s">
        <v>862</v>
      </c>
      <c r="E933" s="87">
        <v>44759</v>
      </c>
      <c r="F933" s="103">
        <v>40</v>
      </c>
      <c r="G933" s="81" t="s">
        <v>1162</v>
      </c>
      <c r="H933" s="81" t="s">
        <v>1153</v>
      </c>
      <c r="I933" s="78">
        <v>44785</v>
      </c>
      <c r="J933" s="81"/>
      <c r="K933" s="117" t="s">
        <v>932</v>
      </c>
      <c r="L933" s="82" t="s">
        <v>1164</v>
      </c>
      <c r="M933" s="77" t="s">
        <v>6</v>
      </c>
      <c r="N933" s="83"/>
      <c r="O933" s="84"/>
      <c r="P933" s="76">
        <v>70</v>
      </c>
      <c r="Q933" s="127">
        <v>21000</v>
      </c>
      <c r="R933" s="127">
        <v>2</v>
      </c>
      <c r="S933" s="128" t="s">
        <v>953</v>
      </c>
      <c r="T933" s="129" t="s">
        <v>954</v>
      </c>
      <c r="U933" s="127">
        <v>14.62</v>
      </c>
      <c r="V933" s="117" t="s">
        <v>934</v>
      </c>
    </row>
    <row r="934" spans="1:22" ht="15" customHeight="1">
      <c r="A934" s="115">
        <v>54959010</v>
      </c>
      <c r="B934" s="78">
        <v>44754</v>
      </c>
      <c r="C934" s="79">
        <v>44754</v>
      </c>
      <c r="D934" s="77" t="s">
        <v>862</v>
      </c>
      <c r="E934" s="87">
        <v>44759</v>
      </c>
      <c r="F934" s="103">
        <v>40</v>
      </c>
      <c r="G934" s="81" t="s">
        <v>1162</v>
      </c>
      <c r="H934" s="81" t="s">
        <v>1153</v>
      </c>
      <c r="I934" s="78">
        <v>44785</v>
      </c>
      <c r="J934" s="81"/>
      <c r="K934" s="117" t="s">
        <v>932</v>
      </c>
      <c r="L934" s="82" t="s">
        <v>1164</v>
      </c>
      <c r="M934" s="77" t="s">
        <v>6</v>
      </c>
      <c r="N934" s="83"/>
      <c r="O934" s="84"/>
      <c r="P934" s="76">
        <v>70</v>
      </c>
      <c r="Q934" s="127">
        <v>21500</v>
      </c>
      <c r="R934" s="127">
        <v>2</v>
      </c>
      <c r="S934" s="128" t="s">
        <v>953</v>
      </c>
      <c r="T934" s="129" t="s">
        <v>954</v>
      </c>
      <c r="U934" s="127">
        <v>14.62</v>
      </c>
      <c r="V934" s="117" t="s">
        <v>934</v>
      </c>
    </row>
    <row r="935" spans="1:22" ht="15" customHeight="1">
      <c r="A935" s="115">
        <v>54975370</v>
      </c>
      <c r="B935" s="78">
        <v>44754</v>
      </c>
      <c r="C935" s="79">
        <v>44754</v>
      </c>
      <c r="D935" s="77" t="s">
        <v>862</v>
      </c>
      <c r="E935" s="87">
        <v>44759</v>
      </c>
      <c r="F935" s="103">
        <v>40</v>
      </c>
      <c r="G935" s="81" t="s">
        <v>1162</v>
      </c>
      <c r="H935" s="81" t="s">
        <v>1153</v>
      </c>
      <c r="I935" s="78">
        <v>44785</v>
      </c>
      <c r="J935" s="81"/>
      <c r="K935" s="117" t="s">
        <v>932</v>
      </c>
      <c r="L935" s="82" t="s">
        <v>1164</v>
      </c>
      <c r="M935" s="77" t="s">
        <v>6</v>
      </c>
      <c r="N935" s="83"/>
      <c r="O935" s="84"/>
      <c r="P935" s="76">
        <v>70</v>
      </c>
      <c r="Q935" s="127">
        <v>21500</v>
      </c>
      <c r="R935" s="127">
        <v>2</v>
      </c>
      <c r="S935" s="128" t="s">
        <v>953</v>
      </c>
      <c r="T935" s="129" t="s">
        <v>954</v>
      </c>
      <c r="U935" s="127">
        <v>14.62</v>
      </c>
      <c r="V935" s="117" t="s">
        <v>934</v>
      </c>
    </row>
    <row r="936" spans="1:22" ht="15" customHeight="1">
      <c r="A936" s="115">
        <v>59914689</v>
      </c>
      <c r="B936" s="78">
        <v>44754</v>
      </c>
      <c r="C936" s="79">
        <v>44754</v>
      </c>
      <c r="D936" s="77" t="s">
        <v>862</v>
      </c>
      <c r="E936" s="87">
        <v>44759</v>
      </c>
      <c r="F936" s="103">
        <v>40</v>
      </c>
      <c r="G936" s="81" t="s">
        <v>1162</v>
      </c>
      <c r="H936" s="81" t="s">
        <v>1153</v>
      </c>
      <c r="I936" s="78">
        <v>44785</v>
      </c>
      <c r="J936" s="81"/>
      <c r="K936" s="117" t="s">
        <v>932</v>
      </c>
      <c r="L936" s="82" t="s">
        <v>1164</v>
      </c>
      <c r="M936" s="77" t="s">
        <v>6</v>
      </c>
      <c r="N936" s="83"/>
      <c r="O936" s="84"/>
      <c r="P936" s="81">
        <v>71</v>
      </c>
      <c r="Q936" s="81">
        <v>20400</v>
      </c>
      <c r="R936" s="81">
        <v>2</v>
      </c>
      <c r="S936" s="89" t="s">
        <v>953</v>
      </c>
      <c r="T936" s="81" t="s">
        <v>955</v>
      </c>
      <c r="U936" s="81">
        <v>14.62</v>
      </c>
      <c r="V936" s="117" t="s">
        <v>934</v>
      </c>
    </row>
    <row r="937" spans="1:22" ht="14.25" customHeight="1">
      <c r="A937" s="104"/>
      <c r="B937" s="106"/>
      <c r="C937" s="105"/>
      <c r="D937" s="105"/>
      <c r="E937" s="105"/>
      <c r="F937" s="105"/>
      <c r="G937" s="149"/>
      <c r="H937" s="447" t="s">
        <v>1166</v>
      </c>
      <c r="I937" s="440"/>
      <c r="J937" s="441"/>
      <c r="K937" s="92"/>
      <c r="L937" s="104"/>
      <c r="M937" s="104"/>
      <c r="N937" s="105"/>
      <c r="O937" s="108"/>
      <c r="P937" s="105"/>
      <c r="Q937" s="109"/>
      <c r="R937" s="109"/>
      <c r="S937" s="110"/>
      <c r="T937" s="109"/>
      <c r="U937" s="109"/>
      <c r="V937" s="105"/>
    </row>
    <row r="938" spans="1:22" ht="15" customHeight="1">
      <c r="A938" s="81">
        <v>91599191</v>
      </c>
      <c r="B938" s="78">
        <v>44757</v>
      </c>
      <c r="C938" s="79">
        <v>44757</v>
      </c>
      <c r="D938" s="77" t="s">
        <v>862</v>
      </c>
      <c r="E938" s="80">
        <v>44759.541666666664</v>
      </c>
      <c r="F938" s="81">
        <v>80</v>
      </c>
      <c r="G938" s="81" t="s">
        <v>1166</v>
      </c>
      <c r="H938" s="81"/>
      <c r="I938" s="77"/>
      <c r="J938" s="81"/>
      <c r="K938" s="77" t="s">
        <v>992</v>
      </c>
      <c r="L938" s="82" t="s">
        <v>1167</v>
      </c>
      <c r="M938" s="104" t="s">
        <v>5</v>
      </c>
      <c r="N938" s="83"/>
      <c r="O938" s="208"/>
      <c r="P938" s="76">
        <v>69</v>
      </c>
      <c r="Q938" s="76">
        <v>25000</v>
      </c>
      <c r="R938" s="76">
        <v>4</v>
      </c>
      <c r="S938" s="85" t="s">
        <v>875</v>
      </c>
      <c r="T938" s="88" t="s">
        <v>876</v>
      </c>
      <c r="U938" s="76">
        <v>25.22</v>
      </c>
      <c r="V938" s="77" t="s">
        <v>994</v>
      </c>
    </row>
    <row r="939" spans="1:22" ht="15" customHeight="1">
      <c r="A939" s="81">
        <v>91620591</v>
      </c>
      <c r="B939" s="78">
        <v>44757</v>
      </c>
      <c r="C939" s="79">
        <v>44757</v>
      </c>
      <c r="D939" s="77" t="s">
        <v>862</v>
      </c>
      <c r="E939" s="87">
        <v>44759</v>
      </c>
      <c r="F939" s="81">
        <v>80</v>
      </c>
      <c r="G939" s="81" t="s">
        <v>1166</v>
      </c>
      <c r="H939" s="81"/>
      <c r="I939" s="77"/>
      <c r="J939" s="81"/>
      <c r="K939" s="77" t="s">
        <v>992</v>
      </c>
      <c r="L939" s="82" t="s">
        <v>1167</v>
      </c>
      <c r="M939" s="104" t="s">
        <v>5</v>
      </c>
      <c r="N939" s="83"/>
      <c r="O939" s="208"/>
      <c r="P939" s="76">
        <v>69</v>
      </c>
      <c r="Q939" s="76">
        <v>25000</v>
      </c>
      <c r="R939" s="76">
        <v>4</v>
      </c>
      <c r="S939" s="85" t="s">
        <v>875</v>
      </c>
      <c r="T939" s="88" t="s">
        <v>876</v>
      </c>
      <c r="U939" s="76">
        <v>25.22</v>
      </c>
      <c r="V939" s="77" t="s">
        <v>994</v>
      </c>
    </row>
    <row r="940" spans="1:22" ht="15" customHeight="1">
      <c r="A940" s="81">
        <v>91720565</v>
      </c>
      <c r="B940" s="78">
        <v>44757</v>
      </c>
      <c r="C940" s="79">
        <v>44757</v>
      </c>
      <c r="D940" s="77" t="s">
        <v>862</v>
      </c>
      <c r="E940" s="87">
        <v>44759</v>
      </c>
      <c r="F940" s="81">
        <v>80</v>
      </c>
      <c r="G940" s="81" t="s">
        <v>1166</v>
      </c>
      <c r="H940" s="81"/>
      <c r="I940" s="77"/>
      <c r="J940" s="81"/>
      <c r="K940" s="77" t="s">
        <v>992</v>
      </c>
      <c r="L940" s="82" t="s">
        <v>1167</v>
      </c>
      <c r="M940" s="104" t="s">
        <v>5</v>
      </c>
      <c r="N940" s="83"/>
      <c r="O940" s="208"/>
      <c r="P940" s="76">
        <v>74.5</v>
      </c>
      <c r="Q940" s="76">
        <v>25100</v>
      </c>
      <c r="R940" s="76">
        <v>4</v>
      </c>
      <c r="S940" s="85" t="s">
        <v>865</v>
      </c>
      <c r="T940" s="90" t="s">
        <v>879</v>
      </c>
      <c r="U940" s="76">
        <v>25.62</v>
      </c>
      <c r="V940" s="77" t="s">
        <v>994</v>
      </c>
    </row>
    <row r="941" spans="1:22" ht="15" customHeight="1">
      <c r="A941" s="81">
        <v>91751701</v>
      </c>
      <c r="B941" s="78">
        <v>44757</v>
      </c>
      <c r="C941" s="79">
        <v>44757</v>
      </c>
      <c r="D941" s="77" t="s">
        <v>862</v>
      </c>
      <c r="E941" s="87">
        <v>44759</v>
      </c>
      <c r="F941" s="81">
        <v>80</v>
      </c>
      <c r="G941" s="81" t="s">
        <v>1166</v>
      </c>
      <c r="H941" s="81"/>
      <c r="I941" s="77"/>
      <c r="J941" s="81"/>
      <c r="K941" s="77" t="s">
        <v>992</v>
      </c>
      <c r="L941" s="82" t="s">
        <v>1167</v>
      </c>
      <c r="M941" s="104" t="s">
        <v>5</v>
      </c>
      <c r="N941" s="83"/>
      <c r="O941" s="208"/>
      <c r="P941" s="76">
        <v>68.5</v>
      </c>
      <c r="Q941" s="81">
        <v>25500</v>
      </c>
      <c r="R941" s="76">
        <v>4</v>
      </c>
      <c r="S941" s="85" t="s">
        <v>865</v>
      </c>
      <c r="T941" s="76" t="s">
        <v>873</v>
      </c>
      <c r="U941" s="76">
        <v>25.7</v>
      </c>
      <c r="V941" s="77" t="s">
        <v>994</v>
      </c>
    </row>
    <row r="942" spans="1:22" ht="15" customHeight="1">
      <c r="A942" s="81">
        <v>91751818</v>
      </c>
      <c r="B942" s="78">
        <v>44757</v>
      </c>
      <c r="C942" s="79">
        <v>44757</v>
      </c>
      <c r="D942" s="77" t="s">
        <v>862</v>
      </c>
      <c r="E942" s="87">
        <v>44759</v>
      </c>
      <c r="F942" s="81">
        <v>80</v>
      </c>
      <c r="G942" s="81" t="s">
        <v>1166</v>
      </c>
      <c r="H942" s="81"/>
      <c r="I942" s="77"/>
      <c r="J942" s="81"/>
      <c r="K942" s="77" t="s">
        <v>992</v>
      </c>
      <c r="L942" s="82" t="s">
        <v>1167</v>
      </c>
      <c r="M942" s="104" t="s">
        <v>5</v>
      </c>
      <c r="N942" s="83"/>
      <c r="O942" s="208"/>
      <c r="P942" s="76">
        <v>68.5</v>
      </c>
      <c r="Q942" s="81">
        <v>25200</v>
      </c>
      <c r="R942" s="76">
        <v>4</v>
      </c>
      <c r="S942" s="85" t="s">
        <v>865</v>
      </c>
      <c r="T942" s="76" t="s">
        <v>873</v>
      </c>
      <c r="U942" s="76">
        <v>25.7</v>
      </c>
      <c r="V942" s="77" t="s">
        <v>994</v>
      </c>
    </row>
    <row r="943" spans="1:22" ht="15" customHeight="1">
      <c r="A943" s="81">
        <v>91751859</v>
      </c>
      <c r="B943" s="78">
        <v>44757</v>
      </c>
      <c r="C943" s="79">
        <v>44757</v>
      </c>
      <c r="D943" s="77" t="s">
        <v>862</v>
      </c>
      <c r="E943" s="87">
        <v>44759</v>
      </c>
      <c r="F943" s="81">
        <v>80</v>
      </c>
      <c r="G943" s="81" t="s">
        <v>1166</v>
      </c>
      <c r="H943" s="81"/>
      <c r="I943" s="77"/>
      <c r="J943" s="81"/>
      <c r="K943" s="77" t="s">
        <v>992</v>
      </c>
      <c r="L943" s="82" t="s">
        <v>1167</v>
      </c>
      <c r="M943" s="77" t="s">
        <v>5</v>
      </c>
      <c r="N943" s="83"/>
      <c r="O943" s="208"/>
      <c r="P943" s="76">
        <v>68.5</v>
      </c>
      <c r="Q943" s="81">
        <v>25300</v>
      </c>
      <c r="R943" s="76">
        <v>4</v>
      </c>
      <c r="S943" s="85" t="s">
        <v>865</v>
      </c>
      <c r="T943" s="76" t="s">
        <v>873</v>
      </c>
      <c r="U943" s="76">
        <v>25.7</v>
      </c>
      <c r="V943" s="77" t="s">
        <v>994</v>
      </c>
    </row>
    <row r="944" spans="1:22" ht="15" customHeight="1">
      <c r="A944" s="81">
        <v>91754028</v>
      </c>
      <c r="B944" s="78">
        <v>44757</v>
      </c>
      <c r="C944" s="79">
        <v>44757</v>
      </c>
      <c r="D944" s="77" t="s">
        <v>862</v>
      </c>
      <c r="E944" s="87">
        <v>44759</v>
      </c>
      <c r="F944" s="81">
        <v>80</v>
      </c>
      <c r="G944" s="81" t="s">
        <v>1166</v>
      </c>
      <c r="H944" s="81"/>
      <c r="I944" s="77"/>
      <c r="J944" s="81"/>
      <c r="K944" s="77" t="s">
        <v>992</v>
      </c>
      <c r="L944" s="82" t="s">
        <v>1167</v>
      </c>
      <c r="M944" s="77" t="s">
        <v>5</v>
      </c>
      <c r="N944" s="83"/>
      <c r="O944" s="208"/>
      <c r="P944" s="76">
        <v>69</v>
      </c>
      <c r="Q944" s="81">
        <v>24700</v>
      </c>
      <c r="R944" s="76">
        <v>4</v>
      </c>
      <c r="S944" s="85" t="s">
        <v>865</v>
      </c>
      <c r="T944" s="101" t="s">
        <v>897</v>
      </c>
      <c r="U944" s="76">
        <v>25.38</v>
      </c>
      <c r="V944" s="77" t="s">
        <v>994</v>
      </c>
    </row>
    <row r="945" spans="1:22" ht="15" customHeight="1">
      <c r="A945" s="81">
        <v>91755454</v>
      </c>
      <c r="B945" s="78">
        <v>44757</v>
      </c>
      <c r="C945" s="79">
        <v>44757</v>
      </c>
      <c r="D945" s="77" t="s">
        <v>862</v>
      </c>
      <c r="E945" s="87">
        <v>44759</v>
      </c>
      <c r="F945" s="81">
        <v>80</v>
      </c>
      <c r="G945" s="81" t="s">
        <v>1166</v>
      </c>
      <c r="H945" s="81"/>
      <c r="I945" s="77"/>
      <c r="J945" s="81"/>
      <c r="K945" s="77" t="s">
        <v>992</v>
      </c>
      <c r="L945" s="82" t="s">
        <v>1167</v>
      </c>
      <c r="M945" s="77" t="s">
        <v>5</v>
      </c>
      <c r="N945" s="83"/>
      <c r="O945" s="208"/>
      <c r="P945" s="76">
        <v>68.5</v>
      </c>
      <c r="Q945" s="81">
        <v>25300</v>
      </c>
      <c r="R945" s="76">
        <v>4</v>
      </c>
      <c r="S945" s="85" t="s">
        <v>865</v>
      </c>
      <c r="T945" s="76" t="s">
        <v>873</v>
      </c>
      <c r="U945" s="76">
        <v>25.7</v>
      </c>
      <c r="V945" s="77" t="s">
        <v>994</v>
      </c>
    </row>
    <row r="946" spans="1:22" ht="15" customHeight="1">
      <c r="A946" s="81">
        <v>91759332</v>
      </c>
      <c r="B946" s="78">
        <v>44757</v>
      </c>
      <c r="C946" s="79">
        <v>44757</v>
      </c>
      <c r="D946" s="77" t="s">
        <v>862</v>
      </c>
      <c r="E946" s="87">
        <v>44759</v>
      </c>
      <c r="F946" s="81">
        <v>80</v>
      </c>
      <c r="G946" s="81" t="s">
        <v>1166</v>
      </c>
      <c r="H946" s="81"/>
      <c r="I946" s="77"/>
      <c r="J946" s="81"/>
      <c r="K946" s="77" t="s">
        <v>992</v>
      </c>
      <c r="L946" s="82" t="s">
        <v>1167</v>
      </c>
      <c r="M946" s="77" t="s">
        <v>5</v>
      </c>
      <c r="N946" s="83"/>
      <c r="O946" s="208"/>
      <c r="P946" s="76">
        <v>69</v>
      </c>
      <c r="Q946" s="81">
        <v>24800</v>
      </c>
      <c r="R946" s="76">
        <v>4</v>
      </c>
      <c r="S946" s="85" t="s">
        <v>865</v>
      </c>
      <c r="T946" s="101" t="s">
        <v>897</v>
      </c>
      <c r="U946" s="76">
        <v>25.38</v>
      </c>
      <c r="V946" s="77" t="s">
        <v>994</v>
      </c>
    </row>
    <row r="947" spans="1:22" ht="15" customHeight="1">
      <c r="A947" s="81">
        <v>91770644</v>
      </c>
      <c r="B947" s="78">
        <v>44757</v>
      </c>
      <c r="C947" s="79">
        <v>44757</v>
      </c>
      <c r="D947" s="77" t="s">
        <v>862</v>
      </c>
      <c r="E947" s="87">
        <v>44759</v>
      </c>
      <c r="F947" s="81">
        <v>80</v>
      </c>
      <c r="G947" s="81" t="s">
        <v>1166</v>
      </c>
      <c r="H947" s="81"/>
      <c r="I947" s="77"/>
      <c r="J947" s="81"/>
      <c r="K947" s="77" t="s">
        <v>992</v>
      </c>
      <c r="L947" s="82" t="s">
        <v>1167</v>
      </c>
      <c r="M947" s="77" t="s">
        <v>5</v>
      </c>
      <c r="N947" s="83"/>
      <c r="O947" s="208"/>
      <c r="P947" s="76">
        <v>68.5</v>
      </c>
      <c r="Q947" s="81">
        <v>25400</v>
      </c>
      <c r="R947" s="76">
        <v>4</v>
      </c>
      <c r="S947" s="85" t="s">
        <v>865</v>
      </c>
      <c r="T947" s="76" t="s">
        <v>873</v>
      </c>
      <c r="U947" s="76">
        <v>25.7</v>
      </c>
      <c r="V947" s="77" t="s">
        <v>994</v>
      </c>
    </row>
    <row r="948" spans="1:22" ht="15" customHeight="1">
      <c r="A948" s="81">
        <v>91772368</v>
      </c>
      <c r="B948" s="78">
        <v>44757</v>
      </c>
      <c r="C948" s="79">
        <v>44757</v>
      </c>
      <c r="D948" s="77" t="s">
        <v>862</v>
      </c>
      <c r="E948" s="87">
        <v>44759</v>
      </c>
      <c r="F948" s="81">
        <v>80</v>
      </c>
      <c r="G948" s="81" t="s">
        <v>1166</v>
      </c>
      <c r="H948" s="81"/>
      <c r="I948" s="77"/>
      <c r="J948" s="81"/>
      <c r="K948" s="77" t="s">
        <v>992</v>
      </c>
      <c r="L948" s="82" t="s">
        <v>1167</v>
      </c>
      <c r="M948" s="77" t="s">
        <v>5</v>
      </c>
      <c r="N948" s="83"/>
      <c r="O948" s="208"/>
      <c r="P948" s="76">
        <v>74.5</v>
      </c>
      <c r="Q948" s="76">
        <v>25100</v>
      </c>
      <c r="R948" s="76">
        <v>4</v>
      </c>
      <c r="S948" s="85" t="s">
        <v>865</v>
      </c>
      <c r="T948" s="90" t="s">
        <v>879</v>
      </c>
      <c r="U948" s="76">
        <v>25.62</v>
      </c>
      <c r="V948" s="77" t="s">
        <v>994</v>
      </c>
    </row>
    <row r="949" spans="1:22" ht="15" customHeight="1">
      <c r="A949" s="81">
        <v>91775072</v>
      </c>
      <c r="B949" s="78">
        <v>44757</v>
      </c>
      <c r="C949" s="79">
        <v>44757</v>
      </c>
      <c r="D949" s="77" t="s">
        <v>862</v>
      </c>
      <c r="E949" s="87">
        <v>44759</v>
      </c>
      <c r="F949" s="81">
        <v>80</v>
      </c>
      <c r="G949" s="81" t="s">
        <v>1166</v>
      </c>
      <c r="H949" s="81"/>
      <c r="I949" s="77"/>
      <c r="J949" s="81"/>
      <c r="K949" s="77" t="s">
        <v>992</v>
      </c>
      <c r="L949" s="82" t="s">
        <v>1167</v>
      </c>
      <c r="M949" s="77" t="s">
        <v>5</v>
      </c>
      <c r="N949" s="83"/>
      <c r="O949" s="208"/>
      <c r="P949" s="76">
        <v>68.5</v>
      </c>
      <c r="Q949" s="81">
        <v>25400</v>
      </c>
      <c r="R949" s="76">
        <v>4</v>
      </c>
      <c r="S949" s="85" t="s">
        <v>865</v>
      </c>
      <c r="T949" s="76" t="s">
        <v>873</v>
      </c>
      <c r="U949" s="76">
        <v>25.7</v>
      </c>
      <c r="V949" s="77" t="s">
        <v>994</v>
      </c>
    </row>
    <row r="950" spans="1:22" ht="15" customHeight="1">
      <c r="A950" s="81">
        <v>91778274</v>
      </c>
      <c r="B950" s="78">
        <v>44757</v>
      </c>
      <c r="C950" s="79">
        <v>44757</v>
      </c>
      <c r="D950" s="77" t="s">
        <v>862</v>
      </c>
      <c r="E950" s="87">
        <v>44759</v>
      </c>
      <c r="F950" s="81">
        <v>80</v>
      </c>
      <c r="G950" s="81" t="s">
        <v>1166</v>
      </c>
      <c r="H950" s="81"/>
      <c r="I950" s="77"/>
      <c r="J950" s="81"/>
      <c r="K950" s="77" t="s">
        <v>992</v>
      </c>
      <c r="L950" s="82" t="s">
        <v>1167</v>
      </c>
      <c r="M950" s="77" t="s">
        <v>5</v>
      </c>
      <c r="N950" s="83"/>
      <c r="O950" s="208"/>
      <c r="P950" s="76">
        <v>74.5</v>
      </c>
      <c r="Q950" s="76">
        <v>25100</v>
      </c>
      <c r="R950" s="76">
        <v>4</v>
      </c>
      <c r="S950" s="85" t="s">
        <v>865</v>
      </c>
      <c r="T950" s="90" t="s">
        <v>879</v>
      </c>
      <c r="U950" s="76">
        <v>25.62</v>
      </c>
      <c r="V950" s="77" t="s">
        <v>994</v>
      </c>
    </row>
    <row r="951" spans="1:22" ht="15" customHeight="1">
      <c r="A951" s="81">
        <v>91785170</v>
      </c>
      <c r="B951" s="78">
        <v>44757</v>
      </c>
      <c r="C951" s="79">
        <v>44757</v>
      </c>
      <c r="D951" s="77" t="s">
        <v>862</v>
      </c>
      <c r="E951" s="87">
        <v>44759</v>
      </c>
      <c r="F951" s="81">
        <v>80</v>
      </c>
      <c r="G951" s="81" t="s">
        <v>1166</v>
      </c>
      <c r="H951" s="81"/>
      <c r="I951" s="77"/>
      <c r="J951" s="81"/>
      <c r="K951" s="77" t="s">
        <v>992</v>
      </c>
      <c r="L951" s="82" t="s">
        <v>1167</v>
      </c>
      <c r="M951" s="77" t="s">
        <v>5</v>
      </c>
      <c r="N951" s="83"/>
      <c r="O951" s="208"/>
      <c r="P951" s="76">
        <v>74.5</v>
      </c>
      <c r="Q951" s="76">
        <v>25100</v>
      </c>
      <c r="R951" s="76">
        <v>4</v>
      </c>
      <c r="S951" s="85" t="s">
        <v>865</v>
      </c>
      <c r="T951" s="90" t="s">
        <v>879</v>
      </c>
      <c r="U951" s="76">
        <v>25.62</v>
      </c>
      <c r="V951" s="77" t="s">
        <v>994</v>
      </c>
    </row>
    <row r="952" spans="1:22" ht="15" customHeight="1">
      <c r="A952" s="81">
        <v>91956680</v>
      </c>
      <c r="B952" s="78">
        <v>44757</v>
      </c>
      <c r="C952" s="79">
        <v>44757</v>
      </c>
      <c r="D952" s="77" t="s">
        <v>862</v>
      </c>
      <c r="E952" s="87">
        <v>44759</v>
      </c>
      <c r="F952" s="81">
        <v>80</v>
      </c>
      <c r="G952" s="81" t="s">
        <v>1166</v>
      </c>
      <c r="H952" s="81"/>
      <c r="I952" s="77"/>
      <c r="J952" s="81"/>
      <c r="K952" s="77" t="s">
        <v>992</v>
      </c>
      <c r="L952" s="82" t="s">
        <v>1167</v>
      </c>
      <c r="M952" s="77" t="s">
        <v>5</v>
      </c>
      <c r="N952" s="83"/>
      <c r="O952" s="208"/>
      <c r="P952" s="76">
        <v>74.5</v>
      </c>
      <c r="Q952" s="76">
        <v>25100</v>
      </c>
      <c r="R952" s="76">
        <v>4</v>
      </c>
      <c r="S952" s="85" t="s">
        <v>865</v>
      </c>
      <c r="T952" s="90" t="s">
        <v>879</v>
      </c>
      <c r="U952" s="76">
        <v>25.62</v>
      </c>
      <c r="V952" s="77" t="s">
        <v>994</v>
      </c>
    </row>
    <row r="953" spans="1:22" ht="15" customHeight="1">
      <c r="A953" s="81">
        <v>91962019</v>
      </c>
      <c r="B953" s="78">
        <v>44757</v>
      </c>
      <c r="C953" s="79">
        <v>44757</v>
      </c>
      <c r="D953" s="77" t="s">
        <v>862</v>
      </c>
      <c r="E953" s="87">
        <v>44759</v>
      </c>
      <c r="F953" s="81">
        <v>80</v>
      </c>
      <c r="G953" s="81" t="s">
        <v>1166</v>
      </c>
      <c r="H953" s="81"/>
      <c r="I953" s="77"/>
      <c r="J953" s="81"/>
      <c r="K953" s="77" t="s">
        <v>992</v>
      </c>
      <c r="L953" s="82" t="s">
        <v>1167</v>
      </c>
      <c r="M953" s="77" t="s">
        <v>5</v>
      </c>
      <c r="N953" s="83"/>
      <c r="O953" s="208"/>
      <c r="P953" s="76">
        <v>74.5</v>
      </c>
      <c r="Q953" s="76">
        <v>25100</v>
      </c>
      <c r="R953" s="76">
        <v>4</v>
      </c>
      <c r="S953" s="85" t="s">
        <v>865</v>
      </c>
      <c r="T953" s="90" t="s">
        <v>879</v>
      </c>
      <c r="U953" s="76">
        <v>25.62</v>
      </c>
      <c r="V953" s="77" t="s">
        <v>994</v>
      </c>
    </row>
    <row r="954" spans="1:22" ht="15" customHeight="1">
      <c r="A954" s="81">
        <v>91962126</v>
      </c>
      <c r="B954" s="78">
        <v>44757</v>
      </c>
      <c r="C954" s="79">
        <v>44757</v>
      </c>
      <c r="D954" s="77" t="s">
        <v>862</v>
      </c>
      <c r="E954" s="87">
        <v>44759</v>
      </c>
      <c r="F954" s="81">
        <v>80</v>
      </c>
      <c r="G954" s="81" t="s">
        <v>1166</v>
      </c>
      <c r="H954" s="81"/>
      <c r="I954" s="77"/>
      <c r="J954" s="81"/>
      <c r="K954" s="77" t="s">
        <v>992</v>
      </c>
      <c r="L954" s="82" t="s">
        <v>1167</v>
      </c>
      <c r="M954" s="77" t="s">
        <v>5</v>
      </c>
      <c r="N954" s="83"/>
      <c r="O954" s="208"/>
      <c r="P954" s="76">
        <v>74.5</v>
      </c>
      <c r="Q954" s="76">
        <v>25100</v>
      </c>
      <c r="R954" s="76">
        <v>4</v>
      </c>
      <c r="S954" s="85" t="s">
        <v>865</v>
      </c>
      <c r="T954" s="90" t="s">
        <v>879</v>
      </c>
      <c r="U954" s="76">
        <v>25.62</v>
      </c>
      <c r="V954" s="77" t="s">
        <v>994</v>
      </c>
    </row>
    <row r="955" spans="1:22" ht="15" customHeight="1">
      <c r="A955" s="81">
        <v>91962183</v>
      </c>
      <c r="B955" s="78">
        <v>44757</v>
      </c>
      <c r="C955" s="79">
        <v>44757</v>
      </c>
      <c r="D955" s="77" t="s">
        <v>862</v>
      </c>
      <c r="E955" s="87">
        <v>44759</v>
      </c>
      <c r="F955" s="81">
        <v>80</v>
      </c>
      <c r="G955" s="81" t="s">
        <v>1166</v>
      </c>
      <c r="H955" s="81"/>
      <c r="I955" s="77"/>
      <c r="J955" s="81"/>
      <c r="K955" s="77" t="s">
        <v>992</v>
      </c>
      <c r="L955" s="82" t="s">
        <v>1167</v>
      </c>
      <c r="M955" s="77" t="s">
        <v>5</v>
      </c>
      <c r="N955" s="83"/>
      <c r="O955" s="208"/>
      <c r="P955" s="76">
        <v>74.5</v>
      </c>
      <c r="Q955" s="76">
        <v>25100</v>
      </c>
      <c r="R955" s="76">
        <v>4</v>
      </c>
      <c r="S955" s="85" t="s">
        <v>865</v>
      </c>
      <c r="T955" s="90" t="s">
        <v>879</v>
      </c>
      <c r="U955" s="76">
        <v>25.62</v>
      </c>
      <c r="V955" s="77" t="s">
        <v>994</v>
      </c>
    </row>
    <row r="956" spans="1:22" ht="15" customHeight="1">
      <c r="A956" s="81">
        <v>95954491</v>
      </c>
      <c r="B956" s="78">
        <v>44757</v>
      </c>
      <c r="C956" s="79">
        <v>44757</v>
      </c>
      <c r="D956" s="77" t="s">
        <v>862</v>
      </c>
      <c r="E956" s="87">
        <v>44759</v>
      </c>
      <c r="F956" s="81">
        <v>80</v>
      </c>
      <c r="G956" s="81" t="s">
        <v>1166</v>
      </c>
      <c r="H956" s="81"/>
      <c r="I956" s="77"/>
      <c r="J956" s="81"/>
      <c r="K956" s="77" t="s">
        <v>992</v>
      </c>
      <c r="L956" s="82" t="s">
        <v>1167</v>
      </c>
      <c r="M956" s="77" t="s">
        <v>5</v>
      </c>
      <c r="N956" s="83"/>
      <c r="O956" s="208"/>
      <c r="P956" s="76">
        <v>74.5</v>
      </c>
      <c r="Q956" s="76">
        <v>25100</v>
      </c>
      <c r="R956" s="76">
        <v>4</v>
      </c>
      <c r="S956" s="85" t="s">
        <v>865</v>
      </c>
      <c r="T956" s="90" t="s">
        <v>879</v>
      </c>
      <c r="U956" s="76">
        <v>25.62</v>
      </c>
      <c r="V956" s="77" t="s">
        <v>994</v>
      </c>
    </row>
    <row r="957" spans="1:22" ht="15" customHeight="1">
      <c r="A957" s="81">
        <v>95992897</v>
      </c>
      <c r="B957" s="78">
        <v>44757</v>
      </c>
      <c r="C957" s="79">
        <v>44757</v>
      </c>
      <c r="D957" s="77" t="s">
        <v>862</v>
      </c>
      <c r="E957" s="87">
        <v>44759</v>
      </c>
      <c r="F957" s="81">
        <v>80</v>
      </c>
      <c r="G957" s="81" t="s">
        <v>1166</v>
      </c>
      <c r="H957" s="81"/>
      <c r="I957" s="77"/>
      <c r="J957" s="81"/>
      <c r="K957" s="77" t="s">
        <v>992</v>
      </c>
      <c r="L957" s="82" t="s">
        <v>1167</v>
      </c>
      <c r="M957" s="77" t="s">
        <v>5</v>
      </c>
      <c r="N957" s="83"/>
      <c r="O957" s="208"/>
      <c r="P957" s="76">
        <v>74.5</v>
      </c>
      <c r="Q957" s="76">
        <v>25100</v>
      </c>
      <c r="R957" s="76">
        <v>4</v>
      </c>
      <c r="S957" s="85" t="s">
        <v>865</v>
      </c>
      <c r="T957" s="90" t="s">
        <v>879</v>
      </c>
      <c r="U957" s="76">
        <v>25.62</v>
      </c>
      <c r="V957" s="77" t="s">
        <v>994</v>
      </c>
    </row>
    <row r="958" spans="1:22" ht="15" customHeight="1">
      <c r="A958" s="81">
        <v>98176126</v>
      </c>
      <c r="B958" s="78">
        <v>44757</v>
      </c>
      <c r="C958" s="79">
        <v>44757</v>
      </c>
      <c r="D958" s="77" t="s">
        <v>862</v>
      </c>
      <c r="E958" s="87">
        <v>44759</v>
      </c>
      <c r="F958" s="81">
        <v>80</v>
      </c>
      <c r="G958" s="81" t="s">
        <v>1166</v>
      </c>
      <c r="H958" s="81"/>
      <c r="I958" s="77"/>
      <c r="J958" s="81"/>
      <c r="K958" s="77" t="s">
        <v>992</v>
      </c>
      <c r="L958" s="82" t="s">
        <v>1167</v>
      </c>
      <c r="M958" s="77" t="s">
        <v>5</v>
      </c>
      <c r="N958" s="83"/>
      <c r="O958" s="208"/>
      <c r="P958" s="76">
        <v>69</v>
      </c>
      <c r="Q958" s="76">
        <v>25000</v>
      </c>
      <c r="R958" s="76">
        <v>4</v>
      </c>
      <c r="S958" s="85" t="s">
        <v>875</v>
      </c>
      <c r="T958" s="88" t="s">
        <v>876</v>
      </c>
      <c r="U958" s="76">
        <v>25.22</v>
      </c>
      <c r="V958" s="77" t="s">
        <v>994</v>
      </c>
    </row>
    <row r="959" spans="1:22" ht="15" customHeight="1">
      <c r="A959" s="81">
        <v>98176704</v>
      </c>
      <c r="B959" s="78">
        <v>44757</v>
      </c>
      <c r="C959" s="79">
        <v>44757</v>
      </c>
      <c r="D959" s="77" t="s">
        <v>862</v>
      </c>
      <c r="E959" s="87">
        <v>44759</v>
      </c>
      <c r="F959" s="81">
        <v>80</v>
      </c>
      <c r="G959" s="81" t="s">
        <v>1166</v>
      </c>
      <c r="H959" s="81"/>
      <c r="I959" s="77"/>
      <c r="J959" s="81"/>
      <c r="K959" s="77" t="s">
        <v>992</v>
      </c>
      <c r="L959" s="82" t="s">
        <v>1167</v>
      </c>
      <c r="M959" s="77" t="s">
        <v>5</v>
      </c>
      <c r="N959" s="83"/>
      <c r="O959" s="208"/>
      <c r="P959" s="76">
        <v>69</v>
      </c>
      <c r="Q959" s="76">
        <v>25000</v>
      </c>
      <c r="R959" s="76">
        <v>4</v>
      </c>
      <c r="S959" s="85" t="s">
        <v>875</v>
      </c>
      <c r="T959" s="88" t="s">
        <v>876</v>
      </c>
      <c r="U959" s="76">
        <v>25.22</v>
      </c>
      <c r="V959" s="77" t="s">
        <v>994</v>
      </c>
    </row>
    <row r="960" spans="1:22" ht="15" customHeight="1">
      <c r="A960" s="81">
        <v>98179047</v>
      </c>
      <c r="B960" s="78">
        <v>44757</v>
      </c>
      <c r="C960" s="79">
        <v>44757</v>
      </c>
      <c r="D960" s="77" t="s">
        <v>862</v>
      </c>
      <c r="E960" s="87">
        <v>44759</v>
      </c>
      <c r="F960" s="81">
        <v>80</v>
      </c>
      <c r="G960" s="81" t="s">
        <v>1166</v>
      </c>
      <c r="H960" s="81"/>
      <c r="I960" s="77"/>
      <c r="J960" s="81"/>
      <c r="K960" s="77" t="s">
        <v>992</v>
      </c>
      <c r="L960" s="82" t="s">
        <v>1167</v>
      </c>
      <c r="M960" s="77" t="s">
        <v>5</v>
      </c>
      <c r="N960" s="83"/>
      <c r="O960" s="208"/>
      <c r="P960" s="76">
        <v>69</v>
      </c>
      <c r="Q960" s="81">
        <v>24500</v>
      </c>
      <c r="R960" s="81">
        <v>4</v>
      </c>
      <c r="S960" s="89" t="s">
        <v>877</v>
      </c>
      <c r="T960" s="76" t="s">
        <v>878</v>
      </c>
      <c r="U960" s="76">
        <v>25.186</v>
      </c>
      <c r="V960" s="77" t="s">
        <v>994</v>
      </c>
    </row>
    <row r="961" spans="1:22" ht="15" customHeight="1">
      <c r="A961" s="81">
        <v>98180409</v>
      </c>
      <c r="B961" s="78">
        <v>44757</v>
      </c>
      <c r="C961" s="79">
        <v>44757</v>
      </c>
      <c r="D961" s="77" t="s">
        <v>862</v>
      </c>
      <c r="E961" s="87">
        <v>44759</v>
      </c>
      <c r="F961" s="81">
        <v>80</v>
      </c>
      <c r="G961" s="81" t="s">
        <v>1166</v>
      </c>
      <c r="H961" s="81"/>
      <c r="I961" s="77"/>
      <c r="J961" s="81"/>
      <c r="K961" s="77" t="s">
        <v>992</v>
      </c>
      <c r="L961" s="82" t="s">
        <v>1167</v>
      </c>
      <c r="M961" s="77" t="s">
        <v>5</v>
      </c>
      <c r="N961" s="83"/>
      <c r="O961" s="208"/>
      <c r="P961" s="76">
        <v>69</v>
      </c>
      <c r="Q961" s="76">
        <v>25000</v>
      </c>
      <c r="R961" s="81">
        <v>4</v>
      </c>
      <c r="S961" s="89" t="s">
        <v>877</v>
      </c>
      <c r="T961" s="76" t="s">
        <v>878</v>
      </c>
      <c r="U961" s="76">
        <v>25.186</v>
      </c>
      <c r="V961" s="77" t="s">
        <v>994</v>
      </c>
    </row>
    <row r="962" spans="1:22" ht="15" customHeight="1">
      <c r="A962" s="81">
        <v>98182801</v>
      </c>
      <c r="B962" s="78">
        <v>44757</v>
      </c>
      <c r="C962" s="79">
        <v>44757</v>
      </c>
      <c r="D962" s="77" t="s">
        <v>862</v>
      </c>
      <c r="E962" s="87">
        <v>44759</v>
      </c>
      <c r="F962" s="81">
        <v>80</v>
      </c>
      <c r="G962" s="81" t="s">
        <v>1166</v>
      </c>
      <c r="H962" s="81"/>
      <c r="I962" s="77"/>
      <c r="J962" s="81"/>
      <c r="K962" s="77" t="s">
        <v>992</v>
      </c>
      <c r="L962" s="82" t="s">
        <v>1167</v>
      </c>
      <c r="M962" s="77" t="s">
        <v>5</v>
      </c>
      <c r="N962" s="83"/>
      <c r="O962" s="208"/>
      <c r="P962" s="76">
        <v>69</v>
      </c>
      <c r="Q962" s="81">
        <v>24500</v>
      </c>
      <c r="R962" s="81">
        <v>4</v>
      </c>
      <c r="S962" s="89" t="s">
        <v>877</v>
      </c>
      <c r="T962" s="76" t="s">
        <v>878</v>
      </c>
      <c r="U962" s="76">
        <v>25.186</v>
      </c>
      <c r="V962" s="77" t="s">
        <v>994</v>
      </c>
    </row>
    <row r="963" spans="1:22" ht="15" customHeight="1">
      <c r="A963" s="81">
        <v>98184401</v>
      </c>
      <c r="B963" s="78">
        <v>44757</v>
      </c>
      <c r="C963" s="79">
        <v>44757</v>
      </c>
      <c r="D963" s="77" t="s">
        <v>862</v>
      </c>
      <c r="E963" s="87">
        <v>44759</v>
      </c>
      <c r="F963" s="81">
        <v>80</v>
      </c>
      <c r="G963" s="81" t="s">
        <v>1166</v>
      </c>
      <c r="H963" s="81"/>
      <c r="I963" s="77"/>
      <c r="J963" s="81"/>
      <c r="K963" s="77" t="s">
        <v>992</v>
      </c>
      <c r="L963" s="82" t="s">
        <v>1167</v>
      </c>
      <c r="M963" s="77" t="s">
        <v>5</v>
      </c>
      <c r="N963" s="83"/>
      <c r="O963" s="208"/>
      <c r="P963" s="76">
        <v>69</v>
      </c>
      <c r="Q963" s="81">
        <v>24500</v>
      </c>
      <c r="R963" s="81">
        <v>4</v>
      </c>
      <c r="S963" s="89" t="s">
        <v>877</v>
      </c>
      <c r="T963" s="76" t="s">
        <v>878</v>
      </c>
      <c r="U963" s="76">
        <v>25.186</v>
      </c>
      <c r="V963" s="77" t="s">
        <v>994</v>
      </c>
    </row>
    <row r="964" spans="1:22" ht="15" customHeight="1">
      <c r="A964" s="81">
        <v>98184856</v>
      </c>
      <c r="B964" s="78">
        <v>44757</v>
      </c>
      <c r="C964" s="79">
        <v>44757</v>
      </c>
      <c r="D964" s="77" t="s">
        <v>862</v>
      </c>
      <c r="E964" s="87">
        <v>44759</v>
      </c>
      <c r="F964" s="81">
        <v>80</v>
      </c>
      <c r="G964" s="81" t="s">
        <v>1166</v>
      </c>
      <c r="H964" s="81"/>
      <c r="I964" s="77"/>
      <c r="J964" s="81"/>
      <c r="K964" s="77" t="s">
        <v>992</v>
      </c>
      <c r="L964" s="82" t="s">
        <v>1167</v>
      </c>
      <c r="M964" s="77" t="s">
        <v>5</v>
      </c>
      <c r="N964" s="83"/>
      <c r="O964" s="208"/>
      <c r="P964" s="76">
        <v>69</v>
      </c>
      <c r="Q964" s="81">
        <v>24500</v>
      </c>
      <c r="R964" s="81">
        <v>4</v>
      </c>
      <c r="S964" s="89" t="s">
        <v>877</v>
      </c>
      <c r="T964" s="76" t="s">
        <v>878</v>
      </c>
      <c r="U964" s="76">
        <v>25.186</v>
      </c>
      <c r="V964" s="77" t="s">
        <v>994</v>
      </c>
    </row>
    <row r="965" spans="1:22" ht="15" customHeight="1">
      <c r="A965" s="81">
        <v>98185242</v>
      </c>
      <c r="B965" s="78">
        <v>44757</v>
      </c>
      <c r="C965" s="79">
        <v>44757</v>
      </c>
      <c r="D965" s="77" t="s">
        <v>862</v>
      </c>
      <c r="E965" s="87">
        <v>44759</v>
      </c>
      <c r="F965" s="81">
        <v>80</v>
      </c>
      <c r="G965" s="81" t="s">
        <v>1166</v>
      </c>
      <c r="H965" s="81"/>
      <c r="I965" s="77"/>
      <c r="J965" s="81"/>
      <c r="K965" s="77" t="s">
        <v>992</v>
      </c>
      <c r="L965" s="82" t="s">
        <v>1167</v>
      </c>
      <c r="M965" s="77" t="s">
        <v>5</v>
      </c>
      <c r="N965" s="83"/>
      <c r="O965" s="208"/>
      <c r="P965" s="76">
        <v>69</v>
      </c>
      <c r="Q965" s="76">
        <v>25000</v>
      </c>
      <c r="R965" s="76">
        <v>4</v>
      </c>
      <c r="S965" s="85" t="s">
        <v>875</v>
      </c>
      <c r="T965" s="88" t="s">
        <v>876</v>
      </c>
      <c r="U965" s="76">
        <v>25.22</v>
      </c>
      <c r="V965" s="77" t="s">
        <v>994</v>
      </c>
    </row>
    <row r="966" spans="1:22" ht="15" customHeight="1">
      <c r="A966" s="81">
        <v>98300072</v>
      </c>
      <c r="B966" s="78">
        <v>44757</v>
      </c>
      <c r="C966" s="79">
        <v>44757</v>
      </c>
      <c r="D966" s="77" t="s">
        <v>862</v>
      </c>
      <c r="E966" s="87">
        <v>44759</v>
      </c>
      <c r="F966" s="81">
        <v>80</v>
      </c>
      <c r="G966" s="81" t="s">
        <v>1166</v>
      </c>
      <c r="H966" s="81"/>
      <c r="I966" s="77"/>
      <c r="J966" s="81"/>
      <c r="K966" s="77" t="s">
        <v>992</v>
      </c>
      <c r="L966" s="82" t="s">
        <v>1167</v>
      </c>
      <c r="M966" s="77" t="s">
        <v>5</v>
      </c>
      <c r="N966" s="83"/>
      <c r="O966" s="208"/>
      <c r="P966" s="76">
        <v>74.5</v>
      </c>
      <c r="Q966" s="76">
        <v>25100</v>
      </c>
      <c r="R966" s="76">
        <v>4</v>
      </c>
      <c r="S966" s="85" t="s">
        <v>865</v>
      </c>
      <c r="T966" s="90" t="s">
        <v>879</v>
      </c>
      <c r="U966" s="76">
        <v>25.62</v>
      </c>
      <c r="V966" s="77" t="s">
        <v>994</v>
      </c>
    </row>
    <row r="967" spans="1:22" ht="15" customHeight="1">
      <c r="A967" s="81">
        <v>98300080</v>
      </c>
      <c r="B967" s="78">
        <v>44757</v>
      </c>
      <c r="C967" s="79">
        <v>44757</v>
      </c>
      <c r="D967" s="77" t="s">
        <v>862</v>
      </c>
      <c r="E967" s="87">
        <v>44759</v>
      </c>
      <c r="F967" s="81">
        <v>80</v>
      </c>
      <c r="G967" s="81" t="s">
        <v>1166</v>
      </c>
      <c r="H967" s="81"/>
      <c r="I967" s="77"/>
      <c r="J967" s="81"/>
      <c r="K967" s="77" t="s">
        <v>992</v>
      </c>
      <c r="L967" s="82" t="s">
        <v>1167</v>
      </c>
      <c r="M967" s="77" t="s">
        <v>5</v>
      </c>
      <c r="N967" s="83"/>
      <c r="O967" s="208"/>
      <c r="P967" s="76">
        <v>74.5</v>
      </c>
      <c r="Q967" s="76">
        <v>25100</v>
      </c>
      <c r="R967" s="76">
        <v>4</v>
      </c>
      <c r="S967" s="85" t="s">
        <v>865</v>
      </c>
      <c r="T967" s="90" t="s">
        <v>879</v>
      </c>
      <c r="U967" s="76">
        <v>25.62</v>
      </c>
      <c r="V967" s="77" t="s">
        <v>994</v>
      </c>
    </row>
    <row r="968" spans="1:22" ht="15" customHeight="1">
      <c r="A968" s="81">
        <v>98311954</v>
      </c>
      <c r="B968" s="78">
        <v>44757</v>
      </c>
      <c r="C968" s="79">
        <v>44757</v>
      </c>
      <c r="D968" s="77" t="s">
        <v>862</v>
      </c>
      <c r="E968" s="87">
        <v>44759</v>
      </c>
      <c r="F968" s="81">
        <v>80</v>
      </c>
      <c r="G968" s="81" t="s">
        <v>1166</v>
      </c>
      <c r="H968" s="81"/>
      <c r="I968" s="77"/>
      <c r="J968" s="81"/>
      <c r="K968" s="77" t="s">
        <v>992</v>
      </c>
      <c r="L968" s="82" t="s">
        <v>1167</v>
      </c>
      <c r="M968" s="77" t="s">
        <v>5</v>
      </c>
      <c r="N968" s="83"/>
      <c r="O968" s="208"/>
      <c r="P968" s="76">
        <v>74.5</v>
      </c>
      <c r="Q968" s="76">
        <v>25100</v>
      </c>
      <c r="R968" s="76">
        <v>4</v>
      </c>
      <c r="S968" s="85" t="s">
        <v>865</v>
      </c>
      <c r="T968" s="90" t="s">
        <v>879</v>
      </c>
      <c r="U968" s="76">
        <v>25.62</v>
      </c>
      <c r="V968" s="77" t="s">
        <v>994</v>
      </c>
    </row>
    <row r="969" spans="1:22" ht="15" customHeight="1">
      <c r="A969" s="77">
        <v>94483021</v>
      </c>
      <c r="B969" s="123" t="s">
        <v>1168</v>
      </c>
      <c r="C969" s="79">
        <v>44713</v>
      </c>
      <c r="D969" s="81" t="s">
        <v>943</v>
      </c>
      <c r="E969" s="219" t="s">
        <v>1169</v>
      </c>
      <c r="F969" s="103">
        <v>40</v>
      </c>
      <c r="G969" s="81"/>
      <c r="H969" s="81"/>
      <c r="I969" s="114"/>
      <c r="J969" s="77"/>
      <c r="K969" s="116" t="s">
        <v>1170</v>
      </c>
      <c r="L969" s="131"/>
      <c r="M969" s="121"/>
      <c r="N969" s="122">
        <v>44764</v>
      </c>
      <c r="O969" s="84"/>
      <c r="P969" s="76">
        <v>73</v>
      </c>
      <c r="Q969" s="76">
        <v>19500</v>
      </c>
      <c r="R969" s="76">
        <v>2</v>
      </c>
      <c r="S969" s="85" t="s">
        <v>902</v>
      </c>
      <c r="T969" s="76" t="s">
        <v>903</v>
      </c>
      <c r="U969" s="76">
        <v>14.62</v>
      </c>
      <c r="V969" s="117" t="s">
        <v>1171</v>
      </c>
    </row>
    <row r="970" spans="1:22" ht="15.75" customHeight="1">
      <c r="A970" s="104"/>
      <c r="B970" s="165"/>
      <c r="C970" s="165"/>
      <c r="D970" s="165"/>
      <c r="E970" s="161">
        <v>44760.0625</v>
      </c>
      <c r="F970" s="165"/>
      <c r="G970" s="149"/>
      <c r="H970" s="444" t="s">
        <v>1047</v>
      </c>
      <c r="I970" s="440"/>
      <c r="J970" s="441"/>
      <c r="K970" s="105"/>
      <c r="L970" s="104"/>
      <c r="M970" s="109"/>
      <c r="N970" s="109"/>
      <c r="O970" s="84"/>
      <c r="P970" s="108"/>
      <c r="Q970" s="108"/>
      <c r="R970" s="108"/>
      <c r="S970" s="167"/>
      <c r="T970" s="108"/>
      <c r="U970" s="168"/>
      <c r="V970" s="108"/>
    </row>
    <row r="971" spans="1:22" ht="15" customHeight="1">
      <c r="A971" s="77">
        <v>94967072</v>
      </c>
      <c r="B971" s="78">
        <v>44741</v>
      </c>
      <c r="C971" s="79">
        <v>44741</v>
      </c>
      <c r="D971" s="77" t="s">
        <v>862</v>
      </c>
      <c r="E971" s="172" t="s">
        <v>1172</v>
      </c>
      <c r="F971" s="81">
        <v>80</v>
      </c>
      <c r="G971" s="81" t="s">
        <v>1047</v>
      </c>
      <c r="H971" s="81" t="s">
        <v>923</v>
      </c>
      <c r="I971" s="78">
        <v>44771</v>
      </c>
      <c r="J971" s="81"/>
      <c r="K971" s="97" t="s">
        <v>882</v>
      </c>
      <c r="L971" s="82" t="s">
        <v>960</v>
      </c>
      <c r="M971" s="76" t="s">
        <v>961</v>
      </c>
      <c r="N971" s="83">
        <v>44776</v>
      </c>
      <c r="O971" s="84"/>
      <c r="P971" s="76">
        <v>68.5</v>
      </c>
      <c r="Q971" s="76">
        <v>25000</v>
      </c>
      <c r="R971" s="76">
        <v>4</v>
      </c>
      <c r="S971" s="85" t="s">
        <v>865</v>
      </c>
      <c r="T971" s="76" t="s">
        <v>873</v>
      </c>
      <c r="U971" s="76">
        <v>25.7</v>
      </c>
      <c r="V971" s="90" t="s">
        <v>884</v>
      </c>
    </row>
    <row r="972" spans="1:22" ht="15" customHeight="1">
      <c r="A972" s="81">
        <v>94956356</v>
      </c>
      <c r="B972" s="78">
        <v>44738</v>
      </c>
      <c r="C972" s="79">
        <v>44739</v>
      </c>
      <c r="D972" s="77" t="s">
        <v>862</v>
      </c>
      <c r="E972" s="172" t="s">
        <v>1172</v>
      </c>
      <c r="F972" s="81">
        <v>80</v>
      </c>
      <c r="G972" s="81" t="s">
        <v>1047</v>
      </c>
      <c r="H972" s="81" t="s">
        <v>920</v>
      </c>
      <c r="I972" s="78">
        <v>44770</v>
      </c>
      <c r="J972" s="81"/>
      <c r="K972" s="97" t="s">
        <v>882</v>
      </c>
      <c r="L972" s="82" t="s">
        <v>883</v>
      </c>
      <c r="M972" s="77" t="s">
        <v>7</v>
      </c>
      <c r="N972" s="83">
        <v>44781</v>
      </c>
      <c r="O972" s="84"/>
      <c r="P972" s="76">
        <v>68.5</v>
      </c>
      <c r="Q972" s="76">
        <v>25000</v>
      </c>
      <c r="R972" s="76">
        <v>4</v>
      </c>
      <c r="S972" s="85" t="s">
        <v>865</v>
      </c>
      <c r="T972" s="76" t="s">
        <v>873</v>
      </c>
      <c r="U972" s="76">
        <v>25.7</v>
      </c>
      <c r="V972" s="90" t="s">
        <v>884</v>
      </c>
    </row>
    <row r="973" spans="1:22" ht="15" customHeight="1">
      <c r="A973" s="81">
        <v>53000535</v>
      </c>
      <c r="B973" s="113">
        <v>44740</v>
      </c>
      <c r="C973" s="79">
        <v>44740</v>
      </c>
      <c r="D973" s="77" t="s">
        <v>862</v>
      </c>
      <c r="E973" s="172" t="s">
        <v>1172</v>
      </c>
      <c r="F973" s="81">
        <v>80</v>
      </c>
      <c r="G973" s="81" t="s">
        <v>1047</v>
      </c>
      <c r="H973" s="114" t="s">
        <v>920</v>
      </c>
      <c r="I973" s="98">
        <v>44770</v>
      </c>
      <c r="J973" s="81"/>
      <c r="K973" s="97" t="s">
        <v>882</v>
      </c>
      <c r="L973" s="82" t="s">
        <v>921</v>
      </c>
      <c r="M973" s="77" t="s">
        <v>7</v>
      </c>
      <c r="N973" s="83">
        <v>44769</v>
      </c>
      <c r="O973" s="84"/>
      <c r="P973" s="76">
        <v>69</v>
      </c>
      <c r="Q973" s="81">
        <v>25000</v>
      </c>
      <c r="R973" s="81">
        <v>4</v>
      </c>
      <c r="S973" s="89" t="s">
        <v>877</v>
      </c>
      <c r="T973" s="100" t="s">
        <v>891</v>
      </c>
      <c r="U973" s="81">
        <v>25.22</v>
      </c>
      <c r="V973" s="90" t="s">
        <v>884</v>
      </c>
    </row>
    <row r="974" spans="1:22" ht="15" customHeight="1">
      <c r="A974" s="172">
        <v>94490380</v>
      </c>
      <c r="B974" s="78">
        <v>44741</v>
      </c>
      <c r="C974" s="79">
        <v>44741</v>
      </c>
      <c r="D974" s="77" t="s">
        <v>862</v>
      </c>
      <c r="E974" s="172" t="s">
        <v>1173</v>
      </c>
      <c r="F974" s="103">
        <v>40</v>
      </c>
      <c r="G974" s="81" t="s">
        <v>1047</v>
      </c>
      <c r="H974" s="81" t="s">
        <v>923</v>
      </c>
      <c r="I974" s="78">
        <v>44771</v>
      </c>
      <c r="J974" s="81"/>
      <c r="K974" s="97" t="s">
        <v>882</v>
      </c>
      <c r="L974" s="82" t="s">
        <v>960</v>
      </c>
      <c r="M974" s="76" t="s">
        <v>961</v>
      </c>
      <c r="N974" s="83">
        <v>44775</v>
      </c>
      <c r="O974" s="84"/>
      <c r="P974" s="76">
        <v>72</v>
      </c>
      <c r="Q974" s="76">
        <v>21000</v>
      </c>
      <c r="R974" s="76">
        <v>2</v>
      </c>
      <c r="S974" s="85" t="s">
        <v>902</v>
      </c>
      <c r="T974" s="76" t="s">
        <v>1007</v>
      </c>
      <c r="U974" s="76">
        <v>14.62</v>
      </c>
      <c r="V974" s="90" t="s">
        <v>884</v>
      </c>
    </row>
    <row r="975" spans="1:22" ht="15.75" customHeight="1">
      <c r="A975" s="104"/>
      <c r="B975" s="165"/>
      <c r="C975" s="165"/>
      <c r="D975" s="165"/>
      <c r="E975" s="161">
        <v>44760.0625</v>
      </c>
      <c r="F975" s="165"/>
      <c r="G975" s="149"/>
      <c r="H975" s="166" t="s">
        <v>1062</v>
      </c>
      <c r="I975" s="107"/>
      <c r="J975" s="149"/>
      <c r="K975" s="105"/>
      <c r="L975" s="104"/>
      <c r="M975" s="109"/>
      <c r="N975" s="109"/>
      <c r="O975" s="84"/>
      <c r="P975" s="108"/>
      <c r="Q975" s="108"/>
      <c r="R975" s="108"/>
      <c r="S975" s="167"/>
      <c r="T975" s="108"/>
      <c r="U975" s="168"/>
      <c r="V975" s="108"/>
    </row>
    <row r="976" spans="1:22" ht="15" customHeight="1">
      <c r="A976" s="81">
        <v>91747329</v>
      </c>
      <c r="B976" s="78">
        <v>44745</v>
      </c>
      <c r="C976" s="79">
        <v>44746</v>
      </c>
      <c r="D976" s="77" t="s">
        <v>862</v>
      </c>
      <c r="E976" s="172" t="s">
        <v>1174</v>
      </c>
      <c r="F976" s="81">
        <v>80</v>
      </c>
      <c r="G976" s="98" t="s">
        <v>1062</v>
      </c>
      <c r="H976" s="98"/>
      <c r="I976" s="139"/>
      <c r="J976" s="81"/>
      <c r="K976" s="97" t="s">
        <v>882</v>
      </c>
      <c r="L976" s="82" t="s">
        <v>985</v>
      </c>
      <c r="M976" s="77" t="s">
        <v>7</v>
      </c>
      <c r="N976" s="83"/>
      <c r="O976" s="84"/>
      <c r="P976" s="76">
        <v>69</v>
      </c>
      <c r="Q976" s="81">
        <v>24800</v>
      </c>
      <c r="R976" s="76">
        <v>4</v>
      </c>
      <c r="S976" s="85" t="s">
        <v>865</v>
      </c>
      <c r="T976" s="101" t="s">
        <v>897</v>
      </c>
      <c r="U976" s="76">
        <v>25.38</v>
      </c>
      <c r="V976" s="90" t="s">
        <v>884</v>
      </c>
    </row>
    <row r="977" spans="1:22" ht="14.25" customHeight="1">
      <c r="A977" s="209"/>
      <c r="B977" s="211"/>
      <c r="C977" s="212"/>
      <c r="D977" s="210"/>
      <c r="E977" s="161">
        <v>44760.0625</v>
      </c>
      <c r="F977" s="213"/>
      <c r="G977" s="214"/>
      <c r="H977" s="445" t="s">
        <v>1176</v>
      </c>
      <c r="I977" s="440"/>
      <c r="J977" s="441"/>
      <c r="K977" s="213"/>
      <c r="L977" s="210"/>
      <c r="M977" s="215"/>
      <c r="N977" s="215"/>
      <c r="O977" s="84"/>
      <c r="P977" s="215"/>
      <c r="Q977" s="215"/>
      <c r="R977" s="215"/>
      <c r="S977" s="220"/>
      <c r="T977" s="215"/>
      <c r="U977" s="147"/>
      <c r="V977" s="220"/>
    </row>
    <row r="978" spans="1:22" ht="15" customHeight="1">
      <c r="A978" s="76">
        <v>59990184</v>
      </c>
      <c r="B978" s="78">
        <v>44748</v>
      </c>
      <c r="C978" s="79">
        <v>44749</v>
      </c>
      <c r="D978" s="77" t="s">
        <v>862</v>
      </c>
      <c r="E978" s="172" t="s">
        <v>1177</v>
      </c>
      <c r="F978" s="102">
        <v>60</v>
      </c>
      <c r="G978" s="98" t="s">
        <v>1176</v>
      </c>
      <c r="H978" s="81" t="s">
        <v>1029</v>
      </c>
      <c r="I978" s="78">
        <v>44779</v>
      </c>
      <c r="J978" s="81"/>
      <c r="K978" s="117" t="s">
        <v>932</v>
      </c>
      <c r="L978" s="82" t="s">
        <v>1028</v>
      </c>
      <c r="M978" s="77" t="s">
        <v>6</v>
      </c>
      <c r="N978" s="83"/>
      <c r="O978" s="84"/>
      <c r="P978" s="76">
        <v>72</v>
      </c>
      <c r="Q978" s="76">
        <v>21000</v>
      </c>
      <c r="R978" s="76">
        <v>3</v>
      </c>
      <c r="S978" s="85" t="s">
        <v>899</v>
      </c>
      <c r="T978" s="76" t="s">
        <v>952</v>
      </c>
      <c r="U978" s="76">
        <v>19.62</v>
      </c>
      <c r="V978" s="117" t="s">
        <v>934</v>
      </c>
    </row>
    <row r="979" spans="1:22" ht="15" customHeight="1">
      <c r="A979" s="76">
        <v>59996488</v>
      </c>
      <c r="B979" s="78">
        <v>44748</v>
      </c>
      <c r="C979" s="79">
        <v>44749</v>
      </c>
      <c r="D979" s="77" t="s">
        <v>862</v>
      </c>
      <c r="E979" s="172" t="s">
        <v>1177</v>
      </c>
      <c r="F979" s="102">
        <v>60</v>
      </c>
      <c r="G979" s="98" t="s">
        <v>1176</v>
      </c>
      <c r="H979" s="81" t="s">
        <v>1029</v>
      </c>
      <c r="I979" s="78">
        <v>44779</v>
      </c>
      <c r="J979" s="81"/>
      <c r="K979" s="117" t="s">
        <v>932</v>
      </c>
      <c r="L979" s="82" t="s">
        <v>1028</v>
      </c>
      <c r="M979" s="77" t="s">
        <v>6</v>
      </c>
      <c r="N979" s="83"/>
      <c r="O979" s="84"/>
      <c r="P979" s="76">
        <v>72</v>
      </c>
      <c r="Q979" s="76">
        <v>21500</v>
      </c>
      <c r="R979" s="76">
        <v>3</v>
      </c>
      <c r="S979" s="85" t="s">
        <v>899</v>
      </c>
      <c r="T979" s="76" t="s">
        <v>952</v>
      </c>
      <c r="U979" s="76">
        <v>19.62</v>
      </c>
      <c r="V979" s="117" t="s">
        <v>934</v>
      </c>
    </row>
    <row r="980" spans="1:22" ht="15" customHeight="1">
      <c r="A980" s="81">
        <v>59273995</v>
      </c>
      <c r="B980" s="78">
        <v>44742</v>
      </c>
      <c r="C980" s="79">
        <v>44745</v>
      </c>
      <c r="D980" s="77" t="s">
        <v>862</v>
      </c>
      <c r="E980" s="172" t="s">
        <v>1177</v>
      </c>
      <c r="F980" s="102">
        <v>60</v>
      </c>
      <c r="G980" s="98" t="s">
        <v>1176</v>
      </c>
      <c r="H980" s="81" t="s">
        <v>984</v>
      </c>
      <c r="I980" s="78">
        <v>44776</v>
      </c>
      <c r="J980" s="81"/>
      <c r="K980" s="117" t="s">
        <v>932</v>
      </c>
      <c r="L980" s="82" t="s">
        <v>968</v>
      </c>
      <c r="M980" s="77" t="s">
        <v>8</v>
      </c>
      <c r="N980" s="83"/>
      <c r="O980" s="84"/>
      <c r="P980" s="76">
        <v>72</v>
      </c>
      <c r="Q980" s="76">
        <v>21700</v>
      </c>
      <c r="R980" s="76">
        <v>3</v>
      </c>
      <c r="S980" s="85" t="s">
        <v>899</v>
      </c>
      <c r="T980" s="76" t="s">
        <v>900</v>
      </c>
      <c r="U980" s="81">
        <v>19.62</v>
      </c>
      <c r="V980" s="117" t="s">
        <v>934</v>
      </c>
    </row>
    <row r="981" spans="1:22" ht="15" customHeight="1">
      <c r="A981" s="81">
        <v>58403676</v>
      </c>
      <c r="B981" s="78">
        <v>44742</v>
      </c>
      <c r="C981" s="79">
        <v>44742</v>
      </c>
      <c r="D981" s="77" t="s">
        <v>862</v>
      </c>
      <c r="E981" s="172" t="s">
        <v>1177</v>
      </c>
      <c r="F981" s="102">
        <v>60</v>
      </c>
      <c r="G981" s="98" t="s">
        <v>1176</v>
      </c>
      <c r="H981" s="81" t="s">
        <v>967</v>
      </c>
      <c r="I981" s="78">
        <v>44772</v>
      </c>
      <c r="J981" s="81"/>
      <c r="K981" s="117" t="s">
        <v>932</v>
      </c>
      <c r="L981" s="82" t="s">
        <v>968</v>
      </c>
      <c r="M981" s="77" t="s">
        <v>8</v>
      </c>
      <c r="N981" s="83"/>
      <c r="O981" s="84"/>
      <c r="P981" s="76">
        <v>72</v>
      </c>
      <c r="Q981" s="76">
        <v>21700</v>
      </c>
      <c r="R981" s="76">
        <v>3</v>
      </c>
      <c r="S981" s="85" t="s">
        <v>899</v>
      </c>
      <c r="T981" s="76" t="s">
        <v>900</v>
      </c>
      <c r="U981" s="81">
        <v>19.62</v>
      </c>
      <c r="V981" s="117" t="s">
        <v>934</v>
      </c>
    </row>
    <row r="982" spans="1:22" ht="15" customHeight="1">
      <c r="A982" s="81">
        <v>58403866</v>
      </c>
      <c r="B982" s="78">
        <v>44742</v>
      </c>
      <c r="C982" s="79">
        <v>44742</v>
      </c>
      <c r="D982" s="77" t="s">
        <v>862</v>
      </c>
      <c r="E982" s="172" t="s">
        <v>1177</v>
      </c>
      <c r="F982" s="102">
        <v>60</v>
      </c>
      <c r="G982" s="98" t="s">
        <v>1176</v>
      </c>
      <c r="H982" s="81" t="s">
        <v>967</v>
      </c>
      <c r="I982" s="78">
        <v>44772</v>
      </c>
      <c r="J982" s="81"/>
      <c r="K982" s="117" t="s">
        <v>932</v>
      </c>
      <c r="L982" s="82" t="s">
        <v>968</v>
      </c>
      <c r="M982" s="77" t="s">
        <v>8</v>
      </c>
      <c r="N982" s="83"/>
      <c r="O982" s="84"/>
      <c r="P982" s="76">
        <v>72</v>
      </c>
      <c r="Q982" s="76">
        <v>21700</v>
      </c>
      <c r="R982" s="76">
        <v>3</v>
      </c>
      <c r="S982" s="85" t="s">
        <v>899</v>
      </c>
      <c r="T982" s="76" t="s">
        <v>900</v>
      </c>
      <c r="U982" s="81">
        <v>19.62</v>
      </c>
      <c r="V982" s="117" t="s">
        <v>934</v>
      </c>
    </row>
    <row r="983" spans="1:22" ht="15" customHeight="1">
      <c r="A983" s="81">
        <v>59997106</v>
      </c>
      <c r="B983" s="78">
        <v>44742</v>
      </c>
      <c r="C983" s="79">
        <v>44742</v>
      </c>
      <c r="D983" s="77" t="s">
        <v>862</v>
      </c>
      <c r="E983" s="172" t="s">
        <v>1177</v>
      </c>
      <c r="F983" s="102">
        <v>60</v>
      </c>
      <c r="G983" s="98" t="s">
        <v>1176</v>
      </c>
      <c r="H983" s="81" t="s">
        <v>967</v>
      </c>
      <c r="I983" s="78">
        <v>44772</v>
      </c>
      <c r="J983" s="81"/>
      <c r="K983" s="117" t="s">
        <v>932</v>
      </c>
      <c r="L983" s="82" t="s">
        <v>968</v>
      </c>
      <c r="M983" s="77" t="s">
        <v>8</v>
      </c>
      <c r="N983" s="83"/>
      <c r="O983" s="84"/>
      <c r="P983" s="76">
        <v>72</v>
      </c>
      <c r="Q983" s="76">
        <v>21700</v>
      </c>
      <c r="R983" s="76">
        <v>3</v>
      </c>
      <c r="S983" s="85" t="s">
        <v>899</v>
      </c>
      <c r="T983" s="76" t="s">
        <v>900</v>
      </c>
      <c r="U983" s="81">
        <v>19.62</v>
      </c>
      <c r="V983" s="117" t="s">
        <v>934</v>
      </c>
    </row>
    <row r="984" spans="1:22" ht="15.75" customHeight="1">
      <c r="A984" s="104"/>
      <c r="B984" s="165"/>
      <c r="C984" s="165"/>
      <c r="D984" s="165"/>
      <c r="E984" s="161">
        <v>44760.0625</v>
      </c>
      <c r="F984" s="165"/>
      <c r="G984" s="149"/>
      <c r="H984" s="444" t="s">
        <v>1178</v>
      </c>
      <c r="I984" s="440"/>
      <c r="J984" s="441"/>
      <c r="K984" s="105"/>
      <c r="L984" s="104"/>
      <c r="M984" s="109"/>
      <c r="N984" s="109"/>
      <c r="O984" s="84"/>
      <c r="P984" s="108"/>
      <c r="Q984" s="108"/>
      <c r="R984" s="108"/>
      <c r="S984" s="167"/>
      <c r="T984" s="108"/>
      <c r="U984" s="168"/>
      <c r="V984" s="108"/>
    </row>
    <row r="985" spans="1:22" ht="15" customHeight="1">
      <c r="A985" s="124">
        <v>28035921</v>
      </c>
      <c r="B985" s="132">
        <v>44746</v>
      </c>
      <c r="C985" s="79">
        <v>44748</v>
      </c>
      <c r="D985" s="102" t="s">
        <v>1043</v>
      </c>
      <c r="E985" s="172" t="s">
        <v>1179</v>
      </c>
      <c r="F985" s="81"/>
      <c r="G985" s="81" t="s">
        <v>1178</v>
      </c>
      <c r="H985" s="81"/>
      <c r="I985" s="81"/>
      <c r="J985" s="221" t="s">
        <v>1180</v>
      </c>
      <c r="K985" s="77" t="s">
        <v>393</v>
      </c>
      <c r="L985" s="77" t="s">
        <v>1045</v>
      </c>
      <c r="M985" s="77" t="s">
        <v>1181</v>
      </c>
      <c r="N985" s="122"/>
      <c r="O985" s="84"/>
      <c r="P985" s="76"/>
      <c r="Q985" s="127"/>
      <c r="R985" s="127"/>
      <c r="S985" s="128"/>
      <c r="T985" s="129"/>
      <c r="U985" s="81">
        <v>25.22</v>
      </c>
      <c r="V985" s="117"/>
    </row>
    <row r="986" spans="1:22" ht="15.75" customHeight="1">
      <c r="A986" s="104"/>
      <c r="B986" s="165"/>
      <c r="C986" s="165"/>
      <c r="D986" s="165"/>
      <c r="E986" s="161">
        <v>44760.0625</v>
      </c>
      <c r="F986" s="165"/>
      <c r="G986" s="149"/>
      <c r="H986" s="444" t="s">
        <v>1182</v>
      </c>
      <c r="I986" s="440"/>
      <c r="J986" s="441"/>
      <c r="K986" s="105"/>
      <c r="L986" s="104"/>
      <c r="M986" s="109"/>
      <c r="N986" s="109"/>
      <c r="O986" s="84"/>
      <c r="P986" s="108"/>
      <c r="Q986" s="108"/>
      <c r="R986" s="108"/>
      <c r="S986" s="167"/>
      <c r="T986" s="108"/>
      <c r="U986" s="168"/>
      <c r="V986" s="108"/>
    </row>
    <row r="987" spans="1:22" ht="15" customHeight="1">
      <c r="A987" s="124">
        <v>52609948</v>
      </c>
      <c r="B987" s="132">
        <v>44752</v>
      </c>
      <c r="C987" s="79">
        <v>44753</v>
      </c>
      <c r="D987" s="102" t="s">
        <v>1043</v>
      </c>
      <c r="E987" s="172" t="s">
        <v>1183</v>
      </c>
      <c r="F987" s="76"/>
      <c r="G987" s="81" t="s">
        <v>1182</v>
      </c>
      <c r="H987" s="81"/>
      <c r="I987" s="114"/>
      <c r="J987" s="221" t="s">
        <v>1184</v>
      </c>
      <c r="K987" s="77" t="s">
        <v>393</v>
      </c>
      <c r="L987" s="124" t="s">
        <v>1185</v>
      </c>
      <c r="M987" s="77" t="s">
        <v>1186</v>
      </c>
      <c r="N987" s="122"/>
      <c r="O987" s="84"/>
      <c r="P987" s="127"/>
      <c r="Q987" s="127"/>
      <c r="R987" s="127"/>
      <c r="S987" s="128"/>
      <c r="T987" s="129"/>
      <c r="U987" s="81">
        <v>25.22</v>
      </c>
      <c r="V987" s="222"/>
    </row>
    <row r="988" spans="1:22" ht="15" customHeight="1">
      <c r="A988" s="124">
        <v>90847260</v>
      </c>
      <c r="B988" s="132">
        <v>44744</v>
      </c>
      <c r="C988" s="79">
        <v>44746</v>
      </c>
      <c r="D988" s="173" t="s">
        <v>1036</v>
      </c>
      <c r="E988" s="172" t="s">
        <v>1187</v>
      </c>
      <c r="F988" s="81"/>
      <c r="G988" s="81" t="s">
        <v>1182</v>
      </c>
      <c r="H988" s="81"/>
      <c r="I988" s="81"/>
      <c r="J988" s="221" t="s">
        <v>1180</v>
      </c>
      <c r="K988" s="77" t="s">
        <v>1038</v>
      </c>
      <c r="L988" s="124" t="s">
        <v>1039</v>
      </c>
      <c r="M988" s="124" t="s">
        <v>1040</v>
      </c>
      <c r="N988" s="122"/>
      <c r="O988" s="84"/>
      <c r="P988" s="127"/>
      <c r="Q988" s="127"/>
      <c r="R988" s="127"/>
      <c r="S988" s="128"/>
      <c r="T988" s="129"/>
      <c r="U988" s="81">
        <v>25.22</v>
      </c>
      <c r="V988" s="222"/>
    </row>
    <row r="989" spans="1:22" ht="15.75" customHeight="1">
      <c r="A989" s="104"/>
      <c r="B989" s="165"/>
      <c r="C989" s="165"/>
      <c r="D989" s="165"/>
      <c r="E989" s="161">
        <v>44760.0625</v>
      </c>
      <c r="F989" s="165"/>
      <c r="G989" s="149"/>
      <c r="H989" s="444" t="s">
        <v>1188</v>
      </c>
      <c r="I989" s="440"/>
      <c r="J989" s="441"/>
      <c r="K989" s="105"/>
      <c r="L989" s="104"/>
      <c r="M989" s="109"/>
      <c r="N989" s="109"/>
      <c r="O989" s="84"/>
      <c r="P989" s="108"/>
      <c r="Q989" s="108"/>
      <c r="R989" s="108"/>
      <c r="S989" s="167"/>
      <c r="T989" s="108"/>
      <c r="U989" s="168"/>
      <c r="V989" s="108"/>
    </row>
    <row r="990" spans="1:22" ht="15" customHeight="1">
      <c r="A990" s="223">
        <v>98023245</v>
      </c>
      <c r="B990" s="78">
        <v>44748</v>
      </c>
      <c r="C990" s="79">
        <v>44749</v>
      </c>
      <c r="D990" s="77" t="s">
        <v>862</v>
      </c>
      <c r="E990" s="172" t="s">
        <v>1189</v>
      </c>
      <c r="F990" s="81">
        <v>80</v>
      </c>
      <c r="G990" s="81" t="s">
        <v>1188</v>
      </c>
      <c r="H990" s="81" t="s">
        <v>1015</v>
      </c>
      <c r="I990" s="78">
        <v>44780</v>
      </c>
      <c r="J990" s="81"/>
      <c r="K990" s="117" t="s">
        <v>932</v>
      </c>
      <c r="L990" s="82" t="s">
        <v>1028</v>
      </c>
      <c r="M990" s="77" t="s">
        <v>6</v>
      </c>
      <c r="N990" s="83"/>
      <c r="O990" s="84"/>
      <c r="P990" s="76">
        <v>69</v>
      </c>
      <c r="Q990" s="76">
        <v>25000</v>
      </c>
      <c r="R990" s="76">
        <v>4</v>
      </c>
      <c r="S990" s="85" t="s">
        <v>875</v>
      </c>
      <c r="T990" s="88" t="s">
        <v>876</v>
      </c>
      <c r="U990" s="76">
        <v>25.22</v>
      </c>
      <c r="V990" s="117" t="s">
        <v>934</v>
      </c>
    </row>
    <row r="991" spans="1:22" ht="15" customHeight="1">
      <c r="A991" s="223">
        <v>54924089</v>
      </c>
      <c r="B991" s="78">
        <v>44748</v>
      </c>
      <c r="C991" s="79">
        <v>44749</v>
      </c>
      <c r="D991" s="77" t="s">
        <v>862</v>
      </c>
      <c r="E991" s="172" t="s">
        <v>1189</v>
      </c>
      <c r="F991" s="81">
        <v>80</v>
      </c>
      <c r="G991" s="81" t="s">
        <v>1188</v>
      </c>
      <c r="H991" s="81" t="s">
        <v>1015</v>
      </c>
      <c r="I991" s="78">
        <v>44780</v>
      </c>
      <c r="J991" s="81"/>
      <c r="K991" s="117" t="s">
        <v>932</v>
      </c>
      <c r="L991" s="82" t="s">
        <v>1028</v>
      </c>
      <c r="M991" s="77" t="s">
        <v>6</v>
      </c>
      <c r="N991" s="83"/>
      <c r="O991" s="84"/>
      <c r="P991" s="76">
        <v>68</v>
      </c>
      <c r="Q991" s="76">
        <v>25900</v>
      </c>
      <c r="R991" s="76">
        <v>4</v>
      </c>
      <c r="S991" s="85" t="s">
        <v>865</v>
      </c>
      <c r="T991" s="125" t="s">
        <v>948</v>
      </c>
      <c r="U991" s="76">
        <v>25.72</v>
      </c>
      <c r="V991" s="117" t="s">
        <v>934</v>
      </c>
    </row>
    <row r="992" spans="1:22" ht="15" customHeight="1">
      <c r="A992" s="90">
        <v>92777994</v>
      </c>
      <c r="B992" s="78">
        <v>44736</v>
      </c>
      <c r="C992" s="79">
        <v>44737</v>
      </c>
      <c r="D992" s="77" t="s">
        <v>862</v>
      </c>
      <c r="E992" s="172" t="s">
        <v>1190</v>
      </c>
      <c r="F992" s="81">
        <v>80</v>
      </c>
      <c r="G992" s="81" t="s">
        <v>1188</v>
      </c>
      <c r="H992" s="81" t="s">
        <v>889</v>
      </c>
      <c r="I992" s="78">
        <v>44766</v>
      </c>
      <c r="J992" s="81"/>
      <c r="K992" s="97" t="s">
        <v>882</v>
      </c>
      <c r="L992" s="82" t="s">
        <v>890</v>
      </c>
      <c r="M992" s="77" t="s">
        <v>7</v>
      </c>
      <c r="N992" s="83">
        <v>44778</v>
      </c>
      <c r="O992" s="84"/>
      <c r="P992" s="76">
        <v>69</v>
      </c>
      <c r="Q992" s="81">
        <v>24800</v>
      </c>
      <c r="R992" s="76">
        <v>4</v>
      </c>
      <c r="S992" s="85" t="s">
        <v>865</v>
      </c>
      <c r="T992" s="101" t="s">
        <v>897</v>
      </c>
      <c r="U992" s="76">
        <v>25.38</v>
      </c>
      <c r="V992" s="90" t="s">
        <v>884</v>
      </c>
    </row>
    <row r="993" spans="1:22" ht="15.75" customHeight="1">
      <c r="A993" s="104"/>
      <c r="B993" s="165"/>
      <c r="C993" s="165"/>
      <c r="D993" s="165"/>
      <c r="E993" s="161">
        <v>44760.0625</v>
      </c>
      <c r="F993" s="165"/>
      <c r="G993" s="149"/>
      <c r="H993" s="444" t="s">
        <v>1191</v>
      </c>
      <c r="I993" s="440"/>
      <c r="J993" s="441"/>
      <c r="K993" s="105"/>
      <c r="L993" s="104"/>
      <c r="M993" s="109"/>
      <c r="N993" s="109"/>
      <c r="O993" s="84"/>
      <c r="P993" s="108"/>
      <c r="Q993" s="108"/>
      <c r="R993" s="108"/>
      <c r="S993" s="167"/>
      <c r="T993" s="108"/>
      <c r="U993" s="168"/>
      <c r="V993" s="108"/>
    </row>
    <row r="994" spans="1:22" ht="15" customHeight="1">
      <c r="A994" s="171">
        <v>90973116</v>
      </c>
      <c r="B994" s="132">
        <v>44738</v>
      </c>
      <c r="C994" s="79">
        <v>44748</v>
      </c>
      <c r="D994" s="81" t="s">
        <v>862</v>
      </c>
      <c r="E994" s="172" t="s">
        <v>1192</v>
      </c>
      <c r="F994" s="103">
        <v>40</v>
      </c>
      <c r="G994" s="81" t="s">
        <v>1191</v>
      </c>
      <c r="H994" s="81" t="s">
        <v>1029</v>
      </c>
      <c r="I994" s="98">
        <v>44779</v>
      </c>
      <c r="J994" s="81"/>
      <c r="K994" s="77" t="s">
        <v>1193</v>
      </c>
      <c r="L994" s="124" t="s">
        <v>1194</v>
      </c>
      <c r="M994" s="171" t="s">
        <v>1066</v>
      </c>
      <c r="N994" s="122"/>
      <c r="O994" s="84"/>
      <c r="P994" s="76">
        <v>73</v>
      </c>
      <c r="Q994" s="76">
        <v>20900</v>
      </c>
      <c r="R994" s="76">
        <v>2</v>
      </c>
      <c r="S994" s="85" t="s">
        <v>902</v>
      </c>
      <c r="T994" s="76" t="s">
        <v>905</v>
      </c>
      <c r="U994" s="76">
        <v>14.62</v>
      </c>
      <c r="V994" s="81" t="s">
        <v>1195</v>
      </c>
    </row>
    <row r="995" spans="1:22" ht="15" customHeight="1">
      <c r="A995" s="124">
        <v>42147561</v>
      </c>
      <c r="B995" s="123" t="s">
        <v>956</v>
      </c>
      <c r="C995" s="79">
        <v>44748</v>
      </c>
      <c r="D995" s="114" t="s">
        <v>943</v>
      </c>
      <c r="E995" s="172" t="s">
        <v>1192</v>
      </c>
      <c r="F995" s="103">
        <v>40</v>
      </c>
      <c r="G995" s="81" t="s">
        <v>1191</v>
      </c>
      <c r="H995" s="81" t="s">
        <v>1029</v>
      </c>
      <c r="I995" s="98">
        <v>44779</v>
      </c>
      <c r="J995" s="114"/>
      <c r="K995" s="224" t="s">
        <v>1170</v>
      </c>
      <c r="L995" s="131"/>
      <c r="M995" s="121" t="s">
        <v>1196</v>
      </c>
      <c r="N995" s="122"/>
      <c r="O995" s="84"/>
      <c r="P995" s="76">
        <v>72</v>
      </c>
      <c r="Q995" s="76">
        <v>20800</v>
      </c>
      <c r="R995" s="76">
        <v>2</v>
      </c>
      <c r="S995" s="85" t="s">
        <v>1197</v>
      </c>
      <c r="T995" s="76" t="s">
        <v>1198</v>
      </c>
      <c r="U995" s="76">
        <v>14.62</v>
      </c>
      <c r="V995" s="117" t="s">
        <v>1171</v>
      </c>
    </row>
    <row r="996" spans="1:22" ht="15" customHeight="1">
      <c r="A996" s="171">
        <v>94457801</v>
      </c>
      <c r="B996" s="132">
        <v>44738</v>
      </c>
      <c r="C996" s="79">
        <v>44748</v>
      </c>
      <c r="D996" s="81" t="s">
        <v>862</v>
      </c>
      <c r="E996" s="172" t="s">
        <v>1192</v>
      </c>
      <c r="F996" s="103">
        <v>40</v>
      </c>
      <c r="G996" s="81" t="s">
        <v>1191</v>
      </c>
      <c r="H996" s="81" t="s">
        <v>1029</v>
      </c>
      <c r="I996" s="98">
        <v>44779</v>
      </c>
      <c r="J996" s="81" t="s">
        <v>1199</v>
      </c>
      <c r="K996" s="77" t="s">
        <v>1200</v>
      </c>
      <c r="L996" s="124" t="s">
        <v>1201</v>
      </c>
      <c r="M996" s="171" t="s">
        <v>1066</v>
      </c>
      <c r="N996" s="83"/>
      <c r="O996" s="84"/>
      <c r="P996" s="76">
        <v>80</v>
      </c>
      <c r="Q996" s="76">
        <v>19500</v>
      </c>
      <c r="R996" s="76">
        <v>2</v>
      </c>
      <c r="S996" s="85" t="s">
        <v>902</v>
      </c>
      <c r="T996" s="76" t="s">
        <v>1202</v>
      </c>
      <c r="U996" s="76">
        <v>14.62</v>
      </c>
      <c r="V996" s="150" t="s">
        <v>1203</v>
      </c>
    </row>
    <row r="997" spans="1:22" ht="15" customHeight="1">
      <c r="A997" s="77">
        <v>42366831</v>
      </c>
      <c r="B997" s="119">
        <v>44727</v>
      </c>
      <c r="C997" s="79">
        <v>44741</v>
      </c>
      <c r="D997" s="114" t="s">
        <v>862</v>
      </c>
      <c r="E997" s="172" t="s">
        <v>1192</v>
      </c>
      <c r="F997" s="103">
        <v>40</v>
      </c>
      <c r="G997" s="114" t="s">
        <v>1191</v>
      </c>
      <c r="H997" s="114" t="s">
        <v>920</v>
      </c>
      <c r="I997" s="98">
        <v>44770</v>
      </c>
      <c r="J997" s="77"/>
      <c r="K997" s="77" t="s">
        <v>1204</v>
      </c>
      <c r="L997" s="124" t="s">
        <v>1205</v>
      </c>
      <c r="M997" s="171" t="s">
        <v>1066</v>
      </c>
      <c r="N997" s="83"/>
      <c r="O997" s="84"/>
      <c r="P997" s="76">
        <v>72</v>
      </c>
      <c r="Q997" s="76">
        <v>20900</v>
      </c>
      <c r="R997" s="76">
        <v>2</v>
      </c>
      <c r="S997" s="85" t="s">
        <v>1197</v>
      </c>
      <c r="T997" s="76" t="s">
        <v>1198</v>
      </c>
      <c r="U997" s="76">
        <v>14.62</v>
      </c>
      <c r="V997" s="225" t="s">
        <v>1206</v>
      </c>
    </row>
    <row r="998" spans="1:22" ht="14.25" customHeight="1">
      <c r="A998" s="209"/>
      <c r="B998" s="211"/>
      <c r="C998" s="212"/>
      <c r="D998" s="210"/>
      <c r="E998" s="161">
        <v>44760.0625</v>
      </c>
      <c r="F998" s="213"/>
      <c r="G998" s="214"/>
      <c r="H998" s="445" t="s">
        <v>1207</v>
      </c>
      <c r="I998" s="440"/>
      <c r="J998" s="441"/>
      <c r="K998" s="213"/>
      <c r="L998" s="210"/>
      <c r="M998" s="215"/>
      <c r="N998" s="216"/>
      <c r="O998" s="84"/>
      <c r="P998" s="216"/>
      <c r="Q998" s="216"/>
      <c r="R998" s="216"/>
      <c r="S998" s="217"/>
      <c r="T998" s="216"/>
      <c r="U998" s="218"/>
      <c r="V998" s="217"/>
    </row>
    <row r="999" spans="1:22" ht="15" customHeight="1">
      <c r="A999" s="77">
        <v>90830936</v>
      </c>
      <c r="B999" s="119">
        <v>44714</v>
      </c>
      <c r="C999" s="120">
        <v>44719</v>
      </c>
      <c r="D999" s="173" t="s">
        <v>1036</v>
      </c>
      <c r="E999" s="172" t="s">
        <v>1208</v>
      </c>
      <c r="F999" s="81"/>
      <c r="G999" s="81" t="s">
        <v>1207</v>
      </c>
      <c r="H999" s="81"/>
      <c r="I999" s="81"/>
      <c r="J999" s="77"/>
      <c r="K999" s="77" t="s">
        <v>1038</v>
      </c>
      <c r="L999" s="124" t="s">
        <v>1039</v>
      </c>
      <c r="M999" s="77" t="s">
        <v>1075</v>
      </c>
      <c r="N999" s="226"/>
      <c r="O999" s="84"/>
      <c r="P999" s="76"/>
      <c r="Q999" s="76"/>
      <c r="R999" s="76"/>
      <c r="S999" s="85"/>
      <c r="T999" s="76"/>
      <c r="U999" s="227">
        <v>22.08</v>
      </c>
      <c r="V999" s="86"/>
    </row>
    <row r="1000" spans="1:22" ht="15.75" customHeight="1">
      <c r="A1000" s="104"/>
      <c r="B1000" s="165"/>
      <c r="C1000" s="165"/>
      <c r="D1000" s="165"/>
      <c r="E1000" s="161">
        <v>44760.0625</v>
      </c>
      <c r="F1000" s="165"/>
      <c r="G1000" s="149"/>
      <c r="H1000" s="444" t="s">
        <v>1209</v>
      </c>
      <c r="I1000" s="440"/>
      <c r="J1000" s="441"/>
      <c r="K1000" s="105"/>
      <c r="L1000" s="104"/>
      <c r="M1000" s="109"/>
      <c r="N1000" s="109"/>
      <c r="O1000" s="84"/>
      <c r="P1000" s="108"/>
      <c r="Q1000" s="108"/>
      <c r="R1000" s="108"/>
      <c r="S1000" s="167"/>
      <c r="T1000" s="108"/>
      <c r="U1000" s="168"/>
      <c r="V1000" s="108"/>
    </row>
    <row r="1001" spans="1:22" ht="15" customHeight="1">
      <c r="A1001" s="81">
        <v>98083017</v>
      </c>
      <c r="B1001" s="78">
        <v>44727</v>
      </c>
      <c r="C1001" s="79">
        <v>44727</v>
      </c>
      <c r="D1001" s="77" t="s">
        <v>862</v>
      </c>
      <c r="E1001" s="172" t="s">
        <v>1173</v>
      </c>
      <c r="F1001" s="81">
        <v>80</v>
      </c>
      <c r="G1001" s="81" t="s">
        <v>1209</v>
      </c>
      <c r="H1001" s="81"/>
      <c r="I1001" s="77"/>
      <c r="J1001" s="81"/>
      <c r="K1001" s="111" t="s">
        <v>117</v>
      </c>
      <c r="L1001" s="82" t="s">
        <v>1210</v>
      </c>
      <c r="M1001" s="77" t="s">
        <v>5</v>
      </c>
      <c r="N1001" s="83">
        <v>44771</v>
      </c>
      <c r="O1001" s="84"/>
      <c r="P1001" s="76">
        <v>69</v>
      </c>
      <c r="Q1001" s="76">
        <v>25000</v>
      </c>
      <c r="R1001" s="76">
        <v>4</v>
      </c>
      <c r="S1001" s="85" t="s">
        <v>875</v>
      </c>
      <c r="T1001" s="88" t="s">
        <v>876</v>
      </c>
      <c r="U1001" s="76">
        <v>25.22</v>
      </c>
      <c r="V1001" s="111" t="s">
        <v>909</v>
      </c>
    </row>
    <row r="1002" spans="1:22" ht="15.75" customHeight="1">
      <c r="A1002" s="228"/>
      <c r="B1002" s="229"/>
      <c r="C1002" s="229"/>
      <c r="D1002" s="229"/>
      <c r="E1002" s="161">
        <v>44760.0625</v>
      </c>
      <c r="F1002" s="229"/>
      <c r="G1002" s="270"/>
      <c r="H1002" s="444" t="s">
        <v>1211</v>
      </c>
      <c r="I1002" s="440"/>
      <c r="J1002" s="441"/>
      <c r="K1002" s="105"/>
      <c r="L1002" s="228"/>
      <c r="M1002" s="230"/>
      <c r="N1002" s="108"/>
      <c r="O1002" s="84"/>
      <c r="P1002" s="108"/>
      <c r="Q1002" s="108"/>
      <c r="R1002" s="108"/>
      <c r="S1002" s="167"/>
      <c r="T1002" s="108"/>
      <c r="U1002" s="168"/>
      <c r="V1002" s="108"/>
    </row>
    <row r="1003" spans="1:22" ht="15" customHeight="1">
      <c r="A1003" s="124">
        <v>52398120</v>
      </c>
      <c r="B1003" s="119">
        <v>44726</v>
      </c>
      <c r="C1003" s="79">
        <v>44730</v>
      </c>
      <c r="D1003" s="173" t="s">
        <v>1043</v>
      </c>
      <c r="E1003" s="172" t="s">
        <v>1212</v>
      </c>
      <c r="F1003" s="81"/>
      <c r="G1003" s="81" t="s">
        <v>1211</v>
      </c>
      <c r="H1003" s="81"/>
      <c r="I1003" s="81"/>
      <c r="J1003" s="81"/>
      <c r="K1003" s="77" t="s">
        <v>1213</v>
      </c>
      <c r="L1003" s="124" t="s">
        <v>1045</v>
      </c>
      <c r="M1003" s="77" t="s">
        <v>1214</v>
      </c>
      <c r="N1003" s="122"/>
      <c r="O1003" s="84"/>
      <c r="P1003" s="127"/>
      <c r="Q1003" s="127"/>
      <c r="R1003" s="127"/>
      <c r="S1003" s="128"/>
      <c r="T1003" s="127"/>
      <c r="U1003" s="176">
        <v>18.22</v>
      </c>
      <c r="V1003" s="222"/>
    </row>
    <row r="1004" spans="1:22" ht="15" customHeight="1">
      <c r="A1004" s="91"/>
      <c r="B1004" s="93"/>
      <c r="C1004" s="93"/>
      <c r="D1004" s="92"/>
      <c r="E1004" s="92"/>
      <c r="F1004" s="92"/>
      <c r="G1004" s="190"/>
      <c r="H1004" s="439" t="s">
        <v>1215</v>
      </c>
      <c r="I1004" s="440"/>
      <c r="J1004" s="441"/>
      <c r="K1004" s="92"/>
      <c r="L1004" s="92"/>
      <c r="M1004" s="92"/>
      <c r="N1004" s="92"/>
      <c r="O1004" s="94"/>
      <c r="P1004" s="92"/>
      <c r="Q1004" s="92"/>
      <c r="R1004" s="92"/>
      <c r="S1004" s="92"/>
      <c r="T1004" s="92"/>
      <c r="U1004" s="92"/>
      <c r="V1004" s="92"/>
    </row>
    <row r="1005" spans="1:22" ht="15" customHeight="1">
      <c r="A1005" s="134">
        <v>98175730</v>
      </c>
      <c r="B1005" s="78">
        <v>44745</v>
      </c>
      <c r="C1005" s="79">
        <v>44746</v>
      </c>
      <c r="D1005" s="77" t="s">
        <v>862</v>
      </c>
      <c r="E1005" s="80">
        <v>44760.208333333336</v>
      </c>
      <c r="F1005" s="81">
        <v>80</v>
      </c>
      <c r="G1005" s="81" t="s">
        <v>1215</v>
      </c>
      <c r="H1005" s="81" t="s">
        <v>1015</v>
      </c>
      <c r="I1005" s="78">
        <v>44780</v>
      </c>
      <c r="J1005" s="81"/>
      <c r="K1005" s="97" t="s">
        <v>882</v>
      </c>
      <c r="L1005" s="82" t="s">
        <v>985</v>
      </c>
      <c r="M1005" s="77" t="s">
        <v>7</v>
      </c>
      <c r="N1005" s="83"/>
      <c r="O1005" s="84"/>
      <c r="P1005" s="76">
        <v>69.8</v>
      </c>
      <c r="Q1005" s="76">
        <v>24100</v>
      </c>
      <c r="R1005" s="76">
        <v>4</v>
      </c>
      <c r="S1005" s="89" t="s">
        <v>877</v>
      </c>
      <c r="T1005" s="76" t="s">
        <v>894</v>
      </c>
      <c r="U1005" s="81">
        <v>25.22</v>
      </c>
      <c r="V1005" s="90" t="s">
        <v>884</v>
      </c>
    </row>
    <row r="1006" spans="1:22" ht="15" customHeight="1">
      <c r="A1006" s="134">
        <v>91719807</v>
      </c>
      <c r="B1006" s="78">
        <v>44751</v>
      </c>
      <c r="C1006" s="79">
        <v>44752</v>
      </c>
      <c r="D1006" s="77" t="s">
        <v>862</v>
      </c>
      <c r="E1006" s="87">
        <v>44760</v>
      </c>
      <c r="F1006" s="81">
        <v>80</v>
      </c>
      <c r="G1006" s="81" t="s">
        <v>1215</v>
      </c>
      <c r="H1006" s="81" t="s">
        <v>1021</v>
      </c>
      <c r="I1006" s="78">
        <v>44781</v>
      </c>
      <c r="J1006" s="81"/>
      <c r="K1006" s="97" t="s">
        <v>882</v>
      </c>
      <c r="L1006" s="82" t="s">
        <v>1088</v>
      </c>
      <c r="M1006" s="77" t="s">
        <v>7</v>
      </c>
      <c r="N1006" s="83"/>
      <c r="O1006" s="84"/>
      <c r="P1006" s="76">
        <v>69.2</v>
      </c>
      <c r="Q1006" s="76">
        <v>24300</v>
      </c>
      <c r="R1006" s="76">
        <v>4</v>
      </c>
      <c r="S1006" s="85" t="s">
        <v>865</v>
      </c>
      <c r="T1006" s="76" t="s">
        <v>866</v>
      </c>
      <c r="U1006" s="76">
        <v>25.46</v>
      </c>
      <c r="V1006" s="90" t="s">
        <v>884</v>
      </c>
    </row>
    <row r="1007" spans="1:22" ht="15" customHeight="1">
      <c r="A1007" s="134">
        <v>98146418</v>
      </c>
      <c r="B1007" s="78">
        <v>44757</v>
      </c>
      <c r="C1007" s="79">
        <v>44757</v>
      </c>
      <c r="D1007" s="77" t="s">
        <v>862</v>
      </c>
      <c r="E1007" s="87">
        <v>44760</v>
      </c>
      <c r="F1007" s="81">
        <v>80</v>
      </c>
      <c r="G1007" s="81" t="s">
        <v>1215</v>
      </c>
      <c r="H1007" s="114" t="s">
        <v>1216</v>
      </c>
      <c r="I1007" s="162">
        <v>44787</v>
      </c>
      <c r="J1007" s="81"/>
      <c r="K1007" s="97" t="s">
        <v>882</v>
      </c>
      <c r="L1007" s="82" t="s">
        <v>1217</v>
      </c>
      <c r="M1007" s="77" t="s">
        <v>7</v>
      </c>
      <c r="N1007" s="226"/>
      <c r="O1007" s="84"/>
      <c r="P1007" s="76">
        <v>69.8</v>
      </c>
      <c r="Q1007" s="76">
        <v>24100</v>
      </c>
      <c r="R1007" s="76">
        <v>4</v>
      </c>
      <c r="S1007" s="89" t="s">
        <v>877</v>
      </c>
      <c r="T1007" s="76" t="s">
        <v>894</v>
      </c>
      <c r="U1007" s="81">
        <v>25.22</v>
      </c>
      <c r="V1007" s="90" t="s">
        <v>884</v>
      </c>
    </row>
    <row r="1008" spans="1:22" ht="15" customHeight="1">
      <c r="A1008" s="134">
        <v>98160484</v>
      </c>
      <c r="B1008" s="78">
        <v>44757</v>
      </c>
      <c r="C1008" s="79">
        <v>44757</v>
      </c>
      <c r="D1008" s="77" t="s">
        <v>862</v>
      </c>
      <c r="E1008" s="87">
        <v>44760</v>
      </c>
      <c r="F1008" s="81">
        <v>80</v>
      </c>
      <c r="G1008" s="81" t="s">
        <v>1215</v>
      </c>
      <c r="H1008" s="114" t="s">
        <v>1216</v>
      </c>
      <c r="I1008" s="162">
        <v>44787</v>
      </c>
      <c r="J1008" s="81"/>
      <c r="K1008" s="97" t="s">
        <v>882</v>
      </c>
      <c r="L1008" s="82" t="s">
        <v>1217</v>
      </c>
      <c r="M1008" s="77" t="s">
        <v>7</v>
      </c>
      <c r="N1008" s="226"/>
      <c r="O1008" s="84"/>
      <c r="P1008" s="76">
        <v>69.8</v>
      </c>
      <c r="Q1008" s="76">
        <v>24000</v>
      </c>
      <c r="R1008" s="76">
        <v>4</v>
      </c>
      <c r="S1008" s="89" t="s">
        <v>877</v>
      </c>
      <c r="T1008" s="76" t="s">
        <v>894</v>
      </c>
      <c r="U1008" s="81">
        <v>25.22</v>
      </c>
      <c r="V1008" s="90" t="s">
        <v>884</v>
      </c>
    </row>
    <row r="1009" spans="1:22" ht="15" customHeight="1">
      <c r="A1009" s="134">
        <v>54288592</v>
      </c>
      <c r="B1009" s="78">
        <v>44757</v>
      </c>
      <c r="C1009" s="79">
        <v>44757</v>
      </c>
      <c r="D1009" s="77" t="s">
        <v>862</v>
      </c>
      <c r="E1009" s="87">
        <v>44760</v>
      </c>
      <c r="F1009" s="81">
        <v>80</v>
      </c>
      <c r="G1009" s="81" t="s">
        <v>1215</v>
      </c>
      <c r="H1009" s="114" t="s">
        <v>1216</v>
      </c>
      <c r="I1009" s="162">
        <v>44787</v>
      </c>
      <c r="J1009" s="81"/>
      <c r="K1009" s="97" t="s">
        <v>882</v>
      </c>
      <c r="L1009" s="82" t="s">
        <v>1217</v>
      </c>
      <c r="M1009" s="77" t="s">
        <v>7</v>
      </c>
      <c r="N1009" s="226"/>
      <c r="O1009" s="84"/>
      <c r="P1009" s="76">
        <v>69</v>
      </c>
      <c r="Q1009" s="81">
        <v>25000</v>
      </c>
      <c r="R1009" s="76">
        <v>4</v>
      </c>
      <c r="S1009" s="85" t="s">
        <v>865</v>
      </c>
      <c r="T1009" s="101" t="s">
        <v>897</v>
      </c>
      <c r="U1009" s="76">
        <v>25.38</v>
      </c>
      <c r="V1009" s="90" t="s">
        <v>884</v>
      </c>
    </row>
    <row r="1010" spans="1:22" ht="15" customHeight="1">
      <c r="A1010" s="134">
        <v>54294855</v>
      </c>
      <c r="B1010" s="78">
        <v>44757</v>
      </c>
      <c r="C1010" s="79">
        <v>44757</v>
      </c>
      <c r="D1010" s="77" t="s">
        <v>862</v>
      </c>
      <c r="E1010" s="87">
        <v>44760</v>
      </c>
      <c r="F1010" s="81">
        <v>80</v>
      </c>
      <c r="G1010" s="81" t="s">
        <v>1215</v>
      </c>
      <c r="H1010" s="114" t="s">
        <v>1216</v>
      </c>
      <c r="I1010" s="162">
        <v>44787</v>
      </c>
      <c r="J1010" s="81"/>
      <c r="K1010" s="97" t="s">
        <v>882</v>
      </c>
      <c r="L1010" s="82" t="s">
        <v>1217</v>
      </c>
      <c r="M1010" s="77" t="s">
        <v>7</v>
      </c>
      <c r="N1010" s="226"/>
      <c r="O1010" s="84"/>
      <c r="P1010" s="76">
        <v>69</v>
      </c>
      <c r="Q1010" s="81">
        <v>25000</v>
      </c>
      <c r="R1010" s="76">
        <v>4</v>
      </c>
      <c r="S1010" s="85" t="s">
        <v>865</v>
      </c>
      <c r="T1010" s="101" t="s">
        <v>897</v>
      </c>
      <c r="U1010" s="76">
        <v>25.38</v>
      </c>
      <c r="V1010" s="90" t="s">
        <v>884</v>
      </c>
    </row>
    <row r="1011" spans="1:22" ht="15" customHeight="1">
      <c r="A1011" s="134">
        <v>91744219</v>
      </c>
      <c r="B1011" s="78">
        <v>44757</v>
      </c>
      <c r="C1011" s="79">
        <v>44757</v>
      </c>
      <c r="D1011" s="77" t="s">
        <v>862</v>
      </c>
      <c r="E1011" s="87">
        <v>44760</v>
      </c>
      <c r="F1011" s="81">
        <v>80</v>
      </c>
      <c r="G1011" s="81" t="s">
        <v>1215</v>
      </c>
      <c r="H1011" s="114" t="s">
        <v>1216</v>
      </c>
      <c r="I1011" s="162">
        <v>44787</v>
      </c>
      <c r="J1011" s="81"/>
      <c r="K1011" s="97" t="s">
        <v>882</v>
      </c>
      <c r="L1011" s="82" t="s">
        <v>1217</v>
      </c>
      <c r="M1011" s="77" t="s">
        <v>7</v>
      </c>
      <c r="N1011" s="226"/>
      <c r="O1011" s="84"/>
      <c r="P1011" s="76">
        <v>69</v>
      </c>
      <c r="Q1011" s="81">
        <v>24700</v>
      </c>
      <c r="R1011" s="76">
        <v>4</v>
      </c>
      <c r="S1011" s="85" t="s">
        <v>865</v>
      </c>
      <c r="T1011" s="101" t="s">
        <v>897</v>
      </c>
      <c r="U1011" s="76">
        <v>25.38</v>
      </c>
      <c r="V1011" s="90" t="s">
        <v>884</v>
      </c>
    </row>
    <row r="1012" spans="1:22" ht="15" customHeight="1">
      <c r="A1012" s="134">
        <v>94561297</v>
      </c>
      <c r="B1012" s="78">
        <v>44757</v>
      </c>
      <c r="C1012" s="79">
        <v>44757</v>
      </c>
      <c r="D1012" s="77" t="s">
        <v>862</v>
      </c>
      <c r="E1012" s="87">
        <v>44760</v>
      </c>
      <c r="F1012" s="81">
        <v>80</v>
      </c>
      <c r="G1012" s="81" t="s">
        <v>1215</v>
      </c>
      <c r="H1012" s="114" t="s">
        <v>1216</v>
      </c>
      <c r="I1012" s="162">
        <v>44787</v>
      </c>
      <c r="J1012" s="81"/>
      <c r="K1012" s="97" t="s">
        <v>882</v>
      </c>
      <c r="L1012" s="82" t="s">
        <v>1217</v>
      </c>
      <c r="M1012" s="77" t="s">
        <v>7</v>
      </c>
      <c r="N1012" s="226"/>
      <c r="O1012" s="84"/>
      <c r="P1012" s="76">
        <v>69</v>
      </c>
      <c r="Q1012" s="81">
        <v>24900</v>
      </c>
      <c r="R1012" s="76">
        <v>4</v>
      </c>
      <c r="S1012" s="85" t="s">
        <v>865</v>
      </c>
      <c r="T1012" s="101" t="s">
        <v>897</v>
      </c>
      <c r="U1012" s="76">
        <v>25.38</v>
      </c>
      <c r="V1012" s="90" t="s">
        <v>884</v>
      </c>
    </row>
    <row r="1013" spans="1:22" ht="15" customHeight="1">
      <c r="A1013" s="134">
        <v>91726620</v>
      </c>
      <c r="B1013" s="78">
        <v>44757</v>
      </c>
      <c r="C1013" s="79">
        <v>44757</v>
      </c>
      <c r="D1013" s="77" t="s">
        <v>862</v>
      </c>
      <c r="E1013" s="87">
        <v>44760</v>
      </c>
      <c r="F1013" s="81">
        <v>80</v>
      </c>
      <c r="G1013" s="81" t="s">
        <v>1215</v>
      </c>
      <c r="H1013" s="114" t="s">
        <v>1216</v>
      </c>
      <c r="I1013" s="162">
        <v>44787</v>
      </c>
      <c r="J1013" s="81"/>
      <c r="K1013" s="97" t="s">
        <v>882</v>
      </c>
      <c r="L1013" s="82" t="s">
        <v>1217</v>
      </c>
      <c r="M1013" s="77" t="s">
        <v>7</v>
      </c>
      <c r="N1013" s="226"/>
      <c r="O1013" s="84"/>
      <c r="P1013" s="76">
        <v>68.5</v>
      </c>
      <c r="Q1013" s="76">
        <v>25000</v>
      </c>
      <c r="R1013" s="76">
        <v>4</v>
      </c>
      <c r="S1013" s="85" t="s">
        <v>865</v>
      </c>
      <c r="T1013" s="76" t="s">
        <v>873</v>
      </c>
      <c r="U1013" s="76">
        <v>25.7</v>
      </c>
      <c r="V1013" s="90" t="s">
        <v>884</v>
      </c>
    </row>
    <row r="1014" spans="1:22" ht="15" customHeight="1">
      <c r="A1014" s="134">
        <v>91728352</v>
      </c>
      <c r="B1014" s="78">
        <v>44757</v>
      </c>
      <c r="C1014" s="79">
        <v>44757</v>
      </c>
      <c r="D1014" s="77" t="s">
        <v>862</v>
      </c>
      <c r="E1014" s="87">
        <v>44760</v>
      </c>
      <c r="F1014" s="81">
        <v>80</v>
      </c>
      <c r="G1014" s="81" t="s">
        <v>1215</v>
      </c>
      <c r="H1014" s="114" t="s">
        <v>1216</v>
      </c>
      <c r="I1014" s="162">
        <v>44787</v>
      </c>
      <c r="J1014" s="81"/>
      <c r="K1014" s="97" t="s">
        <v>882</v>
      </c>
      <c r="L1014" s="82" t="s">
        <v>1217</v>
      </c>
      <c r="M1014" s="77" t="s">
        <v>7</v>
      </c>
      <c r="N1014" s="226"/>
      <c r="O1014" s="84"/>
      <c r="P1014" s="76">
        <v>68.5</v>
      </c>
      <c r="Q1014" s="76">
        <v>25000</v>
      </c>
      <c r="R1014" s="76">
        <v>4</v>
      </c>
      <c r="S1014" s="85" t="s">
        <v>865</v>
      </c>
      <c r="T1014" s="76" t="s">
        <v>873</v>
      </c>
      <c r="U1014" s="76">
        <v>25.7</v>
      </c>
      <c r="V1014" s="90" t="s">
        <v>884</v>
      </c>
    </row>
    <row r="1015" spans="1:22" ht="15" customHeight="1">
      <c r="A1015" s="134">
        <v>91974204</v>
      </c>
      <c r="B1015" s="78">
        <v>44757</v>
      </c>
      <c r="C1015" s="79">
        <v>44757</v>
      </c>
      <c r="D1015" s="77" t="s">
        <v>862</v>
      </c>
      <c r="E1015" s="87">
        <v>44760</v>
      </c>
      <c r="F1015" s="81">
        <v>80</v>
      </c>
      <c r="G1015" s="81" t="s">
        <v>1215</v>
      </c>
      <c r="H1015" s="114" t="s">
        <v>1216</v>
      </c>
      <c r="I1015" s="162">
        <v>44787</v>
      </c>
      <c r="J1015" s="81"/>
      <c r="K1015" s="97" t="s">
        <v>882</v>
      </c>
      <c r="L1015" s="82" t="s">
        <v>1217</v>
      </c>
      <c r="M1015" s="77" t="s">
        <v>7</v>
      </c>
      <c r="N1015" s="226"/>
      <c r="O1015" s="84"/>
      <c r="P1015" s="76">
        <v>68.5</v>
      </c>
      <c r="Q1015" s="76">
        <v>25400</v>
      </c>
      <c r="R1015" s="76">
        <v>4</v>
      </c>
      <c r="S1015" s="85" t="s">
        <v>865</v>
      </c>
      <c r="T1015" s="76" t="s">
        <v>873</v>
      </c>
      <c r="U1015" s="76">
        <v>25.7</v>
      </c>
      <c r="V1015" s="90" t="s">
        <v>884</v>
      </c>
    </row>
    <row r="1016" spans="1:22" ht="15" customHeight="1">
      <c r="A1016" s="134">
        <v>98309198</v>
      </c>
      <c r="B1016" s="78">
        <v>44757</v>
      </c>
      <c r="C1016" s="79">
        <v>44757</v>
      </c>
      <c r="D1016" s="77" t="s">
        <v>862</v>
      </c>
      <c r="E1016" s="87">
        <v>44760</v>
      </c>
      <c r="F1016" s="81">
        <v>80</v>
      </c>
      <c r="G1016" s="81" t="s">
        <v>1215</v>
      </c>
      <c r="H1016" s="114" t="s">
        <v>1216</v>
      </c>
      <c r="I1016" s="162">
        <v>44787</v>
      </c>
      <c r="J1016" s="81"/>
      <c r="K1016" s="97" t="s">
        <v>882</v>
      </c>
      <c r="L1016" s="82" t="s">
        <v>1217</v>
      </c>
      <c r="M1016" s="77" t="s">
        <v>7</v>
      </c>
      <c r="N1016" s="226"/>
      <c r="O1016" s="84"/>
      <c r="P1016" s="76">
        <v>68.5</v>
      </c>
      <c r="Q1016" s="76">
        <v>25400</v>
      </c>
      <c r="R1016" s="76">
        <v>4</v>
      </c>
      <c r="S1016" s="85" t="s">
        <v>865</v>
      </c>
      <c r="T1016" s="76" t="s">
        <v>873</v>
      </c>
      <c r="U1016" s="76">
        <v>25.7</v>
      </c>
      <c r="V1016" s="90" t="s">
        <v>884</v>
      </c>
    </row>
    <row r="1017" spans="1:22" ht="15" customHeight="1">
      <c r="A1017" s="134">
        <v>98324957</v>
      </c>
      <c r="B1017" s="78">
        <v>44757</v>
      </c>
      <c r="C1017" s="79">
        <v>44757</v>
      </c>
      <c r="D1017" s="77" t="s">
        <v>862</v>
      </c>
      <c r="E1017" s="87">
        <v>44760</v>
      </c>
      <c r="F1017" s="81">
        <v>80</v>
      </c>
      <c r="G1017" s="81" t="s">
        <v>1215</v>
      </c>
      <c r="H1017" s="114" t="s">
        <v>1216</v>
      </c>
      <c r="I1017" s="162">
        <v>44787</v>
      </c>
      <c r="J1017" s="81"/>
      <c r="K1017" s="97" t="s">
        <v>882</v>
      </c>
      <c r="L1017" s="82" t="s">
        <v>1217</v>
      </c>
      <c r="M1017" s="77" t="s">
        <v>7</v>
      </c>
      <c r="N1017" s="226"/>
      <c r="O1017" s="84"/>
      <c r="P1017" s="76">
        <v>68.5</v>
      </c>
      <c r="Q1017" s="76">
        <v>25400</v>
      </c>
      <c r="R1017" s="76">
        <v>4</v>
      </c>
      <c r="S1017" s="85" t="s">
        <v>865</v>
      </c>
      <c r="T1017" s="76" t="s">
        <v>873</v>
      </c>
      <c r="U1017" s="76">
        <v>25.7</v>
      </c>
      <c r="V1017" s="90" t="s">
        <v>884</v>
      </c>
    </row>
    <row r="1018" spans="1:22" ht="15" customHeight="1">
      <c r="A1018" s="134">
        <v>98328255</v>
      </c>
      <c r="B1018" s="78">
        <v>44757</v>
      </c>
      <c r="C1018" s="79">
        <v>44757</v>
      </c>
      <c r="D1018" s="77" t="s">
        <v>862</v>
      </c>
      <c r="E1018" s="87">
        <v>44760</v>
      </c>
      <c r="F1018" s="81">
        <v>80</v>
      </c>
      <c r="G1018" s="81" t="s">
        <v>1215</v>
      </c>
      <c r="H1018" s="114" t="s">
        <v>1216</v>
      </c>
      <c r="I1018" s="162">
        <v>44787</v>
      </c>
      <c r="J1018" s="81"/>
      <c r="K1018" s="97" t="s">
        <v>882</v>
      </c>
      <c r="L1018" s="82" t="s">
        <v>1217</v>
      </c>
      <c r="M1018" s="77" t="s">
        <v>7</v>
      </c>
      <c r="N1018" s="226"/>
      <c r="O1018" s="84"/>
      <c r="P1018" s="76">
        <v>68.5</v>
      </c>
      <c r="Q1018" s="76">
        <v>25400</v>
      </c>
      <c r="R1018" s="76">
        <v>4</v>
      </c>
      <c r="S1018" s="85" t="s">
        <v>865</v>
      </c>
      <c r="T1018" s="76" t="s">
        <v>873</v>
      </c>
      <c r="U1018" s="76">
        <v>25.7</v>
      </c>
      <c r="V1018" s="90" t="s">
        <v>884</v>
      </c>
    </row>
    <row r="1019" spans="1:22" ht="15" customHeight="1">
      <c r="A1019" s="134">
        <v>98329246</v>
      </c>
      <c r="B1019" s="78">
        <v>44757</v>
      </c>
      <c r="C1019" s="79">
        <v>44757</v>
      </c>
      <c r="D1019" s="77" t="s">
        <v>862</v>
      </c>
      <c r="E1019" s="87">
        <v>44760</v>
      </c>
      <c r="F1019" s="81">
        <v>80</v>
      </c>
      <c r="G1019" s="81" t="s">
        <v>1215</v>
      </c>
      <c r="H1019" s="114" t="s">
        <v>1216</v>
      </c>
      <c r="I1019" s="162">
        <v>44787</v>
      </c>
      <c r="J1019" s="81"/>
      <c r="K1019" s="97" t="s">
        <v>882</v>
      </c>
      <c r="L1019" s="82" t="s">
        <v>1217</v>
      </c>
      <c r="M1019" s="77" t="s">
        <v>7</v>
      </c>
      <c r="N1019" s="226"/>
      <c r="O1019" s="84"/>
      <c r="P1019" s="76">
        <v>68.5</v>
      </c>
      <c r="Q1019" s="76">
        <v>25400</v>
      </c>
      <c r="R1019" s="76">
        <v>4</v>
      </c>
      <c r="S1019" s="85" t="s">
        <v>865</v>
      </c>
      <c r="T1019" s="76" t="s">
        <v>873</v>
      </c>
      <c r="U1019" s="76">
        <v>25.7</v>
      </c>
      <c r="V1019" s="90" t="s">
        <v>884</v>
      </c>
    </row>
    <row r="1020" spans="1:22" ht="15" customHeight="1">
      <c r="A1020" s="134">
        <v>98340490</v>
      </c>
      <c r="B1020" s="78">
        <v>44757</v>
      </c>
      <c r="C1020" s="79">
        <v>44757</v>
      </c>
      <c r="D1020" s="77" t="s">
        <v>862</v>
      </c>
      <c r="E1020" s="87">
        <v>44760</v>
      </c>
      <c r="F1020" s="81">
        <v>80</v>
      </c>
      <c r="G1020" s="81" t="s">
        <v>1215</v>
      </c>
      <c r="H1020" s="114" t="s">
        <v>1216</v>
      </c>
      <c r="I1020" s="162">
        <v>44787</v>
      </c>
      <c r="J1020" s="81"/>
      <c r="K1020" s="97" t="s">
        <v>882</v>
      </c>
      <c r="L1020" s="82" t="s">
        <v>1217</v>
      </c>
      <c r="M1020" s="77" t="s">
        <v>7</v>
      </c>
      <c r="N1020" s="226"/>
      <c r="O1020" s="84"/>
      <c r="P1020" s="76">
        <v>68.5</v>
      </c>
      <c r="Q1020" s="76">
        <v>25400</v>
      </c>
      <c r="R1020" s="76">
        <v>4</v>
      </c>
      <c r="S1020" s="85" t="s">
        <v>865</v>
      </c>
      <c r="T1020" s="76" t="s">
        <v>873</v>
      </c>
      <c r="U1020" s="76">
        <v>25.7</v>
      </c>
      <c r="V1020" s="90" t="s">
        <v>884</v>
      </c>
    </row>
    <row r="1021" spans="1:22" ht="15" customHeight="1">
      <c r="A1021" s="134">
        <v>98345978</v>
      </c>
      <c r="B1021" s="78">
        <v>44757</v>
      </c>
      <c r="C1021" s="79">
        <v>44757</v>
      </c>
      <c r="D1021" s="77" t="s">
        <v>862</v>
      </c>
      <c r="E1021" s="87">
        <v>44760</v>
      </c>
      <c r="F1021" s="81">
        <v>80</v>
      </c>
      <c r="G1021" s="81" t="s">
        <v>1215</v>
      </c>
      <c r="H1021" s="114" t="s">
        <v>1216</v>
      </c>
      <c r="I1021" s="162">
        <v>44787</v>
      </c>
      <c r="J1021" s="81"/>
      <c r="K1021" s="97" t="s">
        <v>882</v>
      </c>
      <c r="L1021" s="82" t="s">
        <v>1217</v>
      </c>
      <c r="M1021" s="77" t="s">
        <v>7</v>
      </c>
      <c r="N1021" s="226"/>
      <c r="O1021" s="84"/>
      <c r="P1021" s="76">
        <v>68.5</v>
      </c>
      <c r="Q1021" s="76">
        <v>25500</v>
      </c>
      <c r="R1021" s="76">
        <v>4</v>
      </c>
      <c r="S1021" s="85" t="s">
        <v>865</v>
      </c>
      <c r="T1021" s="76" t="s">
        <v>873</v>
      </c>
      <c r="U1021" s="76">
        <v>25.7</v>
      </c>
      <c r="V1021" s="90" t="s">
        <v>884</v>
      </c>
    </row>
    <row r="1022" spans="1:22" ht="15" customHeight="1">
      <c r="A1022" s="134">
        <v>94568599</v>
      </c>
      <c r="B1022" s="78">
        <v>44754</v>
      </c>
      <c r="C1022" s="79">
        <v>44755</v>
      </c>
      <c r="D1022" s="77" t="s">
        <v>862</v>
      </c>
      <c r="E1022" s="87">
        <v>44760</v>
      </c>
      <c r="F1022" s="81">
        <v>80</v>
      </c>
      <c r="G1022" s="81" t="s">
        <v>1215</v>
      </c>
      <c r="H1022" s="81" t="s">
        <v>1153</v>
      </c>
      <c r="I1022" s="78">
        <v>44785</v>
      </c>
      <c r="J1022" s="81"/>
      <c r="K1022" s="97" t="s">
        <v>882</v>
      </c>
      <c r="L1022" s="82" t="s">
        <v>1154</v>
      </c>
      <c r="M1022" s="77" t="s">
        <v>7</v>
      </c>
      <c r="N1022" s="83"/>
      <c r="O1022" s="84"/>
      <c r="P1022" s="76">
        <v>68.5</v>
      </c>
      <c r="Q1022" s="76">
        <v>25000</v>
      </c>
      <c r="R1022" s="76">
        <v>4</v>
      </c>
      <c r="S1022" s="85" t="s">
        <v>865</v>
      </c>
      <c r="T1022" s="76" t="s">
        <v>873</v>
      </c>
      <c r="U1022" s="76">
        <v>25.7</v>
      </c>
      <c r="V1022" s="90" t="s">
        <v>884</v>
      </c>
    </row>
    <row r="1023" spans="1:22" ht="15" customHeight="1">
      <c r="A1023" s="134">
        <v>59187245</v>
      </c>
      <c r="B1023" s="78">
        <v>44757</v>
      </c>
      <c r="C1023" s="79">
        <v>44757</v>
      </c>
      <c r="D1023" s="77" t="s">
        <v>862</v>
      </c>
      <c r="E1023" s="87">
        <v>44760</v>
      </c>
      <c r="F1023" s="81">
        <v>80</v>
      </c>
      <c r="G1023" s="81" t="s">
        <v>1215</v>
      </c>
      <c r="H1023" s="114" t="s">
        <v>1216</v>
      </c>
      <c r="I1023" s="162">
        <v>44787</v>
      </c>
      <c r="J1023" s="81"/>
      <c r="K1023" s="97" t="s">
        <v>882</v>
      </c>
      <c r="L1023" s="82" t="s">
        <v>1217</v>
      </c>
      <c r="M1023" s="77" t="s">
        <v>7</v>
      </c>
      <c r="N1023" s="226"/>
      <c r="O1023" s="84"/>
      <c r="P1023" s="76">
        <v>69</v>
      </c>
      <c r="Q1023" s="81">
        <v>25000</v>
      </c>
      <c r="R1023" s="81">
        <v>4</v>
      </c>
      <c r="S1023" s="89" t="s">
        <v>877</v>
      </c>
      <c r="T1023" s="100" t="s">
        <v>891</v>
      </c>
      <c r="U1023" s="81">
        <v>25.22</v>
      </c>
      <c r="V1023" s="90" t="s">
        <v>884</v>
      </c>
    </row>
    <row r="1024" spans="1:22" ht="15" customHeight="1">
      <c r="A1024" s="134">
        <v>59515890</v>
      </c>
      <c r="B1024" s="78">
        <v>44757</v>
      </c>
      <c r="C1024" s="79">
        <v>44757</v>
      </c>
      <c r="D1024" s="77" t="s">
        <v>862</v>
      </c>
      <c r="E1024" s="87">
        <v>44760</v>
      </c>
      <c r="F1024" s="81">
        <v>80</v>
      </c>
      <c r="G1024" s="81" t="s">
        <v>1215</v>
      </c>
      <c r="H1024" s="114" t="s">
        <v>1216</v>
      </c>
      <c r="I1024" s="162">
        <v>44787</v>
      </c>
      <c r="J1024" s="81"/>
      <c r="K1024" s="97" t="s">
        <v>882</v>
      </c>
      <c r="L1024" s="82" t="s">
        <v>1217</v>
      </c>
      <c r="M1024" s="77" t="s">
        <v>7</v>
      </c>
      <c r="N1024" s="226"/>
      <c r="O1024" s="84"/>
      <c r="P1024" s="76">
        <v>69</v>
      </c>
      <c r="Q1024" s="81">
        <v>25000</v>
      </c>
      <c r="R1024" s="81">
        <v>4</v>
      </c>
      <c r="S1024" s="89" t="s">
        <v>877</v>
      </c>
      <c r="T1024" s="100" t="s">
        <v>891</v>
      </c>
      <c r="U1024" s="81">
        <v>25.22</v>
      </c>
      <c r="V1024" s="90" t="s">
        <v>884</v>
      </c>
    </row>
    <row r="1025" spans="1:22" ht="15" customHeight="1">
      <c r="A1025" s="134">
        <v>94053196</v>
      </c>
      <c r="B1025" s="78">
        <v>44757</v>
      </c>
      <c r="C1025" s="79">
        <v>44757</v>
      </c>
      <c r="D1025" s="77" t="s">
        <v>862</v>
      </c>
      <c r="E1025" s="87">
        <v>44760</v>
      </c>
      <c r="F1025" s="81">
        <v>80</v>
      </c>
      <c r="G1025" s="81" t="s">
        <v>1215</v>
      </c>
      <c r="H1025" s="114" t="s">
        <v>1216</v>
      </c>
      <c r="I1025" s="162">
        <v>44787</v>
      </c>
      <c r="J1025" s="81"/>
      <c r="K1025" s="97" t="s">
        <v>882</v>
      </c>
      <c r="L1025" s="82" t="s">
        <v>1217</v>
      </c>
      <c r="M1025" s="77" t="s">
        <v>7</v>
      </c>
      <c r="N1025" s="226"/>
      <c r="O1025" s="84"/>
      <c r="P1025" s="76">
        <v>69</v>
      </c>
      <c r="Q1025" s="81">
        <v>25000</v>
      </c>
      <c r="R1025" s="81">
        <v>4</v>
      </c>
      <c r="S1025" s="89" t="s">
        <v>877</v>
      </c>
      <c r="T1025" s="100" t="s">
        <v>891</v>
      </c>
      <c r="U1025" s="81">
        <v>25.22</v>
      </c>
      <c r="V1025" s="90" t="s">
        <v>884</v>
      </c>
    </row>
    <row r="1026" spans="1:22" ht="15" customHeight="1">
      <c r="A1026" s="134">
        <v>95040994</v>
      </c>
      <c r="B1026" s="78">
        <v>44757</v>
      </c>
      <c r="C1026" s="79">
        <v>44757</v>
      </c>
      <c r="D1026" s="77" t="s">
        <v>862</v>
      </c>
      <c r="E1026" s="87">
        <v>44760</v>
      </c>
      <c r="F1026" s="81">
        <v>80</v>
      </c>
      <c r="G1026" s="81" t="s">
        <v>1215</v>
      </c>
      <c r="H1026" s="114" t="s">
        <v>1216</v>
      </c>
      <c r="I1026" s="162">
        <v>44787</v>
      </c>
      <c r="J1026" s="81"/>
      <c r="K1026" s="97" t="s">
        <v>882</v>
      </c>
      <c r="L1026" s="82" t="s">
        <v>1217</v>
      </c>
      <c r="M1026" s="77" t="s">
        <v>7</v>
      </c>
      <c r="N1026" s="226"/>
      <c r="O1026" s="84"/>
      <c r="P1026" s="76">
        <v>69</v>
      </c>
      <c r="Q1026" s="81">
        <v>25000</v>
      </c>
      <c r="R1026" s="81">
        <v>4</v>
      </c>
      <c r="S1026" s="89" t="s">
        <v>877</v>
      </c>
      <c r="T1026" s="100" t="s">
        <v>891</v>
      </c>
      <c r="U1026" s="81">
        <v>25.22</v>
      </c>
      <c r="V1026" s="90" t="s">
        <v>884</v>
      </c>
    </row>
    <row r="1027" spans="1:22" ht="15" customHeight="1">
      <c r="A1027" s="134">
        <v>54274519</v>
      </c>
      <c r="B1027" s="78">
        <v>44757</v>
      </c>
      <c r="C1027" s="79">
        <v>44757</v>
      </c>
      <c r="D1027" s="77" t="s">
        <v>862</v>
      </c>
      <c r="E1027" s="87">
        <v>44760</v>
      </c>
      <c r="F1027" s="81">
        <v>80</v>
      </c>
      <c r="G1027" s="81" t="s">
        <v>1215</v>
      </c>
      <c r="H1027" s="114" t="s">
        <v>1216</v>
      </c>
      <c r="I1027" s="162">
        <v>44787</v>
      </c>
      <c r="J1027" s="81"/>
      <c r="K1027" s="97" t="s">
        <v>882</v>
      </c>
      <c r="L1027" s="82" t="s">
        <v>1217</v>
      </c>
      <c r="M1027" s="77" t="s">
        <v>7</v>
      </c>
      <c r="N1027" s="226"/>
      <c r="O1027" s="84"/>
      <c r="P1027" s="76">
        <v>70</v>
      </c>
      <c r="Q1027" s="76">
        <v>23600</v>
      </c>
      <c r="R1027" s="81">
        <v>4</v>
      </c>
      <c r="S1027" s="85" t="s">
        <v>865</v>
      </c>
      <c r="T1027" s="76" t="s">
        <v>895</v>
      </c>
      <c r="U1027" s="76">
        <v>25.69</v>
      </c>
      <c r="V1027" s="90" t="s">
        <v>884</v>
      </c>
    </row>
    <row r="1028" spans="1:22" ht="15" customHeight="1">
      <c r="A1028" s="134">
        <v>54276589</v>
      </c>
      <c r="B1028" s="78">
        <v>44757</v>
      </c>
      <c r="C1028" s="79">
        <v>44757</v>
      </c>
      <c r="D1028" s="77" t="s">
        <v>862</v>
      </c>
      <c r="E1028" s="87">
        <v>44760</v>
      </c>
      <c r="F1028" s="81">
        <v>80</v>
      </c>
      <c r="G1028" s="81" t="s">
        <v>1215</v>
      </c>
      <c r="H1028" s="114" t="s">
        <v>1216</v>
      </c>
      <c r="I1028" s="162">
        <v>44787</v>
      </c>
      <c r="J1028" s="81"/>
      <c r="K1028" s="97" t="s">
        <v>882</v>
      </c>
      <c r="L1028" s="82" t="s">
        <v>1217</v>
      </c>
      <c r="M1028" s="77" t="s">
        <v>7</v>
      </c>
      <c r="N1028" s="226"/>
      <c r="O1028" s="84"/>
      <c r="P1028" s="76">
        <v>70</v>
      </c>
      <c r="Q1028" s="76">
        <v>23600</v>
      </c>
      <c r="R1028" s="81">
        <v>4</v>
      </c>
      <c r="S1028" s="85" t="s">
        <v>865</v>
      </c>
      <c r="T1028" s="76" t="s">
        <v>895</v>
      </c>
      <c r="U1028" s="76">
        <v>25.69</v>
      </c>
      <c r="V1028" s="90" t="s">
        <v>884</v>
      </c>
    </row>
    <row r="1029" spans="1:22" ht="15" customHeight="1">
      <c r="A1029" s="134">
        <v>95969192</v>
      </c>
      <c r="B1029" s="78">
        <v>44757</v>
      </c>
      <c r="C1029" s="79">
        <v>44757</v>
      </c>
      <c r="D1029" s="77" t="s">
        <v>862</v>
      </c>
      <c r="E1029" s="87">
        <v>44760</v>
      </c>
      <c r="F1029" s="81">
        <v>80</v>
      </c>
      <c r="G1029" s="81" t="s">
        <v>1215</v>
      </c>
      <c r="H1029" s="114" t="s">
        <v>1216</v>
      </c>
      <c r="I1029" s="162">
        <v>44787</v>
      </c>
      <c r="J1029" s="81" t="s">
        <v>1199</v>
      </c>
      <c r="K1029" s="97" t="s">
        <v>882</v>
      </c>
      <c r="L1029" s="82" t="s">
        <v>1217</v>
      </c>
      <c r="M1029" s="77" t="s">
        <v>7</v>
      </c>
      <c r="N1029" s="226"/>
      <c r="O1029" s="84"/>
      <c r="P1029" s="76">
        <v>74.5</v>
      </c>
      <c r="Q1029" s="76">
        <v>25100</v>
      </c>
      <c r="R1029" s="76">
        <v>4</v>
      </c>
      <c r="S1029" s="85" t="s">
        <v>865</v>
      </c>
      <c r="T1029" s="90" t="s">
        <v>879</v>
      </c>
      <c r="U1029" s="76">
        <v>25.62</v>
      </c>
      <c r="V1029" s="90" t="s">
        <v>884</v>
      </c>
    </row>
    <row r="1030" spans="1:22" ht="15" customHeight="1">
      <c r="A1030" s="134">
        <v>97956692</v>
      </c>
      <c r="B1030" s="78">
        <v>44757</v>
      </c>
      <c r="C1030" s="79">
        <v>44757</v>
      </c>
      <c r="D1030" s="77" t="s">
        <v>862</v>
      </c>
      <c r="E1030" s="87">
        <v>44760</v>
      </c>
      <c r="F1030" s="81">
        <v>80</v>
      </c>
      <c r="G1030" s="81" t="s">
        <v>1215</v>
      </c>
      <c r="H1030" s="114" t="s">
        <v>1216</v>
      </c>
      <c r="I1030" s="162">
        <v>44787</v>
      </c>
      <c r="J1030" s="81" t="s">
        <v>1199</v>
      </c>
      <c r="K1030" s="97" t="s">
        <v>882</v>
      </c>
      <c r="L1030" s="82" t="s">
        <v>1217</v>
      </c>
      <c r="M1030" s="77" t="s">
        <v>7</v>
      </c>
      <c r="N1030" s="226"/>
      <c r="O1030" s="84"/>
      <c r="P1030" s="76">
        <v>74.5</v>
      </c>
      <c r="Q1030" s="76">
        <v>25100</v>
      </c>
      <c r="R1030" s="76">
        <v>4</v>
      </c>
      <c r="S1030" s="85" t="s">
        <v>865</v>
      </c>
      <c r="T1030" s="90" t="s">
        <v>879</v>
      </c>
      <c r="U1030" s="76">
        <v>25.62</v>
      </c>
      <c r="V1030" s="90" t="s">
        <v>884</v>
      </c>
    </row>
    <row r="1031" spans="1:22" ht="15" customHeight="1">
      <c r="A1031" s="134">
        <v>98031826</v>
      </c>
      <c r="B1031" s="78">
        <v>44757</v>
      </c>
      <c r="C1031" s="79">
        <v>44757</v>
      </c>
      <c r="D1031" s="77" t="s">
        <v>862</v>
      </c>
      <c r="E1031" s="87">
        <v>44760</v>
      </c>
      <c r="F1031" s="81">
        <v>80</v>
      </c>
      <c r="G1031" s="81" t="s">
        <v>1215</v>
      </c>
      <c r="H1031" s="114" t="s">
        <v>1216</v>
      </c>
      <c r="I1031" s="162">
        <v>44787</v>
      </c>
      <c r="J1031" s="81"/>
      <c r="K1031" s="97" t="s">
        <v>882</v>
      </c>
      <c r="L1031" s="82" t="s">
        <v>1217</v>
      </c>
      <c r="M1031" s="77" t="s">
        <v>7</v>
      </c>
      <c r="N1031" s="226"/>
      <c r="O1031" s="84"/>
      <c r="P1031" s="76">
        <v>69</v>
      </c>
      <c r="Q1031" s="76">
        <v>25000</v>
      </c>
      <c r="R1031" s="76">
        <v>4</v>
      </c>
      <c r="S1031" s="85" t="s">
        <v>875</v>
      </c>
      <c r="T1031" s="88" t="s">
        <v>876</v>
      </c>
      <c r="U1031" s="76">
        <v>25.22</v>
      </c>
      <c r="V1031" s="90" t="s">
        <v>884</v>
      </c>
    </row>
    <row r="1032" spans="1:22" ht="15" customHeight="1">
      <c r="A1032" s="134">
        <v>98033152</v>
      </c>
      <c r="B1032" s="78">
        <v>44757</v>
      </c>
      <c r="C1032" s="79">
        <v>44757</v>
      </c>
      <c r="D1032" s="77" t="s">
        <v>862</v>
      </c>
      <c r="E1032" s="87">
        <v>44760</v>
      </c>
      <c r="F1032" s="81">
        <v>80</v>
      </c>
      <c r="G1032" s="81" t="s">
        <v>1215</v>
      </c>
      <c r="H1032" s="114" t="s">
        <v>1216</v>
      </c>
      <c r="I1032" s="162">
        <v>44787</v>
      </c>
      <c r="J1032" s="81"/>
      <c r="K1032" s="97" t="s">
        <v>882</v>
      </c>
      <c r="L1032" s="82" t="s">
        <v>1217</v>
      </c>
      <c r="M1032" s="77" t="s">
        <v>7</v>
      </c>
      <c r="N1032" s="226"/>
      <c r="O1032" s="84"/>
      <c r="P1032" s="76">
        <v>69</v>
      </c>
      <c r="Q1032" s="76">
        <v>25000</v>
      </c>
      <c r="R1032" s="76">
        <v>4</v>
      </c>
      <c r="S1032" s="85" t="s">
        <v>875</v>
      </c>
      <c r="T1032" s="88" t="s">
        <v>876</v>
      </c>
      <c r="U1032" s="76">
        <v>25.22</v>
      </c>
      <c r="V1032" s="90" t="s">
        <v>884</v>
      </c>
    </row>
    <row r="1033" spans="1:22" ht="15" customHeight="1">
      <c r="A1033" s="134">
        <v>98145550</v>
      </c>
      <c r="B1033" s="78">
        <v>44757</v>
      </c>
      <c r="C1033" s="79">
        <v>44757</v>
      </c>
      <c r="D1033" s="77" t="s">
        <v>862</v>
      </c>
      <c r="E1033" s="87">
        <v>44760</v>
      </c>
      <c r="F1033" s="81">
        <v>80</v>
      </c>
      <c r="G1033" s="81" t="s">
        <v>1215</v>
      </c>
      <c r="H1033" s="114" t="s">
        <v>1216</v>
      </c>
      <c r="I1033" s="162">
        <v>44787</v>
      </c>
      <c r="J1033" s="81"/>
      <c r="K1033" s="97" t="s">
        <v>882</v>
      </c>
      <c r="L1033" s="82" t="s">
        <v>1217</v>
      </c>
      <c r="M1033" s="77" t="s">
        <v>7</v>
      </c>
      <c r="N1033" s="226"/>
      <c r="O1033" s="84"/>
      <c r="P1033" s="76">
        <v>69</v>
      </c>
      <c r="Q1033" s="76">
        <v>25000</v>
      </c>
      <c r="R1033" s="76">
        <v>4</v>
      </c>
      <c r="S1033" s="85" t="s">
        <v>875</v>
      </c>
      <c r="T1033" s="88" t="s">
        <v>876</v>
      </c>
      <c r="U1033" s="76">
        <v>25.22</v>
      </c>
      <c r="V1033" s="90" t="s">
        <v>884</v>
      </c>
    </row>
    <row r="1034" spans="1:22" ht="15" customHeight="1">
      <c r="A1034" s="134">
        <v>98145642</v>
      </c>
      <c r="B1034" s="78">
        <v>44757</v>
      </c>
      <c r="C1034" s="79">
        <v>44757</v>
      </c>
      <c r="D1034" s="77" t="s">
        <v>862</v>
      </c>
      <c r="E1034" s="87">
        <v>44760</v>
      </c>
      <c r="F1034" s="81">
        <v>80</v>
      </c>
      <c r="G1034" s="81" t="s">
        <v>1215</v>
      </c>
      <c r="H1034" s="114" t="s">
        <v>1216</v>
      </c>
      <c r="I1034" s="162">
        <v>44787</v>
      </c>
      <c r="J1034" s="81"/>
      <c r="K1034" s="97" t="s">
        <v>882</v>
      </c>
      <c r="L1034" s="82" t="s">
        <v>1217</v>
      </c>
      <c r="M1034" s="77" t="s">
        <v>7</v>
      </c>
      <c r="N1034" s="226"/>
      <c r="O1034" s="84"/>
      <c r="P1034" s="76">
        <v>69</v>
      </c>
      <c r="Q1034" s="76">
        <v>25000</v>
      </c>
      <c r="R1034" s="76">
        <v>4</v>
      </c>
      <c r="S1034" s="85" t="s">
        <v>875</v>
      </c>
      <c r="T1034" s="88" t="s">
        <v>876</v>
      </c>
      <c r="U1034" s="76">
        <v>25.22</v>
      </c>
      <c r="V1034" s="90" t="s">
        <v>884</v>
      </c>
    </row>
    <row r="1035" spans="1:22" ht="15" customHeight="1">
      <c r="A1035" s="134">
        <v>98154495</v>
      </c>
      <c r="B1035" s="78">
        <v>44757</v>
      </c>
      <c r="C1035" s="79">
        <v>44757</v>
      </c>
      <c r="D1035" s="77" t="s">
        <v>862</v>
      </c>
      <c r="E1035" s="87">
        <v>44760</v>
      </c>
      <c r="F1035" s="81">
        <v>80</v>
      </c>
      <c r="G1035" s="81" t="s">
        <v>1215</v>
      </c>
      <c r="H1035" s="114" t="s">
        <v>1216</v>
      </c>
      <c r="I1035" s="162">
        <v>44787</v>
      </c>
      <c r="J1035" s="81"/>
      <c r="K1035" s="97" t="s">
        <v>882</v>
      </c>
      <c r="L1035" s="82" t="s">
        <v>1217</v>
      </c>
      <c r="M1035" s="77" t="s">
        <v>7</v>
      </c>
      <c r="N1035" s="226"/>
      <c r="O1035" s="84"/>
      <c r="P1035" s="76">
        <v>69</v>
      </c>
      <c r="Q1035" s="76">
        <v>25000</v>
      </c>
      <c r="R1035" s="76">
        <v>4</v>
      </c>
      <c r="S1035" s="85" t="s">
        <v>875</v>
      </c>
      <c r="T1035" s="88" t="s">
        <v>876</v>
      </c>
      <c r="U1035" s="76">
        <v>25.22</v>
      </c>
      <c r="V1035" s="90" t="s">
        <v>884</v>
      </c>
    </row>
    <row r="1036" spans="1:22" ht="15" customHeight="1">
      <c r="A1036" s="91"/>
      <c r="B1036" s="93"/>
      <c r="C1036" s="93"/>
      <c r="D1036" s="92"/>
      <c r="E1036" s="92"/>
      <c r="F1036" s="92"/>
      <c r="G1036" s="190"/>
      <c r="H1036" s="439" t="s">
        <v>1218</v>
      </c>
      <c r="I1036" s="440"/>
      <c r="J1036" s="441"/>
      <c r="K1036" s="92"/>
      <c r="L1036" s="92"/>
      <c r="M1036" s="92"/>
      <c r="N1036" s="83"/>
      <c r="O1036" s="84"/>
      <c r="P1036" s="92"/>
      <c r="Q1036" s="92"/>
      <c r="R1036" s="92"/>
      <c r="S1036" s="92"/>
      <c r="T1036" s="92"/>
      <c r="U1036" s="92"/>
      <c r="V1036" s="92"/>
    </row>
    <row r="1037" spans="1:22" ht="15" customHeight="1">
      <c r="A1037" s="81">
        <v>54272729</v>
      </c>
      <c r="B1037" s="78">
        <v>44757</v>
      </c>
      <c r="C1037" s="79">
        <v>44757</v>
      </c>
      <c r="D1037" s="77" t="s">
        <v>862</v>
      </c>
      <c r="E1037" s="80">
        <v>44761.0625</v>
      </c>
      <c r="F1037" s="81">
        <v>80</v>
      </c>
      <c r="G1037" s="81" t="s">
        <v>1218</v>
      </c>
      <c r="H1037" s="81"/>
      <c r="I1037" s="77"/>
      <c r="J1037" s="81"/>
      <c r="K1037" s="117" t="s">
        <v>932</v>
      </c>
      <c r="L1037" s="82" t="s">
        <v>1219</v>
      </c>
      <c r="M1037" s="77" t="s">
        <v>8</v>
      </c>
      <c r="N1037" s="83"/>
      <c r="O1037" s="84"/>
      <c r="P1037" s="76">
        <v>69</v>
      </c>
      <c r="Q1037" s="76">
        <v>25000</v>
      </c>
      <c r="R1037" s="76">
        <v>4</v>
      </c>
      <c r="S1037" s="85" t="s">
        <v>865</v>
      </c>
      <c r="T1037" s="137" t="s">
        <v>969</v>
      </c>
      <c r="U1037" s="76">
        <v>25.72</v>
      </c>
      <c r="V1037" s="117" t="s">
        <v>934</v>
      </c>
    </row>
    <row r="1038" spans="1:22" ht="15" customHeight="1">
      <c r="A1038" s="81">
        <v>54910609</v>
      </c>
      <c r="B1038" s="78">
        <v>44757</v>
      </c>
      <c r="C1038" s="79">
        <v>44757</v>
      </c>
      <c r="D1038" s="77" t="s">
        <v>862</v>
      </c>
      <c r="E1038" s="87">
        <v>44761</v>
      </c>
      <c r="F1038" s="81">
        <v>80</v>
      </c>
      <c r="G1038" s="81" t="s">
        <v>1218</v>
      </c>
      <c r="H1038" s="81"/>
      <c r="I1038" s="77"/>
      <c r="J1038" s="81"/>
      <c r="K1038" s="117" t="s">
        <v>932</v>
      </c>
      <c r="L1038" s="82" t="s">
        <v>1219</v>
      </c>
      <c r="M1038" s="77" t="s">
        <v>8</v>
      </c>
      <c r="N1038" s="83"/>
      <c r="O1038" s="84"/>
      <c r="P1038" s="76">
        <v>68</v>
      </c>
      <c r="Q1038" s="76">
        <v>25900</v>
      </c>
      <c r="R1038" s="76">
        <v>4</v>
      </c>
      <c r="S1038" s="85" t="s">
        <v>865</v>
      </c>
      <c r="T1038" s="125" t="s">
        <v>948</v>
      </c>
      <c r="U1038" s="76">
        <v>25.72</v>
      </c>
      <c r="V1038" s="117" t="s">
        <v>934</v>
      </c>
    </row>
    <row r="1039" spans="1:22" ht="15" customHeight="1">
      <c r="A1039" s="81">
        <v>54912217</v>
      </c>
      <c r="B1039" s="78">
        <v>44757</v>
      </c>
      <c r="C1039" s="79">
        <v>44757</v>
      </c>
      <c r="D1039" s="77" t="s">
        <v>862</v>
      </c>
      <c r="E1039" s="87">
        <v>44761</v>
      </c>
      <c r="F1039" s="81">
        <v>80</v>
      </c>
      <c r="G1039" s="81" t="s">
        <v>1218</v>
      </c>
      <c r="H1039" s="81"/>
      <c r="I1039" s="77"/>
      <c r="J1039" s="81"/>
      <c r="K1039" s="117" t="s">
        <v>932</v>
      </c>
      <c r="L1039" s="82" t="s">
        <v>1219</v>
      </c>
      <c r="M1039" s="77" t="s">
        <v>8</v>
      </c>
      <c r="N1039" s="83"/>
      <c r="O1039" s="84"/>
      <c r="P1039" s="76">
        <v>68</v>
      </c>
      <c r="Q1039" s="76">
        <v>25900</v>
      </c>
      <c r="R1039" s="76">
        <v>4</v>
      </c>
      <c r="S1039" s="85" t="s">
        <v>865</v>
      </c>
      <c r="T1039" s="125" t="s">
        <v>948</v>
      </c>
      <c r="U1039" s="76">
        <v>25.72</v>
      </c>
      <c r="V1039" s="117" t="s">
        <v>934</v>
      </c>
    </row>
    <row r="1040" spans="1:22" ht="15" customHeight="1">
      <c r="A1040" s="81">
        <v>54914619</v>
      </c>
      <c r="B1040" s="78">
        <v>44757</v>
      </c>
      <c r="C1040" s="79">
        <v>44757</v>
      </c>
      <c r="D1040" s="77" t="s">
        <v>862</v>
      </c>
      <c r="E1040" s="87">
        <v>44761</v>
      </c>
      <c r="F1040" s="81">
        <v>80</v>
      </c>
      <c r="G1040" s="81" t="s">
        <v>1218</v>
      </c>
      <c r="H1040" s="81"/>
      <c r="I1040" s="77"/>
      <c r="J1040" s="81"/>
      <c r="K1040" s="117" t="s">
        <v>932</v>
      </c>
      <c r="L1040" s="82" t="s">
        <v>1219</v>
      </c>
      <c r="M1040" s="77" t="s">
        <v>8</v>
      </c>
      <c r="N1040" s="83"/>
      <c r="O1040" s="84"/>
      <c r="P1040" s="76">
        <v>68</v>
      </c>
      <c r="Q1040" s="76">
        <v>25900</v>
      </c>
      <c r="R1040" s="76">
        <v>4</v>
      </c>
      <c r="S1040" s="85" t="s">
        <v>865</v>
      </c>
      <c r="T1040" s="125" t="s">
        <v>948</v>
      </c>
      <c r="U1040" s="76">
        <v>25.72</v>
      </c>
      <c r="V1040" s="117" t="s">
        <v>934</v>
      </c>
    </row>
    <row r="1041" spans="1:22" ht="15" customHeight="1">
      <c r="A1041" s="81">
        <v>54961230</v>
      </c>
      <c r="B1041" s="78">
        <v>44757</v>
      </c>
      <c r="C1041" s="79">
        <v>44757</v>
      </c>
      <c r="D1041" s="77" t="s">
        <v>862</v>
      </c>
      <c r="E1041" s="87">
        <v>44761</v>
      </c>
      <c r="F1041" s="81">
        <v>80</v>
      </c>
      <c r="G1041" s="81" t="s">
        <v>1218</v>
      </c>
      <c r="H1041" s="81"/>
      <c r="I1041" s="77"/>
      <c r="J1041" s="81"/>
      <c r="K1041" s="117" t="s">
        <v>932</v>
      </c>
      <c r="L1041" s="82" t="s">
        <v>1219</v>
      </c>
      <c r="M1041" s="77" t="s">
        <v>8</v>
      </c>
      <c r="N1041" s="83"/>
      <c r="O1041" s="84"/>
      <c r="P1041" s="76">
        <v>69</v>
      </c>
      <c r="Q1041" s="81">
        <v>25000</v>
      </c>
      <c r="R1041" s="81">
        <v>4</v>
      </c>
      <c r="S1041" s="89" t="s">
        <v>877</v>
      </c>
      <c r="T1041" s="100" t="s">
        <v>891</v>
      </c>
      <c r="U1041" s="81">
        <v>25.22</v>
      </c>
      <c r="V1041" s="117" t="s">
        <v>934</v>
      </c>
    </row>
    <row r="1042" spans="1:22" ht="15" customHeight="1">
      <c r="A1042" s="81">
        <v>54972450</v>
      </c>
      <c r="B1042" s="78">
        <v>44757</v>
      </c>
      <c r="C1042" s="79">
        <v>44757</v>
      </c>
      <c r="D1042" s="77" t="s">
        <v>862</v>
      </c>
      <c r="E1042" s="87">
        <v>44761</v>
      </c>
      <c r="F1042" s="81">
        <v>80</v>
      </c>
      <c r="G1042" s="81" t="s">
        <v>1218</v>
      </c>
      <c r="H1042" s="81"/>
      <c r="I1042" s="77"/>
      <c r="J1042" s="81"/>
      <c r="K1042" s="117" t="s">
        <v>932</v>
      </c>
      <c r="L1042" s="82" t="s">
        <v>1219</v>
      </c>
      <c r="M1042" s="77" t="s">
        <v>8</v>
      </c>
      <c r="N1042" s="83"/>
      <c r="O1042" s="84"/>
      <c r="P1042" s="76">
        <v>69</v>
      </c>
      <c r="Q1042" s="81">
        <v>25000</v>
      </c>
      <c r="R1042" s="81">
        <v>4</v>
      </c>
      <c r="S1042" s="89" t="s">
        <v>877</v>
      </c>
      <c r="T1042" s="100" t="s">
        <v>891</v>
      </c>
      <c r="U1042" s="81">
        <v>25.22</v>
      </c>
      <c r="V1042" s="117" t="s">
        <v>934</v>
      </c>
    </row>
    <row r="1043" spans="1:22" ht="15" customHeight="1">
      <c r="A1043" s="81">
        <v>54972518</v>
      </c>
      <c r="B1043" s="78">
        <v>44757</v>
      </c>
      <c r="C1043" s="79">
        <v>44757</v>
      </c>
      <c r="D1043" s="77" t="s">
        <v>862</v>
      </c>
      <c r="E1043" s="87">
        <v>44761</v>
      </c>
      <c r="F1043" s="81">
        <v>80</v>
      </c>
      <c r="G1043" s="81" t="s">
        <v>1218</v>
      </c>
      <c r="H1043" s="81"/>
      <c r="I1043" s="77"/>
      <c r="J1043" s="81"/>
      <c r="K1043" s="117" t="s">
        <v>932</v>
      </c>
      <c r="L1043" s="82" t="s">
        <v>1219</v>
      </c>
      <c r="M1043" s="77" t="s">
        <v>8</v>
      </c>
      <c r="N1043" s="83"/>
      <c r="O1043" s="84"/>
      <c r="P1043" s="76">
        <v>69</v>
      </c>
      <c r="Q1043" s="81">
        <v>25000</v>
      </c>
      <c r="R1043" s="81">
        <v>4</v>
      </c>
      <c r="S1043" s="89" t="s">
        <v>877</v>
      </c>
      <c r="T1043" s="100" t="s">
        <v>891</v>
      </c>
      <c r="U1043" s="81">
        <v>25.22</v>
      </c>
      <c r="V1043" s="117" t="s">
        <v>934</v>
      </c>
    </row>
    <row r="1044" spans="1:22" ht="15" customHeight="1">
      <c r="A1044" s="81">
        <v>54974159</v>
      </c>
      <c r="B1044" s="78">
        <v>44757</v>
      </c>
      <c r="C1044" s="79">
        <v>44757</v>
      </c>
      <c r="D1044" s="77" t="s">
        <v>862</v>
      </c>
      <c r="E1044" s="87">
        <v>44761</v>
      </c>
      <c r="F1044" s="81">
        <v>80</v>
      </c>
      <c r="G1044" s="81" t="s">
        <v>1218</v>
      </c>
      <c r="H1044" s="81"/>
      <c r="I1044" s="77"/>
      <c r="J1044" s="81"/>
      <c r="K1044" s="117" t="s">
        <v>932</v>
      </c>
      <c r="L1044" s="82" t="s">
        <v>1219</v>
      </c>
      <c r="M1044" s="77" t="s">
        <v>8</v>
      </c>
      <c r="N1044" s="83"/>
      <c r="O1044" s="84"/>
      <c r="P1044" s="76">
        <v>69</v>
      </c>
      <c r="Q1044" s="81">
        <v>25000</v>
      </c>
      <c r="R1044" s="81">
        <v>4</v>
      </c>
      <c r="S1044" s="89" t="s">
        <v>877</v>
      </c>
      <c r="T1044" s="100" t="s">
        <v>891</v>
      </c>
      <c r="U1044" s="81">
        <v>25.22</v>
      </c>
      <c r="V1044" s="117" t="s">
        <v>934</v>
      </c>
    </row>
    <row r="1045" spans="1:22" ht="15" customHeight="1">
      <c r="A1045" s="81">
        <v>94110798</v>
      </c>
      <c r="B1045" s="78">
        <v>44757</v>
      </c>
      <c r="C1045" s="79">
        <v>44757</v>
      </c>
      <c r="D1045" s="77" t="s">
        <v>862</v>
      </c>
      <c r="E1045" s="87">
        <v>44761</v>
      </c>
      <c r="F1045" s="81">
        <v>80</v>
      </c>
      <c r="G1045" s="81" t="s">
        <v>1218</v>
      </c>
      <c r="H1045" s="81"/>
      <c r="I1045" s="77"/>
      <c r="J1045" s="81"/>
      <c r="K1045" s="117" t="s">
        <v>932</v>
      </c>
      <c r="L1045" s="82" t="s">
        <v>1219</v>
      </c>
      <c r="M1045" s="77" t="s">
        <v>8</v>
      </c>
      <c r="N1045" s="83"/>
      <c r="O1045" s="84"/>
      <c r="P1045" s="76">
        <v>69</v>
      </c>
      <c r="Q1045" s="81">
        <v>25000</v>
      </c>
      <c r="R1045" s="81">
        <v>4</v>
      </c>
      <c r="S1045" s="89" t="s">
        <v>877</v>
      </c>
      <c r="T1045" s="100" t="s">
        <v>891</v>
      </c>
      <c r="U1045" s="81">
        <v>25.22</v>
      </c>
      <c r="V1045" s="117" t="s">
        <v>934</v>
      </c>
    </row>
    <row r="1046" spans="1:22" ht="15" customHeight="1">
      <c r="A1046" s="81">
        <v>94945714</v>
      </c>
      <c r="B1046" s="78">
        <v>44757</v>
      </c>
      <c r="C1046" s="79">
        <v>44757</v>
      </c>
      <c r="D1046" s="77" t="s">
        <v>862</v>
      </c>
      <c r="E1046" s="87">
        <v>44761</v>
      </c>
      <c r="F1046" s="81">
        <v>80</v>
      </c>
      <c r="G1046" s="81" t="s">
        <v>1218</v>
      </c>
      <c r="H1046" s="81"/>
      <c r="I1046" s="77"/>
      <c r="J1046" s="81"/>
      <c r="K1046" s="117" t="s">
        <v>932</v>
      </c>
      <c r="L1046" s="82" t="s">
        <v>1219</v>
      </c>
      <c r="M1046" s="77" t="s">
        <v>8</v>
      </c>
      <c r="N1046" s="83"/>
      <c r="O1046" s="84"/>
      <c r="P1046" s="76">
        <v>69</v>
      </c>
      <c r="Q1046" s="81">
        <v>25000</v>
      </c>
      <c r="R1046" s="76">
        <v>4</v>
      </c>
      <c r="S1046" s="85" t="s">
        <v>865</v>
      </c>
      <c r="T1046" s="101" t="s">
        <v>897</v>
      </c>
      <c r="U1046" s="76">
        <v>25.38</v>
      </c>
      <c r="V1046" s="117" t="s">
        <v>934</v>
      </c>
    </row>
    <row r="1047" spans="1:22" ht="15" customHeight="1">
      <c r="A1047" s="81">
        <v>95066494</v>
      </c>
      <c r="B1047" s="78">
        <v>44757</v>
      </c>
      <c r="C1047" s="79">
        <v>44757</v>
      </c>
      <c r="D1047" s="77" t="s">
        <v>862</v>
      </c>
      <c r="E1047" s="87">
        <v>44761</v>
      </c>
      <c r="F1047" s="81">
        <v>80</v>
      </c>
      <c r="G1047" s="81" t="s">
        <v>1218</v>
      </c>
      <c r="H1047" s="81"/>
      <c r="I1047" s="77"/>
      <c r="J1047" s="81"/>
      <c r="K1047" s="117" t="s">
        <v>932</v>
      </c>
      <c r="L1047" s="82" t="s">
        <v>1219</v>
      </c>
      <c r="M1047" s="77" t="s">
        <v>8</v>
      </c>
      <c r="N1047" s="83"/>
      <c r="O1047" s="84"/>
      <c r="P1047" s="76">
        <v>69</v>
      </c>
      <c r="Q1047" s="81">
        <v>25000</v>
      </c>
      <c r="R1047" s="81">
        <v>4</v>
      </c>
      <c r="S1047" s="89" t="s">
        <v>877</v>
      </c>
      <c r="T1047" s="100" t="s">
        <v>891</v>
      </c>
      <c r="U1047" s="81">
        <v>25.22</v>
      </c>
      <c r="V1047" s="117" t="s">
        <v>934</v>
      </c>
    </row>
    <row r="1048" spans="1:22" ht="15" customHeight="1">
      <c r="A1048" s="81">
        <v>95066692</v>
      </c>
      <c r="B1048" s="78">
        <v>44757</v>
      </c>
      <c r="C1048" s="79">
        <v>44757</v>
      </c>
      <c r="D1048" s="77" t="s">
        <v>862</v>
      </c>
      <c r="E1048" s="87">
        <v>44761</v>
      </c>
      <c r="F1048" s="81">
        <v>80</v>
      </c>
      <c r="G1048" s="81" t="s">
        <v>1218</v>
      </c>
      <c r="H1048" s="81"/>
      <c r="I1048" s="77"/>
      <c r="J1048" s="81"/>
      <c r="K1048" s="117" t="s">
        <v>932</v>
      </c>
      <c r="L1048" s="82" t="s">
        <v>1219</v>
      </c>
      <c r="M1048" s="77" t="s">
        <v>8</v>
      </c>
      <c r="N1048" s="83"/>
      <c r="O1048" s="84"/>
      <c r="P1048" s="76">
        <v>69</v>
      </c>
      <c r="Q1048" s="81">
        <v>25000</v>
      </c>
      <c r="R1048" s="81">
        <v>4</v>
      </c>
      <c r="S1048" s="89" t="s">
        <v>877</v>
      </c>
      <c r="T1048" s="100" t="s">
        <v>891</v>
      </c>
      <c r="U1048" s="81">
        <v>25.22</v>
      </c>
      <c r="V1048" s="117" t="s">
        <v>934</v>
      </c>
    </row>
    <row r="1049" spans="1:22" ht="15" customHeight="1">
      <c r="A1049" s="81">
        <v>95079992</v>
      </c>
      <c r="B1049" s="78">
        <v>44757</v>
      </c>
      <c r="C1049" s="79">
        <v>44757</v>
      </c>
      <c r="D1049" s="77" t="s">
        <v>862</v>
      </c>
      <c r="E1049" s="87">
        <v>44761</v>
      </c>
      <c r="F1049" s="81">
        <v>80</v>
      </c>
      <c r="G1049" s="81" t="s">
        <v>1218</v>
      </c>
      <c r="H1049" s="81"/>
      <c r="I1049" s="77"/>
      <c r="J1049" s="81"/>
      <c r="K1049" s="117" t="s">
        <v>932</v>
      </c>
      <c r="L1049" s="82" t="s">
        <v>1219</v>
      </c>
      <c r="M1049" s="77" t="s">
        <v>8</v>
      </c>
      <c r="N1049" s="83"/>
      <c r="O1049" s="84"/>
      <c r="P1049" s="76">
        <v>69</v>
      </c>
      <c r="Q1049" s="81">
        <v>25000</v>
      </c>
      <c r="R1049" s="81">
        <v>4</v>
      </c>
      <c r="S1049" s="89" t="s">
        <v>877</v>
      </c>
      <c r="T1049" s="100" t="s">
        <v>891</v>
      </c>
      <c r="U1049" s="81">
        <v>25.22</v>
      </c>
      <c r="V1049" s="117" t="s">
        <v>934</v>
      </c>
    </row>
    <row r="1050" spans="1:22" ht="15" customHeight="1">
      <c r="A1050" s="81">
        <v>98103609</v>
      </c>
      <c r="B1050" s="78">
        <v>44757</v>
      </c>
      <c r="C1050" s="79">
        <v>44757</v>
      </c>
      <c r="D1050" s="77" t="s">
        <v>862</v>
      </c>
      <c r="E1050" s="87">
        <v>44761</v>
      </c>
      <c r="F1050" s="81">
        <v>80</v>
      </c>
      <c r="G1050" s="81" t="s">
        <v>1218</v>
      </c>
      <c r="H1050" s="81"/>
      <c r="I1050" s="77"/>
      <c r="J1050" s="81"/>
      <c r="K1050" s="117" t="s">
        <v>932</v>
      </c>
      <c r="L1050" s="82" t="s">
        <v>1219</v>
      </c>
      <c r="M1050" s="77" t="s">
        <v>8</v>
      </c>
      <c r="N1050" s="83"/>
      <c r="O1050" s="84"/>
      <c r="P1050" s="76">
        <v>69</v>
      </c>
      <c r="Q1050" s="76">
        <v>25000</v>
      </c>
      <c r="R1050" s="76">
        <v>4</v>
      </c>
      <c r="S1050" s="85" t="s">
        <v>875</v>
      </c>
      <c r="T1050" s="88" t="s">
        <v>876</v>
      </c>
      <c r="U1050" s="76">
        <v>25.22</v>
      </c>
      <c r="V1050" s="117" t="s">
        <v>934</v>
      </c>
    </row>
    <row r="1051" spans="1:22" ht="15" customHeight="1">
      <c r="A1051" s="81">
        <v>98112121</v>
      </c>
      <c r="B1051" s="78">
        <v>44757</v>
      </c>
      <c r="C1051" s="79">
        <v>44757</v>
      </c>
      <c r="D1051" s="77" t="s">
        <v>862</v>
      </c>
      <c r="E1051" s="87">
        <v>44761</v>
      </c>
      <c r="F1051" s="81">
        <v>80</v>
      </c>
      <c r="G1051" s="81" t="s">
        <v>1218</v>
      </c>
      <c r="H1051" s="81"/>
      <c r="I1051" s="77"/>
      <c r="J1051" s="81"/>
      <c r="K1051" s="117" t="s">
        <v>932</v>
      </c>
      <c r="L1051" s="82" t="s">
        <v>1219</v>
      </c>
      <c r="M1051" s="77" t="s">
        <v>8</v>
      </c>
      <c r="N1051" s="83"/>
      <c r="O1051" s="84"/>
      <c r="P1051" s="76">
        <v>69</v>
      </c>
      <c r="Q1051" s="76">
        <v>25000</v>
      </c>
      <c r="R1051" s="76">
        <v>4</v>
      </c>
      <c r="S1051" s="85" t="s">
        <v>875</v>
      </c>
      <c r="T1051" s="88" t="s">
        <v>876</v>
      </c>
      <c r="U1051" s="76">
        <v>25.22</v>
      </c>
      <c r="V1051" s="117" t="s">
        <v>934</v>
      </c>
    </row>
    <row r="1052" spans="1:22" ht="15" customHeight="1">
      <c r="A1052" s="81">
        <v>98114424</v>
      </c>
      <c r="B1052" s="78">
        <v>44757</v>
      </c>
      <c r="C1052" s="79">
        <v>44757</v>
      </c>
      <c r="D1052" s="77" t="s">
        <v>862</v>
      </c>
      <c r="E1052" s="87">
        <v>44761</v>
      </c>
      <c r="F1052" s="81">
        <v>80</v>
      </c>
      <c r="G1052" s="81" t="s">
        <v>1218</v>
      </c>
      <c r="H1052" s="81"/>
      <c r="I1052" s="77"/>
      <c r="J1052" s="81"/>
      <c r="K1052" s="117" t="s">
        <v>932</v>
      </c>
      <c r="L1052" s="82" t="s">
        <v>1219</v>
      </c>
      <c r="M1052" s="77" t="s">
        <v>8</v>
      </c>
      <c r="N1052" s="83"/>
      <c r="O1052" s="84"/>
      <c r="P1052" s="76">
        <v>69</v>
      </c>
      <c r="Q1052" s="76">
        <v>25000</v>
      </c>
      <c r="R1052" s="76">
        <v>4</v>
      </c>
      <c r="S1052" s="85" t="s">
        <v>875</v>
      </c>
      <c r="T1052" s="88" t="s">
        <v>876</v>
      </c>
      <c r="U1052" s="76">
        <v>25.22</v>
      </c>
      <c r="V1052" s="117" t="s">
        <v>934</v>
      </c>
    </row>
    <row r="1053" spans="1:22" ht="15" customHeight="1">
      <c r="A1053" s="81">
        <v>98161698</v>
      </c>
      <c r="B1053" s="78">
        <v>44757</v>
      </c>
      <c r="C1053" s="79">
        <v>44757</v>
      </c>
      <c r="D1053" s="77" t="s">
        <v>862</v>
      </c>
      <c r="E1053" s="87">
        <v>44761</v>
      </c>
      <c r="F1053" s="81">
        <v>80</v>
      </c>
      <c r="G1053" s="81" t="s">
        <v>1218</v>
      </c>
      <c r="H1053" s="81"/>
      <c r="I1053" s="77"/>
      <c r="J1053" s="81"/>
      <c r="K1053" s="117" t="s">
        <v>932</v>
      </c>
      <c r="L1053" s="82" t="s">
        <v>1219</v>
      </c>
      <c r="M1053" s="77" t="s">
        <v>8</v>
      </c>
      <c r="N1053" s="83"/>
      <c r="O1053" s="84"/>
      <c r="P1053" s="76">
        <v>69</v>
      </c>
      <c r="Q1053" s="76">
        <v>25000</v>
      </c>
      <c r="R1053" s="76">
        <v>4</v>
      </c>
      <c r="S1053" s="85" t="s">
        <v>875</v>
      </c>
      <c r="T1053" s="88" t="s">
        <v>876</v>
      </c>
      <c r="U1053" s="76">
        <v>25.22</v>
      </c>
      <c r="V1053" s="117" t="s">
        <v>934</v>
      </c>
    </row>
    <row r="1054" spans="1:22" ht="15" customHeight="1">
      <c r="A1054" s="81">
        <v>98162951</v>
      </c>
      <c r="B1054" s="78">
        <v>44757</v>
      </c>
      <c r="C1054" s="79">
        <v>44757</v>
      </c>
      <c r="D1054" s="77" t="s">
        <v>862</v>
      </c>
      <c r="E1054" s="87">
        <v>44761</v>
      </c>
      <c r="F1054" s="81">
        <v>80</v>
      </c>
      <c r="G1054" s="81" t="s">
        <v>1218</v>
      </c>
      <c r="H1054" s="81"/>
      <c r="I1054" s="77"/>
      <c r="J1054" s="81"/>
      <c r="K1054" s="117" t="s">
        <v>932</v>
      </c>
      <c r="L1054" s="82" t="s">
        <v>1219</v>
      </c>
      <c r="M1054" s="77" t="s">
        <v>8</v>
      </c>
      <c r="N1054" s="83"/>
      <c r="O1054" s="84"/>
      <c r="P1054" s="76">
        <v>69</v>
      </c>
      <c r="Q1054" s="76">
        <v>25000</v>
      </c>
      <c r="R1054" s="76">
        <v>4</v>
      </c>
      <c r="S1054" s="85" t="s">
        <v>875</v>
      </c>
      <c r="T1054" s="88" t="s">
        <v>876</v>
      </c>
      <c r="U1054" s="76">
        <v>25.22</v>
      </c>
      <c r="V1054" s="117" t="s">
        <v>934</v>
      </c>
    </row>
    <row r="1055" spans="1:22" ht="15" customHeight="1">
      <c r="A1055" s="81">
        <v>98164973</v>
      </c>
      <c r="B1055" s="78">
        <v>44757</v>
      </c>
      <c r="C1055" s="79">
        <v>44757</v>
      </c>
      <c r="D1055" s="77" t="s">
        <v>862</v>
      </c>
      <c r="E1055" s="87">
        <v>44761</v>
      </c>
      <c r="F1055" s="81">
        <v>80</v>
      </c>
      <c r="G1055" s="81" t="s">
        <v>1218</v>
      </c>
      <c r="H1055" s="81"/>
      <c r="I1055" s="77"/>
      <c r="J1055" s="81"/>
      <c r="K1055" s="117" t="s">
        <v>932</v>
      </c>
      <c r="L1055" s="82" t="s">
        <v>1219</v>
      </c>
      <c r="M1055" s="77" t="s">
        <v>8</v>
      </c>
      <c r="N1055" s="83"/>
      <c r="O1055" s="84"/>
      <c r="P1055" s="76">
        <v>69</v>
      </c>
      <c r="Q1055" s="76">
        <v>25000</v>
      </c>
      <c r="R1055" s="76">
        <v>4</v>
      </c>
      <c r="S1055" s="85" t="s">
        <v>875</v>
      </c>
      <c r="T1055" s="88" t="s">
        <v>876</v>
      </c>
      <c r="U1055" s="76">
        <v>25.22</v>
      </c>
      <c r="V1055" s="117" t="s">
        <v>934</v>
      </c>
    </row>
    <row r="1056" spans="1:22" ht="15" customHeight="1">
      <c r="A1056" s="81">
        <v>98191893</v>
      </c>
      <c r="B1056" s="78">
        <v>44757</v>
      </c>
      <c r="C1056" s="79">
        <v>44757</v>
      </c>
      <c r="D1056" s="77" t="s">
        <v>862</v>
      </c>
      <c r="E1056" s="87">
        <v>44761</v>
      </c>
      <c r="F1056" s="81">
        <v>80</v>
      </c>
      <c r="G1056" s="81" t="s">
        <v>1218</v>
      </c>
      <c r="H1056" s="81"/>
      <c r="I1056" s="77"/>
      <c r="J1056" s="81"/>
      <c r="K1056" s="117" t="s">
        <v>932</v>
      </c>
      <c r="L1056" s="82" t="s">
        <v>1219</v>
      </c>
      <c r="M1056" s="77" t="s">
        <v>8</v>
      </c>
      <c r="N1056" s="83"/>
      <c r="O1056" s="84"/>
      <c r="P1056" s="76">
        <v>69</v>
      </c>
      <c r="Q1056" s="76">
        <v>25000</v>
      </c>
      <c r="R1056" s="76">
        <v>4</v>
      </c>
      <c r="S1056" s="85" t="s">
        <v>875</v>
      </c>
      <c r="T1056" s="88" t="s">
        <v>876</v>
      </c>
      <c r="U1056" s="76">
        <v>25.22</v>
      </c>
      <c r="V1056" s="117" t="s">
        <v>934</v>
      </c>
    </row>
    <row r="1057" spans="1:22" ht="15" customHeight="1">
      <c r="A1057" s="81">
        <v>98191901</v>
      </c>
      <c r="B1057" s="78">
        <v>44757</v>
      </c>
      <c r="C1057" s="79">
        <v>44757</v>
      </c>
      <c r="D1057" s="77" t="s">
        <v>862</v>
      </c>
      <c r="E1057" s="87">
        <v>44761</v>
      </c>
      <c r="F1057" s="81">
        <v>80</v>
      </c>
      <c r="G1057" s="81" t="s">
        <v>1218</v>
      </c>
      <c r="H1057" s="81"/>
      <c r="I1057" s="77"/>
      <c r="J1057" s="81"/>
      <c r="K1057" s="117" t="s">
        <v>932</v>
      </c>
      <c r="L1057" s="82" t="s">
        <v>1219</v>
      </c>
      <c r="M1057" s="77" t="s">
        <v>8</v>
      </c>
      <c r="N1057" s="83"/>
      <c r="O1057" s="84"/>
      <c r="P1057" s="76">
        <v>69</v>
      </c>
      <c r="Q1057" s="76">
        <v>25000</v>
      </c>
      <c r="R1057" s="76">
        <v>4</v>
      </c>
      <c r="S1057" s="85" t="s">
        <v>875</v>
      </c>
      <c r="T1057" s="88" t="s">
        <v>876</v>
      </c>
      <c r="U1057" s="76">
        <v>25.22</v>
      </c>
      <c r="V1057" s="117" t="s">
        <v>934</v>
      </c>
    </row>
    <row r="1058" spans="1:22" ht="15" customHeight="1">
      <c r="A1058" s="81">
        <v>98196439</v>
      </c>
      <c r="B1058" s="78">
        <v>44757</v>
      </c>
      <c r="C1058" s="79">
        <v>44757</v>
      </c>
      <c r="D1058" s="77" t="s">
        <v>862</v>
      </c>
      <c r="E1058" s="87">
        <v>44761</v>
      </c>
      <c r="F1058" s="81">
        <v>80</v>
      </c>
      <c r="G1058" s="81" t="s">
        <v>1218</v>
      </c>
      <c r="H1058" s="81"/>
      <c r="I1058" s="77"/>
      <c r="J1058" s="81"/>
      <c r="K1058" s="117" t="s">
        <v>932</v>
      </c>
      <c r="L1058" s="82" t="s">
        <v>1219</v>
      </c>
      <c r="M1058" s="77" t="s">
        <v>8</v>
      </c>
      <c r="N1058" s="83"/>
      <c r="O1058" s="84"/>
      <c r="P1058" s="76">
        <v>69</v>
      </c>
      <c r="Q1058" s="76">
        <v>25000</v>
      </c>
      <c r="R1058" s="76">
        <v>4</v>
      </c>
      <c r="S1058" s="85" t="s">
        <v>875</v>
      </c>
      <c r="T1058" s="88" t="s">
        <v>876</v>
      </c>
      <c r="U1058" s="76">
        <v>25.22</v>
      </c>
      <c r="V1058" s="117" t="s">
        <v>934</v>
      </c>
    </row>
    <row r="1059" spans="1:22" ht="15" customHeight="1">
      <c r="A1059" s="81">
        <v>98199359</v>
      </c>
      <c r="B1059" s="78">
        <v>44757</v>
      </c>
      <c r="C1059" s="79">
        <v>44757</v>
      </c>
      <c r="D1059" s="77" t="s">
        <v>862</v>
      </c>
      <c r="E1059" s="87">
        <v>44761</v>
      </c>
      <c r="F1059" s="81">
        <v>80</v>
      </c>
      <c r="G1059" s="81" t="s">
        <v>1218</v>
      </c>
      <c r="H1059" s="81"/>
      <c r="I1059" s="77"/>
      <c r="J1059" s="81"/>
      <c r="K1059" s="117" t="s">
        <v>932</v>
      </c>
      <c r="L1059" s="82" t="s">
        <v>1219</v>
      </c>
      <c r="M1059" s="77" t="s">
        <v>8</v>
      </c>
      <c r="N1059" s="83"/>
      <c r="O1059" s="84"/>
      <c r="P1059" s="76">
        <v>69</v>
      </c>
      <c r="Q1059" s="76">
        <v>25000</v>
      </c>
      <c r="R1059" s="76">
        <v>4</v>
      </c>
      <c r="S1059" s="85" t="s">
        <v>875</v>
      </c>
      <c r="T1059" s="88" t="s">
        <v>876</v>
      </c>
      <c r="U1059" s="76">
        <v>25.22</v>
      </c>
      <c r="V1059" s="117" t="s">
        <v>934</v>
      </c>
    </row>
    <row r="1060" spans="1:22" ht="15" customHeight="1">
      <c r="A1060" s="76">
        <v>54042395</v>
      </c>
      <c r="B1060" s="78">
        <v>44757</v>
      </c>
      <c r="C1060" s="79">
        <v>44758</v>
      </c>
      <c r="D1060" s="77" t="s">
        <v>862</v>
      </c>
      <c r="E1060" s="87">
        <v>44761</v>
      </c>
      <c r="F1060" s="81">
        <v>80</v>
      </c>
      <c r="G1060" s="81" t="s">
        <v>1218</v>
      </c>
      <c r="H1060" s="81"/>
      <c r="I1060" s="77"/>
      <c r="J1060" s="81"/>
      <c r="K1060" s="117" t="s">
        <v>932</v>
      </c>
      <c r="L1060" s="82" t="s">
        <v>1220</v>
      </c>
      <c r="M1060" s="77" t="s">
        <v>6</v>
      </c>
      <c r="N1060" s="83"/>
      <c r="O1060" s="84"/>
      <c r="P1060" s="76">
        <v>69</v>
      </c>
      <c r="Q1060" s="81">
        <v>25000</v>
      </c>
      <c r="R1060" s="81">
        <v>4</v>
      </c>
      <c r="S1060" s="89" t="s">
        <v>877</v>
      </c>
      <c r="T1060" s="100" t="s">
        <v>891</v>
      </c>
      <c r="U1060" s="81">
        <v>25.22</v>
      </c>
      <c r="V1060" s="117" t="s">
        <v>934</v>
      </c>
    </row>
    <row r="1061" spans="1:22" ht="15" customHeight="1">
      <c r="A1061" s="76">
        <v>54916341</v>
      </c>
      <c r="B1061" s="78">
        <v>44757</v>
      </c>
      <c r="C1061" s="79">
        <v>44758</v>
      </c>
      <c r="D1061" s="77" t="s">
        <v>862</v>
      </c>
      <c r="E1061" s="87">
        <v>44761</v>
      </c>
      <c r="F1061" s="81">
        <v>80</v>
      </c>
      <c r="G1061" s="81" t="s">
        <v>1218</v>
      </c>
      <c r="H1061" s="81"/>
      <c r="I1061" s="77"/>
      <c r="J1061" s="81"/>
      <c r="K1061" s="117" t="s">
        <v>932</v>
      </c>
      <c r="L1061" s="82" t="s">
        <v>1220</v>
      </c>
      <c r="M1061" s="77" t="s">
        <v>6</v>
      </c>
      <c r="N1061" s="83"/>
      <c r="O1061" s="84"/>
      <c r="P1061" s="76">
        <v>69</v>
      </c>
      <c r="Q1061" s="76">
        <v>24700</v>
      </c>
      <c r="R1061" s="76">
        <v>4</v>
      </c>
      <c r="S1061" s="85" t="s">
        <v>865</v>
      </c>
      <c r="T1061" s="126" t="s">
        <v>951</v>
      </c>
      <c r="U1061" s="76">
        <v>25.69</v>
      </c>
      <c r="V1061" s="117" t="s">
        <v>934</v>
      </c>
    </row>
    <row r="1062" spans="1:22" ht="15" customHeight="1">
      <c r="A1062" s="76">
        <v>54970728</v>
      </c>
      <c r="B1062" s="78">
        <v>44757</v>
      </c>
      <c r="C1062" s="79">
        <v>44758</v>
      </c>
      <c r="D1062" s="77" t="s">
        <v>862</v>
      </c>
      <c r="E1062" s="87">
        <v>44761</v>
      </c>
      <c r="F1062" s="81">
        <v>80</v>
      </c>
      <c r="G1062" s="81" t="s">
        <v>1218</v>
      </c>
      <c r="H1062" s="81"/>
      <c r="I1062" s="77"/>
      <c r="J1062" s="81"/>
      <c r="K1062" s="117" t="s">
        <v>932</v>
      </c>
      <c r="L1062" s="82" t="s">
        <v>1220</v>
      </c>
      <c r="M1062" s="77" t="s">
        <v>6</v>
      </c>
      <c r="N1062" s="83"/>
      <c r="O1062" s="84"/>
      <c r="P1062" s="76">
        <v>69</v>
      </c>
      <c r="Q1062" s="81">
        <v>25000</v>
      </c>
      <c r="R1062" s="81">
        <v>4</v>
      </c>
      <c r="S1062" s="89" t="s">
        <v>877</v>
      </c>
      <c r="T1062" s="100" t="s">
        <v>891</v>
      </c>
      <c r="U1062" s="81">
        <v>25.22</v>
      </c>
      <c r="V1062" s="117" t="s">
        <v>934</v>
      </c>
    </row>
    <row r="1063" spans="1:22" ht="15" customHeight="1">
      <c r="A1063" s="76">
        <v>95256699</v>
      </c>
      <c r="B1063" s="78">
        <v>44757</v>
      </c>
      <c r="C1063" s="79">
        <v>44758</v>
      </c>
      <c r="D1063" s="77" t="s">
        <v>862</v>
      </c>
      <c r="E1063" s="87">
        <v>44761</v>
      </c>
      <c r="F1063" s="81">
        <v>80</v>
      </c>
      <c r="G1063" s="81" t="s">
        <v>1218</v>
      </c>
      <c r="H1063" s="81"/>
      <c r="I1063" s="77"/>
      <c r="J1063" s="81"/>
      <c r="K1063" s="117" t="s">
        <v>932</v>
      </c>
      <c r="L1063" s="82" t="s">
        <v>1220</v>
      </c>
      <c r="M1063" s="77" t="s">
        <v>6</v>
      </c>
      <c r="N1063" s="83"/>
      <c r="O1063" s="84"/>
      <c r="P1063" s="76">
        <v>69</v>
      </c>
      <c r="Q1063" s="76">
        <v>25000</v>
      </c>
      <c r="R1063" s="76">
        <v>4</v>
      </c>
      <c r="S1063" s="85" t="s">
        <v>875</v>
      </c>
      <c r="T1063" s="88" t="s">
        <v>876</v>
      </c>
      <c r="U1063" s="76">
        <v>25.22</v>
      </c>
      <c r="V1063" s="117" t="s">
        <v>934</v>
      </c>
    </row>
    <row r="1064" spans="1:22" ht="15" customHeight="1">
      <c r="A1064" s="81">
        <v>98010127</v>
      </c>
      <c r="B1064" s="78">
        <v>44757</v>
      </c>
      <c r="C1064" s="79">
        <v>44758</v>
      </c>
      <c r="D1064" s="77" t="s">
        <v>862</v>
      </c>
      <c r="E1064" s="87">
        <v>44761</v>
      </c>
      <c r="F1064" s="81">
        <v>80</v>
      </c>
      <c r="G1064" s="81" t="s">
        <v>1218</v>
      </c>
      <c r="H1064" s="81"/>
      <c r="I1064" s="77"/>
      <c r="J1064" s="81"/>
      <c r="K1064" s="117" t="s">
        <v>932</v>
      </c>
      <c r="L1064" s="82" t="s">
        <v>1220</v>
      </c>
      <c r="M1064" s="77" t="s">
        <v>6</v>
      </c>
      <c r="N1064" s="83"/>
      <c r="O1064" s="84"/>
      <c r="P1064" s="76">
        <v>69</v>
      </c>
      <c r="Q1064" s="76">
        <v>25000</v>
      </c>
      <c r="R1064" s="76">
        <v>4</v>
      </c>
      <c r="S1064" s="85" t="s">
        <v>875</v>
      </c>
      <c r="T1064" s="88" t="s">
        <v>876</v>
      </c>
      <c r="U1064" s="76">
        <v>25.22</v>
      </c>
      <c r="V1064" s="117" t="s">
        <v>934</v>
      </c>
    </row>
    <row r="1065" spans="1:22" ht="15" customHeight="1">
      <c r="A1065" s="76">
        <v>98103773</v>
      </c>
      <c r="B1065" s="78">
        <v>44757</v>
      </c>
      <c r="C1065" s="79">
        <v>44758</v>
      </c>
      <c r="D1065" s="77" t="s">
        <v>862</v>
      </c>
      <c r="E1065" s="87">
        <v>44761</v>
      </c>
      <c r="F1065" s="81">
        <v>80</v>
      </c>
      <c r="G1065" s="81" t="s">
        <v>1218</v>
      </c>
      <c r="H1065" s="81"/>
      <c r="I1065" s="77"/>
      <c r="J1065" s="81"/>
      <c r="K1065" s="117" t="s">
        <v>932</v>
      </c>
      <c r="L1065" s="82" t="s">
        <v>1220</v>
      </c>
      <c r="M1065" s="77" t="s">
        <v>6</v>
      </c>
      <c r="N1065" s="83"/>
      <c r="O1065" s="84"/>
      <c r="P1065" s="76">
        <v>69</v>
      </c>
      <c r="Q1065" s="76">
        <v>25000</v>
      </c>
      <c r="R1065" s="76">
        <v>4</v>
      </c>
      <c r="S1065" s="85" t="s">
        <v>875</v>
      </c>
      <c r="T1065" s="88" t="s">
        <v>876</v>
      </c>
      <c r="U1065" s="76">
        <v>25.22</v>
      </c>
      <c r="V1065" s="117" t="s">
        <v>934</v>
      </c>
    </row>
    <row r="1066" spans="1:22" ht="15" customHeight="1">
      <c r="A1066" s="76">
        <v>98136088</v>
      </c>
      <c r="B1066" s="78">
        <v>44757</v>
      </c>
      <c r="C1066" s="79">
        <v>44758</v>
      </c>
      <c r="D1066" s="77" t="s">
        <v>862</v>
      </c>
      <c r="E1066" s="87">
        <v>44761</v>
      </c>
      <c r="F1066" s="81">
        <v>80</v>
      </c>
      <c r="G1066" s="81" t="s">
        <v>1218</v>
      </c>
      <c r="H1066" s="81"/>
      <c r="I1066" s="77"/>
      <c r="J1066" s="81"/>
      <c r="K1066" s="117" t="s">
        <v>932</v>
      </c>
      <c r="L1066" s="82" t="s">
        <v>1220</v>
      </c>
      <c r="M1066" s="77" t="s">
        <v>6</v>
      </c>
      <c r="N1066" s="83"/>
      <c r="O1066" s="84"/>
      <c r="P1066" s="76">
        <v>69</v>
      </c>
      <c r="Q1066" s="76">
        <v>25000</v>
      </c>
      <c r="R1066" s="76">
        <v>4</v>
      </c>
      <c r="S1066" s="85" t="s">
        <v>875</v>
      </c>
      <c r="T1066" s="88" t="s">
        <v>876</v>
      </c>
      <c r="U1066" s="76">
        <v>25.22</v>
      </c>
      <c r="V1066" s="117" t="s">
        <v>934</v>
      </c>
    </row>
    <row r="1067" spans="1:22" ht="15" customHeight="1">
      <c r="A1067" s="76">
        <v>98164940</v>
      </c>
      <c r="B1067" s="78">
        <v>44757</v>
      </c>
      <c r="C1067" s="79">
        <v>44758</v>
      </c>
      <c r="D1067" s="77" t="s">
        <v>862</v>
      </c>
      <c r="E1067" s="87">
        <v>44761</v>
      </c>
      <c r="F1067" s="81">
        <v>80</v>
      </c>
      <c r="G1067" s="81" t="s">
        <v>1218</v>
      </c>
      <c r="H1067" s="81"/>
      <c r="I1067" s="77"/>
      <c r="J1067" s="81"/>
      <c r="K1067" s="117" t="s">
        <v>932</v>
      </c>
      <c r="L1067" s="82" t="s">
        <v>1220</v>
      </c>
      <c r="M1067" s="77" t="s">
        <v>6</v>
      </c>
      <c r="N1067" s="83"/>
      <c r="O1067" s="84"/>
      <c r="P1067" s="76">
        <v>69</v>
      </c>
      <c r="Q1067" s="76">
        <v>25000</v>
      </c>
      <c r="R1067" s="76">
        <v>4</v>
      </c>
      <c r="S1067" s="85" t="s">
        <v>875</v>
      </c>
      <c r="T1067" s="88" t="s">
        <v>876</v>
      </c>
      <c r="U1067" s="76">
        <v>25.22</v>
      </c>
      <c r="V1067" s="117" t="s">
        <v>934</v>
      </c>
    </row>
    <row r="1068" spans="1:22" ht="15" customHeight="1">
      <c r="A1068" s="91"/>
      <c r="B1068" s="93"/>
      <c r="C1068" s="93"/>
      <c r="D1068" s="92"/>
      <c r="E1068" s="92"/>
      <c r="F1068" s="92"/>
      <c r="G1068" s="190"/>
      <c r="H1068" s="439" t="s">
        <v>1221</v>
      </c>
      <c r="I1068" s="440"/>
      <c r="J1068" s="442"/>
      <c r="K1068" s="441"/>
      <c r="L1068" s="92"/>
      <c r="M1068" s="92"/>
      <c r="N1068" s="92"/>
      <c r="O1068" s="135"/>
      <c r="P1068" s="92"/>
      <c r="Q1068" s="92"/>
      <c r="R1068" s="92"/>
      <c r="S1068" s="92"/>
      <c r="T1068" s="92"/>
      <c r="U1068" s="92"/>
      <c r="V1068" s="92"/>
    </row>
    <row r="1069" spans="1:22" ht="15" customHeight="1">
      <c r="A1069" s="231">
        <v>91755801</v>
      </c>
      <c r="B1069" s="78">
        <v>44750</v>
      </c>
      <c r="C1069" s="79">
        <v>44751</v>
      </c>
      <c r="D1069" s="77" t="s">
        <v>862</v>
      </c>
      <c r="E1069" s="80">
        <v>44761.25</v>
      </c>
      <c r="F1069" s="81">
        <v>80</v>
      </c>
      <c r="G1069" s="81" t="s">
        <v>1221</v>
      </c>
      <c r="H1069" s="81" t="s">
        <v>1021</v>
      </c>
      <c r="I1069" s="78">
        <v>44781</v>
      </c>
      <c r="J1069" s="81"/>
      <c r="K1069" s="77" t="s">
        <v>863</v>
      </c>
      <c r="L1069" s="82" t="s">
        <v>1222</v>
      </c>
      <c r="M1069" s="77" t="s">
        <v>3</v>
      </c>
      <c r="N1069" s="83"/>
      <c r="O1069" s="84"/>
      <c r="P1069" s="76">
        <v>69.2</v>
      </c>
      <c r="Q1069" s="76">
        <v>24300</v>
      </c>
      <c r="R1069" s="76">
        <v>4</v>
      </c>
      <c r="S1069" s="85" t="s">
        <v>865</v>
      </c>
      <c r="T1069" s="76" t="s">
        <v>866</v>
      </c>
      <c r="U1069" s="76">
        <v>25.46</v>
      </c>
      <c r="V1069" s="81" t="s">
        <v>867</v>
      </c>
    </row>
    <row r="1070" spans="1:22" ht="15" customHeight="1">
      <c r="A1070" s="231">
        <v>98323892</v>
      </c>
      <c r="B1070" s="78">
        <v>44750</v>
      </c>
      <c r="C1070" s="79">
        <v>44751</v>
      </c>
      <c r="D1070" s="77" t="s">
        <v>862</v>
      </c>
      <c r="E1070" s="87">
        <v>44761</v>
      </c>
      <c r="F1070" s="81">
        <v>80</v>
      </c>
      <c r="G1070" s="81" t="s">
        <v>1221</v>
      </c>
      <c r="H1070" s="81" t="s">
        <v>1021</v>
      </c>
      <c r="I1070" s="78">
        <v>44781</v>
      </c>
      <c r="J1070" s="81"/>
      <c r="K1070" s="77" t="s">
        <v>863</v>
      </c>
      <c r="L1070" s="82" t="s">
        <v>1222</v>
      </c>
      <c r="M1070" s="77" t="s">
        <v>3</v>
      </c>
      <c r="N1070" s="83"/>
      <c r="O1070" s="84"/>
      <c r="P1070" s="76">
        <v>69.2</v>
      </c>
      <c r="Q1070" s="76">
        <v>24300</v>
      </c>
      <c r="R1070" s="76">
        <v>4</v>
      </c>
      <c r="S1070" s="85" t="s">
        <v>865</v>
      </c>
      <c r="T1070" s="76" t="s">
        <v>866</v>
      </c>
      <c r="U1070" s="76">
        <v>25.46</v>
      </c>
      <c r="V1070" s="81" t="s">
        <v>867</v>
      </c>
    </row>
    <row r="1071" spans="1:22" ht="15" customHeight="1">
      <c r="A1071" s="231">
        <v>98325756</v>
      </c>
      <c r="B1071" s="78">
        <v>44750</v>
      </c>
      <c r="C1071" s="79">
        <v>44751</v>
      </c>
      <c r="D1071" s="77" t="s">
        <v>862</v>
      </c>
      <c r="E1071" s="87">
        <v>44761</v>
      </c>
      <c r="F1071" s="81">
        <v>80</v>
      </c>
      <c r="G1071" s="81" t="s">
        <v>1221</v>
      </c>
      <c r="H1071" s="81" t="s">
        <v>1021</v>
      </c>
      <c r="I1071" s="78">
        <v>44781</v>
      </c>
      <c r="J1071" s="81"/>
      <c r="K1071" s="77" t="s">
        <v>863</v>
      </c>
      <c r="L1071" s="82" t="s">
        <v>1222</v>
      </c>
      <c r="M1071" s="77" t="s">
        <v>3</v>
      </c>
      <c r="N1071" s="83"/>
      <c r="O1071" s="84"/>
      <c r="P1071" s="76">
        <v>69.2</v>
      </c>
      <c r="Q1071" s="76">
        <v>24400</v>
      </c>
      <c r="R1071" s="76">
        <v>4</v>
      </c>
      <c r="S1071" s="85" t="s">
        <v>865</v>
      </c>
      <c r="T1071" s="76" t="s">
        <v>866</v>
      </c>
      <c r="U1071" s="76">
        <v>25.46</v>
      </c>
      <c r="V1071" s="81" t="s">
        <v>867</v>
      </c>
    </row>
    <row r="1072" spans="1:22" ht="15" customHeight="1">
      <c r="A1072" s="231">
        <v>91964890</v>
      </c>
      <c r="B1072" s="78">
        <v>44750</v>
      </c>
      <c r="C1072" s="79">
        <v>44751</v>
      </c>
      <c r="D1072" s="77" t="s">
        <v>862</v>
      </c>
      <c r="E1072" s="87">
        <v>44761</v>
      </c>
      <c r="F1072" s="81">
        <v>80</v>
      </c>
      <c r="G1072" s="81" t="s">
        <v>1221</v>
      </c>
      <c r="H1072" s="81" t="s">
        <v>1021</v>
      </c>
      <c r="I1072" s="78">
        <v>44781</v>
      </c>
      <c r="J1072" s="81"/>
      <c r="K1072" s="77" t="s">
        <v>872</v>
      </c>
      <c r="L1072" s="82" t="s">
        <v>1222</v>
      </c>
      <c r="M1072" s="77" t="s">
        <v>3</v>
      </c>
      <c r="N1072" s="83"/>
      <c r="O1072" s="84"/>
      <c r="P1072" s="76">
        <v>68.5</v>
      </c>
      <c r="Q1072" s="76">
        <v>25400</v>
      </c>
      <c r="R1072" s="76">
        <v>4</v>
      </c>
      <c r="S1072" s="85" t="s">
        <v>865</v>
      </c>
      <c r="T1072" s="76" t="s">
        <v>873</v>
      </c>
      <c r="U1072" s="76">
        <v>25.7</v>
      </c>
      <c r="V1072" s="81" t="s">
        <v>874</v>
      </c>
    </row>
    <row r="1073" spans="1:22" ht="15" customHeight="1">
      <c r="A1073" s="231">
        <v>91980490</v>
      </c>
      <c r="B1073" s="78">
        <v>44750</v>
      </c>
      <c r="C1073" s="79">
        <v>44751</v>
      </c>
      <c r="D1073" s="77" t="s">
        <v>862</v>
      </c>
      <c r="E1073" s="87">
        <v>44761</v>
      </c>
      <c r="F1073" s="81">
        <v>80</v>
      </c>
      <c r="G1073" s="81" t="s">
        <v>1221</v>
      </c>
      <c r="H1073" s="81" t="s">
        <v>1021</v>
      </c>
      <c r="I1073" s="78">
        <v>44781</v>
      </c>
      <c r="J1073" s="81"/>
      <c r="K1073" s="77" t="s">
        <v>872</v>
      </c>
      <c r="L1073" s="82" t="s">
        <v>1222</v>
      </c>
      <c r="M1073" s="77" t="s">
        <v>3</v>
      </c>
      <c r="N1073" s="83"/>
      <c r="O1073" s="84"/>
      <c r="P1073" s="76">
        <v>68.5</v>
      </c>
      <c r="Q1073" s="76">
        <v>25300</v>
      </c>
      <c r="R1073" s="76">
        <v>4</v>
      </c>
      <c r="S1073" s="85" t="s">
        <v>865</v>
      </c>
      <c r="T1073" s="76" t="s">
        <v>873</v>
      </c>
      <c r="U1073" s="76">
        <v>25.7</v>
      </c>
      <c r="V1073" s="81" t="s">
        <v>874</v>
      </c>
    </row>
    <row r="1074" spans="1:22" ht="15" customHeight="1">
      <c r="A1074" s="231">
        <v>91970285</v>
      </c>
      <c r="B1074" s="78">
        <v>44743</v>
      </c>
      <c r="C1074" s="79">
        <v>44744</v>
      </c>
      <c r="D1074" s="77" t="s">
        <v>862</v>
      </c>
      <c r="E1074" s="87">
        <v>44761</v>
      </c>
      <c r="F1074" s="81">
        <v>80</v>
      </c>
      <c r="G1074" s="81" t="s">
        <v>1221</v>
      </c>
      <c r="H1074" s="81" t="s">
        <v>1015</v>
      </c>
      <c r="I1074" s="78">
        <v>44780</v>
      </c>
      <c r="J1074" s="81"/>
      <c r="K1074" s="77" t="s">
        <v>872</v>
      </c>
      <c r="L1074" s="82" t="s">
        <v>1019</v>
      </c>
      <c r="M1074" s="77" t="s">
        <v>3</v>
      </c>
      <c r="N1074" s="83"/>
      <c r="O1074" s="84"/>
      <c r="P1074" s="76">
        <v>74.5</v>
      </c>
      <c r="Q1074" s="76">
        <v>25100</v>
      </c>
      <c r="R1074" s="76">
        <v>4</v>
      </c>
      <c r="S1074" s="85" t="s">
        <v>865</v>
      </c>
      <c r="T1074" s="90" t="s">
        <v>879</v>
      </c>
      <c r="U1074" s="76">
        <v>25.62</v>
      </c>
      <c r="V1074" s="81" t="s">
        <v>874</v>
      </c>
    </row>
    <row r="1075" spans="1:22" ht="15" customHeight="1">
      <c r="A1075" s="231">
        <v>91989590</v>
      </c>
      <c r="B1075" s="78">
        <v>44750</v>
      </c>
      <c r="C1075" s="79">
        <v>44751</v>
      </c>
      <c r="D1075" s="77" t="s">
        <v>862</v>
      </c>
      <c r="E1075" s="87">
        <v>44761</v>
      </c>
      <c r="F1075" s="81">
        <v>80</v>
      </c>
      <c r="G1075" s="81" t="s">
        <v>1221</v>
      </c>
      <c r="H1075" s="81" t="s">
        <v>1021</v>
      </c>
      <c r="I1075" s="78">
        <v>44781</v>
      </c>
      <c r="J1075" s="81"/>
      <c r="K1075" s="77" t="s">
        <v>872</v>
      </c>
      <c r="L1075" s="82" t="s">
        <v>1222</v>
      </c>
      <c r="M1075" s="77" t="s">
        <v>3</v>
      </c>
      <c r="N1075" s="83"/>
      <c r="O1075" s="84"/>
      <c r="P1075" s="76">
        <v>68.5</v>
      </c>
      <c r="Q1075" s="76">
        <v>25400</v>
      </c>
      <c r="R1075" s="76">
        <v>4</v>
      </c>
      <c r="S1075" s="85" t="s">
        <v>865</v>
      </c>
      <c r="T1075" s="76" t="s">
        <v>873</v>
      </c>
      <c r="U1075" s="76">
        <v>25.7</v>
      </c>
      <c r="V1075" s="81" t="s">
        <v>874</v>
      </c>
    </row>
    <row r="1076" spans="1:22" ht="15" customHeight="1">
      <c r="A1076" s="231">
        <v>91989632</v>
      </c>
      <c r="B1076" s="78">
        <v>44750</v>
      </c>
      <c r="C1076" s="79">
        <v>44751</v>
      </c>
      <c r="D1076" s="77" t="s">
        <v>862</v>
      </c>
      <c r="E1076" s="87">
        <v>44761</v>
      </c>
      <c r="F1076" s="81">
        <v>80</v>
      </c>
      <c r="G1076" s="81" t="s">
        <v>1221</v>
      </c>
      <c r="H1076" s="81" t="s">
        <v>1021</v>
      </c>
      <c r="I1076" s="78">
        <v>44781</v>
      </c>
      <c r="J1076" s="81"/>
      <c r="K1076" s="77" t="s">
        <v>872</v>
      </c>
      <c r="L1076" s="82" t="s">
        <v>1222</v>
      </c>
      <c r="M1076" s="77" t="s">
        <v>3</v>
      </c>
      <c r="N1076" s="83"/>
      <c r="O1076" s="84"/>
      <c r="P1076" s="76">
        <v>68.5</v>
      </c>
      <c r="Q1076" s="76">
        <v>25400</v>
      </c>
      <c r="R1076" s="76">
        <v>4</v>
      </c>
      <c r="S1076" s="85" t="s">
        <v>865</v>
      </c>
      <c r="T1076" s="76" t="s">
        <v>873</v>
      </c>
      <c r="U1076" s="76">
        <v>25.7</v>
      </c>
      <c r="V1076" s="81" t="s">
        <v>874</v>
      </c>
    </row>
    <row r="1077" spans="1:22" ht="15" customHeight="1">
      <c r="A1077" s="231">
        <v>91989640</v>
      </c>
      <c r="B1077" s="78">
        <v>44750</v>
      </c>
      <c r="C1077" s="79">
        <v>44751</v>
      </c>
      <c r="D1077" s="77" t="s">
        <v>862</v>
      </c>
      <c r="E1077" s="87">
        <v>44761</v>
      </c>
      <c r="F1077" s="81">
        <v>80</v>
      </c>
      <c r="G1077" s="81" t="s">
        <v>1221</v>
      </c>
      <c r="H1077" s="81" t="s">
        <v>1021</v>
      </c>
      <c r="I1077" s="78">
        <v>44781</v>
      </c>
      <c r="J1077" s="81"/>
      <c r="K1077" s="77" t="s">
        <v>872</v>
      </c>
      <c r="L1077" s="82" t="s">
        <v>1222</v>
      </c>
      <c r="M1077" s="77" t="s">
        <v>3</v>
      </c>
      <c r="N1077" s="83"/>
      <c r="O1077" s="84"/>
      <c r="P1077" s="76">
        <v>68.5</v>
      </c>
      <c r="Q1077" s="76">
        <v>25500</v>
      </c>
      <c r="R1077" s="76">
        <v>4</v>
      </c>
      <c r="S1077" s="85" t="s">
        <v>865</v>
      </c>
      <c r="T1077" s="76" t="s">
        <v>873</v>
      </c>
      <c r="U1077" s="76">
        <v>25.7</v>
      </c>
      <c r="V1077" s="81" t="s">
        <v>874</v>
      </c>
    </row>
    <row r="1078" spans="1:22" ht="15" customHeight="1">
      <c r="A1078" s="231">
        <v>91989657</v>
      </c>
      <c r="B1078" s="78">
        <v>44750</v>
      </c>
      <c r="C1078" s="79">
        <v>44751</v>
      </c>
      <c r="D1078" s="77" t="s">
        <v>862</v>
      </c>
      <c r="E1078" s="87">
        <v>44761</v>
      </c>
      <c r="F1078" s="81">
        <v>80</v>
      </c>
      <c r="G1078" s="81" t="s">
        <v>1221</v>
      </c>
      <c r="H1078" s="81" t="s">
        <v>1021</v>
      </c>
      <c r="I1078" s="78">
        <v>44781</v>
      </c>
      <c r="J1078" s="81"/>
      <c r="K1078" s="77" t="s">
        <v>872</v>
      </c>
      <c r="L1078" s="82" t="s">
        <v>1222</v>
      </c>
      <c r="M1078" s="77" t="s">
        <v>3</v>
      </c>
      <c r="N1078" s="83"/>
      <c r="O1078" s="84"/>
      <c r="P1078" s="76">
        <v>68.5</v>
      </c>
      <c r="Q1078" s="76">
        <v>25500</v>
      </c>
      <c r="R1078" s="76">
        <v>4</v>
      </c>
      <c r="S1078" s="85" t="s">
        <v>865</v>
      </c>
      <c r="T1078" s="76" t="s">
        <v>873</v>
      </c>
      <c r="U1078" s="76">
        <v>25.7</v>
      </c>
      <c r="V1078" s="81" t="s">
        <v>874</v>
      </c>
    </row>
    <row r="1079" spans="1:22" ht="15" customHeight="1">
      <c r="A1079" s="231">
        <v>91989699</v>
      </c>
      <c r="B1079" s="78">
        <v>44750</v>
      </c>
      <c r="C1079" s="79">
        <v>44751</v>
      </c>
      <c r="D1079" s="77" t="s">
        <v>862</v>
      </c>
      <c r="E1079" s="87">
        <v>44761</v>
      </c>
      <c r="F1079" s="81">
        <v>80</v>
      </c>
      <c r="G1079" s="81" t="s">
        <v>1221</v>
      </c>
      <c r="H1079" s="81" t="s">
        <v>1021</v>
      </c>
      <c r="I1079" s="78">
        <v>44781</v>
      </c>
      <c r="J1079" s="81"/>
      <c r="K1079" s="77" t="s">
        <v>872</v>
      </c>
      <c r="L1079" s="82" t="s">
        <v>1222</v>
      </c>
      <c r="M1079" s="77" t="s">
        <v>3</v>
      </c>
      <c r="N1079" s="83"/>
      <c r="O1079" s="84"/>
      <c r="P1079" s="76">
        <v>68.5</v>
      </c>
      <c r="Q1079" s="76">
        <v>25400</v>
      </c>
      <c r="R1079" s="76">
        <v>4</v>
      </c>
      <c r="S1079" s="85" t="s">
        <v>865</v>
      </c>
      <c r="T1079" s="76" t="s">
        <v>873</v>
      </c>
      <c r="U1079" s="76">
        <v>25.7</v>
      </c>
      <c r="V1079" s="81" t="s">
        <v>874</v>
      </c>
    </row>
    <row r="1080" spans="1:22" ht="15" customHeight="1">
      <c r="A1080" s="231">
        <v>91989707</v>
      </c>
      <c r="B1080" s="78">
        <v>44750</v>
      </c>
      <c r="C1080" s="79">
        <v>44751</v>
      </c>
      <c r="D1080" s="77" t="s">
        <v>862</v>
      </c>
      <c r="E1080" s="87">
        <v>44761</v>
      </c>
      <c r="F1080" s="81">
        <v>80</v>
      </c>
      <c r="G1080" s="81" t="s">
        <v>1221</v>
      </c>
      <c r="H1080" s="81" t="s">
        <v>1021</v>
      </c>
      <c r="I1080" s="78">
        <v>44781</v>
      </c>
      <c r="J1080" s="81"/>
      <c r="K1080" s="77" t="s">
        <v>872</v>
      </c>
      <c r="L1080" s="82" t="s">
        <v>1222</v>
      </c>
      <c r="M1080" s="77" t="s">
        <v>3</v>
      </c>
      <c r="N1080" s="83"/>
      <c r="O1080" s="84"/>
      <c r="P1080" s="76">
        <v>68.5</v>
      </c>
      <c r="Q1080" s="76">
        <v>25400</v>
      </c>
      <c r="R1080" s="76">
        <v>4</v>
      </c>
      <c r="S1080" s="85" t="s">
        <v>865</v>
      </c>
      <c r="T1080" s="76" t="s">
        <v>873</v>
      </c>
      <c r="U1080" s="76">
        <v>25.7</v>
      </c>
      <c r="V1080" s="81" t="s">
        <v>874</v>
      </c>
    </row>
    <row r="1081" spans="1:22" ht="15" customHeight="1">
      <c r="A1081" s="231">
        <v>91989749</v>
      </c>
      <c r="B1081" s="78">
        <v>44750</v>
      </c>
      <c r="C1081" s="79">
        <v>44751</v>
      </c>
      <c r="D1081" s="77" t="s">
        <v>862</v>
      </c>
      <c r="E1081" s="87">
        <v>44761</v>
      </c>
      <c r="F1081" s="81">
        <v>80</v>
      </c>
      <c r="G1081" s="81" t="s">
        <v>1221</v>
      </c>
      <c r="H1081" s="81" t="s">
        <v>1021</v>
      </c>
      <c r="I1081" s="78">
        <v>44781</v>
      </c>
      <c r="J1081" s="81"/>
      <c r="K1081" s="77" t="s">
        <v>872</v>
      </c>
      <c r="L1081" s="82" t="s">
        <v>1222</v>
      </c>
      <c r="M1081" s="77" t="s">
        <v>3</v>
      </c>
      <c r="N1081" s="83"/>
      <c r="O1081" s="84"/>
      <c r="P1081" s="76">
        <v>68.5</v>
      </c>
      <c r="Q1081" s="76">
        <v>25400</v>
      </c>
      <c r="R1081" s="76">
        <v>4</v>
      </c>
      <c r="S1081" s="85" t="s">
        <v>865</v>
      </c>
      <c r="T1081" s="76" t="s">
        <v>873</v>
      </c>
      <c r="U1081" s="76">
        <v>25.7</v>
      </c>
      <c r="V1081" s="81" t="s">
        <v>874</v>
      </c>
    </row>
    <row r="1082" spans="1:22" ht="15" customHeight="1">
      <c r="A1082" s="231">
        <v>91989764</v>
      </c>
      <c r="B1082" s="78">
        <v>44750</v>
      </c>
      <c r="C1082" s="79">
        <v>44751</v>
      </c>
      <c r="D1082" s="77" t="s">
        <v>862</v>
      </c>
      <c r="E1082" s="87">
        <v>44761</v>
      </c>
      <c r="F1082" s="81">
        <v>80</v>
      </c>
      <c r="G1082" s="81" t="s">
        <v>1221</v>
      </c>
      <c r="H1082" s="81" t="s">
        <v>1021</v>
      </c>
      <c r="I1082" s="78">
        <v>44781</v>
      </c>
      <c r="J1082" s="81"/>
      <c r="K1082" s="77" t="s">
        <v>872</v>
      </c>
      <c r="L1082" s="82" t="s">
        <v>1222</v>
      </c>
      <c r="M1082" s="77" t="s">
        <v>3</v>
      </c>
      <c r="N1082" s="83"/>
      <c r="O1082" s="84"/>
      <c r="P1082" s="76">
        <v>68.5</v>
      </c>
      <c r="Q1082" s="76">
        <v>25400</v>
      </c>
      <c r="R1082" s="76">
        <v>4</v>
      </c>
      <c r="S1082" s="85" t="s">
        <v>865</v>
      </c>
      <c r="T1082" s="76" t="s">
        <v>873</v>
      </c>
      <c r="U1082" s="76">
        <v>25.7</v>
      </c>
      <c r="V1082" s="81" t="s">
        <v>874</v>
      </c>
    </row>
    <row r="1083" spans="1:22" ht="15" customHeight="1">
      <c r="A1083" s="231">
        <v>91989780</v>
      </c>
      <c r="B1083" s="78">
        <v>44750</v>
      </c>
      <c r="C1083" s="79">
        <v>44751</v>
      </c>
      <c r="D1083" s="77" t="s">
        <v>862</v>
      </c>
      <c r="E1083" s="87">
        <v>44761</v>
      </c>
      <c r="F1083" s="81">
        <v>80</v>
      </c>
      <c r="G1083" s="81" t="s">
        <v>1221</v>
      </c>
      <c r="H1083" s="81" t="s">
        <v>1021</v>
      </c>
      <c r="I1083" s="78">
        <v>44781</v>
      </c>
      <c r="J1083" s="81"/>
      <c r="K1083" s="77" t="s">
        <v>872</v>
      </c>
      <c r="L1083" s="82" t="s">
        <v>1222</v>
      </c>
      <c r="M1083" s="77" t="s">
        <v>3</v>
      </c>
      <c r="N1083" s="83"/>
      <c r="O1083" s="84"/>
      <c r="P1083" s="76">
        <v>68.5</v>
      </c>
      <c r="Q1083" s="76">
        <v>25400</v>
      </c>
      <c r="R1083" s="76">
        <v>4</v>
      </c>
      <c r="S1083" s="85" t="s">
        <v>865</v>
      </c>
      <c r="T1083" s="76" t="s">
        <v>873</v>
      </c>
      <c r="U1083" s="76">
        <v>25.7</v>
      </c>
      <c r="V1083" s="81" t="s">
        <v>874</v>
      </c>
    </row>
    <row r="1084" spans="1:22" ht="15" customHeight="1">
      <c r="A1084" s="231">
        <v>91990812</v>
      </c>
      <c r="B1084" s="78">
        <v>44750</v>
      </c>
      <c r="C1084" s="79">
        <v>44751</v>
      </c>
      <c r="D1084" s="77" t="s">
        <v>862</v>
      </c>
      <c r="E1084" s="87">
        <v>44761</v>
      </c>
      <c r="F1084" s="81">
        <v>80</v>
      </c>
      <c r="G1084" s="81" t="s">
        <v>1221</v>
      </c>
      <c r="H1084" s="81" t="s">
        <v>1021</v>
      </c>
      <c r="I1084" s="78">
        <v>44781</v>
      </c>
      <c r="J1084" s="81"/>
      <c r="K1084" s="77" t="s">
        <v>872</v>
      </c>
      <c r="L1084" s="82" t="s">
        <v>1222</v>
      </c>
      <c r="M1084" s="77" t="s">
        <v>3</v>
      </c>
      <c r="N1084" s="83"/>
      <c r="O1084" s="84"/>
      <c r="P1084" s="76">
        <v>68.5</v>
      </c>
      <c r="Q1084" s="76">
        <v>25400</v>
      </c>
      <c r="R1084" s="76">
        <v>4</v>
      </c>
      <c r="S1084" s="85" t="s">
        <v>865</v>
      </c>
      <c r="T1084" s="76" t="s">
        <v>873</v>
      </c>
      <c r="U1084" s="76">
        <v>25.7</v>
      </c>
      <c r="V1084" s="81" t="s">
        <v>874</v>
      </c>
    </row>
    <row r="1085" spans="1:22" ht="15" customHeight="1">
      <c r="A1085" s="231">
        <v>91990820</v>
      </c>
      <c r="B1085" s="78">
        <v>44750</v>
      </c>
      <c r="C1085" s="79">
        <v>44751</v>
      </c>
      <c r="D1085" s="77" t="s">
        <v>862</v>
      </c>
      <c r="E1085" s="87">
        <v>44761</v>
      </c>
      <c r="F1085" s="81">
        <v>80</v>
      </c>
      <c r="G1085" s="81" t="s">
        <v>1221</v>
      </c>
      <c r="H1085" s="81" t="s">
        <v>1021</v>
      </c>
      <c r="I1085" s="78">
        <v>44781</v>
      </c>
      <c r="J1085" s="81"/>
      <c r="K1085" s="77" t="s">
        <v>872</v>
      </c>
      <c r="L1085" s="82" t="s">
        <v>1222</v>
      </c>
      <c r="M1085" s="77" t="s">
        <v>3</v>
      </c>
      <c r="N1085" s="83"/>
      <c r="O1085" s="84"/>
      <c r="P1085" s="76">
        <v>68.5</v>
      </c>
      <c r="Q1085" s="76">
        <v>25400</v>
      </c>
      <c r="R1085" s="76">
        <v>4</v>
      </c>
      <c r="S1085" s="85" t="s">
        <v>865</v>
      </c>
      <c r="T1085" s="76" t="s">
        <v>873</v>
      </c>
      <c r="U1085" s="76">
        <v>25.7</v>
      </c>
      <c r="V1085" s="81" t="s">
        <v>874</v>
      </c>
    </row>
    <row r="1086" spans="1:22" ht="15" customHeight="1">
      <c r="A1086" s="231">
        <v>91990838</v>
      </c>
      <c r="B1086" s="78">
        <v>44750</v>
      </c>
      <c r="C1086" s="79">
        <v>44751</v>
      </c>
      <c r="D1086" s="77" t="s">
        <v>862</v>
      </c>
      <c r="E1086" s="87">
        <v>44761</v>
      </c>
      <c r="F1086" s="81">
        <v>80</v>
      </c>
      <c r="G1086" s="81" t="s">
        <v>1221</v>
      </c>
      <c r="H1086" s="81" t="s">
        <v>1021</v>
      </c>
      <c r="I1086" s="78">
        <v>44781</v>
      </c>
      <c r="J1086" s="81"/>
      <c r="K1086" s="77" t="s">
        <v>872</v>
      </c>
      <c r="L1086" s="82" t="s">
        <v>1222</v>
      </c>
      <c r="M1086" s="77" t="s">
        <v>3</v>
      </c>
      <c r="N1086" s="83"/>
      <c r="O1086" s="84"/>
      <c r="P1086" s="76">
        <v>68.5</v>
      </c>
      <c r="Q1086" s="76">
        <v>25400</v>
      </c>
      <c r="R1086" s="76">
        <v>4</v>
      </c>
      <c r="S1086" s="85" t="s">
        <v>865</v>
      </c>
      <c r="T1086" s="76" t="s">
        <v>873</v>
      </c>
      <c r="U1086" s="76">
        <v>25.7</v>
      </c>
      <c r="V1086" s="81" t="s">
        <v>874</v>
      </c>
    </row>
    <row r="1087" spans="1:22" ht="15" customHeight="1">
      <c r="A1087" s="231">
        <v>91990879</v>
      </c>
      <c r="B1087" s="78">
        <v>44750</v>
      </c>
      <c r="C1087" s="79">
        <v>44751</v>
      </c>
      <c r="D1087" s="77" t="s">
        <v>862</v>
      </c>
      <c r="E1087" s="87">
        <v>44761</v>
      </c>
      <c r="F1087" s="81">
        <v>80</v>
      </c>
      <c r="G1087" s="81" t="s">
        <v>1221</v>
      </c>
      <c r="H1087" s="81" t="s">
        <v>1021</v>
      </c>
      <c r="I1087" s="78">
        <v>44781</v>
      </c>
      <c r="J1087" s="81"/>
      <c r="K1087" s="77" t="s">
        <v>872</v>
      </c>
      <c r="L1087" s="82" t="s">
        <v>1222</v>
      </c>
      <c r="M1087" s="77" t="s">
        <v>3</v>
      </c>
      <c r="N1087" s="83"/>
      <c r="O1087" s="84"/>
      <c r="P1087" s="76">
        <v>68.5</v>
      </c>
      <c r="Q1087" s="76">
        <v>25400</v>
      </c>
      <c r="R1087" s="76">
        <v>4</v>
      </c>
      <c r="S1087" s="85" t="s">
        <v>865</v>
      </c>
      <c r="T1087" s="76" t="s">
        <v>873</v>
      </c>
      <c r="U1087" s="76">
        <v>25.7</v>
      </c>
      <c r="V1087" s="81" t="s">
        <v>874</v>
      </c>
    </row>
    <row r="1088" spans="1:22" ht="15" customHeight="1">
      <c r="A1088" s="231">
        <v>91990895</v>
      </c>
      <c r="B1088" s="78">
        <v>44750</v>
      </c>
      <c r="C1088" s="79">
        <v>44751</v>
      </c>
      <c r="D1088" s="77" t="s">
        <v>862</v>
      </c>
      <c r="E1088" s="87">
        <v>44761</v>
      </c>
      <c r="F1088" s="81">
        <v>80</v>
      </c>
      <c r="G1088" s="81" t="s">
        <v>1221</v>
      </c>
      <c r="H1088" s="81" t="s">
        <v>1021</v>
      </c>
      <c r="I1088" s="78">
        <v>44781</v>
      </c>
      <c r="J1088" s="81"/>
      <c r="K1088" s="77" t="s">
        <v>872</v>
      </c>
      <c r="L1088" s="82" t="s">
        <v>1222</v>
      </c>
      <c r="M1088" s="77" t="s">
        <v>3</v>
      </c>
      <c r="N1088" s="83"/>
      <c r="O1088" s="84"/>
      <c r="P1088" s="76">
        <v>68.5</v>
      </c>
      <c r="Q1088" s="76">
        <v>25400</v>
      </c>
      <c r="R1088" s="76">
        <v>4</v>
      </c>
      <c r="S1088" s="85" t="s">
        <v>865</v>
      </c>
      <c r="T1088" s="76" t="s">
        <v>873</v>
      </c>
      <c r="U1088" s="76">
        <v>25.7</v>
      </c>
      <c r="V1088" s="81" t="s">
        <v>874</v>
      </c>
    </row>
    <row r="1089" spans="1:22" ht="15" customHeight="1">
      <c r="A1089" s="231">
        <v>91990911</v>
      </c>
      <c r="B1089" s="78">
        <v>44750</v>
      </c>
      <c r="C1089" s="79">
        <v>44751</v>
      </c>
      <c r="D1089" s="77" t="s">
        <v>862</v>
      </c>
      <c r="E1089" s="87">
        <v>44761</v>
      </c>
      <c r="F1089" s="81">
        <v>80</v>
      </c>
      <c r="G1089" s="81" t="s">
        <v>1221</v>
      </c>
      <c r="H1089" s="81" t="s">
        <v>1021</v>
      </c>
      <c r="I1089" s="78">
        <v>44781</v>
      </c>
      <c r="J1089" s="81"/>
      <c r="K1089" s="77" t="s">
        <v>872</v>
      </c>
      <c r="L1089" s="82" t="s">
        <v>1222</v>
      </c>
      <c r="M1089" s="77" t="s">
        <v>3</v>
      </c>
      <c r="N1089" s="83"/>
      <c r="O1089" s="84"/>
      <c r="P1089" s="76">
        <v>68.5</v>
      </c>
      <c r="Q1089" s="76">
        <v>25300</v>
      </c>
      <c r="R1089" s="76">
        <v>4</v>
      </c>
      <c r="S1089" s="85" t="s">
        <v>865</v>
      </c>
      <c r="T1089" s="76" t="s">
        <v>873</v>
      </c>
      <c r="U1089" s="76">
        <v>25.7</v>
      </c>
      <c r="V1089" s="81" t="s">
        <v>874</v>
      </c>
    </row>
    <row r="1090" spans="1:22" ht="15" customHeight="1">
      <c r="A1090" s="231">
        <v>91990937</v>
      </c>
      <c r="B1090" s="78">
        <v>44750</v>
      </c>
      <c r="C1090" s="79">
        <v>44751</v>
      </c>
      <c r="D1090" s="77" t="s">
        <v>862</v>
      </c>
      <c r="E1090" s="87">
        <v>44761</v>
      </c>
      <c r="F1090" s="81">
        <v>80</v>
      </c>
      <c r="G1090" s="81" t="s">
        <v>1221</v>
      </c>
      <c r="H1090" s="81" t="s">
        <v>1021</v>
      </c>
      <c r="I1090" s="78">
        <v>44781</v>
      </c>
      <c r="J1090" s="81"/>
      <c r="K1090" s="77" t="s">
        <v>872</v>
      </c>
      <c r="L1090" s="82" t="s">
        <v>1222</v>
      </c>
      <c r="M1090" s="77" t="s">
        <v>3</v>
      </c>
      <c r="N1090" s="83"/>
      <c r="O1090" s="84"/>
      <c r="P1090" s="76">
        <v>68.5</v>
      </c>
      <c r="Q1090" s="76">
        <v>25400</v>
      </c>
      <c r="R1090" s="76">
        <v>4</v>
      </c>
      <c r="S1090" s="85" t="s">
        <v>865</v>
      </c>
      <c r="T1090" s="76" t="s">
        <v>873</v>
      </c>
      <c r="U1090" s="76">
        <v>25.7</v>
      </c>
      <c r="V1090" s="81" t="s">
        <v>874</v>
      </c>
    </row>
    <row r="1091" spans="1:22" ht="15" customHeight="1">
      <c r="A1091" s="231">
        <v>91990945</v>
      </c>
      <c r="B1091" s="78">
        <v>44750</v>
      </c>
      <c r="C1091" s="79">
        <v>44751</v>
      </c>
      <c r="D1091" s="77" t="s">
        <v>862</v>
      </c>
      <c r="E1091" s="87">
        <v>44761</v>
      </c>
      <c r="F1091" s="81">
        <v>80</v>
      </c>
      <c r="G1091" s="81" t="s">
        <v>1221</v>
      </c>
      <c r="H1091" s="81" t="s">
        <v>1021</v>
      </c>
      <c r="I1091" s="78">
        <v>44781</v>
      </c>
      <c r="J1091" s="81"/>
      <c r="K1091" s="77" t="s">
        <v>872</v>
      </c>
      <c r="L1091" s="82" t="s">
        <v>1222</v>
      </c>
      <c r="M1091" s="77" t="s">
        <v>3</v>
      </c>
      <c r="N1091" s="83"/>
      <c r="O1091" s="84"/>
      <c r="P1091" s="76">
        <v>68.5</v>
      </c>
      <c r="Q1091" s="76">
        <v>25400</v>
      </c>
      <c r="R1091" s="76">
        <v>4</v>
      </c>
      <c r="S1091" s="85" t="s">
        <v>865</v>
      </c>
      <c r="T1091" s="76" t="s">
        <v>873</v>
      </c>
      <c r="U1091" s="76">
        <v>25.7</v>
      </c>
      <c r="V1091" s="81" t="s">
        <v>874</v>
      </c>
    </row>
    <row r="1092" spans="1:22" ht="15" customHeight="1">
      <c r="A1092" s="231">
        <v>91990960</v>
      </c>
      <c r="B1092" s="78">
        <v>44750</v>
      </c>
      <c r="C1092" s="79">
        <v>44751</v>
      </c>
      <c r="D1092" s="77" t="s">
        <v>862</v>
      </c>
      <c r="E1092" s="87">
        <v>44761</v>
      </c>
      <c r="F1092" s="81">
        <v>80</v>
      </c>
      <c r="G1092" s="81" t="s">
        <v>1221</v>
      </c>
      <c r="H1092" s="81" t="s">
        <v>1021</v>
      </c>
      <c r="I1092" s="78">
        <v>44781</v>
      </c>
      <c r="J1092" s="81"/>
      <c r="K1092" s="77" t="s">
        <v>872</v>
      </c>
      <c r="L1092" s="82" t="s">
        <v>1222</v>
      </c>
      <c r="M1092" s="77" t="s">
        <v>3</v>
      </c>
      <c r="N1092" s="83"/>
      <c r="O1092" s="84"/>
      <c r="P1092" s="76">
        <v>68.5</v>
      </c>
      <c r="Q1092" s="76">
        <v>25400</v>
      </c>
      <c r="R1092" s="76">
        <v>4</v>
      </c>
      <c r="S1092" s="85" t="s">
        <v>865</v>
      </c>
      <c r="T1092" s="76" t="s">
        <v>873</v>
      </c>
      <c r="U1092" s="76">
        <v>25.7</v>
      </c>
      <c r="V1092" s="81" t="s">
        <v>874</v>
      </c>
    </row>
    <row r="1093" spans="1:22" ht="15" customHeight="1">
      <c r="A1093" s="231">
        <v>92850692</v>
      </c>
      <c r="B1093" s="78">
        <v>44750</v>
      </c>
      <c r="C1093" s="79">
        <v>44751</v>
      </c>
      <c r="D1093" s="77" t="s">
        <v>862</v>
      </c>
      <c r="E1093" s="87">
        <v>44761</v>
      </c>
      <c r="F1093" s="81">
        <v>80</v>
      </c>
      <c r="G1093" s="81" t="s">
        <v>1221</v>
      </c>
      <c r="H1093" s="81" t="s">
        <v>1021</v>
      </c>
      <c r="I1093" s="78">
        <v>44781</v>
      </c>
      <c r="J1093" s="81"/>
      <c r="K1093" s="77" t="s">
        <v>872</v>
      </c>
      <c r="L1093" s="82" t="s">
        <v>1222</v>
      </c>
      <c r="M1093" s="77" t="s">
        <v>3</v>
      </c>
      <c r="N1093" s="83"/>
      <c r="O1093" s="84"/>
      <c r="P1093" s="76">
        <v>69</v>
      </c>
      <c r="Q1093" s="76">
        <v>24700</v>
      </c>
      <c r="R1093" s="76">
        <v>4</v>
      </c>
      <c r="S1093" s="85" t="s">
        <v>865</v>
      </c>
      <c r="T1093" s="101" t="s">
        <v>897</v>
      </c>
      <c r="U1093" s="76">
        <v>25.38</v>
      </c>
      <c r="V1093" s="81" t="s">
        <v>874</v>
      </c>
    </row>
    <row r="1094" spans="1:22" ht="15" customHeight="1">
      <c r="A1094" s="231">
        <v>98034564</v>
      </c>
      <c r="B1094" s="78">
        <v>44750</v>
      </c>
      <c r="C1094" s="79">
        <v>44751</v>
      </c>
      <c r="D1094" s="77" t="s">
        <v>862</v>
      </c>
      <c r="E1094" s="87">
        <v>44761</v>
      </c>
      <c r="F1094" s="81">
        <v>80</v>
      </c>
      <c r="G1094" s="81" t="s">
        <v>1221</v>
      </c>
      <c r="H1094" s="81" t="s">
        <v>1021</v>
      </c>
      <c r="I1094" s="78">
        <v>44781</v>
      </c>
      <c r="J1094" s="81"/>
      <c r="K1094" s="77" t="s">
        <v>872</v>
      </c>
      <c r="L1094" s="82" t="s">
        <v>1222</v>
      </c>
      <c r="M1094" s="77" t="s">
        <v>3</v>
      </c>
      <c r="N1094" s="83"/>
      <c r="O1094" s="84"/>
      <c r="P1094" s="76">
        <v>69</v>
      </c>
      <c r="Q1094" s="76">
        <v>25000</v>
      </c>
      <c r="R1094" s="76">
        <v>4</v>
      </c>
      <c r="S1094" s="85" t="s">
        <v>875</v>
      </c>
      <c r="T1094" s="88" t="s">
        <v>876</v>
      </c>
      <c r="U1094" s="76">
        <v>25.22</v>
      </c>
      <c r="V1094" s="81" t="s">
        <v>874</v>
      </c>
    </row>
    <row r="1095" spans="1:22" ht="15" customHeight="1">
      <c r="A1095" s="231">
        <v>98315963</v>
      </c>
      <c r="B1095" s="78">
        <v>44750</v>
      </c>
      <c r="C1095" s="79">
        <v>44751</v>
      </c>
      <c r="D1095" s="77" t="s">
        <v>862</v>
      </c>
      <c r="E1095" s="87">
        <v>44761</v>
      </c>
      <c r="F1095" s="81">
        <v>80</v>
      </c>
      <c r="G1095" s="81" t="s">
        <v>1221</v>
      </c>
      <c r="H1095" s="81" t="s">
        <v>1021</v>
      </c>
      <c r="I1095" s="78">
        <v>44781</v>
      </c>
      <c r="J1095" s="81"/>
      <c r="K1095" s="77" t="s">
        <v>872</v>
      </c>
      <c r="L1095" s="82" t="s">
        <v>1222</v>
      </c>
      <c r="M1095" s="77" t="s">
        <v>3</v>
      </c>
      <c r="N1095" s="83"/>
      <c r="O1095" s="84"/>
      <c r="P1095" s="76">
        <v>69.2</v>
      </c>
      <c r="Q1095" s="76">
        <v>24300</v>
      </c>
      <c r="R1095" s="76">
        <v>4</v>
      </c>
      <c r="S1095" s="85" t="s">
        <v>865</v>
      </c>
      <c r="T1095" s="76" t="s">
        <v>866</v>
      </c>
      <c r="U1095" s="76">
        <v>25.46</v>
      </c>
      <c r="V1095" s="81" t="s">
        <v>874</v>
      </c>
    </row>
    <row r="1096" spans="1:22" ht="15" customHeight="1">
      <c r="A1096" s="231">
        <v>98509656</v>
      </c>
      <c r="B1096" s="78">
        <v>44750</v>
      </c>
      <c r="C1096" s="79">
        <v>44751</v>
      </c>
      <c r="D1096" s="77" t="s">
        <v>862</v>
      </c>
      <c r="E1096" s="87">
        <v>44761</v>
      </c>
      <c r="F1096" s="81">
        <v>80</v>
      </c>
      <c r="G1096" s="81" t="s">
        <v>1221</v>
      </c>
      <c r="H1096" s="81" t="s">
        <v>1021</v>
      </c>
      <c r="I1096" s="78">
        <v>44781</v>
      </c>
      <c r="J1096" s="81"/>
      <c r="K1096" s="77" t="s">
        <v>872</v>
      </c>
      <c r="L1096" s="82" t="s">
        <v>1222</v>
      </c>
      <c r="M1096" s="77" t="s">
        <v>3</v>
      </c>
      <c r="N1096" s="83"/>
      <c r="O1096" s="84"/>
      <c r="P1096" s="76">
        <v>68.5</v>
      </c>
      <c r="Q1096" s="76">
        <v>25400</v>
      </c>
      <c r="R1096" s="76">
        <v>4</v>
      </c>
      <c r="S1096" s="85" t="s">
        <v>865</v>
      </c>
      <c r="T1096" s="76" t="s">
        <v>873</v>
      </c>
      <c r="U1096" s="76">
        <v>25.7</v>
      </c>
      <c r="V1096" s="81" t="s">
        <v>874</v>
      </c>
    </row>
    <row r="1097" spans="1:22" ht="15" customHeight="1">
      <c r="A1097" s="231">
        <v>98509672</v>
      </c>
      <c r="B1097" s="78">
        <v>44750</v>
      </c>
      <c r="C1097" s="79">
        <v>44751</v>
      </c>
      <c r="D1097" s="77" t="s">
        <v>862</v>
      </c>
      <c r="E1097" s="87">
        <v>44761</v>
      </c>
      <c r="F1097" s="81">
        <v>80</v>
      </c>
      <c r="G1097" s="81" t="s">
        <v>1221</v>
      </c>
      <c r="H1097" s="81" t="s">
        <v>1021</v>
      </c>
      <c r="I1097" s="78">
        <v>44781</v>
      </c>
      <c r="J1097" s="81"/>
      <c r="K1097" s="77" t="s">
        <v>872</v>
      </c>
      <c r="L1097" s="82" t="s">
        <v>1222</v>
      </c>
      <c r="M1097" s="77" t="s">
        <v>3</v>
      </c>
      <c r="N1097" s="83"/>
      <c r="O1097" s="84"/>
      <c r="P1097" s="76">
        <v>68.5</v>
      </c>
      <c r="Q1097" s="76">
        <v>25500</v>
      </c>
      <c r="R1097" s="76">
        <v>4</v>
      </c>
      <c r="S1097" s="85" t="s">
        <v>865</v>
      </c>
      <c r="T1097" s="76" t="s">
        <v>873</v>
      </c>
      <c r="U1097" s="76">
        <v>25.7</v>
      </c>
      <c r="V1097" s="81" t="s">
        <v>874</v>
      </c>
    </row>
    <row r="1098" spans="1:22" ht="15" customHeight="1">
      <c r="A1098" s="231">
        <v>98510332</v>
      </c>
      <c r="B1098" s="78">
        <v>44750</v>
      </c>
      <c r="C1098" s="79">
        <v>44751</v>
      </c>
      <c r="D1098" s="77" t="s">
        <v>862</v>
      </c>
      <c r="E1098" s="87">
        <v>44761</v>
      </c>
      <c r="F1098" s="81">
        <v>80</v>
      </c>
      <c r="G1098" s="81" t="s">
        <v>1221</v>
      </c>
      <c r="H1098" s="81" t="s">
        <v>1021</v>
      </c>
      <c r="I1098" s="78">
        <v>44781</v>
      </c>
      <c r="J1098" s="81"/>
      <c r="K1098" s="77" t="s">
        <v>872</v>
      </c>
      <c r="L1098" s="82" t="s">
        <v>1222</v>
      </c>
      <c r="M1098" s="77" t="s">
        <v>3</v>
      </c>
      <c r="N1098" s="83"/>
      <c r="O1098" s="84"/>
      <c r="P1098" s="76">
        <v>68.5</v>
      </c>
      <c r="Q1098" s="76">
        <v>25400</v>
      </c>
      <c r="R1098" s="76">
        <v>4</v>
      </c>
      <c r="S1098" s="85" t="s">
        <v>865</v>
      </c>
      <c r="T1098" s="76" t="s">
        <v>873</v>
      </c>
      <c r="U1098" s="76">
        <v>25.7</v>
      </c>
      <c r="V1098" s="81" t="s">
        <v>874</v>
      </c>
    </row>
    <row r="1099" spans="1:22" ht="15" customHeight="1">
      <c r="A1099" s="231">
        <v>98524069</v>
      </c>
      <c r="B1099" s="78">
        <v>44750</v>
      </c>
      <c r="C1099" s="79">
        <v>44751</v>
      </c>
      <c r="D1099" s="77" t="s">
        <v>862</v>
      </c>
      <c r="E1099" s="87">
        <v>44761</v>
      </c>
      <c r="F1099" s="81">
        <v>80</v>
      </c>
      <c r="G1099" s="81" t="s">
        <v>1221</v>
      </c>
      <c r="H1099" s="81" t="s">
        <v>1021</v>
      </c>
      <c r="I1099" s="78">
        <v>44781</v>
      </c>
      <c r="J1099" s="81"/>
      <c r="K1099" s="77" t="s">
        <v>872</v>
      </c>
      <c r="L1099" s="82" t="s">
        <v>1222</v>
      </c>
      <c r="M1099" s="77" t="s">
        <v>3</v>
      </c>
      <c r="N1099" s="83"/>
      <c r="O1099" s="84"/>
      <c r="P1099" s="76">
        <v>69.2</v>
      </c>
      <c r="Q1099" s="76">
        <v>24400</v>
      </c>
      <c r="R1099" s="76">
        <v>4</v>
      </c>
      <c r="S1099" s="85" t="s">
        <v>865</v>
      </c>
      <c r="T1099" s="76" t="s">
        <v>866</v>
      </c>
      <c r="U1099" s="76">
        <v>25.46</v>
      </c>
      <c r="V1099" s="81" t="s">
        <v>874</v>
      </c>
    </row>
    <row r="1100" spans="1:22" ht="15" customHeight="1">
      <c r="A1100" s="124">
        <v>54056296</v>
      </c>
      <c r="B1100" s="119">
        <v>44724</v>
      </c>
      <c r="C1100" s="79"/>
      <c r="D1100" s="81"/>
      <c r="E1100" s="77"/>
      <c r="F1100" s="81">
        <v>80</v>
      </c>
      <c r="G1100" s="81" t="s">
        <v>1221</v>
      </c>
      <c r="H1100" s="81"/>
      <c r="I1100" s="81"/>
      <c r="J1100" s="77" t="s">
        <v>1223</v>
      </c>
      <c r="K1100" s="116" t="s">
        <v>932</v>
      </c>
      <c r="L1100" s="232" t="s">
        <v>1224</v>
      </c>
      <c r="M1100" s="77" t="s">
        <v>1225</v>
      </c>
      <c r="N1100" s="83"/>
      <c r="O1100" s="84"/>
      <c r="P1100" s="76">
        <v>69</v>
      </c>
      <c r="Q1100" s="81">
        <v>25000</v>
      </c>
      <c r="R1100" s="81">
        <v>4</v>
      </c>
      <c r="S1100" s="89" t="s">
        <v>877</v>
      </c>
      <c r="T1100" s="100" t="s">
        <v>891</v>
      </c>
      <c r="U1100" s="81">
        <v>25.22</v>
      </c>
      <c r="V1100" s="117" t="s">
        <v>934</v>
      </c>
    </row>
    <row r="1101" spans="1:22" ht="15" customHeight="1">
      <c r="A1101" s="91"/>
      <c r="B1101" s="93"/>
      <c r="C1101" s="93"/>
      <c r="D1101" s="92"/>
      <c r="E1101" s="92"/>
      <c r="F1101" s="92"/>
      <c r="G1101" s="190"/>
      <c r="H1101" s="190"/>
      <c r="I1101" s="190"/>
      <c r="J1101" s="190"/>
      <c r="K1101" s="190"/>
      <c r="L1101" s="92"/>
      <c r="M1101" s="92"/>
      <c r="N1101" s="92"/>
      <c r="O1101" s="94"/>
      <c r="P1101" s="92"/>
      <c r="Q1101" s="92"/>
      <c r="R1101" s="92"/>
      <c r="S1101" s="92"/>
      <c r="T1101" s="92"/>
      <c r="U1101" s="92"/>
      <c r="V1101" s="92"/>
    </row>
    <row r="1102" spans="1:22" ht="15" customHeight="1">
      <c r="A1102" s="233"/>
      <c r="B1102" s="235"/>
      <c r="C1102" s="235"/>
      <c r="D1102" s="236"/>
      <c r="E1102" s="236"/>
      <c r="F1102" s="234"/>
      <c r="G1102" s="271"/>
      <c r="H1102" s="443" t="s">
        <v>1226</v>
      </c>
      <c r="I1102" s="440"/>
      <c r="J1102" s="441"/>
      <c r="K1102" s="236"/>
      <c r="L1102" s="234"/>
      <c r="M1102" s="234"/>
      <c r="N1102" s="236"/>
      <c r="O1102" s="237"/>
      <c r="P1102" s="236"/>
      <c r="Q1102" s="236"/>
      <c r="R1102" s="236"/>
      <c r="S1102" s="236"/>
      <c r="T1102" s="236"/>
      <c r="U1102" s="238"/>
      <c r="V1102" s="236"/>
    </row>
    <row r="1103" spans="1:22" ht="15" customHeight="1">
      <c r="A1103" s="240">
        <v>97924997</v>
      </c>
      <c r="B1103" s="78">
        <v>44723</v>
      </c>
      <c r="C1103" s="79">
        <v>44724</v>
      </c>
      <c r="D1103" s="77" t="s">
        <v>862</v>
      </c>
      <c r="E1103" s="80">
        <v>44762.097222222219</v>
      </c>
      <c r="F1103" s="77">
        <v>80</v>
      </c>
      <c r="G1103" s="81" t="s">
        <v>1226</v>
      </c>
      <c r="H1103" s="81" t="s">
        <v>1227</v>
      </c>
      <c r="I1103" s="78">
        <v>44754</v>
      </c>
      <c r="J1103" s="81"/>
      <c r="K1103" s="111" t="s">
        <v>117</v>
      </c>
      <c r="L1103" s="82" t="s">
        <v>1228</v>
      </c>
      <c r="M1103" s="77" t="s">
        <v>5</v>
      </c>
      <c r="N1103" s="83"/>
      <c r="O1103" s="84"/>
      <c r="P1103" s="76">
        <v>74.5</v>
      </c>
      <c r="Q1103" s="76">
        <v>25100</v>
      </c>
      <c r="R1103" s="76">
        <v>4</v>
      </c>
      <c r="S1103" s="85" t="s">
        <v>865</v>
      </c>
      <c r="T1103" s="90" t="s">
        <v>879</v>
      </c>
      <c r="U1103" s="76">
        <v>25.62</v>
      </c>
      <c r="V1103" s="111" t="s">
        <v>909</v>
      </c>
    </row>
    <row r="1104" spans="1:22" ht="15" customHeight="1">
      <c r="A1104" s="240">
        <v>91679894</v>
      </c>
      <c r="B1104" s="78">
        <v>44723</v>
      </c>
      <c r="C1104" s="79">
        <v>44724</v>
      </c>
      <c r="D1104" s="77" t="s">
        <v>862</v>
      </c>
      <c r="E1104" s="87">
        <v>44762</v>
      </c>
      <c r="F1104" s="77">
        <v>80</v>
      </c>
      <c r="G1104" s="81" t="s">
        <v>1226</v>
      </c>
      <c r="H1104" s="81" t="s">
        <v>1227</v>
      </c>
      <c r="I1104" s="78">
        <v>44754</v>
      </c>
      <c r="J1104" s="81"/>
      <c r="K1104" s="111" t="s">
        <v>117</v>
      </c>
      <c r="L1104" s="82" t="s">
        <v>1228</v>
      </c>
      <c r="M1104" s="77" t="s">
        <v>5</v>
      </c>
      <c r="N1104" s="83"/>
      <c r="O1104" s="84"/>
      <c r="P1104" s="76">
        <v>69</v>
      </c>
      <c r="Q1104" s="76">
        <v>25000</v>
      </c>
      <c r="R1104" s="76">
        <v>4</v>
      </c>
      <c r="S1104" s="85" t="s">
        <v>875</v>
      </c>
      <c r="T1104" s="88" t="s">
        <v>876</v>
      </c>
      <c r="U1104" s="76">
        <v>25.22</v>
      </c>
      <c r="V1104" s="111" t="s">
        <v>909</v>
      </c>
    </row>
    <row r="1105" spans="1:22" ht="15" customHeight="1">
      <c r="A1105" s="240">
        <v>98098882</v>
      </c>
      <c r="B1105" s="78">
        <v>44723</v>
      </c>
      <c r="C1105" s="79">
        <v>44724</v>
      </c>
      <c r="D1105" s="77" t="s">
        <v>862</v>
      </c>
      <c r="E1105" s="87">
        <v>44762</v>
      </c>
      <c r="F1105" s="77">
        <v>80</v>
      </c>
      <c r="G1105" s="81" t="s">
        <v>1226</v>
      </c>
      <c r="H1105" s="81" t="s">
        <v>1227</v>
      </c>
      <c r="I1105" s="78">
        <v>44754</v>
      </c>
      <c r="J1105" s="81"/>
      <c r="K1105" s="111" t="s">
        <v>117</v>
      </c>
      <c r="L1105" s="82" t="s">
        <v>1228</v>
      </c>
      <c r="M1105" s="77" t="s">
        <v>5</v>
      </c>
      <c r="N1105" s="83"/>
      <c r="O1105" s="84"/>
      <c r="P1105" s="76">
        <v>69</v>
      </c>
      <c r="Q1105" s="76">
        <v>25000</v>
      </c>
      <c r="R1105" s="76">
        <v>4</v>
      </c>
      <c r="S1105" s="85" t="s">
        <v>875</v>
      </c>
      <c r="T1105" s="88" t="s">
        <v>876</v>
      </c>
      <c r="U1105" s="76">
        <v>25.22</v>
      </c>
      <c r="V1105" s="111" t="s">
        <v>909</v>
      </c>
    </row>
    <row r="1106" spans="1:22" ht="15" customHeight="1">
      <c r="A1106" s="240">
        <v>98169006</v>
      </c>
      <c r="B1106" s="78">
        <v>44723</v>
      </c>
      <c r="C1106" s="79">
        <v>44724</v>
      </c>
      <c r="D1106" s="77" t="s">
        <v>862</v>
      </c>
      <c r="E1106" s="87">
        <v>44762</v>
      </c>
      <c r="F1106" s="77">
        <v>80</v>
      </c>
      <c r="G1106" s="81" t="s">
        <v>1226</v>
      </c>
      <c r="H1106" s="81" t="s">
        <v>1227</v>
      </c>
      <c r="I1106" s="78">
        <v>44754</v>
      </c>
      <c r="J1106" s="81"/>
      <c r="K1106" s="111" t="s">
        <v>117</v>
      </c>
      <c r="L1106" s="82" t="s">
        <v>1228</v>
      </c>
      <c r="M1106" s="77" t="s">
        <v>5</v>
      </c>
      <c r="N1106" s="83"/>
      <c r="O1106" s="84"/>
      <c r="P1106" s="76">
        <v>69</v>
      </c>
      <c r="Q1106" s="81">
        <v>25000</v>
      </c>
      <c r="R1106" s="81">
        <v>4</v>
      </c>
      <c r="S1106" s="89" t="s">
        <v>877</v>
      </c>
      <c r="T1106" s="76" t="s">
        <v>878</v>
      </c>
      <c r="U1106" s="76">
        <v>25.186</v>
      </c>
      <c r="V1106" s="111" t="s">
        <v>909</v>
      </c>
    </row>
    <row r="1107" spans="1:22" ht="15" customHeight="1">
      <c r="A1107" s="240">
        <v>98197783</v>
      </c>
      <c r="B1107" s="78">
        <v>44723</v>
      </c>
      <c r="C1107" s="79">
        <v>44724</v>
      </c>
      <c r="D1107" s="77" t="s">
        <v>862</v>
      </c>
      <c r="E1107" s="87">
        <v>44762</v>
      </c>
      <c r="F1107" s="77">
        <v>80</v>
      </c>
      <c r="G1107" s="81" t="s">
        <v>1226</v>
      </c>
      <c r="H1107" s="81" t="s">
        <v>1227</v>
      </c>
      <c r="I1107" s="78">
        <v>44754</v>
      </c>
      <c r="J1107" s="81"/>
      <c r="K1107" s="111" t="s">
        <v>117</v>
      </c>
      <c r="L1107" s="82" t="s">
        <v>1228</v>
      </c>
      <c r="M1107" s="77" t="s">
        <v>5</v>
      </c>
      <c r="N1107" s="83"/>
      <c r="O1107" s="84"/>
      <c r="P1107" s="76">
        <v>69</v>
      </c>
      <c r="Q1107" s="76">
        <v>25000</v>
      </c>
      <c r="R1107" s="76">
        <v>4</v>
      </c>
      <c r="S1107" s="85" t="s">
        <v>875</v>
      </c>
      <c r="T1107" s="88" t="s">
        <v>876</v>
      </c>
      <c r="U1107" s="76">
        <v>25.22</v>
      </c>
      <c r="V1107" s="111" t="s">
        <v>909</v>
      </c>
    </row>
    <row r="1108" spans="1:22" ht="15" customHeight="1">
      <c r="A1108" s="240">
        <v>98520968</v>
      </c>
      <c r="B1108" s="78">
        <v>44723</v>
      </c>
      <c r="C1108" s="79">
        <v>44724</v>
      </c>
      <c r="D1108" s="77" t="s">
        <v>862</v>
      </c>
      <c r="E1108" s="87">
        <v>44762</v>
      </c>
      <c r="F1108" s="77">
        <v>80</v>
      </c>
      <c r="G1108" s="81" t="s">
        <v>1226</v>
      </c>
      <c r="H1108" s="81" t="s">
        <v>1227</v>
      </c>
      <c r="I1108" s="78">
        <v>44754</v>
      </c>
      <c r="J1108" s="81"/>
      <c r="K1108" s="111" t="s">
        <v>117</v>
      </c>
      <c r="L1108" s="82" t="s">
        <v>1228</v>
      </c>
      <c r="M1108" s="77" t="s">
        <v>5</v>
      </c>
      <c r="N1108" s="83"/>
      <c r="O1108" s="84"/>
      <c r="P1108" s="76">
        <v>74.5</v>
      </c>
      <c r="Q1108" s="76">
        <v>25100</v>
      </c>
      <c r="R1108" s="76">
        <v>4</v>
      </c>
      <c r="S1108" s="85" t="s">
        <v>865</v>
      </c>
      <c r="T1108" s="90" t="s">
        <v>879</v>
      </c>
      <c r="U1108" s="76">
        <v>25.62</v>
      </c>
      <c r="V1108" s="111" t="s">
        <v>909</v>
      </c>
    </row>
    <row r="1109" spans="1:22" ht="15" customHeight="1">
      <c r="A1109" s="240">
        <v>98514359</v>
      </c>
      <c r="B1109" s="78">
        <v>44723</v>
      </c>
      <c r="C1109" s="79">
        <v>44724</v>
      </c>
      <c r="D1109" s="77" t="s">
        <v>862</v>
      </c>
      <c r="E1109" s="87">
        <v>44762</v>
      </c>
      <c r="F1109" s="77">
        <v>80</v>
      </c>
      <c r="G1109" s="81" t="s">
        <v>1226</v>
      </c>
      <c r="H1109" s="81" t="s">
        <v>1227</v>
      </c>
      <c r="I1109" s="78">
        <v>44754</v>
      </c>
      <c r="J1109" s="81"/>
      <c r="K1109" s="111" t="s">
        <v>117</v>
      </c>
      <c r="L1109" s="82" t="s">
        <v>1228</v>
      </c>
      <c r="M1109" s="77" t="s">
        <v>5</v>
      </c>
      <c r="N1109" s="83"/>
      <c r="O1109" s="84"/>
      <c r="P1109" s="76">
        <v>74.5</v>
      </c>
      <c r="Q1109" s="76">
        <v>25100</v>
      </c>
      <c r="R1109" s="76">
        <v>4</v>
      </c>
      <c r="S1109" s="85" t="s">
        <v>865</v>
      </c>
      <c r="T1109" s="90" t="s">
        <v>879</v>
      </c>
      <c r="U1109" s="76">
        <v>25.62</v>
      </c>
      <c r="V1109" s="111" t="s">
        <v>909</v>
      </c>
    </row>
    <row r="1110" spans="1:22" ht="15" customHeight="1">
      <c r="A1110" s="240">
        <v>98520984</v>
      </c>
      <c r="B1110" s="78">
        <v>44723</v>
      </c>
      <c r="C1110" s="79">
        <v>44724</v>
      </c>
      <c r="D1110" s="77" t="s">
        <v>862</v>
      </c>
      <c r="E1110" s="87">
        <v>44762</v>
      </c>
      <c r="F1110" s="77">
        <v>80</v>
      </c>
      <c r="G1110" s="81" t="s">
        <v>1226</v>
      </c>
      <c r="H1110" s="81" t="s">
        <v>1227</v>
      </c>
      <c r="I1110" s="78">
        <v>44754</v>
      </c>
      <c r="J1110" s="81"/>
      <c r="K1110" s="111" t="s">
        <v>117</v>
      </c>
      <c r="L1110" s="82" t="s">
        <v>1228</v>
      </c>
      <c r="M1110" s="77" t="s">
        <v>5</v>
      </c>
      <c r="N1110" s="83"/>
      <c r="O1110" s="84"/>
      <c r="P1110" s="76">
        <v>74.5</v>
      </c>
      <c r="Q1110" s="76">
        <v>25100</v>
      </c>
      <c r="R1110" s="76">
        <v>4</v>
      </c>
      <c r="S1110" s="85" t="s">
        <v>865</v>
      </c>
      <c r="T1110" s="90" t="s">
        <v>879</v>
      </c>
      <c r="U1110" s="76">
        <v>25.62</v>
      </c>
      <c r="V1110" s="111" t="s">
        <v>909</v>
      </c>
    </row>
    <row r="1111" spans="1:22" ht="15" customHeight="1">
      <c r="A1111" s="240">
        <v>98520992</v>
      </c>
      <c r="B1111" s="78">
        <v>44723</v>
      </c>
      <c r="C1111" s="79">
        <v>44724</v>
      </c>
      <c r="D1111" s="77" t="s">
        <v>862</v>
      </c>
      <c r="E1111" s="87">
        <v>44762</v>
      </c>
      <c r="F1111" s="77">
        <v>80</v>
      </c>
      <c r="G1111" s="81" t="s">
        <v>1226</v>
      </c>
      <c r="H1111" s="81" t="s">
        <v>1227</v>
      </c>
      <c r="I1111" s="78">
        <v>44754</v>
      </c>
      <c r="J1111" s="81"/>
      <c r="K1111" s="111" t="s">
        <v>117</v>
      </c>
      <c r="L1111" s="82" t="s">
        <v>1228</v>
      </c>
      <c r="M1111" s="77" t="s">
        <v>5</v>
      </c>
      <c r="N1111" s="83"/>
      <c r="O1111" s="84"/>
      <c r="P1111" s="76">
        <v>74.5</v>
      </c>
      <c r="Q1111" s="76">
        <v>25100</v>
      </c>
      <c r="R1111" s="76">
        <v>4</v>
      </c>
      <c r="S1111" s="85" t="s">
        <v>865</v>
      </c>
      <c r="T1111" s="90" t="s">
        <v>879</v>
      </c>
      <c r="U1111" s="76">
        <v>25.62</v>
      </c>
      <c r="V1111" s="111" t="s">
        <v>909</v>
      </c>
    </row>
    <row r="1112" spans="1:22" ht="15" customHeight="1">
      <c r="A1112" s="240">
        <v>98521214</v>
      </c>
      <c r="B1112" s="78">
        <v>44723</v>
      </c>
      <c r="C1112" s="79">
        <v>44724</v>
      </c>
      <c r="D1112" s="77" t="s">
        <v>862</v>
      </c>
      <c r="E1112" s="87">
        <v>44762</v>
      </c>
      <c r="F1112" s="77">
        <v>80</v>
      </c>
      <c r="G1112" s="81" t="s">
        <v>1226</v>
      </c>
      <c r="H1112" s="81" t="s">
        <v>1227</v>
      </c>
      <c r="I1112" s="78">
        <v>44754</v>
      </c>
      <c r="J1112" s="81"/>
      <c r="K1112" s="111" t="s">
        <v>117</v>
      </c>
      <c r="L1112" s="82" t="s">
        <v>1228</v>
      </c>
      <c r="M1112" s="77" t="s">
        <v>5</v>
      </c>
      <c r="N1112" s="83"/>
      <c r="O1112" s="84"/>
      <c r="P1112" s="76">
        <v>74.5</v>
      </c>
      <c r="Q1112" s="76">
        <v>25100</v>
      </c>
      <c r="R1112" s="76">
        <v>4</v>
      </c>
      <c r="S1112" s="85" t="s">
        <v>865</v>
      </c>
      <c r="T1112" s="90" t="s">
        <v>879</v>
      </c>
      <c r="U1112" s="76">
        <v>25.62</v>
      </c>
      <c r="V1112" s="111" t="s">
        <v>909</v>
      </c>
    </row>
    <row r="1113" spans="1:22" ht="15" customHeight="1">
      <c r="A1113" s="242">
        <v>54963350</v>
      </c>
      <c r="B1113" s="119">
        <v>44699</v>
      </c>
      <c r="C1113" s="120">
        <v>44699</v>
      </c>
      <c r="D1113" s="114" t="s">
        <v>862</v>
      </c>
      <c r="E1113" s="87">
        <v>44762</v>
      </c>
      <c r="F1113" s="114">
        <v>80</v>
      </c>
      <c r="G1113" s="81" t="s">
        <v>1226</v>
      </c>
      <c r="H1113" s="114" t="s">
        <v>1229</v>
      </c>
      <c r="I1113" s="243">
        <v>44739</v>
      </c>
      <c r="J1113" s="121" t="s">
        <v>1230</v>
      </c>
      <c r="K1113" s="111" t="s">
        <v>117</v>
      </c>
      <c r="L1113" s="82" t="s">
        <v>1231</v>
      </c>
      <c r="M1113" s="121" t="s">
        <v>5</v>
      </c>
      <c r="N1113" s="122"/>
      <c r="O1113" s="84"/>
      <c r="P1113" s="76">
        <v>68</v>
      </c>
      <c r="Q1113" s="81">
        <v>26000</v>
      </c>
      <c r="R1113" s="81">
        <v>4</v>
      </c>
      <c r="S1113" s="89" t="s">
        <v>877</v>
      </c>
      <c r="T1113" s="100" t="s">
        <v>891</v>
      </c>
      <c r="U1113" s="81">
        <v>25.22</v>
      </c>
      <c r="V1113" s="111" t="s">
        <v>909</v>
      </c>
    </row>
    <row r="1114" spans="1:22" ht="15" customHeight="1">
      <c r="A1114" s="242">
        <v>92833797</v>
      </c>
      <c r="B1114" s="119">
        <v>44695</v>
      </c>
      <c r="C1114" s="120">
        <v>44695</v>
      </c>
      <c r="D1114" s="114" t="s">
        <v>862</v>
      </c>
      <c r="E1114" s="87">
        <v>44762</v>
      </c>
      <c r="F1114" s="114">
        <v>80</v>
      </c>
      <c r="G1114" s="81" t="s">
        <v>1226</v>
      </c>
      <c r="H1114" s="114" t="s">
        <v>1232</v>
      </c>
      <c r="I1114" s="78">
        <v>44758</v>
      </c>
      <c r="J1114" s="121"/>
      <c r="K1114" s="111" t="s">
        <v>117</v>
      </c>
      <c r="L1114" s="82" t="s">
        <v>1233</v>
      </c>
      <c r="M1114" s="121" t="s">
        <v>5</v>
      </c>
      <c r="N1114" s="122"/>
      <c r="O1114" s="84"/>
      <c r="P1114" s="76">
        <v>74.5</v>
      </c>
      <c r="Q1114" s="76">
        <v>25100</v>
      </c>
      <c r="R1114" s="76">
        <v>4</v>
      </c>
      <c r="S1114" s="85" t="s">
        <v>865</v>
      </c>
      <c r="T1114" s="90" t="s">
        <v>879</v>
      </c>
      <c r="U1114" s="76">
        <v>25.62</v>
      </c>
      <c r="V1114" s="111" t="s">
        <v>909</v>
      </c>
    </row>
    <row r="1115" spans="1:22" ht="15" customHeight="1">
      <c r="A1115" s="240">
        <v>98521032</v>
      </c>
      <c r="B1115" s="78">
        <v>44723</v>
      </c>
      <c r="C1115" s="79">
        <v>44724</v>
      </c>
      <c r="D1115" s="77" t="s">
        <v>862</v>
      </c>
      <c r="E1115" s="87">
        <v>44762</v>
      </c>
      <c r="F1115" s="77">
        <v>80</v>
      </c>
      <c r="G1115" s="81" t="s">
        <v>1226</v>
      </c>
      <c r="H1115" s="81" t="s">
        <v>1227</v>
      </c>
      <c r="I1115" s="78">
        <v>44754</v>
      </c>
      <c r="J1115" s="81"/>
      <c r="K1115" s="111" t="s">
        <v>117</v>
      </c>
      <c r="L1115" s="82" t="s">
        <v>1228</v>
      </c>
      <c r="M1115" s="77" t="s">
        <v>5</v>
      </c>
      <c r="N1115" s="83"/>
      <c r="O1115" s="84"/>
      <c r="P1115" s="76">
        <v>74.5</v>
      </c>
      <c r="Q1115" s="76">
        <v>25100</v>
      </c>
      <c r="R1115" s="76">
        <v>4</v>
      </c>
      <c r="S1115" s="85" t="s">
        <v>865</v>
      </c>
      <c r="T1115" s="90" t="s">
        <v>879</v>
      </c>
      <c r="U1115" s="76">
        <v>25.62</v>
      </c>
      <c r="V1115" s="111" t="s">
        <v>909</v>
      </c>
    </row>
    <row r="1116" spans="1:22" ht="15" customHeight="1">
      <c r="A1116" s="240">
        <v>98521040</v>
      </c>
      <c r="B1116" s="78">
        <v>44723</v>
      </c>
      <c r="C1116" s="79">
        <v>44724</v>
      </c>
      <c r="D1116" s="77" t="s">
        <v>862</v>
      </c>
      <c r="E1116" s="87">
        <v>44762</v>
      </c>
      <c r="F1116" s="77">
        <v>80</v>
      </c>
      <c r="G1116" s="81" t="s">
        <v>1226</v>
      </c>
      <c r="H1116" s="81" t="s">
        <v>1227</v>
      </c>
      <c r="I1116" s="78">
        <v>44754</v>
      </c>
      <c r="J1116" s="81"/>
      <c r="K1116" s="111" t="s">
        <v>117</v>
      </c>
      <c r="L1116" s="82" t="s">
        <v>1228</v>
      </c>
      <c r="M1116" s="77" t="s">
        <v>5</v>
      </c>
      <c r="N1116" s="83"/>
      <c r="O1116" s="84"/>
      <c r="P1116" s="76">
        <v>74.5</v>
      </c>
      <c r="Q1116" s="76">
        <v>25100</v>
      </c>
      <c r="R1116" s="76">
        <v>4</v>
      </c>
      <c r="S1116" s="85" t="s">
        <v>865</v>
      </c>
      <c r="T1116" s="90" t="s">
        <v>879</v>
      </c>
      <c r="U1116" s="76">
        <v>25.62</v>
      </c>
      <c r="V1116" s="111" t="s">
        <v>909</v>
      </c>
    </row>
    <row r="1117" spans="1:22" ht="15" customHeight="1">
      <c r="A1117" s="240">
        <v>98521206</v>
      </c>
      <c r="B1117" s="78">
        <v>44723</v>
      </c>
      <c r="C1117" s="79">
        <v>44724</v>
      </c>
      <c r="D1117" s="77" t="s">
        <v>862</v>
      </c>
      <c r="E1117" s="87">
        <v>44762</v>
      </c>
      <c r="F1117" s="77">
        <v>80</v>
      </c>
      <c r="G1117" s="81" t="s">
        <v>1226</v>
      </c>
      <c r="H1117" s="81" t="s">
        <v>1227</v>
      </c>
      <c r="I1117" s="78">
        <v>44754</v>
      </c>
      <c r="J1117" s="81"/>
      <c r="K1117" s="111" t="s">
        <v>117</v>
      </c>
      <c r="L1117" s="82" t="s">
        <v>1228</v>
      </c>
      <c r="M1117" s="77" t="s">
        <v>5</v>
      </c>
      <c r="N1117" s="83"/>
      <c r="O1117" s="84"/>
      <c r="P1117" s="76">
        <v>74.5</v>
      </c>
      <c r="Q1117" s="76">
        <v>25100</v>
      </c>
      <c r="R1117" s="76">
        <v>4</v>
      </c>
      <c r="S1117" s="85" t="s">
        <v>865</v>
      </c>
      <c r="T1117" s="90" t="s">
        <v>879</v>
      </c>
      <c r="U1117" s="76">
        <v>25.62</v>
      </c>
      <c r="V1117" s="111" t="s">
        <v>909</v>
      </c>
    </row>
    <row r="1118" spans="1:22" ht="15" customHeight="1">
      <c r="A1118" s="240">
        <v>92560192</v>
      </c>
      <c r="B1118" s="78">
        <v>44723</v>
      </c>
      <c r="C1118" s="79">
        <v>44724</v>
      </c>
      <c r="D1118" s="77" t="s">
        <v>862</v>
      </c>
      <c r="E1118" s="87">
        <v>44762</v>
      </c>
      <c r="F1118" s="77">
        <v>80</v>
      </c>
      <c r="G1118" s="81" t="s">
        <v>1226</v>
      </c>
      <c r="H1118" s="81" t="s">
        <v>1234</v>
      </c>
      <c r="I1118" s="78">
        <v>44756</v>
      </c>
      <c r="J1118" s="81"/>
      <c r="K1118" s="111" t="s">
        <v>117</v>
      </c>
      <c r="L1118" s="82" t="s">
        <v>1228</v>
      </c>
      <c r="M1118" s="77" t="s">
        <v>5</v>
      </c>
      <c r="N1118" s="83"/>
      <c r="O1118" s="84"/>
      <c r="P1118" s="76">
        <v>69.5</v>
      </c>
      <c r="Q1118" s="76">
        <v>23900</v>
      </c>
      <c r="R1118" s="76">
        <v>4</v>
      </c>
      <c r="S1118" s="85" t="s">
        <v>865</v>
      </c>
      <c r="T1118" s="76" t="s">
        <v>896</v>
      </c>
      <c r="U1118" s="76">
        <v>25.69</v>
      </c>
      <c r="V1118" s="111" t="s">
        <v>909</v>
      </c>
    </row>
    <row r="1119" spans="1:22" ht="15" customHeight="1">
      <c r="A1119" s="240">
        <v>92562594</v>
      </c>
      <c r="B1119" s="78">
        <v>44723</v>
      </c>
      <c r="C1119" s="79">
        <v>44724</v>
      </c>
      <c r="D1119" s="77" t="s">
        <v>862</v>
      </c>
      <c r="E1119" s="87">
        <v>44762</v>
      </c>
      <c r="F1119" s="77">
        <v>80</v>
      </c>
      <c r="G1119" s="81" t="s">
        <v>1226</v>
      </c>
      <c r="H1119" s="81" t="s">
        <v>1234</v>
      </c>
      <c r="I1119" s="78">
        <v>44756</v>
      </c>
      <c r="J1119" s="81"/>
      <c r="K1119" s="111" t="s">
        <v>117</v>
      </c>
      <c r="L1119" s="82" t="s">
        <v>1228</v>
      </c>
      <c r="M1119" s="77" t="s">
        <v>5</v>
      </c>
      <c r="N1119" s="83"/>
      <c r="O1119" s="84"/>
      <c r="P1119" s="76">
        <v>69.5</v>
      </c>
      <c r="Q1119" s="76">
        <v>24000</v>
      </c>
      <c r="R1119" s="76">
        <v>4</v>
      </c>
      <c r="S1119" s="85" t="s">
        <v>865</v>
      </c>
      <c r="T1119" s="76" t="s">
        <v>896</v>
      </c>
      <c r="U1119" s="76">
        <v>25.69</v>
      </c>
      <c r="V1119" s="111" t="s">
        <v>909</v>
      </c>
    </row>
    <row r="1120" spans="1:22" ht="15" customHeight="1">
      <c r="A1120" s="240">
        <v>92580299</v>
      </c>
      <c r="B1120" s="78">
        <v>44723</v>
      </c>
      <c r="C1120" s="79">
        <v>44724</v>
      </c>
      <c r="D1120" s="77" t="s">
        <v>862</v>
      </c>
      <c r="E1120" s="87">
        <v>44762</v>
      </c>
      <c r="F1120" s="77">
        <v>80</v>
      </c>
      <c r="G1120" s="81" t="s">
        <v>1226</v>
      </c>
      <c r="H1120" s="81" t="s">
        <v>1234</v>
      </c>
      <c r="I1120" s="78">
        <v>44756</v>
      </c>
      <c r="J1120" s="81"/>
      <c r="K1120" s="111" t="s">
        <v>117</v>
      </c>
      <c r="L1120" s="82" t="s">
        <v>1228</v>
      </c>
      <c r="M1120" s="77" t="s">
        <v>5</v>
      </c>
      <c r="N1120" s="83"/>
      <c r="O1120" s="84"/>
      <c r="P1120" s="76">
        <v>69.5</v>
      </c>
      <c r="Q1120" s="76">
        <v>23900</v>
      </c>
      <c r="R1120" s="76">
        <v>4</v>
      </c>
      <c r="S1120" s="85" t="s">
        <v>865</v>
      </c>
      <c r="T1120" s="76" t="s">
        <v>896</v>
      </c>
      <c r="U1120" s="76">
        <v>25.69</v>
      </c>
      <c r="V1120" s="111" t="s">
        <v>909</v>
      </c>
    </row>
    <row r="1121" spans="1:22" ht="15" customHeight="1">
      <c r="A1121" s="240">
        <v>92692599</v>
      </c>
      <c r="B1121" s="78">
        <v>44723</v>
      </c>
      <c r="C1121" s="79">
        <v>44724</v>
      </c>
      <c r="D1121" s="77" t="s">
        <v>862</v>
      </c>
      <c r="E1121" s="87">
        <v>44762</v>
      </c>
      <c r="F1121" s="77">
        <v>80</v>
      </c>
      <c r="G1121" s="81" t="s">
        <v>1226</v>
      </c>
      <c r="H1121" s="81" t="s">
        <v>1234</v>
      </c>
      <c r="I1121" s="78">
        <v>44756</v>
      </c>
      <c r="J1121" s="81"/>
      <c r="K1121" s="111" t="s">
        <v>117</v>
      </c>
      <c r="L1121" s="82" t="s">
        <v>1228</v>
      </c>
      <c r="M1121" s="77" t="s">
        <v>5</v>
      </c>
      <c r="N1121" s="83"/>
      <c r="O1121" s="84"/>
      <c r="P1121" s="76">
        <v>69</v>
      </c>
      <c r="Q1121" s="81">
        <v>24700</v>
      </c>
      <c r="R1121" s="76">
        <v>4</v>
      </c>
      <c r="S1121" s="85" t="s">
        <v>865</v>
      </c>
      <c r="T1121" s="101" t="s">
        <v>897</v>
      </c>
      <c r="U1121" s="76">
        <v>25.38</v>
      </c>
      <c r="V1121" s="111" t="s">
        <v>909</v>
      </c>
    </row>
    <row r="1122" spans="1:22" ht="15" customHeight="1">
      <c r="A1122" s="240">
        <v>98514276</v>
      </c>
      <c r="B1122" s="78">
        <v>44723</v>
      </c>
      <c r="C1122" s="79">
        <v>44724</v>
      </c>
      <c r="D1122" s="77" t="s">
        <v>862</v>
      </c>
      <c r="E1122" s="87">
        <v>44762</v>
      </c>
      <c r="F1122" s="77">
        <v>80</v>
      </c>
      <c r="G1122" s="81" t="s">
        <v>1226</v>
      </c>
      <c r="H1122" s="81" t="s">
        <v>1234</v>
      </c>
      <c r="I1122" s="78">
        <v>44756</v>
      </c>
      <c r="J1122" s="81"/>
      <c r="K1122" s="111" t="s">
        <v>117</v>
      </c>
      <c r="L1122" s="82" t="s">
        <v>1228</v>
      </c>
      <c r="M1122" s="77" t="s">
        <v>5</v>
      </c>
      <c r="N1122" s="83"/>
      <c r="O1122" s="84"/>
      <c r="P1122" s="76">
        <v>74.5</v>
      </c>
      <c r="Q1122" s="76">
        <v>25100</v>
      </c>
      <c r="R1122" s="76">
        <v>4</v>
      </c>
      <c r="S1122" s="85" t="s">
        <v>865</v>
      </c>
      <c r="T1122" s="90" t="s">
        <v>879</v>
      </c>
      <c r="U1122" s="76">
        <v>25.62</v>
      </c>
      <c r="V1122" s="111" t="s">
        <v>909</v>
      </c>
    </row>
    <row r="1123" spans="1:22" ht="15" customHeight="1">
      <c r="A1123" s="240">
        <v>98520448</v>
      </c>
      <c r="B1123" s="78">
        <v>44723</v>
      </c>
      <c r="C1123" s="79">
        <v>44724</v>
      </c>
      <c r="D1123" s="77" t="s">
        <v>862</v>
      </c>
      <c r="E1123" s="87">
        <v>44762</v>
      </c>
      <c r="F1123" s="77">
        <v>80</v>
      </c>
      <c r="G1123" s="81" t="s">
        <v>1226</v>
      </c>
      <c r="H1123" s="81" t="s">
        <v>1234</v>
      </c>
      <c r="I1123" s="78">
        <v>44756</v>
      </c>
      <c r="J1123" s="81"/>
      <c r="K1123" s="111" t="s">
        <v>117</v>
      </c>
      <c r="L1123" s="82" t="s">
        <v>1228</v>
      </c>
      <c r="M1123" s="77" t="s">
        <v>5</v>
      </c>
      <c r="N1123" s="83"/>
      <c r="O1123" s="84"/>
      <c r="P1123" s="76">
        <v>74.5</v>
      </c>
      <c r="Q1123" s="76">
        <v>25100</v>
      </c>
      <c r="R1123" s="76">
        <v>4</v>
      </c>
      <c r="S1123" s="85" t="s">
        <v>865</v>
      </c>
      <c r="T1123" s="90" t="s">
        <v>879</v>
      </c>
      <c r="U1123" s="76">
        <v>25.62</v>
      </c>
      <c r="V1123" s="111" t="s">
        <v>909</v>
      </c>
    </row>
    <row r="1124" spans="1:22" ht="15" customHeight="1">
      <c r="A1124" s="240">
        <v>98520943</v>
      </c>
      <c r="B1124" s="78">
        <v>44723</v>
      </c>
      <c r="C1124" s="79">
        <v>44724</v>
      </c>
      <c r="D1124" s="77" t="s">
        <v>862</v>
      </c>
      <c r="E1124" s="87">
        <v>44762</v>
      </c>
      <c r="F1124" s="77">
        <v>80</v>
      </c>
      <c r="G1124" s="81" t="s">
        <v>1226</v>
      </c>
      <c r="H1124" s="81" t="s">
        <v>1234</v>
      </c>
      <c r="I1124" s="78">
        <v>44756</v>
      </c>
      <c r="J1124" s="81"/>
      <c r="K1124" s="111" t="s">
        <v>117</v>
      </c>
      <c r="L1124" s="82" t="s">
        <v>1228</v>
      </c>
      <c r="M1124" s="77" t="s">
        <v>5</v>
      </c>
      <c r="N1124" s="83"/>
      <c r="O1124" s="84"/>
      <c r="P1124" s="76">
        <v>74.5</v>
      </c>
      <c r="Q1124" s="76">
        <v>25100</v>
      </c>
      <c r="R1124" s="76">
        <v>4</v>
      </c>
      <c r="S1124" s="85" t="s">
        <v>865</v>
      </c>
      <c r="T1124" s="90" t="s">
        <v>879</v>
      </c>
      <c r="U1124" s="76">
        <v>25.62</v>
      </c>
      <c r="V1124" s="111" t="s">
        <v>909</v>
      </c>
    </row>
    <row r="1125" spans="1:22" ht="15" customHeight="1">
      <c r="A1125" s="240">
        <v>98521008</v>
      </c>
      <c r="B1125" s="78">
        <v>44723</v>
      </c>
      <c r="C1125" s="79">
        <v>44724</v>
      </c>
      <c r="D1125" s="77" t="s">
        <v>862</v>
      </c>
      <c r="E1125" s="87">
        <v>44762</v>
      </c>
      <c r="F1125" s="77">
        <v>80</v>
      </c>
      <c r="G1125" s="81" t="s">
        <v>1226</v>
      </c>
      <c r="H1125" s="81" t="s">
        <v>1234</v>
      </c>
      <c r="I1125" s="78">
        <v>44756</v>
      </c>
      <c r="J1125" s="81"/>
      <c r="K1125" s="111" t="s">
        <v>117</v>
      </c>
      <c r="L1125" s="82" t="s">
        <v>1228</v>
      </c>
      <c r="M1125" s="77" t="s">
        <v>5</v>
      </c>
      <c r="N1125" s="83"/>
      <c r="O1125" s="84"/>
      <c r="P1125" s="76">
        <v>74.5</v>
      </c>
      <c r="Q1125" s="76">
        <v>25100</v>
      </c>
      <c r="R1125" s="76">
        <v>4</v>
      </c>
      <c r="S1125" s="85" t="s">
        <v>865</v>
      </c>
      <c r="T1125" s="90" t="s">
        <v>879</v>
      </c>
      <c r="U1125" s="76">
        <v>25.62</v>
      </c>
      <c r="V1125" s="111" t="s">
        <v>909</v>
      </c>
    </row>
    <row r="1126" spans="1:22" ht="15" customHeight="1">
      <c r="A1126" s="240">
        <v>98521016</v>
      </c>
      <c r="B1126" s="78">
        <v>44723</v>
      </c>
      <c r="C1126" s="79">
        <v>44724</v>
      </c>
      <c r="D1126" s="77" t="s">
        <v>862</v>
      </c>
      <c r="E1126" s="87">
        <v>44762</v>
      </c>
      <c r="F1126" s="77">
        <v>80</v>
      </c>
      <c r="G1126" s="81" t="s">
        <v>1226</v>
      </c>
      <c r="H1126" s="81" t="s">
        <v>1234</v>
      </c>
      <c r="I1126" s="78">
        <v>44756</v>
      </c>
      <c r="J1126" s="81"/>
      <c r="K1126" s="111" t="s">
        <v>117</v>
      </c>
      <c r="L1126" s="82" t="s">
        <v>1228</v>
      </c>
      <c r="M1126" s="77" t="s">
        <v>5</v>
      </c>
      <c r="N1126" s="83"/>
      <c r="O1126" s="84"/>
      <c r="P1126" s="76">
        <v>74.5</v>
      </c>
      <c r="Q1126" s="76">
        <v>25100</v>
      </c>
      <c r="R1126" s="76">
        <v>4</v>
      </c>
      <c r="S1126" s="85" t="s">
        <v>865</v>
      </c>
      <c r="T1126" s="90" t="s">
        <v>879</v>
      </c>
      <c r="U1126" s="76">
        <v>25.62</v>
      </c>
      <c r="V1126" s="111" t="s">
        <v>909</v>
      </c>
    </row>
    <row r="1127" spans="1:22" ht="15" customHeight="1">
      <c r="A1127" s="240">
        <v>98521024</v>
      </c>
      <c r="B1127" s="78">
        <v>44723</v>
      </c>
      <c r="C1127" s="79">
        <v>44724</v>
      </c>
      <c r="D1127" s="77" t="s">
        <v>862</v>
      </c>
      <c r="E1127" s="87">
        <v>44762</v>
      </c>
      <c r="F1127" s="77">
        <v>80</v>
      </c>
      <c r="G1127" s="81" t="s">
        <v>1226</v>
      </c>
      <c r="H1127" s="81" t="s">
        <v>1234</v>
      </c>
      <c r="I1127" s="78">
        <v>44756</v>
      </c>
      <c r="J1127" s="81"/>
      <c r="K1127" s="111" t="s">
        <v>117</v>
      </c>
      <c r="L1127" s="82" t="s">
        <v>1228</v>
      </c>
      <c r="M1127" s="77" t="s">
        <v>5</v>
      </c>
      <c r="N1127" s="83"/>
      <c r="O1127" s="84"/>
      <c r="P1127" s="76">
        <v>74.5</v>
      </c>
      <c r="Q1127" s="76">
        <v>25100</v>
      </c>
      <c r="R1127" s="76">
        <v>4</v>
      </c>
      <c r="S1127" s="85" t="s">
        <v>865</v>
      </c>
      <c r="T1127" s="90" t="s">
        <v>879</v>
      </c>
      <c r="U1127" s="76">
        <v>25.62</v>
      </c>
      <c r="V1127" s="111" t="s">
        <v>909</v>
      </c>
    </row>
    <row r="1128" spans="1:22" ht="15" customHeight="1">
      <c r="A1128" s="240">
        <v>98521222</v>
      </c>
      <c r="B1128" s="78">
        <v>44723</v>
      </c>
      <c r="C1128" s="79">
        <v>44724</v>
      </c>
      <c r="D1128" s="77" t="s">
        <v>862</v>
      </c>
      <c r="E1128" s="87">
        <v>44762</v>
      </c>
      <c r="F1128" s="77">
        <v>80</v>
      </c>
      <c r="G1128" s="81" t="s">
        <v>1226</v>
      </c>
      <c r="H1128" s="81" t="s">
        <v>1234</v>
      </c>
      <c r="I1128" s="78">
        <v>44756</v>
      </c>
      <c r="J1128" s="81"/>
      <c r="K1128" s="111" t="s">
        <v>117</v>
      </c>
      <c r="L1128" s="82" t="s">
        <v>1228</v>
      </c>
      <c r="M1128" s="77" t="s">
        <v>5</v>
      </c>
      <c r="N1128" s="83"/>
      <c r="O1128" s="84"/>
      <c r="P1128" s="76">
        <v>74.5</v>
      </c>
      <c r="Q1128" s="76">
        <v>25100</v>
      </c>
      <c r="R1128" s="76">
        <v>4</v>
      </c>
      <c r="S1128" s="85" t="s">
        <v>865</v>
      </c>
      <c r="T1128" s="90" t="s">
        <v>879</v>
      </c>
      <c r="U1128" s="76">
        <v>25.62</v>
      </c>
      <c r="V1128" s="111" t="s">
        <v>909</v>
      </c>
    </row>
    <row r="1129" spans="1:22" ht="15" customHeight="1">
      <c r="A1129" s="240">
        <v>98521248</v>
      </c>
      <c r="B1129" s="78">
        <v>44723</v>
      </c>
      <c r="C1129" s="79">
        <v>44724</v>
      </c>
      <c r="D1129" s="77" t="s">
        <v>862</v>
      </c>
      <c r="E1129" s="87">
        <v>44762</v>
      </c>
      <c r="F1129" s="77">
        <v>80</v>
      </c>
      <c r="G1129" s="81" t="s">
        <v>1226</v>
      </c>
      <c r="H1129" s="81" t="s">
        <v>1234</v>
      </c>
      <c r="I1129" s="78">
        <v>44756</v>
      </c>
      <c r="J1129" s="81"/>
      <c r="K1129" s="111" t="s">
        <v>117</v>
      </c>
      <c r="L1129" s="82" t="s">
        <v>1228</v>
      </c>
      <c r="M1129" s="77" t="s">
        <v>5</v>
      </c>
      <c r="N1129" s="83"/>
      <c r="O1129" s="84"/>
      <c r="P1129" s="76">
        <v>74.5</v>
      </c>
      <c r="Q1129" s="76">
        <v>25100</v>
      </c>
      <c r="R1129" s="76">
        <v>4</v>
      </c>
      <c r="S1129" s="85" t="s">
        <v>865</v>
      </c>
      <c r="T1129" s="90" t="s">
        <v>879</v>
      </c>
      <c r="U1129" s="76">
        <v>25.62</v>
      </c>
      <c r="V1129" s="111" t="s">
        <v>909</v>
      </c>
    </row>
    <row r="1130" spans="1:22" ht="15" customHeight="1">
      <c r="A1130" s="240">
        <v>98521230</v>
      </c>
      <c r="B1130" s="78">
        <v>44723</v>
      </c>
      <c r="C1130" s="79">
        <v>44724</v>
      </c>
      <c r="D1130" s="77" t="s">
        <v>862</v>
      </c>
      <c r="E1130" s="87">
        <v>44762</v>
      </c>
      <c r="F1130" s="77">
        <v>80</v>
      </c>
      <c r="G1130" s="81" t="s">
        <v>1226</v>
      </c>
      <c r="H1130" s="81" t="s">
        <v>1234</v>
      </c>
      <c r="I1130" s="78">
        <v>44756</v>
      </c>
      <c r="J1130" s="81"/>
      <c r="K1130" s="111" t="s">
        <v>117</v>
      </c>
      <c r="L1130" s="82" t="s">
        <v>1228</v>
      </c>
      <c r="M1130" s="77" t="s">
        <v>5</v>
      </c>
      <c r="N1130" s="83"/>
      <c r="O1130" s="84"/>
      <c r="P1130" s="76">
        <v>74.5</v>
      </c>
      <c r="Q1130" s="76">
        <v>25100</v>
      </c>
      <c r="R1130" s="76">
        <v>4</v>
      </c>
      <c r="S1130" s="85" t="s">
        <v>865</v>
      </c>
      <c r="T1130" s="90" t="s">
        <v>879</v>
      </c>
      <c r="U1130" s="76">
        <v>25.62</v>
      </c>
      <c r="V1130" s="111" t="s">
        <v>909</v>
      </c>
    </row>
    <row r="1131" spans="1:22" ht="15" customHeight="1">
      <c r="A1131" s="240">
        <v>92871193</v>
      </c>
      <c r="B1131" s="78">
        <v>44720</v>
      </c>
      <c r="C1131" s="79">
        <v>44720</v>
      </c>
      <c r="D1131" s="77" t="s">
        <v>862</v>
      </c>
      <c r="E1131" s="87">
        <v>44762</v>
      </c>
      <c r="F1131" s="77">
        <v>80</v>
      </c>
      <c r="G1131" s="81" t="s">
        <v>1226</v>
      </c>
      <c r="H1131" s="81" t="s">
        <v>1235</v>
      </c>
      <c r="I1131" s="78">
        <v>44760</v>
      </c>
      <c r="J1131" s="121" t="s">
        <v>1236</v>
      </c>
      <c r="K1131" s="111" t="s">
        <v>117</v>
      </c>
      <c r="L1131" s="82" t="s">
        <v>1237</v>
      </c>
      <c r="M1131" s="77" t="s">
        <v>5</v>
      </c>
      <c r="N1131" s="83"/>
      <c r="O1131" s="84"/>
      <c r="P1131" s="76">
        <v>69.5</v>
      </c>
      <c r="Q1131" s="76">
        <v>23800</v>
      </c>
      <c r="R1131" s="76">
        <v>4</v>
      </c>
      <c r="S1131" s="85" t="s">
        <v>865</v>
      </c>
      <c r="T1131" s="76" t="s">
        <v>896</v>
      </c>
      <c r="U1131" s="76">
        <v>25.69</v>
      </c>
      <c r="V1131" s="111" t="s">
        <v>909</v>
      </c>
    </row>
    <row r="1132" spans="1:22" ht="15" customHeight="1">
      <c r="A1132" s="240">
        <v>98084718</v>
      </c>
      <c r="B1132" s="78">
        <v>44720</v>
      </c>
      <c r="C1132" s="79">
        <v>44720</v>
      </c>
      <c r="D1132" s="77" t="s">
        <v>862</v>
      </c>
      <c r="E1132" s="87">
        <v>44762</v>
      </c>
      <c r="F1132" s="77">
        <v>80</v>
      </c>
      <c r="G1132" s="81" t="s">
        <v>1226</v>
      </c>
      <c r="H1132" s="81" t="s">
        <v>1235</v>
      </c>
      <c r="I1132" s="78">
        <v>44760</v>
      </c>
      <c r="J1132" s="121" t="s">
        <v>1236</v>
      </c>
      <c r="K1132" s="111" t="s">
        <v>117</v>
      </c>
      <c r="L1132" s="82" t="s">
        <v>1237</v>
      </c>
      <c r="M1132" s="77" t="s">
        <v>5</v>
      </c>
      <c r="N1132" s="83">
        <v>44782</v>
      </c>
      <c r="O1132" s="84"/>
      <c r="P1132" s="76">
        <v>69</v>
      </c>
      <c r="Q1132" s="76">
        <v>25000</v>
      </c>
      <c r="R1132" s="76">
        <v>4</v>
      </c>
      <c r="S1132" s="85" t="s">
        <v>875</v>
      </c>
      <c r="T1132" s="88" t="s">
        <v>876</v>
      </c>
      <c r="U1132" s="76">
        <v>25.22</v>
      </c>
      <c r="V1132" s="111" t="s">
        <v>909</v>
      </c>
    </row>
    <row r="1133" spans="1:22" ht="15" customHeight="1">
      <c r="A1133" s="240">
        <v>92642099</v>
      </c>
      <c r="B1133" s="78">
        <v>44710</v>
      </c>
      <c r="C1133" s="79">
        <v>44712</v>
      </c>
      <c r="D1133" s="77" t="s">
        <v>862</v>
      </c>
      <c r="E1133" s="87">
        <v>44762</v>
      </c>
      <c r="F1133" s="77">
        <v>80</v>
      </c>
      <c r="G1133" s="81" t="s">
        <v>1226</v>
      </c>
      <c r="H1133" s="81" t="s">
        <v>1235</v>
      </c>
      <c r="I1133" s="78">
        <v>44760</v>
      </c>
      <c r="J1133" s="121" t="s">
        <v>1238</v>
      </c>
      <c r="K1133" s="111" t="s">
        <v>117</v>
      </c>
      <c r="L1133" s="82" t="s">
        <v>1239</v>
      </c>
      <c r="M1133" s="77" t="s">
        <v>5</v>
      </c>
      <c r="N1133" s="83"/>
      <c r="O1133" s="84"/>
      <c r="P1133" s="76">
        <v>69.5</v>
      </c>
      <c r="Q1133" s="76">
        <v>23900</v>
      </c>
      <c r="R1133" s="76">
        <v>4</v>
      </c>
      <c r="S1133" s="85" t="s">
        <v>865</v>
      </c>
      <c r="T1133" s="76" t="s">
        <v>896</v>
      </c>
      <c r="U1133" s="76">
        <v>25.69</v>
      </c>
      <c r="V1133" s="111" t="s">
        <v>909</v>
      </c>
    </row>
    <row r="1134" spans="1:22" ht="15" customHeight="1">
      <c r="A1134" s="91"/>
      <c r="B1134" s="93"/>
      <c r="C1134" s="93"/>
      <c r="D1134" s="92"/>
      <c r="E1134" s="92"/>
      <c r="F1134" s="92"/>
      <c r="G1134" s="190"/>
      <c r="H1134" s="439" t="s">
        <v>1240</v>
      </c>
      <c r="I1134" s="440"/>
      <c r="J1134" s="441"/>
      <c r="K1134" s="92"/>
      <c r="L1134" s="92"/>
      <c r="M1134" s="92"/>
      <c r="N1134" s="92"/>
      <c r="O1134" s="94"/>
      <c r="P1134" s="92"/>
      <c r="Q1134" s="92"/>
      <c r="R1134" s="92"/>
      <c r="S1134" s="92"/>
      <c r="T1134" s="92"/>
      <c r="U1134" s="92"/>
      <c r="V1134" s="92"/>
    </row>
    <row r="1135" spans="1:22" ht="15" customHeight="1">
      <c r="A1135" s="244">
        <v>94096898</v>
      </c>
      <c r="B1135" s="78">
        <v>44759</v>
      </c>
      <c r="C1135" s="79">
        <v>44759</v>
      </c>
      <c r="D1135" s="77" t="s">
        <v>862</v>
      </c>
      <c r="E1135" s="245">
        <v>44762.479166666664</v>
      </c>
      <c r="F1135" s="81">
        <v>80</v>
      </c>
      <c r="G1135" s="81" t="s">
        <v>1240</v>
      </c>
      <c r="H1135" s="81" t="s">
        <v>1241</v>
      </c>
      <c r="I1135" s="78">
        <v>44790</v>
      </c>
      <c r="J1135" s="97" t="s">
        <v>882</v>
      </c>
      <c r="K1135" s="246" t="s">
        <v>469</v>
      </c>
      <c r="L1135" s="82" t="s">
        <v>1242</v>
      </c>
      <c r="M1135" s="77" t="s">
        <v>7</v>
      </c>
      <c r="N1135" s="83"/>
      <c r="O1135" s="84"/>
      <c r="P1135" s="76">
        <v>69</v>
      </c>
      <c r="Q1135" s="81">
        <v>25000</v>
      </c>
      <c r="R1135" s="81">
        <v>4</v>
      </c>
      <c r="S1135" s="89" t="s">
        <v>877</v>
      </c>
      <c r="T1135" s="100" t="s">
        <v>891</v>
      </c>
      <c r="U1135" s="81">
        <v>25.22</v>
      </c>
      <c r="V1135" s="101" t="s">
        <v>1243</v>
      </c>
    </row>
    <row r="1136" spans="1:22" ht="15" customHeight="1">
      <c r="A1136" s="244">
        <v>94122793</v>
      </c>
      <c r="B1136" s="78">
        <v>44759</v>
      </c>
      <c r="C1136" s="79">
        <v>44759</v>
      </c>
      <c r="D1136" s="77" t="s">
        <v>862</v>
      </c>
      <c r="E1136" s="87">
        <v>44762</v>
      </c>
      <c r="F1136" s="81">
        <v>80</v>
      </c>
      <c r="G1136" s="81" t="s">
        <v>1240</v>
      </c>
      <c r="H1136" s="81" t="s">
        <v>1241</v>
      </c>
      <c r="I1136" s="78">
        <v>44790</v>
      </c>
      <c r="J1136" s="97" t="s">
        <v>882</v>
      </c>
      <c r="K1136" s="246" t="s">
        <v>469</v>
      </c>
      <c r="L1136" s="82" t="s">
        <v>1242</v>
      </c>
      <c r="M1136" s="77" t="s">
        <v>7</v>
      </c>
      <c r="N1136" s="83"/>
      <c r="O1136" s="84"/>
      <c r="P1136" s="76">
        <v>69</v>
      </c>
      <c r="Q1136" s="81">
        <v>25000</v>
      </c>
      <c r="R1136" s="81">
        <v>4</v>
      </c>
      <c r="S1136" s="89" t="s">
        <v>877</v>
      </c>
      <c r="T1136" s="100" t="s">
        <v>891</v>
      </c>
      <c r="U1136" s="81">
        <v>25.22</v>
      </c>
      <c r="V1136" s="101" t="s">
        <v>1243</v>
      </c>
    </row>
    <row r="1137" spans="1:22" ht="15" customHeight="1">
      <c r="A1137" s="244">
        <v>98018872</v>
      </c>
      <c r="B1137" s="78">
        <v>44759</v>
      </c>
      <c r="C1137" s="79">
        <v>44759</v>
      </c>
      <c r="D1137" s="77" t="s">
        <v>862</v>
      </c>
      <c r="E1137" s="87">
        <v>44762</v>
      </c>
      <c r="F1137" s="81">
        <v>80</v>
      </c>
      <c r="G1137" s="81" t="s">
        <v>1240</v>
      </c>
      <c r="H1137" s="81" t="s">
        <v>1241</v>
      </c>
      <c r="I1137" s="78">
        <v>44790</v>
      </c>
      <c r="J1137" s="97" t="s">
        <v>882</v>
      </c>
      <c r="K1137" s="246" t="s">
        <v>469</v>
      </c>
      <c r="L1137" s="82" t="s">
        <v>1242</v>
      </c>
      <c r="M1137" s="77" t="s">
        <v>7</v>
      </c>
      <c r="N1137" s="83"/>
      <c r="O1137" s="84"/>
      <c r="P1137" s="76">
        <v>69</v>
      </c>
      <c r="Q1137" s="76">
        <v>25000</v>
      </c>
      <c r="R1137" s="76">
        <v>4</v>
      </c>
      <c r="S1137" s="85" t="s">
        <v>875</v>
      </c>
      <c r="T1137" s="88" t="s">
        <v>876</v>
      </c>
      <c r="U1137" s="76">
        <v>25.22</v>
      </c>
      <c r="V1137" s="101" t="s">
        <v>1243</v>
      </c>
    </row>
    <row r="1138" spans="1:22" ht="15" customHeight="1">
      <c r="A1138" s="244">
        <v>91956284</v>
      </c>
      <c r="B1138" s="78">
        <v>44758</v>
      </c>
      <c r="C1138" s="79">
        <v>44759</v>
      </c>
      <c r="D1138" s="77" t="s">
        <v>862</v>
      </c>
      <c r="E1138" s="87">
        <v>44762</v>
      </c>
      <c r="F1138" s="81">
        <v>80</v>
      </c>
      <c r="G1138" s="81" t="s">
        <v>1240</v>
      </c>
      <c r="H1138" s="81" t="s">
        <v>1241</v>
      </c>
      <c r="I1138" s="78">
        <v>44790</v>
      </c>
      <c r="J1138" s="97" t="s">
        <v>882</v>
      </c>
      <c r="K1138" s="156" t="s">
        <v>129</v>
      </c>
      <c r="L1138" s="82" t="s">
        <v>1244</v>
      </c>
      <c r="M1138" s="77" t="s">
        <v>7</v>
      </c>
      <c r="N1138" s="83"/>
      <c r="O1138" s="84"/>
      <c r="P1138" s="76">
        <v>69</v>
      </c>
      <c r="Q1138" s="81">
        <v>24800</v>
      </c>
      <c r="R1138" s="76">
        <v>4</v>
      </c>
      <c r="S1138" s="85" t="s">
        <v>865</v>
      </c>
      <c r="T1138" s="101" t="s">
        <v>897</v>
      </c>
      <c r="U1138" s="76">
        <v>25.38</v>
      </c>
      <c r="V1138" s="157" t="s">
        <v>1011</v>
      </c>
    </row>
    <row r="1139" spans="1:22" ht="15" customHeight="1">
      <c r="A1139" s="244">
        <v>98320245</v>
      </c>
      <c r="B1139" s="78">
        <v>44758</v>
      </c>
      <c r="C1139" s="79">
        <v>44759</v>
      </c>
      <c r="D1139" s="77" t="s">
        <v>862</v>
      </c>
      <c r="E1139" s="87">
        <v>44762</v>
      </c>
      <c r="F1139" s="81">
        <v>80</v>
      </c>
      <c r="G1139" s="81" t="s">
        <v>1240</v>
      </c>
      <c r="H1139" s="81" t="s">
        <v>1241</v>
      </c>
      <c r="I1139" s="78">
        <v>44790</v>
      </c>
      <c r="J1139" s="97" t="s">
        <v>882</v>
      </c>
      <c r="K1139" s="156" t="s">
        <v>129</v>
      </c>
      <c r="L1139" s="82" t="s">
        <v>1244</v>
      </c>
      <c r="M1139" s="77" t="s">
        <v>7</v>
      </c>
      <c r="N1139" s="83"/>
      <c r="O1139" s="84"/>
      <c r="P1139" s="76">
        <v>69.2</v>
      </c>
      <c r="Q1139" s="76">
        <v>24400</v>
      </c>
      <c r="R1139" s="76">
        <v>4</v>
      </c>
      <c r="S1139" s="85" t="s">
        <v>865</v>
      </c>
      <c r="T1139" s="76" t="s">
        <v>866</v>
      </c>
      <c r="U1139" s="76">
        <v>25.46</v>
      </c>
      <c r="V1139" s="157" t="s">
        <v>1011</v>
      </c>
    </row>
    <row r="1140" spans="1:22" ht="15" customHeight="1">
      <c r="A1140" s="244">
        <v>54115597</v>
      </c>
      <c r="B1140" s="78">
        <v>44758</v>
      </c>
      <c r="C1140" s="79">
        <v>44759</v>
      </c>
      <c r="D1140" s="77" t="s">
        <v>862</v>
      </c>
      <c r="E1140" s="87">
        <v>44762</v>
      </c>
      <c r="F1140" s="81">
        <v>80</v>
      </c>
      <c r="G1140" s="81" t="s">
        <v>1240</v>
      </c>
      <c r="H1140" s="81" t="s">
        <v>1241</v>
      </c>
      <c r="I1140" s="78">
        <v>44790</v>
      </c>
      <c r="J1140" s="81"/>
      <c r="K1140" s="97" t="s">
        <v>882</v>
      </c>
      <c r="L1140" s="82" t="s">
        <v>1244</v>
      </c>
      <c r="M1140" s="77" t="s">
        <v>7</v>
      </c>
      <c r="N1140" s="83"/>
      <c r="O1140" s="84"/>
      <c r="P1140" s="76">
        <v>69</v>
      </c>
      <c r="Q1140" s="81">
        <v>25000</v>
      </c>
      <c r="R1140" s="81">
        <v>4</v>
      </c>
      <c r="S1140" s="89" t="s">
        <v>877</v>
      </c>
      <c r="T1140" s="100" t="s">
        <v>891</v>
      </c>
      <c r="U1140" s="81">
        <v>25.22</v>
      </c>
      <c r="V1140" s="90" t="s">
        <v>884</v>
      </c>
    </row>
    <row r="1141" spans="1:22" ht="15" customHeight="1">
      <c r="A1141" s="244">
        <v>54277314</v>
      </c>
      <c r="B1141" s="78">
        <v>44758</v>
      </c>
      <c r="C1141" s="79">
        <v>44759</v>
      </c>
      <c r="D1141" s="77" t="s">
        <v>862</v>
      </c>
      <c r="E1141" s="87">
        <v>44762</v>
      </c>
      <c r="F1141" s="81">
        <v>80</v>
      </c>
      <c r="G1141" s="81" t="s">
        <v>1240</v>
      </c>
      <c r="H1141" s="81" t="s">
        <v>1241</v>
      </c>
      <c r="I1141" s="78">
        <v>44790</v>
      </c>
      <c r="J1141" s="81"/>
      <c r="K1141" s="97" t="s">
        <v>882</v>
      </c>
      <c r="L1141" s="82" t="s">
        <v>1244</v>
      </c>
      <c r="M1141" s="77" t="s">
        <v>7</v>
      </c>
      <c r="N1141" s="83"/>
      <c r="O1141" s="84"/>
      <c r="P1141" s="76">
        <v>70</v>
      </c>
      <c r="Q1141" s="76">
        <v>23600</v>
      </c>
      <c r="R1141" s="81">
        <v>4</v>
      </c>
      <c r="S1141" s="85" t="s">
        <v>865</v>
      </c>
      <c r="T1141" s="76" t="s">
        <v>895</v>
      </c>
      <c r="U1141" s="76">
        <v>25.69</v>
      </c>
      <c r="V1141" s="90" t="s">
        <v>884</v>
      </c>
    </row>
    <row r="1142" spans="1:22" ht="15" customHeight="1">
      <c r="A1142" s="244">
        <v>54288881</v>
      </c>
      <c r="B1142" s="78">
        <v>44758</v>
      </c>
      <c r="C1142" s="79">
        <v>44759</v>
      </c>
      <c r="D1142" s="77" t="s">
        <v>862</v>
      </c>
      <c r="E1142" s="87">
        <v>44762</v>
      </c>
      <c r="F1142" s="81">
        <v>80</v>
      </c>
      <c r="G1142" s="81" t="s">
        <v>1240</v>
      </c>
      <c r="H1142" s="81" t="s">
        <v>1241</v>
      </c>
      <c r="I1142" s="78">
        <v>44790</v>
      </c>
      <c r="J1142" s="81"/>
      <c r="K1142" s="97" t="s">
        <v>882</v>
      </c>
      <c r="L1142" s="82" t="s">
        <v>1244</v>
      </c>
      <c r="M1142" s="77" t="s">
        <v>7</v>
      </c>
      <c r="N1142" s="83"/>
      <c r="O1142" s="84"/>
      <c r="P1142" s="76">
        <v>69</v>
      </c>
      <c r="Q1142" s="81">
        <v>25000</v>
      </c>
      <c r="R1142" s="76">
        <v>4</v>
      </c>
      <c r="S1142" s="85" t="s">
        <v>865</v>
      </c>
      <c r="T1142" s="101" t="s">
        <v>897</v>
      </c>
      <c r="U1142" s="76">
        <v>25.38</v>
      </c>
      <c r="V1142" s="90" t="s">
        <v>884</v>
      </c>
    </row>
    <row r="1143" spans="1:22" ht="15" customHeight="1">
      <c r="A1143" s="244">
        <v>54650734</v>
      </c>
      <c r="B1143" s="78">
        <v>44758</v>
      </c>
      <c r="C1143" s="79">
        <v>44759</v>
      </c>
      <c r="D1143" s="77" t="s">
        <v>862</v>
      </c>
      <c r="E1143" s="87">
        <v>44762</v>
      </c>
      <c r="F1143" s="81">
        <v>80</v>
      </c>
      <c r="G1143" s="81" t="s">
        <v>1240</v>
      </c>
      <c r="H1143" s="81" t="s">
        <v>1241</v>
      </c>
      <c r="I1143" s="78">
        <v>44790</v>
      </c>
      <c r="J1143" s="81"/>
      <c r="K1143" s="97" t="s">
        <v>882</v>
      </c>
      <c r="L1143" s="82" t="s">
        <v>1244</v>
      </c>
      <c r="M1143" s="77" t="s">
        <v>7</v>
      </c>
      <c r="N1143" s="83"/>
      <c r="O1143" s="84"/>
      <c r="P1143" s="76">
        <v>69</v>
      </c>
      <c r="Q1143" s="81">
        <v>25000</v>
      </c>
      <c r="R1143" s="81">
        <v>4</v>
      </c>
      <c r="S1143" s="89" t="s">
        <v>877</v>
      </c>
      <c r="T1143" s="100" t="s">
        <v>891</v>
      </c>
      <c r="U1143" s="81">
        <v>25.22</v>
      </c>
      <c r="V1143" s="90" t="s">
        <v>884</v>
      </c>
    </row>
    <row r="1144" spans="1:22" ht="15" customHeight="1">
      <c r="A1144" s="244">
        <v>54973714</v>
      </c>
      <c r="B1144" s="78">
        <v>44758</v>
      </c>
      <c r="C1144" s="79">
        <v>44759</v>
      </c>
      <c r="D1144" s="77" t="s">
        <v>862</v>
      </c>
      <c r="E1144" s="87">
        <v>44762</v>
      </c>
      <c r="F1144" s="81">
        <v>80</v>
      </c>
      <c r="G1144" s="81" t="s">
        <v>1240</v>
      </c>
      <c r="H1144" s="81" t="s">
        <v>1241</v>
      </c>
      <c r="I1144" s="78">
        <v>44790</v>
      </c>
      <c r="J1144" s="81"/>
      <c r="K1144" s="97" t="s">
        <v>882</v>
      </c>
      <c r="L1144" s="82" t="s">
        <v>1244</v>
      </c>
      <c r="M1144" s="77" t="s">
        <v>7</v>
      </c>
      <c r="N1144" s="83"/>
      <c r="O1144" s="84"/>
      <c r="P1144" s="76">
        <v>69</v>
      </c>
      <c r="Q1144" s="81">
        <v>25000</v>
      </c>
      <c r="R1144" s="81">
        <v>4</v>
      </c>
      <c r="S1144" s="89" t="s">
        <v>877</v>
      </c>
      <c r="T1144" s="100" t="s">
        <v>891</v>
      </c>
      <c r="U1144" s="81">
        <v>25.22</v>
      </c>
      <c r="V1144" s="90" t="s">
        <v>884</v>
      </c>
    </row>
    <row r="1145" spans="1:22" ht="15" customHeight="1">
      <c r="A1145" s="244">
        <v>91963017</v>
      </c>
      <c r="B1145" s="78">
        <v>44758</v>
      </c>
      <c r="C1145" s="79">
        <v>44759</v>
      </c>
      <c r="D1145" s="77" t="s">
        <v>862</v>
      </c>
      <c r="E1145" s="87">
        <v>44762</v>
      </c>
      <c r="F1145" s="81">
        <v>80</v>
      </c>
      <c r="G1145" s="81" t="s">
        <v>1240</v>
      </c>
      <c r="H1145" s="81" t="s">
        <v>1241</v>
      </c>
      <c r="I1145" s="78">
        <v>44790</v>
      </c>
      <c r="J1145" s="81"/>
      <c r="K1145" s="97" t="s">
        <v>882</v>
      </c>
      <c r="L1145" s="82" t="s">
        <v>1244</v>
      </c>
      <c r="M1145" s="77" t="s">
        <v>7</v>
      </c>
      <c r="N1145" s="83"/>
      <c r="O1145" s="84"/>
      <c r="P1145" s="76">
        <v>68.5</v>
      </c>
      <c r="Q1145" s="81">
        <v>25400</v>
      </c>
      <c r="R1145" s="76">
        <v>4</v>
      </c>
      <c r="S1145" s="85" t="s">
        <v>865</v>
      </c>
      <c r="T1145" s="76" t="s">
        <v>873</v>
      </c>
      <c r="U1145" s="76">
        <v>25.7</v>
      </c>
      <c r="V1145" s="90" t="s">
        <v>884</v>
      </c>
    </row>
    <row r="1146" spans="1:22" ht="15" customHeight="1">
      <c r="A1146" s="244">
        <v>94573599</v>
      </c>
      <c r="B1146" s="78">
        <v>44758</v>
      </c>
      <c r="C1146" s="79">
        <v>44759</v>
      </c>
      <c r="D1146" s="77" t="s">
        <v>862</v>
      </c>
      <c r="E1146" s="87">
        <v>44762</v>
      </c>
      <c r="F1146" s="81">
        <v>80</v>
      </c>
      <c r="G1146" s="81" t="s">
        <v>1240</v>
      </c>
      <c r="H1146" s="81" t="s">
        <v>1241</v>
      </c>
      <c r="I1146" s="78">
        <v>44790</v>
      </c>
      <c r="J1146" s="81"/>
      <c r="K1146" s="97" t="s">
        <v>882</v>
      </c>
      <c r="L1146" s="82" t="s">
        <v>1244</v>
      </c>
      <c r="M1146" s="77" t="s">
        <v>7</v>
      </c>
      <c r="N1146" s="83"/>
      <c r="O1146" s="84"/>
      <c r="P1146" s="76">
        <v>68.5</v>
      </c>
      <c r="Q1146" s="81">
        <v>25000</v>
      </c>
      <c r="R1146" s="76">
        <v>4</v>
      </c>
      <c r="S1146" s="85" t="s">
        <v>865</v>
      </c>
      <c r="T1146" s="76" t="s">
        <v>873</v>
      </c>
      <c r="U1146" s="76">
        <v>25.7</v>
      </c>
      <c r="V1146" s="90" t="s">
        <v>884</v>
      </c>
    </row>
    <row r="1147" spans="1:22" ht="15" customHeight="1">
      <c r="A1147" s="244">
        <v>94943008</v>
      </c>
      <c r="B1147" s="78">
        <v>44758</v>
      </c>
      <c r="C1147" s="79">
        <v>44759</v>
      </c>
      <c r="D1147" s="77" t="s">
        <v>862</v>
      </c>
      <c r="E1147" s="87">
        <v>44762</v>
      </c>
      <c r="F1147" s="81">
        <v>80</v>
      </c>
      <c r="G1147" s="81" t="s">
        <v>1240</v>
      </c>
      <c r="H1147" s="81" t="s">
        <v>1241</v>
      </c>
      <c r="I1147" s="78">
        <v>44790</v>
      </c>
      <c r="J1147" s="81"/>
      <c r="K1147" s="97" t="s">
        <v>882</v>
      </c>
      <c r="L1147" s="82" t="s">
        <v>1244</v>
      </c>
      <c r="M1147" s="77" t="s">
        <v>7</v>
      </c>
      <c r="N1147" s="83"/>
      <c r="O1147" s="84"/>
      <c r="P1147" s="76">
        <v>69</v>
      </c>
      <c r="Q1147" s="81">
        <v>24600</v>
      </c>
      <c r="R1147" s="76">
        <v>4</v>
      </c>
      <c r="S1147" s="85" t="s">
        <v>865</v>
      </c>
      <c r="T1147" s="101" t="s">
        <v>897</v>
      </c>
      <c r="U1147" s="76">
        <v>25.38</v>
      </c>
      <c r="V1147" s="90" t="s">
        <v>884</v>
      </c>
    </row>
    <row r="1148" spans="1:22" ht="15" customHeight="1">
      <c r="A1148" s="244">
        <v>94951712</v>
      </c>
      <c r="B1148" s="78">
        <v>44758</v>
      </c>
      <c r="C1148" s="79">
        <v>44759</v>
      </c>
      <c r="D1148" s="77" t="s">
        <v>862</v>
      </c>
      <c r="E1148" s="87">
        <v>44762</v>
      </c>
      <c r="F1148" s="81">
        <v>80</v>
      </c>
      <c r="G1148" s="81" t="s">
        <v>1240</v>
      </c>
      <c r="H1148" s="81" t="s">
        <v>1241</v>
      </c>
      <c r="I1148" s="78">
        <v>44790</v>
      </c>
      <c r="J1148" s="81"/>
      <c r="K1148" s="97" t="s">
        <v>882</v>
      </c>
      <c r="L1148" s="82" t="s">
        <v>1244</v>
      </c>
      <c r="M1148" s="77" t="s">
        <v>7</v>
      </c>
      <c r="N1148" s="83"/>
      <c r="O1148" s="84"/>
      <c r="P1148" s="76">
        <v>69</v>
      </c>
      <c r="Q1148" s="81">
        <v>25000</v>
      </c>
      <c r="R1148" s="76">
        <v>4</v>
      </c>
      <c r="S1148" s="85" t="s">
        <v>865</v>
      </c>
      <c r="T1148" s="101" t="s">
        <v>897</v>
      </c>
      <c r="U1148" s="76">
        <v>25.38</v>
      </c>
      <c r="V1148" s="90" t="s">
        <v>884</v>
      </c>
    </row>
    <row r="1149" spans="1:22" ht="15" customHeight="1">
      <c r="A1149" s="244">
        <v>94956430</v>
      </c>
      <c r="B1149" s="78">
        <v>44758</v>
      </c>
      <c r="C1149" s="79">
        <v>44759</v>
      </c>
      <c r="D1149" s="77" t="s">
        <v>862</v>
      </c>
      <c r="E1149" s="87">
        <v>44762</v>
      </c>
      <c r="F1149" s="81">
        <v>80</v>
      </c>
      <c r="G1149" s="81" t="s">
        <v>1240</v>
      </c>
      <c r="H1149" s="81" t="s">
        <v>1241</v>
      </c>
      <c r="I1149" s="78">
        <v>44790</v>
      </c>
      <c r="J1149" s="81"/>
      <c r="K1149" s="97" t="s">
        <v>882</v>
      </c>
      <c r="L1149" s="82" t="s">
        <v>1244</v>
      </c>
      <c r="M1149" s="77" t="s">
        <v>7</v>
      </c>
      <c r="N1149" s="83">
        <v>44804</v>
      </c>
      <c r="O1149" s="84"/>
      <c r="P1149" s="76">
        <v>68.5</v>
      </c>
      <c r="Q1149" s="81">
        <v>25000</v>
      </c>
      <c r="R1149" s="76">
        <v>4</v>
      </c>
      <c r="S1149" s="85" t="s">
        <v>865</v>
      </c>
      <c r="T1149" s="76" t="s">
        <v>873</v>
      </c>
      <c r="U1149" s="76">
        <v>25.7</v>
      </c>
      <c r="V1149" s="90" t="s">
        <v>884</v>
      </c>
    </row>
    <row r="1150" spans="1:22" ht="15" customHeight="1">
      <c r="A1150" s="244">
        <v>94969938</v>
      </c>
      <c r="B1150" s="78">
        <v>44758</v>
      </c>
      <c r="C1150" s="79">
        <v>44759</v>
      </c>
      <c r="D1150" s="77" t="s">
        <v>862</v>
      </c>
      <c r="E1150" s="87">
        <v>44762</v>
      </c>
      <c r="F1150" s="81">
        <v>80</v>
      </c>
      <c r="G1150" s="81" t="s">
        <v>1240</v>
      </c>
      <c r="H1150" s="81" t="s">
        <v>1241</v>
      </c>
      <c r="I1150" s="78">
        <v>44790</v>
      </c>
      <c r="J1150" s="81"/>
      <c r="K1150" s="97" t="s">
        <v>882</v>
      </c>
      <c r="L1150" s="82" t="s">
        <v>1244</v>
      </c>
      <c r="M1150" s="77" t="s">
        <v>7</v>
      </c>
      <c r="N1150" s="83"/>
      <c r="O1150" s="84"/>
      <c r="P1150" s="76">
        <v>69</v>
      </c>
      <c r="Q1150" s="81">
        <v>24800</v>
      </c>
      <c r="R1150" s="76">
        <v>4</v>
      </c>
      <c r="S1150" s="85" t="s">
        <v>865</v>
      </c>
      <c r="T1150" s="101" t="s">
        <v>897</v>
      </c>
      <c r="U1150" s="76">
        <v>25.38</v>
      </c>
      <c r="V1150" s="90" t="s">
        <v>884</v>
      </c>
    </row>
    <row r="1151" spans="1:22" ht="15" customHeight="1">
      <c r="A1151" s="244">
        <v>97994693</v>
      </c>
      <c r="B1151" s="78">
        <v>44758</v>
      </c>
      <c r="C1151" s="79">
        <v>44759</v>
      </c>
      <c r="D1151" s="77" t="s">
        <v>862</v>
      </c>
      <c r="E1151" s="87">
        <v>44762</v>
      </c>
      <c r="F1151" s="81">
        <v>80</v>
      </c>
      <c r="G1151" s="81" t="s">
        <v>1240</v>
      </c>
      <c r="H1151" s="81" t="s">
        <v>1241</v>
      </c>
      <c r="I1151" s="78">
        <v>44790</v>
      </c>
      <c r="J1151" s="81"/>
      <c r="K1151" s="97" t="s">
        <v>882</v>
      </c>
      <c r="L1151" s="82" t="s">
        <v>1244</v>
      </c>
      <c r="M1151" s="77" t="s">
        <v>7</v>
      </c>
      <c r="N1151" s="83"/>
      <c r="O1151" s="84"/>
      <c r="P1151" s="76">
        <v>68.5</v>
      </c>
      <c r="Q1151" s="81">
        <v>25000</v>
      </c>
      <c r="R1151" s="76">
        <v>4</v>
      </c>
      <c r="S1151" s="85" t="s">
        <v>865</v>
      </c>
      <c r="T1151" s="76" t="s">
        <v>873</v>
      </c>
      <c r="U1151" s="76">
        <v>25.7</v>
      </c>
      <c r="V1151" s="90" t="s">
        <v>884</v>
      </c>
    </row>
    <row r="1152" spans="1:22" ht="15" customHeight="1">
      <c r="A1152" s="244">
        <v>98309081</v>
      </c>
      <c r="B1152" s="78">
        <v>44758</v>
      </c>
      <c r="C1152" s="79">
        <v>44759</v>
      </c>
      <c r="D1152" s="77" t="s">
        <v>862</v>
      </c>
      <c r="E1152" s="87">
        <v>44762</v>
      </c>
      <c r="F1152" s="81">
        <v>80</v>
      </c>
      <c r="G1152" s="81" t="s">
        <v>1240</v>
      </c>
      <c r="H1152" s="81" t="s">
        <v>1241</v>
      </c>
      <c r="I1152" s="78">
        <v>44790</v>
      </c>
      <c r="J1152" s="81"/>
      <c r="K1152" s="97" t="s">
        <v>882</v>
      </c>
      <c r="L1152" s="82" t="s">
        <v>1244</v>
      </c>
      <c r="M1152" s="77" t="s">
        <v>7</v>
      </c>
      <c r="N1152" s="83"/>
      <c r="O1152" s="84"/>
      <c r="P1152" s="76">
        <v>68.5</v>
      </c>
      <c r="Q1152" s="81">
        <v>25400</v>
      </c>
      <c r="R1152" s="76">
        <v>4</v>
      </c>
      <c r="S1152" s="85" t="s">
        <v>865</v>
      </c>
      <c r="T1152" s="76" t="s">
        <v>873</v>
      </c>
      <c r="U1152" s="76">
        <v>25.7</v>
      </c>
      <c r="V1152" s="90" t="s">
        <v>884</v>
      </c>
    </row>
    <row r="1153" spans="1:22" ht="15" customHeight="1">
      <c r="A1153" s="244">
        <v>98346133</v>
      </c>
      <c r="B1153" s="78">
        <v>44758</v>
      </c>
      <c r="C1153" s="79">
        <v>44759</v>
      </c>
      <c r="D1153" s="77" t="s">
        <v>862</v>
      </c>
      <c r="E1153" s="87">
        <v>44762</v>
      </c>
      <c r="F1153" s="81">
        <v>80</v>
      </c>
      <c r="G1153" s="81" t="s">
        <v>1240</v>
      </c>
      <c r="H1153" s="81" t="s">
        <v>1241</v>
      </c>
      <c r="I1153" s="78">
        <v>44790</v>
      </c>
      <c r="J1153" s="81"/>
      <c r="K1153" s="97" t="s">
        <v>882</v>
      </c>
      <c r="L1153" s="82" t="s">
        <v>1244</v>
      </c>
      <c r="M1153" s="77" t="s">
        <v>7</v>
      </c>
      <c r="N1153" s="83"/>
      <c r="O1153" s="84"/>
      <c r="P1153" s="76">
        <v>68.5</v>
      </c>
      <c r="Q1153" s="81">
        <v>25300</v>
      </c>
      <c r="R1153" s="76">
        <v>4</v>
      </c>
      <c r="S1153" s="85" t="s">
        <v>865</v>
      </c>
      <c r="T1153" s="76" t="s">
        <v>873</v>
      </c>
      <c r="U1153" s="76">
        <v>25.7</v>
      </c>
      <c r="V1153" s="90" t="s">
        <v>884</v>
      </c>
    </row>
    <row r="1154" spans="1:22" ht="15" customHeight="1">
      <c r="A1154" s="244">
        <v>98346950</v>
      </c>
      <c r="B1154" s="78">
        <v>44759</v>
      </c>
      <c r="C1154" s="79">
        <v>44759</v>
      </c>
      <c r="D1154" s="77" t="s">
        <v>862</v>
      </c>
      <c r="E1154" s="87">
        <v>44762</v>
      </c>
      <c r="F1154" s="81">
        <v>80</v>
      </c>
      <c r="G1154" s="81" t="s">
        <v>1240</v>
      </c>
      <c r="H1154" s="81" t="s">
        <v>1241</v>
      </c>
      <c r="I1154" s="78">
        <v>44790</v>
      </c>
      <c r="J1154" s="81"/>
      <c r="K1154" s="97" t="s">
        <v>882</v>
      </c>
      <c r="L1154" s="82" t="s">
        <v>1242</v>
      </c>
      <c r="M1154" s="77" t="s">
        <v>7</v>
      </c>
      <c r="N1154" s="83"/>
      <c r="O1154" s="84"/>
      <c r="P1154" s="76">
        <v>68.5</v>
      </c>
      <c r="Q1154" s="76">
        <v>25400</v>
      </c>
      <c r="R1154" s="76">
        <v>4</v>
      </c>
      <c r="S1154" s="85" t="s">
        <v>865</v>
      </c>
      <c r="T1154" s="76" t="s">
        <v>873</v>
      </c>
      <c r="U1154" s="76">
        <v>25.7</v>
      </c>
      <c r="V1154" s="90" t="s">
        <v>884</v>
      </c>
    </row>
    <row r="1155" spans="1:22" ht="15" customHeight="1">
      <c r="A1155" s="244">
        <v>97941595</v>
      </c>
      <c r="B1155" s="78">
        <v>44759</v>
      </c>
      <c r="C1155" s="79">
        <v>44759</v>
      </c>
      <c r="D1155" s="77" t="s">
        <v>862</v>
      </c>
      <c r="E1155" s="87">
        <v>44762</v>
      </c>
      <c r="F1155" s="81">
        <v>80</v>
      </c>
      <c r="G1155" s="81" t="s">
        <v>1240</v>
      </c>
      <c r="H1155" s="81" t="s">
        <v>1241</v>
      </c>
      <c r="I1155" s="78">
        <v>44790</v>
      </c>
      <c r="J1155" s="81"/>
      <c r="K1155" s="97" t="s">
        <v>882</v>
      </c>
      <c r="L1155" s="82" t="s">
        <v>1242</v>
      </c>
      <c r="M1155" s="77" t="s">
        <v>7</v>
      </c>
      <c r="N1155" s="83"/>
      <c r="O1155" s="84"/>
      <c r="P1155" s="76">
        <v>68.5</v>
      </c>
      <c r="Q1155" s="76">
        <v>25000</v>
      </c>
      <c r="R1155" s="76">
        <v>4</v>
      </c>
      <c r="S1155" s="85" t="s">
        <v>865</v>
      </c>
      <c r="T1155" s="76" t="s">
        <v>873</v>
      </c>
      <c r="U1155" s="76">
        <v>25.7</v>
      </c>
      <c r="V1155" s="90" t="s">
        <v>884</v>
      </c>
    </row>
    <row r="1156" spans="1:22" ht="15" customHeight="1">
      <c r="A1156" s="244">
        <v>54277405</v>
      </c>
      <c r="B1156" s="78">
        <v>44758</v>
      </c>
      <c r="C1156" s="79">
        <v>44759</v>
      </c>
      <c r="D1156" s="77" t="s">
        <v>862</v>
      </c>
      <c r="E1156" s="87">
        <v>44762</v>
      </c>
      <c r="F1156" s="81">
        <v>80</v>
      </c>
      <c r="G1156" s="81" t="s">
        <v>1240</v>
      </c>
      <c r="H1156" s="81" t="s">
        <v>1241</v>
      </c>
      <c r="I1156" s="78">
        <v>44790</v>
      </c>
      <c r="J1156" s="97" t="s">
        <v>882</v>
      </c>
      <c r="K1156" s="77" t="s">
        <v>1245</v>
      </c>
      <c r="L1156" s="82" t="s">
        <v>1244</v>
      </c>
      <c r="M1156" s="77" t="s">
        <v>7</v>
      </c>
      <c r="N1156" s="83"/>
      <c r="O1156" s="84"/>
      <c r="P1156" s="76">
        <v>70</v>
      </c>
      <c r="Q1156" s="76">
        <v>23600</v>
      </c>
      <c r="R1156" s="81">
        <v>4</v>
      </c>
      <c r="S1156" s="85" t="s">
        <v>865</v>
      </c>
      <c r="T1156" s="76" t="s">
        <v>895</v>
      </c>
      <c r="U1156" s="76">
        <v>25.69</v>
      </c>
      <c r="V1156" s="76" t="s">
        <v>1246</v>
      </c>
    </row>
    <row r="1157" spans="1:22" ht="15" customHeight="1">
      <c r="A1157" s="244">
        <v>54290622</v>
      </c>
      <c r="B1157" s="78">
        <v>44758</v>
      </c>
      <c r="C1157" s="79">
        <v>44759</v>
      </c>
      <c r="D1157" s="77" t="s">
        <v>862</v>
      </c>
      <c r="E1157" s="87">
        <v>44762</v>
      </c>
      <c r="F1157" s="81">
        <v>80</v>
      </c>
      <c r="G1157" s="81" t="s">
        <v>1240</v>
      </c>
      <c r="H1157" s="81" t="s">
        <v>1241</v>
      </c>
      <c r="I1157" s="78">
        <v>44790</v>
      </c>
      <c r="J1157" s="81"/>
      <c r="K1157" s="97" t="s">
        <v>882</v>
      </c>
      <c r="L1157" s="82" t="s">
        <v>1244</v>
      </c>
      <c r="M1157" s="77" t="s">
        <v>7</v>
      </c>
      <c r="N1157" s="83"/>
      <c r="O1157" s="84"/>
      <c r="P1157" s="76">
        <v>69</v>
      </c>
      <c r="Q1157" s="81">
        <v>25000</v>
      </c>
      <c r="R1157" s="76">
        <v>4</v>
      </c>
      <c r="S1157" s="85" t="s">
        <v>865</v>
      </c>
      <c r="T1157" s="101" t="s">
        <v>897</v>
      </c>
      <c r="U1157" s="76">
        <v>25.38</v>
      </c>
      <c r="V1157" s="90" t="s">
        <v>884</v>
      </c>
    </row>
    <row r="1158" spans="1:22" ht="15" customHeight="1">
      <c r="A1158" s="244">
        <v>94952686</v>
      </c>
      <c r="B1158" s="78">
        <v>44758</v>
      </c>
      <c r="C1158" s="79">
        <v>44759</v>
      </c>
      <c r="D1158" s="77" t="s">
        <v>862</v>
      </c>
      <c r="E1158" s="87">
        <v>44762</v>
      </c>
      <c r="F1158" s="81">
        <v>80</v>
      </c>
      <c r="G1158" s="81" t="s">
        <v>1240</v>
      </c>
      <c r="H1158" s="81" t="s">
        <v>1241</v>
      </c>
      <c r="I1158" s="78">
        <v>44790</v>
      </c>
      <c r="J1158" s="81"/>
      <c r="K1158" s="97" t="s">
        <v>882</v>
      </c>
      <c r="L1158" s="82" t="s">
        <v>1244</v>
      </c>
      <c r="M1158" s="77" t="s">
        <v>7</v>
      </c>
      <c r="N1158" s="83"/>
      <c r="O1158" s="84"/>
      <c r="P1158" s="76">
        <v>69</v>
      </c>
      <c r="Q1158" s="81">
        <v>25000</v>
      </c>
      <c r="R1158" s="76">
        <v>4</v>
      </c>
      <c r="S1158" s="85" t="s">
        <v>865</v>
      </c>
      <c r="T1158" s="101" t="s">
        <v>897</v>
      </c>
      <c r="U1158" s="76">
        <v>25.38</v>
      </c>
      <c r="V1158" s="90" t="s">
        <v>884</v>
      </c>
    </row>
    <row r="1159" spans="1:22" ht="15" customHeight="1">
      <c r="A1159" s="244">
        <v>94490398</v>
      </c>
      <c r="B1159" s="78">
        <v>44758</v>
      </c>
      <c r="C1159" s="79">
        <v>44759</v>
      </c>
      <c r="D1159" s="77" t="s">
        <v>862</v>
      </c>
      <c r="E1159" s="87">
        <v>44762</v>
      </c>
      <c r="F1159" s="81">
        <v>80</v>
      </c>
      <c r="G1159" s="81" t="s">
        <v>1240</v>
      </c>
      <c r="H1159" s="81" t="s">
        <v>1247</v>
      </c>
      <c r="I1159" s="78">
        <v>44791</v>
      </c>
      <c r="J1159" s="81"/>
      <c r="K1159" s="97" t="s">
        <v>882</v>
      </c>
      <c r="L1159" s="82" t="s">
        <v>1244</v>
      </c>
      <c r="M1159" s="77" t="s">
        <v>7</v>
      </c>
      <c r="N1159" s="83"/>
      <c r="O1159" s="84"/>
      <c r="P1159" s="76">
        <v>69</v>
      </c>
      <c r="Q1159" s="81">
        <v>25000</v>
      </c>
      <c r="R1159" s="81">
        <v>4</v>
      </c>
      <c r="S1159" s="89" t="s">
        <v>877</v>
      </c>
      <c r="T1159" s="100" t="s">
        <v>891</v>
      </c>
      <c r="U1159" s="81">
        <v>25.22</v>
      </c>
      <c r="V1159" s="90" t="s">
        <v>884</v>
      </c>
    </row>
    <row r="1160" spans="1:22" ht="15" customHeight="1">
      <c r="A1160" s="244">
        <v>98341423</v>
      </c>
      <c r="B1160" s="78">
        <v>44758</v>
      </c>
      <c r="C1160" s="79">
        <v>44759</v>
      </c>
      <c r="D1160" s="77" t="s">
        <v>862</v>
      </c>
      <c r="E1160" s="87">
        <v>44762</v>
      </c>
      <c r="F1160" s="81">
        <v>80</v>
      </c>
      <c r="G1160" s="81" t="s">
        <v>1240</v>
      </c>
      <c r="H1160" s="81" t="s">
        <v>1247</v>
      </c>
      <c r="I1160" s="78">
        <v>44791</v>
      </c>
      <c r="J1160" s="81"/>
      <c r="K1160" s="97" t="s">
        <v>882</v>
      </c>
      <c r="L1160" s="82" t="s">
        <v>1244</v>
      </c>
      <c r="M1160" s="77" t="s">
        <v>7</v>
      </c>
      <c r="N1160" s="83"/>
      <c r="O1160" s="84"/>
      <c r="P1160" s="76">
        <v>69</v>
      </c>
      <c r="Q1160" s="81">
        <v>24800</v>
      </c>
      <c r="R1160" s="76">
        <v>4</v>
      </c>
      <c r="S1160" s="85" t="s">
        <v>865</v>
      </c>
      <c r="T1160" s="101" t="s">
        <v>897</v>
      </c>
      <c r="U1160" s="76">
        <v>25.38</v>
      </c>
      <c r="V1160" s="90" t="s">
        <v>884</v>
      </c>
    </row>
    <row r="1161" spans="1:22" ht="15" customHeight="1">
      <c r="A1161" s="244">
        <v>54968284</v>
      </c>
      <c r="B1161" s="78">
        <v>44758</v>
      </c>
      <c r="C1161" s="79">
        <v>44759</v>
      </c>
      <c r="D1161" s="77" t="s">
        <v>862</v>
      </c>
      <c r="E1161" s="87">
        <v>44762</v>
      </c>
      <c r="F1161" s="81">
        <v>80</v>
      </c>
      <c r="G1161" s="81" t="s">
        <v>1240</v>
      </c>
      <c r="H1161" s="81" t="s">
        <v>1247</v>
      </c>
      <c r="I1161" s="78">
        <v>44791</v>
      </c>
      <c r="J1161" s="81"/>
      <c r="K1161" s="97" t="s">
        <v>882</v>
      </c>
      <c r="L1161" s="82" t="s">
        <v>1244</v>
      </c>
      <c r="M1161" s="77" t="s">
        <v>7</v>
      </c>
      <c r="N1161" s="83"/>
      <c r="O1161" s="84"/>
      <c r="P1161" s="76">
        <v>69</v>
      </c>
      <c r="Q1161" s="81">
        <v>25000</v>
      </c>
      <c r="R1161" s="81">
        <v>4</v>
      </c>
      <c r="S1161" s="89" t="s">
        <v>877</v>
      </c>
      <c r="T1161" s="100" t="s">
        <v>891</v>
      </c>
      <c r="U1161" s="81">
        <v>25.22</v>
      </c>
      <c r="V1161" s="90" t="s">
        <v>884</v>
      </c>
    </row>
    <row r="1162" spans="1:22" ht="15" customHeight="1">
      <c r="A1162" s="244">
        <v>59185348</v>
      </c>
      <c r="B1162" s="78">
        <v>44758</v>
      </c>
      <c r="C1162" s="79">
        <v>44759</v>
      </c>
      <c r="D1162" s="77" t="s">
        <v>862</v>
      </c>
      <c r="E1162" s="87">
        <v>44762</v>
      </c>
      <c r="F1162" s="81">
        <v>80</v>
      </c>
      <c r="G1162" s="81" t="s">
        <v>1240</v>
      </c>
      <c r="H1162" s="81" t="s">
        <v>1247</v>
      </c>
      <c r="I1162" s="78">
        <v>44791</v>
      </c>
      <c r="J1162" s="81"/>
      <c r="K1162" s="97" t="s">
        <v>882</v>
      </c>
      <c r="L1162" s="82" t="s">
        <v>1244</v>
      </c>
      <c r="M1162" s="77" t="s">
        <v>7</v>
      </c>
      <c r="N1162" s="83"/>
      <c r="O1162" s="84"/>
      <c r="P1162" s="76">
        <v>69</v>
      </c>
      <c r="Q1162" s="81">
        <v>25000</v>
      </c>
      <c r="R1162" s="81">
        <v>4</v>
      </c>
      <c r="S1162" s="89" t="s">
        <v>877</v>
      </c>
      <c r="T1162" s="100" t="s">
        <v>891</v>
      </c>
      <c r="U1162" s="81">
        <v>25.22</v>
      </c>
      <c r="V1162" s="90" t="s">
        <v>884</v>
      </c>
    </row>
    <row r="1163" spans="1:22" ht="15" customHeight="1">
      <c r="A1163" s="244">
        <v>98327224</v>
      </c>
      <c r="B1163" s="78">
        <v>44758</v>
      </c>
      <c r="C1163" s="79">
        <v>44759</v>
      </c>
      <c r="D1163" s="77" t="s">
        <v>862</v>
      </c>
      <c r="E1163" s="87">
        <v>44762</v>
      </c>
      <c r="F1163" s="81">
        <v>80</v>
      </c>
      <c r="G1163" s="81" t="s">
        <v>1240</v>
      </c>
      <c r="H1163" s="81" t="s">
        <v>1247</v>
      </c>
      <c r="I1163" s="78">
        <v>44791</v>
      </c>
      <c r="J1163" s="81"/>
      <c r="K1163" s="97" t="s">
        <v>882</v>
      </c>
      <c r="L1163" s="82" t="s">
        <v>1244</v>
      </c>
      <c r="M1163" s="77" t="s">
        <v>7</v>
      </c>
      <c r="N1163" s="83"/>
      <c r="O1163" s="84"/>
      <c r="P1163" s="76">
        <v>68.5</v>
      </c>
      <c r="Q1163" s="81">
        <v>25400</v>
      </c>
      <c r="R1163" s="76">
        <v>4</v>
      </c>
      <c r="S1163" s="85" t="s">
        <v>865</v>
      </c>
      <c r="T1163" s="76" t="s">
        <v>873</v>
      </c>
      <c r="U1163" s="76">
        <v>25.7</v>
      </c>
      <c r="V1163" s="90" t="s">
        <v>884</v>
      </c>
    </row>
    <row r="1164" spans="1:22" ht="15" customHeight="1">
      <c r="A1164" s="244">
        <v>98330202</v>
      </c>
      <c r="B1164" s="78">
        <v>44758</v>
      </c>
      <c r="C1164" s="79">
        <v>44759</v>
      </c>
      <c r="D1164" s="77" t="s">
        <v>862</v>
      </c>
      <c r="E1164" s="87">
        <v>44762</v>
      </c>
      <c r="F1164" s="81">
        <v>80</v>
      </c>
      <c r="G1164" s="81" t="s">
        <v>1240</v>
      </c>
      <c r="H1164" s="81" t="s">
        <v>1247</v>
      </c>
      <c r="I1164" s="78">
        <v>44791</v>
      </c>
      <c r="J1164" s="81"/>
      <c r="K1164" s="97" t="s">
        <v>882</v>
      </c>
      <c r="L1164" s="82" t="s">
        <v>1244</v>
      </c>
      <c r="M1164" s="77" t="s">
        <v>7</v>
      </c>
      <c r="N1164" s="83"/>
      <c r="O1164" s="84"/>
      <c r="P1164" s="76">
        <v>68.5</v>
      </c>
      <c r="Q1164" s="81">
        <v>25400</v>
      </c>
      <c r="R1164" s="76">
        <v>4</v>
      </c>
      <c r="S1164" s="85" t="s">
        <v>865</v>
      </c>
      <c r="T1164" s="76" t="s">
        <v>873</v>
      </c>
      <c r="U1164" s="76">
        <v>25.7</v>
      </c>
      <c r="V1164" s="90" t="s">
        <v>884</v>
      </c>
    </row>
    <row r="1165" spans="1:22" ht="15" customHeight="1">
      <c r="A1165" s="244">
        <v>91963181</v>
      </c>
      <c r="B1165" s="78">
        <v>44758</v>
      </c>
      <c r="C1165" s="79">
        <v>44759</v>
      </c>
      <c r="D1165" s="77" t="s">
        <v>862</v>
      </c>
      <c r="E1165" s="87">
        <v>44762</v>
      </c>
      <c r="F1165" s="81">
        <v>80</v>
      </c>
      <c r="G1165" s="81" t="s">
        <v>1240</v>
      </c>
      <c r="H1165" s="81" t="s">
        <v>1247</v>
      </c>
      <c r="I1165" s="78">
        <v>44791</v>
      </c>
      <c r="J1165" s="81"/>
      <c r="K1165" s="97" t="s">
        <v>882</v>
      </c>
      <c r="L1165" s="82" t="s">
        <v>1244</v>
      </c>
      <c r="M1165" s="77" t="s">
        <v>7</v>
      </c>
      <c r="N1165" s="83"/>
      <c r="O1165" s="84"/>
      <c r="P1165" s="76">
        <v>68.5</v>
      </c>
      <c r="Q1165" s="81">
        <v>25300</v>
      </c>
      <c r="R1165" s="76">
        <v>4</v>
      </c>
      <c r="S1165" s="85" t="s">
        <v>865</v>
      </c>
      <c r="T1165" s="76" t="s">
        <v>873</v>
      </c>
      <c r="U1165" s="76">
        <v>25.7</v>
      </c>
      <c r="V1165" s="90" t="s">
        <v>884</v>
      </c>
    </row>
    <row r="1166" spans="1:22" ht="15" customHeight="1">
      <c r="A1166" s="97">
        <v>42268532</v>
      </c>
      <c r="B1166" s="123" t="s">
        <v>1168</v>
      </c>
      <c r="C1166" s="120">
        <v>44755</v>
      </c>
      <c r="D1166" s="81" t="s">
        <v>943</v>
      </c>
      <c r="E1166" s="90" t="s">
        <v>1169</v>
      </c>
      <c r="F1166" s="103">
        <v>40</v>
      </c>
      <c r="G1166" s="81"/>
      <c r="H1166" s="81"/>
      <c r="I1166" s="114"/>
      <c r="J1166" s="77"/>
      <c r="K1166" s="116"/>
      <c r="L1166" s="131"/>
      <c r="M1166" s="121"/>
      <c r="N1166" s="226"/>
      <c r="O1166" s="84"/>
      <c r="P1166" s="176"/>
      <c r="Q1166" s="176"/>
      <c r="R1166" s="176"/>
      <c r="S1166" s="177"/>
      <c r="T1166" s="176"/>
      <c r="U1166" s="227">
        <v>22.08</v>
      </c>
      <c r="V1166" s="247"/>
    </row>
    <row r="1167" spans="1:22" ht="16.5" customHeight="1">
      <c r="A1167" s="104"/>
      <c r="B1167" s="106"/>
      <c r="C1167" s="105"/>
      <c r="D1167" s="105"/>
      <c r="E1167" s="105"/>
      <c r="F1167" s="105"/>
      <c r="G1167" s="147"/>
      <c r="H1167" s="446" t="s">
        <v>1248</v>
      </c>
      <c r="I1167" s="440"/>
      <c r="J1167" s="441"/>
      <c r="K1167" s="148"/>
      <c r="L1167" s="104"/>
      <c r="M1167" s="104"/>
      <c r="N1167" s="109"/>
      <c r="O1167" s="108"/>
      <c r="P1167" s="105"/>
      <c r="Q1167" s="109"/>
      <c r="R1167" s="109"/>
      <c r="S1167" s="110"/>
      <c r="T1167" s="109"/>
      <c r="U1167" s="149"/>
      <c r="V1167" s="108"/>
    </row>
    <row r="1168" spans="1:22" ht="15" customHeight="1">
      <c r="A1168" s="118">
        <v>54966601</v>
      </c>
      <c r="B1168" s="132">
        <v>44754</v>
      </c>
      <c r="C1168" s="79">
        <v>44756</v>
      </c>
      <c r="D1168" s="81" t="s">
        <v>862</v>
      </c>
      <c r="E1168" s="80">
        <v>44764.708333333336</v>
      </c>
      <c r="F1168" s="81">
        <v>80</v>
      </c>
      <c r="G1168" s="114" t="s">
        <v>1248</v>
      </c>
      <c r="H1168" s="114" t="s">
        <v>1216</v>
      </c>
      <c r="I1168" s="162">
        <v>44787</v>
      </c>
      <c r="J1168" s="76"/>
      <c r="K1168" s="117" t="s">
        <v>932</v>
      </c>
      <c r="L1168" s="232" t="s">
        <v>1249</v>
      </c>
      <c r="M1168" s="77" t="s">
        <v>1250</v>
      </c>
      <c r="N1168" s="83"/>
      <c r="O1168" s="84"/>
      <c r="P1168" s="76">
        <v>69</v>
      </c>
      <c r="Q1168" s="81">
        <v>25000</v>
      </c>
      <c r="R1168" s="81">
        <v>4</v>
      </c>
      <c r="S1168" s="89" t="s">
        <v>877</v>
      </c>
      <c r="T1168" s="100" t="s">
        <v>891</v>
      </c>
      <c r="U1168" s="81">
        <v>25.22</v>
      </c>
      <c r="V1168" s="117" t="s">
        <v>934</v>
      </c>
    </row>
    <row r="1169" spans="1:22" ht="15" customHeight="1">
      <c r="A1169" s="118">
        <v>98113814</v>
      </c>
      <c r="B1169" s="132">
        <v>44754</v>
      </c>
      <c r="C1169" s="79">
        <v>44756</v>
      </c>
      <c r="D1169" s="81" t="s">
        <v>862</v>
      </c>
      <c r="E1169" s="87">
        <v>44764</v>
      </c>
      <c r="F1169" s="81">
        <v>80</v>
      </c>
      <c r="G1169" s="114" t="s">
        <v>1248</v>
      </c>
      <c r="H1169" s="114" t="s">
        <v>1216</v>
      </c>
      <c r="I1169" s="162">
        <v>44787</v>
      </c>
      <c r="J1169" s="76"/>
      <c r="K1169" s="117" t="s">
        <v>932</v>
      </c>
      <c r="L1169" s="232" t="s">
        <v>1251</v>
      </c>
      <c r="M1169" s="77" t="s">
        <v>1250</v>
      </c>
      <c r="N1169" s="83"/>
      <c r="O1169" s="84"/>
      <c r="P1169" s="76">
        <v>69</v>
      </c>
      <c r="Q1169" s="76">
        <v>25000</v>
      </c>
      <c r="R1169" s="76">
        <v>4</v>
      </c>
      <c r="S1169" s="85" t="s">
        <v>875</v>
      </c>
      <c r="T1169" s="88" t="s">
        <v>876</v>
      </c>
      <c r="U1169" s="76">
        <v>25.22</v>
      </c>
      <c r="V1169" s="117" t="s">
        <v>934</v>
      </c>
    </row>
    <row r="1170" spans="1:22" ht="15" customHeight="1">
      <c r="A1170" s="115">
        <v>59993220</v>
      </c>
      <c r="B1170" s="78">
        <v>44757</v>
      </c>
      <c r="C1170" s="79">
        <v>44757</v>
      </c>
      <c r="D1170" s="77" t="s">
        <v>862</v>
      </c>
      <c r="E1170" s="87">
        <v>44764</v>
      </c>
      <c r="F1170" s="102">
        <v>60</v>
      </c>
      <c r="G1170" s="114" t="s">
        <v>1439</v>
      </c>
      <c r="H1170" s="81" t="s">
        <v>1247</v>
      </c>
      <c r="I1170" s="78">
        <v>44791</v>
      </c>
      <c r="J1170" s="81"/>
      <c r="K1170" s="117" t="s">
        <v>932</v>
      </c>
      <c r="L1170" s="82" t="s">
        <v>1219</v>
      </c>
      <c r="M1170" s="77" t="s">
        <v>8</v>
      </c>
      <c r="N1170" s="83"/>
      <c r="O1170" s="84"/>
      <c r="P1170" s="76">
        <v>72</v>
      </c>
      <c r="Q1170" s="76">
        <v>22000</v>
      </c>
      <c r="R1170" s="76">
        <v>3</v>
      </c>
      <c r="S1170" s="85" t="s">
        <v>899</v>
      </c>
      <c r="T1170" s="76" t="s">
        <v>952</v>
      </c>
      <c r="U1170" s="76">
        <v>19.62</v>
      </c>
      <c r="V1170" s="117" t="s">
        <v>934</v>
      </c>
    </row>
    <row r="1171" spans="1:22" ht="15" customHeight="1">
      <c r="A1171" s="115">
        <v>59996611</v>
      </c>
      <c r="B1171" s="78">
        <v>44757</v>
      </c>
      <c r="C1171" s="79">
        <v>44757</v>
      </c>
      <c r="D1171" s="77" t="s">
        <v>862</v>
      </c>
      <c r="E1171" s="87">
        <v>44764</v>
      </c>
      <c r="F1171" s="102">
        <v>60</v>
      </c>
      <c r="G1171" s="114" t="s">
        <v>1439</v>
      </c>
      <c r="H1171" s="81" t="s">
        <v>1247</v>
      </c>
      <c r="I1171" s="78">
        <v>44791</v>
      </c>
      <c r="J1171" s="81"/>
      <c r="K1171" s="117" t="s">
        <v>932</v>
      </c>
      <c r="L1171" s="82" t="s">
        <v>1219</v>
      </c>
      <c r="M1171" s="77" t="s">
        <v>8</v>
      </c>
      <c r="N1171" s="83"/>
      <c r="O1171" s="84"/>
      <c r="P1171" s="76">
        <v>72</v>
      </c>
      <c r="Q1171" s="76">
        <v>21500</v>
      </c>
      <c r="R1171" s="76">
        <v>3</v>
      </c>
      <c r="S1171" s="85" t="s">
        <v>899</v>
      </c>
      <c r="T1171" s="76" t="s">
        <v>952</v>
      </c>
      <c r="U1171" s="76">
        <v>19.62</v>
      </c>
      <c r="V1171" s="117" t="s">
        <v>934</v>
      </c>
    </row>
    <row r="1172" spans="1:22" ht="15" customHeight="1">
      <c r="A1172" s="115">
        <v>59998211</v>
      </c>
      <c r="B1172" s="78">
        <v>44757</v>
      </c>
      <c r="C1172" s="79">
        <v>44757</v>
      </c>
      <c r="D1172" s="77" t="s">
        <v>862</v>
      </c>
      <c r="E1172" s="87">
        <v>44764</v>
      </c>
      <c r="F1172" s="102">
        <v>60</v>
      </c>
      <c r="G1172" s="114" t="s">
        <v>1439</v>
      </c>
      <c r="H1172" s="98">
        <v>44760</v>
      </c>
      <c r="I1172" s="141" t="s">
        <v>1252</v>
      </c>
      <c r="J1172" s="81"/>
      <c r="K1172" s="117" t="s">
        <v>932</v>
      </c>
      <c r="L1172" s="82" t="s">
        <v>1219</v>
      </c>
      <c r="M1172" s="77" t="s">
        <v>8</v>
      </c>
      <c r="N1172" s="83"/>
      <c r="O1172" s="84"/>
      <c r="P1172" s="76">
        <v>72</v>
      </c>
      <c r="Q1172" s="76">
        <v>21700</v>
      </c>
      <c r="R1172" s="76">
        <v>3</v>
      </c>
      <c r="S1172" s="85" t="s">
        <v>899</v>
      </c>
      <c r="T1172" s="76" t="s">
        <v>900</v>
      </c>
      <c r="U1172" s="81">
        <v>19.62</v>
      </c>
      <c r="V1172" s="117" t="s">
        <v>934</v>
      </c>
    </row>
    <row r="1173" spans="1:22" ht="15" customHeight="1">
      <c r="A1173" s="115">
        <v>58400771</v>
      </c>
      <c r="B1173" s="78">
        <v>44759</v>
      </c>
      <c r="C1173" s="79">
        <v>44760</v>
      </c>
      <c r="D1173" s="77" t="s">
        <v>862</v>
      </c>
      <c r="E1173" s="87">
        <v>44764</v>
      </c>
      <c r="F1173" s="102">
        <v>60</v>
      </c>
      <c r="G1173" s="114" t="s">
        <v>1439</v>
      </c>
      <c r="H1173" s="81" t="s">
        <v>1241</v>
      </c>
      <c r="I1173" s="98">
        <v>44790</v>
      </c>
      <c r="J1173" s="81"/>
      <c r="K1173" s="117" t="s">
        <v>932</v>
      </c>
      <c r="L1173" s="82" t="s">
        <v>1253</v>
      </c>
      <c r="M1173" s="77" t="s">
        <v>6</v>
      </c>
      <c r="N1173" s="83"/>
      <c r="O1173" s="84"/>
      <c r="P1173" s="76">
        <v>72</v>
      </c>
      <c r="Q1173" s="76">
        <v>21700</v>
      </c>
      <c r="R1173" s="76">
        <v>3</v>
      </c>
      <c r="S1173" s="85" t="s">
        <v>899</v>
      </c>
      <c r="T1173" s="76" t="s">
        <v>900</v>
      </c>
      <c r="U1173" s="81">
        <v>19.62</v>
      </c>
      <c r="V1173" s="117" t="s">
        <v>934</v>
      </c>
    </row>
    <row r="1174" spans="1:22" ht="15" customHeight="1">
      <c r="A1174" s="115">
        <v>59987545</v>
      </c>
      <c r="B1174" s="78">
        <v>44759</v>
      </c>
      <c r="C1174" s="79">
        <v>44760</v>
      </c>
      <c r="D1174" s="77" t="s">
        <v>862</v>
      </c>
      <c r="E1174" s="87">
        <v>44764</v>
      </c>
      <c r="F1174" s="102">
        <v>60</v>
      </c>
      <c r="G1174" s="114" t="s">
        <v>1439</v>
      </c>
      <c r="H1174" s="81" t="s">
        <v>1241</v>
      </c>
      <c r="I1174" s="98">
        <v>44790</v>
      </c>
      <c r="J1174" s="81"/>
      <c r="K1174" s="117" t="s">
        <v>932</v>
      </c>
      <c r="L1174" s="82" t="s">
        <v>1253</v>
      </c>
      <c r="M1174" s="77" t="s">
        <v>6</v>
      </c>
      <c r="N1174" s="83"/>
      <c r="O1174" s="84"/>
      <c r="P1174" s="76">
        <v>72</v>
      </c>
      <c r="Q1174" s="76">
        <v>21500</v>
      </c>
      <c r="R1174" s="76">
        <v>3</v>
      </c>
      <c r="S1174" s="85" t="s">
        <v>899</v>
      </c>
      <c r="T1174" s="76" t="s">
        <v>952</v>
      </c>
      <c r="U1174" s="76">
        <v>19.62</v>
      </c>
      <c r="V1174" s="117" t="s">
        <v>934</v>
      </c>
    </row>
    <row r="1175" spans="1:22" ht="15" customHeight="1">
      <c r="A1175" s="115">
        <v>59989996</v>
      </c>
      <c r="B1175" s="78">
        <v>44759</v>
      </c>
      <c r="C1175" s="79">
        <v>44760</v>
      </c>
      <c r="D1175" s="77" t="s">
        <v>862</v>
      </c>
      <c r="E1175" s="87">
        <v>44764</v>
      </c>
      <c r="F1175" s="102">
        <v>60</v>
      </c>
      <c r="G1175" s="114" t="s">
        <v>1439</v>
      </c>
      <c r="H1175" s="81" t="s">
        <v>1241</v>
      </c>
      <c r="I1175" s="98">
        <v>44790</v>
      </c>
      <c r="J1175" s="81"/>
      <c r="K1175" s="117" t="s">
        <v>932</v>
      </c>
      <c r="L1175" s="82" t="s">
        <v>1253</v>
      </c>
      <c r="M1175" s="77" t="s">
        <v>6</v>
      </c>
      <c r="N1175" s="83"/>
      <c r="O1175" s="84"/>
      <c r="P1175" s="76">
        <v>72</v>
      </c>
      <c r="Q1175" s="76">
        <v>22000</v>
      </c>
      <c r="R1175" s="76">
        <v>3</v>
      </c>
      <c r="S1175" s="85" t="s">
        <v>899</v>
      </c>
      <c r="T1175" s="76" t="s">
        <v>952</v>
      </c>
      <c r="U1175" s="76">
        <v>19.62</v>
      </c>
      <c r="V1175" s="117" t="s">
        <v>934</v>
      </c>
    </row>
    <row r="1176" spans="1:22" ht="15" customHeight="1">
      <c r="A1176" s="115">
        <v>59998971</v>
      </c>
      <c r="B1176" s="78">
        <v>44759</v>
      </c>
      <c r="C1176" s="79">
        <v>44760</v>
      </c>
      <c r="D1176" s="77" t="s">
        <v>862</v>
      </c>
      <c r="E1176" s="87">
        <v>44764</v>
      </c>
      <c r="F1176" s="102">
        <v>60</v>
      </c>
      <c r="G1176" s="114" t="s">
        <v>1439</v>
      </c>
      <c r="H1176" s="81" t="s">
        <v>1241</v>
      </c>
      <c r="I1176" s="98">
        <v>44790</v>
      </c>
      <c r="J1176" s="81"/>
      <c r="K1176" s="117" t="s">
        <v>932</v>
      </c>
      <c r="L1176" s="82" t="s">
        <v>1253</v>
      </c>
      <c r="M1176" s="77" t="s">
        <v>6</v>
      </c>
      <c r="N1176" s="83"/>
      <c r="O1176" s="84"/>
      <c r="P1176" s="76">
        <v>72</v>
      </c>
      <c r="Q1176" s="76">
        <v>21700</v>
      </c>
      <c r="R1176" s="76">
        <v>3</v>
      </c>
      <c r="S1176" s="85" t="s">
        <v>899</v>
      </c>
      <c r="T1176" s="76" t="s">
        <v>900</v>
      </c>
      <c r="U1176" s="81">
        <v>19.62</v>
      </c>
      <c r="V1176" s="117" t="s">
        <v>934</v>
      </c>
    </row>
    <row r="1177" spans="1:22" ht="15" customHeight="1">
      <c r="A1177" s="115">
        <v>59996330</v>
      </c>
      <c r="B1177" s="78">
        <v>44757</v>
      </c>
      <c r="C1177" s="79">
        <v>44757</v>
      </c>
      <c r="D1177" s="77" t="s">
        <v>862</v>
      </c>
      <c r="E1177" s="87">
        <v>44764</v>
      </c>
      <c r="F1177" s="102">
        <v>60</v>
      </c>
      <c r="G1177" s="114" t="s">
        <v>1439</v>
      </c>
      <c r="H1177" s="81" t="s">
        <v>1241</v>
      </c>
      <c r="I1177" s="98">
        <v>44790</v>
      </c>
      <c r="J1177" s="81"/>
      <c r="K1177" s="117" t="s">
        <v>932</v>
      </c>
      <c r="L1177" s="82" t="s">
        <v>1219</v>
      </c>
      <c r="M1177" s="77" t="s">
        <v>8</v>
      </c>
      <c r="N1177" s="83"/>
      <c r="O1177" s="84"/>
      <c r="P1177" s="76">
        <v>72</v>
      </c>
      <c r="Q1177" s="76">
        <v>21500</v>
      </c>
      <c r="R1177" s="76">
        <v>3</v>
      </c>
      <c r="S1177" s="85" t="s">
        <v>899</v>
      </c>
      <c r="T1177" s="76" t="s">
        <v>952</v>
      </c>
      <c r="U1177" s="76">
        <v>19.62</v>
      </c>
      <c r="V1177" s="117" t="s">
        <v>934</v>
      </c>
    </row>
    <row r="1178" spans="1:22" ht="15" customHeight="1">
      <c r="A1178" s="115">
        <v>59998500</v>
      </c>
      <c r="B1178" s="78">
        <v>44757</v>
      </c>
      <c r="C1178" s="79">
        <v>44758</v>
      </c>
      <c r="D1178" s="77" t="s">
        <v>862</v>
      </c>
      <c r="E1178" s="87">
        <v>44764</v>
      </c>
      <c r="F1178" s="102">
        <v>60</v>
      </c>
      <c r="G1178" s="114" t="s">
        <v>1439</v>
      </c>
      <c r="H1178" s="81" t="s">
        <v>1241</v>
      </c>
      <c r="I1178" s="98">
        <v>44791</v>
      </c>
      <c r="J1178" s="81"/>
      <c r="K1178" s="117" t="s">
        <v>932</v>
      </c>
      <c r="L1178" s="82" t="s">
        <v>1220</v>
      </c>
      <c r="M1178" s="77" t="s">
        <v>6</v>
      </c>
      <c r="N1178" s="83"/>
      <c r="O1178" s="84"/>
      <c r="P1178" s="76">
        <v>72</v>
      </c>
      <c r="Q1178" s="76">
        <v>21700</v>
      </c>
      <c r="R1178" s="76">
        <v>3</v>
      </c>
      <c r="S1178" s="85" t="s">
        <v>899</v>
      </c>
      <c r="T1178" s="76" t="s">
        <v>900</v>
      </c>
      <c r="U1178" s="81">
        <v>19.62</v>
      </c>
      <c r="V1178" s="117" t="s">
        <v>934</v>
      </c>
    </row>
    <row r="1179" spans="1:22" ht="15" customHeight="1">
      <c r="A1179" s="115">
        <v>59993410</v>
      </c>
      <c r="B1179" s="78">
        <v>44757</v>
      </c>
      <c r="C1179" s="79">
        <v>44758</v>
      </c>
      <c r="D1179" s="77" t="s">
        <v>862</v>
      </c>
      <c r="E1179" s="87">
        <v>44764</v>
      </c>
      <c r="F1179" s="102">
        <v>60</v>
      </c>
      <c r="G1179" s="114" t="s">
        <v>1439</v>
      </c>
      <c r="H1179" s="81" t="s">
        <v>1241</v>
      </c>
      <c r="I1179" s="98">
        <v>44790</v>
      </c>
      <c r="J1179" s="81"/>
      <c r="K1179" s="117" t="s">
        <v>932</v>
      </c>
      <c r="L1179" s="82" t="s">
        <v>1220</v>
      </c>
      <c r="M1179" s="77" t="s">
        <v>6</v>
      </c>
      <c r="N1179" s="83"/>
      <c r="O1179" s="84"/>
      <c r="P1179" s="76">
        <v>72</v>
      </c>
      <c r="Q1179" s="76">
        <v>21000</v>
      </c>
      <c r="R1179" s="76">
        <v>3</v>
      </c>
      <c r="S1179" s="85" t="s">
        <v>899</v>
      </c>
      <c r="T1179" s="76" t="s">
        <v>952</v>
      </c>
      <c r="U1179" s="76">
        <v>19.62</v>
      </c>
      <c r="V1179" s="117" t="s">
        <v>934</v>
      </c>
    </row>
    <row r="1180" spans="1:22" ht="15" customHeight="1">
      <c r="A1180" s="118">
        <v>59992990</v>
      </c>
      <c r="B1180" s="132">
        <v>44751</v>
      </c>
      <c r="C1180" s="79">
        <v>44756</v>
      </c>
      <c r="D1180" s="81" t="s">
        <v>862</v>
      </c>
      <c r="E1180" s="87">
        <v>44764</v>
      </c>
      <c r="F1180" s="102">
        <v>60</v>
      </c>
      <c r="G1180" s="114" t="s">
        <v>1439</v>
      </c>
      <c r="H1180" s="114" t="s">
        <v>1216</v>
      </c>
      <c r="I1180" s="162">
        <v>44787</v>
      </c>
      <c r="J1180" s="127"/>
      <c r="K1180" s="117" t="s">
        <v>932</v>
      </c>
      <c r="L1180" s="248" t="s">
        <v>1254</v>
      </c>
      <c r="M1180" s="77" t="s">
        <v>1250</v>
      </c>
      <c r="N1180" s="122"/>
      <c r="O1180" s="84"/>
      <c r="P1180" s="76">
        <v>72</v>
      </c>
      <c r="Q1180" s="76">
        <v>21500</v>
      </c>
      <c r="R1180" s="76">
        <v>3</v>
      </c>
      <c r="S1180" s="85" t="s">
        <v>899</v>
      </c>
      <c r="T1180" s="76" t="s">
        <v>952</v>
      </c>
      <c r="U1180" s="76">
        <v>19.62</v>
      </c>
      <c r="V1180" s="117" t="s">
        <v>934</v>
      </c>
    </row>
    <row r="1181" spans="1:22" ht="15" customHeight="1">
      <c r="A1181" s="118">
        <v>58403775</v>
      </c>
      <c r="B1181" s="132">
        <v>44751</v>
      </c>
      <c r="C1181" s="79">
        <v>44756</v>
      </c>
      <c r="D1181" s="81" t="s">
        <v>862</v>
      </c>
      <c r="E1181" s="87">
        <v>44764</v>
      </c>
      <c r="F1181" s="102">
        <v>60</v>
      </c>
      <c r="G1181" s="114" t="s">
        <v>1439</v>
      </c>
      <c r="H1181" s="114" t="s">
        <v>1216</v>
      </c>
      <c r="I1181" s="162">
        <v>44787</v>
      </c>
      <c r="J1181" s="127"/>
      <c r="K1181" s="117" t="s">
        <v>932</v>
      </c>
      <c r="L1181" s="248" t="s">
        <v>1255</v>
      </c>
      <c r="M1181" s="77" t="s">
        <v>1250</v>
      </c>
      <c r="N1181" s="122"/>
      <c r="O1181" s="84"/>
      <c r="P1181" s="76">
        <v>72</v>
      </c>
      <c r="Q1181" s="76">
        <v>21700</v>
      </c>
      <c r="R1181" s="76">
        <v>3</v>
      </c>
      <c r="S1181" s="85" t="s">
        <v>899</v>
      </c>
      <c r="T1181" s="76" t="s">
        <v>900</v>
      </c>
      <c r="U1181" s="81">
        <v>19.62</v>
      </c>
      <c r="V1181" s="117" t="s">
        <v>934</v>
      </c>
    </row>
    <row r="1182" spans="1:22" ht="15" customHeight="1">
      <c r="A1182" s="118">
        <v>59993071</v>
      </c>
      <c r="B1182" s="132">
        <v>44751</v>
      </c>
      <c r="C1182" s="79">
        <v>44756</v>
      </c>
      <c r="D1182" s="81" t="s">
        <v>862</v>
      </c>
      <c r="E1182" s="87">
        <v>44764</v>
      </c>
      <c r="F1182" s="102">
        <v>60</v>
      </c>
      <c r="G1182" s="114" t="s">
        <v>1439</v>
      </c>
      <c r="H1182" s="114" t="s">
        <v>1216</v>
      </c>
      <c r="I1182" s="162">
        <v>44787</v>
      </c>
      <c r="J1182" s="127"/>
      <c r="K1182" s="117" t="s">
        <v>932</v>
      </c>
      <c r="L1182" s="248" t="s">
        <v>1256</v>
      </c>
      <c r="M1182" s="77" t="s">
        <v>1250</v>
      </c>
      <c r="N1182" s="122"/>
      <c r="O1182" s="84"/>
      <c r="P1182" s="76">
        <v>72</v>
      </c>
      <c r="Q1182" s="76">
        <v>22000</v>
      </c>
      <c r="R1182" s="76">
        <v>3</v>
      </c>
      <c r="S1182" s="85" t="s">
        <v>899</v>
      </c>
      <c r="T1182" s="76" t="s">
        <v>952</v>
      </c>
      <c r="U1182" s="76">
        <v>19.62</v>
      </c>
      <c r="V1182" s="117" t="s">
        <v>934</v>
      </c>
    </row>
    <row r="1183" spans="1:22" ht="15" customHeight="1">
      <c r="A1183" s="118">
        <v>94536232</v>
      </c>
      <c r="B1183" s="132">
        <v>44751</v>
      </c>
      <c r="C1183" s="79">
        <v>44756</v>
      </c>
      <c r="D1183" s="81" t="s">
        <v>862</v>
      </c>
      <c r="E1183" s="87">
        <v>44764</v>
      </c>
      <c r="F1183" s="102">
        <v>60</v>
      </c>
      <c r="G1183" s="114" t="s">
        <v>1439</v>
      </c>
      <c r="H1183" s="114" t="s">
        <v>1216</v>
      </c>
      <c r="I1183" s="162">
        <v>44787</v>
      </c>
      <c r="J1183" s="127"/>
      <c r="K1183" s="117" t="s">
        <v>932</v>
      </c>
      <c r="L1183" s="248" t="s">
        <v>1257</v>
      </c>
      <c r="M1183" s="77" t="s">
        <v>1250</v>
      </c>
      <c r="N1183" s="122"/>
      <c r="O1183" s="84"/>
      <c r="P1183" s="76">
        <v>72</v>
      </c>
      <c r="Q1183" s="76">
        <v>20100</v>
      </c>
      <c r="R1183" s="76">
        <v>3</v>
      </c>
      <c r="S1183" s="85" t="s">
        <v>899</v>
      </c>
      <c r="T1183" s="76" t="s">
        <v>1130</v>
      </c>
      <c r="U1183" s="76">
        <v>19.72</v>
      </c>
      <c r="V1183" s="117" t="s">
        <v>934</v>
      </c>
    </row>
    <row r="1184" spans="1:22" ht="15" customHeight="1">
      <c r="A1184" s="118">
        <v>58413717</v>
      </c>
      <c r="B1184" s="132">
        <v>44754</v>
      </c>
      <c r="C1184" s="79">
        <v>44756</v>
      </c>
      <c r="D1184" s="81" t="s">
        <v>862</v>
      </c>
      <c r="E1184" s="87">
        <v>44764</v>
      </c>
      <c r="F1184" s="102">
        <v>60</v>
      </c>
      <c r="G1184" s="114" t="s">
        <v>1439</v>
      </c>
      <c r="H1184" s="114" t="s">
        <v>1216</v>
      </c>
      <c r="I1184" s="162">
        <v>44787</v>
      </c>
      <c r="J1184" s="76"/>
      <c r="K1184" s="117" t="s">
        <v>932</v>
      </c>
      <c r="L1184" s="232" t="s">
        <v>1258</v>
      </c>
      <c r="M1184" s="77" t="s">
        <v>1250</v>
      </c>
      <c r="N1184" s="83"/>
      <c r="O1184" s="84"/>
      <c r="P1184" s="76">
        <v>72</v>
      </c>
      <c r="Q1184" s="76">
        <v>21700</v>
      </c>
      <c r="R1184" s="76">
        <v>3</v>
      </c>
      <c r="S1184" s="85" t="s">
        <v>899</v>
      </c>
      <c r="T1184" s="76" t="s">
        <v>900</v>
      </c>
      <c r="U1184" s="81">
        <v>19.62</v>
      </c>
      <c r="V1184" s="117" t="s">
        <v>934</v>
      </c>
    </row>
    <row r="1185" spans="1:22" ht="15" customHeight="1">
      <c r="A1185" s="118">
        <v>94735743</v>
      </c>
      <c r="B1185" s="123" t="s">
        <v>1259</v>
      </c>
      <c r="C1185" s="79">
        <v>44753</v>
      </c>
      <c r="D1185" s="81" t="s">
        <v>943</v>
      </c>
      <c r="E1185" s="87">
        <v>44764</v>
      </c>
      <c r="F1185" s="102">
        <v>60</v>
      </c>
      <c r="G1185" s="114" t="s">
        <v>1439</v>
      </c>
      <c r="H1185" s="114" t="s">
        <v>1216</v>
      </c>
      <c r="I1185" s="162">
        <v>44787</v>
      </c>
      <c r="J1185" s="76" t="s">
        <v>1260</v>
      </c>
      <c r="K1185" s="116" t="s">
        <v>932</v>
      </c>
      <c r="L1185" s="77"/>
      <c r="M1185" s="77" t="s">
        <v>1018</v>
      </c>
      <c r="N1185" s="83"/>
      <c r="O1185" s="84"/>
      <c r="P1185" s="76">
        <v>72</v>
      </c>
      <c r="Q1185" s="76">
        <v>20200</v>
      </c>
      <c r="R1185" s="76">
        <v>3</v>
      </c>
      <c r="S1185" s="85" t="s">
        <v>899</v>
      </c>
      <c r="T1185" s="76" t="s">
        <v>1130</v>
      </c>
      <c r="U1185" s="76">
        <v>19.72</v>
      </c>
      <c r="V1185" s="117" t="s">
        <v>934</v>
      </c>
    </row>
    <row r="1186" spans="1:22" ht="15" customHeight="1">
      <c r="A1186" s="182">
        <v>94536984</v>
      </c>
      <c r="B1186" s="123" t="s">
        <v>1261</v>
      </c>
      <c r="C1186" s="79">
        <v>44756</v>
      </c>
      <c r="D1186" s="77" t="s">
        <v>943</v>
      </c>
      <c r="E1186" s="87">
        <v>44764</v>
      </c>
      <c r="F1186" s="102">
        <v>60</v>
      </c>
      <c r="G1186" s="114" t="s">
        <v>1439</v>
      </c>
      <c r="H1186" s="114" t="s">
        <v>1216</v>
      </c>
      <c r="I1186" s="162">
        <v>44787</v>
      </c>
      <c r="J1186" s="81"/>
      <c r="K1186" s="116" t="s">
        <v>932</v>
      </c>
      <c r="L1186" s="150"/>
      <c r="M1186" s="77" t="s">
        <v>1018</v>
      </c>
      <c r="N1186" s="83"/>
      <c r="O1186" s="84"/>
      <c r="P1186" s="76">
        <v>72</v>
      </c>
      <c r="Q1186" s="76">
        <v>20200</v>
      </c>
      <c r="R1186" s="76">
        <v>3</v>
      </c>
      <c r="S1186" s="85" t="s">
        <v>899</v>
      </c>
      <c r="T1186" s="76" t="s">
        <v>1130</v>
      </c>
      <c r="U1186" s="76">
        <v>19.72</v>
      </c>
      <c r="V1186" s="117" t="s">
        <v>934</v>
      </c>
    </row>
    <row r="1187" spans="1:22" ht="15" customHeight="1">
      <c r="A1187" s="115">
        <v>58423856</v>
      </c>
      <c r="B1187" s="78">
        <v>44754</v>
      </c>
      <c r="C1187" s="79">
        <v>6692167</v>
      </c>
      <c r="D1187" s="77" t="s">
        <v>862</v>
      </c>
      <c r="E1187" s="87">
        <v>44764</v>
      </c>
      <c r="F1187" s="102">
        <v>60</v>
      </c>
      <c r="G1187" s="114" t="s">
        <v>1439</v>
      </c>
      <c r="H1187" s="114" t="s">
        <v>1216</v>
      </c>
      <c r="I1187" s="162">
        <v>44787</v>
      </c>
      <c r="J1187" s="81" t="s">
        <v>1262</v>
      </c>
      <c r="K1187" s="117" t="s">
        <v>932</v>
      </c>
      <c r="L1187" s="82" t="s">
        <v>1164</v>
      </c>
      <c r="M1187" s="77" t="s">
        <v>6</v>
      </c>
      <c r="N1187" s="83"/>
      <c r="O1187" s="84"/>
      <c r="P1187" s="76" t="s">
        <v>1263</v>
      </c>
      <c r="Q1187" s="76">
        <v>22500</v>
      </c>
      <c r="R1187" s="76">
        <v>3</v>
      </c>
      <c r="S1187" s="85" t="s">
        <v>899</v>
      </c>
      <c r="T1187" s="76" t="s">
        <v>1264</v>
      </c>
      <c r="U1187" s="76">
        <v>19.62</v>
      </c>
      <c r="V1187" s="117" t="s">
        <v>934</v>
      </c>
    </row>
    <row r="1188" spans="1:22" ht="15" customHeight="1">
      <c r="A1188" s="118">
        <v>59998344</v>
      </c>
      <c r="B1188" s="132">
        <v>44747</v>
      </c>
      <c r="C1188" s="79">
        <v>44752</v>
      </c>
      <c r="D1188" s="81" t="s">
        <v>862</v>
      </c>
      <c r="E1188" s="87">
        <v>44764</v>
      </c>
      <c r="F1188" s="102">
        <v>60</v>
      </c>
      <c r="G1188" s="114" t="s">
        <v>1439</v>
      </c>
      <c r="H1188" s="114" t="s">
        <v>1216</v>
      </c>
      <c r="I1188" s="162">
        <v>44787</v>
      </c>
      <c r="J1188" s="76" t="s">
        <v>1265</v>
      </c>
      <c r="K1188" s="117" t="s">
        <v>932</v>
      </c>
      <c r="L1188" s="186" t="s">
        <v>1266</v>
      </c>
      <c r="M1188" s="77" t="s">
        <v>31</v>
      </c>
      <c r="N1188" s="83"/>
      <c r="O1188" s="84"/>
      <c r="P1188" s="76">
        <v>72</v>
      </c>
      <c r="Q1188" s="76">
        <v>21700</v>
      </c>
      <c r="R1188" s="76">
        <v>3</v>
      </c>
      <c r="S1188" s="85" t="s">
        <v>899</v>
      </c>
      <c r="T1188" s="76" t="s">
        <v>900</v>
      </c>
      <c r="U1188" s="81">
        <v>19.62</v>
      </c>
      <c r="V1188" s="117" t="s">
        <v>934</v>
      </c>
    </row>
    <row r="1189" spans="1:22" ht="15" customHeight="1">
      <c r="A1189" s="118">
        <v>54959390</v>
      </c>
      <c r="B1189" s="132">
        <v>44752</v>
      </c>
      <c r="C1189" s="79">
        <v>44756</v>
      </c>
      <c r="D1189" s="81" t="s">
        <v>862</v>
      </c>
      <c r="E1189" s="87">
        <v>44764</v>
      </c>
      <c r="F1189" s="103">
        <v>40</v>
      </c>
      <c r="G1189" s="114" t="s">
        <v>1439</v>
      </c>
      <c r="H1189" s="114" t="s">
        <v>1216</v>
      </c>
      <c r="I1189" s="162">
        <v>44787</v>
      </c>
      <c r="J1189" s="127"/>
      <c r="K1189" s="117" t="s">
        <v>932</v>
      </c>
      <c r="L1189" s="248" t="s">
        <v>1267</v>
      </c>
      <c r="M1189" s="77" t="s">
        <v>1250</v>
      </c>
      <c r="N1189" s="122"/>
      <c r="O1189" s="84"/>
      <c r="P1189" s="76">
        <v>70</v>
      </c>
      <c r="Q1189" s="127">
        <v>21500</v>
      </c>
      <c r="R1189" s="127">
        <v>2</v>
      </c>
      <c r="S1189" s="128" t="s">
        <v>953</v>
      </c>
      <c r="T1189" s="129" t="s">
        <v>954</v>
      </c>
      <c r="U1189" s="127">
        <v>14.62</v>
      </c>
      <c r="V1189" s="117" t="s">
        <v>934</v>
      </c>
    </row>
    <row r="1190" spans="1:22" ht="15" customHeight="1">
      <c r="A1190" s="118">
        <v>54957618</v>
      </c>
      <c r="B1190" s="132">
        <v>44751</v>
      </c>
      <c r="C1190" s="79">
        <v>44756</v>
      </c>
      <c r="D1190" s="81" t="s">
        <v>862</v>
      </c>
      <c r="E1190" s="87">
        <v>44764</v>
      </c>
      <c r="F1190" s="103">
        <v>40</v>
      </c>
      <c r="G1190" s="114" t="s">
        <v>1439</v>
      </c>
      <c r="H1190" s="114" t="s">
        <v>1216</v>
      </c>
      <c r="I1190" s="162">
        <v>44787</v>
      </c>
      <c r="J1190" s="127"/>
      <c r="K1190" s="117" t="s">
        <v>932</v>
      </c>
      <c r="L1190" s="248" t="s">
        <v>1268</v>
      </c>
      <c r="M1190" s="77" t="s">
        <v>1250</v>
      </c>
      <c r="N1190" s="122"/>
      <c r="O1190" s="84"/>
      <c r="P1190" s="76">
        <v>70</v>
      </c>
      <c r="Q1190" s="127">
        <v>22000</v>
      </c>
      <c r="R1190" s="127">
        <v>2</v>
      </c>
      <c r="S1190" s="128" t="s">
        <v>953</v>
      </c>
      <c r="T1190" s="129" t="s">
        <v>954</v>
      </c>
      <c r="U1190" s="127">
        <v>14.62</v>
      </c>
      <c r="V1190" s="117" t="s">
        <v>934</v>
      </c>
    </row>
    <row r="1191" spans="1:22" ht="15" customHeight="1">
      <c r="A1191" s="118">
        <v>54302849</v>
      </c>
      <c r="B1191" s="132">
        <v>44754</v>
      </c>
      <c r="C1191" s="79">
        <v>44756</v>
      </c>
      <c r="D1191" s="81" t="s">
        <v>862</v>
      </c>
      <c r="E1191" s="87">
        <v>44764</v>
      </c>
      <c r="F1191" s="103">
        <v>40</v>
      </c>
      <c r="G1191" s="114" t="s">
        <v>1439</v>
      </c>
      <c r="H1191" s="114" t="s">
        <v>1216</v>
      </c>
      <c r="I1191" s="162">
        <v>44787</v>
      </c>
      <c r="J1191" s="76"/>
      <c r="K1191" s="117" t="s">
        <v>932</v>
      </c>
      <c r="L1191" s="232" t="s">
        <v>1269</v>
      </c>
      <c r="M1191" s="77" t="s">
        <v>1250</v>
      </c>
      <c r="N1191" s="83"/>
      <c r="O1191" s="84"/>
      <c r="P1191" s="76">
        <v>72</v>
      </c>
      <c r="Q1191" s="76">
        <v>19900</v>
      </c>
      <c r="R1191" s="76">
        <v>2</v>
      </c>
      <c r="S1191" s="85" t="s">
        <v>953</v>
      </c>
      <c r="T1191" s="76" t="s">
        <v>1001</v>
      </c>
      <c r="U1191" s="76">
        <v>14.62</v>
      </c>
      <c r="V1191" s="117" t="s">
        <v>934</v>
      </c>
    </row>
    <row r="1192" spans="1:22" ht="15" customHeight="1">
      <c r="A1192" s="118">
        <v>54955059</v>
      </c>
      <c r="B1192" s="132">
        <v>44754</v>
      </c>
      <c r="C1192" s="79">
        <v>44756</v>
      </c>
      <c r="D1192" s="81" t="s">
        <v>862</v>
      </c>
      <c r="E1192" s="87">
        <v>44764</v>
      </c>
      <c r="F1192" s="103">
        <v>40</v>
      </c>
      <c r="G1192" s="114" t="s">
        <v>1439</v>
      </c>
      <c r="H1192" s="114" t="s">
        <v>1216</v>
      </c>
      <c r="I1192" s="162">
        <v>44787</v>
      </c>
      <c r="J1192" s="76"/>
      <c r="K1192" s="117" t="s">
        <v>932</v>
      </c>
      <c r="L1192" s="232" t="s">
        <v>1270</v>
      </c>
      <c r="M1192" s="77" t="s">
        <v>1250</v>
      </c>
      <c r="N1192" s="83"/>
      <c r="O1192" s="84"/>
      <c r="P1192" s="76">
        <v>70</v>
      </c>
      <c r="Q1192" s="127">
        <v>22000</v>
      </c>
      <c r="R1192" s="127">
        <v>2</v>
      </c>
      <c r="S1192" s="128" t="s">
        <v>953</v>
      </c>
      <c r="T1192" s="129" t="s">
        <v>954</v>
      </c>
      <c r="U1192" s="127">
        <v>14.62</v>
      </c>
      <c r="V1192" s="117" t="s">
        <v>934</v>
      </c>
    </row>
    <row r="1193" spans="1:22" ht="15" customHeight="1">
      <c r="A1193" s="118">
        <v>54959879</v>
      </c>
      <c r="B1193" s="132">
        <v>44754</v>
      </c>
      <c r="C1193" s="79">
        <v>44756</v>
      </c>
      <c r="D1193" s="81" t="s">
        <v>862</v>
      </c>
      <c r="E1193" s="87">
        <v>44764</v>
      </c>
      <c r="F1193" s="103">
        <v>40</v>
      </c>
      <c r="G1193" s="114" t="s">
        <v>1439</v>
      </c>
      <c r="H1193" s="114" t="s">
        <v>1216</v>
      </c>
      <c r="I1193" s="162">
        <v>44787</v>
      </c>
      <c r="J1193" s="76"/>
      <c r="K1193" s="117" t="s">
        <v>932</v>
      </c>
      <c r="L1193" s="232" t="s">
        <v>1271</v>
      </c>
      <c r="M1193" s="77" t="s">
        <v>1250</v>
      </c>
      <c r="N1193" s="83"/>
      <c r="O1193" s="84"/>
      <c r="P1193" s="76">
        <v>70</v>
      </c>
      <c r="Q1193" s="127">
        <v>21500</v>
      </c>
      <c r="R1193" s="127">
        <v>2</v>
      </c>
      <c r="S1193" s="128" t="s">
        <v>953</v>
      </c>
      <c r="T1193" s="129" t="s">
        <v>954</v>
      </c>
      <c r="U1193" s="127">
        <v>14.62</v>
      </c>
      <c r="V1193" s="117" t="s">
        <v>934</v>
      </c>
    </row>
    <row r="1194" spans="1:22" ht="15" customHeight="1">
      <c r="A1194" s="115">
        <v>54954730</v>
      </c>
      <c r="B1194" s="123" t="s">
        <v>1261</v>
      </c>
      <c r="C1194" s="79">
        <v>44756</v>
      </c>
      <c r="D1194" s="77" t="s">
        <v>943</v>
      </c>
      <c r="E1194" s="87">
        <v>44764</v>
      </c>
      <c r="F1194" s="103">
        <v>40</v>
      </c>
      <c r="G1194" s="114" t="s">
        <v>1439</v>
      </c>
      <c r="H1194" s="114" t="s">
        <v>1216</v>
      </c>
      <c r="I1194" s="162">
        <v>44787</v>
      </c>
      <c r="J1194" s="81"/>
      <c r="K1194" s="116" t="s">
        <v>932</v>
      </c>
      <c r="L1194" s="150"/>
      <c r="M1194" s="77" t="s">
        <v>1018</v>
      </c>
      <c r="N1194" s="83"/>
      <c r="O1194" s="84"/>
      <c r="P1194" s="76">
        <v>70</v>
      </c>
      <c r="Q1194" s="127">
        <v>22000</v>
      </c>
      <c r="R1194" s="127">
        <v>2</v>
      </c>
      <c r="S1194" s="128" t="s">
        <v>953</v>
      </c>
      <c r="T1194" s="129" t="s">
        <v>954</v>
      </c>
      <c r="U1194" s="127">
        <v>14.62</v>
      </c>
      <c r="V1194" s="117" t="s">
        <v>934</v>
      </c>
    </row>
    <row r="1195" spans="1:22" ht="15" customHeight="1">
      <c r="A1195" s="182">
        <v>59910869</v>
      </c>
      <c r="B1195" s="123" t="s">
        <v>1261</v>
      </c>
      <c r="C1195" s="79">
        <v>44756</v>
      </c>
      <c r="D1195" s="77" t="s">
        <v>943</v>
      </c>
      <c r="E1195" s="87">
        <v>44764</v>
      </c>
      <c r="F1195" s="103">
        <v>40</v>
      </c>
      <c r="G1195" s="114" t="s">
        <v>1439</v>
      </c>
      <c r="H1195" s="114" t="s">
        <v>1216</v>
      </c>
      <c r="I1195" s="162">
        <v>44787</v>
      </c>
      <c r="J1195" s="81"/>
      <c r="K1195" s="116" t="s">
        <v>932</v>
      </c>
      <c r="L1195" s="150"/>
      <c r="M1195" s="77" t="s">
        <v>1018</v>
      </c>
      <c r="N1195" s="83"/>
      <c r="O1195" s="84"/>
      <c r="P1195" s="81">
        <v>71</v>
      </c>
      <c r="Q1195" s="81">
        <v>20400</v>
      </c>
      <c r="R1195" s="81">
        <v>2</v>
      </c>
      <c r="S1195" s="89" t="s">
        <v>953</v>
      </c>
      <c r="T1195" s="81" t="s">
        <v>955</v>
      </c>
      <c r="U1195" s="81">
        <v>14.62</v>
      </c>
      <c r="V1195" s="117" t="s">
        <v>934</v>
      </c>
    </row>
    <row r="1196" spans="1:22" ht="15" customHeight="1">
      <c r="A1196" s="115">
        <v>54300793</v>
      </c>
      <c r="B1196" s="78">
        <v>44757</v>
      </c>
      <c r="C1196" s="79">
        <v>44758</v>
      </c>
      <c r="D1196" s="77" t="s">
        <v>862</v>
      </c>
      <c r="E1196" s="87">
        <v>44764</v>
      </c>
      <c r="F1196" s="103">
        <v>40</v>
      </c>
      <c r="G1196" s="114" t="s">
        <v>1439</v>
      </c>
      <c r="H1196" s="81" t="s">
        <v>1241</v>
      </c>
      <c r="I1196" s="98">
        <v>44790</v>
      </c>
      <c r="J1196" s="81"/>
      <c r="K1196" s="117" t="s">
        <v>932</v>
      </c>
      <c r="L1196" s="82" t="s">
        <v>1220</v>
      </c>
      <c r="M1196" s="77" t="s">
        <v>6</v>
      </c>
      <c r="N1196" s="83"/>
      <c r="O1196" s="84"/>
      <c r="P1196" s="76">
        <v>70</v>
      </c>
      <c r="Q1196" s="127">
        <v>21000</v>
      </c>
      <c r="R1196" s="127">
        <v>2</v>
      </c>
      <c r="S1196" s="128" t="s">
        <v>953</v>
      </c>
      <c r="T1196" s="129" t="s">
        <v>954</v>
      </c>
      <c r="U1196" s="127">
        <v>14.62</v>
      </c>
      <c r="V1196" s="117" t="s">
        <v>934</v>
      </c>
    </row>
    <row r="1197" spans="1:22" ht="15" customHeight="1">
      <c r="A1197" s="115">
        <v>54975180</v>
      </c>
      <c r="B1197" s="78">
        <v>44757</v>
      </c>
      <c r="C1197" s="79">
        <v>44758</v>
      </c>
      <c r="D1197" s="77" t="s">
        <v>862</v>
      </c>
      <c r="E1197" s="87">
        <v>44764</v>
      </c>
      <c r="F1197" s="103">
        <v>40</v>
      </c>
      <c r="G1197" s="114" t="s">
        <v>1439</v>
      </c>
      <c r="H1197" s="81" t="s">
        <v>1241</v>
      </c>
      <c r="I1197" s="98">
        <v>44790</v>
      </c>
      <c r="J1197" s="81"/>
      <c r="K1197" s="117" t="s">
        <v>932</v>
      </c>
      <c r="L1197" s="82" t="s">
        <v>1220</v>
      </c>
      <c r="M1197" s="77" t="s">
        <v>6</v>
      </c>
      <c r="N1197" s="83"/>
      <c r="O1197" s="84"/>
      <c r="P1197" s="76">
        <v>70</v>
      </c>
      <c r="Q1197" s="127">
        <v>21500</v>
      </c>
      <c r="R1197" s="127">
        <v>2</v>
      </c>
      <c r="S1197" s="128" t="s">
        <v>953</v>
      </c>
      <c r="T1197" s="129" t="s">
        <v>954</v>
      </c>
      <c r="U1197" s="127">
        <v>14.62</v>
      </c>
      <c r="V1197" s="117" t="s">
        <v>934</v>
      </c>
    </row>
    <row r="1198" spans="1:22" ht="15" customHeight="1">
      <c r="A1198" s="115">
        <v>54301866</v>
      </c>
      <c r="B1198" s="78">
        <v>44759</v>
      </c>
      <c r="C1198" s="79">
        <v>44760</v>
      </c>
      <c r="D1198" s="77" t="s">
        <v>862</v>
      </c>
      <c r="E1198" s="87">
        <v>44764</v>
      </c>
      <c r="F1198" s="103">
        <v>40</v>
      </c>
      <c r="G1198" s="114" t="s">
        <v>1439</v>
      </c>
      <c r="H1198" s="81" t="s">
        <v>1241</v>
      </c>
      <c r="I1198" s="98">
        <v>44790</v>
      </c>
      <c r="J1198" s="81"/>
      <c r="K1198" s="117" t="s">
        <v>932</v>
      </c>
      <c r="L1198" s="82" t="s">
        <v>1253</v>
      </c>
      <c r="M1198" s="77" t="s">
        <v>6</v>
      </c>
      <c r="N1198" s="83"/>
      <c r="O1198" s="84"/>
      <c r="P1198" s="76">
        <v>72</v>
      </c>
      <c r="Q1198" s="76">
        <v>19900</v>
      </c>
      <c r="R1198" s="76">
        <v>2</v>
      </c>
      <c r="S1198" s="85" t="s">
        <v>953</v>
      </c>
      <c r="T1198" s="76" t="s">
        <v>1001</v>
      </c>
      <c r="U1198" s="76">
        <v>14.62</v>
      </c>
      <c r="V1198" s="117" t="s">
        <v>934</v>
      </c>
    </row>
    <row r="1199" spans="1:22" ht="15" customHeight="1">
      <c r="A1199" s="115">
        <v>54302187</v>
      </c>
      <c r="B1199" s="78">
        <v>44759</v>
      </c>
      <c r="C1199" s="79">
        <v>44760</v>
      </c>
      <c r="D1199" s="77" t="s">
        <v>862</v>
      </c>
      <c r="E1199" s="87">
        <v>44764</v>
      </c>
      <c r="F1199" s="103">
        <v>40</v>
      </c>
      <c r="G1199" s="114" t="s">
        <v>1439</v>
      </c>
      <c r="H1199" s="81" t="s">
        <v>1241</v>
      </c>
      <c r="I1199" s="98">
        <v>44790</v>
      </c>
      <c r="J1199" s="81"/>
      <c r="K1199" s="117" t="s">
        <v>932</v>
      </c>
      <c r="L1199" s="82" t="s">
        <v>1253</v>
      </c>
      <c r="M1199" s="77" t="s">
        <v>6</v>
      </c>
      <c r="N1199" s="83"/>
      <c r="O1199" s="84"/>
      <c r="P1199" s="76">
        <v>72</v>
      </c>
      <c r="Q1199" s="76">
        <v>19900</v>
      </c>
      <c r="R1199" s="76">
        <v>2</v>
      </c>
      <c r="S1199" s="85" t="s">
        <v>953</v>
      </c>
      <c r="T1199" s="76" t="s">
        <v>1001</v>
      </c>
      <c r="U1199" s="76">
        <v>14.62</v>
      </c>
      <c r="V1199" s="117" t="s">
        <v>934</v>
      </c>
    </row>
    <row r="1200" spans="1:22" ht="15" customHeight="1">
      <c r="A1200" s="115">
        <v>54303573</v>
      </c>
      <c r="B1200" s="78">
        <v>44759</v>
      </c>
      <c r="C1200" s="79">
        <v>44760</v>
      </c>
      <c r="D1200" s="77" t="s">
        <v>862</v>
      </c>
      <c r="E1200" s="87">
        <v>44764</v>
      </c>
      <c r="F1200" s="103">
        <v>40</v>
      </c>
      <c r="G1200" s="114" t="s">
        <v>1439</v>
      </c>
      <c r="H1200" s="81" t="s">
        <v>1241</v>
      </c>
      <c r="I1200" s="98">
        <v>44790</v>
      </c>
      <c r="J1200" s="81"/>
      <c r="K1200" s="117" t="s">
        <v>932</v>
      </c>
      <c r="L1200" s="82" t="s">
        <v>1253</v>
      </c>
      <c r="M1200" s="77" t="s">
        <v>6</v>
      </c>
      <c r="N1200" s="83"/>
      <c r="O1200" s="84"/>
      <c r="P1200" s="76">
        <v>70</v>
      </c>
      <c r="Q1200" s="127">
        <v>21000</v>
      </c>
      <c r="R1200" s="127">
        <v>2</v>
      </c>
      <c r="S1200" s="128" t="s">
        <v>953</v>
      </c>
      <c r="T1200" s="129" t="s">
        <v>954</v>
      </c>
      <c r="U1200" s="127">
        <v>14.62</v>
      </c>
      <c r="V1200" s="117" t="s">
        <v>934</v>
      </c>
    </row>
    <row r="1201" spans="1:22" ht="15" customHeight="1">
      <c r="A1201" s="115">
        <v>54957303</v>
      </c>
      <c r="B1201" s="78">
        <v>44759</v>
      </c>
      <c r="C1201" s="79">
        <v>44760</v>
      </c>
      <c r="D1201" s="77" t="s">
        <v>862</v>
      </c>
      <c r="E1201" s="87">
        <v>44764</v>
      </c>
      <c r="F1201" s="103">
        <v>40</v>
      </c>
      <c r="G1201" s="114" t="s">
        <v>1439</v>
      </c>
      <c r="H1201" s="81" t="s">
        <v>1241</v>
      </c>
      <c r="I1201" s="98">
        <v>44790</v>
      </c>
      <c r="J1201" s="81"/>
      <c r="K1201" s="117" t="s">
        <v>932</v>
      </c>
      <c r="L1201" s="82" t="s">
        <v>1253</v>
      </c>
      <c r="M1201" s="77" t="s">
        <v>6</v>
      </c>
      <c r="N1201" s="83"/>
      <c r="O1201" s="84"/>
      <c r="P1201" s="76">
        <v>70</v>
      </c>
      <c r="Q1201" s="127">
        <v>22000</v>
      </c>
      <c r="R1201" s="127">
        <v>2</v>
      </c>
      <c r="S1201" s="128" t="s">
        <v>953</v>
      </c>
      <c r="T1201" s="129" t="s">
        <v>954</v>
      </c>
      <c r="U1201" s="127">
        <v>14.62</v>
      </c>
      <c r="V1201" s="117" t="s">
        <v>934</v>
      </c>
    </row>
    <row r="1202" spans="1:22" ht="15" customHeight="1">
      <c r="A1202" s="115">
        <v>54957584</v>
      </c>
      <c r="B1202" s="78">
        <v>44759</v>
      </c>
      <c r="C1202" s="79">
        <v>44760</v>
      </c>
      <c r="D1202" s="77" t="s">
        <v>862</v>
      </c>
      <c r="E1202" s="87">
        <v>44764</v>
      </c>
      <c r="F1202" s="103">
        <v>40</v>
      </c>
      <c r="G1202" s="114" t="s">
        <v>1439</v>
      </c>
      <c r="H1202" s="81" t="s">
        <v>1241</v>
      </c>
      <c r="I1202" s="98">
        <v>44790</v>
      </c>
      <c r="J1202" s="81"/>
      <c r="K1202" s="117" t="s">
        <v>932</v>
      </c>
      <c r="L1202" s="82" t="s">
        <v>1253</v>
      </c>
      <c r="M1202" s="77" t="s">
        <v>6</v>
      </c>
      <c r="N1202" s="83"/>
      <c r="O1202" s="84"/>
      <c r="P1202" s="76">
        <v>70</v>
      </c>
      <c r="Q1202" s="127">
        <v>22000</v>
      </c>
      <c r="R1202" s="127">
        <v>2</v>
      </c>
      <c r="S1202" s="128" t="s">
        <v>953</v>
      </c>
      <c r="T1202" s="129" t="s">
        <v>954</v>
      </c>
      <c r="U1202" s="127">
        <v>14.62</v>
      </c>
      <c r="V1202" s="117" t="s">
        <v>934</v>
      </c>
    </row>
    <row r="1203" spans="1:22" ht="15" customHeight="1">
      <c r="A1203" s="115">
        <v>54957782</v>
      </c>
      <c r="B1203" s="78">
        <v>44759</v>
      </c>
      <c r="C1203" s="79">
        <v>44760</v>
      </c>
      <c r="D1203" s="77" t="s">
        <v>862</v>
      </c>
      <c r="E1203" s="87">
        <v>44764</v>
      </c>
      <c r="F1203" s="103">
        <v>40</v>
      </c>
      <c r="G1203" s="114" t="s">
        <v>1439</v>
      </c>
      <c r="H1203" s="81" t="s">
        <v>1241</v>
      </c>
      <c r="I1203" s="98">
        <v>44791</v>
      </c>
      <c r="J1203" s="81"/>
      <c r="K1203" s="117" t="s">
        <v>932</v>
      </c>
      <c r="L1203" s="82" t="s">
        <v>1253</v>
      </c>
      <c r="M1203" s="77" t="s">
        <v>6</v>
      </c>
      <c r="N1203" s="83"/>
      <c r="O1203" s="84"/>
      <c r="P1203" s="76">
        <v>70</v>
      </c>
      <c r="Q1203" s="127">
        <v>22000</v>
      </c>
      <c r="R1203" s="127">
        <v>2</v>
      </c>
      <c r="S1203" s="128" t="s">
        <v>953</v>
      </c>
      <c r="T1203" s="129" t="s">
        <v>954</v>
      </c>
      <c r="U1203" s="127">
        <v>14.62</v>
      </c>
      <c r="V1203" s="117" t="s">
        <v>934</v>
      </c>
    </row>
    <row r="1204" spans="1:22" ht="15" customHeight="1">
      <c r="A1204" s="115">
        <v>54958749</v>
      </c>
      <c r="B1204" s="78">
        <v>44759</v>
      </c>
      <c r="C1204" s="79">
        <v>44760</v>
      </c>
      <c r="D1204" s="77" t="s">
        <v>862</v>
      </c>
      <c r="E1204" s="87">
        <v>44764</v>
      </c>
      <c r="F1204" s="103">
        <v>40</v>
      </c>
      <c r="G1204" s="114" t="s">
        <v>1439</v>
      </c>
      <c r="H1204" s="81" t="s">
        <v>1241</v>
      </c>
      <c r="I1204" s="98">
        <v>44790</v>
      </c>
      <c r="J1204" s="81"/>
      <c r="K1204" s="117" t="s">
        <v>932</v>
      </c>
      <c r="L1204" s="82" t="s">
        <v>1253</v>
      </c>
      <c r="M1204" s="77" t="s">
        <v>6</v>
      </c>
      <c r="N1204" s="83"/>
      <c r="O1204" s="84"/>
      <c r="P1204" s="76">
        <v>70</v>
      </c>
      <c r="Q1204" s="127">
        <v>22000</v>
      </c>
      <c r="R1204" s="127">
        <v>2</v>
      </c>
      <c r="S1204" s="128" t="s">
        <v>953</v>
      </c>
      <c r="T1204" s="129" t="s">
        <v>954</v>
      </c>
      <c r="U1204" s="127">
        <v>14.62</v>
      </c>
      <c r="V1204" s="117" t="s">
        <v>934</v>
      </c>
    </row>
    <row r="1205" spans="1:22" ht="15" customHeight="1">
      <c r="A1205" s="115">
        <v>59911016</v>
      </c>
      <c r="B1205" s="78">
        <v>44754</v>
      </c>
      <c r="C1205" s="79">
        <v>6692167</v>
      </c>
      <c r="D1205" s="77" t="s">
        <v>862</v>
      </c>
      <c r="E1205" s="87">
        <v>44764</v>
      </c>
      <c r="F1205" s="103">
        <v>40</v>
      </c>
      <c r="G1205" s="114" t="s">
        <v>1439</v>
      </c>
      <c r="H1205" s="81" t="s">
        <v>1247</v>
      </c>
      <c r="I1205" s="78">
        <v>44791</v>
      </c>
      <c r="J1205" s="81" t="s">
        <v>1272</v>
      </c>
      <c r="K1205" s="117" t="s">
        <v>932</v>
      </c>
      <c r="L1205" s="82" t="s">
        <v>1164</v>
      </c>
      <c r="M1205" s="77" t="s">
        <v>6</v>
      </c>
      <c r="N1205" s="83"/>
      <c r="O1205" s="84"/>
      <c r="P1205" s="81">
        <v>71</v>
      </c>
      <c r="Q1205" s="81">
        <v>20400</v>
      </c>
      <c r="R1205" s="81">
        <v>2</v>
      </c>
      <c r="S1205" s="89" t="s">
        <v>953</v>
      </c>
      <c r="T1205" s="81" t="s">
        <v>955</v>
      </c>
      <c r="U1205" s="81">
        <v>14.62</v>
      </c>
      <c r="V1205" s="117" t="s">
        <v>934</v>
      </c>
    </row>
    <row r="1206" spans="1:22" ht="15" customHeight="1">
      <c r="A1206" s="115">
        <v>54957451</v>
      </c>
      <c r="B1206" s="78">
        <v>44757</v>
      </c>
      <c r="C1206" s="79">
        <v>44758</v>
      </c>
      <c r="D1206" s="77" t="s">
        <v>862</v>
      </c>
      <c r="E1206" s="87">
        <v>44764</v>
      </c>
      <c r="F1206" s="103">
        <v>40</v>
      </c>
      <c r="G1206" s="114" t="s">
        <v>1439</v>
      </c>
      <c r="H1206" s="81" t="s">
        <v>1247</v>
      </c>
      <c r="I1206" s="78">
        <v>44791</v>
      </c>
      <c r="J1206" s="81"/>
      <c r="K1206" s="117" t="s">
        <v>932</v>
      </c>
      <c r="L1206" s="82" t="s">
        <v>1220</v>
      </c>
      <c r="M1206" s="77" t="s">
        <v>6</v>
      </c>
      <c r="N1206" s="83"/>
      <c r="O1206" s="84"/>
      <c r="P1206" s="76">
        <v>70</v>
      </c>
      <c r="Q1206" s="127">
        <v>22000</v>
      </c>
      <c r="R1206" s="127">
        <v>2</v>
      </c>
      <c r="S1206" s="128" t="s">
        <v>953</v>
      </c>
      <c r="T1206" s="129" t="s">
        <v>954</v>
      </c>
      <c r="U1206" s="127">
        <v>14.62</v>
      </c>
      <c r="V1206" s="117" t="s">
        <v>934</v>
      </c>
    </row>
    <row r="1207" spans="1:22" ht="15" customHeight="1">
      <c r="A1207" s="115">
        <v>54958541</v>
      </c>
      <c r="B1207" s="78">
        <v>44757</v>
      </c>
      <c r="C1207" s="79">
        <v>44758</v>
      </c>
      <c r="D1207" s="77" t="s">
        <v>862</v>
      </c>
      <c r="E1207" s="87">
        <v>44764</v>
      </c>
      <c r="F1207" s="103">
        <v>40</v>
      </c>
      <c r="G1207" s="114" t="s">
        <v>1439</v>
      </c>
      <c r="H1207" s="81" t="s">
        <v>1247</v>
      </c>
      <c r="I1207" s="78">
        <v>44791</v>
      </c>
      <c r="J1207" s="81"/>
      <c r="K1207" s="117" t="s">
        <v>932</v>
      </c>
      <c r="L1207" s="82" t="s">
        <v>1220</v>
      </c>
      <c r="M1207" s="77" t="s">
        <v>6</v>
      </c>
      <c r="N1207" s="83"/>
      <c r="O1207" s="84"/>
      <c r="P1207" s="76">
        <v>70</v>
      </c>
      <c r="Q1207" s="127">
        <v>22000</v>
      </c>
      <c r="R1207" s="127">
        <v>2</v>
      </c>
      <c r="S1207" s="128" t="s">
        <v>953</v>
      </c>
      <c r="T1207" s="129" t="s">
        <v>954</v>
      </c>
      <c r="U1207" s="127">
        <v>14.62</v>
      </c>
      <c r="V1207" s="117" t="s">
        <v>934</v>
      </c>
    </row>
    <row r="1208" spans="1:22" ht="15" customHeight="1">
      <c r="A1208" s="115">
        <v>54959028</v>
      </c>
      <c r="B1208" s="78">
        <v>44757</v>
      </c>
      <c r="C1208" s="79">
        <v>44758</v>
      </c>
      <c r="D1208" s="77" t="s">
        <v>862</v>
      </c>
      <c r="E1208" s="87">
        <v>44764</v>
      </c>
      <c r="F1208" s="103">
        <v>40</v>
      </c>
      <c r="G1208" s="114" t="s">
        <v>1439</v>
      </c>
      <c r="H1208" s="81" t="s">
        <v>1247</v>
      </c>
      <c r="I1208" s="78">
        <v>44791</v>
      </c>
      <c r="J1208" s="81"/>
      <c r="K1208" s="117" t="s">
        <v>932</v>
      </c>
      <c r="L1208" s="82" t="s">
        <v>1220</v>
      </c>
      <c r="M1208" s="77" t="s">
        <v>6</v>
      </c>
      <c r="N1208" s="83"/>
      <c r="O1208" s="84"/>
      <c r="P1208" s="76">
        <v>70</v>
      </c>
      <c r="Q1208" s="127">
        <v>21500</v>
      </c>
      <c r="R1208" s="127">
        <v>2</v>
      </c>
      <c r="S1208" s="128" t="s">
        <v>953</v>
      </c>
      <c r="T1208" s="129" t="s">
        <v>954</v>
      </c>
      <c r="U1208" s="127">
        <v>14.62</v>
      </c>
      <c r="V1208" s="117" t="s">
        <v>934</v>
      </c>
    </row>
    <row r="1209" spans="1:22" ht="15" customHeight="1">
      <c r="A1209" s="115">
        <v>54975396</v>
      </c>
      <c r="B1209" s="78">
        <v>44757</v>
      </c>
      <c r="C1209" s="79">
        <v>44758</v>
      </c>
      <c r="D1209" s="77" t="s">
        <v>862</v>
      </c>
      <c r="E1209" s="87">
        <v>44764</v>
      </c>
      <c r="F1209" s="103">
        <v>40</v>
      </c>
      <c r="G1209" s="114" t="s">
        <v>1439</v>
      </c>
      <c r="H1209" s="81" t="s">
        <v>1247</v>
      </c>
      <c r="I1209" s="78">
        <v>44791</v>
      </c>
      <c r="J1209" s="81"/>
      <c r="K1209" s="117" t="s">
        <v>932</v>
      </c>
      <c r="L1209" s="82" t="s">
        <v>1220</v>
      </c>
      <c r="M1209" s="77" t="s">
        <v>6</v>
      </c>
      <c r="N1209" s="83"/>
      <c r="O1209" s="84"/>
      <c r="P1209" s="76">
        <v>70</v>
      </c>
      <c r="Q1209" s="127">
        <v>21500</v>
      </c>
      <c r="R1209" s="127">
        <v>2</v>
      </c>
      <c r="S1209" s="128" t="s">
        <v>953</v>
      </c>
      <c r="T1209" s="129" t="s">
        <v>954</v>
      </c>
      <c r="U1209" s="127">
        <v>14.62</v>
      </c>
      <c r="V1209" s="117" t="s">
        <v>934</v>
      </c>
    </row>
    <row r="1210" spans="1:22" ht="15" customHeight="1">
      <c r="A1210" s="115">
        <v>59910778</v>
      </c>
      <c r="B1210" s="78">
        <v>44757</v>
      </c>
      <c r="C1210" s="79">
        <v>44758</v>
      </c>
      <c r="D1210" s="77" t="s">
        <v>862</v>
      </c>
      <c r="E1210" s="87">
        <v>44764</v>
      </c>
      <c r="F1210" s="103">
        <v>40</v>
      </c>
      <c r="G1210" s="114" t="s">
        <v>1439</v>
      </c>
      <c r="H1210" s="81" t="s">
        <v>1247</v>
      </c>
      <c r="I1210" s="78">
        <v>44791</v>
      </c>
      <c r="J1210" s="81"/>
      <c r="K1210" s="117" t="s">
        <v>932</v>
      </c>
      <c r="L1210" s="82" t="s">
        <v>1220</v>
      </c>
      <c r="M1210" s="77" t="s">
        <v>6</v>
      </c>
      <c r="N1210" s="83"/>
      <c r="O1210" s="84"/>
      <c r="P1210" s="81">
        <v>71</v>
      </c>
      <c r="Q1210" s="81">
        <v>20400</v>
      </c>
      <c r="R1210" s="81">
        <v>2</v>
      </c>
      <c r="S1210" s="89" t="s">
        <v>953</v>
      </c>
      <c r="T1210" s="81" t="s">
        <v>955</v>
      </c>
      <c r="U1210" s="81">
        <v>14.62</v>
      </c>
      <c r="V1210" s="117" t="s">
        <v>934</v>
      </c>
    </row>
    <row r="1211" spans="1:22" ht="15" customHeight="1">
      <c r="A1211" s="115">
        <v>59911024</v>
      </c>
      <c r="B1211" s="78">
        <v>44757</v>
      </c>
      <c r="C1211" s="79">
        <v>44758</v>
      </c>
      <c r="D1211" s="77" t="s">
        <v>862</v>
      </c>
      <c r="E1211" s="87">
        <v>44764</v>
      </c>
      <c r="F1211" s="103">
        <v>40</v>
      </c>
      <c r="G1211" s="114" t="s">
        <v>1439</v>
      </c>
      <c r="H1211" s="81" t="s">
        <v>1247</v>
      </c>
      <c r="I1211" s="78">
        <v>44791</v>
      </c>
      <c r="J1211" s="81"/>
      <c r="K1211" s="117" t="s">
        <v>932</v>
      </c>
      <c r="L1211" s="82" t="s">
        <v>1220</v>
      </c>
      <c r="M1211" s="77" t="s">
        <v>6</v>
      </c>
      <c r="N1211" s="83"/>
      <c r="O1211" s="84"/>
      <c r="P1211" s="81">
        <v>71</v>
      </c>
      <c r="Q1211" s="81">
        <v>20400</v>
      </c>
      <c r="R1211" s="81">
        <v>2</v>
      </c>
      <c r="S1211" s="89" t="s">
        <v>953</v>
      </c>
      <c r="T1211" s="81" t="s">
        <v>955</v>
      </c>
      <c r="U1211" s="81">
        <v>14.62</v>
      </c>
      <c r="V1211" s="117" t="s">
        <v>934</v>
      </c>
    </row>
    <row r="1212" spans="1:22" ht="15" customHeight="1">
      <c r="A1212" s="118">
        <v>54975388</v>
      </c>
      <c r="B1212" s="132">
        <v>44760</v>
      </c>
      <c r="C1212" s="79">
        <v>44760</v>
      </c>
      <c r="D1212" s="77" t="s">
        <v>862</v>
      </c>
      <c r="E1212" s="87">
        <v>44764</v>
      </c>
      <c r="F1212" s="103">
        <v>40</v>
      </c>
      <c r="G1212" s="114" t="s">
        <v>1439</v>
      </c>
      <c r="H1212" s="81" t="s">
        <v>1247</v>
      </c>
      <c r="I1212" s="78">
        <v>44791</v>
      </c>
      <c r="J1212" s="76"/>
      <c r="K1212" s="117" t="s">
        <v>932</v>
      </c>
      <c r="L1212" s="232" t="s">
        <v>1273</v>
      </c>
      <c r="M1212" s="77" t="s">
        <v>31</v>
      </c>
      <c r="N1212" s="83"/>
      <c r="O1212" s="84"/>
      <c r="P1212" s="76">
        <v>70</v>
      </c>
      <c r="Q1212" s="127">
        <v>21500</v>
      </c>
      <c r="R1212" s="127">
        <v>2</v>
      </c>
      <c r="S1212" s="128" t="s">
        <v>953</v>
      </c>
      <c r="T1212" s="129" t="s">
        <v>954</v>
      </c>
      <c r="U1212" s="127">
        <v>14.62</v>
      </c>
      <c r="V1212" s="117" t="s">
        <v>934</v>
      </c>
    </row>
    <row r="1213" spans="1:22" ht="15" customHeight="1">
      <c r="A1213" s="118">
        <v>54302062</v>
      </c>
      <c r="B1213" s="132">
        <v>44760</v>
      </c>
      <c r="C1213" s="79">
        <v>44760</v>
      </c>
      <c r="D1213" s="77" t="s">
        <v>862</v>
      </c>
      <c r="E1213" s="87">
        <v>44764</v>
      </c>
      <c r="F1213" s="103">
        <v>40</v>
      </c>
      <c r="G1213" s="114" t="s">
        <v>1439</v>
      </c>
      <c r="H1213" s="81" t="s">
        <v>1247</v>
      </c>
      <c r="I1213" s="78">
        <v>44791</v>
      </c>
      <c r="J1213" s="76"/>
      <c r="K1213" s="117" t="s">
        <v>932</v>
      </c>
      <c r="L1213" s="232" t="s">
        <v>1274</v>
      </c>
      <c r="M1213" s="77" t="s">
        <v>31</v>
      </c>
      <c r="N1213" s="83"/>
      <c r="O1213" s="84"/>
      <c r="P1213" s="76">
        <v>72</v>
      </c>
      <c r="Q1213" s="76">
        <v>19900</v>
      </c>
      <c r="R1213" s="76">
        <v>2</v>
      </c>
      <c r="S1213" s="85" t="s">
        <v>953</v>
      </c>
      <c r="T1213" s="76" t="s">
        <v>1001</v>
      </c>
      <c r="U1213" s="76">
        <v>14.62</v>
      </c>
      <c r="V1213" s="117" t="s">
        <v>934</v>
      </c>
    </row>
    <row r="1214" spans="1:22" ht="15" customHeight="1">
      <c r="A1214" s="91"/>
      <c r="B1214" s="93"/>
      <c r="C1214" s="93"/>
      <c r="D1214" s="92"/>
      <c r="E1214" s="92"/>
      <c r="F1214" s="92"/>
      <c r="G1214" s="190"/>
      <c r="H1214" s="439" t="s">
        <v>1275</v>
      </c>
      <c r="I1214" s="440"/>
      <c r="J1214" s="441"/>
      <c r="K1214" s="92"/>
      <c r="L1214" s="92"/>
      <c r="M1214" s="92"/>
      <c r="N1214" s="92"/>
      <c r="O1214" s="94"/>
      <c r="P1214" s="92"/>
      <c r="Q1214" s="92"/>
      <c r="R1214" s="92"/>
      <c r="S1214" s="92"/>
      <c r="T1214" s="92"/>
      <c r="U1214" s="92"/>
      <c r="V1214" s="92"/>
    </row>
    <row r="1215" spans="1:22" ht="15" customHeight="1">
      <c r="A1215" s="90">
        <v>98089501</v>
      </c>
      <c r="B1215" s="78">
        <v>44759</v>
      </c>
      <c r="C1215" s="79">
        <v>44759</v>
      </c>
      <c r="D1215" s="77" t="s">
        <v>862</v>
      </c>
      <c r="E1215" s="80">
        <v>44765.25</v>
      </c>
      <c r="F1215" s="81">
        <v>80</v>
      </c>
      <c r="G1215" s="81" t="s">
        <v>1275</v>
      </c>
      <c r="H1215" s="81" t="s">
        <v>1247</v>
      </c>
      <c r="I1215" s="78">
        <v>44791</v>
      </c>
      <c r="J1215" s="81"/>
      <c r="K1215" s="97" t="s">
        <v>882</v>
      </c>
      <c r="L1215" s="82" t="s">
        <v>1242</v>
      </c>
      <c r="M1215" s="77" t="s">
        <v>7</v>
      </c>
      <c r="N1215" s="83"/>
      <c r="O1215" s="84"/>
      <c r="P1215" s="76">
        <v>69</v>
      </c>
      <c r="Q1215" s="76">
        <v>25000</v>
      </c>
      <c r="R1215" s="76">
        <v>4</v>
      </c>
      <c r="S1215" s="85" t="s">
        <v>875</v>
      </c>
      <c r="T1215" s="88" t="s">
        <v>876</v>
      </c>
      <c r="U1215" s="76">
        <v>25.22</v>
      </c>
      <c r="V1215" s="90" t="s">
        <v>884</v>
      </c>
    </row>
    <row r="1216" spans="1:22" ht="15" customHeight="1">
      <c r="A1216" s="90">
        <v>98022528</v>
      </c>
      <c r="B1216" s="78">
        <v>44759</v>
      </c>
      <c r="C1216" s="79">
        <v>44759</v>
      </c>
      <c r="D1216" s="77" t="s">
        <v>862</v>
      </c>
      <c r="E1216" s="87">
        <v>44765</v>
      </c>
      <c r="F1216" s="81">
        <v>80</v>
      </c>
      <c r="G1216" s="81" t="s">
        <v>1275</v>
      </c>
      <c r="H1216" s="81" t="s">
        <v>1247</v>
      </c>
      <c r="I1216" s="78">
        <v>44791</v>
      </c>
      <c r="J1216" s="97" t="s">
        <v>882</v>
      </c>
      <c r="K1216" s="246" t="s">
        <v>469</v>
      </c>
      <c r="L1216" s="82" t="s">
        <v>1242</v>
      </c>
      <c r="M1216" s="77" t="s">
        <v>7</v>
      </c>
      <c r="N1216" s="83"/>
      <c r="O1216" s="84"/>
      <c r="P1216" s="76">
        <v>69</v>
      </c>
      <c r="Q1216" s="76">
        <v>25000</v>
      </c>
      <c r="R1216" s="76">
        <v>4</v>
      </c>
      <c r="S1216" s="85" t="s">
        <v>875</v>
      </c>
      <c r="T1216" s="88" t="s">
        <v>876</v>
      </c>
      <c r="U1216" s="76">
        <v>25.22</v>
      </c>
      <c r="V1216" s="101" t="s">
        <v>1243</v>
      </c>
    </row>
    <row r="1217" spans="1:22" ht="15" customHeight="1">
      <c r="A1217" s="90">
        <v>98300841</v>
      </c>
      <c r="B1217" s="78">
        <v>44758</v>
      </c>
      <c r="C1217" s="79">
        <v>44759</v>
      </c>
      <c r="D1217" s="77" t="s">
        <v>862</v>
      </c>
      <c r="E1217" s="87">
        <v>44765</v>
      </c>
      <c r="F1217" s="81">
        <v>80</v>
      </c>
      <c r="G1217" s="81" t="s">
        <v>1275</v>
      </c>
      <c r="H1217" s="81" t="s">
        <v>1247</v>
      </c>
      <c r="I1217" s="78">
        <v>44791</v>
      </c>
      <c r="J1217" s="81"/>
      <c r="K1217" s="97" t="s">
        <v>882</v>
      </c>
      <c r="L1217" s="82" t="s">
        <v>1244</v>
      </c>
      <c r="M1217" s="77" t="s">
        <v>7</v>
      </c>
      <c r="N1217" s="83"/>
      <c r="O1217" s="84"/>
      <c r="P1217" s="76">
        <v>69.2</v>
      </c>
      <c r="Q1217" s="76">
        <v>24500</v>
      </c>
      <c r="R1217" s="76">
        <v>4</v>
      </c>
      <c r="S1217" s="85" t="s">
        <v>865</v>
      </c>
      <c r="T1217" s="76" t="s">
        <v>866</v>
      </c>
      <c r="U1217" s="76">
        <v>25.46</v>
      </c>
      <c r="V1217" s="90" t="s">
        <v>884</v>
      </c>
    </row>
    <row r="1218" spans="1:22" ht="15" customHeight="1">
      <c r="A1218" s="90">
        <v>54264148</v>
      </c>
      <c r="B1218" s="78">
        <v>44754</v>
      </c>
      <c r="C1218" s="79">
        <v>44755</v>
      </c>
      <c r="D1218" s="77" t="s">
        <v>862</v>
      </c>
      <c r="E1218" s="87">
        <v>44765</v>
      </c>
      <c r="F1218" s="81">
        <v>80</v>
      </c>
      <c r="G1218" s="81" t="s">
        <v>1275</v>
      </c>
      <c r="H1218" s="81" t="s">
        <v>1153</v>
      </c>
      <c r="I1218" s="78">
        <v>44785</v>
      </c>
      <c r="J1218" s="97" t="s">
        <v>882</v>
      </c>
      <c r="K1218" s="77" t="s">
        <v>1245</v>
      </c>
      <c r="L1218" s="82" t="s">
        <v>1154</v>
      </c>
      <c r="M1218" s="77" t="s">
        <v>7</v>
      </c>
      <c r="N1218" s="83"/>
      <c r="O1218" s="84"/>
      <c r="P1218" s="76">
        <v>71.2</v>
      </c>
      <c r="Q1218" s="76">
        <v>22700</v>
      </c>
      <c r="R1218" s="76">
        <v>4</v>
      </c>
      <c r="S1218" s="85" t="s">
        <v>865</v>
      </c>
      <c r="T1218" s="76" t="s">
        <v>898</v>
      </c>
      <c r="U1218" s="76">
        <v>25.62</v>
      </c>
      <c r="V1218" s="76" t="s">
        <v>1246</v>
      </c>
    </row>
    <row r="1219" spans="1:22" ht="15" customHeight="1">
      <c r="A1219" s="90">
        <v>94941671</v>
      </c>
      <c r="B1219" s="78">
        <v>44759</v>
      </c>
      <c r="C1219" s="79">
        <v>44759</v>
      </c>
      <c r="D1219" s="77" t="s">
        <v>862</v>
      </c>
      <c r="E1219" s="87">
        <v>44765</v>
      </c>
      <c r="F1219" s="81">
        <v>80</v>
      </c>
      <c r="G1219" s="81" t="s">
        <v>1275</v>
      </c>
      <c r="H1219" s="81" t="s">
        <v>1247</v>
      </c>
      <c r="I1219" s="78">
        <v>44791</v>
      </c>
      <c r="J1219" s="97" t="s">
        <v>882</v>
      </c>
      <c r="K1219" s="246" t="s">
        <v>469</v>
      </c>
      <c r="L1219" s="82" t="s">
        <v>1242</v>
      </c>
      <c r="M1219" s="77" t="s">
        <v>7</v>
      </c>
      <c r="N1219" s="83"/>
      <c r="O1219" s="84"/>
      <c r="P1219" s="76">
        <v>69</v>
      </c>
      <c r="Q1219" s="81">
        <v>25000</v>
      </c>
      <c r="R1219" s="76">
        <v>4</v>
      </c>
      <c r="S1219" s="85" t="s">
        <v>865</v>
      </c>
      <c r="T1219" s="101" t="s">
        <v>897</v>
      </c>
      <c r="U1219" s="76">
        <v>25.38</v>
      </c>
      <c r="V1219" s="101" t="s">
        <v>1243</v>
      </c>
    </row>
    <row r="1220" spans="1:22" ht="15" customHeight="1">
      <c r="A1220" s="90">
        <v>94302999</v>
      </c>
      <c r="B1220" s="78">
        <v>44759</v>
      </c>
      <c r="C1220" s="79">
        <v>44759</v>
      </c>
      <c r="D1220" s="77" t="s">
        <v>862</v>
      </c>
      <c r="E1220" s="87">
        <v>44765</v>
      </c>
      <c r="F1220" s="81">
        <v>80</v>
      </c>
      <c r="G1220" s="81" t="s">
        <v>1275</v>
      </c>
      <c r="H1220" s="81" t="s">
        <v>1247</v>
      </c>
      <c r="I1220" s="78">
        <v>44791</v>
      </c>
      <c r="J1220" s="81"/>
      <c r="K1220" s="97" t="s">
        <v>882</v>
      </c>
      <c r="L1220" s="82" t="s">
        <v>1242</v>
      </c>
      <c r="M1220" s="77" t="s">
        <v>7</v>
      </c>
      <c r="N1220" s="83"/>
      <c r="O1220" s="84"/>
      <c r="P1220" s="76">
        <v>69</v>
      </c>
      <c r="Q1220" s="81">
        <v>25000</v>
      </c>
      <c r="R1220" s="81">
        <v>4</v>
      </c>
      <c r="S1220" s="89" t="s">
        <v>877</v>
      </c>
      <c r="T1220" s="100" t="s">
        <v>891</v>
      </c>
      <c r="U1220" s="81">
        <v>25.22</v>
      </c>
      <c r="V1220" s="90" t="s">
        <v>884</v>
      </c>
    </row>
    <row r="1221" spans="1:22" ht="15" customHeight="1">
      <c r="A1221" s="90">
        <v>54095096</v>
      </c>
      <c r="B1221" s="78">
        <v>44759</v>
      </c>
      <c r="C1221" s="79">
        <v>44759</v>
      </c>
      <c r="D1221" s="77" t="s">
        <v>862</v>
      </c>
      <c r="E1221" s="87">
        <v>44765</v>
      </c>
      <c r="F1221" s="81">
        <v>80</v>
      </c>
      <c r="G1221" s="81" t="s">
        <v>1275</v>
      </c>
      <c r="H1221" s="81" t="s">
        <v>1247</v>
      </c>
      <c r="I1221" s="78">
        <v>44791</v>
      </c>
      <c r="J1221" s="97" t="s">
        <v>882</v>
      </c>
      <c r="K1221" s="246" t="s">
        <v>469</v>
      </c>
      <c r="L1221" s="82" t="s">
        <v>1242</v>
      </c>
      <c r="M1221" s="77" t="s">
        <v>7</v>
      </c>
      <c r="N1221" s="83"/>
      <c r="O1221" s="84"/>
      <c r="P1221" s="76">
        <v>69</v>
      </c>
      <c r="Q1221" s="81">
        <v>25000</v>
      </c>
      <c r="R1221" s="81">
        <v>4</v>
      </c>
      <c r="S1221" s="89" t="s">
        <v>877</v>
      </c>
      <c r="T1221" s="100" t="s">
        <v>891</v>
      </c>
      <c r="U1221" s="81">
        <v>25.22</v>
      </c>
      <c r="V1221" s="101" t="s">
        <v>1243</v>
      </c>
    </row>
    <row r="1222" spans="1:22" ht="15" customHeight="1">
      <c r="A1222" s="90">
        <v>54973946</v>
      </c>
      <c r="B1222" s="78">
        <v>44759</v>
      </c>
      <c r="C1222" s="79">
        <v>44759</v>
      </c>
      <c r="D1222" s="77" t="s">
        <v>862</v>
      </c>
      <c r="E1222" s="87">
        <v>44765</v>
      </c>
      <c r="F1222" s="81">
        <v>80</v>
      </c>
      <c r="G1222" s="81" t="s">
        <v>1275</v>
      </c>
      <c r="H1222" s="81" t="s">
        <v>1247</v>
      </c>
      <c r="I1222" s="78">
        <v>44791</v>
      </c>
      <c r="J1222" s="97" t="s">
        <v>882</v>
      </c>
      <c r="K1222" s="246" t="s">
        <v>469</v>
      </c>
      <c r="L1222" s="82" t="s">
        <v>1242</v>
      </c>
      <c r="M1222" s="77" t="s">
        <v>7</v>
      </c>
      <c r="N1222" s="83"/>
      <c r="O1222" s="84"/>
      <c r="P1222" s="76">
        <v>69</v>
      </c>
      <c r="Q1222" s="81">
        <v>25000</v>
      </c>
      <c r="R1222" s="81">
        <v>4</v>
      </c>
      <c r="S1222" s="89" t="s">
        <v>877</v>
      </c>
      <c r="T1222" s="100" t="s">
        <v>891</v>
      </c>
      <c r="U1222" s="81">
        <v>25.22</v>
      </c>
      <c r="V1222" s="101" t="s">
        <v>1243</v>
      </c>
    </row>
    <row r="1223" spans="1:22" ht="15" customHeight="1">
      <c r="A1223" s="90">
        <v>94255395</v>
      </c>
      <c r="B1223" s="78">
        <v>44759</v>
      </c>
      <c r="C1223" s="79">
        <v>44759</v>
      </c>
      <c r="D1223" s="77" t="s">
        <v>862</v>
      </c>
      <c r="E1223" s="87">
        <v>44765</v>
      </c>
      <c r="F1223" s="81">
        <v>80</v>
      </c>
      <c r="G1223" s="81" t="s">
        <v>1275</v>
      </c>
      <c r="H1223" s="81" t="s">
        <v>1247</v>
      </c>
      <c r="I1223" s="78">
        <v>44791</v>
      </c>
      <c r="J1223" s="97" t="s">
        <v>882</v>
      </c>
      <c r="K1223" s="246" t="s">
        <v>469</v>
      </c>
      <c r="L1223" s="82" t="s">
        <v>1242</v>
      </c>
      <c r="M1223" s="77" t="s">
        <v>7</v>
      </c>
      <c r="N1223" s="83"/>
      <c r="O1223" s="84"/>
      <c r="P1223" s="76">
        <v>69</v>
      </c>
      <c r="Q1223" s="81">
        <v>25000</v>
      </c>
      <c r="R1223" s="81">
        <v>4</v>
      </c>
      <c r="S1223" s="89" t="s">
        <v>877</v>
      </c>
      <c r="T1223" s="100" t="s">
        <v>891</v>
      </c>
      <c r="U1223" s="81">
        <v>25.22</v>
      </c>
      <c r="V1223" s="101" t="s">
        <v>1243</v>
      </c>
    </row>
    <row r="1224" spans="1:22" ht="15" customHeight="1">
      <c r="A1224" s="90">
        <v>94267796</v>
      </c>
      <c r="B1224" s="78">
        <v>44759</v>
      </c>
      <c r="C1224" s="79">
        <v>44759</v>
      </c>
      <c r="D1224" s="77" t="s">
        <v>862</v>
      </c>
      <c r="E1224" s="87">
        <v>44765</v>
      </c>
      <c r="F1224" s="81">
        <v>80</v>
      </c>
      <c r="G1224" s="81" t="s">
        <v>1275</v>
      </c>
      <c r="H1224" s="81" t="s">
        <v>1247</v>
      </c>
      <c r="I1224" s="78">
        <v>44791</v>
      </c>
      <c r="J1224" s="97" t="s">
        <v>882</v>
      </c>
      <c r="K1224" s="246" t="s">
        <v>469</v>
      </c>
      <c r="L1224" s="82" t="s">
        <v>1242</v>
      </c>
      <c r="M1224" s="77" t="s">
        <v>7</v>
      </c>
      <c r="N1224" s="83"/>
      <c r="O1224" s="84"/>
      <c r="P1224" s="76">
        <v>69</v>
      </c>
      <c r="Q1224" s="81">
        <v>25000</v>
      </c>
      <c r="R1224" s="81">
        <v>4</v>
      </c>
      <c r="S1224" s="89" t="s">
        <v>877</v>
      </c>
      <c r="T1224" s="100" t="s">
        <v>891</v>
      </c>
      <c r="U1224" s="81">
        <v>25.22</v>
      </c>
      <c r="V1224" s="101" t="s">
        <v>1243</v>
      </c>
    </row>
    <row r="1225" spans="1:22" ht="15" customHeight="1">
      <c r="A1225" s="90">
        <v>94270592</v>
      </c>
      <c r="B1225" s="78">
        <v>44759</v>
      </c>
      <c r="C1225" s="79">
        <v>44759</v>
      </c>
      <c r="D1225" s="77" t="s">
        <v>862</v>
      </c>
      <c r="E1225" s="87">
        <v>44765</v>
      </c>
      <c r="F1225" s="81">
        <v>80</v>
      </c>
      <c r="G1225" s="81" t="s">
        <v>1275</v>
      </c>
      <c r="H1225" s="81" t="s">
        <v>1247</v>
      </c>
      <c r="I1225" s="78">
        <v>44791</v>
      </c>
      <c r="J1225" s="97" t="s">
        <v>882</v>
      </c>
      <c r="K1225" s="246" t="s">
        <v>469</v>
      </c>
      <c r="L1225" s="82" t="s">
        <v>1242</v>
      </c>
      <c r="M1225" s="77" t="s">
        <v>7</v>
      </c>
      <c r="N1225" s="83"/>
      <c r="O1225" s="84"/>
      <c r="P1225" s="76">
        <v>69</v>
      </c>
      <c r="Q1225" s="81">
        <v>25000</v>
      </c>
      <c r="R1225" s="81">
        <v>4</v>
      </c>
      <c r="S1225" s="89" t="s">
        <v>877</v>
      </c>
      <c r="T1225" s="100" t="s">
        <v>891</v>
      </c>
      <c r="U1225" s="81">
        <v>25.22</v>
      </c>
      <c r="V1225" s="101" t="s">
        <v>1243</v>
      </c>
    </row>
    <row r="1226" spans="1:22" ht="15" customHeight="1">
      <c r="A1226" s="90">
        <v>98197684</v>
      </c>
      <c r="B1226" s="78">
        <v>44745</v>
      </c>
      <c r="C1226" s="79">
        <v>44746</v>
      </c>
      <c r="D1226" s="77" t="s">
        <v>862</v>
      </c>
      <c r="E1226" s="87">
        <v>44765</v>
      </c>
      <c r="F1226" s="81">
        <v>80</v>
      </c>
      <c r="G1226" s="81" t="s">
        <v>1275</v>
      </c>
      <c r="H1226" s="81" t="s">
        <v>1276</v>
      </c>
      <c r="I1226" s="78">
        <v>44792</v>
      </c>
      <c r="J1226" s="81"/>
      <c r="K1226" s="97" t="s">
        <v>882</v>
      </c>
      <c r="L1226" s="82" t="s">
        <v>985</v>
      </c>
      <c r="M1226" s="77" t="s">
        <v>7</v>
      </c>
      <c r="N1226" s="83"/>
      <c r="O1226" s="84"/>
      <c r="P1226" s="76">
        <v>69.8</v>
      </c>
      <c r="Q1226" s="76">
        <v>24100</v>
      </c>
      <c r="R1226" s="76">
        <v>4</v>
      </c>
      <c r="S1226" s="89" t="s">
        <v>877</v>
      </c>
      <c r="T1226" s="76" t="s">
        <v>894</v>
      </c>
      <c r="U1226" s="81">
        <v>25.22</v>
      </c>
      <c r="V1226" s="90" t="s">
        <v>884</v>
      </c>
    </row>
    <row r="1227" spans="1:22" ht="15" customHeight="1">
      <c r="A1227" s="140">
        <v>91560888</v>
      </c>
      <c r="B1227" s="78">
        <v>44761</v>
      </c>
      <c r="C1227" s="79">
        <v>44761</v>
      </c>
      <c r="D1227" s="77" t="s">
        <v>862</v>
      </c>
      <c r="E1227" s="87">
        <v>44765</v>
      </c>
      <c r="F1227" s="81">
        <v>80</v>
      </c>
      <c r="G1227" s="81" t="s">
        <v>1275</v>
      </c>
      <c r="H1227" s="81" t="s">
        <v>1276</v>
      </c>
      <c r="I1227" s="78">
        <v>44792</v>
      </c>
      <c r="J1227" s="81"/>
      <c r="K1227" s="97" t="s">
        <v>882</v>
      </c>
      <c r="L1227" s="82" t="s">
        <v>1277</v>
      </c>
      <c r="M1227" s="77" t="s">
        <v>7</v>
      </c>
      <c r="N1227" s="83"/>
      <c r="O1227" s="84"/>
      <c r="P1227" s="76">
        <v>60</v>
      </c>
      <c r="Q1227" s="76">
        <v>33500</v>
      </c>
      <c r="R1227" s="76">
        <v>4</v>
      </c>
      <c r="S1227" s="85" t="s">
        <v>865</v>
      </c>
      <c r="T1227" s="76" t="s">
        <v>1087</v>
      </c>
      <c r="U1227" s="76">
        <v>25.52</v>
      </c>
      <c r="V1227" s="90" t="s">
        <v>884</v>
      </c>
    </row>
    <row r="1228" spans="1:22" ht="15" customHeight="1">
      <c r="A1228" s="140">
        <v>91739383</v>
      </c>
      <c r="B1228" s="132">
        <v>44763</v>
      </c>
      <c r="C1228" s="79">
        <v>44763</v>
      </c>
      <c r="D1228" s="77" t="s">
        <v>862</v>
      </c>
      <c r="E1228" s="87">
        <v>44765</v>
      </c>
      <c r="F1228" s="81">
        <v>80</v>
      </c>
      <c r="G1228" s="81" t="s">
        <v>1275</v>
      </c>
      <c r="H1228" s="81" t="s">
        <v>1278</v>
      </c>
      <c r="I1228" s="98">
        <v>44792</v>
      </c>
      <c r="J1228" s="81"/>
      <c r="K1228" s="97" t="s">
        <v>882</v>
      </c>
      <c r="L1228" s="82" t="s">
        <v>1279</v>
      </c>
      <c r="M1228" s="77" t="s">
        <v>7</v>
      </c>
      <c r="N1228" s="83"/>
      <c r="O1228" s="84"/>
      <c r="P1228" s="76">
        <v>74.5</v>
      </c>
      <c r="Q1228" s="76">
        <v>25100</v>
      </c>
      <c r="R1228" s="76">
        <v>4</v>
      </c>
      <c r="S1228" s="85" t="s">
        <v>865</v>
      </c>
      <c r="T1228" s="90" t="s">
        <v>879</v>
      </c>
      <c r="U1228" s="76">
        <v>25.62</v>
      </c>
      <c r="V1228" s="90" t="s">
        <v>884</v>
      </c>
    </row>
    <row r="1229" spans="1:22" ht="15" customHeight="1">
      <c r="A1229" s="140">
        <v>54275466</v>
      </c>
      <c r="B1229" s="132">
        <v>44763</v>
      </c>
      <c r="C1229" s="79">
        <v>44763</v>
      </c>
      <c r="D1229" s="77" t="s">
        <v>862</v>
      </c>
      <c r="E1229" s="87">
        <v>44765</v>
      </c>
      <c r="F1229" s="81">
        <v>80</v>
      </c>
      <c r="G1229" s="81" t="s">
        <v>1275</v>
      </c>
      <c r="H1229" s="81" t="s">
        <v>1278</v>
      </c>
      <c r="I1229" s="98">
        <v>44792</v>
      </c>
      <c r="J1229" s="81"/>
      <c r="K1229" s="97" t="s">
        <v>882</v>
      </c>
      <c r="L1229" s="82" t="s">
        <v>1279</v>
      </c>
      <c r="M1229" s="77" t="s">
        <v>7</v>
      </c>
      <c r="N1229" s="83"/>
      <c r="O1229" s="84"/>
      <c r="P1229" s="76">
        <v>70</v>
      </c>
      <c r="Q1229" s="76">
        <v>23600</v>
      </c>
      <c r="R1229" s="81">
        <v>4</v>
      </c>
      <c r="S1229" s="85" t="s">
        <v>865</v>
      </c>
      <c r="T1229" s="76" t="s">
        <v>895</v>
      </c>
      <c r="U1229" s="76">
        <v>25.69</v>
      </c>
      <c r="V1229" s="90" t="s">
        <v>884</v>
      </c>
    </row>
    <row r="1230" spans="1:22" ht="15" customHeight="1">
      <c r="A1230" s="140">
        <v>54292511</v>
      </c>
      <c r="B1230" s="132">
        <v>44763</v>
      </c>
      <c r="C1230" s="79">
        <v>44763</v>
      </c>
      <c r="D1230" s="77" t="s">
        <v>862</v>
      </c>
      <c r="E1230" s="87">
        <v>44765</v>
      </c>
      <c r="F1230" s="81">
        <v>80</v>
      </c>
      <c r="G1230" s="81" t="s">
        <v>1275</v>
      </c>
      <c r="H1230" s="81" t="s">
        <v>1278</v>
      </c>
      <c r="I1230" s="98">
        <v>44792</v>
      </c>
      <c r="J1230" s="81"/>
      <c r="K1230" s="97" t="s">
        <v>882</v>
      </c>
      <c r="L1230" s="82" t="s">
        <v>1279</v>
      </c>
      <c r="M1230" s="77" t="s">
        <v>7</v>
      </c>
      <c r="N1230" s="83"/>
      <c r="O1230" s="84"/>
      <c r="P1230" s="76">
        <v>69</v>
      </c>
      <c r="Q1230" s="76">
        <v>25000</v>
      </c>
      <c r="R1230" s="76">
        <v>4</v>
      </c>
      <c r="S1230" s="85" t="s">
        <v>865</v>
      </c>
      <c r="T1230" s="137" t="s">
        <v>969</v>
      </c>
      <c r="U1230" s="76">
        <v>25.72</v>
      </c>
      <c r="V1230" s="90" t="s">
        <v>884</v>
      </c>
    </row>
    <row r="1231" spans="1:22" ht="15" customHeight="1">
      <c r="A1231" s="140">
        <v>54928866</v>
      </c>
      <c r="B1231" s="132">
        <v>44763</v>
      </c>
      <c r="C1231" s="79">
        <v>44763</v>
      </c>
      <c r="D1231" s="77" t="s">
        <v>862</v>
      </c>
      <c r="E1231" s="87">
        <v>44765</v>
      </c>
      <c r="F1231" s="81">
        <v>80</v>
      </c>
      <c r="G1231" s="81" t="s">
        <v>1275</v>
      </c>
      <c r="H1231" s="81" t="s">
        <v>1278</v>
      </c>
      <c r="I1231" s="98">
        <v>44792</v>
      </c>
      <c r="J1231" s="81"/>
      <c r="K1231" s="97" t="s">
        <v>882</v>
      </c>
      <c r="L1231" s="82" t="s">
        <v>1279</v>
      </c>
      <c r="M1231" s="77" t="s">
        <v>7</v>
      </c>
      <c r="N1231" s="83"/>
      <c r="O1231" s="84"/>
      <c r="P1231" s="76">
        <v>71.2</v>
      </c>
      <c r="Q1231" s="76">
        <v>22700</v>
      </c>
      <c r="R1231" s="76">
        <v>4</v>
      </c>
      <c r="S1231" s="85" t="s">
        <v>865</v>
      </c>
      <c r="T1231" s="76" t="s">
        <v>898</v>
      </c>
      <c r="U1231" s="76">
        <v>25.62</v>
      </c>
      <c r="V1231" s="90" t="s">
        <v>884</v>
      </c>
    </row>
    <row r="1232" spans="1:22" ht="15" customHeight="1">
      <c r="A1232" s="140">
        <v>94944758</v>
      </c>
      <c r="B1232" s="78">
        <v>44761</v>
      </c>
      <c r="C1232" s="79">
        <v>44761</v>
      </c>
      <c r="D1232" s="77" t="s">
        <v>862</v>
      </c>
      <c r="E1232" s="87">
        <v>44765</v>
      </c>
      <c r="F1232" s="81">
        <v>80</v>
      </c>
      <c r="G1232" s="81" t="s">
        <v>1275</v>
      </c>
      <c r="H1232" s="81" t="s">
        <v>1276</v>
      </c>
      <c r="I1232" s="78">
        <v>44792</v>
      </c>
      <c r="J1232" s="81"/>
      <c r="K1232" s="97" t="s">
        <v>882</v>
      </c>
      <c r="L1232" s="82" t="s">
        <v>1277</v>
      </c>
      <c r="M1232" s="77" t="s">
        <v>7</v>
      </c>
      <c r="N1232" s="83"/>
      <c r="O1232" s="84"/>
      <c r="P1232" s="76">
        <v>69</v>
      </c>
      <c r="Q1232" s="81">
        <v>24500</v>
      </c>
      <c r="R1232" s="76">
        <v>4</v>
      </c>
      <c r="S1232" s="85" t="s">
        <v>865</v>
      </c>
      <c r="T1232" s="101" t="s">
        <v>897</v>
      </c>
      <c r="U1232" s="76">
        <v>25.38</v>
      </c>
      <c r="V1232" s="90" t="s">
        <v>884</v>
      </c>
    </row>
    <row r="1233" spans="1:22" ht="15" customHeight="1">
      <c r="A1233" s="140">
        <v>97924492</v>
      </c>
      <c r="B1233" s="78">
        <v>44761</v>
      </c>
      <c r="C1233" s="79">
        <v>44761</v>
      </c>
      <c r="D1233" s="77" t="s">
        <v>862</v>
      </c>
      <c r="E1233" s="87">
        <v>44765</v>
      </c>
      <c r="F1233" s="81">
        <v>80</v>
      </c>
      <c r="G1233" s="81" t="s">
        <v>1275</v>
      </c>
      <c r="H1233" s="81" t="s">
        <v>1276</v>
      </c>
      <c r="I1233" s="78">
        <v>44792</v>
      </c>
      <c r="J1233" s="81"/>
      <c r="K1233" s="97" t="s">
        <v>882</v>
      </c>
      <c r="L1233" s="82" t="s">
        <v>1277</v>
      </c>
      <c r="M1233" s="77" t="s">
        <v>7</v>
      </c>
      <c r="N1233" s="83"/>
      <c r="O1233" s="84"/>
      <c r="P1233" s="76">
        <v>68.5</v>
      </c>
      <c r="Q1233" s="76">
        <v>25000</v>
      </c>
      <c r="R1233" s="76">
        <v>4</v>
      </c>
      <c r="S1233" s="85" t="s">
        <v>865</v>
      </c>
      <c r="T1233" s="76" t="s">
        <v>873</v>
      </c>
      <c r="U1233" s="76">
        <v>25.7</v>
      </c>
      <c r="V1233" s="90" t="s">
        <v>884</v>
      </c>
    </row>
    <row r="1234" spans="1:22" ht="15" customHeight="1">
      <c r="A1234" s="140">
        <v>94573292</v>
      </c>
      <c r="B1234" s="132">
        <v>44763</v>
      </c>
      <c r="C1234" s="79">
        <v>44763</v>
      </c>
      <c r="D1234" s="77" t="s">
        <v>862</v>
      </c>
      <c r="E1234" s="87">
        <v>44765</v>
      </c>
      <c r="F1234" s="81">
        <v>80</v>
      </c>
      <c r="G1234" s="81" t="s">
        <v>1275</v>
      </c>
      <c r="H1234" s="81" t="s">
        <v>1278</v>
      </c>
      <c r="I1234" s="98">
        <v>44792</v>
      </c>
      <c r="J1234" s="81"/>
      <c r="K1234" s="97" t="s">
        <v>882</v>
      </c>
      <c r="L1234" s="82" t="s">
        <v>1279</v>
      </c>
      <c r="M1234" s="77" t="s">
        <v>7</v>
      </c>
      <c r="N1234" s="83"/>
      <c r="O1234" s="84"/>
      <c r="P1234" s="76">
        <v>68.5</v>
      </c>
      <c r="Q1234" s="76">
        <v>25000</v>
      </c>
      <c r="R1234" s="76">
        <v>4</v>
      </c>
      <c r="S1234" s="85" t="s">
        <v>865</v>
      </c>
      <c r="T1234" s="76" t="s">
        <v>873</v>
      </c>
      <c r="U1234" s="76">
        <v>25.7</v>
      </c>
      <c r="V1234" s="90" t="s">
        <v>884</v>
      </c>
    </row>
    <row r="1235" spans="1:22" ht="15" customHeight="1">
      <c r="A1235" s="140">
        <v>54085493</v>
      </c>
      <c r="B1235" s="78">
        <v>44761</v>
      </c>
      <c r="C1235" s="79">
        <v>44761</v>
      </c>
      <c r="D1235" s="77" t="s">
        <v>862</v>
      </c>
      <c r="E1235" s="87">
        <v>44765</v>
      </c>
      <c r="F1235" s="81">
        <v>80</v>
      </c>
      <c r="G1235" s="81" t="s">
        <v>1275</v>
      </c>
      <c r="H1235" s="81" t="s">
        <v>1276</v>
      </c>
      <c r="I1235" s="78">
        <v>44792</v>
      </c>
      <c r="J1235" s="81"/>
      <c r="K1235" s="97" t="s">
        <v>882</v>
      </c>
      <c r="L1235" s="82" t="s">
        <v>1277</v>
      </c>
      <c r="M1235" s="77" t="s">
        <v>7</v>
      </c>
      <c r="N1235" s="83"/>
      <c r="O1235" s="84"/>
      <c r="P1235" s="76">
        <v>69</v>
      </c>
      <c r="Q1235" s="81">
        <v>25000</v>
      </c>
      <c r="R1235" s="81">
        <v>4</v>
      </c>
      <c r="S1235" s="89" t="s">
        <v>877</v>
      </c>
      <c r="T1235" s="100" t="s">
        <v>891</v>
      </c>
      <c r="U1235" s="81">
        <v>25.22</v>
      </c>
      <c r="V1235" s="90" t="s">
        <v>884</v>
      </c>
    </row>
    <row r="1236" spans="1:22" ht="15" customHeight="1">
      <c r="A1236" s="140">
        <v>94236593</v>
      </c>
      <c r="B1236" s="78">
        <v>44761</v>
      </c>
      <c r="C1236" s="79">
        <v>44761</v>
      </c>
      <c r="D1236" s="77" t="s">
        <v>862</v>
      </c>
      <c r="E1236" s="87">
        <v>44765</v>
      </c>
      <c r="F1236" s="81">
        <v>80</v>
      </c>
      <c r="G1236" s="81" t="s">
        <v>1275</v>
      </c>
      <c r="H1236" s="81" t="s">
        <v>1276</v>
      </c>
      <c r="I1236" s="78">
        <v>44792</v>
      </c>
      <c r="J1236" s="81"/>
      <c r="K1236" s="97" t="s">
        <v>882</v>
      </c>
      <c r="L1236" s="82" t="s">
        <v>1277</v>
      </c>
      <c r="M1236" s="77" t="s">
        <v>7</v>
      </c>
      <c r="N1236" s="83"/>
      <c r="O1236" s="84"/>
      <c r="P1236" s="76">
        <v>69</v>
      </c>
      <c r="Q1236" s="81">
        <v>25000</v>
      </c>
      <c r="R1236" s="81">
        <v>4</v>
      </c>
      <c r="S1236" s="89" t="s">
        <v>877</v>
      </c>
      <c r="T1236" s="100" t="s">
        <v>891</v>
      </c>
      <c r="U1236" s="81">
        <v>25.22</v>
      </c>
      <c r="V1236" s="90" t="s">
        <v>884</v>
      </c>
    </row>
    <row r="1237" spans="1:22" ht="15" customHeight="1">
      <c r="A1237" s="140">
        <v>59517391</v>
      </c>
      <c r="B1237" s="132">
        <v>44763</v>
      </c>
      <c r="C1237" s="79">
        <v>44763</v>
      </c>
      <c r="D1237" s="77" t="s">
        <v>862</v>
      </c>
      <c r="E1237" s="87">
        <v>44765</v>
      </c>
      <c r="F1237" s="81">
        <v>80</v>
      </c>
      <c r="G1237" s="81" t="s">
        <v>1275</v>
      </c>
      <c r="H1237" s="81" t="s">
        <v>1278</v>
      </c>
      <c r="I1237" s="98">
        <v>44792</v>
      </c>
      <c r="J1237" s="81"/>
      <c r="K1237" s="97" t="s">
        <v>882</v>
      </c>
      <c r="L1237" s="82" t="s">
        <v>1279</v>
      </c>
      <c r="M1237" s="77" t="s">
        <v>7</v>
      </c>
      <c r="N1237" s="83">
        <v>44824</v>
      </c>
      <c r="O1237" s="84"/>
      <c r="P1237" s="76">
        <v>69</v>
      </c>
      <c r="Q1237" s="81">
        <v>25000</v>
      </c>
      <c r="R1237" s="81">
        <v>4</v>
      </c>
      <c r="S1237" s="89" t="s">
        <v>877</v>
      </c>
      <c r="T1237" s="100" t="s">
        <v>891</v>
      </c>
      <c r="U1237" s="81">
        <v>25.22</v>
      </c>
      <c r="V1237" s="90" t="s">
        <v>884</v>
      </c>
    </row>
    <row r="1238" spans="1:22" ht="15" customHeight="1">
      <c r="A1238" s="140">
        <v>94164795</v>
      </c>
      <c r="B1238" s="132">
        <v>44763</v>
      </c>
      <c r="C1238" s="79">
        <v>44763</v>
      </c>
      <c r="D1238" s="77" t="s">
        <v>862</v>
      </c>
      <c r="E1238" s="87">
        <v>44765</v>
      </c>
      <c r="F1238" s="81">
        <v>80</v>
      </c>
      <c r="G1238" s="81" t="s">
        <v>1275</v>
      </c>
      <c r="H1238" s="81" t="s">
        <v>1278</v>
      </c>
      <c r="I1238" s="98">
        <v>44792</v>
      </c>
      <c r="J1238" s="81"/>
      <c r="K1238" s="97" t="s">
        <v>882</v>
      </c>
      <c r="L1238" s="82" t="s">
        <v>1279</v>
      </c>
      <c r="M1238" s="77" t="s">
        <v>7</v>
      </c>
      <c r="N1238" s="83"/>
      <c r="O1238" s="84"/>
      <c r="P1238" s="76">
        <v>69</v>
      </c>
      <c r="Q1238" s="81">
        <v>25000</v>
      </c>
      <c r="R1238" s="81">
        <v>4</v>
      </c>
      <c r="S1238" s="89" t="s">
        <v>877</v>
      </c>
      <c r="T1238" s="100" t="s">
        <v>891</v>
      </c>
      <c r="U1238" s="81">
        <v>25.22</v>
      </c>
      <c r="V1238" s="90" t="s">
        <v>884</v>
      </c>
    </row>
    <row r="1239" spans="1:22" ht="15" customHeight="1">
      <c r="A1239" s="140">
        <v>98192362</v>
      </c>
      <c r="B1239" s="78">
        <v>44761</v>
      </c>
      <c r="C1239" s="79">
        <v>44761</v>
      </c>
      <c r="D1239" s="77" t="s">
        <v>862</v>
      </c>
      <c r="E1239" s="87">
        <v>44765</v>
      </c>
      <c r="F1239" s="81">
        <v>80</v>
      </c>
      <c r="G1239" s="81" t="s">
        <v>1275</v>
      </c>
      <c r="H1239" s="81" t="s">
        <v>1276</v>
      </c>
      <c r="I1239" s="78">
        <v>44792</v>
      </c>
      <c r="J1239" s="81"/>
      <c r="K1239" s="97" t="s">
        <v>882</v>
      </c>
      <c r="L1239" s="82" t="s">
        <v>1277</v>
      </c>
      <c r="M1239" s="77" t="s">
        <v>7</v>
      </c>
      <c r="N1239" s="83"/>
      <c r="O1239" s="84"/>
      <c r="P1239" s="76">
        <v>69.8</v>
      </c>
      <c r="Q1239" s="76">
        <v>24100</v>
      </c>
      <c r="R1239" s="76">
        <v>4</v>
      </c>
      <c r="S1239" s="89" t="s">
        <v>877</v>
      </c>
      <c r="T1239" s="76" t="s">
        <v>894</v>
      </c>
      <c r="U1239" s="81">
        <v>25.22</v>
      </c>
      <c r="V1239" s="90" t="s">
        <v>884</v>
      </c>
    </row>
    <row r="1240" spans="1:22" ht="15" customHeight="1">
      <c r="A1240" s="140">
        <v>98144256</v>
      </c>
      <c r="B1240" s="132">
        <v>44763</v>
      </c>
      <c r="C1240" s="79">
        <v>44763</v>
      </c>
      <c r="D1240" s="77" t="s">
        <v>862</v>
      </c>
      <c r="E1240" s="87">
        <v>44765</v>
      </c>
      <c r="F1240" s="81">
        <v>80</v>
      </c>
      <c r="G1240" s="81" t="s">
        <v>1275</v>
      </c>
      <c r="H1240" s="81" t="s">
        <v>1278</v>
      </c>
      <c r="I1240" s="98">
        <v>44792</v>
      </c>
      <c r="J1240" s="81"/>
      <c r="K1240" s="97" t="s">
        <v>882</v>
      </c>
      <c r="L1240" s="82" t="s">
        <v>1279</v>
      </c>
      <c r="M1240" s="77" t="s">
        <v>7</v>
      </c>
      <c r="N1240" s="83"/>
      <c r="O1240" s="84"/>
      <c r="P1240" s="76">
        <v>69.8</v>
      </c>
      <c r="Q1240" s="76">
        <v>24100</v>
      </c>
      <c r="R1240" s="76">
        <v>4</v>
      </c>
      <c r="S1240" s="89" t="s">
        <v>877</v>
      </c>
      <c r="T1240" s="76" t="s">
        <v>894</v>
      </c>
      <c r="U1240" s="81">
        <v>25.22</v>
      </c>
      <c r="V1240" s="90" t="s">
        <v>884</v>
      </c>
    </row>
    <row r="1241" spans="1:22" ht="15" customHeight="1">
      <c r="A1241" s="140">
        <v>98157696</v>
      </c>
      <c r="B1241" s="132">
        <v>44763</v>
      </c>
      <c r="C1241" s="79">
        <v>44763</v>
      </c>
      <c r="D1241" s="77" t="s">
        <v>862</v>
      </c>
      <c r="E1241" s="87">
        <v>44765</v>
      </c>
      <c r="F1241" s="81">
        <v>80</v>
      </c>
      <c r="G1241" s="81" t="s">
        <v>1275</v>
      </c>
      <c r="H1241" s="81" t="s">
        <v>1278</v>
      </c>
      <c r="I1241" s="98">
        <v>44792</v>
      </c>
      <c r="J1241" s="81"/>
      <c r="K1241" s="97" t="s">
        <v>882</v>
      </c>
      <c r="L1241" s="82" t="s">
        <v>1279</v>
      </c>
      <c r="M1241" s="77" t="s">
        <v>7</v>
      </c>
      <c r="N1241" s="83"/>
      <c r="O1241" s="84"/>
      <c r="P1241" s="76">
        <v>69.8</v>
      </c>
      <c r="Q1241" s="76">
        <v>24000</v>
      </c>
      <c r="R1241" s="76">
        <v>4</v>
      </c>
      <c r="S1241" s="89" t="s">
        <v>877</v>
      </c>
      <c r="T1241" s="76" t="s">
        <v>894</v>
      </c>
      <c r="U1241" s="81">
        <v>25.22</v>
      </c>
      <c r="V1241" s="90" t="s">
        <v>884</v>
      </c>
    </row>
    <row r="1242" spans="1:22" ht="15" customHeight="1">
      <c r="A1242" s="140">
        <v>98184757</v>
      </c>
      <c r="B1242" s="132">
        <v>44763</v>
      </c>
      <c r="C1242" s="79">
        <v>44763</v>
      </c>
      <c r="D1242" s="77" t="s">
        <v>862</v>
      </c>
      <c r="E1242" s="87">
        <v>44765</v>
      </c>
      <c r="F1242" s="81">
        <v>80</v>
      </c>
      <c r="G1242" s="81" t="s">
        <v>1275</v>
      </c>
      <c r="H1242" s="81" t="s">
        <v>1278</v>
      </c>
      <c r="I1242" s="98">
        <v>44792</v>
      </c>
      <c r="J1242" s="81"/>
      <c r="K1242" s="97" t="s">
        <v>882</v>
      </c>
      <c r="L1242" s="82" t="s">
        <v>1279</v>
      </c>
      <c r="M1242" s="77" t="s">
        <v>7</v>
      </c>
      <c r="N1242" s="83"/>
      <c r="O1242" s="84"/>
      <c r="P1242" s="76">
        <v>69.8</v>
      </c>
      <c r="Q1242" s="76">
        <v>24100</v>
      </c>
      <c r="R1242" s="76">
        <v>4</v>
      </c>
      <c r="S1242" s="89" t="s">
        <v>877</v>
      </c>
      <c r="T1242" s="76" t="s">
        <v>894</v>
      </c>
      <c r="U1242" s="81">
        <v>25.22</v>
      </c>
      <c r="V1242" s="90" t="s">
        <v>884</v>
      </c>
    </row>
    <row r="1243" spans="1:22" ht="15" customHeight="1">
      <c r="A1243" s="140">
        <v>98558075</v>
      </c>
      <c r="B1243" s="132">
        <v>44763</v>
      </c>
      <c r="C1243" s="79">
        <v>44763</v>
      </c>
      <c r="D1243" s="77" t="s">
        <v>862</v>
      </c>
      <c r="E1243" s="87">
        <v>44765</v>
      </c>
      <c r="F1243" s="81">
        <v>80</v>
      </c>
      <c r="G1243" s="81" t="s">
        <v>1275</v>
      </c>
      <c r="H1243" s="81" t="s">
        <v>1278</v>
      </c>
      <c r="I1243" s="98">
        <v>44792</v>
      </c>
      <c r="J1243" s="81"/>
      <c r="K1243" s="97" t="s">
        <v>882</v>
      </c>
      <c r="L1243" s="82" t="s">
        <v>1279</v>
      </c>
      <c r="M1243" s="77" t="s">
        <v>7</v>
      </c>
      <c r="N1243" s="83"/>
      <c r="O1243" s="84"/>
      <c r="P1243" s="76">
        <v>69.8</v>
      </c>
      <c r="Q1243" s="76">
        <v>24100</v>
      </c>
      <c r="R1243" s="76">
        <v>4</v>
      </c>
      <c r="S1243" s="89" t="s">
        <v>877</v>
      </c>
      <c r="T1243" s="76" t="s">
        <v>894</v>
      </c>
      <c r="U1243" s="81">
        <v>25.22</v>
      </c>
      <c r="V1243" s="90" t="s">
        <v>884</v>
      </c>
    </row>
    <row r="1244" spans="1:22" ht="15" customHeight="1">
      <c r="A1244" s="140">
        <v>98558125</v>
      </c>
      <c r="B1244" s="132">
        <v>44763</v>
      </c>
      <c r="C1244" s="79">
        <v>44763</v>
      </c>
      <c r="D1244" s="77" t="s">
        <v>862</v>
      </c>
      <c r="E1244" s="87">
        <v>44765</v>
      </c>
      <c r="F1244" s="81">
        <v>80</v>
      </c>
      <c r="G1244" s="81" t="s">
        <v>1275</v>
      </c>
      <c r="H1244" s="81" t="s">
        <v>1278</v>
      </c>
      <c r="I1244" s="98">
        <v>44792</v>
      </c>
      <c r="J1244" s="81"/>
      <c r="K1244" s="97" t="s">
        <v>882</v>
      </c>
      <c r="L1244" s="82" t="s">
        <v>1279</v>
      </c>
      <c r="M1244" s="77" t="s">
        <v>7</v>
      </c>
      <c r="N1244" s="83"/>
      <c r="O1244" s="84"/>
      <c r="P1244" s="76">
        <v>69.8</v>
      </c>
      <c r="Q1244" s="76">
        <v>24100</v>
      </c>
      <c r="R1244" s="76">
        <v>4</v>
      </c>
      <c r="S1244" s="89" t="s">
        <v>877</v>
      </c>
      <c r="T1244" s="76" t="s">
        <v>894</v>
      </c>
      <c r="U1244" s="81">
        <v>25.22</v>
      </c>
      <c r="V1244" s="90" t="s">
        <v>884</v>
      </c>
    </row>
    <row r="1245" spans="1:22" ht="15" customHeight="1">
      <c r="A1245" s="140">
        <v>98558133</v>
      </c>
      <c r="B1245" s="132">
        <v>44763</v>
      </c>
      <c r="C1245" s="79">
        <v>44763</v>
      </c>
      <c r="D1245" s="77" t="s">
        <v>862</v>
      </c>
      <c r="E1245" s="87">
        <v>44765</v>
      </c>
      <c r="F1245" s="81">
        <v>80</v>
      </c>
      <c r="G1245" s="81" t="s">
        <v>1275</v>
      </c>
      <c r="H1245" s="81" t="s">
        <v>1278</v>
      </c>
      <c r="I1245" s="98">
        <v>44792</v>
      </c>
      <c r="J1245" s="81"/>
      <c r="K1245" s="97" t="s">
        <v>882</v>
      </c>
      <c r="L1245" s="82" t="s">
        <v>1279</v>
      </c>
      <c r="M1245" s="77" t="s">
        <v>7</v>
      </c>
      <c r="N1245" s="83"/>
      <c r="O1245" s="84"/>
      <c r="P1245" s="76">
        <v>69.8</v>
      </c>
      <c r="Q1245" s="76">
        <v>24100</v>
      </c>
      <c r="R1245" s="76">
        <v>4</v>
      </c>
      <c r="S1245" s="89" t="s">
        <v>877</v>
      </c>
      <c r="T1245" s="76" t="s">
        <v>894</v>
      </c>
      <c r="U1245" s="81">
        <v>25.22</v>
      </c>
      <c r="V1245" s="90" t="s">
        <v>884</v>
      </c>
    </row>
    <row r="1246" spans="1:22" ht="16.5" customHeight="1">
      <c r="A1246" s="104"/>
      <c r="B1246" s="106"/>
      <c r="C1246" s="105"/>
      <c r="D1246" s="105"/>
      <c r="E1246" s="105"/>
      <c r="F1246" s="105"/>
      <c r="G1246" s="147"/>
      <c r="H1246" s="446" t="s">
        <v>1280</v>
      </c>
      <c r="I1246" s="440"/>
      <c r="J1246" s="441"/>
      <c r="K1246" s="148"/>
      <c r="L1246" s="104"/>
      <c r="M1246" s="104"/>
      <c r="N1246" s="109"/>
      <c r="O1246" s="108"/>
      <c r="P1246" s="105"/>
      <c r="Q1246" s="109"/>
      <c r="R1246" s="109"/>
      <c r="S1246" s="110"/>
      <c r="T1246" s="109"/>
      <c r="U1246" s="149"/>
      <c r="V1246" s="108"/>
    </row>
    <row r="1247" spans="1:22" ht="15" customHeight="1">
      <c r="A1247" s="76">
        <v>98106420</v>
      </c>
      <c r="B1247" s="78">
        <v>44757</v>
      </c>
      <c r="C1247" s="79">
        <v>44758</v>
      </c>
      <c r="D1247" s="77" t="s">
        <v>862</v>
      </c>
      <c r="E1247" s="80">
        <v>44765.708333333336</v>
      </c>
      <c r="F1247" s="81">
        <v>80</v>
      </c>
      <c r="G1247" s="81" t="s">
        <v>1280</v>
      </c>
      <c r="H1247" s="81" t="s">
        <v>1276</v>
      </c>
      <c r="I1247" s="78">
        <v>44792</v>
      </c>
      <c r="J1247" s="81"/>
      <c r="K1247" s="117" t="s">
        <v>932</v>
      </c>
      <c r="L1247" s="82" t="s">
        <v>1220</v>
      </c>
      <c r="M1247" s="77" t="s">
        <v>6</v>
      </c>
      <c r="N1247" s="83"/>
      <c r="O1247" s="84"/>
      <c r="P1247" s="76">
        <v>69</v>
      </c>
      <c r="Q1247" s="76">
        <v>25000</v>
      </c>
      <c r="R1247" s="76">
        <v>4</v>
      </c>
      <c r="S1247" s="85" t="s">
        <v>875</v>
      </c>
      <c r="T1247" s="88" t="s">
        <v>876</v>
      </c>
      <c r="U1247" s="76">
        <v>25.22</v>
      </c>
      <c r="V1247" s="117" t="s">
        <v>934</v>
      </c>
    </row>
    <row r="1248" spans="1:22" ht="15" customHeight="1">
      <c r="A1248" s="76">
        <v>54914858</v>
      </c>
      <c r="B1248" s="78">
        <v>44759</v>
      </c>
      <c r="C1248" s="79">
        <v>44760</v>
      </c>
      <c r="D1248" s="77" t="s">
        <v>862</v>
      </c>
      <c r="E1248" s="87">
        <v>44765</v>
      </c>
      <c r="F1248" s="81">
        <v>80</v>
      </c>
      <c r="G1248" s="81" t="s">
        <v>1280</v>
      </c>
      <c r="H1248" s="81" t="s">
        <v>1241</v>
      </c>
      <c r="I1248" s="98">
        <v>44790</v>
      </c>
      <c r="J1248" s="81"/>
      <c r="K1248" s="117" t="s">
        <v>932</v>
      </c>
      <c r="L1248" s="82" t="s">
        <v>1253</v>
      </c>
      <c r="M1248" s="77" t="s">
        <v>6</v>
      </c>
      <c r="N1248" s="83"/>
      <c r="O1248" s="84"/>
      <c r="P1248" s="76">
        <v>68</v>
      </c>
      <c r="Q1248" s="76">
        <v>25900</v>
      </c>
      <c r="R1248" s="76">
        <v>4</v>
      </c>
      <c r="S1248" s="85" t="s">
        <v>865</v>
      </c>
      <c r="T1248" s="125" t="s">
        <v>948</v>
      </c>
      <c r="U1248" s="76">
        <v>25.72</v>
      </c>
      <c r="V1248" s="117" t="s">
        <v>934</v>
      </c>
    </row>
    <row r="1249" spans="1:22" ht="15" customHeight="1">
      <c r="A1249" s="81">
        <v>54913769</v>
      </c>
      <c r="B1249" s="78">
        <v>44759</v>
      </c>
      <c r="C1249" s="79">
        <v>44760</v>
      </c>
      <c r="D1249" s="77" t="s">
        <v>862</v>
      </c>
      <c r="E1249" s="87">
        <v>44765</v>
      </c>
      <c r="F1249" s="81">
        <v>80</v>
      </c>
      <c r="G1249" s="81" t="s">
        <v>1440</v>
      </c>
      <c r="H1249" s="81" t="s">
        <v>1276</v>
      </c>
      <c r="I1249" s="78">
        <v>44792</v>
      </c>
      <c r="J1249" s="81" t="s">
        <v>1281</v>
      </c>
      <c r="K1249" s="117" t="s">
        <v>932</v>
      </c>
      <c r="L1249" s="82" t="s">
        <v>1253</v>
      </c>
      <c r="M1249" s="77" t="s">
        <v>6</v>
      </c>
      <c r="N1249" s="83"/>
      <c r="O1249" s="84"/>
      <c r="P1249" s="76">
        <v>68</v>
      </c>
      <c r="Q1249" s="76">
        <v>25900</v>
      </c>
      <c r="R1249" s="76">
        <v>4</v>
      </c>
      <c r="S1249" s="85" t="s">
        <v>865</v>
      </c>
      <c r="T1249" s="125" t="s">
        <v>948</v>
      </c>
      <c r="U1249" s="76">
        <v>25.72</v>
      </c>
      <c r="V1249" s="117" t="s">
        <v>934</v>
      </c>
    </row>
    <row r="1250" spans="1:22" ht="15" customHeight="1">
      <c r="A1250" s="76">
        <v>98166374</v>
      </c>
      <c r="B1250" s="78">
        <v>44759</v>
      </c>
      <c r="C1250" s="79">
        <v>44760</v>
      </c>
      <c r="D1250" s="77" t="s">
        <v>862</v>
      </c>
      <c r="E1250" s="87">
        <v>44765</v>
      </c>
      <c r="F1250" s="81">
        <v>80</v>
      </c>
      <c r="G1250" s="81" t="s">
        <v>1440</v>
      </c>
      <c r="H1250" s="81" t="s">
        <v>1241</v>
      </c>
      <c r="I1250" s="98">
        <v>44790</v>
      </c>
      <c r="J1250" s="81"/>
      <c r="K1250" s="117" t="s">
        <v>932</v>
      </c>
      <c r="L1250" s="82" t="s">
        <v>1253</v>
      </c>
      <c r="M1250" s="77" t="s">
        <v>6</v>
      </c>
      <c r="N1250" s="83"/>
      <c r="O1250" s="84"/>
      <c r="P1250" s="76">
        <v>69</v>
      </c>
      <c r="Q1250" s="76">
        <v>25000</v>
      </c>
      <c r="R1250" s="76">
        <v>4</v>
      </c>
      <c r="S1250" s="85" t="s">
        <v>875</v>
      </c>
      <c r="T1250" s="88" t="s">
        <v>876</v>
      </c>
      <c r="U1250" s="76">
        <v>25.22</v>
      </c>
      <c r="V1250" s="117" t="s">
        <v>934</v>
      </c>
    </row>
    <row r="1251" spans="1:22" ht="15" customHeight="1">
      <c r="A1251" s="81">
        <v>54970561</v>
      </c>
      <c r="B1251" s="78">
        <v>44748</v>
      </c>
      <c r="C1251" s="79">
        <v>44749</v>
      </c>
      <c r="D1251" s="77" t="s">
        <v>862</v>
      </c>
      <c r="E1251" s="87">
        <v>44765</v>
      </c>
      <c r="F1251" s="81">
        <v>80</v>
      </c>
      <c r="G1251" s="81" t="s">
        <v>1440</v>
      </c>
      <c r="H1251" s="114" t="s">
        <v>1216</v>
      </c>
      <c r="I1251" s="162">
        <v>44787</v>
      </c>
      <c r="J1251" s="81"/>
      <c r="K1251" s="117" t="s">
        <v>932</v>
      </c>
      <c r="L1251" s="82" t="s">
        <v>1030</v>
      </c>
      <c r="M1251" s="77" t="s">
        <v>8</v>
      </c>
      <c r="N1251" s="83"/>
      <c r="O1251" s="84"/>
      <c r="P1251" s="76">
        <v>69</v>
      </c>
      <c r="Q1251" s="81">
        <v>25000</v>
      </c>
      <c r="R1251" s="81">
        <v>4</v>
      </c>
      <c r="S1251" s="89" t="s">
        <v>877</v>
      </c>
      <c r="T1251" s="100" t="s">
        <v>891</v>
      </c>
      <c r="U1251" s="81">
        <v>25.22</v>
      </c>
      <c r="V1251" s="117" t="s">
        <v>934</v>
      </c>
    </row>
    <row r="1252" spans="1:22" ht="15" customHeight="1">
      <c r="A1252" s="76">
        <v>54911144</v>
      </c>
      <c r="B1252" s="78">
        <v>44754</v>
      </c>
      <c r="C1252" s="79">
        <v>6692167</v>
      </c>
      <c r="D1252" s="77" t="s">
        <v>862</v>
      </c>
      <c r="E1252" s="87">
        <v>44765</v>
      </c>
      <c r="F1252" s="81">
        <v>80</v>
      </c>
      <c r="G1252" s="81" t="s">
        <v>1440</v>
      </c>
      <c r="H1252" s="114" t="s">
        <v>1216</v>
      </c>
      <c r="I1252" s="162">
        <v>44787</v>
      </c>
      <c r="J1252" s="81"/>
      <c r="K1252" s="117" t="s">
        <v>932</v>
      </c>
      <c r="L1252" s="82" t="s">
        <v>1164</v>
      </c>
      <c r="M1252" s="77" t="s">
        <v>6</v>
      </c>
      <c r="N1252" s="83"/>
      <c r="O1252" s="84"/>
      <c r="P1252" s="76">
        <v>68</v>
      </c>
      <c r="Q1252" s="76">
        <v>25900</v>
      </c>
      <c r="R1252" s="76">
        <v>4</v>
      </c>
      <c r="S1252" s="85" t="s">
        <v>865</v>
      </c>
      <c r="T1252" s="125" t="s">
        <v>948</v>
      </c>
      <c r="U1252" s="76">
        <v>25.72</v>
      </c>
      <c r="V1252" s="117" t="s">
        <v>934</v>
      </c>
    </row>
    <row r="1253" spans="1:22" ht="15" customHeight="1">
      <c r="A1253" s="76">
        <v>54911151</v>
      </c>
      <c r="B1253" s="78">
        <v>44754</v>
      </c>
      <c r="C1253" s="79">
        <v>6692167</v>
      </c>
      <c r="D1253" s="77" t="s">
        <v>862</v>
      </c>
      <c r="E1253" s="87">
        <v>44765</v>
      </c>
      <c r="F1253" s="81">
        <v>80</v>
      </c>
      <c r="G1253" s="81" t="s">
        <v>1440</v>
      </c>
      <c r="H1253" s="114" t="s">
        <v>1216</v>
      </c>
      <c r="I1253" s="162">
        <v>44787</v>
      </c>
      <c r="J1253" s="81"/>
      <c r="K1253" s="117" t="s">
        <v>932</v>
      </c>
      <c r="L1253" s="82" t="s">
        <v>1164</v>
      </c>
      <c r="M1253" s="77" t="s">
        <v>6</v>
      </c>
      <c r="N1253" s="83"/>
      <c r="O1253" s="84"/>
      <c r="P1253" s="76">
        <v>68</v>
      </c>
      <c r="Q1253" s="76">
        <v>25900</v>
      </c>
      <c r="R1253" s="76">
        <v>4</v>
      </c>
      <c r="S1253" s="85" t="s">
        <v>865</v>
      </c>
      <c r="T1253" s="125" t="s">
        <v>948</v>
      </c>
      <c r="U1253" s="76">
        <v>25.72</v>
      </c>
      <c r="V1253" s="117" t="s">
        <v>934</v>
      </c>
    </row>
    <row r="1254" spans="1:22" ht="15" customHeight="1">
      <c r="A1254" s="76">
        <v>54914627</v>
      </c>
      <c r="B1254" s="78">
        <v>44754</v>
      </c>
      <c r="C1254" s="79">
        <v>6692167</v>
      </c>
      <c r="D1254" s="77" t="s">
        <v>862</v>
      </c>
      <c r="E1254" s="87">
        <v>44765</v>
      </c>
      <c r="F1254" s="81">
        <v>80</v>
      </c>
      <c r="G1254" s="81" t="s">
        <v>1440</v>
      </c>
      <c r="H1254" s="114" t="s">
        <v>1216</v>
      </c>
      <c r="I1254" s="162">
        <v>44787</v>
      </c>
      <c r="J1254" s="81"/>
      <c r="K1254" s="117" t="s">
        <v>932</v>
      </c>
      <c r="L1254" s="82" t="s">
        <v>1164</v>
      </c>
      <c r="M1254" s="77" t="s">
        <v>6</v>
      </c>
      <c r="N1254" s="83"/>
      <c r="O1254" s="84"/>
      <c r="P1254" s="76">
        <v>68</v>
      </c>
      <c r="Q1254" s="76">
        <v>25900</v>
      </c>
      <c r="R1254" s="76">
        <v>4</v>
      </c>
      <c r="S1254" s="85" t="s">
        <v>865</v>
      </c>
      <c r="T1254" s="125" t="s">
        <v>948</v>
      </c>
      <c r="U1254" s="76">
        <v>25.72</v>
      </c>
      <c r="V1254" s="117" t="s">
        <v>934</v>
      </c>
    </row>
    <row r="1255" spans="1:22" ht="15" customHeight="1">
      <c r="A1255" s="249">
        <v>54002290</v>
      </c>
      <c r="B1255" s="123" t="s">
        <v>1261</v>
      </c>
      <c r="C1255" s="79">
        <v>44756</v>
      </c>
      <c r="D1255" s="77" t="s">
        <v>943</v>
      </c>
      <c r="E1255" s="87">
        <v>44765</v>
      </c>
      <c r="F1255" s="81">
        <v>80</v>
      </c>
      <c r="G1255" s="81" t="s">
        <v>1440</v>
      </c>
      <c r="H1255" s="114" t="s">
        <v>1216</v>
      </c>
      <c r="I1255" s="162">
        <v>44787</v>
      </c>
      <c r="J1255" s="81"/>
      <c r="K1255" s="116" t="s">
        <v>932</v>
      </c>
      <c r="L1255" s="150"/>
      <c r="M1255" s="77" t="s">
        <v>1018</v>
      </c>
      <c r="N1255" s="83"/>
      <c r="O1255" s="84"/>
      <c r="P1255" s="76">
        <v>69</v>
      </c>
      <c r="Q1255" s="81">
        <v>25000</v>
      </c>
      <c r="R1255" s="81">
        <v>4</v>
      </c>
      <c r="S1255" s="89" t="s">
        <v>877</v>
      </c>
      <c r="T1255" s="100" t="s">
        <v>891</v>
      </c>
      <c r="U1255" s="81">
        <v>25.22</v>
      </c>
      <c r="V1255" s="117" t="s">
        <v>934</v>
      </c>
    </row>
    <row r="1256" spans="1:22" ht="15" customHeight="1">
      <c r="A1256" s="77">
        <v>98191885</v>
      </c>
      <c r="B1256" s="132">
        <v>44751</v>
      </c>
      <c r="C1256" s="79">
        <v>44756</v>
      </c>
      <c r="D1256" s="81" t="s">
        <v>862</v>
      </c>
      <c r="E1256" s="87">
        <v>44765</v>
      </c>
      <c r="F1256" s="81">
        <v>80</v>
      </c>
      <c r="G1256" s="81" t="s">
        <v>1440</v>
      </c>
      <c r="H1256" s="114" t="s">
        <v>1216</v>
      </c>
      <c r="I1256" s="162">
        <v>44787</v>
      </c>
      <c r="J1256" s="127"/>
      <c r="K1256" s="117" t="s">
        <v>932</v>
      </c>
      <c r="L1256" s="248" t="s">
        <v>1282</v>
      </c>
      <c r="M1256" s="77" t="s">
        <v>1250</v>
      </c>
      <c r="N1256" s="122"/>
      <c r="O1256" s="84"/>
      <c r="P1256" s="76">
        <v>69</v>
      </c>
      <c r="Q1256" s="76">
        <v>25000</v>
      </c>
      <c r="R1256" s="76">
        <v>4</v>
      </c>
      <c r="S1256" s="85" t="s">
        <v>875</v>
      </c>
      <c r="T1256" s="88" t="s">
        <v>876</v>
      </c>
      <c r="U1256" s="76">
        <v>25.22</v>
      </c>
      <c r="V1256" s="117" t="s">
        <v>934</v>
      </c>
    </row>
    <row r="1257" spans="1:22" ht="15" customHeight="1">
      <c r="A1257" s="76">
        <v>54271275</v>
      </c>
      <c r="B1257" s="78">
        <v>44754</v>
      </c>
      <c r="C1257" s="79">
        <v>6692167</v>
      </c>
      <c r="D1257" s="77" t="s">
        <v>862</v>
      </c>
      <c r="E1257" s="87">
        <v>44765</v>
      </c>
      <c r="F1257" s="81">
        <v>80</v>
      </c>
      <c r="G1257" s="81" t="s">
        <v>1440</v>
      </c>
      <c r="H1257" s="81" t="s">
        <v>1153</v>
      </c>
      <c r="I1257" s="78">
        <v>44785</v>
      </c>
      <c r="J1257" s="81"/>
      <c r="K1257" s="117" t="s">
        <v>932</v>
      </c>
      <c r="L1257" s="82" t="s">
        <v>1164</v>
      </c>
      <c r="M1257" s="77" t="s">
        <v>6</v>
      </c>
      <c r="N1257" s="83"/>
      <c r="O1257" s="84"/>
      <c r="P1257" s="76">
        <v>69</v>
      </c>
      <c r="Q1257" s="76">
        <v>25000</v>
      </c>
      <c r="R1257" s="76">
        <v>4</v>
      </c>
      <c r="S1257" s="85" t="s">
        <v>865</v>
      </c>
      <c r="T1257" s="137" t="s">
        <v>969</v>
      </c>
      <c r="U1257" s="76">
        <v>25.72</v>
      </c>
      <c r="V1257" s="117" t="s">
        <v>934</v>
      </c>
    </row>
    <row r="1258" spans="1:22" ht="15" customHeight="1">
      <c r="A1258" s="76">
        <v>54913744</v>
      </c>
      <c r="B1258" s="78">
        <v>44759</v>
      </c>
      <c r="C1258" s="79">
        <v>44760</v>
      </c>
      <c r="D1258" s="77" t="s">
        <v>862</v>
      </c>
      <c r="E1258" s="87">
        <v>44765</v>
      </c>
      <c r="F1258" s="81">
        <v>80</v>
      </c>
      <c r="G1258" s="81" t="s">
        <v>1440</v>
      </c>
      <c r="H1258" s="81" t="s">
        <v>1241</v>
      </c>
      <c r="I1258" s="98">
        <v>44791</v>
      </c>
      <c r="J1258" s="81"/>
      <c r="K1258" s="117" t="s">
        <v>932</v>
      </c>
      <c r="L1258" s="82" t="s">
        <v>1253</v>
      </c>
      <c r="M1258" s="77" t="s">
        <v>6</v>
      </c>
      <c r="N1258" s="83"/>
      <c r="O1258" s="84"/>
      <c r="P1258" s="76">
        <v>68</v>
      </c>
      <c r="Q1258" s="76">
        <v>25900</v>
      </c>
      <c r="R1258" s="76">
        <v>4</v>
      </c>
      <c r="S1258" s="85" t="s">
        <v>865</v>
      </c>
      <c r="T1258" s="125" t="s">
        <v>948</v>
      </c>
      <c r="U1258" s="76">
        <v>25.72</v>
      </c>
      <c r="V1258" s="117" t="s">
        <v>934</v>
      </c>
    </row>
    <row r="1259" spans="1:22" ht="15" customHeight="1">
      <c r="A1259" s="76">
        <v>54913777</v>
      </c>
      <c r="B1259" s="78">
        <v>44759</v>
      </c>
      <c r="C1259" s="79">
        <v>44760</v>
      </c>
      <c r="D1259" s="77" t="s">
        <v>862</v>
      </c>
      <c r="E1259" s="87">
        <v>44765</v>
      </c>
      <c r="F1259" s="81">
        <v>80</v>
      </c>
      <c r="G1259" s="81" t="s">
        <v>1440</v>
      </c>
      <c r="H1259" s="81" t="s">
        <v>1241</v>
      </c>
      <c r="I1259" s="98">
        <v>44790</v>
      </c>
      <c r="J1259" s="81"/>
      <c r="K1259" s="117" t="s">
        <v>932</v>
      </c>
      <c r="L1259" s="82" t="s">
        <v>1253</v>
      </c>
      <c r="M1259" s="77" t="s">
        <v>6</v>
      </c>
      <c r="N1259" s="83"/>
      <c r="O1259" s="84"/>
      <c r="P1259" s="76">
        <v>68</v>
      </c>
      <c r="Q1259" s="76">
        <v>25900</v>
      </c>
      <c r="R1259" s="76">
        <v>4</v>
      </c>
      <c r="S1259" s="85" t="s">
        <v>865</v>
      </c>
      <c r="T1259" s="125" t="s">
        <v>948</v>
      </c>
      <c r="U1259" s="76">
        <v>25.72</v>
      </c>
      <c r="V1259" s="117" t="s">
        <v>934</v>
      </c>
    </row>
    <row r="1260" spans="1:22" ht="15" customHeight="1">
      <c r="A1260" s="76">
        <v>59871988</v>
      </c>
      <c r="B1260" s="78">
        <v>44759</v>
      </c>
      <c r="C1260" s="79">
        <v>44760</v>
      </c>
      <c r="D1260" s="77" t="s">
        <v>862</v>
      </c>
      <c r="E1260" s="87">
        <v>44765</v>
      </c>
      <c r="F1260" s="81">
        <v>80</v>
      </c>
      <c r="G1260" s="81" t="s">
        <v>1440</v>
      </c>
      <c r="H1260" s="81" t="s">
        <v>1241</v>
      </c>
      <c r="I1260" s="98">
        <v>44791</v>
      </c>
      <c r="J1260" s="81"/>
      <c r="K1260" s="117" t="s">
        <v>932</v>
      </c>
      <c r="L1260" s="82" t="s">
        <v>1253</v>
      </c>
      <c r="M1260" s="77" t="s">
        <v>6</v>
      </c>
      <c r="N1260" s="83"/>
      <c r="O1260" s="84"/>
      <c r="P1260" s="76">
        <v>69</v>
      </c>
      <c r="Q1260" s="76">
        <v>25000</v>
      </c>
      <c r="R1260" s="76">
        <v>4</v>
      </c>
      <c r="S1260" s="85" t="s">
        <v>865</v>
      </c>
      <c r="T1260" s="76" t="s">
        <v>919</v>
      </c>
      <c r="U1260" s="76">
        <v>26.22</v>
      </c>
      <c r="V1260" s="117" t="s">
        <v>934</v>
      </c>
    </row>
    <row r="1261" spans="1:22" ht="15" customHeight="1">
      <c r="A1261" s="76">
        <v>98014178</v>
      </c>
      <c r="B1261" s="78">
        <v>44759</v>
      </c>
      <c r="C1261" s="79">
        <v>44760</v>
      </c>
      <c r="D1261" s="77" t="s">
        <v>862</v>
      </c>
      <c r="E1261" s="87">
        <v>44765</v>
      </c>
      <c r="F1261" s="81">
        <v>80</v>
      </c>
      <c r="G1261" s="81" t="s">
        <v>1440</v>
      </c>
      <c r="H1261" s="81" t="s">
        <v>1241</v>
      </c>
      <c r="I1261" s="98">
        <v>44790</v>
      </c>
      <c r="J1261" s="81"/>
      <c r="K1261" s="117" t="s">
        <v>932</v>
      </c>
      <c r="L1261" s="82" t="s">
        <v>1253</v>
      </c>
      <c r="M1261" s="77" t="s">
        <v>6</v>
      </c>
      <c r="N1261" s="83"/>
      <c r="O1261" s="84"/>
      <c r="P1261" s="76">
        <v>69</v>
      </c>
      <c r="Q1261" s="76">
        <v>25000</v>
      </c>
      <c r="R1261" s="76">
        <v>4</v>
      </c>
      <c r="S1261" s="85" t="s">
        <v>875</v>
      </c>
      <c r="T1261" s="88" t="s">
        <v>876</v>
      </c>
      <c r="U1261" s="76">
        <v>25.22</v>
      </c>
      <c r="V1261" s="117" t="s">
        <v>934</v>
      </c>
    </row>
    <row r="1262" spans="1:22" ht="15" customHeight="1">
      <c r="A1262" s="76">
        <v>98112535</v>
      </c>
      <c r="B1262" s="78">
        <v>44759</v>
      </c>
      <c r="C1262" s="79">
        <v>44760</v>
      </c>
      <c r="D1262" s="77" t="s">
        <v>862</v>
      </c>
      <c r="E1262" s="87">
        <v>44765</v>
      </c>
      <c r="F1262" s="81">
        <v>80</v>
      </c>
      <c r="G1262" s="81" t="s">
        <v>1440</v>
      </c>
      <c r="H1262" s="81" t="s">
        <v>1241</v>
      </c>
      <c r="I1262" s="98">
        <v>44791</v>
      </c>
      <c r="J1262" s="81"/>
      <c r="K1262" s="117" t="s">
        <v>932</v>
      </c>
      <c r="L1262" s="82" t="s">
        <v>1253</v>
      </c>
      <c r="M1262" s="77" t="s">
        <v>6</v>
      </c>
      <c r="N1262" s="83"/>
      <c r="O1262" s="84"/>
      <c r="P1262" s="76">
        <v>69</v>
      </c>
      <c r="Q1262" s="76">
        <v>25000</v>
      </c>
      <c r="R1262" s="76">
        <v>4</v>
      </c>
      <c r="S1262" s="85" t="s">
        <v>875</v>
      </c>
      <c r="T1262" s="88" t="s">
        <v>876</v>
      </c>
      <c r="U1262" s="76">
        <v>25.22</v>
      </c>
      <c r="V1262" s="117" t="s">
        <v>934</v>
      </c>
    </row>
    <row r="1263" spans="1:22" ht="15" customHeight="1">
      <c r="A1263" s="76">
        <v>98155237</v>
      </c>
      <c r="B1263" s="78">
        <v>44759</v>
      </c>
      <c r="C1263" s="79">
        <v>44760</v>
      </c>
      <c r="D1263" s="77" t="s">
        <v>862</v>
      </c>
      <c r="E1263" s="87">
        <v>44765</v>
      </c>
      <c r="F1263" s="81">
        <v>80</v>
      </c>
      <c r="G1263" s="81" t="s">
        <v>1440</v>
      </c>
      <c r="H1263" s="81" t="s">
        <v>1241</v>
      </c>
      <c r="I1263" s="98">
        <v>44791</v>
      </c>
      <c r="J1263" s="81"/>
      <c r="K1263" s="117" t="s">
        <v>932</v>
      </c>
      <c r="L1263" s="82" t="s">
        <v>1253</v>
      </c>
      <c r="M1263" s="77" t="s">
        <v>6</v>
      </c>
      <c r="N1263" s="83"/>
      <c r="O1263" s="84"/>
      <c r="P1263" s="76">
        <v>69</v>
      </c>
      <c r="Q1263" s="76">
        <v>25000</v>
      </c>
      <c r="R1263" s="76">
        <v>4</v>
      </c>
      <c r="S1263" s="85" t="s">
        <v>875</v>
      </c>
      <c r="T1263" s="88" t="s">
        <v>876</v>
      </c>
      <c r="U1263" s="76">
        <v>25.22</v>
      </c>
      <c r="V1263" s="117" t="s">
        <v>934</v>
      </c>
    </row>
    <row r="1264" spans="1:22" ht="15" customHeight="1">
      <c r="A1264" s="76">
        <v>98155401</v>
      </c>
      <c r="B1264" s="78">
        <v>44759</v>
      </c>
      <c r="C1264" s="79">
        <v>44760</v>
      </c>
      <c r="D1264" s="77" t="s">
        <v>862</v>
      </c>
      <c r="E1264" s="87">
        <v>44765</v>
      </c>
      <c r="F1264" s="81">
        <v>80</v>
      </c>
      <c r="G1264" s="81" t="s">
        <v>1440</v>
      </c>
      <c r="H1264" s="81" t="s">
        <v>1241</v>
      </c>
      <c r="I1264" s="98">
        <v>44790</v>
      </c>
      <c r="J1264" s="81"/>
      <c r="K1264" s="117" t="s">
        <v>932</v>
      </c>
      <c r="L1264" s="82" t="s">
        <v>1253</v>
      </c>
      <c r="M1264" s="77" t="s">
        <v>6</v>
      </c>
      <c r="N1264" s="83"/>
      <c r="O1264" s="84"/>
      <c r="P1264" s="76">
        <v>69</v>
      </c>
      <c r="Q1264" s="76">
        <v>25000</v>
      </c>
      <c r="R1264" s="76">
        <v>4</v>
      </c>
      <c r="S1264" s="85" t="s">
        <v>875</v>
      </c>
      <c r="T1264" s="88" t="s">
        <v>876</v>
      </c>
      <c r="U1264" s="76">
        <v>25.22</v>
      </c>
      <c r="V1264" s="117" t="s">
        <v>934</v>
      </c>
    </row>
    <row r="1265" spans="1:22" ht="15" customHeight="1">
      <c r="A1265" s="76">
        <v>98161581</v>
      </c>
      <c r="B1265" s="78">
        <v>44759</v>
      </c>
      <c r="C1265" s="79">
        <v>44760</v>
      </c>
      <c r="D1265" s="77" t="s">
        <v>862</v>
      </c>
      <c r="E1265" s="87">
        <v>44765</v>
      </c>
      <c r="F1265" s="81">
        <v>80</v>
      </c>
      <c r="G1265" s="81" t="s">
        <v>1440</v>
      </c>
      <c r="H1265" s="81" t="s">
        <v>1241</v>
      </c>
      <c r="I1265" s="98">
        <v>44790</v>
      </c>
      <c r="J1265" s="81"/>
      <c r="K1265" s="117" t="s">
        <v>932</v>
      </c>
      <c r="L1265" s="82" t="s">
        <v>1253</v>
      </c>
      <c r="M1265" s="77" t="s">
        <v>6</v>
      </c>
      <c r="N1265" s="83"/>
      <c r="O1265" s="84"/>
      <c r="P1265" s="76">
        <v>69</v>
      </c>
      <c r="Q1265" s="76">
        <v>25000</v>
      </c>
      <c r="R1265" s="76">
        <v>4</v>
      </c>
      <c r="S1265" s="85" t="s">
        <v>875</v>
      </c>
      <c r="T1265" s="88" t="s">
        <v>876</v>
      </c>
      <c r="U1265" s="76">
        <v>25.22</v>
      </c>
      <c r="V1265" s="117" t="s">
        <v>934</v>
      </c>
    </row>
    <row r="1266" spans="1:22" ht="15" customHeight="1">
      <c r="A1266" s="76">
        <v>98199490</v>
      </c>
      <c r="B1266" s="78">
        <v>44759</v>
      </c>
      <c r="C1266" s="79">
        <v>44760</v>
      </c>
      <c r="D1266" s="77" t="s">
        <v>862</v>
      </c>
      <c r="E1266" s="87">
        <v>44765</v>
      </c>
      <c r="F1266" s="81">
        <v>80</v>
      </c>
      <c r="G1266" s="81" t="s">
        <v>1440</v>
      </c>
      <c r="H1266" s="81" t="s">
        <v>1241</v>
      </c>
      <c r="I1266" s="98">
        <v>44790</v>
      </c>
      <c r="J1266" s="81"/>
      <c r="K1266" s="117" t="s">
        <v>932</v>
      </c>
      <c r="L1266" s="82" t="s">
        <v>1253</v>
      </c>
      <c r="M1266" s="77" t="s">
        <v>6</v>
      </c>
      <c r="N1266" s="83"/>
      <c r="O1266" s="84"/>
      <c r="P1266" s="76">
        <v>69</v>
      </c>
      <c r="Q1266" s="76">
        <v>25000</v>
      </c>
      <c r="R1266" s="76">
        <v>4</v>
      </c>
      <c r="S1266" s="85" t="s">
        <v>875</v>
      </c>
      <c r="T1266" s="88" t="s">
        <v>876</v>
      </c>
      <c r="U1266" s="76">
        <v>25.22</v>
      </c>
      <c r="V1266" s="117" t="s">
        <v>934</v>
      </c>
    </row>
    <row r="1267" spans="1:22" ht="15" customHeight="1">
      <c r="A1267" s="76">
        <v>54912985</v>
      </c>
      <c r="B1267" s="78">
        <v>44759</v>
      </c>
      <c r="C1267" s="79">
        <v>44760</v>
      </c>
      <c r="D1267" s="77" t="s">
        <v>862</v>
      </c>
      <c r="E1267" s="87">
        <v>44765</v>
      </c>
      <c r="F1267" s="81">
        <v>80</v>
      </c>
      <c r="G1267" s="81" t="s">
        <v>1440</v>
      </c>
      <c r="H1267" s="81" t="s">
        <v>1241</v>
      </c>
      <c r="I1267" s="98">
        <v>44791</v>
      </c>
      <c r="J1267" s="81"/>
      <c r="K1267" s="117" t="s">
        <v>932</v>
      </c>
      <c r="L1267" s="82" t="s">
        <v>1253</v>
      </c>
      <c r="M1267" s="77" t="s">
        <v>6</v>
      </c>
      <c r="N1267" s="83"/>
      <c r="O1267" s="84"/>
      <c r="P1267" s="76">
        <v>68</v>
      </c>
      <c r="Q1267" s="76">
        <v>25900</v>
      </c>
      <c r="R1267" s="76">
        <v>4</v>
      </c>
      <c r="S1267" s="85" t="s">
        <v>865</v>
      </c>
      <c r="T1267" s="125" t="s">
        <v>948</v>
      </c>
      <c r="U1267" s="76">
        <v>25.72</v>
      </c>
      <c r="V1267" s="117" t="s">
        <v>934</v>
      </c>
    </row>
    <row r="1268" spans="1:22" ht="15" customHeight="1">
      <c r="A1268" s="81">
        <v>54264569</v>
      </c>
      <c r="B1268" s="78">
        <v>44757</v>
      </c>
      <c r="C1268" s="79">
        <v>44757</v>
      </c>
      <c r="D1268" s="77" t="s">
        <v>862</v>
      </c>
      <c r="E1268" s="87">
        <v>44765</v>
      </c>
      <c r="F1268" s="81">
        <v>80</v>
      </c>
      <c r="G1268" s="81" t="s">
        <v>1440</v>
      </c>
      <c r="H1268" s="81" t="s">
        <v>1247</v>
      </c>
      <c r="I1268" s="78">
        <v>44791</v>
      </c>
      <c r="J1268" s="81"/>
      <c r="K1268" s="117" t="s">
        <v>932</v>
      </c>
      <c r="L1268" s="82" t="s">
        <v>1219</v>
      </c>
      <c r="M1268" s="77" t="s">
        <v>8</v>
      </c>
      <c r="N1268" s="83"/>
      <c r="O1268" s="84"/>
      <c r="P1268" s="76">
        <v>69</v>
      </c>
      <c r="Q1268" s="76">
        <v>24500</v>
      </c>
      <c r="R1268" s="76">
        <v>4</v>
      </c>
      <c r="S1268" s="85" t="s">
        <v>865</v>
      </c>
      <c r="T1268" s="126" t="s">
        <v>951</v>
      </c>
      <c r="U1268" s="76">
        <v>25.69</v>
      </c>
      <c r="V1268" s="117" t="s">
        <v>934</v>
      </c>
    </row>
    <row r="1269" spans="1:22" ht="15" customHeight="1">
      <c r="A1269" s="81">
        <v>91994244</v>
      </c>
      <c r="B1269" s="78">
        <v>44757</v>
      </c>
      <c r="C1269" s="79">
        <v>44757</v>
      </c>
      <c r="D1269" s="77" t="s">
        <v>862</v>
      </c>
      <c r="E1269" s="87">
        <v>44765</v>
      </c>
      <c r="F1269" s="81">
        <v>80</v>
      </c>
      <c r="G1269" s="81" t="s">
        <v>1440</v>
      </c>
      <c r="H1269" s="81" t="s">
        <v>1247</v>
      </c>
      <c r="I1269" s="78">
        <v>44791</v>
      </c>
      <c r="J1269" s="81"/>
      <c r="K1269" s="117" t="s">
        <v>932</v>
      </c>
      <c r="L1269" s="82" t="s">
        <v>1219</v>
      </c>
      <c r="M1269" s="77" t="s">
        <v>8</v>
      </c>
      <c r="N1269" s="83"/>
      <c r="O1269" s="84"/>
      <c r="P1269" s="76">
        <v>68.5</v>
      </c>
      <c r="Q1269" s="76">
        <v>25400</v>
      </c>
      <c r="R1269" s="76">
        <v>4</v>
      </c>
      <c r="S1269" s="85" t="s">
        <v>865</v>
      </c>
      <c r="T1269" s="76" t="s">
        <v>873</v>
      </c>
      <c r="U1269" s="76">
        <v>25.7</v>
      </c>
      <c r="V1269" s="117" t="s">
        <v>934</v>
      </c>
    </row>
    <row r="1270" spans="1:22" ht="15" customHeight="1">
      <c r="A1270" s="81">
        <v>98143332</v>
      </c>
      <c r="B1270" s="78">
        <v>44757</v>
      </c>
      <c r="C1270" s="79">
        <v>44757</v>
      </c>
      <c r="D1270" s="77" t="s">
        <v>862</v>
      </c>
      <c r="E1270" s="87">
        <v>44765</v>
      </c>
      <c r="F1270" s="81">
        <v>80</v>
      </c>
      <c r="G1270" s="81" t="s">
        <v>1440</v>
      </c>
      <c r="H1270" s="81" t="s">
        <v>1247</v>
      </c>
      <c r="I1270" s="78">
        <v>44791</v>
      </c>
      <c r="J1270" s="81"/>
      <c r="K1270" s="117" t="s">
        <v>932</v>
      </c>
      <c r="L1270" s="82" t="s">
        <v>1219</v>
      </c>
      <c r="M1270" s="77" t="s">
        <v>8</v>
      </c>
      <c r="N1270" s="83"/>
      <c r="O1270" s="84"/>
      <c r="P1270" s="76">
        <v>69</v>
      </c>
      <c r="Q1270" s="76">
        <v>25000</v>
      </c>
      <c r="R1270" s="76">
        <v>4</v>
      </c>
      <c r="S1270" s="85" t="s">
        <v>875</v>
      </c>
      <c r="T1270" s="88" t="s">
        <v>876</v>
      </c>
      <c r="U1270" s="76">
        <v>25.22</v>
      </c>
      <c r="V1270" s="117" t="s">
        <v>934</v>
      </c>
    </row>
    <row r="1271" spans="1:22" ht="15" customHeight="1">
      <c r="A1271" s="76">
        <v>98559909</v>
      </c>
      <c r="B1271" s="78">
        <v>44759</v>
      </c>
      <c r="C1271" s="79">
        <v>44760</v>
      </c>
      <c r="D1271" s="77" t="s">
        <v>862</v>
      </c>
      <c r="E1271" s="87">
        <v>44765</v>
      </c>
      <c r="F1271" s="81">
        <v>80</v>
      </c>
      <c r="G1271" s="81" t="s">
        <v>1440</v>
      </c>
      <c r="H1271" s="81" t="s">
        <v>1247</v>
      </c>
      <c r="I1271" s="78">
        <v>44791</v>
      </c>
      <c r="J1271" s="81"/>
      <c r="K1271" s="117" t="s">
        <v>932</v>
      </c>
      <c r="L1271" s="82" t="s">
        <v>1253</v>
      </c>
      <c r="M1271" s="77" t="s">
        <v>6</v>
      </c>
      <c r="N1271" s="83"/>
      <c r="O1271" s="84"/>
      <c r="P1271" s="76">
        <v>69</v>
      </c>
      <c r="Q1271" s="76">
        <v>25000</v>
      </c>
      <c r="R1271" s="76">
        <v>4</v>
      </c>
      <c r="S1271" s="85" t="s">
        <v>875</v>
      </c>
      <c r="T1271" s="88" t="s">
        <v>876</v>
      </c>
      <c r="U1271" s="76">
        <v>25.22</v>
      </c>
      <c r="V1271" s="117" t="s">
        <v>934</v>
      </c>
    </row>
    <row r="1272" spans="1:22" ht="15" customHeight="1">
      <c r="A1272" s="76">
        <v>98559883</v>
      </c>
      <c r="B1272" s="78">
        <v>44759</v>
      </c>
      <c r="C1272" s="79">
        <v>44760</v>
      </c>
      <c r="D1272" s="77" t="s">
        <v>862</v>
      </c>
      <c r="E1272" s="87">
        <v>44765</v>
      </c>
      <c r="F1272" s="81">
        <v>80</v>
      </c>
      <c r="G1272" s="81" t="s">
        <v>1440</v>
      </c>
      <c r="H1272" s="81" t="s">
        <v>1247</v>
      </c>
      <c r="I1272" s="78">
        <v>44791</v>
      </c>
      <c r="J1272" s="81"/>
      <c r="K1272" s="117" t="s">
        <v>932</v>
      </c>
      <c r="L1272" s="82" t="s">
        <v>1253</v>
      </c>
      <c r="M1272" s="77" t="s">
        <v>6</v>
      </c>
      <c r="N1272" s="83"/>
      <c r="O1272" s="84"/>
      <c r="P1272" s="76">
        <v>69</v>
      </c>
      <c r="Q1272" s="76">
        <v>25000</v>
      </c>
      <c r="R1272" s="76">
        <v>4</v>
      </c>
      <c r="S1272" s="85" t="s">
        <v>875</v>
      </c>
      <c r="T1272" s="88" t="s">
        <v>876</v>
      </c>
      <c r="U1272" s="76">
        <v>25.22</v>
      </c>
      <c r="V1272" s="117" t="s">
        <v>934</v>
      </c>
    </row>
    <row r="1273" spans="1:22" ht="15" customHeight="1">
      <c r="A1273" s="76">
        <v>98559867</v>
      </c>
      <c r="B1273" s="78">
        <v>44759</v>
      </c>
      <c r="C1273" s="79">
        <v>44760</v>
      </c>
      <c r="D1273" s="77" t="s">
        <v>862</v>
      </c>
      <c r="E1273" s="87">
        <v>44765</v>
      </c>
      <c r="F1273" s="81">
        <v>80</v>
      </c>
      <c r="G1273" s="81" t="s">
        <v>1440</v>
      </c>
      <c r="H1273" s="81" t="s">
        <v>1247</v>
      </c>
      <c r="I1273" s="78">
        <v>44791</v>
      </c>
      <c r="J1273" s="81"/>
      <c r="K1273" s="117" t="s">
        <v>932</v>
      </c>
      <c r="L1273" s="82" t="s">
        <v>1253</v>
      </c>
      <c r="M1273" s="77" t="s">
        <v>6</v>
      </c>
      <c r="N1273" s="83"/>
      <c r="O1273" s="84"/>
      <c r="P1273" s="76">
        <v>69</v>
      </c>
      <c r="Q1273" s="76">
        <v>25000</v>
      </c>
      <c r="R1273" s="76">
        <v>4</v>
      </c>
      <c r="S1273" s="85" t="s">
        <v>875</v>
      </c>
      <c r="T1273" s="88" t="s">
        <v>876</v>
      </c>
      <c r="U1273" s="76">
        <v>25.22</v>
      </c>
      <c r="V1273" s="117" t="s">
        <v>934</v>
      </c>
    </row>
    <row r="1274" spans="1:22" ht="15" customHeight="1">
      <c r="A1274" s="76">
        <v>98559651</v>
      </c>
      <c r="B1274" s="78">
        <v>44759</v>
      </c>
      <c r="C1274" s="79">
        <v>44760</v>
      </c>
      <c r="D1274" s="77" t="s">
        <v>862</v>
      </c>
      <c r="E1274" s="87">
        <v>44765</v>
      </c>
      <c r="F1274" s="81">
        <v>80</v>
      </c>
      <c r="G1274" s="81" t="s">
        <v>1440</v>
      </c>
      <c r="H1274" s="81" t="s">
        <v>1247</v>
      </c>
      <c r="I1274" s="78">
        <v>44791</v>
      </c>
      <c r="J1274" s="81"/>
      <c r="K1274" s="117" t="s">
        <v>932</v>
      </c>
      <c r="L1274" s="82" t="s">
        <v>1253</v>
      </c>
      <c r="M1274" s="77" t="s">
        <v>6</v>
      </c>
      <c r="N1274" s="83"/>
      <c r="O1274" s="84"/>
      <c r="P1274" s="76">
        <v>69</v>
      </c>
      <c r="Q1274" s="76">
        <v>25000</v>
      </c>
      <c r="R1274" s="76">
        <v>4</v>
      </c>
      <c r="S1274" s="85" t="s">
        <v>875</v>
      </c>
      <c r="T1274" s="88" t="s">
        <v>876</v>
      </c>
      <c r="U1274" s="76">
        <v>25.22</v>
      </c>
      <c r="V1274" s="117" t="s">
        <v>934</v>
      </c>
    </row>
    <row r="1275" spans="1:22" ht="15" customHeight="1">
      <c r="A1275" s="76">
        <v>98162902</v>
      </c>
      <c r="B1275" s="78">
        <v>44759</v>
      </c>
      <c r="C1275" s="79">
        <v>44760</v>
      </c>
      <c r="D1275" s="77" t="s">
        <v>862</v>
      </c>
      <c r="E1275" s="87">
        <v>44765</v>
      </c>
      <c r="F1275" s="81">
        <v>80</v>
      </c>
      <c r="G1275" s="81" t="s">
        <v>1440</v>
      </c>
      <c r="H1275" s="81" t="s">
        <v>1241</v>
      </c>
      <c r="I1275" s="98">
        <v>44791</v>
      </c>
      <c r="J1275" s="81"/>
      <c r="K1275" s="117" t="s">
        <v>932</v>
      </c>
      <c r="L1275" s="82" t="s">
        <v>1253</v>
      </c>
      <c r="M1275" s="77" t="s">
        <v>6</v>
      </c>
      <c r="N1275" s="83"/>
      <c r="O1275" s="84"/>
      <c r="P1275" s="76">
        <v>69</v>
      </c>
      <c r="Q1275" s="76">
        <v>25000</v>
      </c>
      <c r="R1275" s="76">
        <v>4</v>
      </c>
      <c r="S1275" s="85" t="s">
        <v>875</v>
      </c>
      <c r="T1275" s="88" t="s">
        <v>876</v>
      </c>
      <c r="U1275" s="76">
        <v>25.22</v>
      </c>
      <c r="V1275" s="117" t="s">
        <v>934</v>
      </c>
    </row>
    <row r="1276" spans="1:22" ht="15" customHeight="1">
      <c r="A1276" s="76">
        <v>98133150</v>
      </c>
      <c r="B1276" s="78">
        <v>44759</v>
      </c>
      <c r="C1276" s="79">
        <v>44760</v>
      </c>
      <c r="D1276" s="77" t="s">
        <v>862</v>
      </c>
      <c r="E1276" s="87">
        <v>44765</v>
      </c>
      <c r="F1276" s="81">
        <v>80</v>
      </c>
      <c r="G1276" s="81" t="s">
        <v>1440</v>
      </c>
      <c r="H1276" s="81" t="s">
        <v>1241</v>
      </c>
      <c r="I1276" s="98">
        <v>44790</v>
      </c>
      <c r="J1276" s="81"/>
      <c r="K1276" s="117" t="s">
        <v>932</v>
      </c>
      <c r="L1276" s="82" t="s">
        <v>1253</v>
      </c>
      <c r="M1276" s="77" t="s">
        <v>6</v>
      </c>
      <c r="N1276" s="83"/>
      <c r="O1276" s="84"/>
      <c r="P1276" s="76">
        <v>69</v>
      </c>
      <c r="Q1276" s="76">
        <v>25000</v>
      </c>
      <c r="R1276" s="76">
        <v>4</v>
      </c>
      <c r="S1276" s="85" t="s">
        <v>875</v>
      </c>
      <c r="T1276" s="88" t="s">
        <v>876</v>
      </c>
      <c r="U1276" s="76">
        <v>25.22</v>
      </c>
      <c r="V1276" s="117" t="s">
        <v>934</v>
      </c>
    </row>
    <row r="1277" spans="1:22" ht="15" customHeight="1">
      <c r="A1277" s="76">
        <v>54271168</v>
      </c>
      <c r="B1277" s="78">
        <v>44759</v>
      </c>
      <c r="C1277" s="79">
        <v>44760</v>
      </c>
      <c r="D1277" s="77" t="s">
        <v>862</v>
      </c>
      <c r="E1277" s="87">
        <v>44765</v>
      </c>
      <c r="F1277" s="81">
        <v>80</v>
      </c>
      <c r="G1277" s="81" t="s">
        <v>1440</v>
      </c>
      <c r="H1277" s="81" t="s">
        <v>1241</v>
      </c>
      <c r="I1277" s="98">
        <v>44790</v>
      </c>
      <c r="J1277" s="81"/>
      <c r="K1277" s="117" t="s">
        <v>932</v>
      </c>
      <c r="L1277" s="82" t="s">
        <v>1253</v>
      </c>
      <c r="M1277" s="77" t="s">
        <v>6</v>
      </c>
      <c r="N1277" s="83"/>
      <c r="O1277" s="84"/>
      <c r="P1277" s="76">
        <v>69</v>
      </c>
      <c r="Q1277" s="76">
        <v>25000</v>
      </c>
      <c r="R1277" s="76">
        <v>4</v>
      </c>
      <c r="S1277" s="85" t="s">
        <v>865</v>
      </c>
      <c r="T1277" s="137" t="s">
        <v>969</v>
      </c>
      <c r="U1277" s="76">
        <v>25.72</v>
      </c>
      <c r="V1277" s="117" t="s">
        <v>934</v>
      </c>
    </row>
    <row r="1278" spans="1:22" ht="16.5" customHeight="1">
      <c r="A1278" s="104"/>
      <c r="B1278" s="106"/>
      <c r="C1278" s="105"/>
      <c r="D1278" s="105"/>
      <c r="E1278" s="105"/>
      <c r="F1278" s="105"/>
      <c r="G1278" s="147"/>
      <c r="H1278" s="446" t="s">
        <v>1283</v>
      </c>
      <c r="I1278" s="440"/>
      <c r="J1278" s="441"/>
      <c r="K1278" s="148"/>
      <c r="L1278" s="104"/>
      <c r="M1278" s="104"/>
      <c r="N1278" s="109"/>
      <c r="O1278" s="108"/>
      <c r="P1278" s="105"/>
      <c r="Q1278" s="109"/>
      <c r="R1278" s="109"/>
      <c r="S1278" s="110"/>
      <c r="T1278" s="109"/>
      <c r="U1278" s="149"/>
      <c r="V1278" s="108"/>
    </row>
    <row r="1279" spans="1:22" ht="15" customHeight="1">
      <c r="A1279" s="124">
        <v>98166465</v>
      </c>
      <c r="B1279" s="132">
        <v>44760</v>
      </c>
      <c r="C1279" s="79">
        <v>44762</v>
      </c>
      <c r="D1279" s="81" t="s">
        <v>862</v>
      </c>
      <c r="E1279" s="80">
        <v>44766.25</v>
      </c>
      <c r="F1279" s="81">
        <v>80</v>
      </c>
      <c r="G1279" s="81" t="s">
        <v>1283</v>
      </c>
      <c r="H1279" s="81" t="s">
        <v>1278</v>
      </c>
      <c r="I1279" s="98">
        <v>44792</v>
      </c>
      <c r="J1279" s="76"/>
      <c r="K1279" s="117" t="s">
        <v>932</v>
      </c>
      <c r="L1279" s="232" t="s">
        <v>1284</v>
      </c>
      <c r="M1279" s="77" t="s">
        <v>1285</v>
      </c>
      <c r="N1279" s="83"/>
      <c r="O1279" s="84"/>
      <c r="P1279" s="76">
        <v>69</v>
      </c>
      <c r="Q1279" s="76">
        <v>25000</v>
      </c>
      <c r="R1279" s="76">
        <v>4</v>
      </c>
      <c r="S1279" s="85" t="s">
        <v>875</v>
      </c>
      <c r="T1279" s="88" t="s">
        <v>876</v>
      </c>
      <c r="U1279" s="76">
        <v>25.22</v>
      </c>
      <c r="V1279" s="117" t="s">
        <v>934</v>
      </c>
    </row>
    <row r="1280" spans="1:22" ht="15" customHeight="1">
      <c r="A1280" s="124">
        <v>98166416</v>
      </c>
      <c r="B1280" s="132">
        <v>44760</v>
      </c>
      <c r="C1280" s="79">
        <v>44762</v>
      </c>
      <c r="D1280" s="81" t="s">
        <v>862</v>
      </c>
      <c r="E1280" s="87">
        <v>44766</v>
      </c>
      <c r="F1280" s="81">
        <v>80</v>
      </c>
      <c r="G1280" s="81" t="s">
        <v>1283</v>
      </c>
      <c r="H1280" s="81" t="s">
        <v>1278</v>
      </c>
      <c r="I1280" s="98">
        <v>44792</v>
      </c>
      <c r="J1280" s="76"/>
      <c r="K1280" s="117" t="s">
        <v>932</v>
      </c>
      <c r="L1280" s="232" t="s">
        <v>1286</v>
      </c>
      <c r="M1280" s="77" t="s">
        <v>1285</v>
      </c>
      <c r="N1280" s="83"/>
      <c r="O1280" s="84"/>
      <c r="P1280" s="76">
        <v>69</v>
      </c>
      <c r="Q1280" s="76">
        <v>25000</v>
      </c>
      <c r="R1280" s="76">
        <v>4</v>
      </c>
      <c r="S1280" s="85" t="s">
        <v>875</v>
      </c>
      <c r="T1280" s="88" t="s">
        <v>876</v>
      </c>
      <c r="U1280" s="76">
        <v>25.22</v>
      </c>
      <c r="V1280" s="117" t="s">
        <v>934</v>
      </c>
    </row>
    <row r="1281" spans="1:22" ht="15" customHeight="1">
      <c r="A1281" s="81">
        <v>54910716</v>
      </c>
      <c r="B1281" s="78">
        <v>44757</v>
      </c>
      <c r="C1281" s="79">
        <v>44757</v>
      </c>
      <c r="D1281" s="77" t="s">
        <v>862</v>
      </c>
      <c r="E1281" s="87">
        <v>44766</v>
      </c>
      <c r="F1281" s="81">
        <v>80</v>
      </c>
      <c r="G1281" s="81" t="s">
        <v>1283</v>
      </c>
      <c r="H1281" s="81" t="s">
        <v>1278</v>
      </c>
      <c r="I1281" s="98">
        <v>44792</v>
      </c>
      <c r="J1281" s="81" t="s">
        <v>1281</v>
      </c>
      <c r="K1281" s="117" t="s">
        <v>932</v>
      </c>
      <c r="L1281" s="82" t="s">
        <v>1219</v>
      </c>
      <c r="M1281" s="77" t="s">
        <v>8</v>
      </c>
      <c r="N1281" s="83"/>
      <c r="O1281" s="84"/>
      <c r="P1281" s="76">
        <v>68</v>
      </c>
      <c r="Q1281" s="76">
        <v>25900</v>
      </c>
      <c r="R1281" s="76">
        <v>4</v>
      </c>
      <c r="S1281" s="85" t="s">
        <v>865</v>
      </c>
      <c r="T1281" s="125" t="s">
        <v>948</v>
      </c>
      <c r="U1281" s="76">
        <v>25.72</v>
      </c>
      <c r="V1281" s="117" t="s">
        <v>934</v>
      </c>
    </row>
    <row r="1282" spans="1:22" ht="15" customHeight="1">
      <c r="A1282" s="124">
        <v>54272984</v>
      </c>
      <c r="B1282" s="132">
        <v>44760</v>
      </c>
      <c r="C1282" s="79">
        <v>44762</v>
      </c>
      <c r="D1282" s="81" t="s">
        <v>862</v>
      </c>
      <c r="E1282" s="87">
        <v>44766</v>
      </c>
      <c r="F1282" s="81">
        <v>80</v>
      </c>
      <c r="G1282" s="81" t="s">
        <v>1283</v>
      </c>
      <c r="H1282" s="81" t="s">
        <v>1278</v>
      </c>
      <c r="I1282" s="98">
        <v>44792</v>
      </c>
      <c r="J1282" s="76"/>
      <c r="K1282" s="117" t="s">
        <v>932</v>
      </c>
      <c r="L1282" s="232" t="s">
        <v>1287</v>
      </c>
      <c r="M1282" s="77" t="s">
        <v>1285</v>
      </c>
      <c r="N1282" s="83"/>
      <c r="O1282" s="84"/>
      <c r="P1282" s="76">
        <v>69</v>
      </c>
      <c r="Q1282" s="76">
        <v>25000</v>
      </c>
      <c r="R1282" s="76">
        <v>4</v>
      </c>
      <c r="S1282" s="85" t="s">
        <v>865</v>
      </c>
      <c r="T1282" s="137" t="s">
        <v>969</v>
      </c>
      <c r="U1282" s="76">
        <v>25.72</v>
      </c>
      <c r="V1282" s="117" t="s">
        <v>934</v>
      </c>
    </row>
    <row r="1283" spans="1:22" ht="15" customHeight="1">
      <c r="A1283" s="124">
        <v>98520257</v>
      </c>
      <c r="B1283" s="132">
        <v>44760</v>
      </c>
      <c r="C1283" s="79">
        <v>44762</v>
      </c>
      <c r="D1283" s="81" t="s">
        <v>862</v>
      </c>
      <c r="E1283" s="87">
        <v>44766</v>
      </c>
      <c r="F1283" s="81">
        <v>80</v>
      </c>
      <c r="G1283" s="81" t="s">
        <v>1283</v>
      </c>
      <c r="H1283" s="81" t="s">
        <v>1278</v>
      </c>
      <c r="I1283" s="98">
        <v>44792</v>
      </c>
      <c r="J1283" s="76"/>
      <c r="K1283" s="117" t="s">
        <v>932</v>
      </c>
      <c r="L1283" s="232" t="s">
        <v>1288</v>
      </c>
      <c r="M1283" s="77" t="s">
        <v>1285</v>
      </c>
      <c r="N1283" s="83"/>
      <c r="O1283" s="84"/>
      <c r="P1283" s="76">
        <v>68.5</v>
      </c>
      <c r="Q1283" s="76">
        <v>25400</v>
      </c>
      <c r="R1283" s="76">
        <v>4</v>
      </c>
      <c r="S1283" s="85" t="s">
        <v>865</v>
      </c>
      <c r="T1283" s="76" t="s">
        <v>873</v>
      </c>
      <c r="U1283" s="76">
        <v>25.7</v>
      </c>
      <c r="V1283" s="117" t="s">
        <v>934</v>
      </c>
    </row>
    <row r="1284" spans="1:22" ht="15" customHeight="1">
      <c r="A1284" s="124">
        <v>98166408</v>
      </c>
      <c r="B1284" s="132">
        <v>44760</v>
      </c>
      <c r="C1284" s="79">
        <v>44762</v>
      </c>
      <c r="D1284" s="81" t="s">
        <v>862</v>
      </c>
      <c r="E1284" s="87">
        <v>44766</v>
      </c>
      <c r="F1284" s="81">
        <v>80</v>
      </c>
      <c r="G1284" s="81" t="s">
        <v>1283</v>
      </c>
      <c r="H1284" s="81" t="s">
        <v>1278</v>
      </c>
      <c r="I1284" s="98">
        <v>44792</v>
      </c>
      <c r="J1284" s="76"/>
      <c r="K1284" s="117" t="s">
        <v>932</v>
      </c>
      <c r="L1284" s="232" t="s">
        <v>1289</v>
      </c>
      <c r="M1284" s="77" t="s">
        <v>1285</v>
      </c>
      <c r="N1284" s="83"/>
      <c r="O1284" s="84"/>
      <c r="P1284" s="76">
        <v>69</v>
      </c>
      <c r="Q1284" s="76">
        <v>25000</v>
      </c>
      <c r="R1284" s="76">
        <v>4</v>
      </c>
      <c r="S1284" s="85" t="s">
        <v>875</v>
      </c>
      <c r="T1284" s="88" t="s">
        <v>876</v>
      </c>
      <c r="U1284" s="76">
        <v>25.22</v>
      </c>
      <c r="V1284" s="117" t="s">
        <v>934</v>
      </c>
    </row>
    <row r="1285" spans="1:22" ht="15" customHeight="1">
      <c r="A1285" s="124">
        <v>98166440</v>
      </c>
      <c r="B1285" s="132">
        <v>44760</v>
      </c>
      <c r="C1285" s="79">
        <v>44762</v>
      </c>
      <c r="D1285" s="81" t="s">
        <v>862</v>
      </c>
      <c r="E1285" s="87">
        <v>44766</v>
      </c>
      <c r="F1285" s="81">
        <v>80</v>
      </c>
      <c r="G1285" s="81" t="s">
        <v>1283</v>
      </c>
      <c r="H1285" s="81" t="s">
        <v>1278</v>
      </c>
      <c r="I1285" s="98">
        <v>44792</v>
      </c>
      <c r="J1285" s="76"/>
      <c r="K1285" s="117" t="s">
        <v>932</v>
      </c>
      <c r="L1285" s="232" t="s">
        <v>1290</v>
      </c>
      <c r="M1285" s="77" t="s">
        <v>1285</v>
      </c>
      <c r="N1285" s="83"/>
      <c r="O1285" s="84"/>
      <c r="P1285" s="76">
        <v>69</v>
      </c>
      <c r="Q1285" s="76">
        <v>25000</v>
      </c>
      <c r="R1285" s="76">
        <v>4</v>
      </c>
      <c r="S1285" s="85" t="s">
        <v>875</v>
      </c>
      <c r="T1285" s="88" t="s">
        <v>876</v>
      </c>
      <c r="U1285" s="76">
        <v>25.22</v>
      </c>
      <c r="V1285" s="117" t="s">
        <v>934</v>
      </c>
    </row>
    <row r="1286" spans="1:22" ht="15" customHeight="1">
      <c r="A1286" s="124">
        <v>98312713</v>
      </c>
      <c r="B1286" s="132">
        <v>44760</v>
      </c>
      <c r="C1286" s="79">
        <v>44762</v>
      </c>
      <c r="D1286" s="81" t="s">
        <v>862</v>
      </c>
      <c r="E1286" s="87">
        <v>44766</v>
      </c>
      <c r="F1286" s="81">
        <v>80</v>
      </c>
      <c r="G1286" s="81" t="s">
        <v>1283</v>
      </c>
      <c r="H1286" s="81" t="s">
        <v>1278</v>
      </c>
      <c r="I1286" s="98">
        <v>44792</v>
      </c>
      <c r="J1286" s="76"/>
      <c r="K1286" s="117" t="s">
        <v>932</v>
      </c>
      <c r="L1286" s="232" t="s">
        <v>1291</v>
      </c>
      <c r="M1286" s="77" t="s">
        <v>1285</v>
      </c>
      <c r="N1286" s="83"/>
      <c r="O1286" s="84"/>
      <c r="P1286" s="76">
        <v>68.5</v>
      </c>
      <c r="Q1286" s="76">
        <v>25400</v>
      </c>
      <c r="R1286" s="76">
        <v>4</v>
      </c>
      <c r="S1286" s="85" t="s">
        <v>865</v>
      </c>
      <c r="T1286" s="76" t="s">
        <v>873</v>
      </c>
      <c r="U1286" s="76">
        <v>25.7</v>
      </c>
      <c r="V1286" s="117" t="s">
        <v>934</v>
      </c>
    </row>
    <row r="1287" spans="1:22" ht="15" customHeight="1">
      <c r="A1287" s="81">
        <v>54007893</v>
      </c>
      <c r="B1287" s="78">
        <v>44748</v>
      </c>
      <c r="C1287" s="79">
        <v>44749</v>
      </c>
      <c r="D1287" s="77" t="s">
        <v>862</v>
      </c>
      <c r="E1287" s="87">
        <v>44766</v>
      </c>
      <c r="F1287" s="81">
        <v>80</v>
      </c>
      <c r="G1287" s="81" t="s">
        <v>1283</v>
      </c>
      <c r="H1287" s="114" t="s">
        <v>1216</v>
      </c>
      <c r="I1287" s="162">
        <v>44787</v>
      </c>
      <c r="J1287" s="81"/>
      <c r="K1287" s="117" t="s">
        <v>932</v>
      </c>
      <c r="L1287" s="82" t="s">
        <v>1030</v>
      </c>
      <c r="M1287" s="77" t="s">
        <v>8</v>
      </c>
      <c r="N1287" s="83"/>
      <c r="O1287" s="84"/>
      <c r="P1287" s="76">
        <v>69</v>
      </c>
      <c r="Q1287" s="81">
        <v>25000</v>
      </c>
      <c r="R1287" s="81">
        <v>4</v>
      </c>
      <c r="S1287" s="89" t="s">
        <v>877</v>
      </c>
      <c r="T1287" s="100" t="s">
        <v>891</v>
      </c>
      <c r="U1287" s="81">
        <v>25.22</v>
      </c>
      <c r="V1287" s="117" t="s">
        <v>934</v>
      </c>
    </row>
    <row r="1288" spans="1:22" ht="15" customHeight="1">
      <c r="A1288" s="76">
        <v>98024763</v>
      </c>
      <c r="B1288" s="78">
        <v>44748</v>
      </c>
      <c r="C1288" s="79">
        <v>44749</v>
      </c>
      <c r="D1288" s="77" t="s">
        <v>862</v>
      </c>
      <c r="E1288" s="87">
        <v>44766</v>
      </c>
      <c r="F1288" s="81">
        <v>80</v>
      </c>
      <c r="G1288" s="81" t="s">
        <v>1283</v>
      </c>
      <c r="H1288" s="81" t="s">
        <v>1015</v>
      </c>
      <c r="I1288" s="78">
        <v>44780</v>
      </c>
      <c r="J1288" s="81"/>
      <c r="K1288" s="117" t="s">
        <v>932</v>
      </c>
      <c r="L1288" s="82" t="s">
        <v>1028</v>
      </c>
      <c r="M1288" s="77" t="s">
        <v>6</v>
      </c>
      <c r="N1288" s="83"/>
      <c r="O1288" s="84"/>
      <c r="P1288" s="76">
        <v>69</v>
      </c>
      <c r="Q1288" s="76">
        <v>25000</v>
      </c>
      <c r="R1288" s="76">
        <v>4</v>
      </c>
      <c r="S1288" s="85" t="s">
        <v>875</v>
      </c>
      <c r="T1288" s="88" t="s">
        <v>876</v>
      </c>
      <c r="U1288" s="76">
        <v>25.22</v>
      </c>
      <c r="V1288" s="117" t="s">
        <v>934</v>
      </c>
    </row>
    <row r="1289" spans="1:22" ht="15" customHeight="1">
      <c r="A1289" s="81">
        <v>94667698</v>
      </c>
      <c r="B1289" s="78">
        <v>44748</v>
      </c>
      <c r="C1289" s="79">
        <v>44749</v>
      </c>
      <c r="D1289" s="77" t="s">
        <v>862</v>
      </c>
      <c r="E1289" s="87">
        <v>44766</v>
      </c>
      <c r="F1289" s="81">
        <v>80</v>
      </c>
      <c r="G1289" s="81" t="s">
        <v>1283</v>
      </c>
      <c r="H1289" s="114" t="s">
        <v>1216</v>
      </c>
      <c r="I1289" s="162">
        <v>44787</v>
      </c>
      <c r="J1289" s="81" t="s">
        <v>1095</v>
      </c>
      <c r="K1289" s="117" t="s">
        <v>932</v>
      </c>
      <c r="L1289" s="82" t="s">
        <v>1028</v>
      </c>
      <c r="M1289" s="77" t="s">
        <v>6</v>
      </c>
      <c r="N1289" s="83"/>
      <c r="O1289" s="84"/>
      <c r="P1289" s="76">
        <v>70</v>
      </c>
      <c r="Q1289" s="76">
        <v>23700</v>
      </c>
      <c r="R1289" s="76">
        <v>4</v>
      </c>
      <c r="S1289" s="85" t="s">
        <v>865</v>
      </c>
      <c r="T1289" s="76" t="s">
        <v>950</v>
      </c>
      <c r="U1289" s="76">
        <v>25.69</v>
      </c>
      <c r="V1289" s="117" t="s">
        <v>934</v>
      </c>
    </row>
    <row r="1290" spans="1:22" ht="15" customHeight="1">
      <c r="A1290" s="81">
        <v>98013584</v>
      </c>
      <c r="B1290" s="78">
        <v>44748</v>
      </c>
      <c r="C1290" s="79">
        <v>44749</v>
      </c>
      <c r="D1290" s="77" t="s">
        <v>862</v>
      </c>
      <c r="E1290" s="87">
        <v>44766</v>
      </c>
      <c r="F1290" s="81">
        <v>80</v>
      </c>
      <c r="G1290" s="81" t="s">
        <v>1283</v>
      </c>
      <c r="H1290" s="114" t="s">
        <v>1216</v>
      </c>
      <c r="I1290" s="162">
        <v>44787</v>
      </c>
      <c r="J1290" s="81" t="s">
        <v>1292</v>
      </c>
      <c r="K1290" s="117" t="s">
        <v>932</v>
      </c>
      <c r="L1290" s="82" t="s">
        <v>1028</v>
      </c>
      <c r="M1290" s="77" t="s">
        <v>6</v>
      </c>
      <c r="N1290" s="83"/>
      <c r="O1290" s="84"/>
      <c r="P1290" s="76">
        <v>69</v>
      </c>
      <c r="Q1290" s="76">
        <v>25000</v>
      </c>
      <c r="R1290" s="76">
        <v>4</v>
      </c>
      <c r="S1290" s="85" t="s">
        <v>875</v>
      </c>
      <c r="T1290" s="88" t="s">
        <v>876</v>
      </c>
      <c r="U1290" s="76">
        <v>25.22</v>
      </c>
      <c r="V1290" s="117" t="s">
        <v>934</v>
      </c>
    </row>
    <row r="1291" spans="1:22" ht="15" customHeight="1">
      <c r="A1291" s="76">
        <v>59932988</v>
      </c>
      <c r="B1291" s="78">
        <v>44748</v>
      </c>
      <c r="C1291" s="79">
        <v>44749</v>
      </c>
      <c r="D1291" s="77" t="s">
        <v>862</v>
      </c>
      <c r="E1291" s="87">
        <v>44766</v>
      </c>
      <c r="F1291" s="81">
        <v>80</v>
      </c>
      <c r="G1291" s="81" t="s">
        <v>1283</v>
      </c>
      <c r="H1291" s="81" t="s">
        <v>1015</v>
      </c>
      <c r="I1291" s="78">
        <v>44780</v>
      </c>
      <c r="J1291" s="81"/>
      <c r="K1291" s="117" t="s">
        <v>932</v>
      </c>
      <c r="L1291" s="82" t="s">
        <v>1028</v>
      </c>
      <c r="M1291" s="77" t="s">
        <v>6</v>
      </c>
      <c r="N1291" s="83"/>
      <c r="O1291" s="84"/>
      <c r="P1291" s="76">
        <v>69</v>
      </c>
      <c r="Q1291" s="81">
        <v>25000</v>
      </c>
      <c r="R1291" s="81">
        <v>4</v>
      </c>
      <c r="S1291" s="89" t="s">
        <v>877</v>
      </c>
      <c r="T1291" s="100" t="s">
        <v>891</v>
      </c>
      <c r="U1291" s="81">
        <v>25.22</v>
      </c>
      <c r="V1291" s="117" t="s">
        <v>934</v>
      </c>
    </row>
    <row r="1292" spans="1:22" ht="15" customHeight="1">
      <c r="A1292" s="124">
        <v>98013626</v>
      </c>
      <c r="B1292" s="132">
        <v>44742</v>
      </c>
      <c r="C1292" s="79">
        <v>44759</v>
      </c>
      <c r="D1292" s="77" t="s">
        <v>862</v>
      </c>
      <c r="E1292" s="87">
        <v>44766</v>
      </c>
      <c r="F1292" s="81">
        <v>80</v>
      </c>
      <c r="G1292" s="81" t="s">
        <v>1283</v>
      </c>
      <c r="H1292" s="81" t="s">
        <v>1241</v>
      </c>
      <c r="I1292" s="98">
        <v>44790</v>
      </c>
      <c r="J1292" s="81" t="s">
        <v>1293</v>
      </c>
      <c r="K1292" s="116" t="s">
        <v>932</v>
      </c>
      <c r="L1292" s="124" t="s">
        <v>1294</v>
      </c>
      <c r="M1292" s="77" t="s">
        <v>946</v>
      </c>
      <c r="N1292" s="122"/>
      <c r="O1292" s="84"/>
      <c r="P1292" s="76">
        <v>69</v>
      </c>
      <c r="Q1292" s="76">
        <v>25000</v>
      </c>
      <c r="R1292" s="76">
        <v>4</v>
      </c>
      <c r="S1292" s="85" t="s">
        <v>875</v>
      </c>
      <c r="T1292" s="88" t="s">
        <v>876</v>
      </c>
      <c r="U1292" s="76">
        <v>25.22</v>
      </c>
      <c r="V1292" s="117" t="s">
        <v>934</v>
      </c>
    </row>
    <row r="1293" spans="1:22" ht="15" customHeight="1">
      <c r="A1293" s="81">
        <v>98167059</v>
      </c>
      <c r="B1293" s="78">
        <v>44759</v>
      </c>
      <c r="C1293" s="79">
        <v>44760</v>
      </c>
      <c r="D1293" s="77" t="s">
        <v>862</v>
      </c>
      <c r="E1293" s="87">
        <v>44766</v>
      </c>
      <c r="F1293" s="81">
        <v>80</v>
      </c>
      <c r="G1293" s="81" t="s">
        <v>1283</v>
      </c>
      <c r="H1293" s="81" t="s">
        <v>1276</v>
      </c>
      <c r="I1293" s="78">
        <v>44792</v>
      </c>
      <c r="J1293" s="81"/>
      <c r="K1293" s="117" t="s">
        <v>932</v>
      </c>
      <c r="L1293" s="82" t="s">
        <v>1253</v>
      </c>
      <c r="M1293" s="77" t="s">
        <v>6</v>
      </c>
      <c r="N1293" s="83"/>
      <c r="O1293" s="84"/>
      <c r="P1293" s="76">
        <v>69</v>
      </c>
      <c r="Q1293" s="76">
        <v>25000</v>
      </c>
      <c r="R1293" s="76">
        <v>4</v>
      </c>
      <c r="S1293" s="85" t="s">
        <v>875</v>
      </c>
      <c r="T1293" s="88" t="s">
        <v>876</v>
      </c>
      <c r="U1293" s="76">
        <v>25.22</v>
      </c>
      <c r="V1293" s="117" t="s">
        <v>934</v>
      </c>
    </row>
    <row r="1294" spans="1:22" ht="15" customHeight="1">
      <c r="A1294" s="77">
        <v>95297792</v>
      </c>
      <c r="B1294" s="132">
        <v>44754</v>
      </c>
      <c r="C1294" s="79">
        <v>44756</v>
      </c>
      <c r="D1294" s="81" t="s">
        <v>862</v>
      </c>
      <c r="E1294" s="87">
        <v>44766</v>
      </c>
      <c r="F1294" s="81">
        <v>80</v>
      </c>
      <c r="G1294" s="81" t="s">
        <v>1283</v>
      </c>
      <c r="H1294" s="81" t="s">
        <v>1276</v>
      </c>
      <c r="I1294" s="78">
        <v>44792</v>
      </c>
      <c r="J1294" s="76"/>
      <c r="K1294" s="117" t="s">
        <v>932</v>
      </c>
      <c r="L1294" s="232" t="s">
        <v>1295</v>
      </c>
      <c r="M1294" s="77" t="s">
        <v>1250</v>
      </c>
      <c r="N1294" s="83"/>
      <c r="O1294" s="84"/>
      <c r="P1294" s="76">
        <v>69</v>
      </c>
      <c r="Q1294" s="76">
        <v>25000</v>
      </c>
      <c r="R1294" s="76">
        <v>4</v>
      </c>
      <c r="S1294" s="85" t="s">
        <v>875</v>
      </c>
      <c r="T1294" s="88" t="s">
        <v>876</v>
      </c>
      <c r="U1294" s="76">
        <v>25.22</v>
      </c>
      <c r="V1294" s="117" t="s">
        <v>934</v>
      </c>
    </row>
    <row r="1295" spans="1:22" ht="15" customHeight="1">
      <c r="A1295" s="81">
        <v>54911441</v>
      </c>
      <c r="B1295" s="78">
        <v>44757</v>
      </c>
      <c r="C1295" s="79">
        <v>44758</v>
      </c>
      <c r="D1295" s="77" t="s">
        <v>862</v>
      </c>
      <c r="E1295" s="87">
        <v>44766</v>
      </c>
      <c r="F1295" s="81">
        <v>80</v>
      </c>
      <c r="G1295" s="81" t="s">
        <v>1283</v>
      </c>
      <c r="H1295" s="81" t="s">
        <v>1276</v>
      </c>
      <c r="I1295" s="78">
        <v>44792</v>
      </c>
      <c r="J1295" s="81"/>
      <c r="K1295" s="117" t="s">
        <v>932</v>
      </c>
      <c r="L1295" s="82" t="s">
        <v>1220</v>
      </c>
      <c r="M1295" s="77" t="s">
        <v>6</v>
      </c>
      <c r="N1295" s="83"/>
      <c r="O1295" s="84"/>
      <c r="P1295" s="76">
        <v>68</v>
      </c>
      <c r="Q1295" s="76">
        <v>25900</v>
      </c>
      <c r="R1295" s="76">
        <v>4</v>
      </c>
      <c r="S1295" s="85" t="s">
        <v>865</v>
      </c>
      <c r="T1295" s="125" t="s">
        <v>948</v>
      </c>
      <c r="U1295" s="76">
        <v>25.72</v>
      </c>
      <c r="V1295" s="117" t="s">
        <v>934</v>
      </c>
    </row>
    <row r="1296" spans="1:22" ht="15" customHeight="1">
      <c r="A1296" s="81">
        <v>54917166</v>
      </c>
      <c r="B1296" s="78">
        <v>44757</v>
      </c>
      <c r="C1296" s="79">
        <v>44758</v>
      </c>
      <c r="D1296" s="77" t="s">
        <v>862</v>
      </c>
      <c r="E1296" s="87">
        <v>44766</v>
      </c>
      <c r="F1296" s="81">
        <v>80</v>
      </c>
      <c r="G1296" s="81" t="s">
        <v>1283</v>
      </c>
      <c r="H1296" s="81" t="s">
        <v>1276</v>
      </c>
      <c r="I1296" s="78">
        <v>44792</v>
      </c>
      <c r="J1296" s="81"/>
      <c r="K1296" s="117" t="s">
        <v>932</v>
      </c>
      <c r="L1296" s="82" t="s">
        <v>1220</v>
      </c>
      <c r="M1296" s="77" t="s">
        <v>6</v>
      </c>
      <c r="N1296" s="83"/>
      <c r="O1296" s="84"/>
      <c r="P1296" s="76">
        <v>68</v>
      </c>
      <c r="Q1296" s="76">
        <v>25900</v>
      </c>
      <c r="R1296" s="76">
        <v>4</v>
      </c>
      <c r="S1296" s="85" t="s">
        <v>865</v>
      </c>
      <c r="T1296" s="125" t="s">
        <v>948</v>
      </c>
      <c r="U1296" s="76">
        <v>25.72</v>
      </c>
      <c r="V1296" s="117" t="s">
        <v>934</v>
      </c>
    </row>
    <row r="1297" spans="1:22" ht="15" customHeight="1">
      <c r="A1297" s="81">
        <v>98516651</v>
      </c>
      <c r="B1297" s="78">
        <v>44757</v>
      </c>
      <c r="C1297" s="79">
        <v>44758</v>
      </c>
      <c r="D1297" s="77" t="s">
        <v>862</v>
      </c>
      <c r="E1297" s="87">
        <v>44766</v>
      </c>
      <c r="F1297" s="81">
        <v>80</v>
      </c>
      <c r="G1297" s="81" t="s">
        <v>1283</v>
      </c>
      <c r="H1297" s="81" t="s">
        <v>1276</v>
      </c>
      <c r="I1297" s="78">
        <v>44792</v>
      </c>
      <c r="J1297" s="81"/>
      <c r="K1297" s="117" t="s">
        <v>932</v>
      </c>
      <c r="L1297" s="82" t="s">
        <v>1220</v>
      </c>
      <c r="M1297" s="77" t="s">
        <v>6</v>
      </c>
      <c r="N1297" s="83"/>
      <c r="O1297" s="84"/>
      <c r="P1297" s="76">
        <v>68.5</v>
      </c>
      <c r="Q1297" s="76">
        <v>25400</v>
      </c>
      <c r="R1297" s="76">
        <v>4</v>
      </c>
      <c r="S1297" s="85" t="s">
        <v>865</v>
      </c>
      <c r="T1297" s="76" t="s">
        <v>873</v>
      </c>
      <c r="U1297" s="76">
        <v>25.7</v>
      </c>
      <c r="V1297" s="117" t="s">
        <v>934</v>
      </c>
    </row>
    <row r="1298" spans="1:22" ht="15" customHeight="1">
      <c r="A1298" s="76">
        <v>98520034</v>
      </c>
      <c r="B1298" s="78">
        <v>44757</v>
      </c>
      <c r="C1298" s="79">
        <v>44758</v>
      </c>
      <c r="D1298" s="77" t="s">
        <v>862</v>
      </c>
      <c r="E1298" s="87">
        <v>44766</v>
      </c>
      <c r="F1298" s="81">
        <v>80</v>
      </c>
      <c r="G1298" s="81" t="s">
        <v>1283</v>
      </c>
      <c r="H1298" s="81" t="s">
        <v>1276</v>
      </c>
      <c r="I1298" s="78">
        <v>44792</v>
      </c>
      <c r="J1298" s="81"/>
      <c r="K1298" s="117" t="s">
        <v>932</v>
      </c>
      <c r="L1298" s="82" t="s">
        <v>1220</v>
      </c>
      <c r="M1298" s="77" t="s">
        <v>6</v>
      </c>
      <c r="N1298" s="83"/>
      <c r="O1298" s="84"/>
      <c r="P1298" s="76">
        <v>68.5</v>
      </c>
      <c r="Q1298" s="76">
        <v>25400</v>
      </c>
      <c r="R1298" s="76">
        <v>4</v>
      </c>
      <c r="S1298" s="85" t="s">
        <v>865</v>
      </c>
      <c r="T1298" s="76" t="s">
        <v>873</v>
      </c>
      <c r="U1298" s="76">
        <v>25.7</v>
      </c>
      <c r="V1298" s="117" t="s">
        <v>934</v>
      </c>
    </row>
    <row r="1299" spans="1:22" ht="15" customHeight="1">
      <c r="A1299" s="81">
        <v>54913470</v>
      </c>
      <c r="B1299" s="78">
        <v>44757</v>
      </c>
      <c r="C1299" s="79">
        <v>44758</v>
      </c>
      <c r="D1299" s="77" t="s">
        <v>862</v>
      </c>
      <c r="E1299" s="87">
        <v>44766</v>
      </c>
      <c r="F1299" s="81">
        <v>80</v>
      </c>
      <c r="G1299" s="81" t="s">
        <v>1283</v>
      </c>
      <c r="H1299" s="81" t="s">
        <v>1276</v>
      </c>
      <c r="I1299" s="78">
        <v>44792</v>
      </c>
      <c r="J1299" s="81"/>
      <c r="K1299" s="117" t="s">
        <v>932</v>
      </c>
      <c r="L1299" s="82" t="s">
        <v>1220</v>
      </c>
      <c r="M1299" s="77" t="s">
        <v>6</v>
      </c>
      <c r="N1299" s="83"/>
      <c r="O1299" s="84"/>
      <c r="P1299" s="76">
        <v>68</v>
      </c>
      <c r="Q1299" s="76">
        <v>25900</v>
      </c>
      <c r="R1299" s="76">
        <v>4</v>
      </c>
      <c r="S1299" s="85" t="s">
        <v>865</v>
      </c>
      <c r="T1299" s="125" t="s">
        <v>948</v>
      </c>
      <c r="U1299" s="76">
        <v>25.72</v>
      </c>
      <c r="V1299" s="117" t="s">
        <v>934</v>
      </c>
    </row>
    <row r="1300" spans="1:22" ht="15" customHeight="1">
      <c r="A1300" s="76">
        <v>54966346</v>
      </c>
      <c r="B1300" s="78">
        <v>44757</v>
      </c>
      <c r="C1300" s="79">
        <v>44758</v>
      </c>
      <c r="D1300" s="77" t="s">
        <v>862</v>
      </c>
      <c r="E1300" s="87">
        <v>44766</v>
      </c>
      <c r="F1300" s="81">
        <v>80</v>
      </c>
      <c r="G1300" s="81" t="s">
        <v>1283</v>
      </c>
      <c r="H1300" s="81" t="s">
        <v>1276</v>
      </c>
      <c r="I1300" s="78">
        <v>44792</v>
      </c>
      <c r="J1300" s="81"/>
      <c r="K1300" s="117" t="s">
        <v>932</v>
      </c>
      <c r="L1300" s="82" t="s">
        <v>1220</v>
      </c>
      <c r="M1300" s="77" t="s">
        <v>6</v>
      </c>
      <c r="N1300" s="83"/>
      <c r="O1300" s="84"/>
      <c r="P1300" s="76">
        <v>69</v>
      </c>
      <c r="Q1300" s="81">
        <v>25000</v>
      </c>
      <c r="R1300" s="81">
        <v>4</v>
      </c>
      <c r="S1300" s="89" t="s">
        <v>877</v>
      </c>
      <c r="T1300" s="100" t="s">
        <v>891</v>
      </c>
      <c r="U1300" s="81">
        <v>25.22</v>
      </c>
      <c r="V1300" s="117" t="s">
        <v>934</v>
      </c>
    </row>
    <row r="1301" spans="1:22" ht="15" customHeight="1">
      <c r="A1301" s="81">
        <v>54271697</v>
      </c>
      <c r="B1301" s="78">
        <v>44757</v>
      </c>
      <c r="C1301" s="79">
        <v>44758</v>
      </c>
      <c r="D1301" s="77" t="s">
        <v>862</v>
      </c>
      <c r="E1301" s="87">
        <v>44766</v>
      </c>
      <c r="F1301" s="81">
        <v>80</v>
      </c>
      <c r="G1301" s="81" t="s">
        <v>1283</v>
      </c>
      <c r="H1301" s="81" t="s">
        <v>1276</v>
      </c>
      <c r="I1301" s="78">
        <v>44792</v>
      </c>
      <c r="J1301" s="81"/>
      <c r="K1301" s="117" t="s">
        <v>932</v>
      </c>
      <c r="L1301" s="82" t="s">
        <v>1220</v>
      </c>
      <c r="M1301" s="77" t="s">
        <v>6</v>
      </c>
      <c r="N1301" s="83"/>
      <c r="O1301" s="84"/>
      <c r="P1301" s="76">
        <v>69</v>
      </c>
      <c r="Q1301" s="76">
        <v>25000</v>
      </c>
      <c r="R1301" s="76">
        <v>4</v>
      </c>
      <c r="S1301" s="85" t="s">
        <v>865</v>
      </c>
      <c r="T1301" s="137" t="s">
        <v>969</v>
      </c>
      <c r="U1301" s="76">
        <v>25.72</v>
      </c>
      <c r="V1301" s="117" t="s">
        <v>934</v>
      </c>
    </row>
    <row r="1302" spans="1:22" ht="15" customHeight="1">
      <c r="A1302" s="76">
        <v>54962642</v>
      </c>
      <c r="B1302" s="78">
        <v>44757</v>
      </c>
      <c r="C1302" s="79">
        <v>44758</v>
      </c>
      <c r="D1302" s="77" t="s">
        <v>862</v>
      </c>
      <c r="E1302" s="87">
        <v>44766</v>
      </c>
      <c r="F1302" s="81">
        <v>80</v>
      </c>
      <c r="G1302" s="81" t="s">
        <v>1283</v>
      </c>
      <c r="H1302" s="81" t="s">
        <v>1241</v>
      </c>
      <c r="I1302" s="98">
        <v>44790</v>
      </c>
      <c r="J1302" s="81"/>
      <c r="K1302" s="117" t="s">
        <v>932</v>
      </c>
      <c r="L1302" s="82" t="s">
        <v>1220</v>
      </c>
      <c r="M1302" s="77" t="s">
        <v>6</v>
      </c>
      <c r="N1302" s="83"/>
      <c r="O1302" s="84"/>
      <c r="P1302" s="76">
        <v>69</v>
      </c>
      <c r="Q1302" s="81">
        <v>25000</v>
      </c>
      <c r="R1302" s="81">
        <v>4</v>
      </c>
      <c r="S1302" s="89" t="s">
        <v>877</v>
      </c>
      <c r="T1302" s="100" t="s">
        <v>891</v>
      </c>
      <c r="U1302" s="81">
        <v>25.22</v>
      </c>
      <c r="V1302" s="117" t="s">
        <v>934</v>
      </c>
    </row>
    <row r="1303" spans="1:22" ht="15" customHeight="1">
      <c r="A1303" s="76">
        <v>98129190</v>
      </c>
      <c r="B1303" s="78">
        <v>44757</v>
      </c>
      <c r="C1303" s="79">
        <v>44758</v>
      </c>
      <c r="D1303" s="77" t="s">
        <v>862</v>
      </c>
      <c r="E1303" s="87">
        <v>44766</v>
      </c>
      <c r="F1303" s="81">
        <v>80</v>
      </c>
      <c r="G1303" s="81" t="s">
        <v>1283</v>
      </c>
      <c r="H1303" s="81" t="s">
        <v>1241</v>
      </c>
      <c r="I1303" s="98">
        <v>44790</v>
      </c>
      <c r="J1303" s="81"/>
      <c r="K1303" s="117" t="s">
        <v>932</v>
      </c>
      <c r="L1303" s="82" t="s">
        <v>1220</v>
      </c>
      <c r="M1303" s="77" t="s">
        <v>6</v>
      </c>
      <c r="N1303" s="83"/>
      <c r="O1303" s="84"/>
      <c r="P1303" s="76">
        <v>69</v>
      </c>
      <c r="Q1303" s="76">
        <v>25000</v>
      </c>
      <c r="R1303" s="76">
        <v>4</v>
      </c>
      <c r="S1303" s="85" t="s">
        <v>875</v>
      </c>
      <c r="T1303" s="88" t="s">
        <v>876</v>
      </c>
      <c r="U1303" s="76">
        <v>25.22</v>
      </c>
      <c r="V1303" s="117" t="s">
        <v>934</v>
      </c>
    </row>
    <row r="1304" spans="1:22" ht="15" customHeight="1">
      <c r="A1304" s="76">
        <v>54910591</v>
      </c>
      <c r="B1304" s="78">
        <v>44757</v>
      </c>
      <c r="C1304" s="79">
        <v>44758</v>
      </c>
      <c r="D1304" s="77" t="s">
        <v>862</v>
      </c>
      <c r="E1304" s="87">
        <v>44766</v>
      </c>
      <c r="F1304" s="81">
        <v>80</v>
      </c>
      <c r="G1304" s="81" t="s">
        <v>1283</v>
      </c>
      <c r="H1304" s="81" t="s">
        <v>1241</v>
      </c>
      <c r="I1304" s="98">
        <v>44790</v>
      </c>
      <c r="J1304" s="81"/>
      <c r="K1304" s="117" t="s">
        <v>932</v>
      </c>
      <c r="L1304" s="82" t="s">
        <v>1220</v>
      </c>
      <c r="M1304" s="77" t="s">
        <v>6</v>
      </c>
      <c r="N1304" s="83"/>
      <c r="O1304" s="84"/>
      <c r="P1304" s="76">
        <v>68</v>
      </c>
      <c r="Q1304" s="76">
        <v>25900</v>
      </c>
      <c r="R1304" s="76">
        <v>4</v>
      </c>
      <c r="S1304" s="85" t="s">
        <v>865</v>
      </c>
      <c r="T1304" s="125" t="s">
        <v>948</v>
      </c>
      <c r="U1304" s="76">
        <v>25.72</v>
      </c>
      <c r="V1304" s="117" t="s">
        <v>934</v>
      </c>
    </row>
    <row r="1305" spans="1:22" ht="15" customHeight="1">
      <c r="A1305" s="124">
        <v>98303548</v>
      </c>
      <c r="B1305" s="132">
        <v>44760</v>
      </c>
      <c r="C1305" s="79">
        <v>44760</v>
      </c>
      <c r="D1305" s="77" t="s">
        <v>862</v>
      </c>
      <c r="E1305" s="87">
        <v>44766</v>
      </c>
      <c r="F1305" s="81">
        <v>80</v>
      </c>
      <c r="G1305" s="81" t="s">
        <v>1283</v>
      </c>
      <c r="H1305" s="81" t="s">
        <v>1247</v>
      </c>
      <c r="I1305" s="78">
        <v>44791</v>
      </c>
      <c r="J1305" s="76"/>
      <c r="K1305" s="117" t="s">
        <v>932</v>
      </c>
      <c r="L1305" s="232" t="s">
        <v>1296</v>
      </c>
      <c r="M1305" s="77" t="s">
        <v>31</v>
      </c>
      <c r="N1305" s="83"/>
      <c r="O1305" s="84"/>
      <c r="P1305" s="76">
        <v>68.5</v>
      </c>
      <c r="Q1305" s="76">
        <v>25400</v>
      </c>
      <c r="R1305" s="76">
        <v>4</v>
      </c>
      <c r="S1305" s="85" t="s">
        <v>865</v>
      </c>
      <c r="T1305" s="76" t="s">
        <v>873</v>
      </c>
      <c r="U1305" s="76">
        <v>25.7</v>
      </c>
      <c r="V1305" s="117" t="s">
        <v>934</v>
      </c>
    </row>
    <row r="1306" spans="1:22" ht="15" customHeight="1">
      <c r="A1306" s="124">
        <v>98127814</v>
      </c>
      <c r="B1306" s="132">
        <v>44760</v>
      </c>
      <c r="C1306" s="79">
        <v>44760</v>
      </c>
      <c r="D1306" s="77" t="s">
        <v>862</v>
      </c>
      <c r="E1306" s="87">
        <v>44766</v>
      </c>
      <c r="F1306" s="81">
        <v>80</v>
      </c>
      <c r="G1306" s="81" t="s">
        <v>1283</v>
      </c>
      <c r="H1306" s="81" t="s">
        <v>1247</v>
      </c>
      <c r="I1306" s="78">
        <v>44791</v>
      </c>
      <c r="J1306" s="76"/>
      <c r="K1306" s="117" t="s">
        <v>932</v>
      </c>
      <c r="L1306" s="232" t="s">
        <v>1297</v>
      </c>
      <c r="M1306" s="77" t="s">
        <v>31</v>
      </c>
      <c r="N1306" s="83"/>
      <c r="O1306" s="84"/>
      <c r="P1306" s="76">
        <v>69</v>
      </c>
      <c r="Q1306" s="76">
        <v>25000</v>
      </c>
      <c r="R1306" s="76">
        <v>4</v>
      </c>
      <c r="S1306" s="85" t="s">
        <v>875</v>
      </c>
      <c r="T1306" s="88" t="s">
        <v>876</v>
      </c>
      <c r="U1306" s="76">
        <v>25.22</v>
      </c>
      <c r="V1306" s="117" t="s">
        <v>934</v>
      </c>
    </row>
    <row r="1307" spans="1:22" ht="15" customHeight="1">
      <c r="A1307" s="124">
        <v>54261250</v>
      </c>
      <c r="B1307" s="132">
        <v>44760</v>
      </c>
      <c r="C1307" s="79">
        <v>44760</v>
      </c>
      <c r="D1307" s="77" t="s">
        <v>862</v>
      </c>
      <c r="E1307" s="87">
        <v>44766</v>
      </c>
      <c r="F1307" s="81">
        <v>80</v>
      </c>
      <c r="G1307" s="81" t="s">
        <v>1283</v>
      </c>
      <c r="H1307" s="81" t="s">
        <v>1247</v>
      </c>
      <c r="I1307" s="78">
        <v>44791</v>
      </c>
      <c r="J1307" s="76"/>
      <c r="K1307" s="117" t="s">
        <v>932</v>
      </c>
      <c r="L1307" s="232" t="s">
        <v>1298</v>
      </c>
      <c r="M1307" s="77" t="s">
        <v>31</v>
      </c>
      <c r="N1307" s="83"/>
      <c r="O1307" s="84"/>
      <c r="P1307" s="76">
        <v>69</v>
      </c>
      <c r="Q1307" s="76">
        <v>24500</v>
      </c>
      <c r="R1307" s="76">
        <v>4</v>
      </c>
      <c r="S1307" s="85" t="s">
        <v>865</v>
      </c>
      <c r="T1307" s="126" t="s">
        <v>951</v>
      </c>
      <c r="U1307" s="76">
        <v>25.69</v>
      </c>
      <c r="V1307" s="117" t="s">
        <v>934</v>
      </c>
    </row>
    <row r="1308" spans="1:22" ht="15" customHeight="1">
      <c r="A1308" s="124">
        <v>98562374</v>
      </c>
      <c r="B1308" s="132">
        <v>44760</v>
      </c>
      <c r="C1308" s="79">
        <v>44760</v>
      </c>
      <c r="D1308" s="77" t="s">
        <v>862</v>
      </c>
      <c r="E1308" s="87">
        <v>44766</v>
      </c>
      <c r="F1308" s="81">
        <v>80</v>
      </c>
      <c r="G1308" s="81" t="s">
        <v>1283</v>
      </c>
      <c r="H1308" s="81" t="s">
        <v>1247</v>
      </c>
      <c r="I1308" s="78">
        <v>44791</v>
      </c>
      <c r="J1308" s="76"/>
      <c r="K1308" s="117" t="s">
        <v>932</v>
      </c>
      <c r="L1308" s="232" t="s">
        <v>1299</v>
      </c>
      <c r="M1308" s="77" t="s">
        <v>31</v>
      </c>
      <c r="N1308" s="83"/>
      <c r="O1308" s="84"/>
      <c r="P1308" s="76">
        <v>69</v>
      </c>
      <c r="Q1308" s="76">
        <v>25000</v>
      </c>
      <c r="R1308" s="76">
        <v>4</v>
      </c>
      <c r="S1308" s="85" t="s">
        <v>875</v>
      </c>
      <c r="T1308" s="88" t="s">
        <v>876</v>
      </c>
      <c r="U1308" s="76">
        <v>25.22</v>
      </c>
      <c r="V1308" s="117" t="s">
        <v>934</v>
      </c>
    </row>
    <row r="1309" spans="1:22" ht="15" customHeight="1">
      <c r="A1309" s="124">
        <v>98106453</v>
      </c>
      <c r="B1309" s="132">
        <v>44760</v>
      </c>
      <c r="C1309" s="79">
        <v>44760</v>
      </c>
      <c r="D1309" s="77" t="s">
        <v>862</v>
      </c>
      <c r="E1309" s="87">
        <v>44766</v>
      </c>
      <c r="F1309" s="81">
        <v>80</v>
      </c>
      <c r="G1309" s="81" t="s">
        <v>1283</v>
      </c>
      <c r="H1309" s="81" t="s">
        <v>1247</v>
      </c>
      <c r="I1309" s="78">
        <v>44791</v>
      </c>
      <c r="J1309" s="76"/>
      <c r="K1309" s="117" t="s">
        <v>932</v>
      </c>
      <c r="L1309" s="232" t="s">
        <v>1300</v>
      </c>
      <c r="M1309" s="77" t="s">
        <v>31</v>
      </c>
      <c r="N1309" s="83"/>
      <c r="O1309" s="84"/>
      <c r="P1309" s="76">
        <v>69</v>
      </c>
      <c r="Q1309" s="76">
        <v>25000</v>
      </c>
      <c r="R1309" s="76">
        <v>4</v>
      </c>
      <c r="S1309" s="85" t="s">
        <v>875</v>
      </c>
      <c r="T1309" s="88" t="s">
        <v>876</v>
      </c>
      <c r="U1309" s="76">
        <v>25.22</v>
      </c>
      <c r="V1309" s="117" t="s">
        <v>934</v>
      </c>
    </row>
    <row r="1310" spans="1:22" ht="15.75" customHeight="1">
      <c r="A1310" s="104"/>
      <c r="B1310" s="165"/>
      <c r="C1310" s="165"/>
      <c r="D1310" s="165"/>
      <c r="E1310" s="161">
        <v>44766.9375</v>
      </c>
      <c r="F1310" s="165"/>
      <c r="G1310" s="149"/>
      <c r="H1310" s="444" t="s">
        <v>1301</v>
      </c>
      <c r="I1310" s="440"/>
      <c r="J1310" s="441"/>
      <c r="K1310" s="105"/>
      <c r="L1310" s="104"/>
      <c r="M1310" s="109"/>
      <c r="N1310" s="109"/>
      <c r="O1310" s="84"/>
      <c r="P1310" s="108"/>
      <c r="Q1310" s="108"/>
      <c r="R1310" s="108"/>
      <c r="S1310" s="167"/>
      <c r="T1310" s="108"/>
      <c r="U1310" s="168"/>
      <c r="V1310" s="108"/>
    </row>
    <row r="1311" spans="1:22" ht="15" customHeight="1">
      <c r="A1311" s="140">
        <v>94484789</v>
      </c>
      <c r="B1311" s="78">
        <v>44756</v>
      </c>
      <c r="C1311" s="79">
        <v>44756</v>
      </c>
      <c r="D1311" s="77" t="s">
        <v>862</v>
      </c>
      <c r="E1311" s="172" t="s">
        <v>944</v>
      </c>
      <c r="F1311" s="103">
        <v>40</v>
      </c>
      <c r="G1311" s="81" t="s">
        <v>1301</v>
      </c>
      <c r="H1311" s="81"/>
      <c r="I1311" s="77"/>
      <c r="J1311" s="81"/>
      <c r="K1311" s="97" t="s">
        <v>882</v>
      </c>
      <c r="L1311" s="82" t="s">
        <v>1302</v>
      </c>
      <c r="M1311" s="77" t="s">
        <v>7</v>
      </c>
      <c r="N1311" s="250">
        <v>44774</v>
      </c>
      <c r="O1311" s="84"/>
      <c r="P1311" s="76">
        <v>72</v>
      </c>
      <c r="Q1311" s="76">
        <v>19500</v>
      </c>
      <c r="R1311" s="76">
        <v>2</v>
      </c>
      <c r="S1311" s="85" t="s">
        <v>902</v>
      </c>
      <c r="T1311" s="81" t="s">
        <v>906</v>
      </c>
      <c r="U1311" s="76">
        <v>14.62</v>
      </c>
      <c r="V1311" s="90" t="s">
        <v>884</v>
      </c>
    </row>
    <row r="1312" spans="1:22" ht="15" customHeight="1">
      <c r="A1312" s="140">
        <v>94486388</v>
      </c>
      <c r="B1312" s="78">
        <v>44756</v>
      </c>
      <c r="C1312" s="79">
        <v>44756</v>
      </c>
      <c r="D1312" s="77" t="s">
        <v>862</v>
      </c>
      <c r="E1312" s="172" t="s">
        <v>944</v>
      </c>
      <c r="F1312" s="103">
        <v>40</v>
      </c>
      <c r="G1312" s="81" t="s">
        <v>1301</v>
      </c>
      <c r="H1312" s="81"/>
      <c r="I1312" s="77"/>
      <c r="J1312" s="81"/>
      <c r="K1312" s="97" t="s">
        <v>882</v>
      </c>
      <c r="L1312" s="82" t="s">
        <v>1302</v>
      </c>
      <c r="M1312" s="77" t="s">
        <v>7</v>
      </c>
      <c r="N1312" s="250">
        <v>44772</v>
      </c>
      <c r="O1312" s="84"/>
      <c r="P1312" s="76">
        <v>72</v>
      </c>
      <c r="Q1312" s="76">
        <v>21100</v>
      </c>
      <c r="R1312" s="76">
        <v>2</v>
      </c>
      <c r="S1312" s="85" t="s">
        <v>902</v>
      </c>
      <c r="T1312" s="76" t="s">
        <v>1007</v>
      </c>
      <c r="U1312" s="76">
        <v>14.62</v>
      </c>
      <c r="V1312" s="90" t="s">
        <v>884</v>
      </c>
    </row>
    <row r="1313" spans="1:22" ht="15" customHeight="1">
      <c r="A1313" s="140">
        <v>94203130</v>
      </c>
      <c r="B1313" s="78">
        <v>44756</v>
      </c>
      <c r="C1313" s="79">
        <v>44756</v>
      </c>
      <c r="D1313" s="77" t="s">
        <v>862</v>
      </c>
      <c r="E1313" s="172" t="s">
        <v>944</v>
      </c>
      <c r="F1313" s="103">
        <v>40</v>
      </c>
      <c r="G1313" s="81" t="s">
        <v>1301</v>
      </c>
      <c r="H1313" s="81"/>
      <c r="I1313" s="77"/>
      <c r="J1313" s="81"/>
      <c r="K1313" s="97" t="s">
        <v>882</v>
      </c>
      <c r="L1313" s="82" t="s">
        <v>1302</v>
      </c>
      <c r="M1313" s="77" t="s">
        <v>7</v>
      </c>
      <c r="N1313" s="83">
        <v>44787</v>
      </c>
      <c r="O1313" s="84"/>
      <c r="P1313" s="76">
        <v>73</v>
      </c>
      <c r="Q1313" s="76">
        <v>19500</v>
      </c>
      <c r="R1313" s="76">
        <v>2</v>
      </c>
      <c r="S1313" s="85" t="s">
        <v>902</v>
      </c>
      <c r="T1313" s="76" t="s">
        <v>903</v>
      </c>
      <c r="U1313" s="76">
        <v>14.62</v>
      </c>
      <c r="V1313" s="90" t="s">
        <v>884</v>
      </c>
    </row>
    <row r="1314" spans="1:22" ht="15" customHeight="1">
      <c r="A1314" s="140">
        <v>53000519</v>
      </c>
      <c r="B1314" s="78">
        <v>44756</v>
      </c>
      <c r="C1314" s="79">
        <v>44756</v>
      </c>
      <c r="D1314" s="77" t="s">
        <v>862</v>
      </c>
      <c r="E1314" s="172" t="s">
        <v>1172</v>
      </c>
      <c r="F1314" s="81">
        <v>80</v>
      </c>
      <c r="G1314" s="81" t="s">
        <v>1301</v>
      </c>
      <c r="H1314" s="81"/>
      <c r="I1314" s="77"/>
      <c r="J1314" s="81"/>
      <c r="K1314" s="97" t="s">
        <v>882</v>
      </c>
      <c r="L1314" s="82" t="s">
        <v>1302</v>
      </c>
      <c r="M1314" s="77" t="s">
        <v>7</v>
      </c>
      <c r="N1314" s="250">
        <v>44769</v>
      </c>
      <c r="O1314" s="84"/>
      <c r="P1314" s="76">
        <v>69</v>
      </c>
      <c r="Q1314" s="81">
        <v>25000</v>
      </c>
      <c r="R1314" s="81">
        <v>4</v>
      </c>
      <c r="S1314" s="89" t="s">
        <v>877</v>
      </c>
      <c r="T1314" s="100" t="s">
        <v>891</v>
      </c>
      <c r="U1314" s="81">
        <v>25.22</v>
      </c>
      <c r="V1314" s="90" t="s">
        <v>884</v>
      </c>
    </row>
    <row r="1315" spans="1:22" ht="15" customHeight="1">
      <c r="A1315" s="140">
        <v>54276449</v>
      </c>
      <c r="B1315" s="78">
        <v>44756</v>
      </c>
      <c r="C1315" s="79">
        <v>44756</v>
      </c>
      <c r="D1315" s="77" t="s">
        <v>862</v>
      </c>
      <c r="E1315" s="172" t="s">
        <v>1172</v>
      </c>
      <c r="F1315" s="81">
        <v>80</v>
      </c>
      <c r="G1315" s="81" t="s">
        <v>1301</v>
      </c>
      <c r="H1315" s="81"/>
      <c r="I1315" s="77"/>
      <c r="J1315" s="81"/>
      <c r="K1315" s="97" t="s">
        <v>882</v>
      </c>
      <c r="L1315" s="82" t="s">
        <v>1302</v>
      </c>
      <c r="M1315" s="77" t="s">
        <v>7</v>
      </c>
      <c r="N1315" s="83">
        <v>44785</v>
      </c>
      <c r="O1315" s="84"/>
      <c r="P1315" s="76">
        <v>70</v>
      </c>
      <c r="Q1315" s="76">
        <v>23600</v>
      </c>
      <c r="R1315" s="81">
        <v>4</v>
      </c>
      <c r="S1315" s="85" t="s">
        <v>865</v>
      </c>
      <c r="T1315" s="76" t="s">
        <v>895</v>
      </c>
      <c r="U1315" s="76">
        <v>25.69</v>
      </c>
      <c r="V1315" s="90" t="s">
        <v>884</v>
      </c>
    </row>
    <row r="1316" spans="1:22" ht="15.75" customHeight="1">
      <c r="A1316" s="104"/>
      <c r="B1316" s="165"/>
      <c r="C1316" s="165"/>
      <c r="D1316" s="165"/>
      <c r="E1316" s="161">
        <v>44766.9375</v>
      </c>
      <c r="F1316" s="165"/>
      <c r="G1316" s="149"/>
      <c r="H1316" s="444" t="s">
        <v>1303</v>
      </c>
      <c r="I1316" s="440"/>
      <c r="J1316" s="441"/>
      <c r="K1316" s="105"/>
      <c r="L1316" s="104"/>
      <c r="M1316" s="109"/>
      <c r="N1316" s="109"/>
      <c r="O1316" s="84"/>
      <c r="P1316" s="108"/>
      <c r="Q1316" s="108"/>
      <c r="R1316" s="108"/>
      <c r="S1316" s="167"/>
      <c r="T1316" s="108"/>
      <c r="U1316" s="168"/>
      <c r="V1316" s="108"/>
    </row>
    <row r="1317" spans="1:22" ht="15" customHeight="1">
      <c r="A1317" s="140">
        <v>94223872</v>
      </c>
      <c r="B1317" s="78">
        <v>44757</v>
      </c>
      <c r="C1317" s="79">
        <v>44757</v>
      </c>
      <c r="D1317" s="77" t="s">
        <v>862</v>
      </c>
      <c r="E1317" s="172" t="s">
        <v>1304</v>
      </c>
      <c r="F1317" s="103">
        <v>40</v>
      </c>
      <c r="G1317" s="114" t="s">
        <v>1303</v>
      </c>
      <c r="H1317" s="114" t="s">
        <v>1216</v>
      </c>
      <c r="I1317" s="162">
        <v>44787</v>
      </c>
      <c r="J1317" s="81"/>
      <c r="K1317" s="97" t="s">
        <v>882</v>
      </c>
      <c r="L1317" s="82" t="s">
        <v>1217</v>
      </c>
      <c r="M1317" s="77" t="s">
        <v>7</v>
      </c>
      <c r="N1317" s="83">
        <v>44777</v>
      </c>
      <c r="O1317" s="84"/>
      <c r="P1317" s="76">
        <v>73</v>
      </c>
      <c r="Q1317" s="76">
        <v>19500</v>
      </c>
      <c r="R1317" s="76">
        <v>2</v>
      </c>
      <c r="S1317" s="85" t="s">
        <v>902</v>
      </c>
      <c r="T1317" s="76" t="s">
        <v>903</v>
      </c>
      <c r="U1317" s="76">
        <v>14.62</v>
      </c>
      <c r="V1317" s="90" t="s">
        <v>884</v>
      </c>
    </row>
    <row r="1318" spans="1:22" ht="15" customHeight="1">
      <c r="A1318" s="251">
        <v>90973330</v>
      </c>
      <c r="B1318" s="132">
        <v>44746</v>
      </c>
      <c r="C1318" s="79">
        <v>44748</v>
      </c>
      <c r="D1318" s="81" t="s">
        <v>862</v>
      </c>
      <c r="E1318" s="172" t="s">
        <v>1305</v>
      </c>
      <c r="F1318" s="103">
        <v>40</v>
      </c>
      <c r="G1318" s="81" t="s">
        <v>1303</v>
      </c>
      <c r="H1318" s="98">
        <v>44749</v>
      </c>
      <c r="I1318" s="139" t="s">
        <v>1306</v>
      </c>
      <c r="J1318" s="81"/>
      <c r="K1318" s="77" t="s">
        <v>1193</v>
      </c>
      <c r="L1318" s="143" t="s">
        <v>1307</v>
      </c>
      <c r="M1318" s="171" t="s">
        <v>1066</v>
      </c>
      <c r="N1318" s="122"/>
      <c r="O1318" s="84"/>
      <c r="P1318" s="76">
        <v>73</v>
      </c>
      <c r="Q1318" s="76">
        <v>20700</v>
      </c>
      <c r="R1318" s="76">
        <v>2</v>
      </c>
      <c r="S1318" s="85" t="s">
        <v>902</v>
      </c>
      <c r="T1318" s="76" t="s">
        <v>905</v>
      </c>
      <c r="U1318" s="76">
        <v>14.62</v>
      </c>
      <c r="V1318" s="76" t="s">
        <v>1195</v>
      </c>
    </row>
    <row r="1319" spans="1:22" ht="15" customHeight="1">
      <c r="A1319" s="191">
        <v>90976176</v>
      </c>
      <c r="B1319" s="132">
        <v>44737</v>
      </c>
      <c r="C1319" s="79">
        <v>44753</v>
      </c>
      <c r="D1319" s="81" t="s">
        <v>862</v>
      </c>
      <c r="E1319" s="172" t="s">
        <v>1305</v>
      </c>
      <c r="F1319" s="103">
        <v>40</v>
      </c>
      <c r="G1319" s="114" t="s">
        <v>1303</v>
      </c>
      <c r="H1319" s="98">
        <v>44754</v>
      </c>
      <c r="I1319" s="139" t="s">
        <v>1308</v>
      </c>
      <c r="J1319" s="81"/>
      <c r="K1319" s="77" t="s">
        <v>1193</v>
      </c>
      <c r="L1319" s="124" t="s">
        <v>1309</v>
      </c>
      <c r="M1319" s="171" t="s">
        <v>1066</v>
      </c>
      <c r="N1319" s="83"/>
      <c r="O1319" s="84"/>
      <c r="P1319" s="76">
        <v>73</v>
      </c>
      <c r="Q1319" s="76">
        <v>20700</v>
      </c>
      <c r="R1319" s="76">
        <v>2</v>
      </c>
      <c r="S1319" s="85" t="s">
        <v>902</v>
      </c>
      <c r="T1319" s="76" t="s">
        <v>905</v>
      </c>
      <c r="U1319" s="76">
        <v>14.62</v>
      </c>
      <c r="V1319" s="76" t="s">
        <v>1195</v>
      </c>
    </row>
    <row r="1320" spans="1:22" ht="15" customHeight="1">
      <c r="A1320" s="191">
        <v>90971243</v>
      </c>
      <c r="B1320" s="132">
        <v>44738</v>
      </c>
      <c r="C1320" s="79">
        <v>44748</v>
      </c>
      <c r="D1320" s="81" t="s">
        <v>862</v>
      </c>
      <c r="E1320" s="172" t="s">
        <v>1310</v>
      </c>
      <c r="F1320" s="103">
        <v>40</v>
      </c>
      <c r="G1320" s="81" t="s">
        <v>1303</v>
      </c>
      <c r="H1320" s="81" t="s">
        <v>1029</v>
      </c>
      <c r="I1320" s="98">
        <v>44779</v>
      </c>
      <c r="J1320" s="81"/>
      <c r="K1320" s="77" t="s">
        <v>1193</v>
      </c>
      <c r="L1320" s="124" t="s">
        <v>1311</v>
      </c>
      <c r="M1320" s="171" t="s">
        <v>1066</v>
      </c>
      <c r="N1320" s="122"/>
      <c r="O1320" s="84"/>
      <c r="P1320" s="76">
        <v>73</v>
      </c>
      <c r="Q1320" s="76">
        <v>20800</v>
      </c>
      <c r="R1320" s="76">
        <v>2</v>
      </c>
      <c r="S1320" s="85" t="s">
        <v>902</v>
      </c>
      <c r="T1320" s="76" t="s">
        <v>905</v>
      </c>
      <c r="U1320" s="76">
        <v>14.62</v>
      </c>
      <c r="V1320" s="81" t="s">
        <v>1195</v>
      </c>
    </row>
    <row r="1321" spans="1:22" ht="15" customHeight="1">
      <c r="A1321" s="191">
        <v>42278184</v>
      </c>
      <c r="B1321" s="132">
        <v>44751</v>
      </c>
      <c r="C1321" s="79">
        <v>44753</v>
      </c>
      <c r="D1321" s="81" t="s">
        <v>862</v>
      </c>
      <c r="E1321" s="172" t="s">
        <v>1312</v>
      </c>
      <c r="F1321" s="103">
        <v>40</v>
      </c>
      <c r="G1321" s="114" t="s">
        <v>1303</v>
      </c>
      <c r="H1321" s="81" t="s">
        <v>1092</v>
      </c>
      <c r="I1321" s="98">
        <v>44784</v>
      </c>
      <c r="J1321" s="76"/>
      <c r="K1321" s="77" t="s">
        <v>1200</v>
      </c>
      <c r="L1321" s="124" t="s">
        <v>1313</v>
      </c>
      <c r="M1321" s="171" t="s">
        <v>1066</v>
      </c>
      <c r="N1321" s="83"/>
      <c r="O1321" s="84"/>
      <c r="P1321" s="76">
        <v>72</v>
      </c>
      <c r="Q1321" s="76">
        <v>20700</v>
      </c>
      <c r="R1321" s="76">
        <v>2</v>
      </c>
      <c r="S1321" s="85" t="s">
        <v>1197</v>
      </c>
      <c r="T1321" s="76" t="s">
        <v>1198</v>
      </c>
      <c r="U1321" s="76">
        <v>14.62</v>
      </c>
      <c r="V1321" s="76" t="s">
        <v>1203</v>
      </c>
    </row>
    <row r="1322" spans="1:22" ht="15" customHeight="1">
      <c r="A1322" s="191">
        <v>42303453</v>
      </c>
      <c r="B1322" s="132">
        <v>44746</v>
      </c>
      <c r="C1322" s="79">
        <v>44748</v>
      </c>
      <c r="D1322" s="219" t="s">
        <v>1314</v>
      </c>
      <c r="E1322" s="172" t="s">
        <v>1315</v>
      </c>
      <c r="F1322" s="103">
        <v>40</v>
      </c>
      <c r="G1322" s="81" t="s">
        <v>1303</v>
      </c>
      <c r="H1322" s="81" t="s">
        <v>1029</v>
      </c>
      <c r="I1322" s="98">
        <v>44779</v>
      </c>
      <c r="J1322" s="76"/>
      <c r="K1322" s="116" t="s">
        <v>1170</v>
      </c>
      <c r="L1322" s="124" t="s">
        <v>1316</v>
      </c>
      <c r="M1322" s="77" t="s">
        <v>1317</v>
      </c>
      <c r="N1322" s="83"/>
      <c r="O1322" s="84"/>
      <c r="P1322" s="76">
        <v>72</v>
      </c>
      <c r="Q1322" s="76">
        <v>21600</v>
      </c>
      <c r="R1322" s="76">
        <v>2</v>
      </c>
      <c r="S1322" s="85" t="s">
        <v>1197</v>
      </c>
      <c r="T1322" s="76" t="s">
        <v>1318</v>
      </c>
      <c r="U1322" s="76">
        <v>14.62</v>
      </c>
      <c r="V1322" s="117" t="s">
        <v>1171</v>
      </c>
    </row>
    <row r="1323" spans="1:22" ht="15" customHeight="1">
      <c r="A1323" s="91"/>
      <c r="B1323" s="93"/>
      <c r="C1323" s="93"/>
      <c r="D1323" s="92"/>
      <c r="E1323" s="161">
        <v>44766.9375</v>
      </c>
      <c r="F1323" s="92"/>
      <c r="G1323" s="190"/>
      <c r="H1323" s="439" t="s">
        <v>1319</v>
      </c>
      <c r="I1323" s="440"/>
      <c r="J1323" s="441"/>
      <c r="K1323" s="92"/>
      <c r="L1323" s="92"/>
      <c r="M1323" s="92"/>
      <c r="N1323" s="92"/>
      <c r="O1323" s="94"/>
      <c r="P1323" s="92"/>
      <c r="Q1323" s="92"/>
      <c r="R1323" s="92"/>
      <c r="S1323" s="92"/>
      <c r="T1323" s="92"/>
      <c r="U1323" s="92"/>
      <c r="V1323" s="92"/>
    </row>
    <row r="1324" spans="1:22" ht="15" customHeight="1">
      <c r="A1324" s="140">
        <v>54282363</v>
      </c>
      <c r="B1324" s="78">
        <v>44761</v>
      </c>
      <c r="C1324" s="79">
        <v>44761</v>
      </c>
      <c r="D1324" s="77" t="s">
        <v>862</v>
      </c>
      <c r="E1324" s="172" t="s">
        <v>35</v>
      </c>
      <c r="F1324" s="81">
        <v>80</v>
      </c>
      <c r="G1324" s="81" t="s">
        <v>1319</v>
      </c>
      <c r="H1324" s="81"/>
      <c r="I1324" s="77"/>
      <c r="J1324" s="81"/>
      <c r="K1324" s="252" t="s">
        <v>1320</v>
      </c>
      <c r="L1324" s="82" t="s">
        <v>1277</v>
      </c>
      <c r="M1324" s="77" t="s">
        <v>7</v>
      </c>
      <c r="N1324" s="83"/>
      <c r="O1324" s="84"/>
      <c r="P1324" s="76">
        <v>70</v>
      </c>
      <c r="Q1324" s="76">
        <v>23600</v>
      </c>
      <c r="R1324" s="81">
        <v>4</v>
      </c>
      <c r="S1324" s="85" t="s">
        <v>865</v>
      </c>
      <c r="T1324" s="76" t="s">
        <v>895</v>
      </c>
      <c r="U1324" s="76">
        <v>25.69</v>
      </c>
      <c r="V1324" s="252" t="s">
        <v>1321</v>
      </c>
    </row>
    <row r="1325" spans="1:22" ht="15" customHeight="1">
      <c r="A1325" s="140">
        <v>91732024</v>
      </c>
      <c r="B1325" s="78">
        <v>44761</v>
      </c>
      <c r="C1325" s="79">
        <v>44761</v>
      </c>
      <c r="D1325" s="77" t="s">
        <v>862</v>
      </c>
      <c r="E1325" s="172" t="s">
        <v>35</v>
      </c>
      <c r="F1325" s="81">
        <v>80</v>
      </c>
      <c r="G1325" s="81" t="s">
        <v>1319</v>
      </c>
      <c r="H1325" s="81"/>
      <c r="I1325" s="77"/>
      <c r="J1325" s="81"/>
      <c r="K1325" s="252" t="s">
        <v>1320</v>
      </c>
      <c r="L1325" s="82" t="s">
        <v>1277</v>
      </c>
      <c r="M1325" s="77" t="s">
        <v>7</v>
      </c>
      <c r="N1325" s="83"/>
      <c r="O1325" s="84"/>
      <c r="P1325" s="76">
        <v>68.5</v>
      </c>
      <c r="Q1325" s="76">
        <v>25000</v>
      </c>
      <c r="R1325" s="76">
        <v>4</v>
      </c>
      <c r="S1325" s="85" t="s">
        <v>865</v>
      </c>
      <c r="T1325" s="76" t="s">
        <v>873</v>
      </c>
      <c r="U1325" s="76">
        <v>25.7</v>
      </c>
      <c r="V1325" s="252" t="s">
        <v>1321</v>
      </c>
    </row>
    <row r="1326" spans="1:22" ht="15" customHeight="1">
      <c r="A1326" s="140">
        <v>91742403</v>
      </c>
      <c r="B1326" s="78">
        <v>44761</v>
      </c>
      <c r="C1326" s="79">
        <v>44761</v>
      </c>
      <c r="D1326" s="77" t="s">
        <v>862</v>
      </c>
      <c r="E1326" s="172" t="s">
        <v>35</v>
      </c>
      <c r="F1326" s="81">
        <v>80</v>
      </c>
      <c r="G1326" s="81" t="s">
        <v>1319</v>
      </c>
      <c r="H1326" s="81"/>
      <c r="I1326" s="77"/>
      <c r="J1326" s="81"/>
      <c r="K1326" s="252" t="s">
        <v>1320</v>
      </c>
      <c r="L1326" s="82" t="s">
        <v>1277</v>
      </c>
      <c r="M1326" s="77" t="s">
        <v>7</v>
      </c>
      <c r="N1326" s="83"/>
      <c r="O1326" s="84"/>
      <c r="P1326" s="76">
        <v>68.5</v>
      </c>
      <c r="Q1326" s="76">
        <v>25000</v>
      </c>
      <c r="R1326" s="76">
        <v>4</v>
      </c>
      <c r="S1326" s="85" t="s">
        <v>865</v>
      </c>
      <c r="T1326" s="76" t="s">
        <v>873</v>
      </c>
      <c r="U1326" s="76">
        <v>25.7</v>
      </c>
      <c r="V1326" s="252" t="s">
        <v>1321</v>
      </c>
    </row>
    <row r="1327" spans="1:22" ht="15" customHeight="1">
      <c r="A1327" s="140">
        <v>92535293</v>
      </c>
      <c r="B1327" s="78">
        <v>44761</v>
      </c>
      <c r="C1327" s="79">
        <v>44761</v>
      </c>
      <c r="D1327" s="77" t="s">
        <v>862</v>
      </c>
      <c r="E1327" s="172" t="s">
        <v>35</v>
      </c>
      <c r="F1327" s="81">
        <v>80</v>
      </c>
      <c r="G1327" s="81" t="s">
        <v>1319</v>
      </c>
      <c r="H1327" s="81"/>
      <c r="I1327" s="77"/>
      <c r="J1327" s="81"/>
      <c r="K1327" s="252" t="s">
        <v>1320</v>
      </c>
      <c r="L1327" s="82" t="s">
        <v>1277</v>
      </c>
      <c r="M1327" s="77" t="s">
        <v>7</v>
      </c>
      <c r="N1327" s="83"/>
      <c r="O1327" s="84"/>
      <c r="P1327" s="76">
        <v>68.5</v>
      </c>
      <c r="Q1327" s="76">
        <v>25000</v>
      </c>
      <c r="R1327" s="76">
        <v>4</v>
      </c>
      <c r="S1327" s="85" t="s">
        <v>865</v>
      </c>
      <c r="T1327" s="76" t="s">
        <v>873</v>
      </c>
      <c r="U1327" s="76">
        <v>25.7</v>
      </c>
      <c r="V1327" s="252" t="s">
        <v>1321</v>
      </c>
    </row>
    <row r="1328" spans="1:22" ht="15" customHeight="1">
      <c r="A1328" s="140">
        <v>92657493</v>
      </c>
      <c r="B1328" s="78">
        <v>44761</v>
      </c>
      <c r="C1328" s="79">
        <v>44761</v>
      </c>
      <c r="D1328" s="77" t="s">
        <v>862</v>
      </c>
      <c r="E1328" s="172" t="s">
        <v>35</v>
      </c>
      <c r="F1328" s="81">
        <v>80</v>
      </c>
      <c r="G1328" s="81" t="s">
        <v>1319</v>
      </c>
      <c r="H1328" s="81"/>
      <c r="I1328" s="77"/>
      <c r="J1328" s="81"/>
      <c r="K1328" s="252" t="s">
        <v>1320</v>
      </c>
      <c r="L1328" s="82" t="s">
        <v>1277</v>
      </c>
      <c r="M1328" s="77" t="s">
        <v>7</v>
      </c>
      <c r="N1328" s="83"/>
      <c r="O1328" s="84"/>
      <c r="P1328" s="76">
        <v>69</v>
      </c>
      <c r="Q1328" s="81">
        <v>24600</v>
      </c>
      <c r="R1328" s="76">
        <v>4</v>
      </c>
      <c r="S1328" s="85" t="s">
        <v>865</v>
      </c>
      <c r="T1328" s="101" t="s">
        <v>897</v>
      </c>
      <c r="U1328" s="76">
        <v>25.38</v>
      </c>
      <c r="V1328" s="252" t="s">
        <v>1321</v>
      </c>
    </row>
    <row r="1329" spans="1:22" ht="15" customHeight="1">
      <c r="A1329" s="140">
        <v>92682293</v>
      </c>
      <c r="B1329" s="78">
        <v>44761</v>
      </c>
      <c r="C1329" s="79">
        <v>44761</v>
      </c>
      <c r="D1329" s="77" t="s">
        <v>862</v>
      </c>
      <c r="E1329" s="172" t="s">
        <v>35</v>
      </c>
      <c r="F1329" s="81">
        <v>80</v>
      </c>
      <c r="G1329" s="81" t="s">
        <v>1319</v>
      </c>
      <c r="H1329" s="81"/>
      <c r="I1329" s="77"/>
      <c r="J1329" s="81"/>
      <c r="K1329" s="252" t="s">
        <v>1320</v>
      </c>
      <c r="L1329" s="82" t="s">
        <v>1277</v>
      </c>
      <c r="M1329" s="77" t="s">
        <v>7</v>
      </c>
      <c r="N1329" s="83"/>
      <c r="O1329" s="84"/>
      <c r="P1329" s="76">
        <v>68.5</v>
      </c>
      <c r="Q1329" s="76">
        <v>25000</v>
      </c>
      <c r="R1329" s="76">
        <v>4</v>
      </c>
      <c r="S1329" s="85" t="s">
        <v>865</v>
      </c>
      <c r="T1329" s="76" t="s">
        <v>873</v>
      </c>
      <c r="U1329" s="76">
        <v>25.7</v>
      </c>
      <c r="V1329" s="252" t="s">
        <v>1321</v>
      </c>
    </row>
    <row r="1330" spans="1:22" ht="15" customHeight="1">
      <c r="A1330" s="140">
        <v>92999499</v>
      </c>
      <c r="B1330" s="78">
        <v>44761</v>
      </c>
      <c r="C1330" s="79">
        <v>44761</v>
      </c>
      <c r="D1330" s="77" t="s">
        <v>862</v>
      </c>
      <c r="E1330" s="172" t="s">
        <v>35</v>
      </c>
      <c r="F1330" s="81">
        <v>80</v>
      </c>
      <c r="G1330" s="81" t="s">
        <v>1319</v>
      </c>
      <c r="H1330" s="81"/>
      <c r="I1330" s="77"/>
      <c r="J1330" s="81"/>
      <c r="K1330" s="252" t="s">
        <v>1320</v>
      </c>
      <c r="L1330" s="82" t="s">
        <v>1277</v>
      </c>
      <c r="M1330" s="77" t="s">
        <v>7</v>
      </c>
      <c r="N1330" s="83"/>
      <c r="O1330" s="84"/>
      <c r="P1330" s="76">
        <v>68.5</v>
      </c>
      <c r="Q1330" s="76">
        <v>25000</v>
      </c>
      <c r="R1330" s="76">
        <v>4</v>
      </c>
      <c r="S1330" s="85" t="s">
        <v>865</v>
      </c>
      <c r="T1330" s="76" t="s">
        <v>873</v>
      </c>
      <c r="U1330" s="76">
        <v>25.7</v>
      </c>
      <c r="V1330" s="252" t="s">
        <v>1321</v>
      </c>
    </row>
    <row r="1331" spans="1:22" ht="15" customHeight="1">
      <c r="A1331" s="140">
        <v>95904199</v>
      </c>
      <c r="B1331" s="78">
        <v>44761</v>
      </c>
      <c r="C1331" s="79">
        <v>44761</v>
      </c>
      <c r="D1331" s="77" t="s">
        <v>862</v>
      </c>
      <c r="E1331" s="172" t="s">
        <v>35</v>
      </c>
      <c r="F1331" s="81">
        <v>80</v>
      </c>
      <c r="G1331" s="81" t="s">
        <v>1319</v>
      </c>
      <c r="H1331" s="81"/>
      <c r="I1331" s="77"/>
      <c r="J1331" s="81"/>
      <c r="K1331" s="252" t="s">
        <v>1320</v>
      </c>
      <c r="L1331" s="82" t="s">
        <v>1277</v>
      </c>
      <c r="M1331" s="77" t="s">
        <v>7</v>
      </c>
      <c r="N1331" s="83"/>
      <c r="O1331" s="84"/>
      <c r="P1331" s="76">
        <v>68.5</v>
      </c>
      <c r="Q1331" s="76">
        <v>25000</v>
      </c>
      <c r="R1331" s="76">
        <v>4</v>
      </c>
      <c r="S1331" s="85" t="s">
        <v>865</v>
      </c>
      <c r="T1331" s="76" t="s">
        <v>873</v>
      </c>
      <c r="U1331" s="76">
        <v>25.7</v>
      </c>
      <c r="V1331" s="252" t="s">
        <v>1321</v>
      </c>
    </row>
    <row r="1332" spans="1:22" ht="15" customHeight="1">
      <c r="A1332" s="140">
        <v>95920591</v>
      </c>
      <c r="B1332" s="78">
        <v>44761</v>
      </c>
      <c r="C1332" s="79">
        <v>44761</v>
      </c>
      <c r="D1332" s="77" t="s">
        <v>862</v>
      </c>
      <c r="E1332" s="172" t="s">
        <v>35</v>
      </c>
      <c r="F1332" s="81">
        <v>80</v>
      </c>
      <c r="G1332" s="81" t="s">
        <v>1319</v>
      </c>
      <c r="H1332" s="81"/>
      <c r="I1332" s="77"/>
      <c r="J1332" s="81"/>
      <c r="K1332" s="252" t="s">
        <v>1320</v>
      </c>
      <c r="L1332" s="82" t="s">
        <v>1277</v>
      </c>
      <c r="M1332" s="77" t="s">
        <v>7</v>
      </c>
      <c r="N1332" s="83"/>
      <c r="O1332" s="84"/>
      <c r="P1332" s="76">
        <v>68.5</v>
      </c>
      <c r="Q1332" s="76">
        <v>25000</v>
      </c>
      <c r="R1332" s="76">
        <v>4</v>
      </c>
      <c r="S1332" s="85" t="s">
        <v>865</v>
      </c>
      <c r="T1332" s="76" t="s">
        <v>873</v>
      </c>
      <c r="U1332" s="76">
        <v>25.7</v>
      </c>
      <c r="V1332" s="252" t="s">
        <v>1321</v>
      </c>
    </row>
    <row r="1333" spans="1:22" ht="15" customHeight="1">
      <c r="A1333" s="140">
        <v>98070592</v>
      </c>
      <c r="B1333" s="78">
        <v>44761</v>
      </c>
      <c r="C1333" s="79">
        <v>44761</v>
      </c>
      <c r="D1333" s="77" t="s">
        <v>862</v>
      </c>
      <c r="E1333" s="172" t="s">
        <v>35</v>
      </c>
      <c r="F1333" s="81">
        <v>80</v>
      </c>
      <c r="G1333" s="81" t="s">
        <v>1319</v>
      </c>
      <c r="H1333" s="81"/>
      <c r="I1333" s="77"/>
      <c r="J1333" s="81"/>
      <c r="K1333" s="252" t="s">
        <v>1320</v>
      </c>
      <c r="L1333" s="82" t="s">
        <v>1277</v>
      </c>
      <c r="M1333" s="77" t="s">
        <v>7</v>
      </c>
      <c r="N1333" s="83"/>
      <c r="O1333" s="84"/>
      <c r="P1333" s="76">
        <v>69</v>
      </c>
      <c r="Q1333" s="76">
        <v>25000</v>
      </c>
      <c r="R1333" s="76">
        <v>4</v>
      </c>
      <c r="S1333" s="85" t="s">
        <v>875</v>
      </c>
      <c r="T1333" s="88" t="s">
        <v>876</v>
      </c>
      <c r="U1333" s="76">
        <v>25.22</v>
      </c>
      <c r="V1333" s="252" t="s">
        <v>1321</v>
      </c>
    </row>
    <row r="1334" spans="1:22" ht="15" customHeight="1">
      <c r="A1334" s="140">
        <v>98070634</v>
      </c>
      <c r="B1334" s="78">
        <v>44761</v>
      </c>
      <c r="C1334" s="79">
        <v>44761</v>
      </c>
      <c r="D1334" s="77" t="s">
        <v>862</v>
      </c>
      <c r="E1334" s="172" t="s">
        <v>35</v>
      </c>
      <c r="F1334" s="81">
        <v>80</v>
      </c>
      <c r="G1334" s="81" t="s">
        <v>1319</v>
      </c>
      <c r="H1334" s="81"/>
      <c r="I1334" s="77"/>
      <c r="J1334" s="81"/>
      <c r="K1334" s="252" t="s">
        <v>1320</v>
      </c>
      <c r="L1334" s="82" t="s">
        <v>1277</v>
      </c>
      <c r="M1334" s="77" t="s">
        <v>7</v>
      </c>
      <c r="N1334" s="83"/>
      <c r="O1334" s="84"/>
      <c r="P1334" s="76">
        <v>69</v>
      </c>
      <c r="Q1334" s="76">
        <v>25000</v>
      </c>
      <c r="R1334" s="76">
        <v>4</v>
      </c>
      <c r="S1334" s="85" t="s">
        <v>875</v>
      </c>
      <c r="T1334" s="88" t="s">
        <v>876</v>
      </c>
      <c r="U1334" s="76">
        <v>25.22</v>
      </c>
      <c r="V1334" s="252" t="s">
        <v>1321</v>
      </c>
    </row>
    <row r="1335" spans="1:22" ht="15" customHeight="1">
      <c r="A1335" s="140">
        <v>98095714</v>
      </c>
      <c r="B1335" s="78">
        <v>44761</v>
      </c>
      <c r="C1335" s="79">
        <v>44761</v>
      </c>
      <c r="D1335" s="77" t="s">
        <v>862</v>
      </c>
      <c r="E1335" s="172" t="s">
        <v>35</v>
      </c>
      <c r="F1335" s="81">
        <v>80</v>
      </c>
      <c r="G1335" s="81" t="s">
        <v>1319</v>
      </c>
      <c r="H1335" s="81"/>
      <c r="I1335" s="77"/>
      <c r="J1335" s="81"/>
      <c r="K1335" s="252" t="s">
        <v>1320</v>
      </c>
      <c r="L1335" s="82" t="s">
        <v>1277</v>
      </c>
      <c r="M1335" s="77" t="s">
        <v>7</v>
      </c>
      <c r="N1335" s="83"/>
      <c r="O1335" s="84"/>
      <c r="P1335" s="76">
        <v>69.8</v>
      </c>
      <c r="Q1335" s="76">
        <v>23800</v>
      </c>
      <c r="R1335" s="76">
        <v>4</v>
      </c>
      <c r="S1335" s="89" t="s">
        <v>877</v>
      </c>
      <c r="T1335" s="76" t="s">
        <v>894</v>
      </c>
      <c r="U1335" s="81">
        <v>25.22</v>
      </c>
      <c r="V1335" s="252" t="s">
        <v>1321</v>
      </c>
    </row>
    <row r="1336" spans="1:22" ht="15.75" customHeight="1">
      <c r="A1336" s="104"/>
      <c r="B1336" s="165"/>
      <c r="C1336" s="165"/>
      <c r="D1336" s="165"/>
      <c r="E1336" s="161">
        <v>44766.9375</v>
      </c>
      <c r="F1336" s="165"/>
      <c r="G1336" s="149"/>
      <c r="H1336" s="444" t="s">
        <v>1322</v>
      </c>
      <c r="I1336" s="440"/>
      <c r="J1336" s="441"/>
      <c r="K1336" s="105"/>
      <c r="L1336" s="104"/>
      <c r="M1336" s="109"/>
      <c r="N1336" s="109"/>
      <c r="O1336" s="84"/>
      <c r="P1336" s="108"/>
      <c r="Q1336" s="108"/>
      <c r="R1336" s="108"/>
      <c r="S1336" s="167"/>
      <c r="T1336" s="108"/>
      <c r="U1336" s="168"/>
      <c r="V1336" s="108"/>
    </row>
    <row r="1337" spans="1:22" ht="15" customHeight="1">
      <c r="A1337" s="191">
        <v>54959473</v>
      </c>
      <c r="B1337" s="132">
        <v>44754</v>
      </c>
      <c r="C1337" s="79">
        <v>44756</v>
      </c>
      <c r="D1337" s="81" t="s">
        <v>862</v>
      </c>
      <c r="E1337" s="172" t="s">
        <v>1323</v>
      </c>
      <c r="F1337" s="103">
        <v>40</v>
      </c>
      <c r="G1337" s="114" t="s">
        <v>1322</v>
      </c>
      <c r="H1337" s="114" t="s">
        <v>1216</v>
      </c>
      <c r="I1337" s="162">
        <v>44787</v>
      </c>
      <c r="J1337" s="76"/>
      <c r="K1337" s="117" t="s">
        <v>932</v>
      </c>
      <c r="L1337" s="232" t="s">
        <v>1324</v>
      </c>
      <c r="M1337" s="77" t="s">
        <v>1250</v>
      </c>
      <c r="N1337" s="83"/>
      <c r="O1337" s="84"/>
      <c r="P1337" s="76">
        <v>70</v>
      </c>
      <c r="Q1337" s="127">
        <v>21500</v>
      </c>
      <c r="R1337" s="127">
        <v>2</v>
      </c>
      <c r="S1337" s="128" t="s">
        <v>953</v>
      </c>
      <c r="T1337" s="129" t="s">
        <v>954</v>
      </c>
      <c r="U1337" s="127">
        <v>14.62</v>
      </c>
      <c r="V1337" s="117" t="s">
        <v>934</v>
      </c>
    </row>
    <row r="1338" spans="1:22" ht="15" customHeight="1">
      <c r="A1338" s="191">
        <v>54302880</v>
      </c>
      <c r="B1338" s="132">
        <v>44754</v>
      </c>
      <c r="C1338" s="79">
        <v>44756</v>
      </c>
      <c r="D1338" s="81" t="s">
        <v>862</v>
      </c>
      <c r="E1338" s="172" t="s">
        <v>1323</v>
      </c>
      <c r="F1338" s="103">
        <v>40</v>
      </c>
      <c r="G1338" s="114" t="s">
        <v>1322</v>
      </c>
      <c r="H1338" s="114" t="s">
        <v>1216</v>
      </c>
      <c r="I1338" s="162">
        <v>44787</v>
      </c>
      <c r="J1338" s="76"/>
      <c r="K1338" s="117" t="s">
        <v>932</v>
      </c>
      <c r="L1338" s="232" t="s">
        <v>1325</v>
      </c>
      <c r="M1338" s="77" t="s">
        <v>1250</v>
      </c>
      <c r="N1338" s="83"/>
      <c r="O1338" s="84"/>
      <c r="P1338" s="76">
        <v>72</v>
      </c>
      <c r="Q1338" s="76">
        <v>19900</v>
      </c>
      <c r="R1338" s="76">
        <v>2</v>
      </c>
      <c r="S1338" s="85" t="s">
        <v>953</v>
      </c>
      <c r="T1338" s="76" t="s">
        <v>1001</v>
      </c>
      <c r="U1338" s="76">
        <v>14.62</v>
      </c>
      <c r="V1338" s="117" t="s">
        <v>934</v>
      </c>
    </row>
    <row r="1339" spans="1:22" ht="15" customHeight="1">
      <c r="A1339" s="140">
        <v>94484920</v>
      </c>
      <c r="B1339" s="78">
        <v>44758</v>
      </c>
      <c r="C1339" s="79">
        <v>44759</v>
      </c>
      <c r="D1339" s="77" t="s">
        <v>862</v>
      </c>
      <c r="E1339" s="172" t="s">
        <v>1326</v>
      </c>
      <c r="F1339" s="103">
        <v>40</v>
      </c>
      <c r="G1339" s="114" t="s">
        <v>1322</v>
      </c>
      <c r="H1339" s="81" t="s">
        <v>1247</v>
      </c>
      <c r="I1339" s="78">
        <v>44791</v>
      </c>
      <c r="J1339" s="81"/>
      <c r="K1339" s="97" t="s">
        <v>882</v>
      </c>
      <c r="L1339" s="82" t="s">
        <v>1244</v>
      </c>
      <c r="M1339" s="77" t="s">
        <v>7</v>
      </c>
      <c r="N1339" s="250">
        <v>44774</v>
      </c>
      <c r="O1339" s="84"/>
      <c r="P1339" s="76">
        <v>72</v>
      </c>
      <c r="Q1339" s="76">
        <v>19500</v>
      </c>
      <c r="R1339" s="76">
        <v>2</v>
      </c>
      <c r="S1339" s="85" t="s">
        <v>902</v>
      </c>
      <c r="T1339" s="81" t="s">
        <v>906</v>
      </c>
      <c r="U1339" s="76">
        <v>14.62</v>
      </c>
      <c r="V1339" s="90" t="s">
        <v>884</v>
      </c>
    </row>
    <row r="1340" spans="1:22" ht="15" customHeight="1">
      <c r="A1340" s="140">
        <v>94951977</v>
      </c>
      <c r="B1340" s="78">
        <v>44758</v>
      </c>
      <c r="C1340" s="79">
        <v>44759</v>
      </c>
      <c r="D1340" s="77" t="s">
        <v>862</v>
      </c>
      <c r="E1340" s="172" t="s">
        <v>1326</v>
      </c>
      <c r="F1340" s="81">
        <v>80</v>
      </c>
      <c r="G1340" s="114" t="s">
        <v>1322</v>
      </c>
      <c r="H1340" s="98">
        <v>44761</v>
      </c>
      <c r="I1340" s="139" t="s">
        <v>1327</v>
      </c>
      <c r="J1340" s="81"/>
      <c r="K1340" s="97" t="s">
        <v>882</v>
      </c>
      <c r="L1340" s="82" t="s">
        <v>1244</v>
      </c>
      <c r="M1340" s="77" t="s">
        <v>7</v>
      </c>
      <c r="N1340" s="250">
        <v>44792</v>
      </c>
      <c r="O1340" s="84"/>
      <c r="P1340" s="76">
        <v>69</v>
      </c>
      <c r="Q1340" s="81">
        <v>25000</v>
      </c>
      <c r="R1340" s="76">
        <v>4</v>
      </c>
      <c r="S1340" s="85" t="s">
        <v>865</v>
      </c>
      <c r="T1340" s="101" t="s">
        <v>897</v>
      </c>
      <c r="U1340" s="76">
        <v>25.38</v>
      </c>
      <c r="V1340" s="90" t="s">
        <v>884</v>
      </c>
    </row>
    <row r="1341" spans="1:22" ht="15" customHeight="1">
      <c r="A1341" s="140">
        <v>59187765</v>
      </c>
      <c r="B1341" s="78">
        <v>44745</v>
      </c>
      <c r="C1341" s="79">
        <v>44746</v>
      </c>
      <c r="D1341" s="77" t="s">
        <v>862</v>
      </c>
      <c r="E1341" s="172" t="s">
        <v>1328</v>
      </c>
      <c r="F1341" s="81">
        <v>80</v>
      </c>
      <c r="G1341" s="114" t="s">
        <v>1322</v>
      </c>
      <c r="H1341" s="81" t="s">
        <v>984</v>
      </c>
      <c r="I1341" s="78">
        <v>44776</v>
      </c>
      <c r="J1341" s="81"/>
      <c r="K1341" s="97" t="s">
        <v>882</v>
      </c>
      <c r="L1341" s="82" t="s">
        <v>985</v>
      </c>
      <c r="M1341" s="77" t="s">
        <v>7</v>
      </c>
      <c r="N1341" s="83">
        <v>44789</v>
      </c>
      <c r="O1341" s="84"/>
      <c r="P1341" s="76">
        <v>69</v>
      </c>
      <c r="Q1341" s="81">
        <v>25000</v>
      </c>
      <c r="R1341" s="81">
        <v>4</v>
      </c>
      <c r="S1341" s="89" t="s">
        <v>877</v>
      </c>
      <c r="T1341" s="100" t="s">
        <v>891</v>
      </c>
      <c r="U1341" s="81">
        <v>25.22</v>
      </c>
      <c r="V1341" s="90" t="s">
        <v>884</v>
      </c>
    </row>
    <row r="1342" spans="1:22" ht="15" customHeight="1">
      <c r="A1342" s="140">
        <v>94067998</v>
      </c>
      <c r="B1342" s="243">
        <v>44754</v>
      </c>
      <c r="C1342" s="120">
        <v>44755</v>
      </c>
      <c r="D1342" s="121" t="s">
        <v>862</v>
      </c>
      <c r="E1342" s="253" t="s">
        <v>1329</v>
      </c>
      <c r="F1342" s="114">
        <v>80</v>
      </c>
      <c r="G1342" s="114" t="s">
        <v>1322</v>
      </c>
      <c r="H1342" s="98">
        <v>44755</v>
      </c>
      <c r="I1342" s="77" t="s">
        <v>1330</v>
      </c>
      <c r="J1342" s="81"/>
      <c r="K1342" s="97" t="s">
        <v>882</v>
      </c>
      <c r="L1342" s="82" t="s">
        <v>1154</v>
      </c>
      <c r="M1342" s="121" t="s">
        <v>7</v>
      </c>
      <c r="N1342" s="122"/>
      <c r="O1342" s="84"/>
      <c r="P1342" s="176">
        <v>69</v>
      </c>
      <c r="Q1342" s="86">
        <v>25000</v>
      </c>
      <c r="R1342" s="86">
        <v>4</v>
      </c>
      <c r="S1342" s="170" t="s">
        <v>875</v>
      </c>
      <c r="T1342" s="254" t="s">
        <v>891</v>
      </c>
      <c r="U1342" s="86">
        <v>25.22</v>
      </c>
      <c r="V1342" s="255" t="s">
        <v>884</v>
      </c>
    </row>
    <row r="1343" spans="1:22" ht="15.75" customHeight="1">
      <c r="A1343" s="104"/>
      <c r="B1343" s="165"/>
      <c r="C1343" s="165"/>
      <c r="D1343" s="165"/>
      <c r="E1343" s="161">
        <v>44766.9375</v>
      </c>
      <c r="F1343" s="165"/>
      <c r="G1343" s="149"/>
      <c r="H1343" s="444" t="s">
        <v>1331</v>
      </c>
      <c r="I1343" s="440"/>
      <c r="J1343" s="441"/>
      <c r="K1343" s="105"/>
      <c r="L1343" s="104"/>
      <c r="M1343" s="109"/>
      <c r="N1343" s="109"/>
      <c r="O1343" s="84"/>
      <c r="P1343" s="108"/>
      <c r="Q1343" s="108"/>
      <c r="R1343" s="108"/>
      <c r="S1343" s="167"/>
      <c r="T1343" s="108"/>
      <c r="U1343" s="168"/>
      <c r="V1343" s="108"/>
    </row>
    <row r="1344" spans="1:22" ht="15" customHeight="1">
      <c r="A1344" s="251">
        <v>55215628</v>
      </c>
      <c r="B1344" s="132">
        <v>44754</v>
      </c>
      <c r="C1344" s="79">
        <v>44760</v>
      </c>
      <c r="D1344" s="126" t="s">
        <v>1063</v>
      </c>
      <c r="E1344" s="172" t="s">
        <v>1332</v>
      </c>
      <c r="F1344" s="150"/>
      <c r="G1344" s="81" t="s">
        <v>1331</v>
      </c>
      <c r="H1344" s="81"/>
      <c r="I1344" s="81"/>
      <c r="J1344" s="76"/>
      <c r="K1344" s="150" t="s">
        <v>393</v>
      </c>
      <c r="L1344" s="124" t="s">
        <v>1333</v>
      </c>
      <c r="M1344" s="77" t="s">
        <v>1334</v>
      </c>
      <c r="N1344" s="83"/>
      <c r="O1344" s="84"/>
      <c r="P1344" s="127"/>
      <c r="Q1344" s="127"/>
      <c r="R1344" s="127"/>
      <c r="S1344" s="128"/>
      <c r="T1344" s="129"/>
      <c r="U1344" s="76">
        <v>25.22</v>
      </c>
      <c r="V1344" s="222"/>
    </row>
    <row r="1345" spans="1:22" ht="15.75" customHeight="1">
      <c r="A1345" s="104"/>
      <c r="B1345" s="165"/>
      <c r="C1345" s="165"/>
      <c r="D1345" s="165"/>
      <c r="E1345" s="161">
        <v>44766.9375</v>
      </c>
      <c r="F1345" s="165"/>
      <c r="G1345" s="149"/>
      <c r="H1345" s="444" t="s">
        <v>1335</v>
      </c>
      <c r="I1345" s="440"/>
      <c r="J1345" s="441"/>
      <c r="K1345" s="105"/>
      <c r="L1345" s="104"/>
      <c r="M1345" s="109"/>
      <c r="N1345" s="109"/>
      <c r="O1345" s="84"/>
      <c r="P1345" s="108"/>
      <c r="Q1345" s="108"/>
      <c r="R1345" s="108"/>
      <c r="S1345" s="167"/>
      <c r="T1345" s="108"/>
      <c r="U1345" s="168"/>
      <c r="V1345" s="108"/>
    </row>
    <row r="1346" spans="1:22" ht="15" customHeight="1">
      <c r="A1346" s="191">
        <v>52146610</v>
      </c>
      <c r="B1346" s="132">
        <v>44749</v>
      </c>
      <c r="C1346" s="79">
        <v>44756</v>
      </c>
      <c r="D1346" s="102" t="s">
        <v>1043</v>
      </c>
      <c r="E1346" s="172" t="s">
        <v>1336</v>
      </c>
      <c r="F1346" s="81"/>
      <c r="G1346" s="81" t="s">
        <v>1335</v>
      </c>
      <c r="H1346" s="81"/>
      <c r="I1346" s="81"/>
      <c r="J1346" s="221" t="s">
        <v>1180</v>
      </c>
      <c r="K1346" s="77" t="s">
        <v>393</v>
      </c>
      <c r="L1346" s="77" t="s">
        <v>1045</v>
      </c>
      <c r="M1346" s="76" t="s">
        <v>1046</v>
      </c>
      <c r="N1346" s="122"/>
      <c r="O1346" s="84"/>
      <c r="P1346" s="127"/>
      <c r="Q1346" s="127"/>
      <c r="R1346" s="127"/>
      <c r="S1346" s="128"/>
      <c r="T1346" s="174"/>
      <c r="U1346" s="81">
        <v>25.22</v>
      </c>
      <c r="V1346" s="222"/>
    </row>
    <row r="1347" spans="1:22" ht="15" customHeight="1">
      <c r="A1347" s="191">
        <v>95903092</v>
      </c>
      <c r="B1347" s="119">
        <v>44718</v>
      </c>
      <c r="C1347" s="130">
        <v>44727</v>
      </c>
      <c r="D1347" s="114" t="s">
        <v>943</v>
      </c>
      <c r="E1347" s="256" t="s">
        <v>1337</v>
      </c>
      <c r="F1347" s="114">
        <v>80</v>
      </c>
      <c r="G1347" s="114" t="s">
        <v>1335</v>
      </c>
      <c r="H1347" s="81" t="s">
        <v>889</v>
      </c>
      <c r="I1347" s="162">
        <v>44766</v>
      </c>
      <c r="J1347" s="121" t="s">
        <v>1338</v>
      </c>
      <c r="K1347" s="257" t="s">
        <v>1320</v>
      </c>
      <c r="L1347" s="131"/>
      <c r="M1347" s="121" t="s">
        <v>41</v>
      </c>
      <c r="N1347" s="122"/>
      <c r="O1347" s="84"/>
      <c r="P1347" s="76">
        <v>68.5</v>
      </c>
      <c r="Q1347" s="76">
        <v>25000</v>
      </c>
      <c r="R1347" s="76">
        <v>4</v>
      </c>
      <c r="S1347" s="85" t="s">
        <v>865</v>
      </c>
      <c r="T1347" s="76" t="s">
        <v>873</v>
      </c>
      <c r="U1347" s="76">
        <v>25.7</v>
      </c>
      <c r="V1347" s="252" t="s">
        <v>1321</v>
      </c>
    </row>
    <row r="1348" spans="1:22" ht="15.75" customHeight="1">
      <c r="A1348" s="104"/>
      <c r="B1348" s="165"/>
      <c r="C1348" s="165"/>
      <c r="D1348" s="165"/>
      <c r="E1348" s="161">
        <v>44766.9375</v>
      </c>
      <c r="F1348" s="165"/>
      <c r="G1348" s="149"/>
      <c r="H1348" s="444" t="s">
        <v>1339</v>
      </c>
      <c r="I1348" s="440"/>
      <c r="J1348" s="441"/>
      <c r="K1348" s="105"/>
      <c r="L1348" s="104"/>
      <c r="M1348" s="109"/>
      <c r="N1348" s="109"/>
      <c r="O1348" s="84"/>
      <c r="P1348" s="108"/>
      <c r="Q1348" s="108"/>
      <c r="R1348" s="108"/>
      <c r="S1348" s="167"/>
      <c r="T1348" s="108"/>
      <c r="U1348" s="168"/>
      <c r="V1348" s="108"/>
    </row>
    <row r="1349" spans="1:22" ht="15" customHeight="1">
      <c r="A1349" s="140">
        <v>54953682</v>
      </c>
      <c r="B1349" s="78">
        <v>44759</v>
      </c>
      <c r="C1349" s="79">
        <v>44760</v>
      </c>
      <c r="D1349" s="77" t="s">
        <v>862</v>
      </c>
      <c r="E1349" s="172" t="s">
        <v>1340</v>
      </c>
      <c r="F1349" s="103">
        <v>40</v>
      </c>
      <c r="G1349" s="81" t="s">
        <v>1339</v>
      </c>
      <c r="H1349" s="81" t="s">
        <v>1276</v>
      </c>
      <c r="I1349" s="78">
        <v>44792</v>
      </c>
      <c r="J1349" s="81" t="s">
        <v>1341</v>
      </c>
      <c r="K1349" s="117" t="s">
        <v>932</v>
      </c>
      <c r="L1349" s="82" t="s">
        <v>1253</v>
      </c>
      <c r="M1349" s="77" t="s">
        <v>6</v>
      </c>
      <c r="N1349" s="83"/>
      <c r="O1349" s="84"/>
      <c r="P1349" s="76">
        <v>70</v>
      </c>
      <c r="Q1349" s="127">
        <v>22000</v>
      </c>
      <c r="R1349" s="127">
        <v>2</v>
      </c>
      <c r="S1349" s="128" t="s">
        <v>953</v>
      </c>
      <c r="T1349" s="129" t="s">
        <v>954</v>
      </c>
      <c r="U1349" s="127">
        <v>14.62</v>
      </c>
      <c r="V1349" s="117" t="s">
        <v>934</v>
      </c>
    </row>
    <row r="1350" spans="1:22" ht="15" customHeight="1">
      <c r="A1350" s="191">
        <v>98464050</v>
      </c>
      <c r="B1350" s="132">
        <v>44743</v>
      </c>
      <c r="C1350" s="79">
        <v>44756</v>
      </c>
      <c r="D1350" s="81" t="s">
        <v>862</v>
      </c>
      <c r="E1350" s="172" t="s">
        <v>1312</v>
      </c>
      <c r="F1350" s="103">
        <v>40</v>
      </c>
      <c r="G1350" s="81" t="s">
        <v>1339</v>
      </c>
      <c r="H1350" s="81" t="s">
        <v>1216</v>
      </c>
      <c r="I1350" s="98">
        <v>44787</v>
      </c>
      <c r="J1350" s="81"/>
      <c r="K1350" s="77" t="s">
        <v>1342</v>
      </c>
      <c r="L1350" s="124" t="s">
        <v>1343</v>
      </c>
      <c r="M1350" s="171" t="s">
        <v>1066</v>
      </c>
      <c r="N1350" s="122"/>
      <c r="O1350" s="84"/>
      <c r="P1350" s="76">
        <v>72</v>
      </c>
      <c r="Q1350" s="76">
        <v>21200</v>
      </c>
      <c r="R1350" s="76">
        <v>2</v>
      </c>
      <c r="S1350" s="85" t="s">
        <v>902</v>
      </c>
      <c r="T1350" s="76" t="s">
        <v>1007</v>
      </c>
      <c r="U1350" s="76">
        <v>14.62</v>
      </c>
      <c r="V1350" s="81" t="s">
        <v>1344</v>
      </c>
    </row>
    <row r="1351" spans="1:22" ht="15" customHeight="1">
      <c r="A1351" s="140">
        <v>54958079</v>
      </c>
      <c r="B1351" s="78">
        <v>44754</v>
      </c>
      <c r="C1351" s="79">
        <v>44754</v>
      </c>
      <c r="D1351" s="77" t="s">
        <v>862</v>
      </c>
      <c r="E1351" s="172" t="s">
        <v>1340</v>
      </c>
      <c r="F1351" s="103">
        <v>40</v>
      </c>
      <c r="G1351" s="81" t="s">
        <v>1339</v>
      </c>
      <c r="H1351" s="81" t="s">
        <v>1276</v>
      </c>
      <c r="I1351" s="78">
        <v>44792</v>
      </c>
      <c r="J1351" s="81" t="s">
        <v>1345</v>
      </c>
      <c r="K1351" s="117" t="s">
        <v>932</v>
      </c>
      <c r="L1351" s="82" t="s">
        <v>1164</v>
      </c>
      <c r="M1351" s="77" t="s">
        <v>6</v>
      </c>
      <c r="N1351" s="83"/>
      <c r="O1351" s="84"/>
      <c r="P1351" s="76">
        <v>70</v>
      </c>
      <c r="Q1351" s="127">
        <v>22000</v>
      </c>
      <c r="R1351" s="127">
        <v>2</v>
      </c>
      <c r="S1351" s="128" t="s">
        <v>953</v>
      </c>
      <c r="T1351" s="129" t="s">
        <v>954</v>
      </c>
      <c r="U1351" s="127">
        <v>14.62</v>
      </c>
      <c r="V1351" s="117" t="s">
        <v>934</v>
      </c>
    </row>
    <row r="1352" spans="1:22" ht="15" customHeight="1">
      <c r="A1352" s="140">
        <v>59988071</v>
      </c>
      <c r="B1352" s="78">
        <v>44759</v>
      </c>
      <c r="C1352" s="79">
        <v>44760</v>
      </c>
      <c r="D1352" s="77" t="s">
        <v>862</v>
      </c>
      <c r="E1352" s="172" t="s">
        <v>1340</v>
      </c>
      <c r="F1352" s="102">
        <v>60</v>
      </c>
      <c r="G1352" s="81" t="s">
        <v>1339</v>
      </c>
      <c r="H1352" s="81" t="s">
        <v>1276</v>
      </c>
      <c r="I1352" s="78">
        <v>44792</v>
      </c>
      <c r="J1352" s="81" t="s">
        <v>1281</v>
      </c>
      <c r="K1352" s="117" t="s">
        <v>932</v>
      </c>
      <c r="L1352" s="82" t="s">
        <v>1253</v>
      </c>
      <c r="M1352" s="77" t="s">
        <v>6</v>
      </c>
      <c r="N1352" s="83"/>
      <c r="O1352" s="84"/>
      <c r="P1352" s="76">
        <v>72</v>
      </c>
      <c r="Q1352" s="76">
        <v>22000</v>
      </c>
      <c r="R1352" s="76">
        <v>3</v>
      </c>
      <c r="S1352" s="85" t="s">
        <v>899</v>
      </c>
      <c r="T1352" s="76" t="s">
        <v>952</v>
      </c>
      <c r="U1352" s="76">
        <v>19.62</v>
      </c>
      <c r="V1352" s="117" t="s">
        <v>934</v>
      </c>
    </row>
    <row r="1353" spans="1:22" ht="15" customHeight="1">
      <c r="A1353" s="140">
        <v>94536919</v>
      </c>
      <c r="B1353" s="78">
        <v>44757</v>
      </c>
      <c r="C1353" s="79">
        <v>44758</v>
      </c>
      <c r="D1353" s="77" t="s">
        <v>862</v>
      </c>
      <c r="E1353" s="172" t="s">
        <v>1340</v>
      </c>
      <c r="F1353" s="102">
        <v>60</v>
      </c>
      <c r="G1353" s="81" t="s">
        <v>1339</v>
      </c>
      <c r="H1353" s="81" t="s">
        <v>1276</v>
      </c>
      <c r="I1353" s="78">
        <v>44792</v>
      </c>
      <c r="J1353" s="81"/>
      <c r="K1353" s="117" t="s">
        <v>932</v>
      </c>
      <c r="L1353" s="82" t="s">
        <v>1220</v>
      </c>
      <c r="M1353" s="77" t="s">
        <v>6</v>
      </c>
      <c r="N1353" s="83"/>
      <c r="O1353" s="84"/>
      <c r="P1353" s="76">
        <v>72</v>
      </c>
      <c r="Q1353" s="76">
        <v>20200</v>
      </c>
      <c r="R1353" s="76">
        <v>3</v>
      </c>
      <c r="S1353" s="85" t="s">
        <v>899</v>
      </c>
      <c r="T1353" s="76" t="s">
        <v>1130</v>
      </c>
      <c r="U1353" s="76">
        <v>19.72</v>
      </c>
      <c r="V1353" s="117" t="s">
        <v>934</v>
      </c>
    </row>
    <row r="1354" spans="1:22" ht="15.75" customHeight="1">
      <c r="A1354" s="104"/>
      <c r="B1354" s="165"/>
      <c r="C1354" s="165"/>
      <c r="D1354" s="165"/>
      <c r="E1354" s="161">
        <v>44766.9375</v>
      </c>
      <c r="F1354" s="165"/>
      <c r="G1354" s="149"/>
      <c r="H1354" s="444" t="s">
        <v>1346</v>
      </c>
      <c r="I1354" s="440"/>
      <c r="J1354" s="441"/>
      <c r="K1354" s="105"/>
      <c r="L1354" s="104"/>
      <c r="M1354" s="109"/>
      <c r="N1354" s="109"/>
      <c r="O1354" s="84"/>
      <c r="P1354" s="108"/>
      <c r="Q1354" s="108"/>
      <c r="R1354" s="108"/>
      <c r="S1354" s="167"/>
      <c r="T1354" s="108"/>
      <c r="U1354" s="168"/>
      <c r="V1354" s="108"/>
    </row>
    <row r="1355" spans="1:22" ht="15" customHeight="1">
      <c r="A1355" s="191">
        <v>90862640</v>
      </c>
      <c r="B1355" s="132">
        <v>44756</v>
      </c>
      <c r="C1355" s="79">
        <v>44760</v>
      </c>
      <c r="D1355" s="173" t="s">
        <v>1036</v>
      </c>
      <c r="E1355" s="172" t="s">
        <v>1332</v>
      </c>
      <c r="F1355" s="76"/>
      <c r="G1355" s="81" t="s">
        <v>1346</v>
      </c>
      <c r="H1355" s="81"/>
      <c r="I1355" s="81"/>
      <c r="J1355" s="221" t="s">
        <v>1184</v>
      </c>
      <c r="K1355" s="76" t="s">
        <v>1038</v>
      </c>
      <c r="L1355" s="124" t="s">
        <v>1039</v>
      </c>
      <c r="M1355" s="77" t="s">
        <v>1040</v>
      </c>
      <c r="N1355" s="83"/>
      <c r="O1355" s="84"/>
      <c r="P1355" s="127"/>
      <c r="Q1355" s="127"/>
      <c r="R1355" s="127"/>
      <c r="S1355" s="128"/>
      <c r="T1355" s="129"/>
      <c r="U1355" s="76">
        <v>25.7</v>
      </c>
      <c r="V1355" s="222"/>
    </row>
    <row r="1356" spans="1:22" ht="15" customHeight="1">
      <c r="A1356" s="191">
        <v>90882580</v>
      </c>
      <c r="B1356" s="132">
        <v>44759</v>
      </c>
      <c r="C1356" s="79">
        <v>44762</v>
      </c>
      <c r="D1356" s="173" t="s">
        <v>1036</v>
      </c>
      <c r="E1356" s="172" t="s">
        <v>1347</v>
      </c>
      <c r="F1356" s="76"/>
      <c r="G1356" s="81" t="s">
        <v>1346</v>
      </c>
      <c r="H1356" s="81"/>
      <c r="I1356" s="81"/>
      <c r="J1356" s="221" t="s">
        <v>1184</v>
      </c>
      <c r="K1356" s="77" t="s">
        <v>1348</v>
      </c>
      <c r="L1356" s="124" t="s">
        <v>1349</v>
      </c>
      <c r="M1356" s="77" t="s">
        <v>1350</v>
      </c>
      <c r="N1356" s="83"/>
      <c r="O1356" s="84"/>
      <c r="P1356" s="127"/>
      <c r="Q1356" s="127"/>
      <c r="R1356" s="127"/>
      <c r="S1356" s="128"/>
      <c r="T1356" s="129"/>
      <c r="U1356" s="76">
        <v>25.7</v>
      </c>
      <c r="V1356" s="222"/>
    </row>
    <row r="1357" spans="1:22" ht="15" customHeight="1">
      <c r="A1357" s="91"/>
      <c r="B1357" s="93"/>
      <c r="C1357" s="93"/>
      <c r="D1357" s="92"/>
      <c r="E1357" s="161">
        <v>44768.055555555555</v>
      </c>
      <c r="F1357" s="92"/>
      <c r="G1357" s="190"/>
      <c r="H1357" s="439" t="s">
        <v>1351</v>
      </c>
      <c r="I1357" s="440"/>
      <c r="J1357" s="441"/>
      <c r="K1357" s="92"/>
      <c r="L1357" s="92"/>
      <c r="M1357" s="92"/>
      <c r="N1357" s="226"/>
      <c r="O1357" s="84"/>
      <c r="P1357" s="92"/>
      <c r="Q1357" s="92"/>
      <c r="R1357" s="92"/>
      <c r="S1357" s="92"/>
      <c r="T1357" s="92"/>
      <c r="U1357" s="92"/>
      <c r="V1357" s="92"/>
    </row>
    <row r="1358" spans="1:22" ht="15" customHeight="1">
      <c r="A1358" s="258">
        <v>54127493</v>
      </c>
      <c r="B1358" s="78">
        <v>44758</v>
      </c>
      <c r="C1358" s="79">
        <v>44759</v>
      </c>
      <c r="D1358" s="77" t="s">
        <v>862</v>
      </c>
      <c r="E1358" s="172" t="s">
        <v>1352</v>
      </c>
      <c r="F1358" s="81">
        <v>80</v>
      </c>
      <c r="G1358" s="81" t="s">
        <v>1351</v>
      </c>
      <c r="H1358" s="98">
        <v>44760</v>
      </c>
      <c r="I1358" s="139" t="s">
        <v>1353</v>
      </c>
      <c r="J1358" s="81"/>
      <c r="K1358" s="97" t="s">
        <v>882</v>
      </c>
      <c r="L1358" s="82" t="s">
        <v>1244</v>
      </c>
      <c r="M1358" s="77" t="s">
        <v>7</v>
      </c>
      <c r="N1358" s="83"/>
      <c r="O1358" s="84"/>
      <c r="P1358" s="76">
        <v>69</v>
      </c>
      <c r="Q1358" s="81">
        <v>25000</v>
      </c>
      <c r="R1358" s="81">
        <v>4</v>
      </c>
      <c r="S1358" s="89" t="s">
        <v>877</v>
      </c>
      <c r="T1358" s="100" t="s">
        <v>891</v>
      </c>
      <c r="U1358" s="81">
        <v>25.22</v>
      </c>
      <c r="V1358" s="90" t="s">
        <v>884</v>
      </c>
    </row>
    <row r="1359" spans="1:22" ht="15" customHeight="1">
      <c r="A1359" s="258">
        <v>54108493</v>
      </c>
      <c r="B1359" s="78">
        <v>44758</v>
      </c>
      <c r="C1359" s="79">
        <v>44759</v>
      </c>
      <c r="D1359" s="77" t="s">
        <v>862</v>
      </c>
      <c r="E1359" s="172" t="s">
        <v>1352</v>
      </c>
      <c r="F1359" s="81">
        <v>80</v>
      </c>
      <c r="G1359" s="81" t="s">
        <v>1351</v>
      </c>
      <c r="H1359" s="81" t="s">
        <v>1241</v>
      </c>
      <c r="I1359" s="78">
        <v>44790</v>
      </c>
      <c r="J1359" s="81" t="s">
        <v>1354</v>
      </c>
      <c r="K1359" s="97" t="s">
        <v>882</v>
      </c>
      <c r="L1359" s="82" t="s">
        <v>1244</v>
      </c>
      <c r="M1359" s="77" t="s">
        <v>7</v>
      </c>
      <c r="N1359" s="83"/>
      <c r="O1359" s="84"/>
      <c r="P1359" s="76">
        <v>69</v>
      </c>
      <c r="Q1359" s="81">
        <v>25000</v>
      </c>
      <c r="R1359" s="81">
        <v>4</v>
      </c>
      <c r="S1359" s="89" t="s">
        <v>877</v>
      </c>
      <c r="T1359" s="100" t="s">
        <v>891</v>
      </c>
      <c r="U1359" s="81">
        <v>25.22</v>
      </c>
      <c r="V1359" s="90" t="s">
        <v>884</v>
      </c>
    </row>
    <row r="1360" spans="1:22" ht="15" customHeight="1">
      <c r="A1360" s="258">
        <v>54266887</v>
      </c>
      <c r="B1360" s="78">
        <v>44756</v>
      </c>
      <c r="C1360" s="79">
        <v>44756</v>
      </c>
      <c r="D1360" s="77" t="s">
        <v>862</v>
      </c>
      <c r="E1360" s="172" t="s">
        <v>1352</v>
      </c>
      <c r="F1360" s="81">
        <v>80</v>
      </c>
      <c r="G1360" s="81" t="s">
        <v>1351</v>
      </c>
      <c r="H1360" s="81"/>
      <c r="I1360" s="77"/>
      <c r="J1360" s="81"/>
      <c r="K1360" s="97" t="s">
        <v>882</v>
      </c>
      <c r="L1360" s="82" t="s">
        <v>1302</v>
      </c>
      <c r="M1360" s="77" t="s">
        <v>7</v>
      </c>
      <c r="N1360" s="83"/>
      <c r="O1360" s="84"/>
      <c r="P1360" s="76">
        <v>70</v>
      </c>
      <c r="Q1360" s="76">
        <v>23600</v>
      </c>
      <c r="R1360" s="81">
        <v>4</v>
      </c>
      <c r="S1360" s="85" t="s">
        <v>865</v>
      </c>
      <c r="T1360" s="76" t="s">
        <v>895</v>
      </c>
      <c r="U1360" s="76">
        <v>25.69</v>
      </c>
      <c r="V1360" s="90" t="s">
        <v>884</v>
      </c>
    </row>
    <row r="1361" spans="1:22" ht="15" customHeight="1">
      <c r="A1361" s="258">
        <v>54287966</v>
      </c>
      <c r="B1361" s="78">
        <v>44756</v>
      </c>
      <c r="C1361" s="79">
        <v>44756</v>
      </c>
      <c r="D1361" s="77" t="s">
        <v>862</v>
      </c>
      <c r="E1361" s="172" t="s">
        <v>1352</v>
      </c>
      <c r="F1361" s="81">
        <v>80</v>
      </c>
      <c r="G1361" s="81" t="s">
        <v>1351</v>
      </c>
      <c r="H1361" s="81"/>
      <c r="I1361" s="77"/>
      <c r="J1361" s="81"/>
      <c r="K1361" s="97" t="s">
        <v>882</v>
      </c>
      <c r="L1361" s="82" t="s">
        <v>1302</v>
      </c>
      <c r="M1361" s="77" t="s">
        <v>7</v>
      </c>
      <c r="N1361" s="83"/>
      <c r="O1361" s="84"/>
      <c r="P1361" s="76">
        <v>69</v>
      </c>
      <c r="Q1361" s="81">
        <v>25000</v>
      </c>
      <c r="R1361" s="76">
        <v>4</v>
      </c>
      <c r="S1361" s="85" t="s">
        <v>865</v>
      </c>
      <c r="T1361" s="101" t="s">
        <v>897</v>
      </c>
      <c r="U1361" s="76">
        <v>25.38</v>
      </c>
      <c r="V1361" s="90" t="s">
        <v>884</v>
      </c>
    </row>
    <row r="1362" spans="1:22" ht="15" customHeight="1">
      <c r="A1362" s="258">
        <v>58637257</v>
      </c>
      <c r="B1362" s="78">
        <v>44756</v>
      </c>
      <c r="C1362" s="79">
        <v>44756</v>
      </c>
      <c r="D1362" s="77" t="s">
        <v>862</v>
      </c>
      <c r="E1362" s="172" t="s">
        <v>1352</v>
      </c>
      <c r="F1362" s="81">
        <v>80</v>
      </c>
      <c r="G1362" s="81" t="s">
        <v>1351</v>
      </c>
      <c r="H1362" s="81"/>
      <c r="I1362" s="77"/>
      <c r="J1362" s="81"/>
      <c r="K1362" s="97" t="s">
        <v>882</v>
      </c>
      <c r="L1362" s="82" t="s">
        <v>1302</v>
      </c>
      <c r="M1362" s="77" t="s">
        <v>7</v>
      </c>
      <c r="N1362" s="83"/>
      <c r="O1362" s="84"/>
      <c r="P1362" s="76">
        <v>69</v>
      </c>
      <c r="Q1362" s="81">
        <v>25000</v>
      </c>
      <c r="R1362" s="76">
        <v>4</v>
      </c>
      <c r="S1362" s="85" t="s">
        <v>865</v>
      </c>
      <c r="T1362" s="101" t="s">
        <v>897</v>
      </c>
      <c r="U1362" s="76">
        <v>25.38</v>
      </c>
      <c r="V1362" s="90" t="s">
        <v>884</v>
      </c>
    </row>
    <row r="1363" spans="1:22" ht="15" customHeight="1">
      <c r="A1363" s="258">
        <v>59518795</v>
      </c>
      <c r="B1363" s="78">
        <v>44756</v>
      </c>
      <c r="C1363" s="79">
        <v>44756</v>
      </c>
      <c r="D1363" s="77" t="s">
        <v>862</v>
      </c>
      <c r="E1363" s="172" t="s">
        <v>1352</v>
      </c>
      <c r="F1363" s="81">
        <v>80</v>
      </c>
      <c r="G1363" s="81" t="s">
        <v>1351</v>
      </c>
      <c r="H1363" s="81"/>
      <c r="I1363" s="77"/>
      <c r="J1363" s="81"/>
      <c r="K1363" s="97" t="s">
        <v>882</v>
      </c>
      <c r="L1363" s="82" t="s">
        <v>1302</v>
      </c>
      <c r="M1363" s="77" t="s">
        <v>7</v>
      </c>
      <c r="N1363" s="83"/>
      <c r="O1363" s="84"/>
      <c r="P1363" s="76">
        <v>69</v>
      </c>
      <c r="Q1363" s="81">
        <v>25000</v>
      </c>
      <c r="R1363" s="81">
        <v>4</v>
      </c>
      <c r="S1363" s="89" t="s">
        <v>877</v>
      </c>
      <c r="T1363" s="100" t="s">
        <v>891</v>
      </c>
      <c r="U1363" s="81">
        <v>25.22</v>
      </c>
      <c r="V1363" s="90" t="s">
        <v>884</v>
      </c>
    </row>
    <row r="1364" spans="1:22" ht="15" customHeight="1">
      <c r="A1364" s="258">
        <v>59872846</v>
      </c>
      <c r="B1364" s="78">
        <v>44756</v>
      </c>
      <c r="C1364" s="79">
        <v>44756</v>
      </c>
      <c r="D1364" s="77" t="s">
        <v>862</v>
      </c>
      <c r="E1364" s="172" t="s">
        <v>1352</v>
      </c>
      <c r="F1364" s="81">
        <v>80</v>
      </c>
      <c r="G1364" s="81" t="s">
        <v>1351</v>
      </c>
      <c r="H1364" s="81"/>
      <c r="I1364" s="77"/>
      <c r="J1364" s="81"/>
      <c r="K1364" s="97" t="s">
        <v>882</v>
      </c>
      <c r="L1364" s="82" t="s">
        <v>1302</v>
      </c>
      <c r="M1364" s="77" t="s">
        <v>7</v>
      </c>
      <c r="N1364" s="83"/>
      <c r="O1364" s="84"/>
      <c r="P1364" s="76">
        <v>69</v>
      </c>
      <c r="Q1364" s="76">
        <v>25000</v>
      </c>
      <c r="R1364" s="76">
        <v>4</v>
      </c>
      <c r="S1364" s="85" t="s">
        <v>865</v>
      </c>
      <c r="T1364" s="76" t="s">
        <v>919</v>
      </c>
      <c r="U1364" s="76">
        <v>26.22</v>
      </c>
      <c r="V1364" s="90" t="s">
        <v>884</v>
      </c>
    </row>
    <row r="1365" spans="1:22" ht="15" customHeight="1">
      <c r="A1365" s="258">
        <v>91739185</v>
      </c>
      <c r="B1365" s="78">
        <v>44756</v>
      </c>
      <c r="C1365" s="79">
        <v>44756</v>
      </c>
      <c r="D1365" s="77" t="s">
        <v>862</v>
      </c>
      <c r="E1365" s="172" t="s">
        <v>1355</v>
      </c>
      <c r="F1365" s="81">
        <v>80</v>
      </c>
      <c r="G1365" s="81" t="s">
        <v>1351</v>
      </c>
      <c r="H1365" s="81"/>
      <c r="I1365" s="77"/>
      <c r="J1365" s="81"/>
      <c r="K1365" s="97" t="s">
        <v>882</v>
      </c>
      <c r="L1365" s="82" t="s">
        <v>1302</v>
      </c>
      <c r="M1365" s="77" t="s">
        <v>7</v>
      </c>
      <c r="N1365" s="83"/>
      <c r="O1365" s="84"/>
      <c r="P1365" s="76">
        <v>69.2</v>
      </c>
      <c r="Q1365" s="76">
        <v>24400</v>
      </c>
      <c r="R1365" s="76">
        <v>4</v>
      </c>
      <c r="S1365" s="85" t="s">
        <v>865</v>
      </c>
      <c r="T1365" s="76" t="s">
        <v>866</v>
      </c>
      <c r="U1365" s="76">
        <v>25.46</v>
      </c>
      <c r="V1365" s="90" t="s">
        <v>884</v>
      </c>
    </row>
    <row r="1366" spans="1:22" ht="15" customHeight="1">
      <c r="A1366" s="258">
        <v>91739342</v>
      </c>
      <c r="B1366" s="78">
        <v>44756</v>
      </c>
      <c r="C1366" s="79">
        <v>44756</v>
      </c>
      <c r="D1366" s="77" t="s">
        <v>862</v>
      </c>
      <c r="E1366" s="172" t="s">
        <v>1355</v>
      </c>
      <c r="F1366" s="81">
        <v>80</v>
      </c>
      <c r="G1366" s="81" t="s">
        <v>1351</v>
      </c>
      <c r="H1366" s="81"/>
      <c r="I1366" s="77"/>
      <c r="J1366" s="81"/>
      <c r="K1366" s="97" t="s">
        <v>882</v>
      </c>
      <c r="L1366" s="82" t="s">
        <v>1302</v>
      </c>
      <c r="M1366" s="77" t="s">
        <v>7</v>
      </c>
      <c r="N1366" s="83"/>
      <c r="O1366" s="84"/>
      <c r="P1366" s="76">
        <v>74.5</v>
      </c>
      <c r="Q1366" s="76">
        <v>25100</v>
      </c>
      <c r="R1366" s="76">
        <v>4</v>
      </c>
      <c r="S1366" s="85" t="s">
        <v>865</v>
      </c>
      <c r="T1366" s="90" t="s">
        <v>879</v>
      </c>
      <c r="U1366" s="76">
        <v>25.62</v>
      </c>
      <c r="V1366" s="90" t="s">
        <v>884</v>
      </c>
    </row>
    <row r="1367" spans="1:22" ht="15" customHeight="1">
      <c r="A1367" s="258">
        <v>91741355</v>
      </c>
      <c r="B1367" s="78">
        <v>44756</v>
      </c>
      <c r="C1367" s="79">
        <v>44756</v>
      </c>
      <c r="D1367" s="77" t="s">
        <v>862</v>
      </c>
      <c r="E1367" s="172" t="s">
        <v>1355</v>
      </c>
      <c r="F1367" s="81">
        <v>80</v>
      </c>
      <c r="G1367" s="81" t="s">
        <v>1351</v>
      </c>
      <c r="H1367" s="81"/>
      <c r="I1367" s="77"/>
      <c r="J1367" s="81"/>
      <c r="K1367" s="97" t="s">
        <v>882</v>
      </c>
      <c r="L1367" s="82" t="s">
        <v>1302</v>
      </c>
      <c r="M1367" s="77" t="s">
        <v>7</v>
      </c>
      <c r="N1367" s="83"/>
      <c r="O1367" s="84"/>
      <c r="P1367" s="76">
        <v>69.2</v>
      </c>
      <c r="Q1367" s="76">
        <v>24400</v>
      </c>
      <c r="R1367" s="76">
        <v>4</v>
      </c>
      <c r="S1367" s="85" t="s">
        <v>865</v>
      </c>
      <c r="T1367" s="76" t="s">
        <v>866</v>
      </c>
      <c r="U1367" s="76">
        <v>25.46</v>
      </c>
      <c r="V1367" s="90" t="s">
        <v>884</v>
      </c>
    </row>
    <row r="1368" spans="1:22" ht="15" customHeight="1">
      <c r="A1368" s="258">
        <v>91743328</v>
      </c>
      <c r="B1368" s="78">
        <v>44756</v>
      </c>
      <c r="C1368" s="79">
        <v>44756</v>
      </c>
      <c r="D1368" s="77" t="s">
        <v>862</v>
      </c>
      <c r="E1368" s="172" t="s">
        <v>1355</v>
      </c>
      <c r="F1368" s="81">
        <v>80</v>
      </c>
      <c r="G1368" s="81" t="s">
        <v>1351</v>
      </c>
      <c r="H1368" s="81"/>
      <c r="I1368" s="77"/>
      <c r="J1368" s="81"/>
      <c r="K1368" s="97" t="s">
        <v>882</v>
      </c>
      <c r="L1368" s="82" t="s">
        <v>1302</v>
      </c>
      <c r="M1368" s="77" t="s">
        <v>7</v>
      </c>
      <c r="N1368" s="83"/>
      <c r="O1368" s="84"/>
      <c r="P1368" s="76">
        <v>69.2</v>
      </c>
      <c r="Q1368" s="76">
        <v>24500</v>
      </c>
      <c r="R1368" s="76">
        <v>4</v>
      </c>
      <c r="S1368" s="85" t="s">
        <v>865</v>
      </c>
      <c r="T1368" s="76" t="s">
        <v>866</v>
      </c>
      <c r="U1368" s="76">
        <v>25.46</v>
      </c>
      <c r="V1368" s="90" t="s">
        <v>884</v>
      </c>
    </row>
    <row r="1369" spans="1:22" ht="15" customHeight="1">
      <c r="A1369" s="258">
        <v>91963207</v>
      </c>
      <c r="B1369" s="78">
        <v>44756</v>
      </c>
      <c r="C1369" s="79">
        <v>44756</v>
      </c>
      <c r="D1369" s="77" t="s">
        <v>862</v>
      </c>
      <c r="E1369" s="172" t="s">
        <v>1355</v>
      </c>
      <c r="F1369" s="81">
        <v>80</v>
      </c>
      <c r="G1369" s="81" t="s">
        <v>1351</v>
      </c>
      <c r="H1369" s="81"/>
      <c r="I1369" s="77"/>
      <c r="J1369" s="81"/>
      <c r="K1369" s="97" t="s">
        <v>882</v>
      </c>
      <c r="L1369" s="82" t="s">
        <v>1302</v>
      </c>
      <c r="M1369" s="77" t="s">
        <v>7</v>
      </c>
      <c r="N1369" s="83"/>
      <c r="O1369" s="84"/>
      <c r="P1369" s="76">
        <v>68.5</v>
      </c>
      <c r="Q1369" s="76">
        <v>25400</v>
      </c>
      <c r="R1369" s="76">
        <v>4</v>
      </c>
      <c r="S1369" s="85" t="s">
        <v>865</v>
      </c>
      <c r="T1369" s="76" t="s">
        <v>873</v>
      </c>
      <c r="U1369" s="76">
        <v>25.7</v>
      </c>
      <c r="V1369" s="90" t="s">
        <v>884</v>
      </c>
    </row>
    <row r="1370" spans="1:22" ht="15" customHeight="1">
      <c r="A1370" s="258">
        <v>91986323</v>
      </c>
      <c r="B1370" s="78">
        <v>44756</v>
      </c>
      <c r="C1370" s="79">
        <v>44756</v>
      </c>
      <c r="D1370" s="77" t="s">
        <v>862</v>
      </c>
      <c r="E1370" s="172" t="s">
        <v>1355</v>
      </c>
      <c r="F1370" s="81">
        <v>80</v>
      </c>
      <c r="G1370" s="81" t="s">
        <v>1351</v>
      </c>
      <c r="H1370" s="81"/>
      <c r="I1370" s="77"/>
      <c r="J1370" s="81"/>
      <c r="K1370" s="97" t="s">
        <v>882</v>
      </c>
      <c r="L1370" s="82" t="s">
        <v>1302</v>
      </c>
      <c r="M1370" s="77" t="s">
        <v>7</v>
      </c>
      <c r="N1370" s="83"/>
      <c r="O1370" s="84"/>
      <c r="P1370" s="76">
        <v>68.5</v>
      </c>
      <c r="Q1370" s="76">
        <v>25300</v>
      </c>
      <c r="R1370" s="76">
        <v>4</v>
      </c>
      <c r="S1370" s="85" t="s">
        <v>865</v>
      </c>
      <c r="T1370" s="76" t="s">
        <v>873</v>
      </c>
      <c r="U1370" s="76">
        <v>25.7</v>
      </c>
      <c r="V1370" s="90" t="s">
        <v>884</v>
      </c>
    </row>
    <row r="1371" spans="1:22" ht="15" customHeight="1">
      <c r="A1371" s="258">
        <v>94181260</v>
      </c>
      <c r="B1371" s="78">
        <v>44756</v>
      </c>
      <c r="C1371" s="79">
        <v>44756</v>
      </c>
      <c r="D1371" s="77" t="s">
        <v>862</v>
      </c>
      <c r="E1371" s="172" t="s">
        <v>1355</v>
      </c>
      <c r="F1371" s="81">
        <v>80</v>
      </c>
      <c r="G1371" s="81" t="s">
        <v>1351</v>
      </c>
      <c r="H1371" s="81"/>
      <c r="I1371" s="77"/>
      <c r="J1371" s="81"/>
      <c r="K1371" s="97" t="s">
        <v>882</v>
      </c>
      <c r="L1371" s="82" t="s">
        <v>1302</v>
      </c>
      <c r="M1371" s="77" t="s">
        <v>7</v>
      </c>
      <c r="N1371" s="83"/>
      <c r="O1371" s="84"/>
      <c r="P1371" s="76">
        <v>69</v>
      </c>
      <c r="Q1371" s="81">
        <v>25000</v>
      </c>
      <c r="R1371" s="81">
        <v>4</v>
      </c>
      <c r="S1371" s="89" t="s">
        <v>877</v>
      </c>
      <c r="T1371" s="100" t="s">
        <v>891</v>
      </c>
      <c r="U1371" s="81">
        <v>25.22</v>
      </c>
      <c r="V1371" s="90" t="s">
        <v>884</v>
      </c>
    </row>
    <row r="1372" spans="1:22" ht="15" customHeight="1">
      <c r="A1372" s="258">
        <v>94183704</v>
      </c>
      <c r="B1372" s="78">
        <v>44756</v>
      </c>
      <c r="C1372" s="79">
        <v>44756</v>
      </c>
      <c r="D1372" s="77" t="s">
        <v>862</v>
      </c>
      <c r="E1372" s="172" t="s">
        <v>1355</v>
      </c>
      <c r="F1372" s="81">
        <v>80</v>
      </c>
      <c r="G1372" s="81" t="s">
        <v>1351</v>
      </c>
      <c r="H1372" s="81"/>
      <c r="I1372" s="77"/>
      <c r="J1372" s="81"/>
      <c r="K1372" s="97" t="s">
        <v>882</v>
      </c>
      <c r="L1372" s="82" t="s">
        <v>1302</v>
      </c>
      <c r="M1372" s="77" t="s">
        <v>7</v>
      </c>
      <c r="N1372" s="83"/>
      <c r="O1372" s="84"/>
      <c r="P1372" s="76">
        <v>69</v>
      </c>
      <c r="Q1372" s="81">
        <v>25000</v>
      </c>
      <c r="R1372" s="81">
        <v>4</v>
      </c>
      <c r="S1372" s="89" t="s">
        <v>877</v>
      </c>
      <c r="T1372" s="100" t="s">
        <v>891</v>
      </c>
      <c r="U1372" s="81">
        <v>25.22</v>
      </c>
      <c r="V1372" s="90" t="s">
        <v>884</v>
      </c>
    </row>
    <row r="1373" spans="1:22" ht="15" customHeight="1">
      <c r="A1373" s="258">
        <v>94508496</v>
      </c>
      <c r="B1373" s="78">
        <v>44756</v>
      </c>
      <c r="C1373" s="79">
        <v>44756</v>
      </c>
      <c r="D1373" s="77" t="s">
        <v>862</v>
      </c>
      <c r="E1373" s="172" t="s">
        <v>1355</v>
      </c>
      <c r="F1373" s="81">
        <v>80</v>
      </c>
      <c r="G1373" s="81" t="s">
        <v>1351</v>
      </c>
      <c r="H1373" s="81"/>
      <c r="I1373" s="77"/>
      <c r="J1373" s="81"/>
      <c r="K1373" s="97" t="s">
        <v>882</v>
      </c>
      <c r="L1373" s="82" t="s">
        <v>1302</v>
      </c>
      <c r="M1373" s="77" t="s">
        <v>7</v>
      </c>
      <c r="N1373" s="83"/>
      <c r="O1373" s="84"/>
      <c r="P1373" s="76">
        <v>69</v>
      </c>
      <c r="Q1373" s="81">
        <v>25000</v>
      </c>
      <c r="R1373" s="81">
        <v>4</v>
      </c>
      <c r="S1373" s="89" t="s">
        <v>877</v>
      </c>
      <c r="T1373" s="100" t="s">
        <v>891</v>
      </c>
      <c r="U1373" s="81">
        <v>25.22</v>
      </c>
      <c r="V1373" s="90" t="s">
        <v>884</v>
      </c>
    </row>
    <row r="1374" spans="1:22" ht="15" customHeight="1">
      <c r="A1374" s="258">
        <v>98017957</v>
      </c>
      <c r="B1374" s="78">
        <v>44756</v>
      </c>
      <c r="C1374" s="79">
        <v>44756</v>
      </c>
      <c r="D1374" s="77" t="s">
        <v>862</v>
      </c>
      <c r="E1374" s="172" t="s">
        <v>1355</v>
      </c>
      <c r="F1374" s="81">
        <v>80</v>
      </c>
      <c r="G1374" s="81" t="s">
        <v>1351</v>
      </c>
      <c r="H1374" s="81"/>
      <c r="I1374" s="77"/>
      <c r="J1374" s="81"/>
      <c r="K1374" s="97" t="s">
        <v>882</v>
      </c>
      <c r="L1374" s="82" t="s">
        <v>1302</v>
      </c>
      <c r="M1374" s="77" t="s">
        <v>7</v>
      </c>
      <c r="N1374" s="83"/>
      <c r="O1374" s="84"/>
      <c r="P1374" s="76">
        <v>69</v>
      </c>
      <c r="Q1374" s="76">
        <v>25000</v>
      </c>
      <c r="R1374" s="76">
        <v>4</v>
      </c>
      <c r="S1374" s="85" t="s">
        <v>875</v>
      </c>
      <c r="T1374" s="88" t="s">
        <v>876</v>
      </c>
      <c r="U1374" s="76">
        <v>25.22</v>
      </c>
      <c r="V1374" s="90" t="s">
        <v>884</v>
      </c>
    </row>
    <row r="1375" spans="1:22" ht="15" customHeight="1">
      <c r="A1375" s="258">
        <v>98033046</v>
      </c>
      <c r="B1375" s="78">
        <v>44756</v>
      </c>
      <c r="C1375" s="79">
        <v>44756</v>
      </c>
      <c r="D1375" s="77" t="s">
        <v>862</v>
      </c>
      <c r="E1375" s="172" t="s">
        <v>1355</v>
      </c>
      <c r="F1375" s="81">
        <v>80</v>
      </c>
      <c r="G1375" s="81" t="s">
        <v>1351</v>
      </c>
      <c r="H1375" s="81"/>
      <c r="I1375" s="77"/>
      <c r="J1375" s="81"/>
      <c r="K1375" s="97" t="s">
        <v>882</v>
      </c>
      <c r="L1375" s="82" t="s">
        <v>1302</v>
      </c>
      <c r="M1375" s="77" t="s">
        <v>7</v>
      </c>
      <c r="N1375" s="83"/>
      <c r="O1375" s="84"/>
      <c r="P1375" s="76">
        <v>69</v>
      </c>
      <c r="Q1375" s="76">
        <v>25000</v>
      </c>
      <c r="R1375" s="76">
        <v>4</v>
      </c>
      <c r="S1375" s="85" t="s">
        <v>875</v>
      </c>
      <c r="T1375" s="88" t="s">
        <v>876</v>
      </c>
      <c r="U1375" s="76">
        <v>25.22</v>
      </c>
      <c r="V1375" s="90" t="s">
        <v>884</v>
      </c>
    </row>
    <row r="1376" spans="1:22" ht="15" customHeight="1">
      <c r="A1376" s="258">
        <v>98035421</v>
      </c>
      <c r="B1376" s="78">
        <v>44756</v>
      </c>
      <c r="C1376" s="79">
        <v>44756</v>
      </c>
      <c r="D1376" s="77" t="s">
        <v>862</v>
      </c>
      <c r="E1376" s="172" t="s">
        <v>1355</v>
      </c>
      <c r="F1376" s="81">
        <v>80</v>
      </c>
      <c r="G1376" s="81" t="s">
        <v>1351</v>
      </c>
      <c r="H1376" s="81"/>
      <c r="I1376" s="77"/>
      <c r="J1376" s="81"/>
      <c r="K1376" s="97" t="s">
        <v>882</v>
      </c>
      <c r="L1376" s="82" t="s">
        <v>1302</v>
      </c>
      <c r="M1376" s="77" t="s">
        <v>7</v>
      </c>
      <c r="N1376" s="83"/>
      <c r="O1376" s="84"/>
      <c r="P1376" s="76">
        <v>69</v>
      </c>
      <c r="Q1376" s="76">
        <v>25000</v>
      </c>
      <c r="R1376" s="76">
        <v>4</v>
      </c>
      <c r="S1376" s="85" t="s">
        <v>875</v>
      </c>
      <c r="T1376" s="88" t="s">
        <v>876</v>
      </c>
      <c r="U1376" s="76">
        <v>25.22</v>
      </c>
      <c r="V1376" s="90" t="s">
        <v>884</v>
      </c>
    </row>
    <row r="1377" spans="1:22" ht="15" customHeight="1">
      <c r="A1377" s="258">
        <v>98086069</v>
      </c>
      <c r="B1377" s="78">
        <v>44756</v>
      </c>
      <c r="C1377" s="79">
        <v>44756</v>
      </c>
      <c r="D1377" s="77" t="s">
        <v>862</v>
      </c>
      <c r="E1377" s="172" t="s">
        <v>1355</v>
      </c>
      <c r="F1377" s="81">
        <v>80</v>
      </c>
      <c r="G1377" s="81" t="s">
        <v>1351</v>
      </c>
      <c r="H1377" s="81"/>
      <c r="I1377" s="77"/>
      <c r="J1377" s="81"/>
      <c r="K1377" s="97" t="s">
        <v>882</v>
      </c>
      <c r="L1377" s="82" t="s">
        <v>1302</v>
      </c>
      <c r="M1377" s="77" t="s">
        <v>7</v>
      </c>
      <c r="N1377" s="83"/>
      <c r="O1377" s="84"/>
      <c r="P1377" s="76">
        <v>69</v>
      </c>
      <c r="Q1377" s="76">
        <v>25000</v>
      </c>
      <c r="R1377" s="76">
        <v>4</v>
      </c>
      <c r="S1377" s="85" t="s">
        <v>875</v>
      </c>
      <c r="T1377" s="88" t="s">
        <v>876</v>
      </c>
      <c r="U1377" s="76">
        <v>25.22</v>
      </c>
      <c r="V1377" s="90" t="s">
        <v>884</v>
      </c>
    </row>
    <row r="1378" spans="1:22" ht="15" customHeight="1">
      <c r="A1378" s="258">
        <v>98109093</v>
      </c>
      <c r="B1378" s="78">
        <v>44756</v>
      </c>
      <c r="C1378" s="79">
        <v>44756</v>
      </c>
      <c r="D1378" s="77" t="s">
        <v>862</v>
      </c>
      <c r="E1378" s="172" t="s">
        <v>1355</v>
      </c>
      <c r="F1378" s="81">
        <v>80</v>
      </c>
      <c r="G1378" s="81" t="s">
        <v>1351</v>
      </c>
      <c r="H1378" s="81"/>
      <c r="I1378" s="77"/>
      <c r="J1378" s="81"/>
      <c r="K1378" s="97" t="s">
        <v>882</v>
      </c>
      <c r="L1378" s="82" t="s">
        <v>1302</v>
      </c>
      <c r="M1378" s="77" t="s">
        <v>7</v>
      </c>
      <c r="N1378" s="83"/>
      <c r="O1378" s="84"/>
      <c r="P1378" s="76">
        <v>69.8</v>
      </c>
      <c r="Q1378" s="76">
        <v>24100</v>
      </c>
      <c r="R1378" s="76">
        <v>4</v>
      </c>
      <c r="S1378" s="89" t="s">
        <v>877</v>
      </c>
      <c r="T1378" s="76" t="s">
        <v>894</v>
      </c>
      <c r="U1378" s="81">
        <v>25.22</v>
      </c>
      <c r="V1378" s="90" t="s">
        <v>884</v>
      </c>
    </row>
    <row r="1379" spans="1:22" ht="15" customHeight="1">
      <c r="A1379" s="258">
        <v>98127202</v>
      </c>
      <c r="B1379" s="78">
        <v>44756</v>
      </c>
      <c r="C1379" s="79">
        <v>44756</v>
      </c>
      <c r="D1379" s="77" t="s">
        <v>862</v>
      </c>
      <c r="E1379" s="172" t="s">
        <v>1355</v>
      </c>
      <c r="F1379" s="81">
        <v>80</v>
      </c>
      <c r="G1379" s="81" t="s">
        <v>1351</v>
      </c>
      <c r="H1379" s="81"/>
      <c r="I1379" s="77"/>
      <c r="J1379" s="81"/>
      <c r="K1379" s="97" t="s">
        <v>882</v>
      </c>
      <c r="L1379" s="82" t="s">
        <v>1302</v>
      </c>
      <c r="M1379" s="77" t="s">
        <v>7</v>
      </c>
      <c r="N1379" s="83"/>
      <c r="O1379" s="84"/>
      <c r="P1379" s="76">
        <v>69.8</v>
      </c>
      <c r="Q1379" s="76">
        <v>24100</v>
      </c>
      <c r="R1379" s="76">
        <v>4</v>
      </c>
      <c r="S1379" s="89" t="s">
        <v>877</v>
      </c>
      <c r="T1379" s="76" t="s">
        <v>894</v>
      </c>
      <c r="U1379" s="81">
        <v>25.22</v>
      </c>
      <c r="V1379" s="90" t="s">
        <v>884</v>
      </c>
    </row>
    <row r="1380" spans="1:22" ht="15" customHeight="1">
      <c r="A1380" s="258">
        <v>98144348</v>
      </c>
      <c r="B1380" s="78">
        <v>44756</v>
      </c>
      <c r="C1380" s="79">
        <v>44756</v>
      </c>
      <c r="D1380" s="77" t="s">
        <v>862</v>
      </c>
      <c r="E1380" s="172" t="s">
        <v>1355</v>
      </c>
      <c r="F1380" s="81">
        <v>80</v>
      </c>
      <c r="G1380" s="81" t="s">
        <v>1351</v>
      </c>
      <c r="H1380" s="81"/>
      <c r="I1380" s="77"/>
      <c r="J1380" s="81"/>
      <c r="K1380" s="97" t="s">
        <v>882</v>
      </c>
      <c r="L1380" s="82" t="s">
        <v>1302</v>
      </c>
      <c r="M1380" s="77" t="s">
        <v>7</v>
      </c>
      <c r="N1380" s="83"/>
      <c r="O1380" s="84"/>
      <c r="P1380" s="76">
        <v>69.8</v>
      </c>
      <c r="Q1380" s="76">
        <v>24100</v>
      </c>
      <c r="R1380" s="76">
        <v>4</v>
      </c>
      <c r="S1380" s="89" t="s">
        <v>877</v>
      </c>
      <c r="T1380" s="76" t="s">
        <v>894</v>
      </c>
      <c r="U1380" s="81">
        <v>25.22</v>
      </c>
      <c r="V1380" s="90" t="s">
        <v>884</v>
      </c>
    </row>
    <row r="1381" spans="1:22" ht="15" customHeight="1">
      <c r="A1381" s="258">
        <v>98307291</v>
      </c>
      <c r="B1381" s="78">
        <v>44756</v>
      </c>
      <c r="C1381" s="79">
        <v>44756</v>
      </c>
      <c r="D1381" s="77" t="s">
        <v>862</v>
      </c>
      <c r="E1381" s="172" t="s">
        <v>1355</v>
      </c>
      <c r="F1381" s="81">
        <v>80</v>
      </c>
      <c r="G1381" s="81" t="s">
        <v>1351</v>
      </c>
      <c r="H1381" s="81"/>
      <c r="I1381" s="77"/>
      <c r="J1381" s="81"/>
      <c r="K1381" s="97" t="s">
        <v>882</v>
      </c>
      <c r="L1381" s="82" t="s">
        <v>1302</v>
      </c>
      <c r="M1381" s="77" t="s">
        <v>7</v>
      </c>
      <c r="N1381" s="83"/>
      <c r="O1381" s="84"/>
      <c r="P1381" s="76">
        <v>74.5</v>
      </c>
      <c r="Q1381" s="76">
        <v>25100</v>
      </c>
      <c r="R1381" s="76">
        <v>4</v>
      </c>
      <c r="S1381" s="85" t="s">
        <v>865</v>
      </c>
      <c r="T1381" s="90" t="s">
        <v>879</v>
      </c>
      <c r="U1381" s="76">
        <v>25.62</v>
      </c>
      <c r="V1381" s="90" t="s">
        <v>884</v>
      </c>
    </row>
    <row r="1382" spans="1:22" ht="15" customHeight="1">
      <c r="A1382" s="258">
        <v>94810686</v>
      </c>
      <c r="B1382" s="78">
        <v>44756</v>
      </c>
      <c r="C1382" s="79">
        <v>44756</v>
      </c>
      <c r="D1382" s="77" t="s">
        <v>862</v>
      </c>
      <c r="E1382" s="172" t="s">
        <v>1356</v>
      </c>
      <c r="F1382" s="102">
        <v>60</v>
      </c>
      <c r="G1382" s="81" t="s">
        <v>1351</v>
      </c>
      <c r="H1382" s="81"/>
      <c r="I1382" s="77"/>
      <c r="J1382" s="81"/>
      <c r="K1382" s="97" t="s">
        <v>882</v>
      </c>
      <c r="L1382" s="82" t="s">
        <v>1302</v>
      </c>
      <c r="M1382" s="77" t="s">
        <v>7</v>
      </c>
      <c r="N1382" s="83"/>
      <c r="O1382" s="84"/>
      <c r="P1382" s="76">
        <v>68</v>
      </c>
      <c r="Q1382" s="76">
        <v>25300</v>
      </c>
      <c r="R1382" s="76">
        <v>3</v>
      </c>
      <c r="S1382" s="85" t="s">
        <v>899</v>
      </c>
      <c r="T1382" s="76" t="s">
        <v>901</v>
      </c>
      <c r="U1382" s="76">
        <v>19.62</v>
      </c>
      <c r="V1382" s="90" t="s">
        <v>884</v>
      </c>
    </row>
    <row r="1383" spans="1:22" ht="15" customHeight="1">
      <c r="A1383" s="258">
        <v>94269545</v>
      </c>
      <c r="B1383" s="78">
        <v>44756</v>
      </c>
      <c r="C1383" s="79">
        <v>44756</v>
      </c>
      <c r="D1383" s="77" t="s">
        <v>862</v>
      </c>
      <c r="E1383" s="172" t="s">
        <v>1356</v>
      </c>
      <c r="F1383" s="103">
        <v>40</v>
      </c>
      <c r="G1383" s="81" t="s">
        <v>1351</v>
      </c>
      <c r="H1383" s="81"/>
      <c r="I1383" s="77"/>
      <c r="J1383" s="81"/>
      <c r="K1383" s="97" t="s">
        <v>882</v>
      </c>
      <c r="L1383" s="82" t="s">
        <v>1302</v>
      </c>
      <c r="M1383" s="77" t="s">
        <v>7</v>
      </c>
      <c r="N1383" s="83"/>
      <c r="O1383" s="84"/>
      <c r="P1383" s="76">
        <v>70</v>
      </c>
      <c r="Q1383" s="127">
        <v>24000</v>
      </c>
      <c r="R1383" s="127">
        <v>2</v>
      </c>
      <c r="S1383" s="85" t="s">
        <v>902</v>
      </c>
      <c r="T1383" s="114" t="s">
        <v>962</v>
      </c>
      <c r="U1383" s="127">
        <v>14.62</v>
      </c>
      <c r="V1383" s="90" t="s">
        <v>884</v>
      </c>
    </row>
    <row r="1384" spans="1:22" ht="15" customHeight="1">
      <c r="A1384" s="258">
        <v>95331591</v>
      </c>
      <c r="B1384" s="78">
        <v>44756</v>
      </c>
      <c r="C1384" s="79">
        <v>44756</v>
      </c>
      <c r="D1384" s="77" t="s">
        <v>862</v>
      </c>
      <c r="E1384" s="172" t="s">
        <v>1356</v>
      </c>
      <c r="F1384" s="103">
        <v>40</v>
      </c>
      <c r="G1384" s="81" t="s">
        <v>1351</v>
      </c>
      <c r="H1384" s="81"/>
      <c r="I1384" s="77"/>
      <c r="J1384" s="81"/>
      <c r="K1384" s="97" t="s">
        <v>882</v>
      </c>
      <c r="L1384" s="82" t="s">
        <v>1302</v>
      </c>
      <c r="M1384" s="77" t="s">
        <v>7</v>
      </c>
      <c r="N1384" s="83"/>
      <c r="O1384" s="84"/>
      <c r="P1384" s="76">
        <v>72</v>
      </c>
      <c r="Q1384" s="76">
        <v>21000</v>
      </c>
      <c r="R1384" s="76">
        <v>2</v>
      </c>
      <c r="S1384" s="85" t="s">
        <v>902</v>
      </c>
      <c r="T1384" s="76" t="s">
        <v>1007</v>
      </c>
      <c r="U1384" s="76">
        <v>14.62</v>
      </c>
      <c r="V1384" s="90" t="s">
        <v>884</v>
      </c>
    </row>
    <row r="1385" spans="1:22" ht="15" customHeight="1">
      <c r="A1385" s="258">
        <v>95557096</v>
      </c>
      <c r="B1385" s="78">
        <v>44756</v>
      </c>
      <c r="C1385" s="79">
        <v>44756</v>
      </c>
      <c r="D1385" s="77" t="s">
        <v>862</v>
      </c>
      <c r="E1385" s="172" t="s">
        <v>1356</v>
      </c>
      <c r="F1385" s="103">
        <v>40</v>
      </c>
      <c r="G1385" s="81" t="s">
        <v>1351</v>
      </c>
      <c r="H1385" s="81"/>
      <c r="I1385" s="77"/>
      <c r="J1385" s="81"/>
      <c r="K1385" s="97" t="s">
        <v>882</v>
      </c>
      <c r="L1385" s="82" t="s">
        <v>1302</v>
      </c>
      <c r="M1385" s="77" t="s">
        <v>7</v>
      </c>
      <c r="N1385" s="83"/>
      <c r="O1385" s="84"/>
      <c r="P1385" s="76">
        <v>72</v>
      </c>
      <c r="Q1385" s="76">
        <v>19300</v>
      </c>
      <c r="R1385" s="76">
        <v>2</v>
      </c>
      <c r="S1385" s="85" t="s">
        <v>902</v>
      </c>
      <c r="T1385" s="81" t="s">
        <v>906</v>
      </c>
      <c r="U1385" s="76">
        <v>14.62</v>
      </c>
      <c r="V1385" s="90" t="s">
        <v>884</v>
      </c>
    </row>
    <row r="1386" spans="1:22" ht="15" customHeight="1">
      <c r="A1386" s="258">
        <v>98131956</v>
      </c>
      <c r="B1386" s="78">
        <v>44751</v>
      </c>
      <c r="C1386" s="79">
        <v>44752</v>
      </c>
      <c r="D1386" s="77" t="s">
        <v>862</v>
      </c>
      <c r="E1386" s="172" t="s">
        <v>1352</v>
      </c>
      <c r="F1386" s="81">
        <v>80</v>
      </c>
      <c r="G1386" s="81" t="s">
        <v>1351</v>
      </c>
      <c r="H1386" s="98">
        <v>44751</v>
      </c>
      <c r="I1386" s="141" t="s">
        <v>978</v>
      </c>
      <c r="J1386" s="81" t="s">
        <v>1354</v>
      </c>
      <c r="K1386" s="97" t="s">
        <v>882</v>
      </c>
      <c r="L1386" s="82" t="s">
        <v>1088</v>
      </c>
      <c r="M1386" s="77" t="s">
        <v>7</v>
      </c>
      <c r="N1386" s="83"/>
      <c r="O1386" s="84"/>
      <c r="P1386" s="76">
        <v>69.8</v>
      </c>
      <c r="Q1386" s="76">
        <v>24100</v>
      </c>
      <c r="R1386" s="76">
        <v>4</v>
      </c>
      <c r="S1386" s="89" t="s">
        <v>877</v>
      </c>
      <c r="T1386" s="76" t="s">
        <v>894</v>
      </c>
      <c r="U1386" s="81">
        <v>25.22</v>
      </c>
      <c r="V1386" s="90" t="s">
        <v>884</v>
      </c>
    </row>
    <row r="1387" spans="1:22" ht="15" customHeight="1">
      <c r="A1387" s="81">
        <v>91659599</v>
      </c>
      <c r="B1387" s="78">
        <v>44754</v>
      </c>
      <c r="C1387" s="79">
        <v>44755</v>
      </c>
      <c r="D1387" s="77" t="s">
        <v>862</v>
      </c>
      <c r="E1387" s="172" t="s">
        <v>1352</v>
      </c>
      <c r="F1387" s="81">
        <v>80</v>
      </c>
      <c r="G1387" s="81" t="s">
        <v>1351</v>
      </c>
      <c r="H1387" s="98">
        <v>44755</v>
      </c>
      <c r="I1387" s="141" t="s">
        <v>1357</v>
      </c>
      <c r="J1387" s="81"/>
      <c r="K1387" s="97" t="s">
        <v>882</v>
      </c>
      <c r="L1387" s="82" t="s">
        <v>1154</v>
      </c>
      <c r="M1387" s="77" t="s">
        <v>7</v>
      </c>
      <c r="N1387" s="83"/>
      <c r="O1387" s="84"/>
      <c r="P1387" s="76">
        <v>69.8</v>
      </c>
      <c r="Q1387" s="76">
        <v>24000</v>
      </c>
      <c r="R1387" s="76">
        <v>4</v>
      </c>
      <c r="S1387" s="89" t="s">
        <v>877</v>
      </c>
      <c r="T1387" s="76" t="s">
        <v>894</v>
      </c>
      <c r="U1387" s="81">
        <v>25.22</v>
      </c>
      <c r="V1387" s="90" t="s">
        <v>884</v>
      </c>
    </row>
    <row r="1388" spans="1:22" ht="15" customHeight="1">
      <c r="A1388" s="258">
        <v>98123326</v>
      </c>
      <c r="B1388" s="78">
        <v>44759</v>
      </c>
      <c r="C1388" s="79">
        <v>44759</v>
      </c>
      <c r="D1388" s="77" t="s">
        <v>862</v>
      </c>
      <c r="E1388" s="172" t="s">
        <v>1352</v>
      </c>
      <c r="F1388" s="81">
        <v>80</v>
      </c>
      <c r="G1388" s="81" t="s">
        <v>1351</v>
      </c>
      <c r="H1388" s="98">
        <v>44760</v>
      </c>
      <c r="I1388" s="141" t="s">
        <v>1358</v>
      </c>
      <c r="J1388" s="81" t="s">
        <v>1354</v>
      </c>
      <c r="K1388" s="97" t="s">
        <v>882</v>
      </c>
      <c r="L1388" s="82" t="s">
        <v>1242</v>
      </c>
      <c r="M1388" s="77" t="s">
        <v>7</v>
      </c>
      <c r="N1388" s="83"/>
      <c r="O1388" s="84"/>
      <c r="P1388" s="76">
        <v>69.8</v>
      </c>
      <c r="Q1388" s="76">
        <v>24100</v>
      </c>
      <c r="R1388" s="76">
        <v>4</v>
      </c>
      <c r="S1388" s="89" t="s">
        <v>877</v>
      </c>
      <c r="T1388" s="76" t="s">
        <v>894</v>
      </c>
      <c r="U1388" s="81">
        <v>25.22</v>
      </c>
      <c r="V1388" s="90" t="s">
        <v>884</v>
      </c>
    </row>
    <row r="1389" spans="1:22" ht="15" customHeight="1">
      <c r="A1389" s="258">
        <v>98199060</v>
      </c>
      <c r="B1389" s="78">
        <v>44759</v>
      </c>
      <c r="C1389" s="79">
        <v>44759</v>
      </c>
      <c r="D1389" s="77" t="s">
        <v>862</v>
      </c>
      <c r="E1389" s="172" t="s">
        <v>1352</v>
      </c>
      <c r="F1389" s="81">
        <v>80</v>
      </c>
      <c r="G1389" s="81" t="s">
        <v>1351</v>
      </c>
      <c r="H1389" s="98">
        <v>44760</v>
      </c>
      <c r="I1389" s="141" t="s">
        <v>1358</v>
      </c>
      <c r="J1389" s="81" t="s">
        <v>1354</v>
      </c>
      <c r="K1389" s="97" t="s">
        <v>882</v>
      </c>
      <c r="L1389" s="82" t="s">
        <v>1242</v>
      </c>
      <c r="M1389" s="77" t="s">
        <v>7</v>
      </c>
      <c r="N1389" s="83"/>
      <c r="O1389" s="84"/>
      <c r="P1389" s="76">
        <v>69.8</v>
      </c>
      <c r="Q1389" s="76">
        <v>24100</v>
      </c>
      <c r="R1389" s="76">
        <v>4</v>
      </c>
      <c r="S1389" s="89" t="s">
        <v>877</v>
      </c>
      <c r="T1389" s="76" t="s">
        <v>894</v>
      </c>
      <c r="U1389" s="81">
        <v>25.22</v>
      </c>
      <c r="V1389" s="90" t="s">
        <v>884</v>
      </c>
    </row>
    <row r="1390" spans="1:22" ht="15" customHeight="1">
      <c r="A1390" s="258">
        <v>94181971</v>
      </c>
      <c r="B1390" s="78">
        <v>44761</v>
      </c>
      <c r="C1390" s="79">
        <v>44761</v>
      </c>
      <c r="D1390" s="77" t="s">
        <v>862</v>
      </c>
      <c r="E1390" s="172" t="s">
        <v>1352</v>
      </c>
      <c r="F1390" s="81">
        <v>80</v>
      </c>
      <c r="G1390" s="81" t="s">
        <v>1351</v>
      </c>
      <c r="H1390" s="98">
        <v>44762</v>
      </c>
      <c r="I1390" s="141" t="s">
        <v>1359</v>
      </c>
      <c r="J1390" s="81" t="s">
        <v>1354</v>
      </c>
      <c r="K1390" s="97" t="s">
        <v>882</v>
      </c>
      <c r="L1390" s="82" t="s">
        <v>1277</v>
      </c>
      <c r="M1390" s="77" t="s">
        <v>7</v>
      </c>
      <c r="N1390" s="83"/>
      <c r="O1390" s="84"/>
      <c r="P1390" s="76">
        <v>69</v>
      </c>
      <c r="Q1390" s="81">
        <v>25000</v>
      </c>
      <c r="R1390" s="81">
        <v>4</v>
      </c>
      <c r="S1390" s="89" t="s">
        <v>877</v>
      </c>
      <c r="T1390" s="100" t="s">
        <v>891</v>
      </c>
      <c r="U1390" s="81">
        <v>25.22</v>
      </c>
      <c r="V1390" s="90" t="s">
        <v>884</v>
      </c>
    </row>
    <row r="1391" spans="1:22" ht="15" customHeight="1">
      <c r="A1391" s="258">
        <v>98021603</v>
      </c>
      <c r="B1391" s="132">
        <v>44763</v>
      </c>
      <c r="C1391" s="79">
        <v>44763</v>
      </c>
      <c r="D1391" s="77" t="s">
        <v>862</v>
      </c>
      <c r="E1391" s="172" t="s">
        <v>1352</v>
      </c>
      <c r="F1391" s="81">
        <v>80</v>
      </c>
      <c r="G1391" s="81" t="s">
        <v>1351</v>
      </c>
      <c r="H1391" s="98">
        <v>44763</v>
      </c>
      <c r="I1391" s="141" t="s">
        <v>972</v>
      </c>
      <c r="J1391" s="81" t="s">
        <v>1354</v>
      </c>
      <c r="K1391" s="97" t="s">
        <v>882</v>
      </c>
      <c r="L1391" s="82" t="s">
        <v>1279</v>
      </c>
      <c r="M1391" s="77" t="s">
        <v>7</v>
      </c>
      <c r="N1391" s="83"/>
      <c r="O1391" s="84"/>
      <c r="P1391" s="76">
        <v>69</v>
      </c>
      <c r="Q1391" s="76">
        <v>25000</v>
      </c>
      <c r="R1391" s="76">
        <v>4</v>
      </c>
      <c r="S1391" s="85" t="s">
        <v>875</v>
      </c>
      <c r="T1391" s="88" t="s">
        <v>876</v>
      </c>
      <c r="U1391" s="76">
        <v>25.22</v>
      </c>
      <c r="V1391" s="90" t="s">
        <v>884</v>
      </c>
    </row>
    <row r="1392" spans="1:22" ht="16.5" customHeight="1">
      <c r="A1392" s="104"/>
      <c r="B1392" s="106"/>
      <c r="C1392" s="105"/>
      <c r="D1392" s="105"/>
      <c r="E1392" s="105"/>
      <c r="F1392" s="105"/>
      <c r="G1392" s="147"/>
      <c r="H1392" s="446" t="s">
        <v>1360</v>
      </c>
      <c r="I1392" s="440"/>
      <c r="J1392" s="441"/>
      <c r="K1392" s="148"/>
      <c r="L1392" s="104"/>
      <c r="M1392" s="104"/>
      <c r="N1392" s="109"/>
      <c r="O1392" s="108"/>
      <c r="P1392" s="105"/>
      <c r="Q1392" s="109"/>
      <c r="R1392" s="109"/>
      <c r="S1392" s="110"/>
      <c r="T1392" s="109"/>
      <c r="U1392" s="149"/>
      <c r="V1392" s="108"/>
    </row>
    <row r="1393" spans="1:22" ht="15" customHeight="1">
      <c r="A1393" s="115">
        <v>54974670</v>
      </c>
      <c r="B1393" s="132">
        <v>44764</v>
      </c>
      <c r="C1393" s="79">
        <v>44764</v>
      </c>
      <c r="D1393" s="81" t="s">
        <v>862</v>
      </c>
      <c r="E1393" s="146">
        <v>44768.541666666664</v>
      </c>
      <c r="F1393" s="81">
        <v>80</v>
      </c>
      <c r="G1393" s="81" t="s">
        <v>1360</v>
      </c>
      <c r="H1393" s="81" t="s">
        <v>1361</v>
      </c>
      <c r="I1393" s="98">
        <v>44796</v>
      </c>
      <c r="J1393" s="81"/>
      <c r="K1393" s="117" t="s">
        <v>932</v>
      </c>
      <c r="L1393" s="82" t="s">
        <v>1362</v>
      </c>
      <c r="M1393" s="77" t="s">
        <v>6</v>
      </c>
      <c r="N1393" s="83"/>
      <c r="O1393" s="84"/>
      <c r="P1393" s="76">
        <v>69</v>
      </c>
      <c r="Q1393" s="81">
        <v>25000</v>
      </c>
      <c r="R1393" s="81">
        <v>4</v>
      </c>
      <c r="S1393" s="89" t="s">
        <v>877</v>
      </c>
      <c r="T1393" s="100" t="s">
        <v>891</v>
      </c>
      <c r="U1393" s="81">
        <v>25.22</v>
      </c>
      <c r="V1393" s="117" t="s">
        <v>934</v>
      </c>
    </row>
    <row r="1394" spans="1:22" ht="15" customHeight="1">
      <c r="A1394" s="115">
        <v>98133341</v>
      </c>
      <c r="B1394" s="132">
        <v>44764</v>
      </c>
      <c r="C1394" s="79">
        <v>44764</v>
      </c>
      <c r="D1394" s="81" t="s">
        <v>862</v>
      </c>
      <c r="E1394" s="181">
        <v>44768</v>
      </c>
      <c r="F1394" s="81">
        <v>80</v>
      </c>
      <c r="G1394" s="81" t="s">
        <v>1360</v>
      </c>
      <c r="H1394" s="81" t="s">
        <v>1361</v>
      </c>
      <c r="I1394" s="98">
        <v>44796</v>
      </c>
      <c r="J1394" s="81"/>
      <c r="K1394" s="117" t="s">
        <v>932</v>
      </c>
      <c r="L1394" s="82" t="s">
        <v>1362</v>
      </c>
      <c r="M1394" s="77" t="s">
        <v>6</v>
      </c>
      <c r="N1394" s="83"/>
      <c r="O1394" s="84"/>
      <c r="P1394" s="76">
        <v>69</v>
      </c>
      <c r="Q1394" s="76">
        <v>25000</v>
      </c>
      <c r="R1394" s="76">
        <v>4</v>
      </c>
      <c r="S1394" s="85" t="s">
        <v>875</v>
      </c>
      <c r="T1394" s="88" t="s">
        <v>876</v>
      </c>
      <c r="U1394" s="76">
        <v>25.22</v>
      </c>
      <c r="V1394" s="117" t="s">
        <v>934</v>
      </c>
    </row>
    <row r="1395" spans="1:22" ht="15" customHeight="1">
      <c r="A1395" s="115">
        <v>54910153</v>
      </c>
      <c r="B1395" s="78">
        <v>44759</v>
      </c>
      <c r="C1395" s="79">
        <v>44760</v>
      </c>
      <c r="D1395" s="77" t="s">
        <v>862</v>
      </c>
      <c r="E1395" s="181">
        <v>44768</v>
      </c>
      <c r="F1395" s="81">
        <v>80</v>
      </c>
      <c r="G1395" s="81" t="s">
        <v>1360</v>
      </c>
      <c r="H1395" s="81" t="s">
        <v>1361</v>
      </c>
      <c r="I1395" s="98">
        <v>44796</v>
      </c>
      <c r="J1395" s="76" t="s">
        <v>1363</v>
      </c>
      <c r="K1395" s="117" t="s">
        <v>932</v>
      </c>
      <c r="L1395" s="82" t="s">
        <v>1253</v>
      </c>
      <c r="M1395" s="77" t="s">
        <v>6</v>
      </c>
      <c r="N1395" s="83"/>
      <c r="O1395" s="84"/>
      <c r="P1395" s="76">
        <v>68</v>
      </c>
      <c r="Q1395" s="76">
        <v>25900</v>
      </c>
      <c r="R1395" s="76">
        <v>4</v>
      </c>
      <c r="S1395" s="85" t="s">
        <v>865</v>
      </c>
      <c r="T1395" s="125" t="s">
        <v>948</v>
      </c>
      <c r="U1395" s="76">
        <v>25.72</v>
      </c>
      <c r="V1395" s="117" t="s">
        <v>934</v>
      </c>
    </row>
    <row r="1396" spans="1:22" ht="15" customHeight="1">
      <c r="A1396" s="115">
        <v>54285234</v>
      </c>
      <c r="B1396" s="78">
        <v>44757</v>
      </c>
      <c r="C1396" s="79">
        <v>44758</v>
      </c>
      <c r="D1396" s="77" t="s">
        <v>862</v>
      </c>
      <c r="E1396" s="181">
        <v>44768</v>
      </c>
      <c r="F1396" s="81">
        <v>80</v>
      </c>
      <c r="G1396" s="81" t="s">
        <v>1360</v>
      </c>
      <c r="H1396" s="81" t="s">
        <v>1361</v>
      </c>
      <c r="I1396" s="98">
        <v>44796</v>
      </c>
      <c r="J1396" s="76" t="s">
        <v>1363</v>
      </c>
      <c r="K1396" s="117" t="s">
        <v>932</v>
      </c>
      <c r="L1396" s="82" t="s">
        <v>1220</v>
      </c>
      <c r="M1396" s="77" t="s">
        <v>6</v>
      </c>
      <c r="N1396" s="83"/>
      <c r="O1396" s="84"/>
      <c r="P1396" s="76">
        <v>69</v>
      </c>
      <c r="Q1396" s="76">
        <v>24700</v>
      </c>
      <c r="R1396" s="76">
        <v>4</v>
      </c>
      <c r="S1396" s="85" t="s">
        <v>865</v>
      </c>
      <c r="T1396" s="137" t="s">
        <v>969</v>
      </c>
      <c r="U1396" s="76">
        <v>25.72</v>
      </c>
      <c r="V1396" s="117" t="s">
        <v>934</v>
      </c>
    </row>
    <row r="1397" spans="1:22" ht="15" customHeight="1">
      <c r="A1397" s="115">
        <v>54285176</v>
      </c>
      <c r="B1397" s="132">
        <v>44764</v>
      </c>
      <c r="C1397" s="79">
        <v>44764</v>
      </c>
      <c r="D1397" s="81" t="s">
        <v>862</v>
      </c>
      <c r="E1397" s="181">
        <v>44768</v>
      </c>
      <c r="F1397" s="81">
        <v>80</v>
      </c>
      <c r="G1397" s="81" t="s">
        <v>1360</v>
      </c>
      <c r="H1397" s="81" t="s">
        <v>1361</v>
      </c>
      <c r="I1397" s="98">
        <v>44796</v>
      </c>
      <c r="J1397" s="81"/>
      <c r="K1397" s="117" t="s">
        <v>932</v>
      </c>
      <c r="L1397" s="82" t="s">
        <v>1362</v>
      </c>
      <c r="M1397" s="77" t="s">
        <v>6</v>
      </c>
      <c r="N1397" s="83"/>
      <c r="O1397" s="84"/>
      <c r="P1397" s="76">
        <v>69</v>
      </c>
      <c r="Q1397" s="76">
        <v>25000</v>
      </c>
      <c r="R1397" s="76">
        <v>4</v>
      </c>
      <c r="S1397" s="85" t="s">
        <v>865</v>
      </c>
      <c r="T1397" s="137" t="s">
        <v>969</v>
      </c>
      <c r="U1397" s="76">
        <v>25.72</v>
      </c>
      <c r="V1397" s="117" t="s">
        <v>934</v>
      </c>
    </row>
    <row r="1398" spans="1:22" ht="15" customHeight="1">
      <c r="A1398" s="115">
        <v>54972617</v>
      </c>
      <c r="B1398" s="132">
        <v>44764</v>
      </c>
      <c r="C1398" s="79">
        <v>44764</v>
      </c>
      <c r="D1398" s="81" t="s">
        <v>862</v>
      </c>
      <c r="E1398" s="181">
        <v>44768</v>
      </c>
      <c r="F1398" s="81">
        <v>80</v>
      </c>
      <c r="G1398" s="81" t="s">
        <v>1360</v>
      </c>
      <c r="H1398" s="81" t="s">
        <v>1361</v>
      </c>
      <c r="I1398" s="98">
        <v>44796</v>
      </c>
      <c r="J1398" s="81"/>
      <c r="K1398" s="117" t="s">
        <v>932</v>
      </c>
      <c r="L1398" s="82" t="s">
        <v>1362</v>
      </c>
      <c r="M1398" s="77" t="s">
        <v>6</v>
      </c>
      <c r="N1398" s="83"/>
      <c r="O1398" s="84"/>
      <c r="P1398" s="76">
        <v>69</v>
      </c>
      <c r="Q1398" s="81">
        <v>25000</v>
      </c>
      <c r="R1398" s="81">
        <v>4</v>
      </c>
      <c r="S1398" s="89" t="s">
        <v>877</v>
      </c>
      <c r="T1398" s="100" t="s">
        <v>891</v>
      </c>
      <c r="U1398" s="81">
        <v>25.22</v>
      </c>
      <c r="V1398" s="117" t="s">
        <v>934</v>
      </c>
    </row>
    <row r="1399" spans="1:22" ht="15" customHeight="1">
      <c r="A1399" s="115">
        <v>98100191</v>
      </c>
      <c r="B1399" s="132">
        <v>44764</v>
      </c>
      <c r="C1399" s="79">
        <v>44764</v>
      </c>
      <c r="D1399" s="81" t="s">
        <v>862</v>
      </c>
      <c r="E1399" s="181">
        <v>44768</v>
      </c>
      <c r="F1399" s="81">
        <v>80</v>
      </c>
      <c r="G1399" s="81" t="s">
        <v>1360</v>
      </c>
      <c r="H1399" s="81" t="s">
        <v>1361</v>
      </c>
      <c r="I1399" s="98">
        <v>44796</v>
      </c>
      <c r="J1399" s="81"/>
      <c r="K1399" s="117" t="s">
        <v>932</v>
      </c>
      <c r="L1399" s="82" t="s">
        <v>1362</v>
      </c>
      <c r="M1399" s="77" t="s">
        <v>6</v>
      </c>
      <c r="N1399" s="83"/>
      <c r="O1399" s="84"/>
      <c r="P1399" s="76">
        <v>69</v>
      </c>
      <c r="Q1399" s="76">
        <v>25000</v>
      </c>
      <c r="R1399" s="76">
        <v>4</v>
      </c>
      <c r="S1399" s="85" t="s">
        <v>875</v>
      </c>
      <c r="T1399" s="88" t="s">
        <v>876</v>
      </c>
      <c r="U1399" s="76">
        <v>25.22</v>
      </c>
      <c r="V1399" s="117" t="s">
        <v>934</v>
      </c>
    </row>
    <row r="1400" spans="1:22" ht="15" customHeight="1">
      <c r="A1400" s="115">
        <v>98126139</v>
      </c>
      <c r="B1400" s="132">
        <v>44764</v>
      </c>
      <c r="C1400" s="79">
        <v>44764</v>
      </c>
      <c r="D1400" s="81" t="s">
        <v>862</v>
      </c>
      <c r="E1400" s="181">
        <v>44768</v>
      </c>
      <c r="F1400" s="81">
        <v>80</v>
      </c>
      <c r="G1400" s="81" t="s">
        <v>1360</v>
      </c>
      <c r="H1400" s="81" t="s">
        <v>1361</v>
      </c>
      <c r="I1400" s="98">
        <v>44796</v>
      </c>
      <c r="J1400" s="81"/>
      <c r="K1400" s="117" t="s">
        <v>932</v>
      </c>
      <c r="L1400" s="82" t="s">
        <v>1362</v>
      </c>
      <c r="M1400" s="77" t="s">
        <v>6</v>
      </c>
      <c r="N1400" s="83"/>
      <c r="O1400" s="84"/>
      <c r="P1400" s="76">
        <v>69</v>
      </c>
      <c r="Q1400" s="76">
        <v>25000</v>
      </c>
      <c r="R1400" s="76">
        <v>4</v>
      </c>
      <c r="S1400" s="85" t="s">
        <v>875</v>
      </c>
      <c r="T1400" s="88" t="s">
        <v>876</v>
      </c>
      <c r="U1400" s="76">
        <v>25.22</v>
      </c>
      <c r="V1400" s="117" t="s">
        <v>934</v>
      </c>
    </row>
    <row r="1401" spans="1:22" ht="15" customHeight="1">
      <c r="A1401" s="182">
        <v>94037991</v>
      </c>
      <c r="B1401" s="132">
        <v>44761</v>
      </c>
      <c r="C1401" s="79">
        <v>44763</v>
      </c>
      <c r="D1401" s="77" t="s">
        <v>862</v>
      </c>
      <c r="E1401" s="181">
        <v>44768</v>
      </c>
      <c r="F1401" s="81">
        <v>80</v>
      </c>
      <c r="G1401" s="81" t="s">
        <v>1360</v>
      </c>
      <c r="H1401" s="81" t="s">
        <v>1361</v>
      </c>
      <c r="I1401" s="98">
        <v>44796</v>
      </c>
      <c r="J1401" s="76"/>
      <c r="K1401" s="117" t="s">
        <v>932</v>
      </c>
      <c r="L1401" s="259" t="s">
        <v>1364</v>
      </c>
      <c r="M1401" s="77" t="s">
        <v>31</v>
      </c>
      <c r="N1401" s="83"/>
      <c r="O1401" s="84"/>
      <c r="P1401" s="76">
        <v>69</v>
      </c>
      <c r="Q1401" s="81">
        <v>25000</v>
      </c>
      <c r="R1401" s="81">
        <v>4</v>
      </c>
      <c r="S1401" s="89" t="s">
        <v>877</v>
      </c>
      <c r="T1401" s="100" t="s">
        <v>891</v>
      </c>
      <c r="U1401" s="81">
        <v>25.22</v>
      </c>
      <c r="V1401" s="117" t="s">
        <v>934</v>
      </c>
    </row>
    <row r="1402" spans="1:22" ht="15" customHeight="1">
      <c r="A1402" s="115">
        <v>54966874</v>
      </c>
      <c r="B1402" s="132">
        <v>44764</v>
      </c>
      <c r="C1402" s="79">
        <v>44764</v>
      </c>
      <c r="D1402" s="81" t="s">
        <v>862</v>
      </c>
      <c r="E1402" s="181">
        <v>44768</v>
      </c>
      <c r="F1402" s="81">
        <v>80</v>
      </c>
      <c r="G1402" s="81" t="s">
        <v>1360</v>
      </c>
      <c r="H1402" s="81" t="s">
        <v>1361</v>
      </c>
      <c r="I1402" s="98">
        <v>44796</v>
      </c>
      <c r="J1402" s="81"/>
      <c r="K1402" s="117" t="s">
        <v>932</v>
      </c>
      <c r="L1402" s="82" t="s">
        <v>1362</v>
      </c>
      <c r="M1402" s="77" t="s">
        <v>6</v>
      </c>
      <c r="N1402" s="83"/>
      <c r="O1402" s="84"/>
      <c r="P1402" s="76">
        <v>69</v>
      </c>
      <c r="Q1402" s="81">
        <v>25000</v>
      </c>
      <c r="R1402" s="81">
        <v>4</v>
      </c>
      <c r="S1402" s="89" t="s">
        <v>877</v>
      </c>
      <c r="T1402" s="100" t="s">
        <v>891</v>
      </c>
      <c r="U1402" s="81">
        <v>25.22</v>
      </c>
      <c r="V1402" s="117" t="s">
        <v>934</v>
      </c>
    </row>
    <row r="1403" spans="1:22" ht="15" customHeight="1">
      <c r="A1403" s="118">
        <v>54972393</v>
      </c>
      <c r="B1403" s="132">
        <v>44762</v>
      </c>
      <c r="C1403" s="79">
        <v>44765</v>
      </c>
      <c r="D1403" s="81" t="s">
        <v>862</v>
      </c>
      <c r="E1403" s="181">
        <v>44768</v>
      </c>
      <c r="F1403" s="81">
        <v>80</v>
      </c>
      <c r="G1403" s="81" t="s">
        <v>1360</v>
      </c>
      <c r="H1403" s="81" t="s">
        <v>1361</v>
      </c>
      <c r="I1403" s="98">
        <v>44796</v>
      </c>
      <c r="J1403" s="81"/>
      <c r="K1403" s="117" t="s">
        <v>932</v>
      </c>
      <c r="L1403" s="232" t="s">
        <v>1365</v>
      </c>
      <c r="M1403" s="77" t="s">
        <v>31</v>
      </c>
      <c r="N1403" s="83"/>
      <c r="O1403" s="84"/>
      <c r="P1403" s="76">
        <v>69</v>
      </c>
      <c r="Q1403" s="81">
        <v>25000</v>
      </c>
      <c r="R1403" s="81">
        <v>4</v>
      </c>
      <c r="S1403" s="89" t="s">
        <v>877</v>
      </c>
      <c r="T1403" s="100" t="s">
        <v>891</v>
      </c>
      <c r="U1403" s="81">
        <v>25.22</v>
      </c>
      <c r="V1403" s="117" t="s">
        <v>934</v>
      </c>
    </row>
    <row r="1404" spans="1:22" ht="15" customHeight="1">
      <c r="A1404" s="118">
        <v>54920731</v>
      </c>
      <c r="B1404" s="123" t="s">
        <v>1113</v>
      </c>
      <c r="C1404" s="79">
        <v>44765</v>
      </c>
      <c r="D1404" s="81" t="s">
        <v>943</v>
      </c>
      <c r="E1404" s="181">
        <v>44768</v>
      </c>
      <c r="F1404" s="81">
        <v>80</v>
      </c>
      <c r="G1404" s="81" t="s">
        <v>1360</v>
      </c>
      <c r="H1404" s="81" t="s">
        <v>1361</v>
      </c>
      <c r="I1404" s="98">
        <v>44796</v>
      </c>
      <c r="J1404" s="81"/>
      <c r="K1404" s="117" t="s">
        <v>932</v>
      </c>
      <c r="L1404" s="77"/>
      <c r="M1404" s="77" t="s">
        <v>1018</v>
      </c>
      <c r="N1404" s="83"/>
      <c r="O1404" s="84"/>
      <c r="P1404" s="76">
        <v>68</v>
      </c>
      <c r="Q1404" s="76">
        <v>25900</v>
      </c>
      <c r="R1404" s="76">
        <v>4</v>
      </c>
      <c r="S1404" s="85" t="s">
        <v>865</v>
      </c>
      <c r="T1404" s="125" t="s">
        <v>948</v>
      </c>
      <c r="U1404" s="76">
        <v>25.72</v>
      </c>
      <c r="V1404" s="117" t="s">
        <v>934</v>
      </c>
    </row>
    <row r="1405" spans="1:22" ht="15" customHeight="1">
      <c r="A1405" s="115">
        <v>98306137</v>
      </c>
      <c r="B1405" s="132">
        <v>44764</v>
      </c>
      <c r="C1405" s="79">
        <v>44764</v>
      </c>
      <c r="D1405" s="81" t="s">
        <v>862</v>
      </c>
      <c r="E1405" s="181">
        <v>44768</v>
      </c>
      <c r="F1405" s="81">
        <v>80</v>
      </c>
      <c r="G1405" s="81" t="s">
        <v>1360</v>
      </c>
      <c r="H1405" s="81" t="s">
        <v>1361</v>
      </c>
      <c r="I1405" s="98">
        <v>44796</v>
      </c>
      <c r="J1405" s="81"/>
      <c r="K1405" s="117" t="s">
        <v>932</v>
      </c>
      <c r="L1405" s="82" t="s">
        <v>1362</v>
      </c>
      <c r="M1405" s="77" t="s">
        <v>6</v>
      </c>
      <c r="N1405" s="83"/>
      <c r="O1405" s="84"/>
      <c r="P1405" s="76">
        <v>68.5</v>
      </c>
      <c r="Q1405" s="76">
        <v>25400</v>
      </c>
      <c r="R1405" s="76">
        <v>4</v>
      </c>
      <c r="S1405" s="85" t="s">
        <v>865</v>
      </c>
      <c r="T1405" s="76" t="s">
        <v>873</v>
      </c>
      <c r="U1405" s="76">
        <v>25.7</v>
      </c>
      <c r="V1405" s="117" t="s">
        <v>934</v>
      </c>
    </row>
    <row r="1406" spans="1:22" ht="15" customHeight="1">
      <c r="A1406" s="115">
        <v>98165236</v>
      </c>
      <c r="B1406" s="132">
        <v>44764</v>
      </c>
      <c r="C1406" s="79">
        <v>44764</v>
      </c>
      <c r="D1406" s="81" t="s">
        <v>862</v>
      </c>
      <c r="E1406" s="181">
        <v>44768</v>
      </c>
      <c r="F1406" s="81">
        <v>80</v>
      </c>
      <c r="G1406" s="81" t="s">
        <v>1360</v>
      </c>
      <c r="H1406" s="81" t="s">
        <v>1361</v>
      </c>
      <c r="I1406" s="98">
        <v>44796</v>
      </c>
      <c r="J1406" s="81"/>
      <c r="K1406" s="117" t="s">
        <v>932</v>
      </c>
      <c r="L1406" s="82" t="s">
        <v>1362</v>
      </c>
      <c r="M1406" s="77" t="s">
        <v>6</v>
      </c>
      <c r="N1406" s="83"/>
      <c r="O1406" s="84"/>
      <c r="P1406" s="76">
        <v>69</v>
      </c>
      <c r="Q1406" s="76">
        <v>25000</v>
      </c>
      <c r="R1406" s="76">
        <v>4</v>
      </c>
      <c r="S1406" s="85" t="s">
        <v>875</v>
      </c>
      <c r="T1406" s="88" t="s">
        <v>876</v>
      </c>
      <c r="U1406" s="76">
        <v>25.22</v>
      </c>
      <c r="V1406" s="117" t="s">
        <v>934</v>
      </c>
    </row>
    <row r="1407" spans="1:22" ht="15" customHeight="1">
      <c r="A1407" s="115">
        <v>98165376</v>
      </c>
      <c r="B1407" s="132">
        <v>44764</v>
      </c>
      <c r="C1407" s="79">
        <v>44764</v>
      </c>
      <c r="D1407" s="81" t="s">
        <v>862</v>
      </c>
      <c r="E1407" s="181">
        <v>44768</v>
      </c>
      <c r="F1407" s="81">
        <v>80</v>
      </c>
      <c r="G1407" s="81" t="s">
        <v>1360</v>
      </c>
      <c r="H1407" s="81" t="s">
        <v>1361</v>
      </c>
      <c r="I1407" s="98">
        <v>44796</v>
      </c>
      <c r="J1407" s="81"/>
      <c r="K1407" s="117" t="s">
        <v>932</v>
      </c>
      <c r="L1407" s="82" t="s">
        <v>1362</v>
      </c>
      <c r="M1407" s="77" t="s">
        <v>6</v>
      </c>
      <c r="N1407" s="83"/>
      <c r="O1407" s="84"/>
      <c r="P1407" s="76">
        <v>69</v>
      </c>
      <c r="Q1407" s="76">
        <v>25000</v>
      </c>
      <c r="R1407" s="76">
        <v>4</v>
      </c>
      <c r="S1407" s="85" t="s">
        <v>875</v>
      </c>
      <c r="T1407" s="88" t="s">
        <v>876</v>
      </c>
      <c r="U1407" s="76">
        <v>25.22</v>
      </c>
      <c r="V1407" s="117" t="s">
        <v>934</v>
      </c>
    </row>
    <row r="1408" spans="1:22" ht="15" customHeight="1">
      <c r="A1408" s="115">
        <v>94651999</v>
      </c>
      <c r="B1408" s="132">
        <v>44764</v>
      </c>
      <c r="C1408" s="79">
        <v>44764</v>
      </c>
      <c r="D1408" s="81" t="s">
        <v>862</v>
      </c>
      <c r="E1408" s="181">
        <v>44768</v>
      </c>
      <c r="F1408" s="81">
        <v>80</v>
      </c>
      <c r="G1408" s="81" t="s">
        <v>1360</v>
      </c>
      <c r="H1408" s="81" t="s">
        <v>1361</v>
      </c>
      <c r="I1408" s="98">
        <v>44796</v>
      </c>
      <c r="J1408" s="81"/>
      <c r="K1408" s="117" t="s">
        <v>932</v>
      </c>
      <c r="L1408" s="82" t="s">
        <v>1362</v>
      </c>
      <c r="M1408" s="77" t="s">
        <v>6</v>
      </c>
      <c r="N1408" s="83"/>
      <c r="O1408" s="84"/>
      <c r="P1408" s="76">
        <v>70</v>
      </c>
      <c r="Q1408" s="76">
        <v>23700</v>
      </c>
      <c r="R1408" s="76">
        <v>4</v>
      </c>
      <c r="S1408" s="85" t="s">
        <v>865</v>
      </c>
      <c r="T1408" s="76" t="s">
        <v>950</v>
      </c>
      <c r="U1408" s="76">
        <v>25.69</v>
      </c>
      <c r="V1408" s="117" t="s">
        <v>934</v>
      </c>
    </row>
    <row r="1409" spans="1:22" ht="15" customHeight="1">
      <c r="A1409" s="115">
        <v>98136708</v>
      </c>
      <c r="B1409" s="132">
        <v>44764</v>
      </c>
      <c r="C1409" s="79">
        <v>44764</v>
      </c>
      <c r="D1409" s="81" t="s">
        <v>862</v>
      </c>
      <c r="E1409" s="181">
        <v>44768</v>
      </c>
      <c r="F1409" s="81">
        <v>80</v>
      </c>
      <c r="G1409" s="81" t="s">
        <v>1360</v>
      </c>
      <c r="H1409" s="81" t="s">
        <v>1361</v>
      </c>
      <c r="I1409" s="98">
        <v>44796</v>
      </c>
      <c r="J1409" s="81"/>
      <c r="K1409" s="117" t="s">
        <v>932</v>
      </c>
      <c r="L1409" s="82" t="s">
        <v>1362</v>
      </c>
      <c r="M1409" s="77" t="s">
        <v>6</v>
      </c>
      <c r="N1409" s="83"/>
      <c r="O1409" s="84"/>
      <c r="P1409" s="76">
        <v>69</v>
      </c>
      <c r="Q1409" s="76">
        <v>25000</v>
      </c>
      <c r="R1409" s="76">
        <v>4</v>
      </c>
      <c r="S1409" s="85" t="s">
        <v>875</v>
      </c>
      <c r="T1409" s="88" t="s">
        <v>876</v>
      </c>
      <c r="U1409" s="76">
        <v>25.22</v>
      </c>
      <c r="V1409" s="117" t="s">
        <v>934</v>
      </c>
    </row>
    <row r="1410" spans="1:22" ht="15" customHeight="1">
      <c r="A1410" s="115">
        <v>98139645</v>
      </c>
      <c r="B1410" s="132">
        <v>44764</v>
      </c>
      <c r="C1410" s="79">
        <v>44764</v>
      </c>
      <c r="D1410" s="81" t="s">
        <v>862</v>
      </c>
      <c r="E1410" s="181">
        <v>44768</v>
      </c>
      <c r="F1410" s="81">
        <v>80</v>
      </c>
      <c r="G1410" s="81" t="s">
        <v>1360</v>
      </c>
      <c r="H1410" s="81" t="s">
        <v>1361</v>
      </c>
      <c r="I1410" s="98">
        <v>44796</v>
      </c>
      <c r="J1410" s="81"/>
      <c r="K1410" s="117" t="s">
        <v>932</v>
      </c>
      <c r="L1410" s="82" t="s">
        <v>1362</v>
      </c>
      <c r="M1410" s="77" t="s">
        <v>6</v>
      </c>
      <c r="N1410" s="83"/>
      <c r="O1410" s="84"/>
      <c r="P1410" s="76">
        <v>69</v>
      </c>
      <c r="Q1410" s="76">
        <v>25000</v>
      </c>
      <c r="R1410" s="76">
        <v>4</v>
      </c>
      <c r="S1410" s="85" t="s">
        <v>875</v>
      </c>
      <c r="T1410" s="88" t="s">
        <v>876</v>
      </c>
      <c r="U1410" s="76">
        <v>25.22</v>
      </c>
      <c r="V1410" s="117" t="s">
        <v>934</v>
      </c>
    </row>
    <row r="1411" spans="1:22" ht="15" customHeight="1">
      <c r="A1411" s="115">
        <v>94668399</v>
      </c>
      <c r="B1411" s="132">
        <v>44764</v>
      </c>
      <c r="C1411" s="79">
        <v>44764</v>
      </c>
      <c r="D1411" s="81" t="s">
        <v>862</v>
      </c>
      <c r="E1411" s="181">
        <v>44768</v>
      </c>
      <c r="F1411" s="81">
        <v>80</v>
      </c>
      <c r="G1411" s="81" t="s">
        <v>1360</v>
      </c>
      <c r="H1411" s="81" t="s">
        <v>1361</v>
      </c>
      <c r="I1411" s="98">
        <v>44796</v>
      </c>
      <c r="J1411" s="81"/>
      <c r="K1411" s="117" t="s">
        <v>932</v>
      </c>
      <c r="L1411" s="82" t="s">
        <v>1362</v>
      </c>
      <c r="M1411" s="77" t="s">
        <v>6</v>
      </c>
      <c r="N1411" s="83"/>
      <c r="O1411" s="84"/>
      <c r="P1411" s="76">
        <v>70</v>
      </c>
      <c r="Q1411" s="76">
        <v>23700</v>
      </c>
      <c r="R1411" s="76">
        <v>4</v>
      </c>
      <c r="S1411" s="85" t="s">
        <v>865</v>
      </c>
      <c r="T1411" s="76" t="s">
        <v>950</v>
      </c>
      <c r="U1411" s="76">
        <v>25.69</v>
      </c>
      <c r="V1411" s="117" t="s">
        <v>934</v>
      </c>
    </row>
    <row r="1412" spans="1:22" ht="15" customHeight="1">
      <c r="A1412" s="115">
        <v>59871947</v>
      </c>
      <c r="B1412" s="132">
        <v>44764</v>
      </c>
      <c r="C1412" s="79">
        <v>44764</v>
      </c>
      <c r="D1412" s="81" t="s">
        <v>862</v>
      </c>
      <c r="E1412" s="181">
        <v>44768</v>
      </c>
      <c r="F1412" s="81">
        <v>80</v>
      </c>
      <c r="G1412" s="81" t="s">
        <v>1360</v>
      </c>
      <c r="H1412" s="81" t="s">
        <v>1361</v>
      </c>
      <c r="I1412" s="98">
        <v>44796</v>
      </c>
      <c r="J1412" s="81"/>
      <c r="K1412" s="117" t="s">
        <v>932</v>
      </c>
      <c r="L1412" s="82" t="s">
        <v>1362</v>
      </c>
      <c r="M1412" s="77" t="s">
        <v>6</v>
      </c>
      <c r="N1412" s="83"/>
      <c r="O1412" s="84"/>
      <c r="P1412" s="76">
        <v>69</v>
      </c>
      <c r="Q1412" s="76">
        <v>25000</v>
      </c>
      <c r="R1412" s="76">
        <v>4</v>
      </c>
      <c r="S1412" s="85" t="s">
        <v>865</v>
      </c>
      <c r="T1412" s="76" t="s">
        <v>919</v>
      </c>
      <c r="U1412" s="76">
        <v>26.22</v>
      </c>
      <c r="V1412" s="117" t="s">
        <v>934</v>
      </c>
    </row>
    <row r="1413" spans="1:22" ht="15" customHeight="1">
      <c r="A1413" s="115">
        <v>98122864</v>
      </c>
      <c r="B1413" s="132">
        <v>44764</v>
      </c>
      <c r="C1413" s="79">
        <v>44764</v>
      </c>
      <c r="D1413" s="81" t="s">
        <v>862</v>
      </c>
      <c r="E1413" s="181">
        <v>44768</v>
      </c>
      <c r="F1413" s="81">
        <v>80</v>
      </c>
      <c r="G1413" s="81" t="s">
        <v>1360</v>
      </c>
      <c r="H1413" s="81" t="s">
        <v>1361</v>
      </c>
      <c r="I1413" s="98">
        <v>44796</v>
      </c>
      <c r="J1413" s="81"/>
      <c r="K1413" s="117" t="s">
        <v>932</v>
      </c>
      <c r="L1413" s="82" t="s">
        <v>1362</v>
      </c>
      <c r="M1413" s="77" t="s">
        <v>6</v>
      </c>
      <c r="N1413" s="83"/>
      <c r="O1413" s="84"/>
      <c r="P1413" s="76">
        <v>69</v>
      </c>
      <c r="Q1413" s="76">
        <v>25000</v>
      </c>
      <c r="R1413" s="76">
        <v>4</v>
      </c>
      <c r="S1413" s="85" t="s">
        <v>875</v>
      </c>
      <c r="T1413" s="88" t="s">
        <v>876</v>
      </c>
      <c r="U1413" s="76">
        <v>25.22</v>
      </c>
      <c r="V1413" s="117" t="s">
        <v>934</v>
      </c>
    </row>
    <row r="1414" spans="1:22" ht="15" customHeight="1">
      <c r="A1414" s="115">
        <v>54004296</v>
      </c>
      <c r="B1414" s="132">
        <v>44764</v>
      </c>
      <c r="C1414" s="79">
        <v>44764</v>
      </c>
      <c r="D1414" s="81" t="s">
        <v>862</v>
      </c>
      <c r="E1414" s="181">
        <v>44768</v>
      </c>
      <c r="F1414" s="81">
        <v>80</v>
      </c>
      <c r="G1414" s="81" t="s">
        <v>1360</v>
      </c>
      <c r="H1414" s="81" t="s">
        <v>1361</v>
      </c>
      <c r="I1414" s="98">
        <v>44796</v>
      </c>
      <c r="J1414" s="81"/>
      <c r="K1414" s="117" t="s">
        <v>932</v>
      </c>
      <c r="L1414" s="82" t="s">
        <v>1362</v>
      </c>
      <c r="M1414" s="77" t="s">
        <v>6</v>
      </c>
      <c r="N1414" s="83"/>
      <c r="O1414" s="84"/>
      <c r="P1414" s="76">
        <v>69</v>
      </c>
      <c r="Q1414" s="76">
        <v>25000</v>
      </c>
      <c r="R1414" s="76">
        <v>4</v>
      </c>
      <c r="S1414" s="85" t="s">
        <v>875</v>
      </c>
      <c r="T1414" s="88" t="s">
        <v>876</v>
      </c>
      <c r="U1414" s="76">
        <v>25.22</v>
      </c>
      <c r="V1414" s="117" t="s">
        <v>934</v>
      </c>
    </row>
    <row r="1415" spans="1:22" ht="15" customHeight="1">
      <c r="A1415" s="115">
        <v>98304454</v>
      </c>
      <c r="B1415" s="132">
        <v>44764</v>
      </c>
      <c r="C1415" s="79">
        <v>44764</v>
      </c>
      <c r="D1415" s="81" t="s">
        <v>862</v>
      </c>
      <c r="E1415" s="181">
        <v>44768</v>
      </c>
      <c r="F1415" s="81">
        <v>80</v>
      </c>
      <c r="G1415" s="81" t="s">
        <v>1360</v>
      </c>
      <c r="H1415" s="81" t="s">
        <v>1361</v>
      </c>
      <c r="I1415" s="98">
        <v>44796</v>
      </c>
      <c r="J1415" s="81"/>
      <c r="K1415" s="117" t="s">
        <v>932</v>
      </c>
      <c r="L1415" s="82" t="s">
        <v>1362</v>
      </c>
      <c r="M1415" s="77" t="s">
        <v>6</v>
      </c>
      <c r="N1415" s="83"/>
      <c r="O1415" s="84"/>
      <c r="P1415" s="76">
        <v>68.5</v>
      </c>
      <c r="Q1415" s="76">
        <v>25400</v>
      </c>
      <c r="R1415" s="76">
        <v>4</v>
      </c>
      <c r="S1415" s="85" t="s">
        <v>865</v>
      </c>
      <c r="T1415" s="76" t="s">
        <v>873</v>
      </c>
      <c r="U1415" s="76">
        <v>25.7</v>
      </c>
      <c r="V1415" s="117" t="s">
        <v>934</v>
      </c>
    </row>
    <row r="1416" spans="1:22" ht="15" customHeight="1">
      <c r="A1416" s="182">
        <v>58422239</v>
      </c>
      <c r="B1416" s="132">
        <v>44761</v>
      </c>
      <c r="C1416" s="79">
        <v>44763</v>
      </c>
      <c r="D1416" s="77" t="s">
        <v>862</v>
      </c>
      <c r="E1416" s="181">
        <v>44768</v>
      </c>
      <c r="F1416" s="102">
        <v>60</v>
      </c>
      <c r="G1416" s="81" t="s">
        <v>1360</v>
      </c>
      <c r="H1416" s="81" t="s">
        <v>1361</v>
      </c>
      <c r="I1416" s="98">
        <v>44796</v>
      </c>
      <c r="K1416" s="117" t="s">
        <v>932</v>
      </c>
      <c r="L1416" s="259" t="s">
        <v>1366</v>
      </c>
      <c r="M1416" s="77" t="s">
        <v>31</v>
      </c>
      <c r="N1416" s="83"/>
      <c r="O1416" s="84"/>
      <c r="P1416" s="76" t="s">
        <v>1263</v>
      </c>
      <c r="Q1416" s="76">
        <v>22500</v>
      </c>
      <c r="R1416" s="76">
        <v>3</v>
      </c>
      <c r="S1416" s="85" t="s">
        <v>899</v>
      </c>
      <c r="T1416" s="76" t="s">
        <v>1264</v>
      </c>
      <c r="U1416" s="76">
        <v>19.62</v>
      </c>
      <c r="V1416" s="117" t="s">
        <v>934</v>
      </c>
    </row>
    <row r="1417" spans="1:22" ht="15" customHeight="1">
      <c r="A1417" s="115">
        <v>58423872</v>
      </c>
      <c r="B1417" s="132">
        <v>44764</v>
      </c>
      <c r="C1417" s="79">
        <v>44764</v>
      </c>
      <c r="D1417" s="81" t="s">
        <v>862</v>
      </c>
      <c r="E1417" s="181">
        <v>44768</v>
      </c>
      <c r="F1417" s="102">
        <v>60</v>
      </c>
      <c r="G1417" s="81" t="s">
        <v>1360</v>
      </c>
      <c r="H1417" s="81" t="s">
        <v>1361</v>
      </c>
      <c r="I1417" s="98">
        <v>44796</v>
      </c>
      <c r="J1417" s="81"/>
      <c r="K1417" s="117" t="s">
        <v>932</v>
      </c>
      <c r="L1417" s="82" t="s">
        <v>1362</v>
      </c>
      <c r="M1417" s="77" t="s">
        <v>6</v>
      </c>
      <c r="N1417" s="83"/>
      <c r="O1417" s="84"/>
      <c r="P1417" s="76" t="s">
        <v>1263</v>
      </c>
      <c r="Q1417" s="76">
        <v>22500</v>
      </c>
      <c r="R1417" s="76">
        <v>3</v>
      </c>
      <c r="S1417" s="85" t="s">
        <v>899</v>
      </c>
      <c r="T1417" s="76" t="s">
        <v>1264</v>
      </c>
      <c r="U1417" s="76">
        <v>19.62</v>
      </c>
      <c r="V1417" s="117" t="s">
        <v>934</v>
      </c>
    </row>
    <row r="1418" spans="1:22" ht="15" customHeight="1">
      <c r="A1418" s="118">
        <v>58411109</v>
      </c>
      <c r="B1418" s="132">
        <v>44754</v>
      </c>
      <c r="C1418" s="79">
        <v>44756</v>
      </c>
      <c r="D1418" s="77" t="s">
        <v>862</v>
      </c>
      <c r="E1418" s="181">
        <v>44768</v>
      </c>
      <c r="F1418" s="102">
        <v>60</v>
      </c>
      <c r="G1418" s="81" t="s">
        <v>1360</v>
      </c>
      <c r="H1418" s="81" t="s">
        <v>1278</v>
      </c>
      <c r="I1418" s="98">
        <v>44792</v>
      </c>
      <c r="K1418" s="117" t="s">
        <v>932</v>
      </c>
      <c r="L1418" s="232" t="s">
        <v>1367</v>
      </c>
      <c r="M1418" s="77" t="s">
        <v>1250</v>
      </c>
      <c r="N1418" s="83"/>
      <c r="O1418" s="84"/>
      <c r="P1418" s="76">
        <v>72</v>
      </c>
      <c r="Q1418" s="76">
        <v>21700</v>
      </c>
      <c r="R1418" s="76">
        <v>3</v>
      </c>
      <c r="S1418" s="85" t="s">
        <v>899</v>
      </c>
      <c r="T1418" s="76" t="s">
        <v>900</v>
      </c>
      <c r="U1418" s="81">
        <v>19.62</v>
      </c>
      <c r="V1418" s="117" t="s">
        <v>934</v>
      </c>
    </row>
    <row r="1419" spans="1:22" ht="15" customHeight="1">
      <c r="A1419" s="115">
        <v>59990051</v>
      </c>
      <c r="B1419" s="78">
        <v>44757</v>
      </c>
      <c r="C1419" s="79">
        <v>44758</v>
      </c>
      <c r="D1419" s="77" t="s">
        <v>862</v>
      </c>
      <c r="E1419" s="181">
        <v>44768</v>
      </c>
      <c r="F1419" s="102">
        <v>60</v>
      </c>
      <c r="G1419" s="81" t="s">
        <v>1360</v>
      </c>
      <c r="H1419" s="81" t="s">
        <v>1361</v>
      </c>
      <c r="I1419" s="98">
        <v>44796</v>
      </c>
      <c r="J1419" s="81" t="s">
        <v>1368</v>
      </c>
      <c r="K1419" s="117" t="s">
        <v>932</v>
      </c>
      <c r="L1419" s="82" t="s">
        <v>1220</v>
      </c>
      <c r="M1419" s="77" t="s">
        <v>6</v>
      </c>
      <c r="N1419" s="83"/>
      <c r="O1419" s="84"/>
      <c r="P1419" s="76">
        <v>72</v>
      </c>
      <c r="Q1419" s="76">
        <v>21000</v>
      </c>
      <c r="R1419" s="76">
        <v>3</v>
      </c>
      <c r="S1419" s="85" t="s">
        <v>899</v>
      </c>
      <c r="T1419" s="76" t="s">
        <v>952</v>
      </c>
      <c r="U1419" s="76">
        <v>19.62</v>
      </c>
      <c r="V1419" s="117" t="s">
        <v>934</v>
      </c>
    </row>
    <row r="1420" spans="1:22" ht="15" customHeight="1">
      <c r="A1420" s="115">
        <v>59990044</v>
      </c>
      <c r="B1420" s="78">
        <v>44757</v>
      </c>
      <c r="C1420" s="79">
        <v>44757</v>
      </c>
      <c r="D1420" s="77" t="s">
        <v>862</v>
      </c>
      <c r="E1420" s="181">
        <v>44768</v>
      </c>
      <c r="F1420" s="102">
        <v>60</v>
      </c>
      <c r="G1420" s="81" t="s">
        <v>1360</v>
      </c>
      <c r="H1420" s="81" t="s">
        <v>1278</v>
      </c>
      <c r="I1420" s="98">
        <v>44792</v>
      </c>
      <c r="J1420" s="81" t="s">
        <v>1281</v>
      </c>
      <c r="K1420" s="117" t="s">
        <v>932</v>
      </c>
      <c r="L1420" s="82" t="s">
        <v>1219</v>
      </c>
      <c r="M1420" s="77" t="s">
        <v>8</v>
      </c>
      <c r="N1420" s="83"/>
      <c r="O1420" s="84"/>
      <c r="P1420" s="76">
        <v>72</v>
      </c>
      <c r="Q1420" s="76">
        <v>21000</v>
      </c>
      <c r="R1420" s="76">
        <v>3</v>
      </c>
      <c r="S1420" s="85" t="s">
        <v>899</v>
      </c>
      <c r="T1420" s="76" t="s">
        <v>952</v>
      </c>
      <c r="U1420" s="76">
        <v>19.62</v>
      </c>
      <c r="V1420" s="117" t="s">
        <v>934</v>
      </c>
    </row>
    <row r="1421" spans="1:22" ht="15" customHeight="1">
      <c r="A1421" s="118">
        <v>54955109</v>
      </c>
      <c r="B1421" s="132">
        <v>44760</v>
      </c>
      <c r="C1421" s="79">
        <v>44760</v>
      </c>
      <c r="D1421" s="77" t="s">
        <v>862</v>
      </c>
      <c r="E1421" s="181">
        <v>44768</v>
      </c>
      <c r="F1421" s="103">
        <v>40</v>
      </c>
      <c r="G1421" s="81" t="s">
        <v>1360</v>
      </c>
      <c r="H1421" s="81" t="s">
        <v>1361</v>
      </c>
      <c r="I1421" s="98">
        <v>44796</v>
      </c>
      <c r="J1421" s="81" t="s">
        <v>1368</v>
      </c>
      <c r="K1421" s="117" t="s">
        <v>932</v>
      </c>
      <c r="L1421" s="232" t="s">
        <v>1369</v>
      </c>
      <c r="M1421" s="77" t="s">
        <v>31</v>
      </c>
      <c r="N1421" s="83"/>
      <c r="O1421" s="84"/>
      <c r="P1421" s="76">
        <v>70</v>
      </c>
      <c r="Q1421" s="127">
        <v>22000</v>
      </c>
      <c r="R1421" s="127">
        <v>2</v>
      </c>
      <c r="S1421" s="128" t="s">
        <v>953</v>
      </c>
      <c r="T1421" s="129" t="s">
        <v>954</v>
      </c>
      <c r="U1421" s="127">
        <v>14.62</v>
      </c>
      <c r="V1421" s="117" t="s">
        <v>934</v>
      </c>
    </row>
    <row r="1422" spans="1:22" ht="15" customHeight="1">
      <c r="A1422" s="115">
        <v>54959291</v>
      </c>
      <c r="B1422" s="78">
        <v>44757</v>
      </c>
      <c r="C1422" s="79">
        <v>44758</v>
      </c>
      <c r="D1422" s="77" t="s">
        <v>862</v>
      </c>
      <c r="E1422" s="181">
        <v>44768</v>
      </c>
      <c r="F1422" s="103">
        <v>40</v>
      </c>
      <c r="G1422" s="81" t="s">
        <v>1360</v>
      </c>
      <c r="H1422" s="81" t="s">
        <v>1361</v>
      </c>
      <c r="I1422" s="98">
        <v>44796</v>
      </c>
      <c r="J1422" s="81" t="s">
        <v>1281</v>
      </c>
      <c r="K1422" s="117" t="s">
        <v>932</v>
      </c>
      <c r="L1422" s="82" t="s">
        <v>1220</v>
      </c>
      <c r="M1422" s="77" t="s">
        <v>6</v>
      </c>
      <c r="N1422" s="83"/>
      <c r="O1422" s="84"/>
      <c r="P1422" s="76">
        <v>70</v>
      </c>
      <c r="Q1422" s="127">
        <v>21500</v>
      </c>
      <c r="R1422" s="127">
        <v>2</v>
      </c>
      <c r="S1422" s="128" t="s">
        <v>953</v>
      </c>
      <c r="T1422" s="129" t="s">
        <v>954</v>
      </c>
      <c r="U1422" s="127">
        <v>14.62</v>
      </c>
      <c r="V1422" s="117" t="s">
        <v>934</v>
      </c>
    </row>
    <row r="1423" spans="1:22" ht="15" customHeight="1">
      <c r="A1423" s="115">
        <v>54957873</v>
      </c>
      <c r="B1423" s="78">
        <v>44759</v>
      </c>
      <c r="C1423" s="79">
        <v>44760</v>
      </c>
      <c r="D1423" s="77" t="s">
        <v>862</v>
      </c>
      <c r="E1423" s="181">
        <v>44768</v>
      </c>
      <c r="F1423" s="103">
        <v>40</v>
      </c>
      <c r="G1423" s="81" t="s">
        <v>1360</v>
      </c>
      <c r="H1423" s="81" t="s">
        <v>1278</v>
      </c>
      <c r="I1423" s="98">
        <v>44792</v>
      </c>
      <c r="J1423" s="81" t="s">
        <v>1281</v>
      </c>
      <c r="K1423" s="117" t="s">
        <v>932</v>
      </c>
      <c r="L1423" s="82" t="s">
        <v>1253</v>
      </c>
      <c r="M1423" s="77" t="s">
        <v>6</v>
      </c>
      <c r="N1423" s="83"/>
      <c r="O1423" s="84"/>
      <c r="P1423" s="76">
        <v>70</v>
      </c>
      <c r="Q1423" s="127">
        <v>22000</v>
      </c>
      <c r="R1423" s="127">
        <v>2</v>
      </c>
      <c r="S1423" s="128" t="s">
        <v>953</v>
      </c>
      <c r="T1423" s="129" t="s">
        <v>954</v>
      </c>
      <c r="U1423" s="127">
        <v>14.62</v>
      </c>
      <c r="V1423" s="117" t="s">
        <v>934</v>
      </c>
    </row>
    <row r="1424" spans="1:22" ht="15" customHeight="1">
      <c r="A1424" s="118">
        <v>54958095</v>
      </c>
      <c r="B1424" s="132">
        <v>44752</v>
      </c>
      <c r="C1424" s="79">
        <v>44753</v>
      </c>
      <c r="D1424" s="81" t="s">
        <v>862</v>
      </c>
      <c r="E1424" s="181">
        <v>44768</v>
      </c>
      <c r="F1424" s="103">
        <v>40</v>
      </c>
      <c r="G1424" s="81" t="s">
        <v>1360</v>
      </c>
      <c r="H1424" s="81" t="s">
        <v>1276</v>
      </c>
      <c r="I1424" s="78">
        <v>44792</v>
      </c>
      <c r="J1424" s="76" t="s">
        <v>1260</v>
      </c>
      <c r="K1424" s="117" t="s">
        <v>932</v>
      </c>
      <c r="L1424" s="186" t="s">
        <v>1370</v>
      </c>
      <c r="M1424" s="77" t="s">
        <v>31</v>
      </c>
      <c r="N1424" s="83"/>
      <c r="O1424" s="84"/>
      <c r="P1424" s="76">
        <v>70</v>
      </c>
      <c r="Q1424" s="127">
        <v>22000</v>
      </c>
      <c r="R1424" s="127">
        <v>2</v>
      </c>
      <c r="S1424" s="128" t="s">
        <v>953</v>
      </c>
      <c r="T1424" s="129" t="s">
        <v>954</v>
      </c>
      <c r="U1424" s="127">
        <v>14.62</v>
      </c>
      <c r="V1424" s="117" t="s">
        <v>934</v>
      </c>
    </row>
    <row r="1425" spans="1:22" ht="15" customHeight="1">
      <c r="A1425" s="115">
        <v>54958210</v>
      </c>
      <c r="B1425" s="78">
        <v>44757</v>
      </c>
      <c r="C1425" s="79">
        <v>44758</v>
      </c>
      <c r="D1425" s="77" t="s">
        <v>862</v>
      </c>
      <c r="E1425" s="181">
        <v>44768</v>
      </c>
      <c r="F1425" s="103">
        <v>40</v>
      </c>
      <c r="G1425" s="81" t="s">
        <v>1360</v>
      </c>
      <c r="H1425" s="81" t="s">
        <v>1361</v>
      </c>
      <c r="I1425" s="98">
        <v>44796</v>
      </c>
      <c r="J1425" s="81"/>
      <c r="K1425" s="117" t="s">
        <v>932</v>
      </c>
      <c r="L1425" s="82" t="s">
        <v>1220</v>
      </c>
      <c r="M1425" s="77" t="s">
        <v>6</v>
      </c>
      <c r="N1425" s="83"/>
      <c r="O1425" s="84"/>
      <c r="P1425" s="76">
        <v>70</v>
      </c>
      <c r="Q1425" s="127">
        <v>22000</v>
      </c>
      <c r="R1425" s="127">
        <v>2</v>
      </c>
      <c r="S1425" s="128" t="s">
        <v>953</v>
      </c>
      <c r="T1425" s="129" t="s">
        <v>954</v>
      </c>
      <c r="U1425" s="127">
        <v>14.62</v>
      </c>
      <c r="V1425" s="117" t="s">
        <v>934</v>
      </c>
    </row>
    <row r="1426" spans="1:22" ht="15" customHeight="1">
      <c r="A1426" s="118">
        <v>54959085</v>
      </c>
      <c r="B1426" s="132">
        <v>44760</v>
      </c>
      <c r="C1426" s="79">
        <v>44760</v>
      </c>
      <c r="D1426" s="77" t="s">
        <v>862</v>
      </c>
      <c r="E1426" s="181">
        <v>44768</v>
      </c>
      <c r="F1426" s="103">
        <v>40</v>
      </c>
      <c r="G1426" s="81" t="s">
        <v>1360</v>
      </c>
      <c r="H1426" s="81" t="s">
        <v>1361</v>
      </c>
      <c r="I1426" s="98">
        <v>44796</v>
      </c>
      <c r="J1426" s="76"/>
      <c r="K1426" s="117" t="s">
        <v>932</v>
      </c>
      <c r="L1426" s="232" t="s">
        <v>1371</v>
      </c>
      <c r="M1426" s="77" t="s">
        <v>31</v>
      </c>
      <c r="N1426" s="83"/>
      <c r="O1426" s="84"/>
      <c r="P1426" s="76">
        <v>70</v>
      </c>
      <c r="Q1426" s="127">
        <v>21500</v>
      </c>
      <c r="R1426" s="127">
        <v>2</v>
      </c>
      <c r="S1426" s="128" t="s">
        <v>953</v>
      </c>
      <c r="T1426" s="129" t="s">
        <v>954</v>
      </c>
      <c r="U1426" s="127">
        <v>14.62</v>
      </c>
      <c r="V1426" s="117" t="s">
        <v>934</v>
      </c>
    </row>
    <row r="1427" spans="1:22" ht="15" customHeight="1">
      <c r="A1427" s="115">
        <v>54959903</v>
      </c>
      <c r="B1427" s="78">
        <v>44757</v>
      </c>
      <c r="C1427" s="79">
        <v>44758</v>
      </c>
      <c r="D1427" s="77" t="s">
        <v>862</v>
      </c>
      <c r="E1427" s="181">
        <v>44768</v>
      </c>
      <c r="F1427" s="103">
        <v>40</v>
      </c>
      <c r="G1427" s="81" t="s">
        <v>1360</v>
      </c>
      <c r="H1427" s="81" t="s">
        <v>1361</v>
      </c>
      <c r="I1427" s="98">
        <v>44796</v>
      </c>
      <c r="J1427" s="76"/>
      <c r="K1427" s="117" t="s">
        <v>932</v>
      </c>
      <c r="L1427" s="82" t="s">
        <v>1220</v>
      </c>
      <c r="M1427" s="77" t="s">
        <v>6</v>
      </c>
      <c r="N1427" s="83"/>
      <c r="O1427" s="84"/>
      <c r="P1427" s="76">
        <v>70</v>
      </c>
      <c r="Q1427" s="127">
        <v>21500</v>
      </c>
      <c r="R1427" s="127">
        <v>2</v>
      </c>
      <c r="S1427" s="128" t="s">
        <v>953</v>
      </c>
      <c r="T1427" s="129" t="s">
        <v>954</v>
      </c>
      <c r="U1427" s="127">
        <v>14.62</v>
      </c>
      <c r="V1427" s="117" t="s">
        <v>934</v>
      </c>
    </row>
    <row r="1428" spans="1:22" ht="15" customHeight="1">
      <c r="A1428" s="182">
        <v>54303334</v>
      </c>
      <c r="B1428" s="132">
        <v>44761</v>
      </c>
      <c r="C1428" s="79">
        <v>44763</v>
      </c>
      <c r="D1428" s="77" t="s">
        <v>862</v>
      </c>
      <c r="E1428" s="181">
        <v>44768</v>
      </c>
      <c r="F1428" s="103">
        <v>40</v>
      </c>
      <c r="G1428" s="81" t="s">
        <v>1360</v>
      </c>
      <c r="H1428" s="81" t="s">
        <v>1361</v>
      </c>
      <c r="I1428" s="98">
        <v>44796</v>
      </c>
      <c r="J1428" s="76"/>
      <c r="K1428" s="117" t="s">
        <v>932</v>
      </c>
      <c r="L1428" s="259" t="s">
        <v>1372</v>
      </c>
      <c r="M1428" s="77" t="s">
        <v>31</v>
      </c>
      <c r="N1428" s="83"/>
      <c r="O1428" s="84"/>
      <c r="P1428" s="76">
        <v>70</v>
      </c>
      <c r="Q1428" s="127">
        <v>21000</v>
      </c>
      <c r="R1428" s="127">
        <v>2</v>
      </c>
      <c r="S1428" s="128" t="s">
        <v>953</v>
      </c>
      <c r="T1428" s="129" t="s">
        <v>954</v>
      </c>
      <c r="U1428" s="127">
        <v>14.62</v>
      </c>
      <c r="V1428" s="117" t="s">
        <v>934</v>
      </c>
    </row>
    <row r="1429" spans="1:22" ht="15" customHeight="1">
      <c r="A1429" s="182">
        <v>54957949</v>
      </c>
      <c r="B1429" s="132">
        <v>44761</v>
      </c>
      <c r="C1429" s="79">
        <v>44763</v>
      </c>
      <c r="D1429" s="77" t="s">
        <v>862</v>
      </c>
      <c r="E1429" s="181">
        <v>44768</v>
      </c>
      <c r="F1429" s="103">
        <v>40</v>
      </c>
      <c r="G1429" s="81" t="s">
        <v>1360</v>
      </c>
      <c r="H1429" s="81" t="s">
        <v>1361</v>
      </c>
      <c r="I1429" s="98">
        <v>44796</v>
      </c>
      <c r="J1429" s="76"/>
      <c r="K1429" s="117" t="s">
        <v>932</v>
      </c>
      <c r="L1429" s="259" t="s">
        <v>1373</v>
      </c>
      <c r="M1429" s="77" t="s">
        <v>31</v>
      </c>
      <c r="N1429" s="83"/>
      <c r="O1429" s="84"/>
      <c r="P1429" s="76">
        <v>70</v>
      </c>
      <c r="Q1429" s="127">
        <v>22000</v>
      </c>
      <c r="R1429" s="127">
        <v>2</v>
      </c>
      <c r="S1429" s="128" t="s">
        <v>953</v>
      </c>
      <c r="T1429" s="129" t="s">
        <v>954</v>
      </c>
      <c r="U1429" s="127">
        <v>14.62</v>
      </c>
      <c r="V1429" s="117" t="s">
        <v>934</v>
      </c>
    </row>
    <row r="1430" spans="1:22" ht="15" customHeight="1">
      <c r="A1430" s="182">
        <v>54957592</v>
      </c>
      <c r="B1430" s="132">
        <v>44761</v>
      </c>
      <c r="C1430" s="79">
        <v>44763</v>
      </c>
      <c r="D1430" s="77" t="s">
        <v>862</v>
      </c>
      <c r="E1430" s="181">
        <v>44768</v>
      </c>
      <c r="F1430" s="103">
        <v>40</v>
      </c>
      <c r="G1430" s="81" t="s">
        <v>1360</v>
      </c>
      <c r="H1430" s="81" t="s">
        <v>1361</v>
      </c>
      <c r="I1430" s="98">
        <v>44796</v>
      </c>
      <c r="J1430" s="76"/>
      <c r="K1430" s="117" t="s">
        <v>932</v>
      </c>
      <c r="L1430" s="259" t="s">
        <v>1374</v>
      </c>
      <c r="M1430" s="77" t="s">
        <v>31</v>
      </c>
      <c r="N1430" s="83"/>
      <c r="O1430" s="84"/>
      <c r="P1430" s="76">
        <v>70</v>
      </c>
      <c r="Q1430" s="127">
        <v>22000</v>
      </c>
      <c r="R1430" s="127">
        <v>2</v>
      </c>
      <c r="S1430" s="128" t="s">
        <v>953</v>
      </c>
      <c r="T1430" s="129" t="s">
        <v>954</v>
      </c>
      <c r="U1430" s="127">
        <v>14.62</v>
      </c>
      <c r="V1430" s="117" t="s">
        <v>934</v>
      </c>
    </row>
    <row r="1431" spans="1:22" ht="15" customHeight="1">
      <c r="A1431" s="115">
        <v>54349238</v>
      </c>
      <c r="B1431" s="132">
        <v>44764</v>
      </c>
      <c r="C1431" s="79">
        <v>44764</v>
      </c>
      <c r="D1431" s="81" t="s">
        <v>862</v>
      </c>
      <c r="E1431" s="181">
        <v>44768</v>
      </c>
      <c r="F1431" s="103">
        <v>40</v>
      </c>
      <c r="G1431" s="81" t="s">
        <v>1360</v>
      </c>
      <c r="H1431" s="81" t="s">
        <v>1361</v>
      </c>
      <c r="I1431" s="98">
        <v>44796</v>
      </c>
      <c r="J1431" s="81"/>
      <c r="K1431" s="117" t="s">
        <v>932</v>
      </c>
      <c r="L1431" s="82" t="s">
        <v>1362</v>
      </c>
      <c r="M1431" s="77" t="s">
        <v>6</v>
      </c>
      <c r="N1431" s="83"/>
      <c r="O1431" s="84"/>
      <c r="P1431" s="76">
        <v>70</v>
      </c>
      <c r="Q1431" s="127">
        <v>21000</v>
      </c>
      <c r="R1431" s="127">
        <v>2</v>
      </c>
      <c r="S1431" s="128" t="s">
        <v>953</v>
      </c>
      <c r="T1431" s="129" t="s">
        <v>954</v>
      </c>
      <c r="U1431" s="127">
        <v>14.62</v>
      </c>
      <c r="V1431" s="117" t="s">
        <v>934</v>
      </c>
    </row>
    <row r="1432" spans="1:22" ht="15" customHeight="1">
      <c r="A1432" s="115">
        <v>54351796</v>
      </c>
      <c r="B1432" s="78">
        <v>44757</v>
      </c>
      <c r="C1432" s="79">
        <v>44757</v>
      </c>
      <c r="D1432" s="77" t="s">
        <v>862</v>
      </c>
      <c r="E1432" s="181">
        <v>44768</v>
      </c>
      <c r="F1432" s="103">
        <v>40</v>
      </c>
      <c r="G1432" s="81" t="s">
        <v>1360</v>
      </c>
      <c r="H1432" s="81" t="s">
        <v>1241</v>
      </c>
      <c r="I1432" s="98">
        <v>44790</v>
      </c>
      <c r="J1432" s="81"/>
      <c r="K1432" s="117" t="s">
        <v>932</v>
      </c>
      <c r="L1432" s="82" t="s">
        <v>1219</v>
      </c>
      <c r="M1432" s="77" t="s">
        <v>8</v>
      </c>
      <c r="N1432" s="83"/>
      <c r="O1432" s="84"/>
      <c r="P1432" s="76">
        <v>70</v>
      </c>
      <c r="Q1432" s="127">
        <v>21000</v>
      </c>
      <c r="R1432" s="127">
        <v>2</v>
      </c>
      <c r="S1432" s="128" t="s">
        <v>953</v>
      </c>
      <c r="T1432" s="129" t="s">
        <v>954</v>
      </c>
      <c r="U1432" s="127">
        <v>14.62</v>
      </c>
      <c r="V1432" s="117" t="s">
        <v>934</v>
      </c>
    </row>
    <row r="1433" spans="1:22" ht="15" customHeight="1">
      <c r="A1433" s="91"/>
      <c r="B1433" s="93"/>
      <c r="C1433" s="93"/>
      <c r="D1433" s="92"/>
      <c r="E1433" s="92"/>
      <c r="F1433" s="92"/>
      <c r="G1433" s="190"/>
      <c r="H1433" s="439" t="s">
        <v>1375</v>
      </c>
      <c r="I1433" s="440"/>
      <c r="J1433" s="441"/>
      <c r="K1433" s="92"/>
      <c r="L1433" s="92"/>
      <c r="M1433" s="92"/>
      <c r="N1433" s="92"/>
      <c r="O1433" s="94"/>
      <c r="P1433" s="92"/>
      <c r="Q1433" s="92"/>
      <c r="R1433" s="92"/>
      <c r="S1433" s="92"/>
      <c r="T1433" s="92"/>
      <c r="U1433" s="92"/>
      <c r="V1433" s="92"/>
    </row>
    <row r="1434" spans="1:22" ht="15" customHeight="1">
      <c r="A1434" s="90">
        <v>95161998</v>
      </c>
      <c r="B1434" s="78">
        <v>44759</v>
      </c>
      <c r="C1434" s="79">
        <v>44759</v>
      </c>
      <c r="D1434" s="77" t="s">
        <v>862</v>
      </c>
      <c r="E1434" s="80">
        <v>44770.104166666664</v>
      </c>
      <c r="F1434" s="81">
        <v>80</v>
      </c>
      <c r="G1434" s="81" t="s">
        <v>1375</v>
      </c>
      <c r="H1434" s="81" t="s">
        <v>1247</v>
      </c>
      <c r="I1434" s="78">
        <v>44791</v>
      </c>
      <c r="J1434" s="97" t="s">
        <v>882</v>
      </c>
      <c r="K1434" s="246" t="s">
        <v>469</v>
      </c>
      <c r="L1434" s="82" t="s">
        <v>1242</v>
      </c>
      <c r="M1434" s="77" t="s">
        <v>7</v>
      </c>
      <c r="N1434" s="83"/>
      <c r="O1434" s="84"/>
      <c r="P1434" s="76">
        <v>69</v>
      </c>
      <c r="Q1434" s="76">
        <v>25000</v>
      </c>
      <c r="R1434" s="76">
        <v>4</v>
      </c>
      <c r="S1434" s="85" t="s">
        <v>875</v>
      </c>
      <c r="T1434" s="88" t="s">
        <v>876</v>
      </c>
      <c r="U1434" s="76">
        <v>25.22</v>
      </c>
      <c r="V1434" s="101" t="s">
        <v>1243</v>
      </c>
    </row>
    <row r="1435" spans="1:22" ht="15" customHeight="1">
      <c r="A1435" s="90">
        <v>98187305</v>
      </c>
      <c r="B1435" s="78">
        <v>44745</v>
      </c>
      <c r="C1435" s="79">
        <v>44746</v>
      </c>
      <c r="D1435" s="77" t="s">
        <v>862</v>
      </c>
      <c r="E1435" s="87">
        <v>44770</v>
      </c>
      <c r="F1435" s="81">
        <v>80</v>
      </c>
      <c r="G1435" s="81" t="s">
        <v>1375</v>
      </c>
      <c r="H1435" s="81" t="s">
        <v>1015</v>
      </c>
      <c r="I1435" s="78">
        <v>44780</v>
      </c>
      <c r="J1435" s="81"/>
      <c r="K1435" s="97" t="s">
        <v>882</v>
      </c>
      <c r="L1435" s="82" t="s">
        <v>985</v>
      </c>
      <c r="M1435" s="77" t="s">
        <v>7</v>
      </c>
      <c r="N1435" s="83"/>
      <c r="O1435" s="84"/>
      <c r="P1435" s="76">
        <v>69.8</v>
      </c>
      <c r="Q1435" s="76">
        <v>24100</v>
      </c>
      <c r="R1435" s="76">
        <v>4</v>
      </c>
      <c r="S1435" s="89" t="s">
        <v>877</v>
      </c>
      <c r="T1435" s="76" t="s">
        <v>894</v>
      </c>
      <c r="U1435" s="81">
        <v>25.22</v>
      </c>
      <c r="V1435" s="90" t="s">
        <v>884</v>
      </c>
    </row>
    <row r="1436" spans="1:22" ht="15" customHeight="1">
      <c r="A1436" s="90">
        <v>98179500</v>
      </c>
      <c r="B1436" s="78">
        <v>44754</v>
      </c>
      <c r="C1436" s="79">
        <v>44755</v>
      </c>
      <c r="D1436" s="77" t="s">
        <v>862</v>
      </c>
      <c r="E1436" s="87">
        <v>44770</v>
      </c>
      <c r="F1436" s="81">
        <v>80</v>
      </c>
      <c r="G1436" s="81" t="s">
        <v>1375</v>
      </c>
      <c r="H1436" s="81" t="s">
        <v>1153</v>
      </c>
      <c r="I1436" s="78">
        <v>44785</v>
      </c>
      <c r="J1436" s="81"/>
      <c r="K1436" s="97" t="s">
        <v>882</v>
      </c>
      <c r="L1436" s="82" t="s">
        <v>1154</v>
      </c>
      <c r="M1436" s="77" t="s">
        <v>7</v>
      </c>
      <c r="N1436" s="83"/>
      <c r="O1436" s="84"/>
      <c r="P1436" s="76">
        <v>69.8</v>
      </c>
      <c r="Q1436" s="76">
        <v>24100</v>
      </c>
      <c r="R1436" s="76">
        <v>4</v>
      </c>
      <c r="S1436" s="89" t="s">
        <v>877</v>
      </c>
      <c r="T1436" s="76" t="s">
        <v>894</v>
      </c>
      <c r="U1436" s="81">
        <v>25.22</v>
      </c>
      <c r="V1436" s="90" t="s">
        <v>884</v>
      </c>
    </row>
    <row r="1437" spans="1:22" ht="15" customHeight="1">
      <c r="A1437" s="90">
        <v>57589046</v>
      </c>
      <c r="B1437" s="78">
        <v>44759</v>
      </c>
      <c r="C1437" s="79">
        <v>44759</v>
      </c>
      <c r="D1437" s="77" t="s">
        <v>862</v>
      </c>
      <c r="E1437" s="87">
        <v>44770</v>
      </c>
      <c r="F1437" s="81">
        <v>80</v>
      </c>
      <c r="G1437" s="81" t="s">
        <v>1375</v>
      </c>
      <c r="H1437" s="81" t="s">
        <v>1247</v>
      </c>
      <c r="I1437" s="78">
        <v>44791</v>
      </c>
      <c r="J1437" s="97" t="s">
        <v>882</v>
      </c>
      <c r="K1437" s="246" t="s">
        <v>469</v>
      </c>
      <c r="L1437" s="82" t="s">
        <v>1242</v>
      </c>
      <c r="M1437" s="77" t="s">
        <v>7</v>
      </c>
      <c r="N1437" s="83"/>
      <c r="O1437" s="84"/>
      <c r="P1437" s="76">
        <v>69</v>
      </c>
      <c r="Q1437" s="81">
        <v>25000</v>
      </c>
      <c r="R1437" s="76">
        <v>4</v>
      </c>
      <c r="S1437" s="85" t="s">
        <v>865</v>
      </c>
      <c r="T1437" s="101" t="s">
        <v>897</v>
      </c>
      <c r="U1437" s="76">
        <v>25.38</v>
      </c>
      <c r="V1437" s="101" t="s">
        <v>1243</v>
      </c>
    </row>
    <row r="1438" spans="1:22" ht="15" customHeight="1">
      <c r="A1438" s="90">
        <v>94942224</v>
      </c>
      <c r="B1438" s="78">
        <v>44759</v>
      </c>
      <c r="C1438" s="79">
        <v>44759</v>
      </c>
      <c r="D1438" s="77" t="s">
        <v>862</v>
      </c>
      <c r="E1438" s="87">
        <v>44770</v>
      </c>
      <c r="F1438" s="81">
        <v>80</v>
      </c>
      <c r="G1438" s="81" t="s">
        <v>1375</v>
      </c>
      <c r="H1438" s="81" t="s">
        <v>1247</v>
      </c>
      <c r="I1438" s="78">
        <v>44791</v>
      </c>
      <c r="J1438" s="97" t="s">
        <v>882</v>
      </c>
      <c r="K1438" s="246" t="s">
        <v>469</v>
      </c>
      <c r="L1438" s="82" t="s">
        <v>1242</v>
      </c>
      <c r="M1438" s="77" t="s">
        <v>7</v>
      </c>
      <c r="N1438" s="83"/>
      <c r="O1438" s="84"/>
      <c r="P1438" s="76">
        <v>69</v>
      </c>
      <c r="Q1438" s="81">
        <v>25000</v>
      </c>
      <c r="R1438" s="76">
        <v>4</v>
      </c>
      <c r="S1438" s="85" t="s">
        <v>865</v>
      </c>
      <c r="T1438" s="101" t="s">
        <v>897</v>
      </c>
      <c r="U1438" s="76">
        <v>25.38</v>
      </c>
      <c r="V1438" s="101" t="s">
        <v>1243</v>
      </c>
    </row>
    <row r="1439" spans="1:22" ht="15" customHeight="1">
      <c r="A1439" s="90">
        <v>54280755</v>
      </c>
      <c r="B1439" s="78">
        <v>44745</v>
      </c>
      <c r="C1439" s="79">
        <v>44746</v>
      </c>
      <c r="D1439" s="77" t="s">
        <v>862</v>
      </c>
      <c r="E1439" s="87">
        <v>44770</v>
      </c>
      <c r="F1439" s="81">
        <v>80</v>
      </c>
      <c r="G1439" s="81" t="s">
        <v>1375</v>
      </c>
      <c r="H1439" s="81" t="s">
        <v>1015</v>
      </c>
      <c r="I1439" s="78">
        <v>44780</v>
      </c>
      <c r="J1439" s="81"/>
      <c r="K1439" s="97" t="s">
        <v>882</v>
      </c>
      <c r="L1439" s="82" t="s">
        <v>985</v>
      </c>
      <c r="M1439" s="77" t="s">
        <v>7</v>
      </c>
      <c r="N1439" s="83">
        <v>44813</v>
      </c>
      <c r="O1439" s="84"/>
      <c r="P1439" s="76">
        <v>70</v>
      </c>
      <c r="Q1439" s="76">
        <v>23600</v>
      </c>
      <c r="R1439" s="81">
        <v>4</v>
      </c>
      <c r="S1439" s="85" t="s">
        <v>865</v>
      </c>
      <c r="T1439" s="76" t="s">
        <v>895</v>
      </c>
      <c r="U1439" s="76">
        <v>25.69</v>
      </c>
      <c r="V1439" s="90" t="s">
        <v>884</v>
      </c>
    </row>
    <row r="1440" spans="1:22" ht="15" customHeight="1">
      <c r="A1440" s="175">
        <v>59429191</v>
      </c>
      <c r="B1440" s="78">
        <v>44761</v>
      </c>
      <c r="C1440" s="79">
        <v>44761</v>
      </c>
      <c r="D1440" s="77" t="s">
        <v>862</v>
      </c>
      <c r="E1440" s="87">
        <v>44770</v>
      </c>
      <c r="F1440" s="81">
        <v>80</v>
      </c>
      <c r="G1440" s="81" t="s">
        <v>1375</v>
      </c>
      <c r="H1440" s="81" t="s">
        <v>1276</v>
      </c>
      <c r="I1440" s="78">
        <v>44792</v>
      </c>
      <c r="J1440" s="81"/>
      <c r="K1440" s="97" t="s">
        <v>882</v>
      </c>
      <c r="L1440" s="82" t="s">
        <v>1277</v>
      </c>
      <c r="M1440" s="77" t="s">
        <v>7</v>
      </c>
      <c r="N1440" s="83"/>
      <c r="O1440" s="84"/>
      <c r="P1440" s="76">
        <v>68.5</v>
      </c>
      <c r="Q1440" s="76">
        <v>25000</v>
      </c>
      <c r="R1440" s="76">
        <v>4</v>
      </c>
      <c r="S1440" s="85" t="s">
        <v>865</v>
      </c>
      <c r="T1440" s="76" t="s">
        <v>873</v>
      </c>
      <c r="U1440" s="76">
        <v>25.7</v>
      </c>
      <c r="V1440" s="90" t="s">
        <v>884</v>
      </c>
    </row>
    <row r="1441" spans="1:22" ht="15" customHeight="1">
      <c r="A1441" s="175">
        <v>92966894</v>
      </c>
      <c r="B1441" s="78">
        <v>44761</v>
      </c>
      <c r="C1441" s="79">
        <v>44761</v>
      </c>
      <c r="D1441" s="77" t="s">
        <v>862</v>
      </c>
      <c r="E1441" s="87">
        <v>44770</v>
      </c>
      <c r="F1441" s="81">
        <v>80</v>
      </c>
      <c r="G1441" s="81" t="s">
        <v>1375</v>
      </c>
      <c r="H1441" s="81" t="s">
        <v>1276</v>
      </c>
      <c r="I1441" s="78">
        <v>44792</v>
      </c>
      <c r="J1441" s="81"/>
      <c r="K1441" s="97" t="s">
        <v>882</v>
      </c>
      <c r="L1441" s="82" t="s">
        <v>1277</v>
      </c>
      <c r="M1441" s="77" t="s">
        <v>7</v>
      </c>
      <c r="N1441" s="83"/>
      <c r="O1441" s="84"/>
      <c r="P1441" s="76">
        <v>68.5</v>
      </c>
      <c r="Q1441" s="76">
        <v>25000</v>
      </c>
      <c r="R1441" s="76">
        <v>4</v>
      </c>
      <c r="S1441" s="85" t="s">
        <v>865</v>
      </c>
      <c r="T1441" s="76" t="s">
        <v>873</v>
      </c>
      <c r="U1441" s="76">
        <v>25.7</v>
      </c>
      <c r="V1441" s="90" t="s">
        <v>884</v>
      </c>
    </row>
    <row r="1442" spans="1:22" ht="15" customHeight="1">
      <c r="A1442" s="175">
        <v>91973693</v>
      </c>
      <c r="B1442" s="132">
        <v>44763</v>
      </c>
      <c r="C1442" s="79">
        <v>44763</v>
      </c>
      <c r="D1442" s="77" t="s">
        <v>862</v>
      </c>
      <c r="E1442" s="87">
        <v>44770</v>
      </c>
      <c r="F1442" s="81">
        <v>80</v>
      </c>
      <c r="G1442" s="81" t="s">
        <v>1375</v>
      </c>
      <c r="H1442" s="81" t="s">
        <v>1278</v>
      </c>
      <c r="I1442" s="98">
        <v>44792</v>
      </c>
      <c r="J1442" s="81"/>
      <c r="K1442" s="97" t="s">
        <v>882</v>
      </c>
      <c r="L1442" s="82" t="s">
        <v>1279</v>
      </c>
      <c r="M1442" s="77" t="s">
        <v>7</v>
      </c>
      <c r="N1442" s="83"/>
      <c r="O1442" s="84"/>
      <c r="P1442" s="76">
        <v>68.5</v>
      </c>
      <c r="Q1442" s="76">
        <v>25300</v>
      </c>
      <c r="R1442" s="76">
        <v>4</v>
      </c>
      <c r="S1442" s="85" t="s">
        <v>865</v>
      </c>
      <c r="T1442" s="76" t="s">
        <v>873</v>
      </c>
      <c r="U1442" s="76">
        <v>25.7</v>
      </c>
      <c r="V1442" s="90" t="s">
        <v>884</v>
      </c>
    </row>
    <row r="1443" spans="1:22" ht="15" customHeight="1">
      <c r="A1443" s="175">
        <v>97995898</v>
      </c>
      <c r="B1443" s="78">
        <v>44761</v>
      </c>
      <c r="C1443" s="79">
        <v>44761</v>
      </c>
      <c r="D1443" s="77" t="s">
        <v>862</v>
      </c>
      <c r="E1443" s="87">
        <v>44770</v>
      </c>
      <c r="F1443" s="81">
        <v>80</v>
      </c>
      <c r="G1443" s="81" t="s">
        <v>1375</v>
      </c>
      <c r="H1443" s="81" t="s">
        <v>1276</v>
      </c>
      <c r="I1443" s="78">
        <v>44792</v>
      </c>
      <c r="J1443" s="81"/>
      <c r="K1443" s="97" t="s">
        <v>882</v>
      </c>
      <c r="L1443" s="82" t="s">
        <v>1277</v>
      </c>
      <c r="M1443" s="77" t="s">
        <v>7</v>
      </c>
      <c r="N1443" s="83"/>
      <c r="O1443" s="84"/>
      <c r="P1443" s="76">
        <v>68.5</v>
      </c>
      <c r="Q1443" s="76">
        <v>25000</v>
      </c>
      <c r="R1443" s="76">
        <v>4</v>
      </c>
      <c r="S1443" s="85" t="s">
        <v>865</v>
      </c>
      <c r="T1443" s="76" t="s">
        <v>873</v>
      </c>
      <c r="U1443" s="76">
        <v>25.7</v>
      </c>
      <c r="V1443" s="90" t="s">
        <v>884</v>
      </c>
    </row>
    <row r="1444" spans="1:22" ht="15" customHeight="1">
      <c r="A1444" s="175">
        <v>98344815</v>
      </c>
      <c r="B1444" s="78">
        <v>44761</v>
      </c>
      <c r="C1444" s="79">
        <v>44761</v>
      </c>
      <c r="D1444" s="77" t="s">
        <v>862</v>
      </c>
      <c r="E1444" s="87">
        <v>44770</v>
      </c>
      <c r="F1444" s="81">
        <v>80</v>
      </c>
      <c r="G1444" s="81" t="s">
        <v>1375</v>
      </c>
      <c r="H1444" s="81" t="s">
        <v>1276</v>
      </c>
      <c r="I1444" s="78">
        <v>44792</v>
      </c>
      <c r="J1444" s="81"/>
      <c r="K1444" s="97" t="s">
        <v>882</v>
      </c>
      <c r="L1444" s="82" t="s">
        <v>1277</v>
      </c>
      <c r="M1444" s="77" t="s">
        <v>7</v>
      </c>
      <c r="N1444" s="83"/>
      <c r="O1444" s="84"/>
      <c r="P1444" s="76">
        <v>68.5</v>
      </c>
      <c r="Q1444" s="76">
        <v>25300</v>
      </c>
      <c r="R1444" s="76">
        <v>4</v>
      </c>
      <c r="S1444" s="85" t="s">
        <v>865</v>
      </c>
      <c r="T1444" s="76" t="s">
        <v>873</v>
      </c>
      <c r="U1444" s="76">
        <v>25.7</v>
      </c>
      <c r="V1444" s="90" t="s">
        <v>884</v>
      </c>
    </row>
    <row r="1445" spans="1:22" ht="15" customHeight="1">
      <c r="A1445" s="175">
        <v>95918090</v>
      </c>
      <c r="B1445" s="132">
        <v>44763</v>
      </c>
      <c r="C1445" s="79">
        <v>44763</v>
      </c>
      <c r="D1445" s="77" t="s">
        <v>862</v>
      </c>
      <c r="E1445" s="87">
        <v>44770</v>
      </c>
      <c r="F1445" s="81">
        <v>80</v>
      </c>
      <c r="G1445" s="81" t="s">
        <v>1375</v>
      </c>
      <c r="H1445" s="81" t="s">
        <v>1278</v>
      </c>
      <c r="I1445" s="98">
        <v>44792</v>
      </c>
      <c r="J1445" s="97" t="s">
        <v>882</v>
      </c>
      <c r="K1445" s="252" t="s">
        <v>1320</v>
      </c>
      <c r="L1445" s="82" t="s">
        <v>1279</v>
      </c>
      <c r="M1445" s="77" t="s">
        <v>7</v>
      </c>
      <c r="N1445" s="83"/>
      <c r="O1445" s="84"/>
      <c r="P1445" s="76">
        <v>68.5</v>
      </c>
      <c r="Q1445" s="76">
        <v>25000</v>
      </c>
      <c r="R1445" s="76">
        <v>4</v>
      </c>
      <c r="S1445" s="85" t="s">
        <v>865</v>
      </c>
      <c r="T1445" s="76" t="s">
        <v>873</v>
      </c>
      <c r="U1445" s="76">
        <v>25.7</v>
      </c>
      <c r="V1445" s="252" t="s">
        <v>1321</v>
      </c>
    </row>
    <row r="1446" spans="1:22" ht="15" customHeight="1">
      <c r="A1446" s="175">
        <v>91748939</v>
      </c>
      <c r="B1446" s="132">
        <v>44763</v>
      </c>
      <c r="C1446" s="79">
        <v>44763</v>
      </c>
      <c r="D1446" s="77" t="s">
        <v>862</v>
      </c>
      <c r="E1446" s="87">
        <v>44770</v>
      </c>
      <c r="F1446" s="81">
        <v>80</v>
      </c>
      <c r="G1446" s="81" t="s">
        <v>1375</v>
      </c>
      <c r="H1446" s="81" t="s">
        <v>1278</v>
      </c>
      <c r="I1446" s="98">
        <v>44792</v>
      </c>
      <c r="J1446" s="81"/>
      <c r="K1446" s="97" t="s">
        <v>882</v>
      </c>
      <c r="L1446" s="82" t="s">
        <v>1279</v>
      </c>
      <c r="M1446" s="77" t="s">
        <v>7</v>
      </c>
      <c r="N1446" s="83"/>
      <c r="O1446" s="84"/>
      <c r="P1446" s="76">
        <v>68.5</v>
      </c>
      <c r="Q1446" s="76">
        <v>25000</v>
      </c>
      <c r="R1446" s="76">
        <v>4</v>
      </c>
      <c r="S1446" s="85" t="s">
        <v>865</v>
      </c>
      <c r="T1446" s="76" t="s">
        <v>873</v>
      </c>
      <c r="U1446" s="76">
        <v>25.7</v>
      </c>
      <c r="V1446" s="90" t="s">
        <v>884</v>
      </c>
    </row>
    <row r="1447" spans="1:22" ht="15" customHeight="1">
      <c r="A1447" s="175">
        <v>91967620</v>
      </c>
      <c r="B1447" s="132">
        <v>44763</v>
      </c>
      <c r="C1447" s="79">
        <v>44763</v>
      </c>
      <c r="D1447" s="77" t="s">
        <v>862</v>
      </c>
      <c r="E1447" s="87">
        <v>44770</v>
      </c>
      <c r="F1447" s="81">
        <v>80</v>
      </c>
      <c r="G1447" s="81" t="s">
        <v>1375</v>
      </c>
      <c r="H1447" s="81" t="s">
        <v>1278</v>
      </c>
      <c r="I1447" s="98">
        <v>44792</v>
      </c>
      <c r="J1447" s="81"/>
      <c r="K1447" s="97" t="s">
        <v>882</v>
      </c>
      <c r="L1447" s="82" t="s">
        <v>1279</v>
      </c>
      <c r="M1447" s="77" t="s">
        <v>7</v>
      </c>
      <c r="N1447" s="83"/>
      <c r="O1447" s="84"/>
      <c r="P1447" s="76">
        <v>68.5</v>
      </c>
      <c r="Q1447" s="76">
        <v>25300</v>
      </c>
      <c r="R1447" s="76">
        <v>4</v>
      </c>
      <c r="S1447" s="85" t="s">
        <v>865</v>
      </c>
      <c r="T1447" s="76" t="s">
        <v>873</v>
      </c>
      <c r="U1447" s="76">
        <v>25.7</v>
      </c>
      <c r="V1447" s="90" t="s">
        <v>884</v>
      </c>
    </row>
    <row r="1448" spans="1:22" ht="15" customHeight="1">
      <c r="A1448" s="175">
        <v>92985696</v>
      </c>
      <c r="B1448" s="78">
        <v>44759</v>
      </c>
      <c r="C1448" s="79">
        <v>44759</v>
      </c>
      <c r="D1448" s="77" t="s">
        <v>862</v>
      </c>
      <c r="E1448" s="87">
        <v>44770</v>
      </c>
      <c r="F1448" s="81">
        <v>80</v>
      </c>
      <c r="G1448" s="81" t="s">
        <v>1375</v>
      </c>
      <c r="H1448" s="81" t="s">
        <v>1247</v>
      </c>
      <c r="I1448" s="78">
        <v>44791</v>
      </c>
      <c r="J1448" s="81"/>
      <c r="K1448" s="97" t="s">
        <v>882</v>
      </c>
      <c r="L1448" s="82" t="s">
        <v>1242</v>
      </c>
      <c r="M1448" s="77" t="s">
        <v>7</v>
      </c>
      <c r="N1448" s="83"/>
      <c r="O1448" s="84"/>
      <c r="P1448" s="76">
        <v>68.5</v>
      </c>
      <c r="Q1448" s="76">
        <v>25000</v>
      </c>
      <c r="R1448" s="76">
        <v>4</v>
      </c>
      <c r="S1448" s="85" t="s">
        <v>865</v>
      </c>
      <c r="T1448" s="76" t="s">
        <v>873</v>
      </c>
      <c r="U1448" s="76">
        <v>25.7</v>
      </c>
      <c r="V1448" s="90" t="s">
        <v>884</v>
      </c>
    </row>
    <row r="1449" spans="1:22" ht="15" customHeight="1">
      <c r="A1449" s="175">
        <v>91955492</v>
      </c>
      <c r="B1449" s="132">
        <v>44763</v>
      </c>
      <c r="C1449" s="79">
        <v>44763</v>
      </c>
      <c r="D1449" s="77" t="s">
        <v>862</v>
      </c>
      <c r="E1449" s="87">
        <v>44770</v>
      </c>
      <c r="F1449" s="81">
        <v>80</v>
      </c>
      <c r="G1449" s="81" t="s">
        <v>1375</v>
      </c>
      <c r="H1449" s="81" t="s">
        <v>1278</v>
      </c>
      <c r="I1449" s="98">
        <v>44792</v>
      </c>
      <c r="J1449" s="81"/>
      <c r="K1449" s="97" t="s">
        <v>882</v>
      </c>
      <c r="L1449" s="82" t="s">
        <v>1279</v>
      </c>
      <c r="M1449" s="77" t="s">
        <v>7</v>
      </c>
      <c r="N1449" s="83"/>
      <c r="O1449" s="84"/>
      <c r="P1449" s="76">
        <v>68.5</v>
      </c>
      <c r="Q1449" s="76">
        <v>25400</v>
      </c>
      <c r="R1449" s="76">
        <v>4</v>
      </c>
      <c r="S1449" s="85" t="s">
        <v>865</v>
      </c>
      <c r="T1449" s="76" t="s">
        <v>873</v>
      </c>
      <c r="U1449" s="76">
        <v>25.7</v>
      </c>
      <c r="V1449" s="90" t="s">
        <v>884</v>
      </c>
    </row>
    <row r="1450" spans="1:22" ht="15" customHeight="1">
      <c r="A1450" s="175">
        <v>98022700</v>
      </c>
      <c r="B1450" s="132">
        <v>44763</v>
      </c>
      <c r="C1450" s="79">
        <v>44763</v>
      </c>
      <c r="D1450" s="77" t="s">
        <v>862</v>
      </c>
      <c r="E1450" s="87">
        <v>44770</v>
      </c>
      <c r="F1450" s="81">
        <v>80</v>
      </c>
      <c r="G1450" s="81" t="s">
        <v>1375</v>
      </c>
      <c r="H1450" s="81" t="s">
        <v>1278</v>
      </c>
      <c r="I1450" s="98">
        <v>44792</v>
      </c>
      <c r="J1450" s="97" t="s">
        <v>882</v>
      </c>
      <c r="K1450" s="246" t="s">
        <v>469</v>
      </c>
      <c r="L1450" s="82" t="s">
        <v>1279</v>
      </c>
      <c r="M1450" s="77" t="s">
        <v>7</v>
      </c>
      <c r="N1450" s="83"/>
      <c r="O1450" s="84"/>
      <c r="P1450" s="76">
        <v>69</v>
      </c>
      <c r="Q1450" s="76">
        <v>25000</v>
      </c>
      <c r="R1450" s="76">
        <v>4</v>
      </c>
      <c r="S1450" s="85" t="s">
        <v>875</v>
      </c>
      <c r="T1450" s="88" t="s">
        <v>876</v>
      </c>
      <c r="U1450" s="76">
        <v>25.22</v>
      </c>
      <c r="V1450" s="101" t="s">
        <v>1243</v>
      </c>
    </row>
    <row r="1451" spans="1:22" ht="15" customHeight="1">
      <c r="A1451" s="175">
        <v>98154263</v>
      </c>
      <c r="B1451" s="132">
        <v>44763</v>
      </c>
      <c r="C1451" s="79">
        <v>44763</v>
      </c>
      <c r="D1451" s="77" t="s">
        <v>862</v>
      </c>
      <c r="E1451" s="87">
        <v>44770</v>
      </c>
      <c r="F1451" s="81">
        <v>80</v>
      </c>
      <c r="G1451" s="81" t="s">
        <v>1375</v>
      </c>
      <c r="H1451" s="81" t="s">
        <v>1278</v>
      </c>
      <c r="I1451" s="98">
        <v>44792</v>
      </c>
      <c r="J1451" s="81"/>
      <c r="K1451" s="97" t="s">
        <v>882</v>
      </c>
      <c r="L1451" s="82" t="s">
        <v>1279</v>
      </c>
      <c r="M1451" s="77" t="s">
        <v>7</v>
      </c>
      <c r="N1451" s="83"/>
      <c r="O1451" s="84"/>
      <c r="P1451" s="76">
        <v>69</v>
      </c>
      <c r="Q1451" s="76">
        <v>25000</v>
      </c>
      <c r="R1451" s="76">
        <v>4</v>
      </c>
      <c r="S1451" s="85" t="s">
        <v>875</v>
      </c>
      <c r="T1451" s="88" t="s">
        <v>876</v>
      </c>
      <c r="U1451" s="76">
        <v>25.22</v>
      </c>
      <c r="V1451" s="90" t="s">
        <v>884</v>
      </c>
    </row>
    <row r="1452" spans="1:22" ht="15" customHeight="1">
      <c r="A1452" s="175">
        <v>98118391</v>
      </c>
      <c r="B1452" s="132">
        <v>44763</v>
      </c>
      <c r="C1452" s="79">
        <v>44763</v>
      </c>
      <c r="D1452" s="77" t="s">
        <v>862</v>
      </c>
      <c r="E1452" s="87">
        <v>44770</v>
      </c>
      <c r="F1452" s="81">
        <v>80</v>
      </c>
      <c r="G1452" s="81" t="s">
        <v>1375</v>
      </c>
      <c r="H1452" s="81" t="s">
        <v>1278</v>
      </c>
      <c r="I1452" s="98">
        <v>44792</v>
      </c>
      <c r="J1452" s="81"/>
      <c r="K1452" s="97" t="s">
        <v>882</v>
      </c>
      <c r="L1452" s="82" t="s">
        <v>1279</v>
      </c>
      <c r="M1452" s="77" t="s">
        <v>7</v>
      </c>
      <c r="N1452" s="83"/>
      <c r="O1452" s="84"/>
      <c r="P1452" s="76">
        <v>69.8</v>
      </c>
      <c r="Q1452" s="76">
        <v>24100</v>
      </c>
      <c r="R1452" s="76">
        <v>4</v>
      </c>
      <c r="S1452" s="89" t="s">
        <v>877</v>
      </c>
      <c r="T1452" s="76" t="s">
        <v>894</v>
      </c>
      <c r="U1452" s="81">
        <v>25.22</v>
      </c>
      <c r="V1452" s="90" t="s">
        <v>884</v>
      </c>
    </row>
    <row r="1453" spans="1:22" ht="15" customHeight="1">
      <c r="A1453" s="175">
        <v>98112014</v>
      </c>
      <c r="B1453" s="78">
        <v>44761</v>
      </c>
      <c r="C1453" s="79">
        <v>44761</v>
      </c>
      <c r="D1453" s="77" t="s">
        <v>862</v>
      </c>
      <c r="E1453" s="87">
        <v>44770</v>
      </c>
      <c r="F1453" s="81">
        <v>80</v>
      </c>
      <c r="G1453" s="81" t="s">
        <v>1375</v>
      </c>
      <c r="H1453" s="81" t="s">
        <v>1276</v>
      </c>
      <c r="I1453" s="78">
        <v>44792</v>
      </c>
      <c r="J1453" s="81"/>
      <c r="K1453" s="97" t="s">
        <v>882</v>
      </c>
      <c r="L1453" s="82" t="s">
        <v>1277</v>
      </c>
      <c r="M1453" s="77" t="s">
        <v>7</v>
      </c>
      <c r="N1453" s="83"/>
      <c r="O1453" s="84"/>
      <c r="P1453" s="76">
        <v>69.8</v>
      </c>
      <c r="Q1453" s="76">
        <v>24100</v>
      </c>
      <c r="R1453" s="76">
        <v>4</v>
      </c>
      <c r="S1453" s="89" t="s">
        <v>877</v>
      </c>
      <c r="T1453" s="76" t="s">
        <v>894</v>
      </c>
      <c r="U1453" s="81">
        <v>25.22</v>
      </c>
      <c r="V1453" s="90" t="s">
        <v>884</v>
      </c>
    </row>
    <row r="1454" spans="1:22" ht="15" customHeight="1">
      <c r="A1454" s="175">
        <v>98138274</v>
      </c>
      <c r="B1454" s="78">
        <v>44761</v>
      </c>
      <c r="C1454" s="79">
        <v>44761</v>
      </c>
      <c r="D1454" s="77" t="s">
        <v>862</v>
      </c>
      <c r="E1454" s="87">
        <v>44770</v>
      </c>
      <c r="F1454" s="81">
        <v>80</v>
      </c>
      <c r="G1454" s="81" t="s">
        <v>1375</v>
      </c>
      <c r="H1454" s="81" t="s">
        <v>1276</v>
      </c>
      <c r="I1454" s="78">
        <v>44792</v>
      </c>
      <c r="J1454" s="81"/>
      <c r="K1454" s="97" t="s">
        <v>882</v>
      </c>
      <c r="L1454" s="82" t="s">
        <v>1277</v>
      </c>
      <c r="M1454" s="77" t="s">
        <v>7</v>
      </c>
      <c r="N1454" s="83"/>
      <c r="O1454" s="84"/>
      <c r="P1454" s="76">
        <v>69.8</v>
      </c>
      <c r="Q1454" s="76">
        <v>24100</v>
      </c>
      <c r="R1454" s="76">
        <v>4</v>
      </c>
      <c r="S1454" s="89" t="s">
        <v>877</v>
      </c>
      <c r="T1454" s="76" t="s">
        <v>894</v>
      </c>
      <c r="U1454" s="81">
        <v>25.22</v>
      </c>
      <c r="V1454" s="90" t="s">
        <v>884</v>
      </c>
    </row>
    <row r="1455" spans="1:22" ht="15" customHeight="1">
      <c r="A1455" s="175">
        <v>54009691</v>
      </c>
      <c r="B1455" s="132">
        <v>44763</v>
      </c>
      <c r="C1455" s="79">
        <v>44763</v>
      </c>
      <c r="D1455" s="77" t="s">
        <v>862</v>
      </c>
      <c r="E1455" s="87">
        <v>44770</v>
      </c>
      <c r="F1455" s="81">
        <v>80</v>
      </c>
      <c r="G1455" s="81" t="s">
        <v>1375</v>
      </c>
      <c r="H1455" s="81" t="s">
        <v>1278</v>
      </c>
      <c r="I1455" s="98">
        <v>44792</v>
      </c>
      <c r="J1455" s="81"/>
      <c r="K1455" s="97" t="s">
        <v>882</v>
      </c>
      <c r="L1455" s="82" t="s">
        <v>1279</v>
      </c>
      <c r="M1455" s="77" t="s">
        <v>7</v>
      </c>
      <c r="N1455" s="83"/>
      <c r="O1455" s="84"/>
      <c r="P1455" s="76">
        <v>69</v>
      </c>
      <c r="Q1455" s="81">
        <v>25000</v>
      </c>
      <c r="R1455" s="81">
        <v>4</v>
      </c>
      <c r="S1455" s="89" t="s">
        <v>877</v>
      </c>
      <c r="T1455" s="100" t="s">
        <v>891</v>
      </c>
      <c r="U1455" s="81">
        <v>25.22</v>
      </c>
      <c r="V1455" s="90" t="s">
        <v>884</v>
      </c>
    </row>
    <row r="1456" spans="1:22" ht="15" customHeight="1">
      <c r="A1456" s="175">
        <v>54199393</v>
      </c>
      <c r="B1456" s="132">
        <v>44763</v>
      </c>
      <c r="C1456" s="79">
        <v>44763</v>
      </c>
      <c r="D1456" s="77" t="s">
        <v>862</v>
      </c>
      <c r="E1456" s="87">
        <v>44770</v>
      </c>
      <c r="F1456" s="81">
        <v>80</v>
      </c>
      <c r="G1456" s="81" t="s">
        <v>1375</v>
      </c>
      <c r="H1456" s="81" t="s">
        <v>1278</v>
      </c>
      <c r="I1456" s="98">
        <v>44792</v>
      </c>
      <c r="J1456" s="81"/>
      <c r="K1456" s="97" t="s">
        <v>882</v>
      </c>
      <c r="L1456" s="82" t="s">
        <v>1279</v>
      </c>
      <c r="M1456" s="77" t="s">
        <v>7</v>
      </c>
      <c r="N1456" s="83"/>
      <c r="O1456" s="84"/>
      <c r="P1456" s="76">
        <v>69</v>
      </c>
      <c r="Q1456" s="81">
        <v>25000</v>
      </c>
      <c r="R1456" s="81">
        <v>4</v>
      </c>
      <c r="S1456" s="89" t="s">
        <v>877</v>
      </c>
      <c r="T1456" s="100" t="s">
        <v>891</v>
      </c>
      <c r="U1456" s="81">
        <v>25.22</v>
      </c>
      <c r="V1456" s="90" t="s">
        <v>884</v>
      </c>
    </row>
    <row r="1457" spans="1:22" ht="15" customHeight="1">
      <c r="A1457" s="175">
        <v>95004495</v>
      </c>
      <c r="B1457" s="78">
        <v>44761</v>
      </c>
      <c r="C1457" s="79">
        <v>44761</v>
      </c>
      <c r="D1457" s="77" t="s">
        <v>862</v>
      </c>
      <c r="E1457" s="87">
        <v>44770</v>
      </c>
      <c r="F1457" s="81">
        <v>80</v>
      </c>
      <c r="G1457" s="81" t="s">
        <v>1375</v>
      </c>
      <c r="H1457" s="81" t="s">
        <v>1276</v>
      </c>
      <c r="I1457" s="78">
        <v>44792</v>
      </c>
      <c r="J1457" s="81"/>
      <c r="K1457" s="97" t="s">
        <v>882</v>
      </c>
      <c r="L1457" s="82" t="s">
        <v>1277</v>
      </c>
      <c r="M1457" s="77" t="s">
        <v>7</v>
      </c>
      <c r="N1457" s="83"/>
      <c r="O1457" s="84"/>
      <c r="P1457" s="76">
        <v>69</v>
      </c>
      <c r="Q1457" s="81">
        <v>25000</v>
      </c>
      <c r="R1457" s="81">
        <v>4</v>
      </c>
      <c r="S1457" s="89" t="s">
        <v>877</v>
      </c>
      <c r="T1457" s="100" t="s">
        <v>891</v>
      </c>
      <c r="U1457" s="81">
        <v>25.22</v>
      </c>
      <c r="V1457" s="90" t="s">
        <v>884</v>
      </c>
    </row>
    <row r="1458" spans="1:22" ht="15" customHeight="1">
      <c r="A1458" s="175">
        <v>54128293</v>
      </c>
      <c r="B1458" s="132">
        <v>44763</v>
      </c>
      <c r="C1458" s="79">
        <v>44763</v>
      </c>
      <c r="D1458" s="77" t="s">
        <v>862</v>
      </c>
      <c r="E1458" s="87">
        <v>44770</v>
      </c>
      <c r="F1458" s="81">
        <v>80</v>
      </c>
      <c r="G1458" s="81" t="s">
        <v>1375</v>
      </c>
      <c r="H1458" s="81" t="s">
        <v>1278</v>
      </c>
      <c r="I1458" s="98">
        <v>44792</v>
      </c>
      <c r="J1458" s="81"/>
      <c r="K1458" s="97" t="s">
        <v>882</v>
      </c>
      <c r="L1458" s="82" t="s">
        <v>1279</v>
      </c>
      <c r="M1458" s="77" t="s">
        <v>7</v>
      </c>
      <c r="N1458" s="83"/>
      <c r="O1458" s="84"/>
      <c r="P1458" s="76">
        <v>69</v>
      </c>
      <c r="Q1458" s="81">
        <v>25000</v>
      </c>
      <c r="R1458" s="81">
        <v>4</v>
      </c>
      <c r="S1458" s="89" t="s">
        <v>877</v>
      </c>
      <c r="T1458" s="100" t="s">
        <v>891</v>
      </c>
      <c r="U1458" s="81">
        <v>25.22</v>
      </c>
      <c r="V1458" s="90" t="s">
        <v>884</v>
      </c>
    </row>
    <row r="1459" spans="1:22" ht="15" customHeight="1">
      <c r="A1459" s="175">
        <v>94184405</v>
      </c>
      <c r="B1459" s="132">
        <v>44763</v>
      </c>
      <c r="C1459" s="79">
        <v>44763</v>
      </c>
      <c r="D1459" s="77" t="s">
        <v>862</v>
      </c>
      <c r="E1459" s="87">
        <v>44770</v>
      </c>
      <c r="F1459" s="81">
        <v>80</v>
      </c>
      <c r="G1459" s="81" t="s">
        <v>1375</v>
      </c>
      <c r="H1459" s="81" t="s">
        <v>1278</v>
      </c>
      <c r="I1459" s="98">
        <v>44792</v>
      </c>
      <c r="J1459" s="81"/>
      <c r="K1459" s="97" t="s">
        <v>882</v>
      </c>
      <c r="L1459" s="82" t="s">
        <v>1279</v>
      </c>
      <c r="M1459" s="77" t="s">
        <v>7</v>
      </c>
      <c r="N1459" s="83"/>
      <c r="O1459" s="84"/>
      <c r="P1459" s="76">
        <v>69</v>
      </c>
      <c r="Q1459" s="81">
        <v>25000</v>
      </c>
      <c r="R1459" s="81">
        <v>4</v>
      </c>
      <c r="S1459" s="89" t="s">
        <v>877</v>
      </c>
      <c r="T1459" s="100" t="s">
        <v>891</v>
      </c>
      <c r="U1459" s="81">
        <v>25.22</v>
      </c>
      <c r="V1459" s="90" t="s">
        <v>884</v>
      </c>
    </row>
    <row r="1460" spans="1:22" ht="15" customHeight="1">
      <c r="A1460" s="175">
        <v>59724492</v>
      </c>
      <c r="B1460" s="132">
        <v>44766</v>
      </c>
      <c r="C1460" s="79">
        <v>44766</v>
      </c>
      <c r="D1460" s="81" t="s">
        <v>862</v>
      </c>
      <c r="E1460" s="87">
        <v>44770</v>
      </c>
      <c r="F1460" s="81">
        <v>80</v>
      </c>
      <c r="G1460" s="81" t="s">
        <v>1375</v>
      </c>
      <c r="H1460" s="81" t="s">
        <v>1361</v>
      </c>
      <c r="I1460" s="98">
        <v>44796</v>
      </c>
      <c r="J1460" s="81"/>
      <c r="K1460" s="97" t="s">
        <v>882</v>
      </c>
      <c r="L1460" s="82" t="s">
        <v>1376</v>
      </c>
      <c r="M1460" s="77" t="s">
        <v>7</v>
      </c>
      <c r="N1460" s="83"/>
      <c r="O1460" s="84"/>
      <c r="P1460" s="76">
        <v>69</v>
      </c>
      <c r="Q1460" s="81">
        <v>25000</v>
      </c>
      <c r="R1460" s="81">
        <v>4</v>
      </c>
      <c r="S1460" s="89" t="s">
        <v>877</v>
      </c>
      <c r="T1460" s="100" t="s">
        <v>891</v>
      </c>
      <c r="U1460" s="81">
        <v>25.22</v>
      </c>
      <c r="V1460" s="90" t="s">
        <v>884</v>
      </c>
    </row>
    <row r="1461" spans="1:22" ht="15" customHeight="1">
      <c r="A1461" s="175">
        <v>54119391</v>
      </c>
      <c r="B1461" s="132">
        <v>44766</v>
      </c>
      <c r="C1461" s="79">
        <v>44766</v>
      </c>
      <c r="D1461" s="81" t="s">
        <v>862</v>
      </c>
      <c r="E1461" s="87">
        <v>44770</v>
      </c>
      <c r="F1461" s="81">
        <v>80</v>
      </c>
      <c r="G1461" s="81" t="s">
        <v>1375</v>
      </c>
      <c r="H1461" s="81" t="s">
        <v>1361</v>
      </c>
      <c r="I1461" s="98">
        <v>44796</v>
      </c>
      <c r="J1461" s="81"/>
      <c r="K1461" s="97" t="s">
        <v>882</v>
      </c>
      <c r="L1461" s="82" t="s">
        <v>1376</v>
      </c>
      <c r="M1461" s="77" t="s">
        <v>7</v>
      </c>
      <c r="N1461" s="83"/>
      <c r="O1461" s="84"/>
      <c r="P1461" s="76">
        <v>69</v>
      </c>
      <c r="Q1461" s="81">
        <v>25000</v>
      </c>
      <c r="R1461" s="81">
        <v>4</v>
      </c>
      <c r="S1461" s="89" t="s">
        <v>877</v>
      </c>
      <c r="T1461" s="100" t="s">
        <v>891</v>
      </c>
      <c r="U1461" s="81">
        <v>25.22</v>
      </c>
      <c r="V1461" s="90" t="s">
        <v>884</v>
      </c>
    </row>
    <row r="1462" spans="1:22" ht="15" customHeight="1">
      <c r="A1462" s="175">
        <v>91744912</v>
      </c>
      <c r="B1462" s="132">
        <v>44763</v>
      </c>
      <c r="C1462" s="79">
        <v>44763</v>
      </c>
      <c r="D1462" s="77" t="s">
        <v>862</v>
      </c>
      <c r="E1462" s="87">
        <v>44770</v>
      </c>
      <c r="F1462" s="81">
        <v>80</v>
      </c>
      <c r="G1462" s="81" t="s">
        <v>1375</v>
      </c>
      <c r="H1462" s="81" t="s">
        <v>1278</v>
      </c>
      <c r="I1462" s="98">
        <v>44792</v>
      </c>
      <c r="J1462" s="81"/>
      <c r="K1462" s="97" t="s">
        <v>882</v>
      </c>
      <c r="L1462" s="82" t="s">
        <v>1279</v>
      </c>
      <c r="M1462" s="77" t="s">
        <v>7</v>
      </c>
      <c r="N1462" s="83"/>
      <c r="O1462" s="84"/>
      <c r="P1462" s="76">
        <v>74.5</v>
      </c>
      <c r="Q1462" s="76">
        <v>25100</v>
      </c>
      <c r="R1462" s="76">
        <v>4</v>
      </c>
      <c r="S1462" s="85" t="s">
        <v>865</v>
      </c>
      <c r="T1462" s="90" t="s">
        <v>879</v>
      </c>
      <c r="U1462" s="76">
        <v>25.62</v>
      </c>
      <c r="V1462" s="90" t="s">
        <v>884</v>
      </c>
    </row>
    <row r="1463" spans="1:22" ht="15" customHeight="1">
      <c r="A1463" s="175">
        <v>94945045</v>
      </c>
      <c r="B1463" s="132">
        <v>44766</v>
      </c>
      <c r="C1463" s="79">
        <v>44766</v>
      </c>
      <c r="D1463" s="81" t="s">
        <v>862</v>
      </c>
      <c r="E1463" s="87">
        <v>44770</v>
      </c>
      <c r="F1463" s="81">
        <v>80</v>
      </c>
      <c r="G1463" s="81" t="s">
        <v>1375</v>
      </c>
      <c r="H1463" s="81" t="s">
        <v>1361</v>
      </c>
      <c r="I1463" s="98">
        <v>44796</v>
      </c>
      <c r="J1463" s="81"/>
      <c r="K1463" s="97" t="s">
        <v>882</v>
      </c>
      <c r="L1463" s="82" t="s">
        <v>1376</v>
      </c>
      <c r="M1463" s="77" t="s">
        <v>7</v>
      </c>
      <c r="N1463" s="83"/>
      <c r="O1463" s="84"/>
      <c r="P1463" s="76">
        <v>69</v>
      </c>
      <c r="Q1463" s="81">
        <v>24700</v>
      </c>
      <c r="R1463" s="76">
        <v>4</v>
      </c>
      <c r="S1463" s="85" t="s">
        <v>865</v>
      </c>
      <c r="T1463" s="101" t="s">
        <v>897</v>
      </c>
      <c r="U1463" s="76">
        <v>25.38</v>
      </c>
      <c r="V1463" s="90" t="s">
        <v>884</v>
      </c>
    </row>
    <row r="1464" spans="1:22" ht="15" customHeight="1">
      <c r="A1464" s="175">
        <v>54925938</v>
      </c>
      <c r="B1464" s="132">
        <v>44763</v>
      </c>
      <c r="C1464" s="79">
        <v>44763</v>
      </c>
      <c r="D1464" s="77" t="s">
        <v>862</v>
      </c>
      <c r="E1464" s="87">
        <v>44770</v>
      </c>
      <c r="F1464" s="81">
        <v>80</v>
      </c>
      <c r="G1464" s="81" t="s">
        <v>1375</v>
      </c>
      <c r="H1464" s="81" t="s">
        <v>1278</v>
      </c>
      <c r="I1464" s="98">
        <v>44792</v>
      </c>
      <c r="J1464" s="81"/>
      <c r="K1464" s="97" t="s">
        <v>882</v>
      </c>
      <c r="L1464" s="82" t="s">
        <v>1279</v>
      </c>
      <c r="M1464" s="77" t="s">
        <v>7</v>
      </c>
      <c r="N1464" s="83"/>
      <c r="O1464" s="84"/>
      <c r="P1464" s="76">
        <v>69</v>
      </c>
      <c r="Q1464" s="76">
        <v>24500</v>
      </c>
      <c r="R1464" s="76">
        <v>4</v>
      </c>
      <c r="S1464" s="85" t="s">
        <v>865</v>
      </c>
      <c r="T1464" s="126" t="s">
        <v>951</v>
      </c>
      <c r="U1464" s="76">
        <v>25.69</v>
      </c>
      <c r="V1464" s="90" t="s">
        <v>884</v>
      </c>
    </row>
    <row r="1465" spans="1:22" ht="15" customHeight="1">
      <c r="A1465" s="175">
        <v>98142417</v>
      </c>
      <c r="B1465" s="132">
        <v>44766</v>
      </c>
      <c r="C1465" s="79">
        <v>44766</v>
      </c>
      <c r="D1465" s="81" t="s">
        <v>862</v>
      </c>
      <c r="E1465" s="87">
        <v>44770</v>
      </c>
      <c r="F1465" s="81">
        <v>80</v>
      </c>
      <c r="G1465" s="81" t="s">
        <v>1375</v>
      </c>
      <c r="H1465" s="81" t="s">
        <v>1361</v>
      </c>
      <c r="I1465" s="98">
        <v>44796</v>
      </c>
      <c r="J1465" s="81"/>
      <c r="K1465" s="97" t="s">
        <v>882</v>
      </c>
      <c r="L1465" s="82" t="s">
        <v>1376</v>
      </c>
      <c r="M1465" s="77" t="s">
        <v>7</v>
      </c>
      <c r="N1465" s="83"/>
      <c r="O1465" s="84"/>
      <c r="P1465" s="76">
        <v>69.8</v>
      </c>
      <c r="Q1465" s="76">
        <v>24100</v>
      </c>
      <c r="R1465" s="76">
        <v>4</v>
      </c>
      <c r="S1465" s="89" t="s">
        <v>877</v>
      </c>
      <c r="T1465" s="76" t="s">
        <v>894</v>
      </c>
      <c r="U1465" s="81">
        <v>25.22</v>
      </c>
      <c r="V1465" s="90" t="s">
        <v>884</v>
      </c>
    </row>
    <row r="1466" spans="1:22" ht="15" customHeight="1">
      <c r="A1466" s="175">
        <v>54124599</v>
      </c>
      <c r="B1466" s="132">
        <v>44766</v>
      </c>
      <c r="C1466" s="79">
        <v>44766</v>
      </c>
      <c r="D1466" s="81" t="s">
        <v>862</v>
      </c>
      <c r="E1466" s="87">
        <v>44770</v>
      </c>
      <c r="F1466" s="81">
        <v>80</v>
      </c>
      <c r="G1466" s="81" t="s">
        <v>1375</v>
      </c>
      <c r="H1466" s="81" t="s">
        <v>1361</v>
      </c>
      <c r="I1466" s="98">
        <v>44796</v>
      </c>
      <c r="J1466" s="81"/>
      <c r="K1466" s="97" t="s">
        <v>882</v>
      </c>
      <c r="L1466" s="82" t="s">
        <v>1376</v>
      </c>
      <c r="M1466" s="77" t="s">
        <v>7</v>
      </c>
      <c r="N1466" s="83"/>
      <c r="O1466" s="84"/>
      <c r="P1466" s="76">
        <v>69</v>
      </c>
      <c r="Q1466" s="81">
        <v>25000</v>
      </c>
      <c r="R1466" s="81">
        <v>4</v>
      </c>
      <c r="S1466" s="89" t="s">
        <v>877</v>
      </c>
      <c r="T1466" s="100" t="s">
        <v>891</v>
      </c>
      <c r="U1466" s="81">
        <v>25.22</v>
      </c>
      <c r="V1466" s="90" t="s">
        <v>884</v>
      </c>
    </row>
    <row r="1467" spans="1:22" ht="15" customHeight="1">
      <c r="A1467" s="175">
        <v>54173992</v>
      </c>
      <c r="B1467" s="132">
        <v>44766</v>
      </c>
      <c r="C1467" s="79">
        <v>44766</v>
      </c>
      <c r="D1467" s="81" t="s">
        <v>862</v>
      </c>
      <c r="E1467" s="87">
        <v>44770</v>
      </c>
      <c r="F1467" s="81">
        <v>80</v>
      </c>
      <c r="G1467" s="81" t="s">
        <v>1375</v>
      </c>
      <c r="H1467" s="81" t="s">
        <v>1361</v>
      </c>
      <c r="I1467" s="98">
        <v>44796</v>
      </c>
      <c r="J1467" s="81"/>
      <c r="K1467" s="97" t="s">
        <v>882</v>
      </c>
      <c r="L1467" s="82" t="s">
        <v>1376</v>
      </c>
      <c r="M1467" s="77" t="s">
        <v>7</v>
      </c>
      <c r="N1467" s="83"/>
      <c r="O1467" s="84"/>
      <c r="P1467" s="76">
        <v>69</v>
      </c>
      <c r="Q1467" s="81">
        <v>25000</v>
      </c>
      <c r="R1467" s="81">
        <v>4</v>
      </c>
      <c r="S1467" s="89" t="s">
        <v>877</v>
      </c>
      <c r="T1467" s="100" t="s">
        <v>891</v>
      </c>
      <c r="U1467" s="81">
        <v>25.22</v>
      </c>
      <c r="V1467" s="90" t="s">
        <v>884</v>
      </c>
    </row>
    <row r="1468" spans="1:22" ht="15" customHeight="1">
      <c r="A1468" s="175">
        <v>59720292</v>
      </c>
      <c r="B1468" s="132">
        <v>44766</v>
      </c>
      <c r="C1468" s="79">
        <v>44766</v>
      </c>
      <c r="D1468" s="81" t="s">
        <v>862</v>
      </c>
      <c r="E1468" s="87">
        <v>44770</v>
      </c>
      <c r="F1468" s="81">
        <v>80</v>
      </c>
      <c r="G1468" s="81" t="s">
        <v>1375</v>
      </c>
      <c r="H1468" s="81" t="s">
        <v>1361</v>
      </c>
      <c r="I1468" s="98">
        <v>44796</v>
      </c>
      <c r="J1468" s="81"/>
      <c r="K1468" s="97" t="s">
        <v>882</v>
      </c>
      <c r="L1468" s="82" t="s">
        <v>1376</v>
      </c>
      <c r="M1468" s="77" t="s">
        <v>7</v>
      </c>
      <c r="N1468" s="83"/>
      <c r="O1468" s="84"/>
      <c r="P1468" s="76">
        <v>69</v>
      </c>
      <c r="Q1468" s="81">
        <v>25000</v>
      </c>
      <c r="R1468" s="81">
        <v>4</v>
      </c>
      <c r="S1468" s="89" t="s">
        <v>877</v>
      </c>
      <c r="T1468" s="100" t="s">
        <v>891</v>
      </c>
      <c r="U1468" s="81">
        <v>25.22</v>
      </c>
      <c r="V1468" s="90" t="s">
        <v>884</v>
      </c>
    </row>
    <row r="1469" spans="1:22" ht="15" customHeight="1">
      <c r="A1469" s="175">
        <v>94359494</v>
      </c>
      <c r="B1469" s="132">
        <v>44766</v>
      </c>
      <c r="C1469" s="79">
        <v>44766</v>
      </c>
      <c r="D1469" s="81" t="s">
        <v>862</v>
      </c>
      <c r="E1469" s="87">
        <v>44770</v>
      </c>
      <c r="F1469" s="81">
        <v>80</v>
      </c>
      <c r="G1469" s="81" t="s">
        <v>1375</v>
      </c>
      <c r="H1469" s="81" t="s">
        <v>1361</v>
      </c>
      <c r="I1469" s="98">
        <v>44796</v>
      </c>
      <c r="J1469" s="81"/>
      <c r="K1469" s="97" t="s">
        <v>882</v>
      </c>
      <c r="L1469" s="82" t="s">
        <v>1376</v>
      </c>
      <c r="M1469" s="77" t="s">
        <v>7</v>
      </c>
      <c r="N1469" s="83"/>
      <c r="O1469" s="84"/>
      <c r="P1469" s="76">
        <v>69</v>
      </c>
      <c r="Q1469" s="81">
        <v>25000</v>
      </c>
      <c r="R1469" s="81">
        <v>4</v>
      </c>
      <c r="S1469" s="89" t="s">
        <v>877</v>
      </c>
      <c r="T1469" s="100" t="s">
        <v>891</v>
      </c>
      <c r="U1469" s="81">
        <v>25.22</v>
      </c>
      <c r="V1469" s="90" t="s">
        <v>884</v>
      </c>
    </row>
    <row r="1470" spans="1:22" ht="15" customHeight="1">
      <c r="A1470" s="175">
        <v>91718767</v>
      </c>
      <c r="B1470" s="132">
        <v>44766</v>
      </c>
      <c r="C1470" s="79">
        <v>44766</v>
      </c>
      <c r="D1470" s="81" t="s">
        <v>862</v>
      </c>
      <c r="E1470" s="87">
        <v>44770</v>
      </c>
      <c r="F1470" s="81">
        <v>80</v>
      </c>
      <c r="G1470" s="81" t="s">
        <v>1375</v>
      </c>
      <c r="H1470" s="81" t="s">
        <v>1361</v>
      </c>
      <c r="I1470" s="98">
        <v>44796</v>
      </c>
      <c r="J1470" s="81"/>
      <c r="K1470" s="97" t="s">
        <v>882</v>
      </c>
      <c r="L1470" s="82" t="s">
        <v>1376</v>
      </c>
      <c r="M1470" s="77" t="s">
        <v>7</v>
      </c>
      <c r="N1470" s="83"/>
      <c r="O1470" s="84"/>
      <c r="P1470" s="76">
        <v>69.2</v>
      </c>
      <c r="Q1470" s="76">
        <v>24300</v>
      </c>
      <c r="R1470" s="76">
        <v>4</v>
      </c>
      <c r="S1470" s="85" t="s">
        <v>865</v>
      </c>
      <c r="T1470" s="76" t="s">
        <v>866</v>
      </c>
      <c r="U1470" s="76">
        <v>25.46</v>
      </c>
      <c r="V1470" s="90" t="s">
        <v>884</v>
      </c>
    </row>
    <row r="1471" spans="1:22" ht="15" customHeight="1">
      <c r="A1471" s="175">
        <v>94581097</v>
      </c>
      <c r="B1471" s="132">
        <v>44766</v>
      </c>
      <c r="C1471" s="79">
        <v>44766</v>
      </c>
      <c r="D1471" s="81" t="s">
        <v>862</v>
      </c>
      <c r="E1471" s="87">
        <v>44770</v>
      </c>
      <c r="F1471" s="81">
        <v>80</v>
      </c>
      <c r="G1471" s="81" t="s">
        <v>1375</v>
      </c>
      <c r="H1471" s="81" t="s">
        <v>1361</v>
      </c>
      <c r="I1471" s="98">
        <v>44796</v>
      </c>
      <c r="J1471" s="81"/>
      <c r="K1471" s="97" t="s">
        <v>882</v>
      </c>
      <c r="L1471" s="82" t="s">
        <v>1376</v>
      </c>
      <c r="M1471" s="77" t="s">
        <v>7</v>
      </c>
      <c r="N1471" s="83"/>
      <c r="O1471" s="84"/>
      <c r="P1471" s="76">
        <v>68.5</v>
      </c>
      <c r="Q1471" s="76">
        <v>25000</v>
      </c>
      <c r="R1471" s="76">
        <v>4</v>
      </c>
      <c r="S1471" s="85" t="s">
        <v>865</v>
      </c>
      <c r="T1471" s="76" t="s">
        <v>873</v>
      </c>
      <c r="U1471" s="76">
        <v>25.7</v>
      </c>
      <c r="V1471" s="90" t="s">
        <v>884</v>
      </c>
    </row>
    <row r="1472" spans="1:22" ht="14.25" customHeight="1">
      <c r="A1472" s="104"/>
      <c r="B1472" s="106"/>
      <c r="C1472" s="105"/>
      <c r="D1472" s="105"/>
      <c r="E1472" s="105"/>
      <c r="F1472" s="105"/>
      <c r="G1472" s="149"/>
      <c r="H1472" s="447" t="s">
        <v>1377</v>
      </c>
      <c r="I1472" s="440"/>
      <c r="J1472" s="441"/>
      <c r="K1472" s="92"/>
      <c r="L1472" s="104"/>
      <c r="M1472" s="104"/>
      <c r="N1472" s="105"/>
      <c r="O1472" s="108"/>
      <c r="P1472" s="105"/>
      <c r="Q1472" s="109"/>
      <c r="R1472" s="109"/>
      <c r="S1472" s="110"/>
      <c r="T1472" s="109"/>
      <c r="U1472" s="109"/>
      <c r="V1472" s="105"/>
    </row>
    <row r="1473" spans="1:22" ht="15" customHeight="1">
      <c r="A1473" s="240">
        <v>92569391</v>
      </c>
      <c r="B1473" s="78">
        <v>44757</v>
      </c>
      <c r="C1473" s="79">
        <v>44757</v>
      </c>
      <c r="D1473" s="77" t="s">
        <v>862</v>
      </c>
      <c r="E1473" s="146">
        <v>44770.479166666664</v>
      </c>
      <c r="F1473" s="81">
        <v>80</v>
      </c>
      <c r="G1473" s="81" t="s">
        <v>1377</v>
      </c>
      <c r="H1473" s="81" t="s">
        <v>1276</v>
      </c>
      <c r="I1473" s="78">
        <v>44792</v>
      </c>
      <c r="J1473" s="81"/>
      <c r="K1473" s="111" t="s">
        <v>117</v>
      </c>
      <c r="L1473" s="82" t="s">
        <v>1167</v>
      </c>
      <c r="M1473" s="104" t="s">
        <v>5</v>
      </c>
      <c r="N1473" s="83"/>
      <c r="O1473" s="208"/>
      <c r="P1473" s="76">
        <v>69</v>
      </c>
      <c r="Q1473" s="81">
        <v>24700</v>
      </c>
      <c r="R1473" s="76">
        <v>4</v>
      </c>
      <c r="S1473" s="85" t="s">
        <v>865</v>
      </c>
      <c r="T1473" s="101" t="s">
        <v>897</v>
      </c>
      <c r="U1473" s="76">
        <v>25.38</v>
      </c>
      <c r="V1473" s="111" t="s">
        <v>909</v>
      </c>
    </row>
    <row r="1474" spans="1:22" ht="15" customHeight="1">
      <c r="A1474" s="240">
        <v>92580992</v>
      </c>
      <c r="B1474" s="78">
        <v>44757</v>
      </c>
      <c r="C1474" s="79">
        <v>44757</v>
      </c>
      <c r="D1474" s="77" t="s">
        <v>862</v>
      </c>
      <c r="E1474" s="181">
        <v>44770</v>
      </c>
      <c r="F1474" s="81">
        <v>80</v>
      </c>
      <c r="G1474" s="81" t="s">
        <v>1377</v>
      </c>
      <c r="H1474" s="81" t="s">
        <v>1276</v>
      </c>
      <c r="I1474" s="78">
        <v>44792</v>
      </c>
      <c r="J1474" s="81"/>
      <c r="K1474" s="111" t="s">
        <v>117</v>
      </c>
      <c r="L1474" s="82" t="s">
        <v>1167</v>
      </c>
      <c r="M1474" s="104" t="s">
        <v>5</v>
      </c>
      <c r="N1474" s="83"/>
      <c r="O1474" s="208"/>
      <c r="P1474" s="76">
        <v>69.5</v>
      </c>
      <c r="Q1474" s="76">
        <v>23900</v>
      </c>
      <c r="R1474" s="76">
        <v>4</v>
      </c>
      <c r="S1474" s="85" t="s">
        <v>865</v>
      </c>
      <c r="T1474" s="76" t="s">
        <v>896</v>
      </c>
      <c r="U1474" s="76">
        <v>25.69</v>
      </c>
      <c r="V1474" s="111" t="s">
        <v>909</v>
      </c>
    </row>
    <row r="1475" spans="1:22" ht="15" customHeight="1">
      <c r="A1475" s="242">
        <v>98092661</v>
      </c>
      <c r="B1475" s="132">
        <v>44767</v>
      </c>
      <c r="C1475" s="79">
        <v>44767</v>
      </c>
      <c r="D1475" s="81" t="s">
        <v>862</v>
      </c>
      <c r="E1475" s="181">
        <v>44770</v>
      </c>
      <c r="F1475" s="81">
        <v>80</v>
      </c>
      <c r="G1475" s="81" t="s">
        <v>1377</v>
      </c>
      <c r="H1475" s="81" t="s">
        <v>1378</v>
      </c>
      <c r="I1475" s="98">
        <v>44796</v>
      </c>
      <c r="J1475" s="81"/>
      <c r="K1475" s="111" t="s">
        <v>117</v>
      </c>
      <c r="L1475" s="82" t="s">
        <v>1379</v>
      </c>
      <c r="M1475" s="77" t="s">
        <v>5</v>
      </c>
      <c r="N1475" s="83"/>
      <c r="O1475" s="84"/>
      <c r="P1475" s="76">
        <v>69</v>
      </c>
      <c r="Q1475" s="76">
        <v>25000</v>
      </c>
      <c r="R1475" s="76">
        <v>4</v>
      </c>
      <c r="S1475" s="85" t="s">
        <v>875</v>
      </c>
      <c r="T1475" s="88" t="s">
        <v>876</v>
      </c>
      <c r="U1475" s="76">
        <v>25.22</v>
      </c>
      <c r="V1475" s="111" t="s">
        <v>909</v>
      </c>
    </row>
    <row r="1476" spans="1:22" ht="15" customHeight="1">
      <c r="A1476" s="242">
        <v>98092539</v>
      </c>
      <c r="B1476" s="132">
        <v>44767</v>
      </c>
      <c r="C1476" s="79">
        <v>44767</v>
      </c>
      <c r="D1476" s="81" t="s">
        <v>862</v>
      </c>
      <c r="E1476" s="181">
        <v>44770</v>
      </c>
      <c r="F1476" s="81">
        <v>80</v>
      </c>
      <c r="G1476" s="81" t="s">
        <v>1377</v>
      </c>
      <c r="H1476" s="81" t="s">
        <v>1378</v>
      </c>
      <c r="I1476" s="98">
        <v>44796</v>
      </c>
      <c r="J1476" s="81"/>
      <c r="K1476" s="111" t="s">
        <v>117</v>
      </c>
      <c r="L1476" s="82" t="s">
        <v>1379</v>
      </c>
      <c r="M1476" s="77" t="s">
        <v>5</v>
      </c>
      <c r="N1476" s="83"/>
      <c r="O1476" s="84"/>
      <c r="P1476" s="76">
        <v>69</v>
      </c>
      <c r="Q1476" s="76">
        <v>25000</v>
      </c>
      <c r="R1476" s="76">
        <v>4</v>
      </c>
      <c r="S1476" s="85" t="s">
        <v>875</v>
      </c>
      <c r="T1476" s="88" t="s">
        <v>876</v>
      </c>
      <c r="U1476" s="76">
        <v>25.22</v>
      </c>
      <c r="V1476" s="111" t="s">
        <v>909</v>
      </c>
    </row>
    <row r="1477" spans="1:22" ht="15" customHeight="1">
      <c r="A1477" s="242">
        <v>98097371</v>
      </c>
      <c r="B1477" s="132">
        <v>44767</v>
      </c>
      <c r="C1477" s="79">
        <v>44767</v>
      </c>
      <c r="D1477" s="81" t="s">
        <v>862</v>
      </c>
      <c r="E1477" s="181">
        <v>44770</v>
      </c>
      <c r="F1477" s="81">
        <v>80</v>
      </c>
      <c r="G1477" s="81" t="s">
        <v>1377</v>
      </c>
      <c r="H1477" s="81" t="s">
        <v>1378</v>
      </c>
      <c r="I1477" s="98">
        <v>44796</v>
      </c>
      <c r="J1477" s="81"/>
      <c r="K1477" s="111" t="s">
        <v>117</v>
      </c>
      <c r="L1477" s="82" t="s">
        <v>1379</v>
      </c>
      <c r="M1477" s="77" t="s">
        <v>5</v>
      </c>
      <c r="N1477" s="83"/>
      <c r="O1477" s="84"/>
      <c r="P1477" s="76">
        <v>69</v>
      </c>
      <c r="Q1477" s="76">
        <v>25000</v>
      </c>
      <c r="R1477" s="76">
        <v>4</v>
      </c>
      <c r="S1477" s="85" t="s">
        <v>875</v>
      </c>
      <c r="T1477" s="88" t="s">
        <v>876</v>
      </c>
      <c r="U1477" s="76">
        <v>25.22</v>
      </c>
      <c r="V1477" s="111" t="s">
        <v>909</v>
      </c>
    </row>
    <row r="1478" spans="1:22" ht="15" customHeight="1">
      <c r="A1478" s="242">
        <v>98098577</v>
      </c>
      <c r="B1478" s="132">
        <v>44767</v>
      </c>
      <c r="C1478" s="79">
        <v>44767</v>
      </c>
      <c r="D1478" s="81" t="s">
        <v>862</v>
      </c>
      <c r="E1478" s="181">
        <v>44770</v>
      </c>
      <c r="F1478" s="81">
        <v>80</v>
      </c>
      <c r="G1478" s="81" t="s">
        <v>1377</v>
      </c>
      <c r="H1478" s="81" t="s">
        <v>1378</v>
      </c>
      <c r="I1478" s="98">
        <v>44796</v>
      </c>
      <c r="J1478" s="81"/>
      <c r="K1478" s="111" t="s">
        <v>117</v>
      </c>
      <c r="L1478" s="82" t="s">
        <v>1379</v>
      </c>
      <c r="M1478" s="77" t="s">
        <v>5</v>
      </c>
      <c r="N1478" s="83"/>
      <c r="O1478" s="84"/>
      <c r="P1478" s="76">
        <v>69</v>
      </c>
      <c r="Q1478" s="76">
        <v>25000</v>
      </c>
      <c r="R1478" s="76">
        <v>4</v>
      </c>
      <c r="S1478" s="85" t="s">
        <v>875</v>
      </c>
      <c r="T1478" s="88" t="s">
        <v>876</v>
      </c>
      <c r="U1478" s="76">
        <v>25.22</v>
      </c>
      <c r="V1478" s="111" t="s">
        <v>909</v>
      </c>
    </row>
    <row r="1479" spans="1:22" ht="15" customHeight="1">
      <c r="A1479" s="242">
        <v>98075278</v>
      </c>
      <c r="B1479" s="132">
        <v>44767</v>
      </c>
      <c r="C1479" s="79">
        <v>44767</v>
      </c>
      <c r="D1479" s="81" t="s">
        <v>862</v>
      </c>
      <c r="E1479" s="181">
        <v>44770</v>
      </c>
      <c r="F1479" s="81">
        <v>80</v>
      </c>
      <c r="G1479" s="81" t="s">
        <v>1377</v>
      </c>
      <c r="H1479" s="81" t="s">
        <v>1378</v>
      </c>
      <c r="I1479" s="98">
        <v>44796</v>
      </c>
      <c r="J1479" s="81"/>
      <c r="K1479" s="111" t="s">
        <v>117</v>
      </c>
      <c r="L1479" s="82" t="s">
        <v>1379</v>
      </c>
      <c r="M1479" s="77" t="s">
        <v>5</v>
      </c>
      <c r="N1479" s="83"/>
      <c r="O1479" s="84"/>
      <c r="P1479" s="76">
        <v>69</v>
      </c>
      <c r="Q1479" s="76">
        <v>25000</v>
      </c>
      <c r="R1479" s="76">
        <v>4</v>
      </c>
      <c r="S1479" s="85" t="s">
        <v>875</v>
      </c>
      <c r="T1479" s="88" t="s">
        <v>876</v>
      </c>
      <c r="U1479" s="76">
        <v>25.22</v>
      </c>
      <c r="V1479" s="111" t="s">
        <v>909</v>
      </c>
    </row>
    <row r="1480" spans="1:22" ht="15" customHeight="1">
      <c r="A1480" s="240">
        <v>98080344</v>
      </c>
      <c r="B1480" s="132">
        <v>44767</v>
      </c>
      <c r="C1480" s="79">
        <v>44767</v>
      </c>
      <c r="D1480" s="81" t="s">
        <v>862</v>
      </c>
      <c r="E1480" s="181">
        <v>44770</v>
      </c>
      <c r="F1480" s="81">
        <v>80</v>
      </c>
      <c r="G1480" s="81" t="s">
        <v>1377</v>
      </c>
      <c r="H1480" s="81" t="s">
        <v>1378</v>
      </c>
      <c r="I1480" s="98">
        <v>44796</v>
      </c>
      <c r="J1480" s="81"/>
      <c r="K1480" s="111" t="s">
        <v>117</v>
      </c>
      <c r="L1480" s="82" t="s">
        <v>1379</v>
      </c>
      <c r="M1480" s="77" t="s">
        <v>5</v>
      </c>
      <c r="N1480" s="83"/>
      <c r="O1480" s="84"/>
      <c r="P1480" s="76">
        <v>69</v>
      </c>
      <c r="Q1480" s="76">
        <v>25000</v>
      </c>
      <c r="R1480" s="76">
        <v>4</v>
      </c>
      <c r="S1480" s="85" t="s">
        <v>875</v>
      </c>
      <c r="T1480" s="88" t="s">
        <v>876</v>
      </c>
      <c r="U1480" s="76">
        <v>25.22</v>
      </c>
      <c r="V1480" s="111" t="s">
        <v>909</v>
      </c>
    </row>
    <row r="1481" spans="1:22" ht="15" customHeight="1">
      <c r="A1481" s="242">
        <v>98190465</v>
      </c>
      <c r="B1481" s="132">
        <v>44767</v>
      </c>
      <c r="C1481" s="79">
        <v>44767</v>
      </c>
      <c r="D1481" s="81" t="s">
        <v>862</v>
      </c>
      <c r="E1481" s="181">
        <v>44770</v>
      </c>
      <c r="F1481" s="81">
        <v>80</v>
      </c>
      <c r="G1481" s="81" t="s">
        <v>1377</v>
      </c>
      <c r="H1481" s="81" t="s">
        <v>1378</v>
      </c>
      <c r="I1481" s="98">
        <v>44796</v>
      </c>
      <c r="J1481" s="81"/>
      <c r="K1481" s="111" t="s">
        <v>117</v>
      </c>
      <c r="L1481" s="82" t="s">
        <v>1379</v>
      </c>
      <c r="M1481" s="77" t="s">
        <v>5</v>
      </c>
      <c r="N1481" s="83"/>
      <c r="O1481" s="84"/>
      <c r="P1481" s="76">
        <v>69</v>
      </c>
      <c r="Q1481" s="76">
        <v>25000</v>
      </c>
      <c r="R1481" s="76">
        <v>4</v>
      </c>
      <c r="S1481" s="85" t="s">
        <v>875</v>
      </c>
      <c r="T1481" s="88" t="s">
        <v>876</v>
      </c>
      <c r="U1481" s="76">
        <v>25.22</v>
      </c>
      <c r="V1481" s="111" t="s">
        <v>909</v>
      </c>
    </row>
    <row r="1482" spans="1:22" ht="15" customHeight="1">
      <c r="A1482" s="242">
        <v>98077175</v>
      </c>
      <c r="B1482" s="132">
        <v>44767</v>
      </c>
      <c r="C1482" s="79">
        <v>44767</v>
      </c>
      <c r="D1482" s="81" t="s">
        <v>862</v>
      </c>
      <c r="E1482" s="181">
        <v>44770</v>
      </c>
      <c r="F1482" s="81">
        <v>80</v>
      </c>
      <c r="G1482" s="81" t="s">
        <v>1377</v>
      </c>
      <c r="H1482" s="81" t="s">
        <v>1378</v>
      </c>
      <c r="I1482" s="98">
        <v>44796</v>
      </c>
      <c r="J1482" s="81"/>
      <c r="K1482" s="111" t="s">
        <v>117</v>
      </c>
      <c r="L1482" s="82" t="s">
        <v>1379</v>
      </c>
      <c r="M1482" s="77" t="s">
        <v>5</v>
      </c>
      <c r="N1482" s="83"/>
      <c r="O1482" s="84"/>
      <c r="P1482" s="76">
        <v>69</v>
      </c>
      <c r="Q1482" s="76">
        <v>25000</v>
      </c>
      <c r="R1482" s="76">
        <v>4</v>
      </c>
      <c r="S1482" s="85" t="s">
        <v>875</v>
      </c>
      <c r="T1482" s="88" t="s">
        <v>876</v>
      </c>
      <c r="U1482" s="76">
        <v>25.22</v>
      </c>
      <c r="V1482" s="111" t="s">
        <v>909</v>
      </c>
    </row>
    <row r="1483" spans="1:22" ht="15" customHeight="1">
      <c r="A1483" s="242">
        <v>92697796</v>
      </c>
      <c r="B1483" s="132">
        <v>44767</v>
      </c>
      <c r="C1483" s="79">
        <v>44767</v>
      </c>
      <c r="D1483" s="81" t="s">
        <v>862</v>
      </c>
      <c r="E1483" s="181">
        <v>44770</v>
      </c>
      <c r="F1483" s="81">
        <v>80</v>
      </c>
      <c r="G1483" s="81" t="s">
        <v>1377</v>
      </c>
      <c r="H1483" s="81" t="s">
        <v>1378</v>
      </c>
      <c r="I1483" s="98">
        <v>44796</v>
      </c>
      <c r="J1483" s="81"/>
      <c r="K1483" s="111" t="s">
        <v>117</v>
      </c>
      <c r="L1483" s="82" t="s">
        <v>1379</v>
      </c>
      <c r="M1483" s="77" t="s">
        <v>5</v>
      </c>
      <c r="N1483" s="83"/>
      <c r="O1483" s="84"/>
      <c r="P1483" s="76">
        <v>69</v>
      </c>
      <c r="Q1483" s="81">
        <v>24700</v>
      </c>
      <c r="R1483" s="76">
        <v>4</v>
      </c>
      <c r="S1483" s="85" t="s">
        <v>865</v>
      </c>
      <c r="T1483" s="101" t="s">
        <v>897</v>
      </c>
      <c r="U1483" s="76">
        <v>25.38</v>
      </c>
      <c r="V1483" s="111" t="s">
        <v>909</v>
      </c>
    </row>
    <row r="1484" spans="1:22" ht="15" customHeight="1">
      <c r="A1484" s="242">
        <v>54101894</v>
      </c>
      <c r="B1484" s="132">
        <v>44767</v>
      </c>
      <c r="C1484" s="79">
        <v>44767</v>
      </c>
      <c r="D1484" s="81" t="s">
        <v>862</v>
      </c>
      <c r="E1484" s="181">
        <v>44770</v>
      </c>
      <c r="F1484" s="81">
        <v>80</v>
      </c>
      <c r="G1484" s="81" t="s">
        <v>1377</v>
      </c>
      <c r="H1484" s="81" t="s">
        <v>1378</v>
      </c>
      <c r="I1484" s="98">
        <v>44796</v>
      </c>
      <c r="J1484" s="81"/>
      <c r="K1484" s="111" t="s">
        <v>117</v>
      </c>
      <c r="L1484" s="82" t="s">
        <v>1379</v>
      </c>
      <c r="M1484" s="77" t="s">
        <v>5</v>
      </c>
      <c r="N1484" s="83"/>
      <c r="O1484" s="84"/>
      <c r="P1484" s="76">
        <v>68</v>
      </c>
      <c r="Q1484" s="81">
        <v>25000</v>
      </c>
      <c r="R1484" s="81">
        <v>4</v>
      </c>
      <c r="S1484" s="89" t="s">
        <v>877</v>
      </c>
      <c r="T1484" s="100" t="s">
        <v>891</v>
      </c>
      <c r="U1484" s="81">
        <v>25.22</v>
      </c>
      <c r="V1484" s="111" t="s">
        <v>909</v>
      </c>
    </row>
    <row r="1485" spans="1:22" ht="15" customHeight="1">
      <c r="A1485" s="242">
        <v>92511898</v>
      </c>
      <c r="B1485" s="132">
        <v>44767</v>
      </c>
      <c r="C1485" s="79">
        <v>44767</v>
      </c>
      <c r="D1485" s="81" t="s">
        <v>862</v>
      </c>
      <c r="E1485" s="181">
        <v>44770</v>
      </c>
      <c r="F1485" s="81">
        <v>80</v>
      </c>
      <c r="G1485" s="81" t="s">
        <v>1377</v>
      </c>
      <c r="H1485" s="81" t="s">
        <v>1378</v>
      </c>
      <c r="I1485" s="98">
        <v>44796</v>
      </c>
      <c r="J1485" s="81"/>
      <c r="K1485" s="111" t="s">
        <v>117</v>
      </c>
      <c r="L1485" s="82" t="s">
        <v>1379</v>
      </c>
      <c r="M1485" s="77" t="s">
        <v>5</v>
      </c>
      <c r="N1485" s="83"/>
      <c r="O1485" s="84"/>
      <c r="P1485" s="76">
        <v>69.5</v>
      </c>
      <c r="Q1485" s="76">
        <v>23900</v>
      </c>
      <c r="R1485" s="76">
        <v>4</v>
      </c>
      <c r="S1485" s="85" t="s">
        <v>865</v>
      </c>
      <c r="T1485" s="76" t="s">
        <v>896</v>
      </c>
      <c r="U1485" s="76">
        <v>25.69</v>
      </c>
      <c r="V1485" s="111" t="s">
        <v>909</v>
      </c>
    </row>
    <row r="1486" spans="1:22" ht="15" customHeight="1">
      <c r="A1486" s="242">
        <v>92804590</v>
      </c>
      <c r="B1486" s="132">
        <v>44767</v>
      </c>
      <c r="C1486" s="79">
        <v>44767</v>
      </c>
      <c r="D1486" s="81" t="s">
        <v>862</v>
      </c>
      <c r="E1486" s="181">
        <v>44770</v>
      </c>
      <c r="F1486" s="81">
        <v>80</v>
      </c>
      <c r="G1486" s="81" t="s">
        <v>1377</v>
      </c>
      <c r="H1486" s="81" t="s">
        <v>1378</v>
      </c>
      <c r="I1486" s="98">
        <v>44796</v>
      </c>
      <c r="J1486" s="81"/>
      <c r="K1486" s="111" t="s">
        <v>117</v>
      </c>
      <c r="L1486" s="82" t="s">
        <v>1379</v>
      </c>
      <c r="M1486" s="77" t="s">
        <v>5</v>
      </c>
      <c r="N1486" s="83"/>
      <c r="O1486" s="84"/>
      <c r="P1486" s="76">
        <v>69.5</v>
      </c>
      <c r="Q1486" s="76">
        <v>23900</v>
      </c>
      <c r="R1486" s="76">
        <v>4</v>
      </c>
      <c r="S1486" s="85" t="s">
        <v>865</v>
      </c>
      <c r="T1486" s="76" t="s">
        <v>896</v>
      </c>
      <c r="U1486" s="76">
        <v>25.69</v>
      </c>
      <c r="V1486" s="111" t="s">
        <v>909</v>
      </c>
    </row>
    <row r="1487" spans="1:22" ht="15" customHeight="1">
      <c r="A1487" s="240">
        <v>92885698</v>
      </c>
      <c r="B1487" s="132">
        <v>44767</v>
      </c>
      <c r="C1487" s="79">
        <v>44767</v>
      </c>
      <c r="D1487" s="81" t="s">
        <v>862</v>
      </c>
      <c r="E1487" s="181">
        <v>44770</v>
      </c>
      <c r="F1487" s="81">
        <v>80</v>
      </c>
      <c r="G1487" s="81" t="s">
        <v>1377</v>
      </c>
      <c r="H1487" s="81" t="s">
        <v>1378</v>
      </c>
      <c r="I1487" s="98">
        <v>44796</v>
      </c>
      <c r="J1487" s="81"/>
      <c r="K1487" s="111" t="s">
        <v>117</v>
      </c>
      <c r="L1487" s="82" t="s">
        <v>1379</v>
      </c>
      <c r="M1487" s="77" t="s">
        <v>5</v>
      </c>
      <c r="N1487" s="83"/>
      <c r="O1487" s="84"/>
      <c r="P1487" s="76">
        <v>69.5</v>
      </c>
      <c r="Q1487" s="76">
        <v>23800</v>
      </c>
      <c r="R1487" s="76">
        <v>4</v>
      </c>
      <c r="S1487" s="85" t="s">
        <v>865</v>
      </c>
      <c r="T1487" s="76" t="s">
        <v>896</v>
      </c>
      <c r="U1487" s="76">
        <v>25.69</v>
      </c>
      <c r="V1487" s="111" t="s">
        <v>909</v>
      </c>
    </row>
    <row r="1488" spans="1:22" ht="15" customHeight="1">
      <c r="A1488" s="242">
        <v>92664697</v>
      </c>
      <c r="B1488" s="132">
        <v>44767</v>
      </c>
      <c r="C1488" s="79">
        <v>44767</v>
      </c>
      <c r="D1488" s="81" t="s">
        <v>862</v>
      </c>
      <c r="E1488" s="181">
        <v>44770</v>
      </c>
      <c r="F1488" s="81">
        <v>80</v>
      </c>
      <c r="G1488" s="81" t="s">
        <v>1377</v>
      </c>
      <c r="H1488" s="81" t="s">
        <v>1378</v>
      </c>
      <c r="I1488" s="98">
        <v>44796</v>
      </c>
      <c r="J1488" s="81"/>
      <c r="K1488" s="111" t="s">
        <v>117</v>
      </c>
      <c r="L1488" s="82" t="s">
        <v>1379</v>
      </c>
      <c r="M1488" s="77" t="s">
        <v>5</v>
      </c>
      <c r="N1488" s="83">
        <v>44831</v>
      </c>
      <c r="O1488" s="84"/>
      <c r="P1488" s="76">
        <v>69.5</v>
      </c>
      <c r="Q1488" s="76">
        <v>23900</v>
      </c>
      <c r="R1488" s="76">
        <v>4</v>
      </c>
      <c r="S1488" s="85" t="s">
        <v>865</v>
      </c>
      <c r="T1488" s="76" t="s">
        <v>896</v>
      </c>
      <c r="U1488" s="76">
        <v>25.69</v>
      </c>
      <c r="V1488" s="111" t="s">
        <v>909</v>
      </c>
    </row>
    <row r="1489" spans="1:22" ht="15" customHeight="1">
      <c r="A1489" s="242">
        <v>92810290</v>
      </c>
      <c r="B1489" s="132">
        <v>44767</v>
      </c>
      <c r="C1489" s="79">
        <v>44767</v>
      </c>
      <c r="D1489" s="81" t="s">
        <v>862</v>
      </c>
      <c r="E1489" s="181">
        <v>44770</v>
      </c>
      <c r="F1489" s="81">
        <v>80</v>
      </c>
      <c r="G1489" s="81" t="s">
        <v>1377</v>
      </c>
      <c r="H1489" s="81" t="s">
        <v>1378</v>
      </c>
      <c r="I1489" s="98">
        <v>44796</v>
      </c>
      <c r="J1489" s="81"/>
      <c r="K1489" s="111" t="s">
        <v>117</v>
      </c>
      <c r="L1489" s="82" t="s">
        <v>1379</v>
      </c>
      <c r="M1489" s="77" t="s">
        <v>5</v>
      </c>
      <c r="N1489" s="83"/>
      <c r="O1489" s="84"/>
      <c r="P1489" s="76">
        <v>69.5</v>
      </c>
      <c r="Q1489" s="76">
        <v>23900</v>
      </c>
      <c r="R1489" s="76">
        <v>4</v>
      </c>
      <c r="S1489" s="85" t="s">
        <v>865</v>
      </c>
      <c r="T1489" s="76" t="s">
        <v>896</v>
      </c>
      <c r="U1489" s="76">
        <v>25.69</v>
      </c>
      <c r="V1489" s="111" t="s">
        <v>909</v>
      </c>
    </row>
    <row r="1490" spans="1:22" ht="15" customHeight="1">
      <c r="A1490" s="242">
        <v>92644194</v>
      </c>
      <c r="B1490" s="132">
        <v>44767</v>
      </c>
      <c r="C1490" s="79">
        <v>44767</v>
      </c>
      <c r="D1490" s="81" t="s">
        <v>862</v>
      </c>
      <c r="E1490" s="181">
        <v>44770</v>
      </c>
      <c r="F1490" s="81">
        <v>80</v>
      </c>
      <c r="G1490" s="81" t="s">
        <v>1377</v>
      </c>
      <c r="H1490" s="81" t="s">
        <v>1378</v>
      </c>
      <c r="I1490" s="98">
        <v>44796</v>
      </c>
      <c r="J1490" s="81"/>
      <c r="K1490" s="111" t="s">
        <v>117</v>
      </c>
      <c r="L1490" s="82" t="s">
        <v>1379</v>
      </c>
      <c r="M1490" s="77" t="s">
        <v>5</v>
      </c>
      <c r="N1490" s="83"/>
      <c r="O1490" s="84"/>
      <c r="P1490" s="76">
        <v>69.5</v>
      </c>
      <c r="Q1490" s="76">
        <v>23900</v>
      </c>
      <c r="R1490" s="76">
        <v>4</v>
      </c>
      <c r="S1490" s="85" t="s">
        <v>865</v>
      </c>
      <c r="T1490" s="76" t="s">
        <v>896</v>
      </c>
      <c r="U1490" s="76">
        <v>25.69</v>
      </c>
      <c r="V1490" s="111" t="s">
        <v>909</v>
      </c>
    </row>
    <row r="1491" spans="1:22" ht="15" customHeight="1">
      <c r="A1491" s="242">
        <v>92891795</v>
      </c>
      <c r="B1491" s="132">
        <v>44767</v>
      </c>
      <c r="C1491" s="79">
        <v>44767</v>
      </c>
      <c r="D1491" s="81" t="s">
        <v>862</v>
      </c>
      <c r="E1491" s="181">
        <v>44770</v>
      </c>
      <c r="F1491" s="81">
        <v>80</v>
      </c>
      <c r="G1491" s="81" t="s">
        <v>1377</v>
      </c>
      <c r="H1491" s="81" t="s">
        <v>1378</v>
      </c>
      <c r="I1491" s="98">
        <v>44796</v>
      </c>
      <c r="J1491" s="81"/>
      <c r="K1491" s="111" t="s">
        <v>117</v>
      </c>
      <c r="L1491" s="82" t="s">
        <v>1379</v>
      </c>
      <c r="M1491" s="77" t="s">
        <v>5</v>
      </c>
      <c r="N1491" s="83"/>
      <c r="O1491" s="84"/>
      <c r="P1491" s="76">
        <v>74.5</v>
      </c>
      <c r="Q1491" s="76">
        <v>25100</v>
      </c>
      <c r="R1491" s="76">
        <v>4</v>
      </c>
      <c r="S1491" s="85" t="s">
        <v>865</v>
      </c>
      <c r="T1491" s="90" t="s">
        <v>879</v>
      </c>
      <c r="U1491" s="76">
        <v>25.62</v>
      </c>
      <c r="V1491" s="111" t="s">
        <v>909</v>
      </c>
    </row>
    <row r="1492" spans="1:22" ht="15" customHeight="1">
      <c r="A1492" s="242">
        <v>97847792</v>
      </c>
      <c r="B1492" s="132">
        <v>44767</v>
      </c>
      <c r="C1492" s="79">
        <v>44767</v>
      </c>
      <c r="D1492" s="81" t="s">
        <v>862</v>
      </c>
      <c r="E1492" s="181">
        <v>44770</v>
      </c>
      <c r="F1492" s="81">
        <v>80</v>
      </c>
      <c r="G1492" s="81" t="s">
        <v>1377</v>
      </c>
      <c r="H1492" s="81" t="s">
        <v>1378</v>
      </c>
      <c r="I1492" s="98">
        <v>44796</v>
      </c>
      <c r="J1492" s="81"/>
      <c r="K1492" s="111" t="s">
        <v>117</v>
      </c>
      <c r="L1492" s="82" t="s">
        <v>1379</v>
      </c>
      <c r="M1492" s="77" t="s">
        <v>5</v>
      </c>
      <c r="N1492" s="83"/>
      <c r="O1492" s="84"/>
      <c r="P1492" s="76">
        <v>74.5</v>
      </c>
      <c r="Q1492" s="76">
        <v>25100</v>
      </c>
      <c r="R1492" s="76">
        <v>4</v>
      </c>
      <c r="S1492" s="85" t="s">
        <v>865</v>
      </c>
      <c r="T1492" s="90" t="s">
        <v>879</v>
      </c>
      <c r="U1492" s="76">
        <v>25.62</v>
      </c>
      <c r="V1492" s="111" t="s">
        <v>909</v>
      </c>
    </row>
    <row r="1493" spans="1:22" ht="15" customHeight="1">
      <c r="A1493" s="242">
        <v>97850499</v>
      </c>
      <c r="B1493" s="132">
        <v>44767</v>
      </c>
      <c r="C1493" s="79">
        <v>44767</v>
      </c>
      <c r="D1493" s="81" t="s">
        <v>862</v>
      </c>
      <c r="E1493" s="181">
        <v>44770</v>
      </c>
      <c r="F1493" s="81">
        <v>80</v>
      </c>
      <c r="G1493" s="81" t="s">
        <v>1377</v>
      </c>
      <c r="H1493" s="81" t="s">
        <v>1378</v>
      </c>
      <c r="I1493" s="98">
        <v>44796</v>
      </c>
      <c r="J1493" s="81"/>
      <c r="K1493" s="111" t="s">
        <v>117</v>
      </c>
      <c r="L1493" s="82" t="s">
        <v>1379</v>
      </c>
      <c r="M1493" s="77" t="s">
        <v>5</v>
      </c>
      <c r="N1493" s="83"/>
      <c r="O1493" s="84"/>
      <c r="P1493" s="76">
        <v>74.5</v>
      </c>
      <c r="Q1493" s="76">
        <v>25100</v>
      </c>
      <c r="R1493" s="76">
        <v>4</v>
      </c>
      <c r="S1493" s="85" t="s">
        <v>865</v>
      </c>
      <c r="T1493" s="90" t="s">
        <v>879</v>
      </c>
      <c r="U1493" s="76">
        <v>25.62</v>
      </c>
      <c r="V1493" s="111" t="s">
        <v>909</v>
      </c>
    </row>
    <row r="1494" spans="1:22" ht="15" customHeight="1">
      <c r="A1494" s="242">
        <v>97991798</v>
      </c>
      <c r="B1494" s="132">
        <v>44767</v>
      </c>
      <c r="C1494" s="79">
        <v>44767</v>
      </c>
      <c r="D1494" s="81" t="s">
        <v>862</v>
      </c>
      <c r="E1494" s="181">
        <v>44770</v>
      </c>
      <c r="F1494" s="81">
        <v>80</v>
      </c>
      <c r="G1494" s="81" t="s">
        <v>1377</v>
      </c>
      <c r="H1494" s="81" t="s">
        <v>1378</v>
      </c>
      <c r="I1494" s="98">
        <v>44796</v>
      </c>
      <c r="J1494" s="81"/>
      <c r="K1494" s="111" t="s">
        <v>117</v>
      </c>
      <c r="L1494" s="82" t="s">
        <v>1379</v>
      </c>
      <c r="M1494" s="77" t="s">
        <v>5</v>
      </c>
      <c r="N1494" s="83"/>
      <c r="O1494" s="84"/>
      <c r="P1494" s="76">
        <v>74.5</v>
      </c>
      <c r="Q1494" s="76">
        <v>25100</v>
      </c>
      <c r="R1494" s="76">
        <v>4</v>
      </c>
      <c r="S1494" s="85" t="s">
        <v>865</v>
      </c>
      <c r="T1494" s="90" t="s">
        <v>879</v>
      </c>
      <c r="U1494" s="76">
        <v>25.62</v>
      </c>
      <c r="V1494" s="111" t="s">
        <v>909</v>
      </c>
    </row>
    <row r="1495" spans="1:22" ht="15" customHeight="1">
      <c r="A1495" s="240">
        <v>92591692</v>
      </c>
      <c r="B1495" s="132">
        <v>44767</v>
      </c>
      <c r="C1495" s="79">
        <v>44767</v>
      </c>
      <c r="D1495" s="81" t="s">
        <v>862</v>
      </c>
      <c r="E1495" s="181">
        <v>44770</v>
      </c>
      <c r="F1495" s="81">
        <v>80</v>
      </c>
      <c r="G1495" s="81" t="s">
        <v>1377</v>
      </c>
      <c r="H1495" s="81" t="s">
        <v>1378</v>
      </c>
      <c r="I1495" s="98">
        <v>44796</v>
      </c>
      <c r="J1495" s="81"/>
      <c r="K1495" s="111" t="s">
        <v>117</v>
      </c>
      <c r="L1495" s="82" t="s">
        <v>1379</v>
      </c>
      <c r="M1495" s="77" t="s">
        <v>5</v>
      </c>
      <c r="N1495" s="83"/>
      <c r="O1495" s="84"/>
      <c r="P1495" s="76">
        <v>74.5</v>
      </c>
      <c r="Q1495" s="76">
        <v>25100</v>
      </c>
      <c r="R1495" s="76">
        <v>4</v>
      </c>
      <c r="S1495" s="85" t="s">
        <v>865</v>
      </c>
      <c r="T1495" s="90" t="s">
        <v>879</v>
      </c>
      <c r="U1495" s="76">
        <v>25.62</v>
      </c>
      <c r="V1495" s="111" t="s">
        <v>909</v>
      </c>
    </row>
    <row r="1496" spans="1:22" ht="15" customHeight="1">
      <c r="A1496" s="240">
        <v>92950690</v>
      </c>
      <c r="B1496" s="132">
        <v>44767</v>
      </c>
      <c r="C1496" s="79">
        <v>44767</v>
      </c>
      <c r="D1496" s="81" t="s">
        <v>862</v>
      </c>
      <c r="E1496" s="181">
        <v>44770</v>
      </c>
      <c r="F1496" s="81">
        <v>80</v>
      </c>
      <c r="G1496" s="81" t="s">
        <v>1377</v>
      </c>
      <c r="H1496" s="81" t="s">
        <v>1378</v>
      </c>
      <c r="I1496" s="98">
        <v>44796</v>
      </c>
      <c r="J1496" s="81"/>
      <c r="K1496" s="111" t="s">
        <v>117</v>
      </c>
      <c r="L1496" s="82" t="s">
        <v>1379</v>
      </c>
      <c r="M1496" s="77" t="s">
        <v>5</v>
      </c>
      <c r="N1496" s="83"/>
      <c r="O1496" s="84"/>
      <c r="P1496" s="76">
        <v>74.5</v>
      </c>
      <c r="Q1496" s="76">
        <v>25100</v>
      </c>
      <c r="R1496" s="76">
        <v>4</v>
      </c>
      <c r="S1496" s="85" t="s">
        <v>865</v>
      </c>
      <c r="T1496" s="90" t="s">
        <v>879</v>
      </c>
      <c r="U1496" s="76">
        <v>25.62</v>
      </c>
      <c r="V1496" s="111" t="s">
        <v>909</v>
      </c>
    </row>
    <row r="1497" spans="1:22" ht="15" customHeight="1">
      <c r="A1497" s="242">
        <v>97983498</v>
      </c>
      <c r="B1497" s="132">
        <v>44767</v>
      </c>
      <c r="C1497" s="79">
        <v>44767</v>
      </c>
      <c r="D1497" s="81" t="s">
        <v>862</v>
      </c>
      <c r="E1497" s="181">
        <v>44770</v>
      </c>
      <c r="F1497" s="81">
        <v>80</v>
      </c>
      <c r="G1497" s="81" t="s">
        <v>1377</v>
      </c>
      <c r="H1497" s="81" t="s">
        <v>1378</v>
      </c>
      <c r="I1497" s="98">
        <v>44796</v>
      </c>
      <c r="J1497" s="81"/>
      <c r="K1497" s="111" t="s">
        <v>117</v>
      </c>
      <c r="L1497" s="82" t="s">
        <v>1379</v>
      </c>
      <c r="M1497" s="77" t="s">
        <v>5</v>
      </c>
      <c r="N1497" s="83"/>
      <c r="O1497" s="84"/>
      <c r="P1497" s="76">
        <v>74.5</v>
      </c>
      <c r="Q1497" s="76">
        <v>25100</v>
      </c>
      <c r="R1497" s="76">
        <v>4</v>
      </c>
      <c r="S1497" s="85" t="s">
        <v>865</v>
      </c>
      <c r="T1497" s="90" t="s">
        <v>879</v>
      </c>
      <c r="U1497" s="76">
        <v>25.62</v>
      </c>
      <c r="V1497" s="111" t="s">
        <v>909</v>
      </c>
    </row>
    <row r="1498" spans="1:22" ht="15" customHeight="1">
      <c r="A1498" s="242">
        <v>94622099</v>
      </c>
      <c r="B1498" s="132">
        <v>44767</v>
      </c>
      <c r="C1498" s="79">
        <v>44767</v>
      </c>
      <c r="D1498" s="81" t="s">
        <v>862</v>
      </c>
      <c r="E1498" s="181">
        <v>44770</v>
      </c>
      <c r="F1498" s="81">
        <v>80</v>
      </c>
      <c r="G1498" s="81" t="s">
        <v>1377</v>
      </c>
      <c r="H1498" s="81" t="s">
        <v>1378</v>
      </c>
      <c r="I1498" s="98">
        <v>44796</v>
      </c>
      <c r="J1498" s="81"/>
      <c r="K1498" s="111" t="s">
        <v>117</v>
      </c>
      <c r="L1498" s="82" t="s">
        <v>1379</v>
      </c>
      <c r="M1498" s="77" t="s">
        <v>5</v>
      </c>
      <c r="N1498" s="83"/>
      <c r="O1498" s="84"/>
      <c r="P1498" s="81">
        <v>69.5</v>
      </c>
      <c r="Q1498" s="81">
        <v>23900</v>
      </c>
      <c r="R1498" s="81">
        <v>4</v>
      </c>
      <c r="S1498" s="85" t="s">
        <v>865</v>
      </c>
      <c r="T1498" s="81" t="s">
        <v>912</v>
      </c>
      <c r="U1498" s="81">
        <v>25.62</v>
      </c>
      <c r="V1498" s="111" t="s">
        <v>909</v>
      </c>
    </row>
    <row r="1499" spans="1:22" ht="15" customHeight="1">
      <c r="A1499" s="240">
        <v>94625795</v>
      </c>
      <c r="B1499" s="132">
        <v>44767</v>
      </c>
      <c r="C1499" s="79">
        <v>44767</v>
      </c>
      <c r="D1499" s="81" t="s">
        <v>862</v>
      </c>
      <c r="E1499" s="181">
        <v>44770</v>
      </c>
      <c r="F1499" s="81">
        <v>80</v>
      </c>
      <c r="G1499" s="81" t="s">
        <v>1377</v>
      </c>
      <c r="H1499" s="81" t="s">
        <v>1378</v>
      </c>
      <c r="I1499" s="98">
        <v>44796</v>
      </c>
      <c r="J1499" s="81"/>
      <c r="K1499" s="111" t="s">
        <v>117</v>
      </c>
      <c r="L1499" s="82" t="s">
        <v>1379</v>
      </c>
      <c r="M1499" s="77" t="s">
        <v>5</v>
      </c>
      <c r="N1499" s="83"/>
      <c r="O1499" s="84"/>
      <c r="P1499" s="81">
        <v>69.5</v>
      </c>
      <c r="Q1499" s="81">
        <v>23900</v>
      </c>
      <c r="R1499" s="81">
        <v>4</v>
      </c>
      <c r="S1499" s="85" t="s">
        <v>865</v>
      </c>
      <c r="T1499" s="81" t="s">
        <v>912</v>
      </c>
      <c r="U1499" s="81">
        <v>25.62</v>
      </c>
      <c r="V1499" s="111" t="s">
        <v>909</v>
      </c>
    </row>
    <row r="1500" spans="1:22" ht="15" customHeight="1">
      <c r="A1500" s="240">
        <v>94625191</v>
      </c>
      <c r="B1500" s="132">
        <v>44767</v>
      </c>
      <c r="C1500" s="79">
        <v>44767</v>
      </c>
      <c r="D1500" s="81" t="s">
        <v>862</v>
      </c>
      <c r="E1500" s="181">
        <v>44770</v>
      </c>
      <c r="F1500" s="81">
        <v>80</v>
      </c>
      <c r="G1500" s="81" t="s">
        <v>1377</v>
      </c>
      <c r="H1500" s="81" t="s">
        <v>1378</v>
      </c>
      <c r="I1500" s="98">
        <v>44796</v>
      </c>
      <c r="J1500" s="81"/>
      <c r="K1500" s="111" t="s">
        <v>117</v>
      </c>
      <c r="L1500" s="82" t="s">
        <v>1379</v>
      </c>
      <c r="M1500" s="77" t="s">
        <v>5</v>
      </c>
      <c r="N1500" s="83"/>
      <c r="O1500" s="84"/>
      <c r="P1500" s="81">
        <v>69.5</v>
      </c>
      <c r="Q1500" s="81">
        <v>23900</v>
      </c>
      <c r="R1500" s="81">
        <v>4</v>
      </c>
      <c r="S1500" s="85" t="s">
        <v>865</v>
      </c>
      <c r="T1500" s="81" t="s">
        <v>912</v>
      </c>
      <c r="U1500" s="81">
        <v>25.62</v>
      </c>
      <c r="V1500" s="111" t="s">
        <v>909</v>
      </c>
    </row>
    <row r="1501" spans="1:22" ht="15" customHeight="1">
      <c r="A1501" s="242">
        <v>94629698</v>
      </c>
      <c r="B1501" s="132">
        <v>44767</v>
      </c>
      <c r="C1501" s="79">
        <v>44767</v>
      </c>
      <c r="D1501" s="81" t="s">
        <v>862</v>
      </c>
      <c r="E1501" s="181">
        <v>44770</v>
      </c>
      <c r="F1501" s="81">
        <v>80</v>
      </c>
      <c r="G1501" s="81" t="s">
        <v>1377</v>
      </c>
      <c r="H1501" s="81" t="s">
        <v>1378</v>
      </c>
      <c r="I1501" s="98">
        <v>44796</v>
      </c>
      <c r="J1501" s="81"/>
      <c r="K1501" s="111" t="s">
        <v>117</v>
      </c>
      <c r="L1501" s="82" t="s">
        <v>1379</v>
      </c>
      <c r="M1501" s="77" t="s">
        <v>5</v>
      </c>
      <c r="N1501" s="83"/>
      <c r="O1501" s="84"/>
      <c r="P1501" s="81">
        <v>69.5</v>
      </c>
      <c r="Q1501" s="81">
        <v>23900</v>
      </c>
      <c r="R1501" s="81">
        <v>4</v>
      </c>
      <c r="S1501" s="85" t="s">
        <v>865</v>
      </c>
      <c r="T1501" s="81" t="s">
        <v>912</v>
      </c>
      <c r="U1501" s="81">
        <v>25.62</v>
      </c>
      <c r="V1501" s="111" t="s">
        <v>909</v>
      </c>
    </row>
    <row r="1502" spans="1:22" ht="15" customHeight="1">
      <c r="A1502" s="242">
        <v>94620994</v>
      </c>
      <c r="B1502" s="132">
        <v>44767</v>
      </c>
      <c r="C1502" s="79">
        <v>44767</v>
      </c>
      <c r="D1502" s="81" t="s">
        <v>862</v>
      </c>
      <c r="E1502" s="181">
        <v>44770</v>
      </c>
      <c r="F1502" s="81">
        <v>80</v>
      </c>
      <c r="G1502" s="81" t="s">
        <v>1377</v>
      </c>
      <c r="H1502" s="81" t="s">
        <v>1378</v>
      </c>
      <c r="I1502" s="98">
        <v>44796</v>
      </c>
      <c r="J1502" s="81"/>
      <c r="K1502" s="111" t="s">
        <v>117</v>
      </c>
      <c r="L1502" s="82" t="s">
        <v>1379</v>
      </c>
      <c r="M1502" s="77" t="s">
        <v>5</v>
      </c>
      <c r="N1502" s="83"/>
      <c r="O1502" s="84"/>
      <c r="P1502" s="81">
        <v>69.5</v>
      </c>
      <c r="Q1502" s="81">
        <v>23900</v>
      </c>
      <c r="R1502" s="81">
        <v>4</v>
      </c>
      <c r="S1502" s="85" t="s">
        <v>865</v>
      </c>
      <c r="T1502" s="81" t="s">
        <v>912</v>
      </c>
      <c r="U1502" s="81">
        <v>25.62</v>
      </c>
      <c r="V1502" s="111" t="s">
        <v>909</v>
      </c>
    </row>
    <row r="1503" spans="1:22" ht="15" customHeight="1">
      <c r="A1503" s="242">
        <v>94627791</v>
      </c>
      <c r="B1503" s="132">
        <v>44767</v>
      </c>
      <c r="C1503" s="79">
        <v>44767</v>
      </c>
      <c r="D1503" s="81" t="s">
        <v>862</v>
      </c>
      <c r="E1503" s="181">
        <v>44770</v>
      </c>
      <c r="F1503" s="81">
        <v>80</v>
      </c>
      <c r="G1503" s="81" t="s">
        <v>1377</v>
      </c>
      <c r="H1503" s="81" t="s">
        <v>1378</v>
      </c>
      <c r="I1503" s="98">
        <v>44796</v>
      </c>
      <c r="J1503" s="81"/>
      <c r="K1503" s="111" t="s">
        <v>117</v>
      </c>
      <c r="L1503" s="82" t="s">
        <v>1379</v>
      </c>
      <c r="M1503" s="77" t="s">
        <v>5</v>
      </c>
      <c r="N1503" s="83"/>
      <c r="O1503" s="84"/>
      <c r="P1503" s="81">
        <v>69.5</v>
      </c>
      <c r="Q1503" s="81">
        <v>23900</v>
      </c>
      <c r="R1503" s="81">
        <v>4</v>
      </c>
      <c r="S1503" s="85" t="s">
        <v>865</v>
      </c>
      <c r="T1503" s="81" t="s">
        <v>912</v>
      </c>
      <c r="U1503" s="81">
        <v>25.62</v>
      </c>
      <c r="V1503" s="111" t="s">
        <v>909</v>
      </c>
    </row>
    <row r="1504" spans="1:22" ht="15" customHeight="1">
      <c r="A1504" s="91"/>
      <c r="B1504" s="93"/>
      <c r="C1504" s="93"/>
      <c r="D1504" s="92"/>
      <c r="E1504" s="92"/>
      <c r="F1504" s="92"/>
      <c r="G1504" s="147"/>
      <c r="H1504" s="446" t="s">
        <v>1380</v>
      </c>
      <c r="I1504" s="440"/>
      <c r="J1504" s="441"/>
      <c r="K1504" s="92"/>
      <c r="L1504" s="92"/>
      <c r="M1504" s="92"/>
      <c r="N1504" s="92"/>
      <c r="O1504" s="94"/>
      <c r="P1504" s="92"/>
      <c r="Q1504" s="92"/>
      <c r="R1504" s="92"/>
      <c r="S1504" s="92"/>
      <c r="T1504" s="92"/>
      <c r="U1504" s="92"/>
      <c r="V1504" s="92"/>
    </row>
    <row r="1505" spans="1:22" ht="15" customHeight="1">
      <c r="A1505" s="203">
        <v>97917496</v>
      </c>
      <c r="B1505" s="78">
        <v>44766</v>
      </c>
      <c r="C1505" s="79">
        <v>44767</v>
      </c>
      <c r="D1505" s="77" t="s">
        <v>862</v>
      </c>
      <c r="E1505" s="260">
        <v>44771.020833333336</v>
      </c>
      <c r="F1505" s="81">
        <v>80</v>
      </c>
      <c r="G1505" s="81" t="s">
        <v>1380</v>
      </c>
      <c r="H1505" s="81" t="s">
        <v>1381</v>
      </c>
      <c r="I1505" s="98" t="s">
        <v>1382</v>
      </c>
      <c r="J1505" s="81"/>
      <c r="K1505" s="97" t="s">
        <v>882</v>
      </c>
      <c r="L1505" s="82" t="s">
        <v>1383</v>
      </c>
      <c r="M1505" s="77" t="s">
        <v>7</v>
      </c>
      <c r="N1505" s="83"/>
      <c r="O1505" s="84"/>
      <c r="P1505" s="76">
        <v>68.5</v>
      </c>
      <c r="Q1505" s="76">
        <v>25000</v>
      </c>
      <c r="R1505" s="76">
        <v>4</v>
      </c>
      <c r="S1505" s="85" t="s">
        <v>865</v>
      </c>
      <c r="T1505" s="76" t="s">
        <v>873</v>
      </c>
      <c r="U1505" s="76">
        <v>25.7</v>
      </c>
      <c r="V1505" s="90" t="s">
        <v>884</v>
      </c>
    </row>
    <row r="1506" spans="1:22" ht="15" customHeight="1">
      <c r="A1506" s="203">
        <v>98344179</v>
      </c>
      <c r="B1506" s="78">
        <v>44766</v>
      </c>
      <c r="C1506" s="79">
        <v>44767</v>
      </c>
      <c r="D1506" s="77" t="s">
        <v>862</v>
      </c>
      <c r="E1506" s="181">
        <v>44771</v>
      </c>
      <c r="F1506" s="81">
        <v>80</v>
      </c>
      <c r="G1506" s="81" t="s">
        <v>1380</v>
      </c>
      <c r="H1506" s="81" t="s">
        <v>1381</v>
      </c>
      <c r="I1506" s="98" t="s">
        <v>1382</v>
      </c>
      <c r="J1506" s="81"/>
      <c r="K1506" s="97" t="s">
        <v>882</v>
      </c>
      <c r="L1506" s="82" t="s">
        <v>1383</v>
      </c>
      <c r="M1506" s="77" t="s">
        <v>7</v>
      </c>
      <c r="N1506" s="83"/>
      <c r="O1506" s="84"/>
      <c r="P1506" s="76">
        <v>69.5</v>
      </c>
      <c r="Q1506" s="76">
        <v>23700</v>
      </c>
      <c r="R1506" s="76">
        <v>4</v>
      </c>
      <c r="S1506" s="85" t="s">
        <v>865</v>
      </c>
      <c r="T1506" s="76" t="s">
        <v>896</v>
      </c>
      <c r="U1506" s="76">
        <v>25.69</v>
      </c>
      <c r="V1506" s="90" t="s">
        <v>884</v>
      </c>
    </row>
    <row r="1507" spans="1:22" ht="15" customHeight="1">
      <c r="A1507" s="203">
        <v>54286307</v>
      </c>
      <c r="B1507" s="78">
        <v>44766</v>
      </c>
      <c r="C1507" s="79">
        <v>44767</v>
      </c>
      <c r="D1507" s="77" t="s">
        <v>862</v>
      </c>
      <c r="E1507" s="181">
        <v>44771</v>
      </c>
      <c r="F1507" s="81">
        <v>80</v>
      </c>
      <c r="G1507" s="81" t="s">
        <v>1380</v>
      </c>
      <c r="H1507" s="81" t="s">
        <v>1378</v>
      </c>
      <c r="I1507" s="98">
        <v>44796</v>
      </c>
      <c r="J1507" s="81"/>
      <c r="K1507" s="97" t="s">
        <v>882</v>
      </c>
      <c r="L1507" s="82" t="s">
        <v>1383</v>
      </c>
      <c r="M1507" s="77" t="s">
        <v>7</v>
      </c>
      <c r="N1507" s="83"/>
      <c r="O1507" s="84"/>
      <c r="P1507" s="76">
        <v>70</v>
      </c>
      <c r="Q1507" s="76">
        <v>23600</v>
      </c>
      <c r="R1507" s="81">
        <v>4</v>
      </c>
      <c r="S1507" s="85" t="s">
        <v>865</v>
      </c>
      <c r="T1507" s="76" t="s">
        <v>895</v>
      </c>
      <c r="U1507" s="76">
        <v>25.69</v>
      </c>
      <c r="V1507" s="90" t="s">
        <v>884</v>
      </c>
    </row>
    <row r="1508" spans="1:22" ht="15" customHeight="1">
      <c r="A1508" s="203">
        <v>98107675</v>
      </c>
      <c r="B1508" s="78">
        <v>44766</v>
      </c>
      <c r="C1508" s="79">
        <v>44767</v>
      </c>
      <c r="D1508" s="77" t="s">
        <v>862</v>
      </c>
      <c r="E1508" s="181">
        <v>44771</v>
      </c>
      <c r="F1508" s="81">
        <v>80</v>
      </c>
      <c r="G1508" s="81" t="s">
        <v>1380</v>
      </c>
      <c r="H1508" s="81" t="s">
        <v>1378</v>
      </c>
      <c r="I1508" s="98">
        <v>44796</v>
      </c>
      <c r="J1508" s="81"/>
      <c r="K1508" s="97" t="s">
        <v>882</v>
      </c>
      <c r="L1508" s="82" t="s">
        <v>1383</v>
      </c>
      <c r="M1508" s="77" t="s">
        <v>7</v>
      </c>
      <c r="N1508" s="83"/>
      <c r="O1508" s="84"/>
      <c r="P1508" s="76">
        <v>69.8</v>
      </c>
      <c r="Q1508" s="76">
        <v>24100</v>
      </c>
      <c r="R1508" s="76">
        <v>4</v>
      </c>
      <c r="S1508" s="89" t="s">
        <v>877</v>
      </c>
      <c r="T1508" s="76" t="s">
        <v>894</v>
      </c>
      <c r="U1508" s="81">
        <v>25.22</v>
      </c>
      <c r="V1508" s="90" t="s">
        <v>884</v>
      </c>
    </row>
    <row r="1509" spans="1:22" ht="15" customHeight="1">
      <c r="A1509" s="203">
        <v>54167994</v>
      </c>
      <c r="B1509" s="78">
        <v>44766</v>
      </c>
      <c r="C1509" s="79">
        <v>44767</v>
      </c>
      <c r="D1509" s="77" t="s">
        <v>862</v>
      </c>
      <c r="E1509" s="181">
        <v>44771</v>
      </c>
      <c r="F1509" s="81">
        <v>80</v>
      </c>
      <c r="G1509" s="81" t="s">
        <v>1380</v>
      </c>
      <c r="H1509" s="81" t="s">
        <v>1381</v>
      </c>
      <c r="I1509" s="78">
        <v>44799</v>
      </c>
      <c r="J1509" s="81"/>
      <c r="K1509" s="97" t="s">
        <v>882</v>
      </c>
      <c r="L1509" s="82" t="s">
        <v>1383</v>
      </c>
      <c r="M1509" s="77" t="s">
        <v>7</v>
      </c>
      <c r="N1509" s="83"/>
      <c r="O1509" s="84"/>
      <c r="P1509" s="76">
        <v>69</v>
      </c>
      <c r="Q1509" s="81">
        <v>25000</v>
      </c>
      <c r="R1509" s="81">
        <v>4</v>
      </c>
      <c r="S1509" s="89" t="s">
        <v>877</v>
      </c>
      <c r="T1509" s="100" t="s">
        <v>891</v>
      </c>
      <c r="U1509" s="81">
        <v>25.22</v>
      </c>
      <c r="V1509" s="90" t="s">
        <v>884</v>
      </c>
    </row>
    <row r="1510" spans="1:22" ht="15" customHeight="1">
      <c r="A1510" s="203">
        <v>91728204</v>
      </c>
      <c r="B1510" s="78">
        <v>44766</v>
      </c>
      <c r="C1510" s="79">
        <v>44767</v>
      </c>
      <c r="D1510" s="77" t="s">
        <v>862</v>
      </c>
      <c r="E1510" s="181">
        <v>44771</v>
      </c>
      <c r="F1510" s="81">
        <v>80</v>
      </c>
      <c r="G1510" s="81" t="s">
        <v>1380</v>
      </c>
      <c r="H1510" s="81" t="s">
        <v>1381</v>
      </c>
      <c r="I1510" s="78">
        <v>44799</v>
      </c>
      <c r="J1510" s="81"/>
      <c r="K1510" s="97" t="s">
        <v>882</v>
      </c>
      <c r="L1510" s="82" t="s">
        <v>1383</v>
      </c>
      <c r="M1510" s="77" t="s">
        <v>7</v>
      </c>
      <c r="N1510" s="83"/>
      <c r="O1510" s="84"/>
      <c r="P1510" s="76">
        <v>68.5</v>
      </c>
      <c r="Q1510" s="76">
        <v>25000</v>
      </c>
      <c r="R1510" s="76">
        <v>4</v>
      </c>
      <c r="S1510" s="85" t="s">
        <v>865</v>
      </c>
      <c r="T1510" s="76" t="s">
        <v>873</v>
      </c>
      <c r="U1510" s="76">
        <v>25.7</v>
      </c>
      <c r="V1510" s="90" t="s">
        <v>884</v>
      </c>
    </row>
    <row r="1511" spans="1:22" ht="15" customHeight="1">
      <c r="A1511" s="203">
        <v>91747014</v>
      </c>
      <c r="B1511" s="78">
        <v>44766</v>
      </c>
      <c r="C1511" s="79">
        <v>44767</v>
      </c>
      <c r="D1511" s="77" t="s">
        <v>862</v>
      </c>
      <c r="E1511" s="181">
        <v>44771</v>
      </c>
      <c r="F1511" s="81">
        <v>80</v>
      </c>
      <c r="G1511" s="81" t="s">
        <v>1380</v>
      </c>
      <c r="H1511" s="81" t="s">
        <v>1381</v>
      </c>
      <c r="I1511" s="78">
        <v>44799</v>
      </c>
      <c r="J1511" s="81"/>
      <c r="K1511" s="97" t="s">
        <v>882</v>
      </c>
      <c r="L1511" s="82" t="s">
        <v>1383</v>
      </c>
      <c r="M1511" s="77" t="s">
        <v>7</v>
      </c>
      <c r="N1511" s="83"/>
      <c r="O1511" s="84"/>
      <c r="P1511" s="76">
        <v>69.2</v>
      </c>
      <c r="Q1511" s="76">
        <v>24300</v>
      </c>
      <c r="R1511" s="76">
        <v>4</v>
      </c>
      <c r="S1511" s="85" t="s">
        <v>865</v>
      </c>
      <c r="T1511" s="76" t="s">
        <v>866</v>
      </c>
      <c r="U1511" s="76">
        <v>25.46</v>
      </c>
      <c r="V1511" s="90" t="s">
        <v>884</v>
      </c>
    </row>
    <row r="1512" spans="1:22" ht="15" customHeight="1">
      <c r="A1512" s="203">
        <v>92898691</v>
      </c>
      <c r="B1512" s="78">
        <v>44766</v>
      </c>
      <c r="C1512" s="79">
        <v>44767</v>
      </c>
      <c r="D1512" s="77" t="s">
        <v>862</v>
      </c>
      <c r="E1512" s="181">
        <v>44771</v>
      </c>
      <c r="F1512" s="81">
        <v>80</v>
      </c>
      <c r="G1512" s="81" t="s">
        <v>1380</v>
      </c>
      <c r="H1512" s="81" t="s">
        <v>1381</v>
      </c>
      <c r="I1512" s="78">
        <v>44799</v>
      </c>
      <c r="J1512" s="81"/>
      <c r="K1512" s="97" t="s">
        <v>882</v>
      </c>
      <c r="L1512" s="82" t="s">
        <v>1383</v>
      </c>
      <c r="M1512" s="77" t="s">
        <v>7</v>
      </c>
      <c r="N1512" s="83"/>
      <c r="O1512" s="84"/>
      <c r="P1512" s="76">
        <v>68.5</v>
      </c>
      <c r="Q1512" s="76">
        <v>25000</v>
      </c>
      <c r="R1512" s="76">
        <v>4</v>
      </c>
      <c r="S1512" s="85" t="s">
        <v>865</v>
      </c>
      <c r="T1512" s="76" t="s">
        <v>873</v>
      </c>
      <c r="U1512" s="76">
        <v>25.7</v>
      </c>
      <c r="V1512" s="90" t="s">
        <v>884</v>
      </c>
    </row>
    <row r="1513" spans="1:22" ht="15" customHeight="1">
      <c r="A1513" s="203">
        <v>94952025</v>
      </c>
      <c r="B1513" s="78">
        <v>44766</v>
      </c>
      <c r="C1513" s="79">
        <v>44767</v>
      </c>
      <c r="D1513" s="77" t="s">
        <v>862</v>
      </c>
      <c r="E1513" s="181">
        <v>44771</v>
      </c>
      <c r="F1513" s="81">
        <v>80</v>
      </c>
      <c r="G1513" s="81" t="s">
        <v>1380</v>
      </c>
      <c r="H1513" s="81" t="s">
        <v>1381</v>
      </c>
      <c r="I1513" s="78">
        <v>44799</v>
      </c>
      <c r="J1513" s="81"/>
      <c r="K1513" s="97" t="s">
        <v>882</v>
      </c>
      <c r="L1513" s="82" t="s">
        <v>1383</v>
      </c>
      <c r="M1513" s="77" t="s">
        <v>7</v>
      </c>
      <c r="N1513" s="83">
        <v>44809</v>
      </c>
      <c r="O1513" s="84"/>
      <c r="P1513" s="76">
        <v>69</v>
      </c>
      <c r="Q1513" s="76">
        <v>25000</v>
      </c>
      <c r="R1513" s="76">
        <v>4</v>
      </c>
      <c r="S1513" s="85" t="s">
        <v>865</v>
      </c>
      <c r="T1513" s="101" t="s">
        <v>897</v>
      </c>
      <c r="U1513" s="76">
        <v>25.38</v>
      </c>
      <c r="V1513" s="90" t="s">
        <v>884</v>
      </c>
    </row>
    <row r="1514" spans="1:22" ht="15" customHeight="1">
      <c r="A1514" s="203">
        <v>95970091</v>
      </c>
      <c r="B1514" s="78">
        <v>44766</v>
      </c>
      <c r="C1514" s="79">
        <v>44767</v>
      </c>
      <c r="D1514" s="77" t="s">
        <v>862</v>
      </c>
      <c r="E1514" s="181">
        <v>44771</v>
      </c>
      <c r="F1514" s="81">
        <v>80</v>
      </c>
      <c r="G1514" s="81" t="s">
        <v>1380</v>
      </c>
      <c r="H1514" s="81" t="s">
        <v>1381</v>
      </c>
      <c r="I1514" s="78">
        <v>44799</v>
      </c>
      <c r="J1514" s="81"/>
      <c r="K1514" s="97" t="s">
        <v>882</v>
      </c>
      <c r="L1514" s="82" t="s">
        <v>1383</v>
      </c>
      <c r="M1514" s="77" t="s">
        <v>7</v>
      </c>
      <c r="N1514" s="83"/>
      <c r="O1514" s="84"/>
      <c r="P1514" s="76">
        <v>74.5</v>
      </c>
      <c r="Q1514" s="76">
        <v>25100</v>
      </c>
      <c r="R1514" s="76">
        <v>4</v>
      </c>
      <c r="S1514" s="85" t="s">
        <v>865</v>
      </c>
      <c r="T1514" s="90" t="s">
        <v>879</v>
      </c>
      <c r="U1514" s="76">
        <v>25.62</v>
      </c>
      <c r="V1514" s="90" t="s">
        <v>884</v>
      </c>
    </row>
    <row r="1515" spans="1:22" ht="15" customHeight="1">
      <c r="A1515" s="203">
        <v>98026156</v>
      </c>
      <c r="B1515" s="78">
        <v>44766</v>
      </c>
      <c r="C1515" s="79">
        <v>44767</v>
      </c>
      <c r="D1515" s="77" t="s">
        <v>862</v>
      </c>
      <c r="E1515" s="181">
        <v>44771</v>
      </c>
      <c r="F1515" s="81">
        <v>80</v>
      </c>
      <c r="G1515" s="81" t="s">
        <v>1380</v>
      </c>
      <c r="H1515" s="81" t="s">
        <v>1381</v>
      </c>
      <c r="I1515" s="78">
        <v>44799</v>
      </c>
      <c r="J1515" s="81"/>
      <c r="K1515" s="97" t="s">
        <v>882</v>
      </c>
      <c r="L1515" s="82" t="s">
        <v>1383</v>
      </c>
      <c r="M1515" s="77" t="s">
        <v>7</v>
      </c>
      <c r="N1515" s="83"/>
      <c r="O1515" s="84"/>
      <c r="P1515" s="76">
        <v>69</v>
      </c>
      <c r="Q1515" s="76">
        <v>25000</v>
      </c>
      <c r="R1515" s="76">
        <v>4</v>
      </c>
      <c r="S1515" s="85" t="s">
        <v>875</v>
      </c>
      <c r="T1515" s="88" t="s">
        <v>876</v>
      </c>
      <c r="U1515" s="76">
        <v>25.22</v>
      </c>
      <c r="V1515" s="90" t="s">
        <v>884</v>
      </c>
    </row>
    <row r="1516" spans="1:22" ht="15" customHeight="1">
      <c r="A1516" s="203">
        <v>98154552</v>
      </c>
      <c r="B1516" s="78">
        <v>44766</v>
      </c>
      <c r="C1516" s="79">
        <v>44767</v>
      </c>
      <c r="D1516" s="77" t="s">
        <v>862</v>
      </c>
      <c r="E1516" s="181">
        <v>44771</v>
      </c>
      <c r="F1516" s="81">
        <v>80</v>
      </c>
      <c r="G1516" s="81" t="s">
        <v>1380</v>
      </c>
      <c r="H1516" s="81" t="s">
        <v>1381</v>
      </c>
      <c r="I1516" s="98" t="s">
        <v>1382</v>
      </c>
      <c r="J1516" s="81"/>
      <c r="K1516" s="97" t="s">
        <v>882</v>
      </c>
      <c r="L1516" s="82" t="s">
        <v>1383</v>
      </c>
      <c r="M1516" s="77" t="s">
        <v>7</v>
      </c>
      <c r="N1516" s="83"/>
      <c r="O1516" s="84"/>
      <c r="P1516" s="76">
        <v>69</v>
      </c>
      <c r="Q1516" s="76">
        <v>25000</v>
      </c>
      <c r="R1516" s="76">
        <v>4</v>
      </c>
      <c r="S1516" s="85" t="s">
        <v>875</v>
      </c>
      <c r="T1516" s="88" t="s">
        <v>876</v>
      </c>
      <c r="U1516" s="76">
        <v>25.22</v>
      </c>
      <c r="V1516" s="90" t="s">
        <v>884</v>
      </c>
    </row>
    <row r="1517" spans="1:22" ht="15" customHeight="1">
      <c r="A1517" s="203">
        <v>54181599</v>
      </c>
      <c r="B1517" s="132">
        <v>44768</v>
      </c>
      <c r="C1517" s="79">
        <v>44769</v>
      </c>
      <c r="D1517" s="81" t="s">
        <v>862</v>
      </c>
      <c r="E1517" s="181">
        <v>44771</v>
      </c>
      <c r="F1517" s="81">
        <v>80</v>
      </c>
      <c r="G1517" s="81" t="s">
        <v>1380</v>
      </c>
      <c r="H1517" s="81" t="s">
        <v>1381</v>
      </c>
      <c r="I1517" s="78">
        <v>44799</v>
      </c>
      <c r="J1517" s="81"/>
      <c r="K1517" s="97" t="s">
        <v>882</v>
      </c>
      <c r="L1517" s="82" t="s">
        <v>1384</v>
      </c>
      <c r="M1517" s="77" t="s">
        <v>7</v>
      </c>
      <c r="N1517" s="83"/>
      <c r="O1517" s="84"/>
      <c r="P1517" s="76">
        <v>69</v>
      </c>
      <c r="Q1517" s="81">
        <v>25000</v>
      </c>
      <c r="R1517" s="81">
        <v>4</v>
      </c>
      <c r="S1517" s="89" t="s">
        <v>877</v>
      </c>
      <c r="T1517" s="100" t="s">
        <v>891</v>
      </c>
      <c r="U1517" s="81">
        <v>25.22</v>
      </c>
      <c r="V1517" s="90" t="s">
        <v>884</v>
      </c>
    </row>
    <row r="1518" spans="1:22" ht="15" customHeight="1">
      <c r="A1518" s="203">
        <v>54274402</v>
      </c>
      <c r="B1518" s="132">
        <v>44768</v>
      </c>
      <c r="C1518" s="79">
        <v>44769</v>
      </c>
      <c r="D1518" s="81" t="s">
        <v>862</v>
      </c>
      <c r="E1518" s="181">
        <v>44771</v>
      </c>
      <c r="F1518" s="81">
        <v>80</v>
      </c>
      <c r="G1518" s="81" t="s">
        <v>1380</v>
      </c>
      <c r="H1518" s="81" t="s">
        <v>1381</v>
      </c>
      <c r="I1518" s="78">
        <v>44799</v>
      </c>
      <c r="J1518" s="81"/>
      <c r="K1518" s="97" t="s">
        <v>882</v>
      </c>
      <c r="L1518" s="82" t="s">
        <v>1384</v>
      </c>
      <c r="M1518" s="77" t="s">
        <v>7</v>
      </c>
      <c r="N1518" s="83"/>
      <c r="O1518" s="84"/>
      <c r="P1518" s="76">
        <v>70</v>
      </c>
      <c r="Q1518" s="76">
        <v>23600</v>
      </c>
      <c r="R1518" s="81">
        <v>4</v>
      </c>
      <c r="S1518" s="85" t="s">
        <v>865</v>
      </c>
      <c r="T1518" s="76" t="s">
        <v>895</v>
      </c>
      <c r="U1518" s="76">
        <v>25.69</v>
      </c>
      <c r="V1518" s="90" t="s">
        <v>884</v>
      </c>
    </row>
    <row r="1519" spans="1:22" ht="15" customHeight="1">
      <c r="A1519" s="203">
        <v>54277496</v>
      </c>
      <c r="B1519" s="132">
        <v>44768</v>
      </c>
      <c r="C1519" s="79">
        <v>44769</v>
      </c>
      <c r="D1519" s="81" t="s">
        <v>862</v>
      </c>
      <c r="E1519" s="181">
        <v>44771</v>
      </c>
      <c r="F1519" s="81">
        <v>80</v>
      </c>
      <c r="G1519" s="81" t="s">
        <v>1380</v>
      </c>
      <c r="H1519" s="81" t="s">
        <v>1381</v>
      </c>
      <c r="I1519" s="78">
        <v>44799</v>
      </c>
      <c r="J1519" s="81"/>
      <c r="K1519" s="97" t="s">
        <v>882</v>
      </c>
      <c r="L1519" s="82" t="s">
        <v>1384</v>
      </c>
      <c r="M1519" s="77" t="s">
        <v>7</v>
      </c>
      <c r="N1519" s="83"/>
      <c r="O1519" s="84"/>
      <c r="P1519" s="76">
        <v>70</v>
      </c>
      <c r="Q1519" s="76">
        <v>23600</v>
      </c>
      <c r="R1519" s="81">
        <v>4</v>
      </c>
      <c r="S1519" s="85" t="s">
        <v>865</v>
      </c>
      <c r="T1519" s="76" t="s">
        <v>895</v>
      </c>
      <c r="U1519" s="76">
        <v>25.69</v>
      </c>
      <c r="V1519" s="90" t="s">
        <v>884</v>
      </c>
    </row>
    <row r="1520" spans="1:22" ht="15" customHeight="1">
      <c r="A1520" s="203">
        <v>54286455</v>
      </c>
      <c r="B1520" s="132">
        <v>44768</v>
      </c>
      <c r="C1520" s="79">
        <v>44769</v>
      </c>
      <c r="D1520" s="81" t="s">
        <v>862</v>
      </c>
      <c r="E1520" s="181">
        <v>44771</v>
      </c>
      <c r="F1520" s="81">
        <v>80</v>
      </c>
      <c r="G1520" s="81" t="s">
        <v>1380</v>
      </c>
      <c r="H1520" s="81" t="s">
        <v>1381</v>
      </c>
      <c r="I1520" s="78">
        <v>44799</v>
      </c>
      <c r="J1520" s="81"/>
      <c r="K1520" s="97" t="s">
        <v>882</v>
      </c>
      <c r="L1520" s="82" t="s">
        <v>1384</v>
      </c>
      <c r="M1520" s="77" t="s">
        <v>7</v>
      </c>
      <c r="N1520" s="83"/>
      <c r="O1520" s="84"/>
      <c r="P1520" s="76">
        <v>69</v>
      </c>
      <c r="Q1520" s="81">
        <v>25000</v>
      </c>
      <c r="R1520" s="76">
        <v>4</v>
      </c>
      <c r="S1520" s="85" t="s">
        <v>865</v>
      </c>
      <c r="T1520" s="101" t="s">
        <v>897</v>
      </c>
      <c r="U1520" s="76">
        <v>25.38</v>
      </c>
      <c r="V1520" s="90" t="s">
        <v>884</v>
      </c>
    </row>
    <row r="1521" spans="1:22" ht="15" customHeight="1">
      <c r="A1521" s="203">
        <v>54651856</v>
      </c>
      <c r="B1521" s="132">
        <v>44768</v>
      </c>
      <c r="C1521" s="79">
        <v>44769</v>
      </c>
      <c r="D1521" s="81" t="s">
        <v>862</v>
      </c>
      <c r="E1521" s="181">
        <v>44771</v>
      </c>
      <c r="F1521" s="81">
        <v>80</v>
      </c>
      <c r="G1521" s="81" t="s">
        <v>1380</v>
      </c>
      <c r="H1521" s="81" t="s">
        <v>1381</v>
      </c>
      <c r="I1521" s="78">
        <v>44799</v>
      </c>
      <c r="J1521" s="81"/>
      <c r="K1521" s="97" t="s">
        <v>882</v>
      </c>
      <c r="L1521" s="82" t="s">
        <v>1384</v>
      </c>
      <c r="M1521" s="77" t="s">
        <v>7</v>
      </c>
      <c r="N1521" s="83">
        <v>44811</v>
      </c>
      <c r="O1521" s="84"/>
      <c r="P1521" s="76">
        <v>69</v>
      </c>
      <c r="Q1521" s="81">
        <v>25000</v>
      </c>
      <c r="R1521" s="81">
        <v>4</v>
      </c>
      <c r="S1521" s="89" t="s">
        <v>877</v>
      </c>
      <c r="T1521" s="100" t="s">
        <v>891</v>
      </c>
      <c r="U1521" s="81">
        <v>25.22</v>
      </c>
      <c r="V1521" s="90" t="s">
        <v>884</v>
      </c>
    </row>
    <row r="1522" spans="1:22" ht="15" customHeight="1">
      <c r="A1522" s="203">
        <v>59184473</v>
      </c>
      <c r="B1522" s="132">
        <v>44768</v>
      </c>
      <c r="C1522" s="79">
        <v>44769</v>
      </c>
      <c r="D1522" s="81" t="s">
        <v>862</v>
      </c>
      <c r="E1522" s="181">
        <v>44771</v>
      </c>
      <c r="F1522" s="81">
        <v>80</v>
      </c>
      <c r="G1522" s="81" t="s">
        <v>1380</v>
      </c>
      <c r="H1522" s="81" t="s">
        <v>1381</v>
      </c>
      <c r="I1522" s="78">
        <v>44799</v>
      </c>
      <c r="J1522" s="81"/>
      <c r="K1522" s="97" t="s">
        <v>882</v>
      </c>
      <c r="L1522" s="82" t="s">
        <v>1384</v>
      </c>
      <c r="M1522" s="77" t="s">
        <v>7</v>
      </c>
      <c r="N1522" s="83"/>
      <c r="O1522" s="84"/>
      <c r="P1522" s="76">
        <v>69</v>
      </c>
      <c r="Q1522" s="81">
        <v>25000</v>
      </c>
      <c r="R1522" s="81">
        <v>4</v>
      </c>
      <c r="S1522" s="89" t="s">
        <v>877</v>
      </c>
      <c r="T1522" s="100" t="s">
        <v>891</v>
      </c>
      <c r="U1522" s="81">
        <v>25.22</v>
      </c>
      <c r="V1522" s="90" t="s">
        <v>884</v>
      </c>
    </row>
    <row r="1523" spans="1:22" ht="15" customHeight="1">
      <c r="A1523" s="203">
        <v>91729624</v>
      </c>
      <c r="B1523" s="132">
        <v>44768</v>
      </c>
      <c r="C1523" s="79">
        <v>44769</v>
      </c>
      <c r="D1523" s="81" t="s">
        <v>862</v>
      </c>
      <c r="E1523" s="181">
        <v>44771</v>
      </c>
      <c r="F1523" s="81">
        <v>80</v>
      </c>
      <c r="G1523" s="81" t="s">
        <v>1380</v>
      </c>
      <c r="H1523" s="81" t="s">
        <v>1381</v>
      </c>
      <c r="I1523" s="78">
        <v>44799</v>
      </c>
      <c r="J1523" s="81"/>
      <c r="K1523" s="97" t="s">
        <v>882</v>
      </c>
      <c r="L1523" s="82" t="s">
        <v>1384</v>
      </c>
      <c r="M1523" s="77" t="s">
        <v>7</v>
      </c>
      <c r="N1523" s="83"/>
      <c r="O1523" s="84"/>
      <c r="P1523" s="76">
        <v>74.5</v>
      </c>
      <c r="Q1523" s="76">
        <v>25100</v>
      </c>
      <c r="R1523" s="76">
        <v>4</v>
      </c>
      <c r="S1523" s="85" t="s">
        <v>865</v>
      </c>
      <c r="T1523" s="90" t="s">
        <v>879</v>
      </c>
      <c r="U1523" s="76">
        <v>25.62</v>
      </c>
      <c r="V1523" s="90" t="s">
        <v>884</v>
      </c>
    </row>
    <row r="1524" spans="1:22" ht="15" customHeight="1">
      <c r="A1524" s="203">
        <v>91744375</v>
      </c>
      <c r="B1524" s="132">
        <v>44768</v>
      </c>
      <c r="C1524" s="79">
        <v>44769</v>
      </c>
      <c r="D1524" s="81" t="s">
        <v>862</v>
      </c>
      <c r="E1524" s="181">
        <v>44771</v>
      </c>
      <c r="F1524" s="81">
        <v>80</v>
      </c>
      <c r="G1524" s="81" t="s">
        <v>1380</v>
      </c>
      <c r="H1524" s="81" t="s">
        <v>1381</v>
      </c>
      <c r="I1524" s="78">
        <v>44799</v>
      </c>
      <c r="J1524" s="81"/>
      <c r="K1524" s="97" t="s">
        <v>882</v>
      </c>
      <c r="L1524" s="82" t="s">
        <v>1384</v>
      </c>
      <c r="M1524" s="77" t="s">
        <v>7</v>
      </c>
      <c r="N1524" s="83"/>
      <c r="O1524" s="84"/>
      <c r="P1524" s="76">
        <v>68.5</v>
      </c>
      <c r="Q1524" s="76">
        <v>25000</v>
      </c>
      <c r="R1524" s="76">
        <v>4</v>
      </c>
      <c r="S1524" s="85" t="s">
        <v>865</v>
      </c>
      <c r="T1524" s="76" t="s">
        <v>873</v>
      </c>
      <c r="U1524" s="76">
        <v>25.7</v>
      </c>
      <c r="V1524" s="90" t="s">
        <v>884</v>
      </c>
    </row>
    <row r="1525" spans="1:22" ht="15" customHeight="1">
      <c r="A1525" s="203">
        <v>91747626</v>
      </c>
      <c r="B1525" s="132">
        <v>44768</v>
      </c>
      <c r="C1525" s="79">
        <v>44769</v>
      </c>
      <c r="D1525" s="81" t="s">
        <v>862</v>
      </c>
      <c r="E1525" s="181">
        <v>44771</v>
      </c>
      <c r="F1525" s="81">
        <v>80</v>
      </c>
      <c r="G1525" s="81" t="s">
        <v>1380</v>
      </c>
      <c r="H1525" s="81" t="s">
        <v>1381</v>
      </c>
      <c r="I1525" s="78">
        <v>44799</v>
      </c>
      <c r="J1525" s="81"/>
      <c r="K1525" s="97" t="s">
        <v>882</v>
      </c>
      <c r="L1525" s="82" t="s">
        <v>1384</v>
      </c>
      <c r="M1525" s="77" t="s">
        <v>7</v>
      </c>
      <c r="N1525" s="83"/>
      <c r="O1525" s="84"/>
      <c r="P1525" s="76">
        <v>74.5</v>
      </c>
      <c r="Q1525" s="76">
        <v>25100</v>
      </c>
      <c r="R1525" s="76">
        <v>4</v>
      </c>
      <c r="S1525" s="85" t="s">
        <v>865</v>
      </c>
      <c r="T1525" s="90" t="s">
        <v>879</v>
      </c>
      <c r="U1525" s="76">
        <v>25.62</v>
      </c>
      <c r="V1525" s="90" t="s">
        <v>884</v>
      </c>
    </row>
    <row r="1526" spans="1:22" ht="15" customHeight="1">
      <c r="A1526" s="203">
        <v>91955351</v>
      </c>
      <c r="B1526" s="132">
        <v>44768</v>
      </c>
      <c r="C1526" s="79">
        <v>44769</v>
      </c>
      <c r="D1526" s="81" t="s">
        <v>862</v>
      </c>
      <c r="E1526" s="181">
        <v>44771</v>
      </c>
      <c r="F1526" s="81">
        <v>80</v>
      </c>
      <c r="G1526" s="81" t="s">
        <v>1380</v>
      </c>
      <c r="H1526" s="81" t="s">
        <v>1381</v>
      </c>
      <c r="I1526" s="78">
        <v>44799</v>
      </c>
      <c r="J1526" s="81"/>
      <c r="K1526" s="97" t="s">
        <v>882</v>
      </c>
      <c r="L1526" s="82" t="s">
        <v>1384</v>
      </c>
      <c r="M1526" s="77" t="s">
        <v>7</v>
      </c>
      <c r="N1526" s="83"/>
      <c r="O1526" s="84"/>
      <c r="P1526" s="76">
        <v>68.5</v>
      </c>
      <c r="Q1526" s="76">
        <v>25400</v>
      </c>
      <c r="R1526" s="76">
        <v>4</v>
      </c>
      <c r="S1526" s="85" t="s">
        <v>865</v>
      </c>
      <c r="T1526" s="76" t="s">
        <v>873</v>
      </c>
      <c r="U1526" s="76">
        <v>25.7</v>
      </c>
      <c r="V1526" s="90" t="s">
        <v>884</v>
      </c>
    </row>
    <row r="1527" spans="1:22" ht="15" customHeight="1">
      <c r="A1527" s="203">
        <v>94182631</v>
      </c>
      <c r="B1527" s="132">
        <v>44768</v>
      </c>
      <c r="C1527" s="79">
        <v>44769</v>
      </c>
      <c r="D1527" s="81" t="s">
        <v>862</v>
      </c>
      <c r="E1527" s="181">
        <v>44771</v>
      </c>
      <c r="F1527" s="81">
        <v>80</v>
      </c>
      <c r="G1527" s="81" t="s">
        <v>1380</v>
      </c>
      <c r="H1527" s="81" t="s">
        <v>1381</v>
      </c>
      <c r="I1527" s="78">
        <v>44799</v>
      </c>
      <c r="J1527" s="81"/>
      <c r="K1527" s="97" t="s">
        <v>882</v>
      </c>
      <c r="L1527" s="82" t="s">
        <v>1384</v>
      </c>
      <c r="M1527" s="77" t="s">
        <v>7</v>
      </c>
      <c r="N1527" s="83"/>
      <c r="O1527" s="84"/>
      <c r="P1527" s="76">
        <v>69</v>
      </c>
      <c r="Q1527" s="81">
        <v>25000</v>
      </c>
      <c r="R1527" s="81">
        <v>4</v>
      </c>
      <c r="S1527" s="89" t="s">
        <v>877</v>
      </c>
      <c r="T1527" s="100" t="s">
        <v>891</v>
      </c>
      <c r="U1527" s="81">
        <v>25.22</v>
      </c>
      <c r="V1527" s="90" t="s">
        <v>884</v>
      </c>
    </row>
    <row r="1528" spans="1:22" ht="15" customHeight="1">
      <c r="A1528" s="203">
        <v>94219391</v>
      </c>
      <c r="B1528" s="132">
        <v>44768</v>
      </c>
      <c r="C1528" s="79">
        <v>44769</v>
      </c>
      <c r="D1528" s="81" t="s">
        <v>862</v>
      </c>
      <c r="E1528" s="181">
        <v>44771</v>
      </c>
      <c r="F1528" s="81">
        <v>80</v>
      </c>
      <c r="G1528" s="81" t="s">
        <v>1380</v>
      </c>
      <c r="H1528" s="81" t="s">
        <v>1381</v>
      </c>
      <c r="I1528" s="78">
        <v>44799</v>
      </c>
      <c r="J1528" s="81"/>
      <c r="K1528" s="97" t="s">
        <v>882</v>
      </c>
      <c r="L1528" s="82" t="s">
        <v>1384</v>
      </c>
      <c r="M1528" s="77" t="s">
        <v>7</v>
      </c>
      <c r="N1528" s="83"/>
      <c r="O1528" s="84"/>
      <c r="P1528" s="76">
        <v>69</v>
      </c>
      <c r="Q1528" s="81">
        <v>25000</v>
      </c>
      <c r="R1528" s="81">
        <v>4</v>
      </c>
      <c r="S1528" s="89" t="s">
        <v>877</v>
      </c>
      <c r="T1528" s="100" t="s">
        <v>891</v>
      </c>
      <c r="U1528" s="81">
        <v>25.22</v>
      </c>
      <c r="V1528" s="90" t="s">
        <v>884</v>
      </c>
    </row>
    <row r="1529" spans="1:22" ht="15" customHeight="1">
      <c r="A1529" s="203">
        <v>97938294</v>
      </c>
      <c r="B1529" s="132">
        <v>44768</v>
      </c>
      <c r="C1529" s="79">
        <v>44769</v>
      </c>
      <c r="D1529" s="81" t="s">
        <v>862</v>
      </c>
      <c r="E1529" s="181">
        <v>44771</v>
      </c>
      <c r="F1529" s="81">
        <v>80</v>
      </c>
      <c r="G1529" s="81" t="s">
        <v>1380</v>
      </c>
      <c r="H1529" s="81" t="s">
        <v>1381</v>
      </c>
      <c r="I1529" s="78">
        <v>44799</v>
      </c>
      <c r="J1529" s="81"/>
      <c r="K1529" s="97" t="s">
        <v>882</v>
      </c>
      <c r="L1529" s="82" t="s">
        <v>1384</v>
      </c>
      <c r="M1529" s="77" t="s">
        <v>7</v>
      </c>
      <c r="N1529" s="83"/>
      <c r="O1529" s="84"/>
      <c r="P1529" s="76">
        <v>68.5</v>
      </c>
      <c r="Q1529" s="76">
        <v>25000</v>
      </c>
      <c r="R1529" s="76">
        <v>4</v>
      </c>
      <c r="S1529" s="85" t="s">
        <v>865</v>
      </c>
      <c r="T1529" s="76" t="s">
        <v>873</v>
      </c>
      <c r="U1529" s="76">
        <v>25.7</v>
      </c>
      <c r="V1529" s="90" t="s">
        <v>884</v>
      </c>
    </row>
    <row r="1530" spans="1:22" ht="15" customHeight="1">
      <c r="A1530" s="203">
        <v>94531597</v>
      </c>
      <c r="B1530" s="132">
        <v>44768</v>
      </c>
      <c r="C1530" s="79">
        <v>44769</v>
      </c>
      <c r="D1530" s="81" t="s">
        <v>862</v>
      </c>
      <c r="E1530" s="181">
        <v>44771</v>
      </c>
      <c r="F1530" s="81">
        <v>80</v>
      </c>
      <c r="G1530" s="81" t="s">
        <v>1380</v>
      </c>
      <c r="H1530" s="81" t="s">
        <v>1381</v>
      </c>
      <c r="I1530" s="78">
        <v>44799</v>
      </c>
      <c r="J1530" s="81"/>
      <c r="K1530" s="97" t="s">
        <v>882</v>
      </c>
      <c r="L1530" s="82" t="s">
        <v>1384</v>
      </c>
      <c r="M1530" s="77" t="s">
        <v>7</v>
      </c>
      <c r="N1530" s="83"/>
      <c r="O1530" s="84"/>
      <c r="P1530" s="76">
        <v>69</v>
      </c>
      <c r="Q1530" s="81">
        <v>25000</v>
      </c>
      <c r="R1530" s="76">
        <v>4</v>
      </c>
      <c r="S1530" s="85" t="s">
        <v>865</v>
      </c>
      <c r="T1530" s="101" t="s">
        <v>897</v>
      </c>
      <c r="U1530" s="76">
        <v>25.38</v>
      </c>
      <c r="V1530" s="90" t="s">
        <v>884</v>
      </c>
    </row>
    <row r="1531" spans="1:22" ht="15" customHeight="1">
      <c r="A1531" s="203">
        <v>98106990</v>
      </c>
      <c r="B1531" s="132">
        <v>44768</v>
      </c>
      <c r="C1531" s="79">
        <v>44769</v>
      </c>
      <c r="D1531" s="81" t="s">
        <v>862</v>
      </c>
      <c r="E1531" s="181">
        <v>44771</v>
      </c>
      <c r="F1531" s="81">
        <v>80</v>
      </c>
      <c r="G1531" s="81" t="s">
        <v>1380</v>
      </c>
      <c r="H1531" s="81" t="s">
        <v>1381</v>
      </c>
      <c r="I1531" s="78">
        <v>44799</v>
      </c>
      <c r="J1531" s="81"/>
      <c r="K1531" s="97" t="s">
        <v>882</v>
      </c>
      <c r="L1531" s="82" t="s">
        <v>1384</v>
      </c>
      <c r="M1531" s="77" t="s">
        <v>7</v>
      </c>
      <c r="N1531" s="83"/>
      <c r="O1531" s="84"/>
      <c r="P1531" s="76">
        <v>69.8</v>
      </c>
      <c r="Q1531" s="76">
        <v>24100</v>
      </c>
      <c r="R1531" s="76">
        <v>4</v>
      </c>
      <c r="S1531" s="89" t="s">
        <v>877</v>
      </c>
      <c r="T1531" s="76" t="s">
        <v>894</v>
      </c>
      <c r="U1531" s="81">
        <v>25.22</v>
      </c>
      <c r="V1531" s="90" t="s">
        <v>884</v>
      </c>
    </row>
    <row r="1532" spans="1:22" ht="15" customHeight="1">
      <c r="A1532" s="203">
        <v>98159205</v>
      </c>
      <c r="B1532" s="132">
        <v>44768</v>
      </c>
      <c r="C1532" s="79">
        <v>44769</v>
      </c>
      <c r="D1532" s="81" t="s">
        <v>862</v>
      </c>
      <c r="E1532" s="181">
        <v>44771</v>
      </c>
      <c r="F1532" s="81">
        <v>80</v>
      </c>
      <c r="G1532" s="81" t="s">
        <v>1380</v>
      </c>
      <c r="H1532" s="81" t="s">
        <v>1381</v>
      </c>
      <c r="I1532" s="78">
        <v>44799</v>
      </c>
      <c r="J1532" s="81"/>
      <c r="K1532" s="97" t="s">
        <v>882</v>
      </c>
      <c r="L1532" s="82" t="s">
        <v>1384</v>
      </c>
      <c r="M1532" s="77" t="s">
        <v>7</v>
      </c>
      <c r="N1532" s="83"/>
      <c r="O1532" s="84"/>
      <c r="P1532" s="76">
        <v>69.8</v>
      </c>
      <c r="Q1532" s="76">
        <v>24000</v>
      </c>
      <c r="R1532" s="76">
        <v>4</v>
      </c>
      <c r="S1532" s="89" t="s">
        <v>877</v>
      </c>
      <c r="T1532" s="76" t="s">
        <v>894</v>
      </c>
      <c r="U1532" s="81">
        <v>25.22</v>
      </c>
      <c r="V1532" s="90" t="s">
        <v>884</v>
      </c>
    </row>
    <row r="1533" spans="1:22" ht="15" customHeight="1">
      <c r="A1533" s="203">
        <v>98183148</v>
      </c>
      <c r="B1533" s="132">
        <v>44768</v>
      </c>
      <c r="C1533" s="79">
        <v>44769</v>
      </c>
      <c r="D1533" s="81" t="s">
        <v>862</v>
      </c>
      <c r="E1533" s="181">
        <v>44771</v>
      </c>
      <c r="F1533" s="81">
        <v>80</v>
      </c>
      <c r="G1533" s="81" t="s">
        <v>1380</v>
      </c>
      <c r="H1533" s="81" t="s">
        <v>1381</v>
      </c>
      <c r="I1533" s="78">
        <v>44799</v>
      </c>
      <c r="J1533" s="81"/>
      <c r="K1533" s="97" t="s">
        <v>882</v>
      </c>
      <c r="L1533" s="82" t="s">
        <v>1384</v>
      </c>
      <c r="M1533" s="77" t="s">
        <v>7</v>
      </c>
      <c r="N1533" s="83"/>
      <c r="O1533" s="84"/>
      <c r="P1533" s="76">
        <v>69.8</v>
      </c>
      <c r="Q1533" s="76">
        <v>24100</v>
      </c>
      <c r="R1533" s="76">
        <v>4</v>
      </c>
      <c r="S1533" s="89" t="s">
        <v>877</v>
      </c>
      <c r="T1533" s="76" t="s">
        <v>894</v>
      </c>
      <c r="U1533" s="81">
        <v>25.22</v>
      </c>
      <c r="V1533" s="90" t="s">
        <v>884</v>
      </c>
    </row>
    <row r="1534" spans="1:22" ht="15" customHeight="1">
      <c r="A1534" s="203">
        <v>98327307</v>
      </c>
      <c r="B1534" s="132">
        <v>44768</v>
      </c>
      <c r="C1534" s="79">
        <v>44769</v>
      </c>
      <c r="D1534" s="81" t="s">
        <v>862</v>
      </c>
      <c r="E1534" s="181">
        <v>44771</v>
      </c>
      <c r="F1534" s="81">
        <v>80</v>
      </c>
      <c r="G1534" s="81" t="s">
        <v>1380</v>
      </c>
      <c r="H1534" s="81" t="s">
        <v>1381</v>
      </c>
      <c r="I1534" s="78">
        <v>44799</v>
      </c>
      <c r="J1534" s="81"/>
      <c r="K1534" s="97" t="s">
        <v>882</v>
      </c>
      <c r="L1534" s="82" t="s">
        <v>1384</v>
      </c>
      <c r="M1534" s="77" t="s">
        <v>7</v>
      </c>
      <c r="N1534" s="83"/>
      <c r="O1534" s="84"/>
      <c r="P1534" s="76">
        <v>68.5</v>
      </c>
      <c r="Q1534" s="76">
        <v>25400</v>
      </c>
      <c r="R1534" s="76">
        <v>4</v>
      </c>
      <c r="S1534" s="85" t="s">
        <v>865</v>
      </c>
      <c r="T1534" s="76" t="s">
        <v>873</v>
      </c>
      <c r="U1534" s="76">
        <v>25.7</v>
      </c>
      <c r="V1534" s="90" t="s">
        <v>884</v>
      </c>
    </row>
    <row r="1535" spans="1:22" ht="15" customHeight="1">
      <c r="A1535" s="203">
        <v>98347644</v>
      </c>
      <c r="B1535" s="132">
        <v>44768</v>
      </c>
      <c r="C1535" s="79">
        <v>44769</v>
      </c>
      <c r="D1535" s="81" t="s">
        <v>862</v>
      </c>
      <c r="E1535" s="181">
        <v>44771</v>
      </c>
      <c r="F1535" s="81">
        <v>80</v>
      </c>
      <c r="G1535" s="81" t="s">
        <v>1380</v>
      </c>
      <c r="H1535" s="81" t="s">
        <v>1381</v>
      </c>
      <c r="I1535" s="78">
        <v>44799</v>
      </c>
      <c r="J1535" s="81"/>
      <c r="K1535" s="97" t="s">
        <v>882</v>
      </c>
      <c r="L1535" s="82" t="s">
        <v>1384</v>
      </c>
      <c r="M1535" s="77" t="s">
        <v>7</v>
      </c>
      <c r="N1535" s="83"/>
      <c r="O1535" s="84"/>
      <c r="P1535" s="76">
        <v>74.5</v>
      </c>
      <c r="Q1535" s="76">
        <v>25100</v>
      </c>
      <c r="R1535" s="76">
        <v>4</v>
      </c>
      <c r="S1535" s="85" t="s">
        <v>865</v>
      </c>
      <c r="T1535" s="90" t="s">
        <v>879</v>
      </c>
      <c r="U1535" s="76">
        <v>25.62</v>
      </c>
      <c r="V1535" s="90" t="s">
        <v>884</v>
      </c>
    </row>
    <row r="1536" spans="1:22" ht="16.5" customHeight="1">
      <c r="A1536" s="104"/>
      <c r="B1536" s="106"/>
      <c r="C1536" s="105"/>
      <c r="D1536" s="105"/>
      <c r="E1536" s="105"/>
      <c r="F1536" s="105"/>
      <c r="G1536" s="147"/>
      <c r="H1536" s="446" t="s">
        <v>1385</v>
      </c>
      <c r="I1536" s="440"/>
      <c r="J1536" s="441"/>
      <c r="K1536" s="148"/>
      <c r="L1536" s="104"/>
      <c r="M1536" s="104"/>
      <c r="N1536" s="109"/>
      <c r="O1536" s="108"/>
      <c r="P1536" s="105"/>
      <c r="Q1536" s="109"/>
      <c r="R1536" s="109"/>
      <c r="S1536" s="110"/>
      <c r="T1536" s="109"/>
      <c r="U1536" s="149"/>
      <c r="V1536" s="108"/>
    </row>
    <row r="1537" spans="1:22" ht="15" customHeight="1">
      <c r="A1537" s="97">
        <v>54272133</v>
      </c>
      <c r="B1537" s="123" t="s">
        <v>1386</v>
      </c>
      <c r="C1537" s="79">
        <v>44765</v>
      </c>
      <c r="D1537" s="81" t="s">
        <v>943</v>
      </c>
      <c r="E1537" s="80">
        <v>44771.604166666664</v>
      </c>
      <c r="F1537" s="81">
        <v>80</v>
      </c>
      <c r="G1537" s="81" t="s">
        <v>1385</v>
      </c>
      <c r="H1537" s="81" t="s">
        <v>1361</v>
      </c>
      <c r="I1537" s="98">
        <v>44796</v>
      </c>
      <c r="J1537" s="76"/>
      <c r="K1537" s="117" t="s">
        <v>932</v>
      </c>
      <c r="L1537" s="76"/>
      <c r="M1537" s="77" t="s">
        <v>944</v>
      </c>
      <c r="N1537" s="83"/>
      <c r="O1537" s="84"/>
      <c r="P1537" s="76">
        <v>69</v>
      </c>
      <c r="Q1537" s="76">
        <v>25000</v>
      </c>
      <c r="R1537" s="76">
        <v>4</v>
      </c>
      <c r="S1537" s="85" t="s">
        <v>865</v>
      </c>
      <c r="T1537" s="137" t="s">
        <v>969</v>
      </c>
      <c r="U1537" s="76">
        <v>25.72</v>
      </c>
      <c r="V1537" s="117" t="s">
        <v>934</v>
      </c>
    </row>
    <row r="1538" spans="1:22" ht="15" customHeight="1">
      <c r="A1538" s="134">
        <v>94948502</v>
      </c>
      <c r="B1538" s="132">
        <v>44767</v>
      </c>
      <c r="C1538" s="79">
        <v>44767</v>
      </c>
      <c r="D1538" s="81" t="s">
        <v>862</v>
      </c>
      <c r="E1538" s="181">
        <v>44771</v>
      </c>
      <c r="F1538" s="81">
        <v>80</v>
      </c>
      <c r="G1538" s="81" t="s">
        <v>1385</v>
      </c>
      <c r="H1538" s="81" t="s">
        <v>1381</v>
      </c>
      <c r="I1538" s="98">
        <v>44799</v>
      </c>
      <c r="J1538" s="81"/>
      <c r="K1538" s="117" t="s">
        <v>932</v>
      </c>
      <c r="L1538" s="82" t="s">
        <v>1387</v>
      </c>
      <c r="M1538" s="77" t="s">
        <v>6</v>
      </c>
      <c r="N1538" s="83"/>
      <c r="O1538" s="84"/>
      <c r="P1538" s="76">
        <v>69</v>
      </c>
      <c r="Q1538" s="76">
        <v>25000</v>
      </c>
      <c r="R1538" s="76">
        <v>4</v>
      </c>
      <c r="S1538" s="85" t="s">
        <v>865</v>
      </c>
      <c r="T1538" s="137" t="s">
        <v>969</v>
      </c>
      <c r="U1538" s="76">
        <v>25.72</v>
      </c>
      <c r="V1538" s="117" t="s">
        <v>934</v>
      </c>
    </row>
    <row r="1539" spans="1:22" ht="15" customHeight="1">
      <c r="A1539" s="133">
        <v>54271994</v>
      </c>
      <c r="B1539" s="132">
        <v>44762</v>
      </c>
      <c r="C1539" s="79">
        <v>44765</v>
      </c>
      <c r="D1539" s="81" t="s">
        <v>862</v>
      </c>
      <c r="E1539" s="181">
        <v>44771</v>
      </c>
      <c r="F1539" s="81">
        <v>80</v>
      </c>
      <c r="G1539" s="81" t="s">
        <v>1385</v>
      </c>
      <c r="H1539" s="81" t="s">
        <v>1361</v>
      </c>
      <c r="I1539" s="98">
        <v>44796</v>
      </c>
      <c r="J1539" s="76"/>
      <c r="K1539" s="117" t="s">
        <v>932</v>
      </c>
      <c r="L1539" s="232" t="s">
        <v>1388</v>
      </c>
      <c r="M1539" s="77" t="s">
        <v>1285</v>
      </c>
      <c r="N1539" s="83"/>
      <c r="O1539" s="84"/>
      <c r="P1539" s="76">
        <v>69</v>
      </c>
      <c r="Q1539" s="76">
        <v>25000</v>
      </c>
      <c r="R1539" s="76">
        <v>4</v>
      </c>
      <c r="S1539" s="85" t="s">
        <v>865</v>
      </c>
      <c r="T1539" s="137" t="s">
        <v>969</v>
      </c>
      <c r="U1539" s="76">
        <v>25.72</v>
      </c>
      <c r="V1539" s="117" t="s">
        <v>934</v>
      </c>
    </row>
    <row r="1540" spans="1:22" ht="15" customHeight="1">
      <c r="A1540" s="134">
        <v>54271960</v>
      </c>
      <c r="B1540" s="132">
        <v>44764</v>
      </c>
      <c r="C1540" s="79">
        <v>44764</v>
      </c>
      <c r="D1540" s="81" t="s">
        <v>862</v>
      </c>
      <c r="E1540" s="181">
        <v>44771</v>
      </c>
      <c r="F1540" s="81">
        <v>80</v>
      </c>
      <c r="G1540" s="81" t="s">
        <v>1385</v>
      </c>
      <c r="H1540" s="81" t="s">
        <v>1361</v>
      </c>
      <c r="I1540" s="98">
        <v>44796</v>
      </c>
      <c r="J1540" s="81"/>
      <c r="K1540" s="117" t="s">
        <v>932</v>
      </c>
      <c r="L1540" s="82" t="s">
        <v>1362</v>
      </c>
      <c r="M1540" s="77" t="s">
        <v>6</v>
      </c>
      <c r="N1540" s="83"/>
      <c r="O1540" s="84"/>
      <c r="P1540" s="76">
        <v>69</v>
      </c>
      <c r="Q1540" s="76">
        <v>25000</v>
      </c>
      <c r="R1540" s="76">
        <v>4</v>
      </c>
      <c r="S1540" s="85" t="s">
        <v>865</v>
      </c>
      <c r="T1540" s="137" t="s">
        <v>969</v>
      </c>
      <c r="U1540" s="76">
        <v>25.72</v>
      </c>
      <c r="V1540" s="117" t="s">
        <v>934</v>
      </c>
    </row>
    <row r="1541" spans="1:22" ht="15" customHeight="1">
      <c r="A1541" s="134">
        <v>54271895</v>
      </c>
      <c r="B1541" s="132">
        <v>44764</v>
      </c>
      <c r="C1541" s="79">
        <v>44764</v>
      </c>
      <c r="D1541" s="81" t="s">
        <v>862</v>
      </c>
      <c r="E1541" s="181">
        <v>44771</v>
      </c>
      <c r="F1541" s="81">
        <v>80</v>
      </c>
      <c r="G1541" s="81" t="s">
        <v>1385</v>
      </c>
      <c r="H1541" s="81" t="s">
        <v>1361</v>
      </c>
      <c r="I1541" s="98">
        <v>44796</v>
      </c>
      <c r="J1541" s="81"/>
      <c r="K1541" s="117" t="s">
        <v>932</v>
      </c>
      <c r="L1541" s="82" t="s">
        <v>1362</v>
      </c>
      <c r="M1541" s="77" t="s">
        <v>6</v>
      </c>
      <c r="N1541" s="83"/>
      <c r="O1541" s="84"/>
      <c r="P1541" s="76">
        <v>69</v>
      </c>
      <c r="Q1541" s="76">
        <v>25000</v>
      </c>
      <c r="R1541" s="76">
        <v>4</v>
      </c>
      <c r="S1541" s="85" t="s">
        <v>865</v>
      </c>
      <c r="T1541" s="137" t="s">
        <v>969</v>
      </c>
      <c r="U1541" s="76">
        <v>25.72</v>
      </c>
      <c r="V1541" s="117" t="s">
        <v>934</v>
      </c>
    </row>
    <row r="1542" spans="1:22" ht="15" customHeight="1">
      <c r="A1542" s="134">
        <v>95111696</v>
      </c>
      <c r="B1542" s="132">
        <v>44764</v>
      </c>
      <c r="C1542" s="79">
        <v>44764</v>
      </c>
      <c r="D1542" s="81" t="s">
        <v>862</v>
      </c>
      <c r="E1542" s="181">
        <v>44771</v>
      </c>
      <c r="F1542" s="81">
        <v>80</v>
      </c>
      <c r="G1542" s="81" t="s">
        <v>1385</v>
      </c>
      <c r="H1542" s="81" t="s">
        <v>1361</v>
      </c>
      <c r="I1542" s="98">
        <v>44796</v>
      </c>
      <c r="J1542" s="81"/>
      <c r="K1542" s="117" t="s">
        <v>932</v>
      </c>
      <c r="L1542" s="82" t="s">
        <v>1362</v>
      </c>
      <c r="M1542" s="77" t="s">
        <v>6</v>
      </c>
      <c r="N1542" s="83"/>
      <c r="O1542" s="84"/>
      <c r="P1542" s="76">
        <v>69</v>
      </c>
      <c r="Q1542" s="81">
        <v>25000</v>
      </c>
      <c r="R1542" s="81">
        <v>4</v>
      </c>
      <c r="S1542" s="89" t="s">
        <v>877</v>
      </c>
      <c r="T1542" s="100" t="s">
        <v>891</v>
      </c>
      <c r="U1542" s="81">
        <v>25.22</v>
      </c>
      <c r="V1542" s="117" t="s">
        <v>934</v>
      </c>
    </row>
    <row r="1543" spans="1:22" ht="15" customHeight="1">
      <c r="A1543" s="133">
        <v>54965983</v>
      </c>
      <c r="B1543" s="132">
        <v>44762</v>
      </c>
      <c r="C1543" s="79">
        <v>44765</v>
      </c>
      <c r="D1543" s="81" t="s">
        <v>862</v>
      </c>
      <c r="E1543" s="181">
        <v>44771</v>
      </c>
      <c r="F1543" s="81">
        <v>80</v>
      </c>
      <c r="G1543" s="81" t="s">
        <v>1385</v>
      </c>
      <c r="H1543" s="81" t="s">
        <v>1361</v>
      </c>
      <c r="I1543" s="98">
        <v>44796</v>
      </c>
      <c r="J1543" s="76"/>
      <c r="K1543" s="117" t="s">
        <v>932</v>
      </c>
      <c r="L1543" s="232" t="s">
        <v>1389</v>
      </c>
      <c r="M1543" s="77" t="s">
        <v>1285</v>
      </c>
      <c r="N1543" s="83"/>
      <c r="O1543" s="84"/>
      <c r="P1543" s="76">
        <v>69</v>
      </c>
      <c r="Q1543" s="81">
        <v>25000</v>
      </c>
      <c r="R1543" s="81">
        <v>4</v>
      </c>
      <c r="S1543" s="89" t="s">
        <v>877</v>
      </c>
      <c r="T1543" s="100" t="s">
        <v>891</v>
      </c>
      <c r="U1543" s="81">
        <v>25.22</v>
      </c>
      <c r="V1543" s="117" t="s">
        <v>934</v>
      </c>
    </row>
    <row r="1544" spans="1:22" ht="15" customHeight="1">
      <c r="A1544" s="133">
        <v>54050190</v>
      </c>
      <c r="B1544" s="78">
        <v>44765</v>
      </c>
      <c r="C1544" s="79">
        <v>44766</v>
      </c>
      <c r="D1544" s="81" t="s">
        <v>862</v>
      </c>
      <c r="E1544" s="181">
        <v>44771</v>
      </c>
      <c r="F1544" s="81">
        <v>80</v>
      </c>
      <c r="G1544" s="81" t="s">
        <v>1385</v>
      </c>
      <c r="H1544" s="81" t="s">
        <v>1361</v>
      </c>
      <c r="I1544" s="98">
        <v>44796</v>
      </c>
      <c r="J1544" s="76"/>
      <c r="K1544" s="117" t="s">
        <v>932</v>
      </c>
      <c r="L1544" s="232" t="s">
        <v>1390</v>
      </c>
      <c r="M1544" s="77" t="s">
        <v>24</v>
      </c>
      <c r="N1544" s="83"/>
      <c r="O1544" s="84"/>
      <c r="P1544" s="76">
        <v>69</v>
      </c>
      <c r="Q1544" s="81">
        <v>25000</v>
      </c>
      <c r="R1544" s="81">
        <v>4</v>
      </c>
      <c r="S1544" s="89" t="s">
        <v>877</v>
      </c>
      <c r="T1544" s="100" t="s">
        <v>891</v>
      </c>
      <c r="U1544" s="81">
        <v>25.22</v>
      </c>
      <c r="V1544" s="117" t="s">
        <v>934</v>
      </c>
    </row>
    <row r="1545" spans="1:22" ht="15" customHeight="1">
      <c r="A1545" s="134">
        <v>94652294</v>
      </c>
      <c r="B1545" s="132">
        <v>44764</v>
      </c>
      <c r="C1545" s="79">
        <v>44764</v>
      </c>
      <c r="D1545" s="81" t="s">
        <v>862</v>
      </c>
      <c r="E1545" s="181">
        <v>44771</v>
      </c>
      <c r="F1545" s="81">
        <v>80</v>
      </c>
      <c r="G1545" s="81" t="s">
        <v>1385</v>
      </c>
      <c r="H1545" s="81" t="s">
        <v>1361</v>
      </c>
      <c r="I1545" s="98">
        <v>44796</v>
      </c>
      <c r="J1545" s="81"/>
      <c r="K1545" s="117" t="s">
        <v>932</v>
      </c>
      <c r="L1545" s="82" t="s">
        <v>1362</v>
      </c>
      <c r="M1545" s="77" t="s">
        <v>6</v>
      </c>
      <c r="N1545" s="83"/>
      <c r="O1545" s="84"/>
      <c r="P1545" s="76">
        <v>70</v>
      </c>
      <c r="Q1545" s="76">
        <v>23700</v>
      </c>
      <c r="R1545" s="76">
        <v>4</v>
      </c>
      <c r="S1545" s="85" t="s">
        <v>865</v>
      </c>
      <c r="T1545" s="76" t="s">
        <v>950</v>
      </c>
      <c r="U1545" s="76">
        <v>25.69</v>
      </c>
      <c r="V1545" s="117" t="s">
        <v>934</v>
      </c>
    </row>
    <row r="1546" spans="1:22" ht="15" customHeight="1">
      <c r="A1546" s="134">
        <v>98313307</v>
      </c>
      <c r="B1546" s="132">
        <v>44764</v>
      </c>
      <c r="C1546" s="79">
        <v>44764</v>
      </c>
      <c r="D1546" s="81" t="s">
        <v>862</v>
      </c>
      <c r="E1546" s="181">
        <v>44771</v>
      </c>
      <c r="F1546" s="81">
        <v>80</v>
      </c>
      <c r="G1546" s="81" t="s">
        <v>1385</v>
      </c>
      <c r="H1546" s="81" t="s">
        <v>1361</v>
      </c>
      <c r="I1546" s="98">
        <v>44796</v>
      </c>
      <c r="J1546" s="81"/>
      <c r="K1546" s="117" t="s">
        <v>932</v>
      </c>
      <c r="L1546" s="82" t="s">
        <v>1362</v>
      </c>
      <c r="M1546" s="77" t="s">
        <v>6</v>
      </c>
      <c r="N1546" s="83"/>
      <c r="O1546" s="84"/>
      <c r="P1546" s="76">
        <v>68.5</v>
      </c>
      <c r="Q1546" s="76">
        <v>25300</v>
      </c>
      <c r="R1546" s="76">
        <v>4</v>
      </c>
      <c r="S1546" s="85" t="s">
        <v>865</v>
      </c>
      <c r="T1546" s="76" t="s">
        <v>873</v>
      </c>
      <c r="U1546" s="76">
        <v>25.7</v>
      </c>
      <c r="V1546" s="117" t="s">
        <v>934</v>
      </c>
    </row>
    <row r="1547" spans="1:22" ht="15" customHeight="1">
      <c r="A1547" s="134">
        <v>98199268</v>
      </c>
      <c r="B1547" s="132">
        <v>44767</v>
      </c>
      <c r="C1547" s="79">
        <v>44767</v>
      </c>
      <c r="D1547" s="81" t="s">
        <v>862</v>
      </c>
      <c r="E1547" s="181">
        <v>44771</v>
      </c>
      <c r="F1547" s="81">
        <v>80</v>
      </c>
      <c r="G1547" s="81" t="s">
        <v>1385</v>
      </c>
      <c r="H1547" s="81" t="s">
        <v>1381</v>
      </c>
      <c r="I1547" s="98">
        <v>44799</v>
      </c>
      <c r="J1547" s="81"/>
      <c r="K1547" s="117" t="s">
        <v>932</v>
      </c>
      <c r="L1547" s="82" t="s">
        <v>1387</v>
      </c>
      <c r="M1547" s="77" t="s">
        <v>6</v>
      </c>
      <c r="N1547" s="83"/>
      <c r="O1547" s="84"/>
      <c r="P1547" s="76">
        <v>69</v>
      </c>
      <c r="Q1547" s="76">
        <v>25000</v>
      </c>
      <c r="R1547" s="76">
        <v>4</v>
      </c>
      <c r="S1547" s="85" t="s">
        <v>875</v>
      </c>
      <c r="T1547" s="88" t="s">
        <v>876</v>
      </c>
      <c r="U1547" s="76">
        <v>25.22</v>
      </c>
      <c r="V1547" s="117" t="s">
        <v>934</v>
      </c>
    </row>
    <row r="1548" spans="1:22" ht="15" customHeight="1">
      <c r="A1548" s="134">
        <v>98142284</v>
      </c>
      <c r="B1548" s="132">
        <v>44767</v>
      </c>
      <c r="C1548" s="79">
        <v>44767</v>
      </c>
      <c r="D1548" s="81" t="s">
        <v>862</v>
      </c>
      <c r="E1548" s="181">
        <v>44771</v>
      </c>
      <c r="F1548" s="81">
        <v>80</v>
      </c>
      <c r="G1548" s="81" t="s">
        <v>1385</v>
      </c>
      <c r="H1548" s="81" t="s">
        <v>1381</v>
      </c>
      <c r="I1548" s="98">
        <v>44799</v>
      </c>
      <c r="J1548" s="81"/>
      <c r="K1548" s="117" t="s">
        <v>932</v>
      </c>
      <c r="L1548" s="82" t="s">
        <v>1387</v>
      </c>
      <c r="M1548" s="77" t="s">
        <v>6</v>
      </c>
      <c r="N1548" s="83"/>
      <c r="O1548" s="84"/>
      <c r="P1548" s="76">
        <v>69</v>
      </c>
      <c r="Q1548" s="76">
        <v>25000</v>
      </c>
      <c r="R1548" s="76">
        <v>4</v>
      </c>
      <c r="S1548" s="85" t="s">
        <v>875</v>
      </c>
      <c r="T1548" s="88" t="s">
        <v>876</v>
      </c>
      <c r="U1548" s="76">
        <v>25.22</v>
      </c>
      <c r="V1548" s="117" t="s">
        <v>934</v>
      </c>
    </row>
    <row r="1549" spans="1:22" ht="15" customHeight="1">
      <c r="A1549" s="133">
        <v>98190929</v>
      </c>
      <c r="B1549" s="78">
        <v>44765</v>
      </c>
      <c r="C1549" s="79">
        <v>44766</v>
      </c>
      <c r="D1549" s="81" t="s">
        <v>862</v>
      </c>
      <c r="E1549" s="181">
        <v>44771</v>
      </c>
      <c r="F1549" s="81">
        <v>80</v>
      </c>
      <c r="G1549" s="81" t="s">
        <v>1385</v>
      </c>
      <c r="H1549" s="81" t="s">
        <v>1361</v>
      </c>
      <c r="I1549" s="98">
        <v>44796</v>
      </c>
      <c r="J1549" s="76"/>
      <c r="K1549" s="117" t="s">
        <v>932</v>
      </c>
      <c r="L1549" s="232" t="s">
        <v>1391</v>
      </c>
      <c r="M1549" s="77" t="s">
        <v>24</v>
      </c>
      <c r="N1549" s="83"/>
      <c r="O1549" s="84"/>
      <c r="P1549" s="76">
        <v>69</v>
      </c>
      <c r="Q1549" s="76">
        <v>25000</v>
      </c>
      <c r="R1549" s="76">
        <v>4</v>
      </c>
      <c r="S1549" s="85" t="s">
        <v>875</v>
      </c>
      <c r="T1549" s="88" t="s">
        <v>876</v>
      </c>
      <c r="U1549" s="76">
        <v>25.22</v>
      </c>
      <c r="V1549" s="117" t="s">
        <v>934</v>
      </c>
    </row>
    <row r="1550" spans="1:22" ht="15" customHeight="1">
      <c r="A1550" s="133">
        <v>98136823</v>
      </c>
      <c r="B1550" s="78">
        <v>44765</v>
      </c>
      <c r="C1550" s="79">
        <v>44766</v>
      </c>
      <c r="D1550" s="81" t="s">
        <v>862</v>
      </c>
      <c r="E1550" s="181">
        <v>44771</v>
      </c>
      <c r="F1550" s="81">
        <v>80</v>
      </c>
      <c r="G1550" s="81" t="s">
        <v>1385</v>
      </c>
      <c r="H1550" s="81" t="s">
        <v>1361</v>
      </c>
      <c r="I1550" s="98">
        <v>44796</v>
      </c>
      <c r="J1550" s="76"/>
      <c r="K1550" s="117" t="s">
        <v>932</v>
      </c>
      <c r="L1550" s="232" t="s">
        <v>1392</v>
      </c>
      <c r="M1550" s="77" t="s">
        <v>24</v>
      </c>
      <c r="N1550" s="83"/>
      <c r="O1550" s="84"/>
      <c r="P1550" s="76">
        <v>69</v>
      </c>
      <c r="Q1550" s="76">
        <v>25000</v>
      </c>
      <c r="R1550" s="76">
        <v>4</v>
      </c>
      <c r="S1550" s="85" t="s">
        <v>875</v>
      </c>
      <c r="T1550" s="88" t="s">
        <v>876</v>
      </c>
      <c r="U1550" s="76">
        <v>25.22</v>
      </c>
      <c r="V1550" s="117" t="s">
        <v>934</v>
      </c>
    </row>
    <row r="1551" spans="1:22" ht="15" customHeight="1">
      <c r="A1551" s="133">
        <v>98162100</v>
      </c>
      <c r="B1551" s="78">
        <v>44765</v>
      </c>
      <c r="C1551" s="79">
        <v>44766</v>
      </c>
      <c r="D1551" s="81" t="s">
        <v>862</v>
      </c>
      <c r="E1551" s="181">
        <v>44771</v>
      </c>
      <c r="F1551" s="81">
        <v>80</v>
      </c>
      <c r="G1551" s="81" t="s">
        <v>1385</v>
      </c>
      <c r="H1551" s="81" t="s">
        <v>1361</v>
      </c>
      <c r="I1551" s="98">
        <v>44796</v>
      </c>
      <c r="J1551" s="76"/>
      <c r="K1551" s="117" t="s">
        <v>932</v>
      </c>
      <c r="L1551" s="232" t="s">
        <v>1393</v>
      </c>
      <c r="M1551" s="77" t="s">
        <v>24</v>
      </c>
      <c r="N1551" s="83"/>
      <c r="O1551" s="84"/>
      <c r="P1551" s="76">
        <v>69</v>
      </c>
      <c r="Q1551" s="76">
        <v>25000</v>
      </c>
      <c r="R1551" s="76">
        <v>4</v>
      </c>
      <c r="S1551" s="85" t="s">
        <v>875</v>
      </c>
      <c r="T1551" s="88" t="s">
        <v>876</v>
      </c>
      <c r="U1551" s="76">
        <v>25.22</v>
      </c>
      <c r="V1551" s="117" t="s">
        <v>934</v>
      </c>
    </row>
    <row r="1552" spans="1:22" ht="15" customHeight="1">
      <c r="A1552" s="133">
        <v>98132871</v>
      </c>
      <c r="B1552" s="78">
        <v>44765</v>
      </c>
      <c r="C1552" s="79">
        <v>44766</v>
      </c>
      <c r="D1552" s="81" t="s">
        <v>862</v>
      </c>
      <c r="E1552" s="181">
        <v>44771</v>
      </c>
      <c r="F1552" s="81">
        <v>80</v>
      </c>
      <c r="G1552" s="81" t="s">
        <v>1385</v>
      </c>
      <c r="H1552" s="81" t="s">
        <v>1361</v>
      </c>
      <c r="I1552" s="98">
        <v>44796</v>
      </c>
      <c r="J1552" s="76"/>
      <c r="K1552" s="117" t="s">
        <v>932</v>
      </c>
      <c r="L1552" s="232" t="s">
        <v>1394</v>
      </c>
      <c r="M1552" s="77" t="s">
        <v>24</v>
      </c>
      <c r="N1552" s="83"/>
      <c r="O1552" s="84"/>
      <c r="P1552" s="76">
        <v>69</v>
      </c>
      <c r="Q1552" s="76">
        <v>25000</v>
      </c>
      <c r="R1552" s="76">
        <v>4</v>
      </c>
      <c r="S1552" s="85" t="s">
        <v>875</v>
      </c>
      <c r="T1552" s="88" t="s">
        <v>876</v>
      </c>
      <c r="U1552" s="76">
        <v>25.22</v>
      </c>
      <c r="V1552" s="117" t="s">
        <v>934</v>
      </c>
    </row>
    <row r="1553" spans="1:22" ht="15" customHeight="1">
      <c r="A1553" s="133">
        <v>98133333</v>
      </c>
      <c r="B1553" s="78">
        <v>44765</v>
      </c>
      <c r="C1553" s="79">
        <v>44766</v>
      </c>
      <c r="D1553" s="81" t="s">
        <v>862</v>
      </c>
      <c r="E1553" s="181">
        <v>44771</v>
      </c>
      <c r="F1553" s="81">
        <v>80</v>
      </c>
      <c r="G1553" s="81" t="s">
        <v>1385</v>
      </c>
      <c r="H1553" s="81" t="s">
        <v>1361</v>
      </c>
      <c r="I1553" s="98">
        <v>44796</v>
      </c>
      <c r="J1553" s="76"/>
      <c r="K1553" s="117" t="s">
        <v>932</v>
      </c>
      <c r="L1553" s="232" t="s">
        <v>1395</v>
      </c>
      <c r="M1553" s="77" t="s">
        <v>24</v>
      </c>
      <c r="N1553" s="83"/>
      <c r="O1553" s="84"/>
      <c r="P1553" s="76">
        <v>69</v>
      </c>
      <c r="Q1553" s="76">
        <v>25000</v>
      </c>
      <c r="R1553" s="76">
        <v>4</v>
      </c>
      <c r="S1553" s="85" t="s">
        <v>875</v>
      </c>
      <c r="T1553" s="88" t="s">
        <v>876</v>
      </c>
      <c r="U1553" s="76">
        <v>25.22</v>
      </c>
      <c r="V1553" s="117" t="s">
        <v>934</v>
      </c>
    </row>
    <row r="1554" spans="1:22" ht="15" customHeight="1">
      <c r="A1554" s="133">
        <v>98191315</v>
      </c>
      <c r="B1554" s="132">
        <v>44761</v>
      </c>
      <c r="C1554" s="79">
        <v>44763</v>
      </c>
      <c r="D1554" s="77" t="s">
        <v>862</v>
      </c>
      <c r="E1554" s="181">
        <v>44771</v>
      </c>
      <c r="F1554" s="81">
        <v>80</v>
      </c>
      <c r="G1554" s="81" t="s">
        <v>1385</v>
      </c>
      <c r="H1554" s="81" t="s">
        <v>1361</v>
      </c>
      <c r="I1554" s="98">
        <v>44796</v>
      </c>
      <c r="J1554" s="76"/>
      <c r="K1554" s="117" t="s">
        <v>932</v>
      </c>
      <c r="L1554" s="124" t="s">
        <v>1396</v>
      </c>
      <c r="M1554" s="77" t="s">
        <v>1397</v>
      </c>
      <c r="N1554" s="83"/>
      <c r="O1554" s="84"/>
      <c r="P1554" s="76">
        <v>69</v>
      </c>
      <c r="Q1554" s="76">
        <v>25000</v>
      </c>
      <c r="R1554" s="76">
        <v>4</v>
      </c>
      <c r="S1554" s="85" t="s">
        <v>875</v>
      </c>
      <c r="T1554" s="88" t="s">
        <v>876</v>
      </c>
      <c r="U1554" s="76">
        <v>25.22</v>
      </c>
      <c r="V1554" s="117" t="s">
        <v>934</v>
      </c>
    </row>
    <row r="1555" spans="1:22" ht="15" customHeight="1">
      <c r="A1555" s="133">
        <v>98559370</v>
      </c>
      <c r="B1555" s="132">
        <v>44762</v>
      </c>
      <c r="C1555" s="79">
        <v>44765</v>
      </c>
      <c r="D1555" s="81" t="s">
        <v>862</v>
      </c>
      <c r="E1555" s="181">
        <v>44771</v>
      </c>
      <c r="F1555" s="81">
        <v>80</v>
      </c>
      <c r="G1555" s="81" t="s">
        <v>1385</v>
      </c>
      <c r="H1555" s="81" t="s">
        <v>1361</v>
      </c>
      <c r="I1555" s="98">
        <v>44796</v>
      </c>
      <c r="J1555" s="81"/>
      <c r="K1555" s="117" t="s">
        <v>932</v>
      </c>
      <c r="L1555" s="232" t="s">
        <v>1398</v>
      </c>
      <c r="M1555" s="77" t="s">
        <v>31</v>
      </c>
      <c r="N1555" s="83"/>
      <c r="O1555" s="84"/>
      <c r="P1555" s="76">
        <v>69</v>
      </c>
      <c r="Q1555" s="76">
        <v>25000</v>
      </c>
      <c r="R1555" s="76">
        <v>4</v>
      </c>
      <c r="S1555" s="85" t="s">
        <v>875</v>
      </c>
      <c r="T1555" s="88" t="s">
        <v>876</v>
      </c>
      <c r="U1555" s="76">
        <v>25.22</v>
      </c>
      <c r="V1555" s="117" t="s">
        <v>934</v>
      </c>
    </row>
    <row r="1556" spans="1:22" ht="15" customHeight="1">
      <c r="A1556" s="134">
        <v>98119969</v>
      </c>
      <c r="B1556" s="132">
        <v>44764</v>
      </c>
      <c r="C1556" s="79">
        <v>44764</v>
      </c>
      <c r="D1556" s="81" t="s">
        <v>862</v>
      </c>
      <c r="E1556" s="181">
        <v>44771</v>
      </c>
      <c r="F1556" s="81">
        <v>80</v>
      </c>
      <c r="G1556" s="81" t="s">
        <v>1385</v>
      </c>
      <c r="H1556" s="81" t="s">
        <v>1361</v>
      </c>
      <c r="I1556" s="98">
        <v>44796</v>
      </c>
      <c r="J1556" s="81"/>
      <c r="K1556" s="117" t="s">
        <v>932</v>
      </c>
      <c r="L1556" s="82" t="s">
        <v>1362</v>
      </c>
      <c r="M1556" s="77" t="s">
        <v>6</v>
      </c>
      <c r="N1556" s="83"/>
      <c r="O1556" s="84"/>
      <c r="P1556" s="76">
        <v>69</v>
      </c>
      <c r="Q1556" s="76">
        <v>25000</v>
      </c>
      <c r="R1556" s="76">
        <v>4</v>
      </c>
      <c r="S1556" s="85" t="s">
        <v>875</v>
      </c>
      <c r="T1556" s="88" t="s">
        <v>876</v>
      </c>
      <c r="U1556" s="76">
        <v>25.22</v>
      </c>
      <c r="V1556" s="117" t="s">
        <v>934</v>
      </c>
    </row>
    <row r="1557" spans="1:22" ht="15" customHeight="1">
      <c r="A1557" s="134">
        <v>98560030</v>
      </c>
      <c r="B1557" s="132">
        <v>44764</v>
      </c>
      <c r="C1557" s="79">
        <v>44764</v>
      </c>
      <c r="D1557" s="81" t="s">
        <v>862</v>
      </c>
      <c r="E1557" s="181">
        <v>44771</v>
      </c>
      <c r="F1557" s="81">
        <v>80</v>
      </c>
      <c r="G1557" s="81" t="s">
        <v>1385</v>
      </c>
      <c r="H1557" s="81" t="s">
        <v>1361</v>
      </c>
      <c r="I1557" s="98">
        <v>44796</v>
      </c>
      <c r="J1557" s="81"/>
      <c r="K1557" s="117" t="s">
        <v>932</v>
      </c>
      <c r="L1557" s="82" t="s">
        <v>1362</v>
      </c>
      <c r="M1557" s="77" t="s">
        <v>6</v>
      </c>
      <c r="N1557" s="83"/>
      <c r="O1557" s="84"/>
      <c r="P1557" s="76">
        <v>69</v>
      </c>
      <c r="Q1557" s="76">
        <v>25000</v>
      </c>
      <c r="R1557" s="76">
        <v>4</v>
      </c>
      <c r="S1557" s="85" t="s">
        <v>875</v>
      </c>
      <c r="T1557" s="88" t="s">
        <v>876</v>
      </c>
      <c r="U1557" s="76">
        <v>25.22</v>
      </c>
      <c r="V1557" s="117" t="s">
        <v>934</v>
      </c>
    </row>
    <row r="1558" spans="1:22" ht="15" customHeight="1">
      <c r="A1558" s="134">
        <v>98557986</v>
      </c>
      <c r="B1558" s="132">
        <v>44764</v>
      </c>
      <c r="C1558" s="79">
        <v>44764</v>
      </c>
      <c r="D1558" s="81" t="s">
        <v>862</v>
      </c>
      <c r="E1558" s="181">
        <v>44771</v>
      </c>
      <c r="F1558" s="81">
        <v>80</v>
      </c>
      <c r="G1558" s="81" t="s">
        <v>1385</v>
      </c>
      <c r="H1558" s="81" t="s">
        <v>1361</v>
      </c>
      <c r="I1558" s="98">
        <v>44796</v>
      </c>
      <c r="J1558" s="81"/>
      <c r="K1558" s="117" t="s">
        <v>932</v>
      </c>
      <c r="L1558" s="82" t="s">
        <v>1362</v>
      </c>
      <c r="M1558" s="77" t="s">
        <v>6</v>
      </c>
      <c r="N1558" s="83"/>
      <c r="O1558" s="84"/>
      <c r="P1558" s="76">
        <v>69</v>
      </c>
      <c r="Q1558" s="76">
        <v>25000</v>
      </c>
      <c r="R1558" s="76">
        <v>4</v>
      </c>
      <c r="S1558" s="85" t="s">
        <v>875</v>
      </c>
      <c r="T1558" s="88" t="s">
        <v>876</v>
      </c>
      <c r="U1558" s="76">
        <v>25.22</v>
      </c>
      <c r="V1558" s="117" t="s">
        <v>934</v>
      </c>
    </row>
    <row r="1559" spans="1:22" ht="15" customHeight="1">
      <c r="A1559" s="134">
        <v>98556392</v>
      </c>
      <c r="B1559" s="132">
        <v>44764</v>
      </c>
      <c r="C1559" s="79">
        <v>44764</v>
      </c>
      <c r="D1559" s="81" t="s">
        <v>862</v>
      </c>
      <c r="E1559" s="181">
        <v>44771</v>
      </c>
      <c r="F1559" s="81">
        <v>80</v>
      </c>
      <c r="G1559" s="81" t="s">
        <v>1385</v>
      </c>
      <c r="H1559" s="81" t="s">
        <v>1361</v>
      </c>
      <c r="I1559" s="98">
        <v>44796</v>
      </c>
      <c r="J1559" s="81"/>
      <c r="K1559" s="117" t="s">
        <v>932</v>
      </c>
      <c r="L1559" s="82" t="s">
        <v>1362</v>
      </c>
      <c r="M1559" s="77" t="s">
        <v>6</v>
      </c>
      <c r="N1559" s="83"/>
      <c r="O1559" s="84"/>
      <c r="P1559" s="76">
        <v>69</v>
      </c>
      <c r="Q1559" s="76">
        <v>25000</v>
      </c>
      <c r="R1559" s="76">
        <v>4</v>
      </c>
      <c r="S1559" s="85" t="s">
        <v>875</v>
      </c>
      <c r="T1559" s="88" t="s">
        <v>876</v>
      </c>
      <c r="U1559" s="76">
        <v>25.22</v>
      </c>
      <c r="V1559" s="117" t="s">
        <v>934</v>
      </c>
    </row>
    <row r="1560" spans="1:22" ht="15" customHeight="1">
      <c r="A1560" s="134">
        <v>98127616</v>
      </c>
      <c r="B1560" s="132">
        <v>44764</v>
      </c>
      <c r="C1560" s="79">
        <v>44764</v>
      </c>
      <c r="D1560" s="81" t="s">
        <v>862</v>
      </c>
      <c r="E1560" s="181">
        <v>44771</v>
      </c>
      <c r="F1560" s="81">
        <v>80</v>
      </c>
      <c r="G1560" s="81" t="s">
        <v>1385</v>
      </c>
      <c r="H1560" s="81" t="s">
        <v>1361</v>
      </c>
      <c r="I1560" s="98">
        <v>44796</v>
      </c>
      <c r="J1560" s="81"/>
      <c r="K1560" s="117" t="s">
        <v>932</v>
      </c>
      <c r="L1560" s="82" t="s">
        <v>1362</v>
      </c>
      <c r="M1560" s="77" t="s">
        <v>6</v>
      </c>
      <c r="N1560" s="83"/>
      <c r="O1560" s="84"/>
      <c r="P1560" s="76">
        <v>69</v>
      </c>
      <c r="Q1560" s="76">
        <v>25000</v>
      </c>
      <c r="R1560" s="76">
        <v>4</v>
      </c>
      <c r="S1560" s="85" t="s">
        <v>875</v>
      </c>
      <c r="T1560" s="88" t="s">
        <v>876</v>
      </c>
      <c r="U1560" s="76">
        <v>25.22</v>
      </c>
      <c r="V1560" s="117" t="s">
        <v>934</v>
      </c>
    </row>
    <row r="1561" spans="1:22" ht="15" customHeight="1">
      <c r="A1561" s="134">
        <v>98163066</v>
      </c>
      <c r="B1561" s="132">
        <v>44764</v>
      </c>
      <c r="C1561" s="79">
        <v>44764</v>
      </c>
      <c r="D1561" s="81" t="s">
        <v>862</v>
      </c>
      <c r="E1561" s="181">
        <v>44771</v>
      </c>
      <c r="F1561" s="81">
        <v>80</v>
      </c>
      <c r="G1561" s="81" t="s">
        <v>1385</v>
      </c>
      <c r="H1561" s="81" t="s">
        <v>1361</v>
      </c>
      <c r="I1561" s="98">
        <v>44796</v>
      </c>
      <c r="J1561" s="81"/>
      <c r="K1561" s="117" t="s">
        <v>932</v>
      </c>
      <c r="L1561" s="82" t="s">
        <v>1362</v>
      </c>
      <c r="M1561" s="77" t="s">
        <v>6</v>
      </c>
      <c r="N1561" s="83"/>
      <c r="O1561" s="84"/>
      <c r="P1561" s="76">
        <v>69</v>
      </c>
      <c r="Q1561" s="76">
        <v>25000</v>
      </c>
      <c r="R1561" s="76">
        <v>4</v>
      </c>
      <c r="S1561" s="85" t="s">
        <v>875</v>
      </c>
      <c r="T1561" s="88" t="s">
        <v>876</v>
      </c>
      <c r="U1561" s="76">
        <v>25.22</v>
      </c>
      <c r="V1561" s="117" t="s">
        <v>934</v>
      </c>
    </row>
    <row r="1562" spans="1:22" ht="15" customHeight="1">
      <c r="A1562" s="134">
        <v>98550981</v>
      </c>
      <c r="B1562" s="132">
        <v>44764</v>
      </c>
      <c r="C1562" s="79">
        <v>44764</v>
      </c>
      <c r="D1562" s="81" t="s">
        <v>862</v>
      </c>
      <c r="E1562" s="181">
        <v>44771</v>
      </c>
      <c r="F1562" s="81">
        <v>80</v>
      </c>
      <c r="G1562" s="81" t="s">
        <v>1385</v>
      </c>
      <c r="H1562" s="81" t="s">
        <v>1361</v>
      </c>
      <c r="I1562" s="98">
        <v>44796</v>
      </c>
      <c r="J1562" s="81"/>
      <c r="K1562" s="117" t="s">
        <v>932</v>
      </c>
      <c r="L1562" s="82" t="s">
        <v>1362</v>
      </c>
      <c r="M1562" s="77" t="s">
        <v>6</v>
      </c>
      <c r="N1562" s="83"/>
      <c r="O1562" s="84"/>
      <c r="P1562" s="76">
        <v>69</v>
      </c>
      <c r="Q1562" s="76">
        <v>25000</v>
      </c>
      <c r="R1562" s="76">
        <v>4</v>
      </c>
      <c r="S1562" s="85" t="s">
        <v>875</v>
      </c>
      <c r="T1562" s="88" t="s">
        <v>876</v>
      </c>
      <c r="U1562" s="76">
        <v>25.22</v>
      </c>
      <c r="V1562" s="117" t="s">
        <v>934</v>
      </c>
    </row>
    <row r="1563" spans="1:22" ht="15" customHeight="1">
      <c r="A1563" s="134">
        <v>98106610</v>
      </c>
      <c r="B1563" s="132">
        <v>44764</v>
      </c>
      <c r="C1563" s="79">
        <v>44764</v>
      </c>
      <c r="D1563" s="81" t="s">
        <v>862</v>
      </c>
      <c r="E1563" s="181">
        <v>44771</v>
      </c>
      <c r="F1563" s="81">
        <v>80</v>
      </c>
      <c r="G1563" s="81" t="s">
        <v>1385</v>
      </c>
      <c r="H1563" s="81" t="s">
        <v>1361</v>
      </c>
      <c r="I1563" s="98">
        <v>44796</v>
      </c>
      <c r="J1563" s="81"/>
      <c r="K1563" s="117" t="s">
        <v>932</v>
      </c>
      <c r="L1563" s="82" t="s">
        <v>1362</v>
      </c>
      <c r="M1563" s="77" t="s">
        <v>6</v>
      </c>
      <c r="N1563" s="83"/>
      <c r="O1563" s="84"/>
      <c r="P1563" s="76">
        <v>69</v>
      </c>
      <c r="Q1563" s="76">
        <v>25000</v>
      </c>
      <c r="R1563" s="76">
        <v>4</v>
      </c>
      <c r="S1563" s="85" t="s">
        <v>875</v>
      </c>
      <c r="T1563" s="88" t="s">
        <v>876</v>
      </c>
      <c r="U1563" s="76">
        <v>25.22</v>
      </c>
      <c r="V1563" s="117" t="s">
        <v>934</v>
      </c>
    </row>
    <row r="1564" spans="1:22" ht="15" customHeight="1">
      <c r="A1564" s="134">
        <v>98557978</v>
      </c>
      <c r="B1564" s="132">
        <v>44764</v>
      </c>
      <c r="C1564" s="79">
        <v>44764</v>
      </c>
      <c r="D1564" s="81" t="s">
        <v>862</v>
      </c>
      <c r="E1564" s="181">
        <v>44771</v>
      </c>
      <c r="F1564" s="81">
        <v>80</v>
      </c>
      <c r="G1564" s="81" t="s">
        <v>1385</v>
      </c>
      <c r="H1564" s="81" t="s">
        <v>1361</v>
      </c>
      <c r="I1564" s="98">
        <v>44796</v>
      </c>
      <c r="J1564" s="81"/>
      <c r="K1564" s="117" t="s">
        <v>932</v>
      </c>
      <c r="L1564" s="82" t="s">
        <v>1362</v>
      </c>
      <c r="M1564" s="77" t="s">
        <v>6</v>
      </c>
      <c r="N1564" s="83"/>
      <c r="O1564" s="84"/>
      <c r="P1564" s="76">
        <v>69</v>
      </c>
      <c r="Q1564" s="76">
        <v>25000</v>
      </c>
      <c r="R1564" s="76">
        <v>4</v>
      </c>
      <c r="S1564" s="85" t="s">
        <v>875</v>
      </c>
      <c r="T1564" s="88" t="s">
        <v>876</v>
      </c>
      <c r="U1564" s="76">
        <v>25.22</v>
      </c>
      <c r="V1564" s="117" t="s">
        <v>934</v>
      </c>
    </row>
    <row r="1565" spans="1:22" ht="15" customHeight="1">
      <c r="A1565" s="134">
        <v>98191927</v>
      </c>
      <c r="B1565" s="132">
        <v>44764</v>
      </c>
      <c r="C1565" s="79">
        <v>44764</v>
      </c>
      <c r="D1565" s="81" t="s">
        <v>862</v>
      </c>
      <c r="E1565" s="181">
        <v>44771</v>
      </c>
      <c r="F1565" s="81">
        <v>80</v>
      </c>
      <c r="G1565" s="81" t="s">
        <v>1385</v>
      </c>
      <c r="H1565" s="81" t="s">
        <v>1361</v>
      </c>
      <c r="I1565" s="98">
        <v>44796</v>
      </c>
      <c r="J1565" s="81"/>
      <c r="K1565" s="117" t="s">
        <v>932</v>
      </c>
      <c r="L1565" s="82" t="s">
        <v>1362</v>
      </c>
      <c r="M1565" s="77" t="s">
        <v>6</v>
      </c>
      <c r="N1565" s="83"/>
      <c r="O1565" s="84"/>
      <c r="P1565" s="76">
        <v>69</v>
      </c>
      <c r="Q1565" s="76">
        <v>25000</v>
      </c>
      <c r="R1565" s="76">
        <v>4</v>
      </c>
      <c r="S1565" s="85" t="s">
        <v>875</v>
      </c>
      <c r="T1565" s="88" t="s">
        <v>876</v>
      </c>
      <c r="U1565" s="76">
        <v>25.22</v>
      </c>
      <c r="V1565" s="117" t="s">
        <v>934</v>
      </c>
    </row>
    <row r="1566" spans="1:22" ht="15" customHeight="1">
      <c r="A1566" s="134">
        <v>98160146</v>
      </c>
      <c r="B1566" s="132">
        <v>44764</v>
      </c>
      <c r="C1566" s="79">
        <v>44764</v>
      </c>
      <c r="D1566" s="81" t="s">
        <v>862</v>
      </c>
      <c r="E1566" s="181">
        <v>44771</v>
      </c>
      <c r="F1566" s="81">
        <v>80</v>
      </c>
      <c r="G1566" s="81" t="s">
        <v>1385</v>
      </c>
      <c r="H1566" s="81" t="s">
        <v>1361</v>
      </c>
      <c r="I1566" s="98">
        <v>44796</v>
      </c>
      <c r="J1566" s="81"/>
      <c r="K1566" s="117" t="s">
        <v>932</v>
      </c>
      <c r="L1566" s="82" t="s">
        <v>1362</v>
      </c>
      <c r="M1566" s="77" t="s">
        <v>6</v>
      </c>
      <c r="N1566" s="83"/>
      <c r="O1566" s="84"/>
      <c r="P1566" s="76">
        <v>69</v>
      </c>
      <c r="Q1566" s="76">
        <v>25000</v>
      </c>
      <c r="R1566" s="76">
        <v>4</v>
      </c>
      <c r="S1566" s="85" t="s">
        <v>875</v>
      </c>
      <c r="T1566" s="88" t="s">
        <v>876</v>
      </c>
      <c r="U1566" s="76">
        <v>25.22</v>
      </c>
      <c r="V1566" s="117" t="s">
        <v>934</v>
      </c>
    </row>
    <row r="1567" spans="1:22" ht="15" customHeight="1">
      <c r="A1567" s="134">
        <v>98120041</v>
      </c>
      <c r="B1567" s="78">
        <v>44748</v>
      </c>
      <c r="C1567" s="79">
        <v>44749</v>
      </c>
      <c r="D1567" s="77" t="s">
        <v>862</v>
      </c>
      <c r="E1567" s="181">
        <v>44771</v>
      </c>
      <c r="F1567" s="81">
        <v>80</v>
      </c>
      <c r="G1567" s="81" t="s">
        <v>1385</v>
      </c>
      <c r="H1567" s="81" t="s">
        <v>1022</v>
      </c>
      <c r="I1567" s="139" t="s">
        <v>1165</v>
      </c>
      <c r="J1567" s="81"/>
      <c r="K1567" s="117" t="s">
        <v>932</v>
      </c>
      <c r="L1567" s="82" t="s">
        <v>1028</v>
      </c>
      <c r="M1567" s="77" t="s">
        <v>6</v>
      </c>
      <c r="N1567" s="83"/>
      <c r="O1567" s="84"/>
      <c r="P1567" s="76">
        <v>69</v>
      </c>
      <c r="Q1567" s="76">
        <v>25000</v>
      </c>
      <c r="R1567" s="76">
        <v>4</v>
      </c>
      <c r="S1567" s="85" t="s">
        <v>875</v>
      </c>
      <c r="T1567" s="88" t="s">
        <v>876</v>
      </c>
      <c r="U1567" s="76">
        <v>25.22</v>
      </c>
      <c r="V1567" s="117" t="s">
        <v>934</v>
      </c>
    </row>
    <row r="1568" spans="1:22" ht="15" customHeight="1">
      <c r="A1568" s="91"/>
      <c r="B1568" s="93"/>
      <c r="C1568" s="93"/>
      <c r="D1568" s="92"/>
      <c r="E1568" s="92"/>
      <c r="F1568" s="92"/>
      <c r="G1568" s="190"/>
      <c r="H1568" s="439" t="s">
        <v>1399</v>
      </c>
      <c r="I1568" s="440"/>
      <c r="J1568" s="441"/>
      <c r="K1568" s="92"/>
      <c r="L1568" s="92"/>
      <c r="M1568" s="92"/>
      <c r="N1568" s="92"/>
      <c r="O1568" s="94"/>
      <c r="P1568" s="92"/>
      <c r="Q1568" s="92"/>
      <c r="R1568" s="92"/>
      <c r="S1568" s="92"/>
      <c r="T1568" s="92"/>
      <c r="U1568" s="92"/>
      <c r="V1568" s="92"/>
    </row>
    <row r="1569" spans="1:22" ht="15" customHeight="1">
      <c r="A1569" s="155">
        <v>94261559</v>
      </c>
      <c r="B1569" s="78">
        <v>44766</v>
      </c>
      <c r="C1569" s="79">
        <v>44767</v>
      </c>
      <c r="D1569" s="77" t="s">
        <v>862</v>
      </c>
      <c r="E1569" s="146">
        <v>44771.930555555555</v>
      </c>
      <c r="F1569" s="103">
        <v>40</v>
      </c>
      <c r="G1569" s="81" t="s">
        <v>1399</v>
      </c>
      <c r="H1569" s="81" t="s">
        <v>1378</v>
      </c>
      <c r="I1569" s="98">
        <v>44796</v>
      </c>
      <c r="J1569" s="81"/>
      <c r="K1569" s="97" t="s">
        <v>882</v>
      </c>
      <c r="L1569" s="82" t="s">
        <v>1383</v>
      </c>
      <c r="M1569" s="77" t="s">
        <v>7</v>
      </c>
      <c r="N1569" s="83"/>
      <c r="O1569" s="84"/>
      <c r="P1569" s="76">
        <v>70</v>
      </c>
      <c r="Q1569" s="127">
        <v>24000</v>
      </c>
      <c r="R1569" s="127">
        <v>2</v>
      </c>
      <c r="S1569" s="85" t="s">
        <v>902</v>
      </c>
      <c r="T1569" s="114" t="s">
        <v>962</v>
      </c>
      <c r="U1569" s="114">
        <v>14.62</v>
      </c>
      <c r="V1569" s="90" t="s">
        <v>884</v>
      </c>
    </row>
    <row r="1570" spans="1:22" ht="15" customHeight="1">
      <c r="A1570" s="155">
        <v>94428968</v>
      </c>
      <c r="B1570" s="78">
        <v>44758</v>
      </c>
      <c r="C1570" s="79">
        <v>44759</v>
      </c>
      <c r="D1570" s="77" t="s">
        <v>862</v>
      </c>
      <c r="E1570" s="87">
        <v>44771</v>
      </c>
      <c r="F1570" s="103">
        <v>40</v>
      </c>
      <c r="G1570" s="81" t="s">
        <v>1399</v>
      </c>
      <c r="H1570" s="81" t="s">
        <v>1247</v>
      </c>
      <c r="I1570" s="78">
        <v>44791</v>
      </c>
      <c r="J1570" s="81"/>
      <c r="K1570" s="97" t="s">
        <v>882</v>
      </c>
      <c r="L1570" s="82" t="s">
        <v>1244</v>
      </c>
      <c r="M1570" s="77" t="s">
        <v>7</v>
      </c>
      <c r="N1570" s="83"/>
      <c r="O1570" s="84"/>
      <c r="P1570" s="76">
        <v>72</v>
      </c>
      <c r="Q1570" s="76">
        <v>19600</v>
      </c>
      <c r="R1570" s="76">
        <v>2</v>
      </c>
      <c r="S1570" s="85" t="s">
        <v>902</v>
      </c>
      <c r="T1570" s="81" t="s">
        <v>906</v>
      </c>
      <c r="U1570" s="81">
        <v>14.62</v>
      </c>
      <c r="V1570" s="90" t="s">
        <v>884</v>
      </c>
    </row>
    <row r="1571" spans="1:22" ht="15" customHeight="1">
      <c r="A1571" s="155">
        <v>94354958</v>
      </c>
      <c r="B1571" s="132">
        <v>44766</v>
      </c>
      <c r="C1571" s="79">
        <v>44766</v>
      </c>
      <c r="D1571" s="81" t="s">
        <v>862</v>
      </c>
      <c r="E1571" s="87">
        <v>44771</v>
      </c>
      <c r="F1571" s="103">
        <v>40</v>
      </c>
      <c r="G1571" s="81" t="s">
        <v>1399</v>
      </c>
      <c r="H1571" s="81" t="s">
        <v>1361</v>
      </c>
      <c r="I1571" s="98">
        <v>44796</v>
      </c>
      <c r="J1571" s="81"/>
      <c r="K1571" s="97" t="s">
        <v>882</v>
      </c>
      <c r="L1571" s="82" t="s">
        <v>1376</v>
      </c>
      <c r="M1571" s="77" t="s">
        <v>7</v>
      </c>
      <c r="N1571" s="83"/>
      <c r="O1571" s="84"/>
      <c r="P1571" s="76">
        <v>73</v>
      </c>
      <c r="Q1571" s="76">
        <v>20000</v>
      </c>
      <c r="R1571" s="76">
        <v>2</v>
      </c>
      <c r="S1571" s="85" t="s">
        <v>902</v>
      </c>
      <c r="T1571" s="76" t="s">
        <v>903</v>
      </c>
      <c r="U1571" s="81">
        <v>14.62</v>
      </c>
      <c r="V1571" s="90" t="s">
        <v>884</v>
      </c>
    </row>
    <row r="1572" spans="1:22" ht="15" customHeight="1">
      <c r="A1572" s="155">
        <v>94311651</v>
      </c>
      <c r="B1572" s="132">
        <v>44766</v>
      </c>
      <c r="C1572" s="79">
        <v>44766</v>
      </c>
      <c r="D1572" s="81" t="s">
        <v>862</v>
      </c>
      <c r="E1572" s="87">
        <v>44771</v>
      </c>
      <c r="F1572" s="103">
        <v>40</v>
      </c>
      <c r="G1572" s="81" t="s">
        <v>1399</v>
      </c>
      <c r="H1572" s="81" t="s">
        <v>1361</v>
      </c>
      <c r="I1572" s="98">
        <v>44796</v>
      </c>
      <c r="J1572" s="81"/>
      <c r="K1572" s="97" t="s">
        <v>882</v>
      </c>
      <c r="L1572" s="82" t="s">
        <v>1376</v>
      </c>
      <c r="M1572" s="77" t="s">
        <v>7</v>
      </c>
      <c r="N1572" s="83"/>
      <c r="O1572" s="84"/>
      <c r="P1572" s="76">
        <v>70</v>
      </c>
      <c r="Q1572" s="127">
        <v>22000</v>
      </c>
      <c r="R1572" s="127">
        <v>2</v>
      </c>
      <c r="S1572" s="85" t="s">
        <v>902</v>
      </c>
      <c r="T1572" s="129" t="s">
        <v>954</v>
      </c>
      <c r="U1572" s="114">
        <v>14.62</v>
      </c>
      <c r="V1572" s="90" t="s">
        <v>884</v>
      </c>
    </row>
    <row r="1573" spans="1:22" ht="15" customHeight="1">
      <c r="A1573" s="155">
        <v>94228228</v>
      </c>
      <c r="B1573" s="132">
        <v>44766</v>
      </c>
      <c r="C1573" s="79">
        <v>44766</v>
      </c>
      <c r="D1573" s="81" t="s">
        <v>862</v>
      </c>
      <c r="E1573" s="87">
        <v>44771</v>
      </c>
      <c r="F1573" s="103">
        <v>40</v>
      </c>
      <c r="G1573" s="81" t="s">
        <v>1399</v>
      </c>
      <c r="H1573" s="81" t="s">
        <v>1361</v>
      </c>
      <c r="I1573" s="98">
        <v>44796</v>
      </c>
      <c r="J1573" s="81"/>
      <c r="K1573" s="97" t="s">
        <v>882</v>
      </c>
      <c r="L1573" s="82" t="s">
        <v>1376</v>
      </c>
      <c r="M1573" s="77" t="s">
        <v>7</v>
      </c>
      <c r="N1573" s="83"/>
      <c r="O1573" s="84"/>
      <c r="P1573" s="76">
        <v>73</v>
      </c>
      <c r="Q1573" s="76">
        <v>19500</v>
      </c>
      <c r="R1573" s="76">
        <v>2</v>
      </c>
      <c r="S1573" s="85" t="s">
        <v>902</v>
      </c>
      <c r="T1573" s="76" t="s">
        <v>903</v>
      </c>
      <c r="U1573" s="81">
        <v>14.62</v>
      </c>
      <c r="V1573" s="90" t="s">
        <v>884</v>
      </c>
    </row>
    <row r="1574" spans="1:22" ht="15" customHeight="1">
      <c r="A1574" s="155">
        <v>94246337</v>
      </c>
      <c r="B1574" s="132">
        <v>44766</v>
      </c>
      <c r="C1574" s="79">
        <v>44766</v>
      </c>
      <c r="D1574" s="81" t="s">
        <v>862</v>
      </c>
      <c r="E1574" s="87">
        <v>44771</v>
      </c>
      <c r="F1574" s="103">
        <v>40</v>
      </c>
      <c r="G1574" s="81" t="s">
        <v>1399</v>
      </c>
      <c r="H1574" s="81" t="s">
        <v>1361</v>
      </c>
      <c r="I1574" s="98">
        <v>44796</v>
      </c>
      <c r="J1574" s="81"/>
      <c r="K1574" s="97" t="s">
        <v>882</v>
      </c>
      <c r="L1574" s="82" t="s">
        <v>1376</v>
      </c>
      <c r="M1574" s="77" t="s">
        <v>7</v>
      </c>
      <c r="N1574" s="83"/>
      <c r="O1574" s="84"/>
      <c r="P1574" s="76">
        <v>73</v>
      </c>
      <c r="Q1574" s="76">
        <v>19500</v>
      </c>
      <c r="R1574" s="76">
        <v>2</v>
      </c>
      <c r="S1574" s="85" t="s">
        <v>902</v>
      </c>
      <c r="T1574" s="76" t="s">
        <v>903</v>
      </c>
      <c r="U1574" s="81">
        <v>14.62</v>
      </c>
      <c r="V1574" s="90" t="s">
        <v>884</v>
      </c>
    </row>
    <row r="1575" spans="1:22" ht="15" customHeight="1">
      <c r="A1575" s="155">
        <v>94265253</v>
      </c>
      <c r="B1575" s="132">
        <v>44766</v>
      </c>
      <c r="C1575" s="79">
        <v>44766</v>
      </c>
      <c r="D1575" s="81" t="s">
        <v>862</v>
      </c>
      <c r="E1575" s="87">
        <v>44771</v>
      </c>
      <c r="F1575" s="103">
        <v>40</v>
      </c>
      <c r="G1575" s="81" t="s">
        <v>1399</v>
      </c>
      <c r="H1575" s="81" t="s">
        <v>1361</v>
      </c>
      <c r="I1575" s="98">
        <v>44796</v>
      </c>
      <c r="J1575" s="81"/>
      <c r="K1575" s="97" t="s">
        <v>882</v>
      </c>
      <c r="L1575" s="82" t="s">
        <v>1376</v>
      </c>
      <c r="M1575" s="77" t="s">
        <v>7</v>
      </c>
      <c r="N1575" s="83"/>
      <c r="O1575" s="84"/>
      <c r="P1575" s="76">
        <v>70</v>
      </c>
      <c r="Q1575" s="127">
        <v>24000</v>
      </c>
      <c r="R1575" s="127">
        <v>2</v>
      </c>
      <c r="S1575" s="85" t="s">
        <v>902</v>
      </c>
      <c r="T1575" s="114" t="s">
        <v>962</v>
      </c>
      <c r="U1575" s="114">
        <v>14.62</v>
      </c>
      <c r="V1575" s="90" t="s">
        <v>884</v>
      </c>
    </row>
    <row r="1576" spans="1:22" ht="15" customHeight="1">
      <c r="A1576" s="155">
        <v>94354016</v>
      </c>
      <c r="B1576" s="132">
        <v>44766</v>
      </c>
      <c r="C1576" s="79">
        <v>44766</v>
      </c>
      <c r="D1576" s="81" t="s">
        <v>862</v>
      </c>
      <c r="E1576" s="87">
        <v>44771</v>
      </c>
      <c r="F1576" s="103">
        <v>40</v>
      </c>
      <c r="G1576" s="81" t="s">
        <v>1399</v>
      </c>
      <c r="H1576" s="81" t="s">
        <v>1361</v>
      </c>
      <c r="I1576" s="98">
        <v>44796</v>
      </c>
      <c r="J1576" s="81"/>
      <c r="K1576" s="97" t="s">
        <v>882</v>
      </c>
      <c r="L1576" s="82" t="s">
        <v>1376</v>
      </c>
      <c r="M1576" s="77" t="s">
        <v>7</v>
      </c>
      <c r="N1576" s="83"/>
      <c r="O1576" s="84"/>
      <c r="P1576" s="76">
        <v>73</v>
      </c>
      <c r="Q1576" s="76">
        <v>20000</v>
      </c>
      <c r="R1576" s="76">
        <v>2</v>
      </c>
      <c r="S1576" s="85" t="s">
        <v>902</v>
      </c>
      <c r="T1576" s="76" t="s">
        <v>903</v>
      </c>
      <c r="U1576" s="81">
        <v>14.62</v>
      </c>
      <c r="V1576" s="90" t="s">
        <v>884</v>
      </c>
    </row>
    <row r="1577" spans="1:22" ht="15" customHeight="1">
      <c r="A1577" s="155">
        <v>95306593</v>
      </c>
      <c r="B1577" s="132">
        <v>44766</v>
      </c>
      <c r="C1577" s="79">
        <v>44766</v>
      </c>
      <c r="D1577" s="81" t="s">
        <v>862</v>
      </c>
      <c r="E1577" s="87">
        <v>44771</v>
      </c>
      <c r="F1577" s="103">
        <v>40</v>
      </c>
      <c r="G1577" s="81" t="s">
        <v>1399</v>
      </c>
      <c r="H1577" s="81" t="s">
        <v>1361</v>
      </c>
      <c r="I1577" s="98">
        <v>44796</v>
      </c>
      <c r="J1577" s="81"/>
      <c r="K1577" s="97" t="s">
        <v>882</v>
      </c>
      <c r="L1577" s="82" t="s">
        <v>1376</v>
      </c>
      <c r="M1577" s="77" t="s">
        <v>7</v>
      </c>
      <c r="N1577" s="83">
        <v>44805</v>
      </c>
      <c r="O1577" s="84"/>
      <c r="P1577" s="76">
        <v>73</v>
      </c>
      <c r="Q1577" s="76">
        <v>19600</v>
      </c>
      <c r="R1577" s="76">
        <v>2</v>
      </c>
      <c r="S1577" s="85" t="s">
        <v>902</v>
      </c>
      <c r="T1577" s="76" t="s">
        <v>903</v>
      </c>
      <c r="U1577" s="81">
        <v>14.62</v>
      </c>
      <c r="V1577" s="90" t="s">
        <v>884</v>
      </c>
    </row>
    <row r="1578" spans="1:22" ht="15" customHeight="1">
      <c r="A1578" s="155">
        <v>94443140</v>
      </c>
      <c r="B1578" s="132">
        <v>44763</v>
      </c>
      <c r="C1578" s="79">
        <v>44763</v>
      </c>
      <c r="D1578" s="77" t="s">
        <v>862</v>
      </c>
      <c r="E1578" s="87">
        <v>44771</v>
      </c>
      <c r="F1578" s="103">
        <v>40</v>
      </c>
      <c r="G1578" s="81" t="s">
        <v>1399</v>
      </c>
      <c r="H1578" s="81" t="s">
        <v>1278</v>
      </c>
      <c r="I1578" s="98">
        <v>44792</v>
      </c>
      <c r="J1578" s="81"/>
      <c r="K1578" s="97" t="s">
        <v>882</v>
      </c>
      <c r="L1578" s="82" t="s">
        <v>1279</v>
      </c>
      <c r="M1578" s="77" t="s">
        <v>7</v>
      </c>
      <c r="N1578" s="83"/>
      <c r="O1578" s="84"/>
      <c r="P1578" s="76">
        <v>73</v>
      </c>
      <c r="Q1578" s="76">
        <v>20900</v>
      </c>
      <c r="R1578" s="76">
        <v>2</v>
      </c>
      <c r="S1578" s="85" t="s">
        <v>902</v>
      </c>
      <c r="T1578" s="76" t="s">
        <v>905</v>
      </c>
      <c r="U1578" s="81">
        <v>14.62</v>
      </c>
      <c r="V1578" s="90" t="s">
        <v>884</v>
      </c>
    </row>
    <row r="1579" spans="1:22" ht="15" customHeight="1">
      <c r="A1579" s="155">
        <v>95430997</v>
      </c>
      <c r="B1579" s="132">
        <v>44763</v>
      </c>
      <c r="C1579" s="79">
        <v>44763</v>
      </c>
      <c r="D1579" s="77" t="s">
        <v>862</v>
      </c>
      <c r="E1579" s="87">
        <v>44771</v>
      </c>
      <c r="F1579" s="103">
        <v>40</v>
      </c>
      <c r="G1579" s="81" t="s">
        <v>1399</v>
      </c>
      <c r="H1579" s="81" t="s">
        <v>1278</v>
      </c>
      <c r="I1579" s="98">
        <v>44792</v>
      </c>
      <c r="J1579" s="81"/>
      <c r="K1579" s="97" t="s">
        <v>882</v>
      </c>
      <c r="L1579" s="82" t="s">
        <v>1279</v>
      </c>
      <c r="M1579" s="77" t="s">
        <v>7</v>
      </c>
      <c r="N1579" s="83"/>
      <c r="O1579" s="84"/>
      <c r="P1579" s="76">
        <v>73</v>
      </c>
      <c r="Q1579" s="76">
        <v>19600</v>
      </c>
      <c r="R1579" s="76">
        <v>2</v>
      </c>
      <c r="S1579" s="85" t="s">
        <v>902</v>
      </c>
      <c r="T1579" s="76" t="s">
        <v>903</v>
      </c>
      <c r="U1579" s="81">
        <v>14.62</v>
      </c>
      <c r="V1579" s="90" t="s">
        <v>884</v>
      </c>
    </row>
    <row r="1580" spans="1:22" ht="15" customHeight="1">
      <c r="A1580" s="155">
        <v>94353661</v>
      </c>
      <c r="B1580" s="132">
        <v>44763</v>
      </c>
      <c r="C1580" s="79">
        <v>44763</v>
      </c>
      <c r="D1580" s="77" t="s">
        <v>862</v>
      </c>
      <c r="E1580" s="87">
        <v>44771</v>
      </c>
      <c r="F1580" s="103">
        <v>40</v>
      </c>
      <c r="G1580" s="81" t="s">
        <v>1399</v>
      </c>
      <c r="H1580" s="81" t="s">
        <v>1278</v>
      </c>
      <c r="I1580" s="98">
        <v>44792</v>
      </c>
      <c r="J1580" s="81"/>
      <c r="K1580" s="97" t="s">
        <v>882</v>
      </c>
      <c r="L1580" s="82" t="s">
        <v>1279</v>
      </c>
      <c r="M1580" s="77" t="s">
        <v>7</v>
      </c>
      <c r="N1580" s="83"/>
      <c r="O1580" s="84"/>
      <c r="P1580" s="76">
        <v>73</v>
      </c>
      <c r="Q1580" s="76">
        <v>20000</v>
      </c>
      <c r="R1580" s="76">
        <v>2</v>
      </c>
      <c r="S1580" s="85" t="s">
        <v>902</v>
      </c>
      <c r="T1580" s="76" t="s">
        <v>903</v>
      </c>
      <c r="U1580" s="81">
        <v>14.62</v>
      </c>
      <c r="V1580" s="90" t="s">
        <v>884</v>
      </c>
    </row>
    <row r="1581" spans="1:22" ht="15" customHeight="1">
      <c r="A1581" s="155">
        <v>94495751</v>
      </c>
      <c r="B1581" s="132">
        <v>44763</v>
      </c>
      <c r="C1581" s="79">
        <v>44763</v>
      </c>
      <c r="D1581" s="77" t="s">
        <v>862</v>
      </c>
      <c r="E1581" s="87">
        <v>44771</v>
      </c>
      <c r="F1581" s="103">
        <v>40</v>
      </c>
      <c r="G1581" s="81" t="s">
        <v>1399</v>
      </c>
      <c r="H1581" s="81" t="s">
        <v>1278</v>
      </c>
      <c r="I1581" s="98">
        <v>44792</v>
      </c>
      <c r="J1581" s="81"/>
      <c r="K1581" s="97" t="s">
        <v>882</v>
      </c>
      <c r="L1581" s="82" t="s">
        <v>1279</v>
      </c>
      <c r="M1581" s="77" t="s">
        <v>7</v>
      </c>
      <c r="N1581" s="83">
        <v>44806</v>
      </c>
      <c r="O1581" s="84"/>
      <c r="P1581" s="76">
        <v>72</v>
      </c>
      <c r="Q1581" s="76">
        <v>19600</v>
      </c>
      <c r="R1581" s="76">
        <v>2</v>
      </c>
      <c r="S1581" s="85" t="s">
        <v>902</v>
      </c>
      <c r="T1581" s="81" t="s">
        <v>906</v>
      </c>
      <c r="U1581" s="81">
        <v>14.62</v>
      </c>
      <c r="V1581" s="90" t="s">
        <v>884</v>
      </c>
    </row>
    <row r="1582" spans="1:22" ht="15" customHeight="1">
      <c r="A1582" s="155">
        <v>54336367</v>
      </c>
      <c r="B1582" s="78">
        <v>44761</v>
      </c>
      <c r="C1582" s="79">
        <v>44761</v>
      </c>
      <c r="D1582" s="77" t="s">
        <v>862</v>
      </c>
      <c r="E1582" s="87">
        <v>44771</v>
      </c>
      <c r="F1582" s="103">
        <v>40</v>
      </c>
      <c r="G1582" s="81" t="s">
        <v>1399</v>
      </c>
      <c r="H1582" s="81" t="s">
        <v>1276</v>
      </c>
      <c r="I1582" s="78">
        <v>44792</v>
      </c>
      <c r="J1582" s="81"/>
      <c r="K1582" s="97" t="s">
        <v>882</v>
      </c>
      <c r="L1582" s="82" t="s">
        <v>1277</v>
      </c>
      <c r="M1582" s="77" t="s">
        <v>7</v>
      </c>
      <c r="N1582" s="83"/>
      <c r="O1582" s="84"/>
      <c r="P1582" s="76">
        <v>70</v>
      </c>
      <c r="Q1582" s="127">
        <v>21000</v>
      </c>
      <c r="R1582" s="127">
        <v>2</v>
      </c>
      <c r="S1582" s="128" t="s">
        <v>953</v>
      </c>
      <c r="T1582" s="129" t="s">
        <v>954</v>
      </c>
      <c r="U1582" s="114">
        <v>14.62</v>
      </c>
      <c r="V1582" s="90" t="s">
        <v>884</v>
      </c>
    </row>
    <row r="1583" spans="1:22" ht="15" customHeight="1">
      <c r="A1583" s="155">
        <v>54351440</v>
      </c>
      <c r="B1583" s="78">
        <v>44761</v>
      </c>
      <c r="C1583" s="79">
        <v>44761</v>
      </c>
      <c r="D1583" s="77" t="s">
        <v>862</v>
      </c>
      <c r="E1583" s="87">
        <v>44771</v>
      </c>
      <c r="F1583" s="103">
        <v>40</v>
      </c>
      <c r="G1583" s="81" t="s">
        <v>1399</v>
      </c>
      <c r="H1583" s="81" t="s">
        <v>1276</v>
      </c>
      <c r="I1583" s="78">
        <v>44792</v>
      </c>
      <c r="J1583" s="81"/>
      <c r="K1583" s="97" t="s">
        <v>882</v>
      </c>
      <c r="L1583" s="82" t="s">
        <v>1277</v>
      </c>
      <c r="M1583" s="77" t="s">
        <v>7</v>
      </c>
      <c r="N1583" s="83"/>
      <c r="O1583" s="84"/>
      <c r="P1583" s="76">
        <v>70</v>
      </c>
      <c r="Q1583" s="127">
        <v>21000</v>
      </c>
      <c r="R1583" s="127">
        <v>2</v>
      </c>
      <c r="S1583" s="128" t="s">
        <v>953</v>
      </c>
      <c r="T1583" s="129" t="s">
        <v>954</v>
      </c>
      <c r="U1583" s="114">
        <v>14.62</v>
      </c>
      <c r="V1583" s="90" t="s">
        <v>884</v>
      </c>
    </row>
    <row r="1584" spans="1:22" ht="15" customHeight="1">
      <c r="A1584" s="155">
        <v>90966235</v>
      </c>
      <c r="B1584" s="78">
        <v>44761</v>
      </c>
      <c r="C1584" s="79">
        <v>44761</v>
      </c>
      <c r="D1584" s="77" t="s">
        <v>862</v>
      </c>
      <c r="E1584" s="87">
        <v>44771</v>
      </c>
      <c r="F1584" s="103">
        <v>40</v>
      </c>
      <c r="G1584" s="81" t="s">
        <v>1399</v>
      </c>
      <c r="H1584" s="81" t="s">
        <v>1276</v>
      </c>
      <c r="I1584" s="78">
        <v>44792</v>
      </c>
      <c r="J1584" s="81"/>
      <c r="K1584" s="97" t="s">
        <v>882</v>
      </c>
      <c r="L1584" s="82" t="s">
        <v>1277</v>
      </c>
      <c r="M1584" s="77" t="s">
        <v>7</v>
      </c>
      <c r="N1584" s="83"/>
      <c r="O1584" s="84"/>
      <c r="P1584" s="76">
        <v>73</v>
      </c>
      <c r="Q1584" s="76">
        <v>19500</v>
      </c>
      <c r="R1584" s="76">
        <v>2</v>
      </c>
      <c r="S1584" s="85" t="s">
        <v>902</v>
      </c>
      <c r="T1584" s="76" t="s">
        <v>903</v>
      </c>
      <c r="U1584" s="81">
        <v>14.62</v>
      </c>
      <c r="V1584" s="90" t="s">
        <v>884</v>
      </c>
    </row>
    <row r="1585" spans="1:22" ht="15" customHeight="1">
      <c r="A1585" s="155">
        <v>94267002</v>
      </c>
      <c r="B1585" s="78">
        <v>44761</v>
      </c>
      <c r="C1585" s="79">
        <v>44761</v>
      </c>
      <c r="D1585" s="77" t="s">
        <v>862</v>
      </c>
      <c r="E1585" s="87">
        <v>44771</v>
      </c>
      <c r="F1585" s="103">
        <v>40</v>
      </c>
      <c r="G1585" s="81" t="s">
        <v>1399</v>
      </c>
      <c r="H1585" s="81" t="s">
        <v>1276</v>
      </c>
      <c r="I1585" s="78">
        <v>44792</v>
      </c>
      <c r="J1585" s="81"/>
      <c r="K1585" s="97" t="s">
        <v>882</v>
      </c>
      <c r="L1585" s="82" t="s">
        <v>1277</v>
      </c>
      <c r="M1585" s="77" t="s">
        <v>7</v>
      </c>
      <c r="N1585" s="83"/>
      <c r="O1585" s="84"/>
      <c r="P1585" s="76">
        <v>70</v>
      </c>
      <c r="Q1585" s="127">
        <v>24000</v>
      </c>
      <c r="R1585" s="127">
        <v>2</v>
      </c>
      <c r="S1585" s="85" t="s">
        <v>902</v>
      </c>
      <c r="T1585" s="114" t="s">
        <v>962</v>
      </c>
      <c r="U1585" s="114">
        <v>14.62</v>
      </c>
      <c r="V1585" s="90" t="s">
        <v>884</v>
      </c>
    </row>
    <row r="1586" spans="1:22" ht="15" customHeight="1">
      <c r="A1586" s="155">
        <v>94272556</v>
      </c>
      <c r="B1586" s="78">
        <v>44761</v>
      </c>
      <c r="C1586" s="79">
        <v>44761</v>
      </c>
      <c r="D1586" s="77" t="s">
        <v>862</v>
      </c>
      <c r="E1586" s="87">
        <v>44771</v>
      </c>
      <c r="F1586" s="103">
        <v>40</v>
      </c>
      <c r="G1586" s="81" t="s">
        <v>1399</v>
      </c>
      <c r="H1586" s="81" t="s">
        <v>1276</v>
      </c>
      <c r="I1586" s="78">
        <v>44792</v>
      </c>
      <c r="J1586" s="81"/>
      <c r="K1586" s="97" t="s">
        <v>882</v>
      </c>
      <c r="L1586" s="82" t="s">
        <v>1277</v>
      </c>
      <c r="M1586" s="77" t="s">
        <v>7</v>
      </c>
      <c r="N1586" s="83"/>
      <c r="O1586" s="84"/>
      <c r="P1586" s="76">
        <v>70</v>
      </c>
      <c r="Q1586" s="127">
        <v>24000</v>
      </c>
      <c r="R1586" s="127">
        <v>2</v>
      </c>
      <c r="S1586" s="85" t="s">
        <v>902</v>
      </c>
      <c r="T1586" s="114" t="s">
        <v>962</v>
      </c>
      <c r="U1586" s="114">
        <v>14.62</v>
      </c>
      <c r="V1586" s="90" t="s">
        <v>884</v>
      </c>
    </row>
    <row r="1587" spans="1:22" ht="15" customHeight="1">
      <c r="A1587" s="155">
        <v>94281045</v>
      </c>
      <c r="B1587" s="78">
        <v>44761</v>
      </c>
      <c r="C1587" s="79">
        <v>44761</v>
      </c>
      <c r="D1587" s="77" t="s">
        <v>862</v>
      </c>
      <c r="E1587" s="87">
        <v>44771</v>
      </c>
      <c r="F1587" s="103">
        <v>40</v>
      </c>
      <c r="G1587" s="81" t="s">
        <v>1399</v>
      </c>
      <c r="H1587" s="81" t="s">
        <v>1276</v>
      </c>
      <c r="I1587" s="78">
        <v>44792</v>
      </c>
      <c r="J1587" s="81"/>
      <c r="K1587" s="97" t="s">
        <v>882</v>
      </c>
      <c r="L1587" s="82" t="s">
        <v>1277</v>
      </c>
      <c r="M1587" s="77" t="s">
        <v>7</v>
      </c>
      <c r="N1587" s="83"/>
      <c r="O1587" s="84"/>
      <c r="P1587" s="76">
        <v>70</v>
      </c>
      <c r="Q1587" s="127">
        <v>24000</v>
      </c>
      <c r="R1587" s="127">
        <v>2</v>
      </c>
      <c r="S1587" s="85" t="s">
        <v>902</v>
      </c>
      <c r="T1587" s="114" t="s">
        <v>962</v>
      </c>
      <c r="U1587" s="114">
        <v>14.62</v>
      </c>
      <c r="V1587" s="90" t="s">
        <v>884</v>
      </c>
    </row>
    <row r="1588" spans="1:22" ht="15" customHeight="1">
      <c r="A1588" s="155">
        <v>94387859</v>
      </c>
      <c r="B1588" s="78">
        <v>44761</v>
      </c>
      <c r="C1588" s="79">
        <v>44761</v>
      </c>
      <c r="D1588" s="77" t="s">
        <v>862</v>
      </c>
      <c r="E1588" s="87">
        <v>44771</v>
      </c>
      <c r="F1588" s="103">
        <v>40</v>
      </c>
      <c r="G1588" s="81" t="s">
        <v>1399</v>
      </c>
      <c r="H1588" s="81" t="s">
        <v>1276</v>
      </c>
      <c r="I1588" s="78">
        <v>44792</v>
      </c>
      <c r="J1588" s="81"/>
      <c r="K1588" s="97" t="s">
        <v>882</v>
      </c>
      <c r="L1588" s="82" t="s">
        <v>1277</v>
      </c>
      <c r="M1588" s="77" t="s">
        <v>7</v>
      </c>
      <c r="N1588" s="83"/>
      <c r="O1588" s="84"/>
      <c r="P1588" s="76">
        <v>73</v>
      </c>
      <c r="Q1588" s="76">
        <v>21000</v>
      </c>
      <c r="R1588" s="76">
        <v>2</v>
      </c>
      <c r="S1588" s="85" t="s">
        <v>902</v>
      </c>
      <c r="T1588" s="76" t="s">
        <v>904</v>
      </c>
      <c r="U1588" s="81">
        <v>14.62</v>
      </c>
      <c r="V1588" s="90" t="s">
        <v>884</v>
      </c>
    </row>
    <row r="1589" spans="1:22" ht="15" customHeight="1">
      <c r="A1589" s="155">
        <v>94409539</v>
      </c>
      <c r="B1589" s="78">
        <v>44761</v>
      </c>
      <c r="C1589" s="79">
        <v>44761</v>
      </c>
      <c r="D1589" s="77" t="s">
        <v>862</v>
      </c>
      <c r="E1589" s="87">
        <v>44771</v>
      </c>
      <c r="F1589" s="103">
        <v>40</v>
      </c>
      <c r="G1589" s="81" t="s">
        <v>1399</v>
      </c>
      <c r="H1589" s="81" t="s">
        <v>1276</v>
      </c>
      <c r="I1589" s="78">
        <v>44792</v>
      </c>
      <c r="J1589" s="81"/>
      <c r="K1589" s="97" t="s">
        <v>882</v>
      </c>
      <c r="L1589" s="82" t="s">
        <v>1277</v>
      </c>
      <c r="M1589" s="77" t="s">
        <v>7</v>
      </c>
      <c r="N1589" s="83"/>
      <c r="O1589" s="84"/>
      <c r="P1589" s="76">
        <v>72</v>
      </c>
      <c r="Q1589" s="76">
        <v>19500</v>
      </c>
      <c r="R1589" s="76">
        <v>2</v>
      </c>
      <c r="S1589" s="85" t="s">
        <v>902</v>
      </c>
      <c r="T1589" s="81" t="s">
        <v>906</v>
      </c>
      <c r="U1589" s="81">
        <v>14.62</v>
      </c>
      <c r="V1589" s="90" t="s">
        <v>884</v>
      </c>
    </row>
    <row r="1590" spans="1:22" ht="15" customHeight="1">
      <c r="A1590" s="155">
        <v>94462801</v>
      </c>
      <c r="B1590" s="78">
        <v>44761</v>
      </c>
      <c r="C1590" s="79">
        <v>44761</v>
      </c>
      <c r="D1590" s="77" t="s">
        <v>862</v>
      </c>
      <c r="E1590" s="87">
        <v>44771</v>
      </c>
      <c r="F1590" s="103">
        <v>40</v>
      </c>
      <c r="G1590" s="81" t="s">
        <v>1399</v>
      </c>
      <c r="H1590" s="81" t="s">
        <v>1276</v>
      </c>
      <c r="I1590" s="78">
        <v>44792</v>
      </c>
      <c r="J1590" s="81"/>
      <c r="K1590" s="97" t="s">
        <v>882</v>
      </c>
      <c r="L1590" s="82" t="s">
        <v>1277</v>
      </c>
      <c r="M1590" s="77" t="s">
        <v>7</v>
      </c>
      <c r="N1590" s="83"/>
      <c r="O1590" s="84"/>
      <c r="P1590" s="76">
        <v>73</v>
      </c>
      <c r="Q1590" s="76">
        <v>20800</v>
      </c>
      <c r="R1590" s="76">
        <v>2</v>
      </c>
      <c r="S1590" s="85" t="s">
        <v>902</v>
      </c>
      <c r="T1590" s="76" t="s">
        <v>905</v>
      </c>
      <c r="U1590" s="81">
        <v>14.62</v>
      </c>
      <c r="V1590" s="90" t="s">
        <v>884</v>
      </c>
    </row>
    <row r="1591" spans="1:22" ht="15" customHeight="1">
      <c r="A1591" s="155">
        <v>95373593</v>
      </c>
      <c r="B1591" s="78">
        <v>44761</v>
      </c>
      <c r="C1591" s="79">
        <v>44761</v>
      </c>
      <c r="D1591" s="77" t="s">
        <v>862</v>
      </c>
      <c r="E1591" s="87">
        <v>44771</v>
      </c>
      <c r="F1591" s="103">
        <v>40</v>
      </c>
      <c r="G1591" s="81" t="s">
        <v>1399</v>
      </c>
      <c r="H1591" s="81" t="s">
        <v>1276</v>
      </c>
      <c r="I1591" s="78">
        <v>44792</v>
      </c>
      <c r="J1591" s="81"/>
      <c r="K1591" s="97" t="s">
        <v>882</v>
      </c>
      <c r="L1591" s="82" t="s">
        <v>1277</v>
      </c>
      <c r="M1591" s="77" t="s">
        <v>7</v>
      </c>
      <c r="N1591" s="83"/>
      <c r="O1591" s="84"/>
      <c r="P1591" s="76">
        <v>73</v>
      </c>
      <c r="Q1591" s="76">
        <v>19600</v>
      </c>
      <c r="R1591" s="76">
        <v>2</v>
      </c>
      <c r="S1591" s="85" t="s">
        <v>902</v>
      </c>
      <c r="T1591" s="76" t="s">
        <v>903</v>
      </c>
      <c r="U1591" s="81">
        <v>14.62</v>
      </c>
      <c r="V1591" s="90" t="s">
        <v>884</v>
      </c>
    </row>
    <row r="1592" spans="1:22" ht="15" customHeight="1">
      <c r="A1592" s="155">
        <v>54307186</v>
      </c>
      <c r="B1592" s="78">
        <v>44766</v>
      </c>
      <c r="C1592" s="79">
        <v>44767</v>
      </c>
      <c r="D1592" s="77" t="s">
        <v>862</v>
      </c>
      <c r="E1592" s="87">
        <v>44771</v>
      </c>
      <c r="F1592" s="103">
        <v>40</v>
      </c>
      <c r="G1592" s="81" t="s">
        <v>1399</v>
      </c>
      <c r="H1592" s="81" t="s">
        <v>1378</v>
      </c>
      <c r="I1592" s="98">
        <v>44796</v>
      </c>
      <c r="J1592" s="81"/>
      <c r="K1592" s="97" t="s">
        <v>882</v>
      </c>
      <c r="L1592" s="82" t="s">
        <v>1383</v>
      </c>
      <c r="M1592" s="77" t="s">
        <v>7</v>
      </c>
      <c r="N1592" s="83"/>
      <c r="O1592" s="84"/>
      <c r="P1592" s="76">
        <v>70</v>
      </c>
      <c r="Q1592" s="127">
        <v>21000</v>
      </c>
      <c r="R1592" s="127">
        <v>2</v>
      </c>
      <c r="S1592" s="128" t="s">
        <v>953</v>
      </c>
      <c r="T1592" s="129" t="s">
        <v>954</v>
      </c>
      <c r="U1592" s="114">
        <v>14.62</v>
      </c>
      <c r="V1592" s="90" t="s">
        <v>884</v>
      </c>
    </row>
    <row r="1593" spans="1:22" ht="15" customHeight="1">
      <c r="A1593" s="155">
        <v>59950337</v>
      </c>
      <c r="B1593" s="78">
        <v>44766</v>
      </c>
      <c r="C1593" s="79">
        <v>44767</v>
      </c>
      <c r="D1593" s="77" t="s">
        <v>862</v>
      </c>
      <c r="E1593" s="87">
        <v>44771</v>
      </c>
      <c r="F1593" s="103">
        <v>40</v>
      </c>
      <c r="G1593" s="81" t="s">
        <v>1399</v>
      </c>
      <c r="H1593" s="81" t="s">
        <v>1378</v>
      </c>
      <c r="I1593" s="98">
        <v>44796</v>
      </c>
      <c r="J1593" s="81"/>
      <c r="K1593" s="97" t="s">
        <v>882</v>
      </c>
      <c r="L1593" s="82" t="s">
        <v>1383</v>
      </c>
      <c r="M1593" s="77" t="s">
        <v>7</v>
      </c>
      <c r="N1593" s="83"/>
      <c r="O1593" s="84"/>
      <c r="P1593" s="76">
        <v>70</v>
      </c>
      <c r="Q1593" s="127">
        <v>24000</v>
      </c>
      <c r="R1593" s="127">
        <v>2</v>
      </c>
      <c r="S1593" s="85" t="s">
        <v>902</v>
      </c>
      <c r="T1593" s="114" t="s">
        <v>962</v>
      </c>
      <c r="U1593" s="114">
        <v>14.62</v>
      </c>
      <c r="V1593" s="90" t="s">
        <v>884</v>
      </c>
    </row>
    <row r="1594" spans="1:22" ht="15" customHeight="1">
      <c r="A1594" s="155">
        <v>94270022</v>
      </c>
      <c r="B1594" s="78">
        <v>44766</v>
      </c>
      <c r="C1594" s="79">
        <v>44767</v>
      </c>
      <c r="D1594" s="77" t="s">
        <v>862</v>
      </c>
      <c r="E1594" s="87">
        <v>44771</v>
      </c>
      <c r="F1594" s="103">
        <v>40</v>
      </c>
      <c r="G1594" s="81" t="s">
        <v>1399</v>
      </c>
      <c r="H1594" s="81" t="s">
        <v>1378</v>
      </c>
      <c r="I1594" s="98">
        <v>44796</v>
      </c>
      <c r="J1594" s="81"/>
      <c r="K1594" s="97" t="s">
        <v>882</v>
      </c>
      <c r="L1594" s="82" t="s">
        <v>1383</v>
      </c>
      <c r="M1594" s="77" t="s">
        <v>7</v>
      </c>
      <c r="N1594" s="83"/>
      <c r="O1594" s="84"/>
      <c r="P1594" s="76">
        <v>70</v>
      </c>
      <c r="Q1594" s="127">
        <v>24000</v>
      </c>
      <c r="R1594" s="127">
        <v>2</v>
      </c>
      <c r="S1594" s="85" t="s">
        <v>902</v>
      </c>
      <c r="T1594" s="114" t="s">
        <v>962</v>
      </c>
      <c r="U1594" s="114">
        <v>14.62</v>
      </c>
      <c r="V1594" s="90" t="s">
        <v>884</v>
      </c>
    </row>
    <row r="1595" spans="1:22" ht="15" customHeight="1">
      <c r="A1595" s="155">
        <v>94448867</v>
      </c>
      <c r="B1595" s="78">
        <v>44766</v>
      </c>
      <c r="C1595" s="79">
        <v>44767</v>
      </c>
      <c r="D1595" s="77" t="s">
        <v>862</v>
      </c>
      <c r="E1595" s="87">
        <v>44771</v>
      </c>
      <c r="F1595" s="103">
        <v>40</v>
      </c>
      <c r="G1595" s="81" t="s">
        <v>1399</v>
      </c>
      <c r="H1595" s="81" t="s">
        <v>1378</v>
      </c>
      <c r="I1595" s="98">
        <v>44796</v>
      </c>
      <c r="J1595" s="81"/>
      <c r="K1595" s="97" t="s">
        <v>882</v>
      </c>
      <c r="L1595" s="82" t="s">
        <v>1383</v>
      </c>
      <c r="M1595" s="77" t="s">
        <v>7</v>
      </c>
      <c r="N1595" s="83"/>
      <c r="O1595" s="84"/>
      <c r="P1595" s="76">
        <v>73</v>
      </c>
      <c r="Q1595" s="76">
        <v>20800</v>
      </c>
      <c r="R1595" s="76">
        <v>2</v>
      </c>
      <c r="S1595" s="85" t="s">
        <v>902</v>
      </c>
      <c r="T1595" s="76" t="s">
        <v>905</v>
      </c>
      <c r="U1595" s="81">
        <v>14.62</v>
      </c>
      <c r="V1595" s="90" t="s">
        <v>884</v>
      </c>
    </row>
    <row r="1596" spans="1:22" ht="15" customHeight="1">
      <c r="A1596" s="155">
        <v>94474616</v>
      </c>
      <c r="B1596" s="78">
        <v>44766</v>
      </c>
      <c r="C1596" s="79">
        <v>44767</v>
      </c>
      <c r="D1596" s="77" t="s">
        <v>862</v>
      </c>
      <c r="E1596" s="87">
        <v>44771</v>
      </c>
      <c r="F1596" s="103">
        <v>40</v>
      </c>
      <c r="G1596" s="81" t="s">
        <v>1399</v>
      </c>
      <c r="H1596" s="81" t="s">
        <v>1378</v>
      </c>
      <c r="I1596" s="98">
        <v>44796</v>
      </c>
      <c r="J1596" s="81"/>
      <c r="K1596" s="97" t="s">
        <v>882</v>
      </c>
      <c r="L1596" s="82" t="s">
        <v>1383</v>
      </c>
      <c r="M1596" s="77" t="s">
        <v>7</v>
      </c>
      <c r="N1596" s="83"/>
      <c r="O1596" s="84"/>
      <c r="P1596" s="76">
        <v>73</v>
      </c>
      <c r="Q1596" s="76">
        <v>19500</v>
      </c>
      <c r="R1596" s="76">
        <v>2</v>
      </c>
      <c r="S1596" s="85" t="s">
        <v>902</v>
      </c>
      <c r="T1596" s="76" t="s">
        <v>903</v>
      </c>
      <c r="U1596" s="81">
        <v>14.62</v>
      </c>
      <c r="V1596" s="90" t="s">
        <v>884</v>
      </c>
    </row>
    <row r="1597" spans="1:22" ht="15" customHeight="1">
      <c r="A1597" s="155">
        <v>95445698</v>
      </c>
      <c r="B1597" s="78">
        <v>44761</v>
      </c>
      <c r="C1597" s="79">
        <v>44761</v>
      </c>
      <c r="D1597" s="77" t="s">
        <v>862</v>
      </c>
      <c r="E1597" s="87">
        <v>44771</v>
      </c>
      <c r="F1597" s="103">
        <v>40</v>
      </c>
      <c r="G1597" s="81" t="s">
        <v>1399</v>
      </c>
      <c r="H1597" s="81" t="s">
        <v>1400</v>
      </c>
      <c r="I1597" s="139" t="s">
        <v>1401</v>
      </c>
      <c r="J1597" s="81"/>
      <c r="K1597" s="97" t="s">
        <v>882</v>
      </c>
      <c r="L1597" s="82" t="s">
        <v>1277</v>
      </c>
      <c r="M1597" s="77" t="s">
        <v>7</v>
      </c>
      <c r="N1597" s="83"/>
      <c r="O1597" s="84"/>
      <c r="P1597" s="76">
        <v>72</v>
      </c>
      <c r="Q1597" s="76">
        <v>21200</v>
      </c>
      <c r="R1597" s="76">
        <v>2</v>
      </c>
      <c r="S1597" s="85" t="s">
        <v>902</v>
      </c>
      <c r="T1597" s="76" t="s">
        <v>1007</v>
      </c>
      <c r="U1597" s="81">
        <v>14.62</v>
      </c>
      <c r="V1597" s="90" t="s">
        <v>884</v>
      </c>
    </row>
    <row r="1598" spans="1:22" ht="15" customHeight="1">
      <c r="A1598" s="155">
        <v>94827722</v>
      </c>
      <c r="B1598" s="78">
        <v>44761</v>
      </c>
      <c r="C1598" s="79">
        <v>44761</v>
      </c>
      <c r="D1598" s="77" t="s">
        <v>862</v>
      </c>
      <c r="E1598" s="87">
        <v>44771</v>
      </c>
      <c r="F1598" s="102">
        <v>60</v>
      </c>
      <c r="G1598" s="81" t="s">
        <v>1399</v>
      </c>
      <c r="H1598" s="81" t="s">
        <v>1276</v>
      </c>
      <c r="I1598" s="78">
        <v>44792</v>
      </c>
      <c r="J1598" s="81"/>
      <c r="K1598" s="97" t="s">
        <v>882</v>
      </c>
      <c r="L1598" s="82" t="s">
        <v>1277</v>
      </c>
      <c r="M1598" s="77" t="s">
        <v>7</v>
      </c>
      <c r="N1598" s="83"/>
      <c r="O1598" s="84"/>
      <c r="P1598" s="76">
        <v>68</v>
      </c>
      <c r="Q1598" s="76">
        <v>24000</v>
      </c>
      <c r="R1598" s="76">
        <v>3</v>
      </c>
      <c r="S1598" s="85" t="s">
        <v>899</v>
      </c>
      <c r="T1598" s="76" t="s">
        <v>901</v>
      </c>
      <c r="U1598" s="81">
        <v>19.62</v>
      </c>
      <c r="V1598" s="90" t="s">
        <v>884</v>
      </c>
    </row>
    <row r="1599" spans="1:22" ht="15" customHeight="1">
      <c r="A1599" s="155">
        <v>94833050</v>
      </c>
      <c r="B1599" s="78">
        <v>44761</v>
      </c>
      <c r="C1599" s="79">
        <v>44761</v>
      </c>
      <c r="D1599" s="77" t="s">
        <v>862</v>
      </c>
      <c r="E1599" s="87">
        <v>44771</v>
      </c>
      <c r="F1599" s="102">
        <v>60</v>
      </c>
      <c r="G1599" s="81" t="s">
        <v>1399</v>
      </c>
      <c r="H1599" s="81" t="s">
        <v>1276</v>
      </c>
      <c r="I1599" s="78">
        <v>44792</v>
      </c>
      <c r="J1599" s="81"/>
      <c r="K1599" s="97" t="s">
        <v>882</v>
      </c>
      <c r="L1599" s="82" t="s">
        <v>1277</v>
      </c>
      <c r="M1599" s="77" t="s">
        <v>7</v>
      </c>
      <c r="N1599" s="83"/>
      <c r="O1599" s="84"/>
      <c r="P1599" s="76">
        <v>68</v>
      </c>
      <c r="Q1599" s="76">
        <v>24000</v>
      </c>
      <c r="R1599" s="76">
        <v>3</v>
      </c>
      <c r="S1599" s="85" t="s">
        <v>899</v>
      </c>
      <c r="T1599" s="76" t="s">
        <v>901</v>
      </c>
      <c r="U1599" s="81">
        <v>19.62</v>
      </c>
      <c r="V1599" s="90" t="s">
        <v>884</v>
      </c>
    </row>
    <row r="1600" spans="1:22" ht="15" customHeight="1">
      <c r="A1600" s="155">
        <v>94838828</v>
      </c>
      <c r="B1600" s="78">
        <v>44761</v>
      </c>
      <c r="C1600" s="79">
        <v>44761</v>
      </c>
      <c r="D1600" s="77" t="s">
        <v>862</v>
      </c>
      <c r="E1600" s="87">
        <v>44771</v>
      </c>
      <c r="F1600" s="102">
        <v>60</v>
      </c>
      <c r="G1600" s="81" t="s">
        <v>1399</v>
      </c>
      <c r="H1600" s="81" t="s">
        <v>1276</v>
      </c>
      <c r="I1600" s="78">
        <v>44792</v>
      </c>
      <c r="J1600" s="81"/>
      <c r="K1600" s="97" t="s">
        <v>882</v>
      </c>
      <c r="L1600" s="82" t="s">
        <v>1277</v>
      </c>
      <c r="M1600" s="77" t="s">
        <v>7</v>
      </c>
      <c r="N1600" s="83"/>
      <c r="O1600" s="84"/>
      <c r="P1600" s="76">
        <v>68</v>
      </c>
      <c r="Q1600" s="76">
        <v>25200</v>
      </c>
      <c r="R1600" s="76">
        <v>3</v>
      </c>
      <c r="S1600" s="85" t="s">
        <v>899</v>
      </c>
      <c r="T1600" s="76" t="s">
        <v>901</v>
      </c>
      <c r="U1600" s="81">
        <v>19.62</v>
      </c>
      <c r="V1600" s="90" t="s">
        <v>884</v>
      </c>
    </row>
    <row r="1601" spans="1:22" ht="15" customHeight="1">
      <c r="A1601" s="155">
        <v>94825809</v>
      </c>
      <c r="B1601" s="78">
        <v>44766</v>
      </c>
      <c r="C1601" s="79">
        <v>44767</v>
      </c>
      <c r="D1601" s="77" t="s">
        <v>862</v>
      </c>
      <c r="E1601" s="87">
        <v>44771</v>
      </c>
      <c r="F1601" s="102">
        <v>60</v>
      </c>
      <c r="G1601" s="81" t="s">
        <v>1399</v>
      </c>
      <c r="H1601" s="81" t="s">
        <v>1378</v>
      </c>
      <c r="I1601" s="98">
        <v>44796</v>
      </c>
      <c r="J1601" s="81"/>
      <c r="K1601" s="97" t="s">
        <v>882</v>
      </c>
      <c r="L1601" s="82" t="s">
        <v>1383</v>
      </c>
      <c r="M1601" s="77" t="s">
        <v>7</v>
      </c>
      <c r="N1601" s="83"/>
      <c r="O1601" s="84"/>
      <c r="P1601" s="76">
        <v>68</v>
      </c>
      <c r="Q1601" s="76">
        <v>23000</v>
      </c>
      <c r="R1601" s="76">
        <v>3</v>
      </c>
      <c r="S1601" s="85" t="s">
        <v>899</v>
      </c>
      <c r="T1601" s="76" t="s">
        <v>901</v>
      </c>
      <c r="U1601" s="81">
        <v>19.62</v>
      </c>
      <c r="V1601" s="90" t="s">
        <v>884</v>
      </c>
    </row>
    <row r="1602" spans="1:22" ht="15" customHeight="1">
      <c r="A1602" s="155">
        <v>94843125</v>
      </c>
      <c r="B1602" s="78">
        <v>44766</v>
      </c>
      <c r="C1602" s="79">
        <v>44767</v>
      </c>
      <c r="D1602" s="77" t="s">
        <v>862</v>
      </c>
      <c r="E1602" s="87">
        <v>44771</v>
      </c>
      <c r="F1602" s="102">
        <v>60</v>
      </c>
      <c r="G1602" s="81" t="s">
        <v>1399</v>
      </c>
      <c r="H1602" s="81" t="s">
        <v>1378</v>
      </c>
      <c r="I1602" s="98">
        <v>44796</v>
      </c>
      <c r="J1602" s="81"/>
      <c r="K1602" s="97" t="s">
        <v>882</v>
      </c>
      <c r="L1602" s="82" t="s">
        <v>1383</v>
      </c>
      <c r="M1602" s="77" t="s">
        <v>7</v>
      </c>
      <c r="N1602" s="83"/>
      <c r="O1602" s="84"/>
      <c r="P1602" s="76">
        <v>68</v>
      </c>
      <c r="Q1602" s="76">
        <v>24000</v>
      </c>
      <c r="R1602" s="76">
        <v>3</v>
      </c>
      <c r="S1602" s="85" t="s">
        <v>899</v>
      </c>
      <c r="T1602" s="76" t="s">
        <v>901</v>
      </c>
      <c r="U1602" s="81">
        <v>19.62</v>
      </c>
      <c r="V1602" s="90" t="s">
        <v>884</v>
      </c>
    </row>
    <row r="1603" spans="1:22" ht="15" customHeight="1">
      <c r="A1603" s="155">
        <v>91983296</v>
      </c>
      <c r="B1603" s="78">
        <v>44766</v>
      </c>
      <c r="C1603" s="79">
        <v>44767</v>
      </c>
      <c r="D1603" s="77" t="s">
        <v>862</v>
      </c>
      <c r="E1603" s="87">
        <v>44771</v>
      </c>
      <c r="F1603" s="81">
        <v>80</v>
      </c>
      <c r="G1603" s="81" t="s">
        <v>1399</v>
      </c>
      <c r="H1603" s="81" t="s">
        <v>1378</v>
      </c>
      <c r="I1603" s="98">
        <v>44796</v>
      </c>
      <c r="J1603" s="81"/>
      <c r="K1603" s="97" t="s">
        <v>882</v>
      </c>
      <c r="L1603" s="82" t="s">
        <v>1383</v>
      </c>
      <c r="M1603" s="77" t="s">
        <v>7</v>
      </c>
      <c r="N1603" s="83"/>
      <c r="O1603" s="84"/>
      <c r="P1603" s="76">
        <v>69</v>
      </c>
      <c r="Q1603" s="81">
        <v>24700</v>
      </c>
      <c r="R1603" s="76">
        <v>4</v>
      </c>
      <c r="S1603" s="85" t="s">
        <v>865</v>
      </c>
      <c r="T1603" s="101" t="s">
        <v>897</v>
      </c>
      <c r="U1603" s="76">
        <v>25.38</v>
      </c>
      <c r="V1603" s="90" t="s">
        <v>884</v>
      </c>
    </row>
    <row r="1604" spans="1:22" ht="15" customHeight="1">
      <c r="A1604" s="155">
        <v>98020548</v>
      </c>
      <c r="B1604" s="78">
        <v>44766</v>
      </c>
      <c r="C1604" s="79">
        <v>44767</v>
      </c>
      <c r="D1604" s="77" t="s">
        <v>862</v>
      </c>
      <c r="E1604" s="87">
        <v>44771</v>
      </c>
      <c r="F1604" s="81">
        <v>80</v>
      </c>
      <c r="G1604" s="81" t="s">
        <v>1399</v>
      </c>
      <c r="H1604" s="81" t="s">
        <v>1378</v>
      </c>
      <c r="I1604" s="98">
        <v>44796</v>
      </c>
      <c r="J1604" s="81"/>
      <c r="K1604" s="97" t="s">
        <v>882</v>
      </c>
      <c r="L1604" s="82" t="s">
        <v>1383</v>
      </c>
      <c r="M1604" s="77" t="s">
        <v>7</v>
      </c>
      <c r="N1604" s="83"/>
      <c r="O1604" s="84"/>
      <c r="P1604" s="76">
        <v>69</v>
      </c>
      <c r="Q1604" s="76">
        <v>25000</v>
      </c>
      <c r="R1604" s="76">
        <v>4</v>
      </c>
      <c r="S1604" s="85" t="s">
        <v>875</v>
      </c>
      <c r="T1604" s="88" t="s">
        <v>876</v>
      </c>
      <c r="U1604" s="76">
        <v>25.22</v>
      </c>
      <c r="V1604" s="90" t="s">
        <v>884</v>
      </c>
    </row>
    <row r="1605" spans="1:22" ht="15" customHeight="1">
      <c r="A1605" s="155">
        <v>98322845</v>
      </c>
      <c r="B1605" s="78">
        <v>44766</v>
      </c>
      <c r="C1605" s="79">
        <v>44767</v>
      </c>
      <c r="D1605" s="77" t="s">
        <v>862</v>
      </c>
      <c r="E1605" s="87">
        <v>44771</v>
      </c>
      <c r="F1605" s="81">
        <v>80</v>
      </c>
      <c r="G1605" s="81" t="s">
        <v>1399</v>
      </c>
      <c r="H1605" s="81" t="s">
        <v>1378</v>
      </c>
      <c r="I1605" s="98">
        <v>44796</v>
      </c>
      <c r="J1605" s="81"/>
      <c r="K1605" s="97" t="s">
        <v>882</v>
      </c>
      <c r="L1605" s="82" t="s">
        <v>1383</v>
      </c>
      <c r="M1605" s="77" t="s">
        <v>7</v>
      </c>
      <c r="N1605" s="83"/>
      <c r="O1605" s="84"/>
      <c r="P1605" s="76">
        <v>68.5</v>
      </c>
      <c r="Q1605" s="76">
        <v>25400</v>
      </c>
      <c r="R1605" s="76">
        <v>4</v>
      </c>
      <c r="S1605" s="85" t="s">
        <v>865</v>
      </c>
      <c r="T1605" s="76" t="s">
        <v>873</v>
      </c>
      <c r="U1605" s="76">
        <v>25.7</v>
      </c>
      <c r="V1605" s="90" t="s">
        <v>884</v>
      </c>
    </row>
    <row r="1606" spans="1:22" ht="15" customHeight="1">
      <c r="A1606" s="155">
        <v>94600798</v>
      </c>
      <c r="B1606" s="132">
        <v>44766</v>
      </c>
      <c r="C1606" s="79">
        <v>44766</v>
      </c>
      <c r="D1606" s="81" t="s">
        <v>862</v>
      </c>
      <c r="E1606" s="87">
        <v>44771</v>
      </c>
      <c r="F1606" s="81">
        <v>80</v>
      </c>
      <c r="G1606" s="81" t="s">
        <v>1399</v>
      </c>
      <c r="H1606" s="81" t="s">
        <v>1361</v>
      </c>
      <c r="I1606" s="98">
        <v>44796</v>
      </c>
      <c r="J1606" s="81"/>
      <c r="K1606" s="97" t="s">
        <v>882</v>
      </c>
      <c r="L1606" s="82" t="s">
        <v>1376</v>
      </c>
      <c r="M1606" s="77" t="s">
        <v>7</v>
      </c>
      <c r="N1606" s="83">
        <v>44826</v>
      </c>
      <c r="O1606" s="84"/>
      <c r="P1606" s="76">
        <v>69</v>
      </c>
      <c r="Q1606" s="81">
        <v>25000</v>
      </c>
      <c r="R1606" s="81">
        <v>4</v>
      </c>
      <c r="S1606" s="89" t="s">
        <v>877</v>
      </c>
      <c r="T1606" s="100" t="s">
        <v>891</v>
      </c>
      <c r="U1606" s="81">
        <v>25.22</v>
      </c>
      <c r="V1606" s="90" t="s">
        <v>884</v>
      </c>
    </row>
    <row r="1607" spans="1:22" ht="15" customHeight="1">
      <c r="A1607" s="155">
        <v>54187695</v>
      </c>
      <c r="B1607" s="78">
        <v>44766</v>
      </c>
      <c r="C1607" s="79">
        <v>44767</v>
      </c>
      <c r="D1607" s="77" t="s">
        <v>862</v>
      </c>
      <c r="E1607" s="87">
        <v>44771</v>
      </c>
      <c r="F1607" s="81">
        <v>80</v>
      </c>
      <c r="G1607" s="81" t="s">
        <v>1399</v>
      </c>
      <c r="H1607" s="81" t="s">
        <v>1378</v>
      </c>
      <c r="I1607" s="98">
        <v>44796</v>
      </c>
      <c r="J1607" s="81"/>
      <c r="K1607" s="97" t="s">
        <v>882</v>
      </c>
      <c r="L1607" s="82" t="s">
        <v>1383</v>
      </c>
      <c r="M1607" s="77" t="s">
        <v>7</v>
      </c>
      <c r="N1607" s="83"/>
      <c r="O1607" s="84"/>
      <c r="P1607" s="76">
        <v>69</v>
      </c>
      <c r="Q1607" s="81">
        <v>25000</v>
      </c>
      <c r="R1607" s="81">
        <v>4</v>
      </c>
      <c r="S1607" s="89" t="s">
        <v>877</v>
      </c>
      <c r="T1607" s="100" t="s">
        <v>891</v>
      </c>
      <c r="U1607" s="81">
        <v>25.22</v>
      </c>
      <c r="V1607" s="90" t="s">
        <v>884</v>
      </c>
    </row>
    <row r="1608" spans="1:22" ht="15" customHeight="1">
      <c r="A1608" s="155">
        <v>59522490</v>
      </c>
      <c r="B1608" s="78">
        <v>44766</v>
      </c>
      <c r="C1608" s="79">
        <v>44767</v>
      </c>
      <c r="D1608" s="77" t="s">
        <v>862</v>
      </c>
      <c r="E1608" s="87">
        <v>44771</v>
      </c>
      <c r="F1608" s="81">
        <v>80</v>
      </c>
      <c r="G1608" s="81" t="s">
        <v>1399</v>
      </c>
      <c r="H1608" s="81" t="s">
        <v>1378</v>
      </c>
      <c r="I1608" s="98">
        <v>44796</v>
      </c>
      <c r="J1608" s="81"/>
      <c r="K1608" s="97" t="s">
        <v>882</v>
      </c>
      <c r="L1608" s="82" t="s">
        <v>1383</v>
      </c>
      <c r="M1608" s="77" t="s">
        <v>7</v>
      </c>
      <c r="N1608" s="83"/>
      <c r="O1608" s="84"/>
      <c r="P1608" s="76">
        <v>69</v>
      </c>
      <c r="Q1608" s="81">
        <v>25000</v>
      </c>
      <c r="R1608" s="81">
        <v>4</v>
      </c>
      <c r="S1608" s="89" t="s">
        <v>877</v>
      </c>
      <c r="T1608" s="100" t="s">
        <v>891</v>
      </c>
      <c r="U1608" s="81">
        <v>25.22</v>
      </c>
      <c r="V1608" s="90" t="s">
        <v>884</v>
      </c>
    </row>
    <row r="1609" spans="1:22" ht="15" customHeight="1">
      <c r="A1609" s="155">
        <v>54106497</v>
      </c>
      <c r="B1609" s="78">
        <v>44766</v>
      </c>
      <c r="C1609" s="79">
        <v>44767</v>
      </c>
      <c r="D1609" s="77" t="s">
        <v>862</v>
      </c>
      <c r="E1609" s="87">
        <v>44771</v>
      </c>
      <c r="F1609" s="81">
        <v>80</v>
      </c>
      <c r="G1609" s="81" t="s">
        <v>1399</v>
      </c>
      <c r="H1609" s="81" t="s">
        <v>1378</v>
      </c>
      <c r="I1609" s="98">
        <v>44796</v>
      </c>
      <c r="J1609" s="81"/>
      <c r="K1609" s="97" t="s">
        <v>882</v>
      </c>
      <c r="L1609" s="82" t="s">
        <v>1383</v>
      </c>
      <c r="M1609" s="77" t="s">
        <v>7</v>
      </c>
      <c r="N1609" s="83"/>
      <c r="O1609" s="84"/>
      <c r="P1609" s="76">
        <v>69</v>
      </c>
      <c r="Q1609" s="81">
        <v>25000</v>
      </c>
      <c r="R1609" s="81">
        <v>4</v>
      </c>
      <c r="S1609" s="89" t="s">
        <v>877</v>
      </c>
      <c r="T1609" s="100" t="s">
        <v>891</v>
      </c>
      <c r="U1609" s="81">
        <v>25.22</v>
      </c>
      <c r="V1609" s="90" t="s">
        <v>884</v>
      </c>
    </row>
    <row r="1610" spans="1:22" ht="15" customHeight="1">
      <c r="A1610" s="155">
        <v>97991897</v>
      </c>
      <c r="B1610" s="132">
        <v>44766</v>
      </c>
      <c r="C1610" s="79">
        <v>44766</v>
      </c>
      <c r="D1610" s="81" t="s">
        <v>862</v>
      </c>
      <c r="E1610" s="87">
        <v>44771</v>
      </c>
      <c r="F1610" s="81">
        <v>80</v>
      </c>
      <c r="G1610" s="81" t="s">
        <v>1399</v>
      </c>
      <c r="H1610" s="81" t="s">
        <v>1361</v>
      </c>
      <c r="I1610" s="98">
        <v>44796</v>
      </c>
      <c r="J1610" s="81"/>
      <c r="K1610" s="97" t="s">
        <v>882</v>
      </c>
      <c r="L1610" s="82" t="s">
        <v>1376</v>
      </c>
      <c r="M1610" s="77" t="s">
        <v>7</v>
      </c>
      <c r="N1610" s="83"/>
      <c r="O1610" s="84"/>
      <c r="P1610" s="76">
        <v>68.5</v>
      </c>
      <c r="Q1610" s="76">
        <v>25000</v>
      </c>
      <c r="R1610" s="76">
        <v>4</v>
      </c>
      <c r="S1610" s="85" t="s">
        <v>865</v>
      </c>
      <c r="T1610" s="76" t="s">
        <v>873</v>
      </c>
      <c r="U1610" s="81">
        <v>25.7</v>
      </c>
      <c r="V1610" s="90" t="s">
        <v>884</v>
      </c>
    </row>
    <row r="1611" spans="1:22" ht="15" customHeight="1">
      <c r="A1611" s="155">
        <v>98310063</v>
      </c>
      <c r="B1611" s="78">
        <v>44766</v>
      </c>
      <c r="C1611" s="79">
        <v>44767</v>
      </c>
      <c r="D1611" s="77" t="s">
        <v>862</v>
      </c>
      <c r="E1611" s="87">
        <v>44771</v>
      </c>
      <c r="F1611" s="81">
        <v>80</v>
      </c>
      <c r="G1611" s="81" t="s">
        <v>1399</v>
      </c>
      <c r="H1611" s="81" t="s">
        <v>1378</v>
      </c>
      <c r="I1611" s="98">
        <v>44796</v>
      </c>
      <c r="J1611" s="81"/>
      <c r="K1611" s="97" t="s">
        <v>882</v>
      </c>
      <c r="L1611" s="82" t="s">
        <v>1383</v>
      </c>
      <c r="M1611" s="77" t="s">
        <v>7</v>
      </c>
      <c r="N1611" s="83"/>
      <c r="O1611" s="84"/>
      <c r="P1611" s="76">
        <v>68.5</v>
      </c>
      <c r="Q1611" s="76">
        <v>25300</v>
      </c>
      <c r="R1611" s="76">
        <v>4</v>
      </c>
      <c r="S1611" s="85" t="s">
        <v>865</v>
      </c>
      <c r="T1611" s="76" t="s">
        <v>873</v>
      </c>
      <c r="U1611" s="81">
        <v>25.7</v>
      </c>
      <c r="V1611" s="90" t="s">
        <v>884</v>
      </c>
    </row>
    <row r="1612" spans="1:22" ht="15" customHeight="1">
      <c r="A1612" s="155">
        <v>91751115</v>
      </c>
      <c r="B1612" s="132">
        <v>44766</v>
      </c>
      <c r="C1612" s="79">
        <v>44766</v>
      </c>
      <c r="D1612" s="81" t="s">
        <v>862</v>
      </c>
      <c r="E1612" s="87">
        <v>44771</v>
      </c>
      <c r="F1612" s="81">
        <v>80</v>
      </c>
      <c r="G1612" s="81" t="s">
        <v>1399</v>
      </c>
      <c r="H1612" s="81" t="s">
        <v>1361</v>
      </c>
      <c r="I1612" s="98">
        <v>44796</v>
      </c>
      <c r="J1612" s="81"/>
      <c r="K1612" s="97" t="s">
        <v>882</v>
      </c>
      <c r="L1612" s="82" t="s">
        <v>1376</v>
      </c>
      <c r="M1612" s="77" t="s">
        <v>7</v>
      </c>
      <c r="N1612" s="83"/>
      <c r="O1612" s="84"/>
      <c r="P1612" s="76">
        <v>69</v>
      </c>
      <c r="Q1612" s="81">
        <v>24800</v>
      </c>
      <c r="R1612" s="76">
        <v>4</v>
      </c>
      <c r="S1612" s="85" t="s">
        <v>865</v>
      </c>
      <c r="T1612" s="101" t="s">
        <v>897</v>
      </c>
      <c r="U1612" s="81">
        <v>25.38</v>
      </c>
      <c r="V1612" s="90" t="s">
        <v>884</v>
      </c>
    </row>
    <row r="1613" spans="1:22" ht="15" customHeight="1">
      <c r="A1613" s="155">
        <v>94945235</v>
      </c>
      <c r="B1613" s="132">
        <v>44766</v>
      </c>
      <c r="C1613" s="79">
        <v>44766</v>
      </c>
      <c r="D1613" s="81" t="s">
        <v>862</v>
      </c>
      <c r="E1613" s="87">
        <v>44771</v>
      </c>
      <c r="F1613" s="81">
        <v>80</v>
      </c>
      <c r="G1613" s="81" t="s">
        <v>1399</v>
      </c>
      <c r="H1613" s="81" t="s">
        <v>1361</v>
      </c>
      <c r="I1613" s="98">
        <v>44796</v>
      </c>
      <c r="J1613" s="81"/>
      <c r="K1613" s="97" t="s">
        <v>882</v>
      </c>
      <c r="L1613" s="82" t="s">
        <v>1376</v>
      </c>
      <c r="M1613" s="77" t="s">
        <v>7</v>
      </c>
      <c r="N1613" s="83"/>
      <c r="O1613" s="84"/>
      <c r="P1613" s="76">
        <v>69</v>
      </c>
      <c r="Q1613" s="81">
        <v>24600</v>
      </c>
      <c r="R1613" s="76">
        <v>4</v>
      </c>
      <c r="S1613" s="85" t="s">
        <v>865</v>
      </c>
      <c r="T1613" s="101" t="s">
        <v>897</v>
      </c>
      <c r="U1613" s="81">
        <v>25.38</v>
      </c>
      <c r="V1613" s="90" t="s">
        <v>884</v>
      </c>
    </row>
    <row r="1614" spans="1:22" ht="15" customHeight="1">
      <c r="A1614" s="155">
        <v>94951142</v>
      </c>
      <c r="B1614" s="132">
        <v>44766</v>
      </c>
      <c r="C1614" s="79">
        <v>44766</v>
      </c>
      <c r="D1614" s="81" t="s">
        <v>862</v>
      </c>
      <c r="E1614" s="87">
        <v>44771</v>
      </c>
      <c r="F1614" s="81">
        <v>80</v>
      </c>
      <c r="G1614" s="81" t="s">
        <v>1399</v>
      </c>
      <c r="H1614" s="81" t="s">
        <v>1361</v>
      </c>
      <c r="I1614" s="98">
        <v>44796</v>
      </c>
      <c r="J1614" s="81"/>
      <c r="K1614" s="97" t="s">
        <v>882</v>
      </c>
      <c r="L1614" s="82" t="s">
        <v>1376</v>
      </c>
      <c r="M1614" s="77" t="s">
        <v>7</v>
      </c>
      <c r="N1614" s="83"/>
      <c r="O1614" s="84"/>
      <c r="P1614" s="76">
        <v>69</v>
      </c>
      <c r="Q1614" s="76">
        <v>25000</v>
      </c>
      <c r="R1614" s="76">
        <v>4</v>
      </c>
      <c r="S1614" s="85" t="s">
        <v>865</v>
      </c>
      <c r="T1614" s="101" t="s">
        <v>897</v>
      </c>
      <c r="U1614" s="81">
        <v>25.38</v>
      </c>
      <c r="V1614" s="90" t="s">
        <v>884</v>
      </c>
    </row>
    <row r="1615" spans="1:22" ht="15" customHeight="1">
      <c r="A1615" s="155">
        <v>91751552</v>
      </c>
      <c r="B1615" s="78">
        <v>44766</v>
      </c>
      <c r="C1615" s="79">
        <v>44767</v>
      </c>
      <c r="D1615" s="77" t="s">
        <v>862</v>
      </c>
      <c r="E1615" s="87">
        <v>44771</v>
      </c>
      <c r="F1615" s="81">
        <v>80</v>
      </c>
      <c r="G1615" s="81" t="s">
        <v>1399</v>
      </c>
      <c r="H1615" s="81" t="s">
        <v>1378</v>
      </c>
      <c r="I1615" s="98">
        <v>44796</v>
      </c>
      <c r="J1615" s="81"/>
      <c r="K1615" s="97" t="s">
        <v>882</v>
      </c>
      <c r="L1615" s="82" t="s">
        <v>1383</v>
      </c>
      <c r="M1615" s="77" t="s">
        <v>7</v>
      </c>
      <c r="N1615" s="83"/>
      <c r="O1615" s="84"/>
      <c r="P1615" s="76">
        <v>69</v>
      </c>
      <c r="Q1615" s="81">
        <v>24700</v>
      </c>
      <c r="R1615" s="76">
        <v>4</v>
      </c>
      <c r="S1615" s="85" t="s">
        <v>865</v>
      </c>
      <c r="T1615" s="101" t="s">
        <v>897</v>
      </c>
      <c r="U1615" s="81">
        <v>25.38</v>
      </c>
      <c r="V1615" s="90" t="s">
        <v>884</v>
      </c>
    </row>
    <row r="1616" spans="1:22" ht="15" customHeight="1">
      <c r="A1616" s="155">
        <v>97997498</v>
      </c>
      <c r="B1616" s="78">
        <v>44766</v>
      </c>
      <c r="C1616" s="79">
        <v>44767</v>
      </c>
      <c r="D1616" s="77" t="s">
        <v>862</v>
      </c>
      <c r="E1616" s="87">
        <v>44771</v>
      </c>
      <c r="F1616" s="81">
        <v>80</v>
      </c>
      <c r="G1616" s="81" t="s">
        <v>1399</v>
      </c>
      <c r="H1616" s="81" t="s">
        <v>1378</v>
      </c>
      <c r="I1616" s="98">
        <v>44796</v>
      </c>
      <c r="J1616" s="81"/>
      <c r="K1616" s="97" t="s">
        <v>882</v>
      </c>
      <c r="L1616" s="82" t="s">
        <v>1383</v>
      </c>
      <c r="M1616" s="77" t="s">
        <v>7</v>
      </c>
      <c r="N1616" s="83"/>
      <c r="O1616" s="84"/>
      <c r="P1616" s="76">
        <v>69</v>
      </c>
      <c r="Q1616" s="76">
        <v>24700</v>
      </c>
      <c r="R1616" s="76">
        <v>4</v>
      </c>
      <c r="S1616" s="85" t="s">
        <v>865</v>
      </c>
      <c r="T1616" s="101" t="s">
        <v>897</v>
      </c>
      <c r="U1616" s="81">
        <v>25.38</v>
      </c>
      <c r="V1616" s="90" t="s">
        <v>884</v>
      </c>
    </row>
    <row r="1617" spans="1:22" ht="15" customHeight="1">
      <c r="A1617" s="155">
        <v>91715854</v>
      </c>
      <c r="B1617" s="132">
        <v>44766</v>
      </c>
      <c r="C1617" s="79">
        <v>44766</v>
      </c>
      <c r="D1617" s="81" t="s">
        <v>862</v>
      </c>
      <c r="E1617" s="87">
        <v>44771</v>
      </c>
      <c r="F1617" s="81">
        <v>80</v>
      </c>
      <c r="G1617" s="81" t="s">
        <v>1399</v>
      </c>
      <c r="H1617" s="81" t="s">
        <v>1361</v>
      </c>
      <c r="I1617" s="98">
        <v>44796</v>
      </c>
      <c r="J1617" s="81"/>
      <c r="K1617" s="97" t="s">
        <v>882</v>
      </c>
      <c r="L1617" s="82" t="s">
        <v>1376</v>
      </c>
      <c r="M1617" s="77" t="s">
        <v>7</v>
      </c>
      <c r="N1617" s="83"/>
      <c r="O1617" s="84"/>
      <c r="P1617" s="76">
        <v>74.5</v>
      </c>
      <c r="Q1617" s="76">
        <v>25100</v>
      </c>
      <c r="R1617" s="76">
        <v>4</v>
      </c>
      <c r="S1617" s="85" t="s">
        <v>865</v>
      </c>
      <c r="T1617" s="90" t="s">
        <v>879</v>
      </c>
      <c r="U1617" s="81">
        <v>25.62</v>
      </c>
      <c r="V1617" s="90" t="s">
        <v>884</v>
      </c>
    </row>
    <row r="1618" spans="1:22" ht="15" customHeight="1">
      <c r="A1618" s="155">
        <v>98344054</v>
      </c>
      <c r="B1618" s="132">
        <v>44766</v>
      </c>
      <c r="C1618" s="79">
        <v>44766</v>
      </c>
      <c r="D1618" s="81" t="s">
        <v>862</v>
      </c>
      <c r="E1618" s="87">
        <v>44771</v>
      </c>
      <c r="F1618" s="81">
        <v>80</v>
      </c>
      <c r="G1618" s="81" t="s">
        <v>1399</v>
      </c>
      <c r="H1618" s="81" t="s">
        <v>1361</v>
      </c>
      <c r="I1618" s="98">
        <v>44796</v>
      </c>
      <c r="J1618" s="81"/>
      <c r="K1618" s="97" t="s">
        <v>882</v>
      </c>
      <c r="L1618" s="82" t="s">
        <v>1376</v>
      </c>
      <c r="M1618" s="77" t="s">
        <v>7</v>
      </c>
      <c r="N1618" s="83"/>
      <c r="O1618" s="84"/>
      <c r="P1618" s="76">
        <v>69.5</v>
      </c>
      <c r="Q1618" s="76">
        <v>23700</v>
      </c>
      <c r="R1618" s="76">
        <v>4</v>
      </c>
      <c r="S1618" s="85" t="s">
        <v>865</v>
      </c>
      <c r="T1618" s="76" t="s">
        <v>896</v>
      </c>
      <c r="U1618" s="81">
        <v>25.69</v>
      </c>
      <c r="V1618" s="90" t="s">
        <v>884</v>
      </c>
    </row>
    <row r="1619" spans="1:22" ht="15" customHeight="1">
      <c r="A1619" s="155">
        <v>98089048</v>
      </c>
      <c r="B1619" s="78">
        <v>44766</v>
      </c>
      <c r="C1619" s="79">
        <v>44767</v>
      </c>
      <c r="D1619" s="77" t="s">
        <v>862</v>
      </c>
      <c r="E1619" s="87">
        <v>44771</v>
      </c>
      <c r="F1619" s="81">
        <v>80</v>
      </c>
      <c r="G1619" s="81" t="s">
        <v>1399</v>
      </c>
      <c r="H1619" s="81" t="s">
        <v>1378</v>
      </c>
      <c r="I1619" s="98">
        <v>44796</v>
      </c>
      <c r="J1619" s="81"/>
      <c r="K1619" s="97" t="s">
        <v>882</v>
      </c>
      <c r="L1619" s="82" t="s">
        <v>1383</v>
      </c>
      <c r="M1619" s="77" t="s">
        <v>7</v>
      </c>
      <c r="N1619" s="83">
        <v>44817</v>
      </c>
      <c r="O1619" s="84"/>
      <c r="P1619" s="76">
        <v>69</v>
      </c>
      <c r="Q1619" s="76">
        <v>25000</v>
      </c>
      <c r="R1619" s="76">
        <v>4</v>
      </c>
      <c r="S1619" s="85" t="s">
        <v>875</v>
      </c>
      <c r="T1619" s="88" t="s">
        <v>876</v>
      </c>
      <c r="U1619" s="81">
        <v>25.22</v>
      </c>
      <c r="V1619" s="90" t="s">
        <v>884</v>
      </c>
    </row>
    <row r="1620" spans="1:22" ht="15" customHeight="1">
      <c r="A1620" s="155">
        <v>98151350</v>
      </c>
      <c r="B1620" s="78">
        <v>44766</v>
      </c>
      <c r="C1620" s="79">
        <v>44767</v>
      </c>
      <c r="D1620" s="77" t="s">
        <v>862</v>
      </c>
      <c r="E1620" s="87">
        <v>44771</v>
      </c>
      <c r="F1620" s="81">
        <v>80</v>
      </c>
      <c r="G1620" s="81" t="s">
        <v>1399</v>
      </c>
      <c r="H1620" s="81" t="s">
        <v>1378</v>
      </c>
      <c r="I1620" s="98">
        <v>44796</v>
      </c>
      <c r="J1620" s="81"/>
      <c r="K1620" s="97" t="s">
        <v>882</v>
      </c>
      <c r="L1620" s="82" t="s">
        <v>1383</v>
      </c>
      <c r="M1620" s="77" t="s">
        <v>7</v>
      </c>
      <c r="N1620" s="83"/>
      <c r="O1620" s="84"/>
      <c r="P1620" s="76">
        <v>69.8</v>
      </c>
      <c r="Q1620" s="76">
        <v>24000</v>
      </c>
      <c r="R1620" s="76">
        <v>4</v>
      </c>
      <c r="S1620" s="89" t="s">
        <v>877</v>
      </c>
      <c r="T1620" s="76" t="s">
        <v>894</v>
      </c>
      <c r="U1620" s="81">
        <v>25.22</v>
      </c>
      <c r="V1620" s="90" t="s">
        <v>884</v>
      </c>
    </row>
    <row r="1621" spans="1:22" ht="15" customHeight="1">
      <c r="A1621" s="124">
        <v>29084381</v>
      </c>
      <c r="B1621" s="123" t="s">
        <v>1402</v>
      </c>
      <c r="C1621" s="79">
        <v>44770</v>
      </c>
      <c r="D1621" s="102" t="s">
        <v>1043</v>
      </c>
      <c r="E1621" s="219" t="s">
        <v>1403</v>
      </c>
      <c r="F1621" s="4"/>
      <c r="G1621" s="86"/>
      <c r="H1621" s="81"/>
      <c r="I1621" s="81"/>
      <c r="J1621" s="81"/>
      <c r="K1621" s="150" t="s">
        <v>1404</v>
      </c>
      <c r="L1621" s="150"/>
      <c r="M1621" s="77" t="s">
        <v>1405</v>
      </c>
      <c r="N1621" s="83"/>
      <c r="O1621" s="84"/>
      <c r="P1621" s="76"/>
      <c r="Q1621" s="127"/>
      <c r="R1621" s="127"/>
      <c r="S1621" s="128"/>
      <c r="T1621" s="129"/>
      <c r="U1621" s="76">
        <v>25.22</v>
      </c>
      <c r="V1621" s="117"/>
    </row>
    <row r="1622" spans="1:22" ht="14.25" customHeight="1">
      <c r="A1622" s="104"/>
      <c r="B1622" s="106"/>
      <c r="C1622" s="105"/>
      <c r="D1622" s="105"/>
      <c r="E1622" s="105"/>
      <c r="F1622" s="105"/>
      <c r="G1622" s="190"/>
      <c r="H1622" s="439" t="s">
        <v>1406</v>
      </c>
      <c r="I1622" s="440"/>
      <c r="J1622" s="441"/>
      <c r="K1622" s="92"/>
      <c r="L1622" s="104"/>
      <c r="M1622" s="104"/>
      <c r="N1622" s="105"/>
      <c r="O1622" s="108"/>
      <c r="P1622" s="105"/>
      <c r="Q1622" s="109"/>
      <c r="R1622" s="109"/>
      <c r="S1622" s="110"/>
      <c r="T1622" s="109"/>
      <c r="U1622" s="109"/>
      <c r="V1622" s="105"/>
    </row>
    <row r="1623" spans="1:22" ht="15" customHeight="1">
      <c r="A1623" s="115">
        <v>54912365</v>
      </c>
      <c r="B1623" s="132">
        <v>44764</v>
      </c>
      <c r="C1623" s="79">
        <v>44764</v>
      </c>
      <c r="D1623" s="81" t="s">
        <v>862</v>
      </c>
      <c r="E1623" s="146">
        <v>44772.416666666664</v>
      </c>
      <c r="F1623" s="81">
        <v>80</v>
      </c>
      <c r="G1623" s="81" t="s">
        <v>1406</v>
      </c>
      <c r="H1623" s="81" t="s">
        <v>1381</v>
      </c>
      <c r="I1623" s="98">
        <v>44799</v>
      </c>
      <c r="J1623" s="81"/>
      <c r="K1623" s="117" t="s">
        <v>932</v>
      </c>
      <c r="L1623" s="82" t="s">
        <v>1362</v>
      </c>
      <c r="M1623" s="77" t="s">
        <v>6</v>
      </c>
      <c r="N1623" s="83"/>
      <c r="O1623" s="84"/>
      <c r="P1623" s="76">
        <v>68</v>
      </c>
      <c r="Q1623" s="76">
        <v>25900</v>
      </c>
      <c r="R1623" s="76">
        <v>4</v>
      </c>
      <c r="S1623" s="85" t="s">
        <v>865</v>
      </c>
      <c r="T1623" s="125" t="s">
        <v>948</v>
      </c>
      <c r="U1623" s="76">
        <v>25.72</v>
      </c>
      <c r="V1623" s="117" t="s">
        <v>934</v>
      </c>
    </row>
    <row r="1624" spans="1:22" ht="15" customHeight="1">
      <c r="A1624" s="182">
        <v>54913124</v>
      </c>
      <c r="B1624" s="132">
        <v>44761</v>
      </c>
      <c r="C1624" s="79">
        <v>44763</v>
      </c>
      <c r="D1624" s="77" t="s">
        <v>862</v>
      </c>
      <c r="E1624" s="181">
        <v>44772</v>
      </c>
      <c r="F1624" s="81">
        <v>80</v>
      </c>
      <c r="G1624" s="81" t="s">
        <v>1406</v>
      </c>
      <c r="H1624" s="81" t="s">
        <v>1381</v>
      </c>
      <c r="I1624" s="98">
        <v>44799</v>
      </c>
      <c r="J1624" s="76"/>
      <c r="K1624" s="117" t="s">
        <v>932</v>
      </c>
      <c r="L1624" s="259" t="s">
        <v>1407</v>
      </c>
      <c r="M1624" s="77" t="s">
        <v>31</v>
      </c>
      <c r="N1624" s="83"/>
      <c r="O1624" s="84"/>
      <c r="P1624" s="76">
        <v>68</v>
      </c>
      <c r="Q1624" s="76">
        <v>25900</v>
      </c>
      <c r="R1624" s="76">
        <v>4</v>
      </c>
      <c r="S1624" s="85" t="s">
        <v>865</v>
      </c>
      <c r="T1624" s="125" t="s">
        <v>948</v>
      </c>
      <c r="U1624" s="76">
        <v>25.72</v>
      </c>
      <c r="V1624" s="117" t="s">
        <v>934</v>
      </c>
    </row>
    <row r="1625" spans="1:22" ht="15" customHeight="1">
      <c r="A1625" s="115">
        <v>54912498</v>
      </c>
      <c r="B1625" s="78">
        <v>44757</v>
      </c>
      <c r="C1625" s="79">
        <v>44758</v>
      </c>
      <c r="D1625" s="77" t="s">
        <v>862</v>
      </c>
      <c r="E1625" s="181">
        <v>44772</v>
      </c>
      <c r="F1625" s="81">
        <v>80</v>
      </c>
      <c r="G1625" s="81" t="s">
        <v>1406</v>
      </c>
      <c r="H1625" s="81" t="s">
        <v>1381</v>
      </c>
      <c r="I1625" s="98">
        <v>44799</v>
      </c>
      <c r="J1625" s="81" t="s">
        <v>1281</v>
      </c>
      <c r="K1625" s="117" t="s">
        <v>932</v>
      </c>
      <c r="L1625" s="82" t="s">
        <v>1220</v>
      </c>
      <c r="M1625" s="77" t="s">
        <v>6</v>
      </c>
      <c r="N1625" s="83"/>
      <c r="O1625" s="84"/>
      <c r="P1625" s="76">
        <v>68</v>
      </c>
      <c r="Q1625" s="76">
        <v>25900</v>
      </c>
      <c r="R1625" s="76">
        <v>4</v>
      </c>
      <c r="S1625" s="85" t="s">
        <v>865</v>
      </c>
      <c r="T1625" s="125" t="s">
        <v>948</v>
      </c>
      <c r="U1625" s="76">
        <v>25.72</v>
      </c>
      <c r="V1625" s="117" t="s">
        <v>934</v>
      </c>
    </row>
    <row r="1626" spans="1:22" ht="15" customHeight="1">
      <c r="A1626" s="115">
        <v>54970124</v>
      </c>
      <c r="B1626" s="78">
        <v>44757</v>
      </c>
      <c r="C1626" s="79">
        <v>44757</v>
      </c>
      <c r="D1626" s="77" t="s">
        <v>862</v>
      </c>
      <c r="E1626" s="181">
        <v>44772</v>
      </c>
      <c r="F1626" s="81">
        <v>80</v>
      </c>
      <c r="G1626" s="81" t="s">
        <v>1406</v>
      </c>
      <c r="H1626" s="81" t="s">
        <v>1381</v>
      </c>
      <c r="I1626" s="98">
        <v>44799</v>
      </c>
      <c r="J1626" s="81" t="s">
        <v>1368</v>
      </c>
      <c r="K1626" s="117" t="s">
        <v>932</v>
      </c>
      <c r="L1626" s="82" t="s">
        <v>1219</v>
      </c>
      <c r="M1626" s="77" t="s">
        <v>8</v>
      </c>
      <c r="N1626" s="83"/>
      <c r="O1626" s="84"/>
      <c r="P1626" s="76">
        <v>69</v>
      </c>
      <c r="Q1626" s="81">
        <v>25000</v>
      </c>
      <c r="R1626" s="81">
        <v>4</v>
      </c>
      <c r="S1626" s="89" t="s">
        <v>877</v>
      </c>
      <c r="T1626" s="100" t="s">
        <v>891</v>
      </c>
      <c r="U1626" s="81">
        <v>25.22</v>
      </c>
      <c r="V1626" s="117" t="s">
        <v>934</v>
      </c>
    </row>
    <row r="1627" spans="1:22" ht="15" customHeight="1">
      <c r="A1627" s="115">
        <v>98103906</v>
      </c>
      <c r="B1627" s="78">
        <v>44757</v>
      </c>
      <c r="C1627" s="79">
        <v>44757</v>
      </c>
      <c r="D1627" s="77" t="s">
        <v>862</v>
      </c>
      <c r="E1627" s="181">
        <v>44772</v>
      </c>
      <c r="F1627" s="81">
        <v>80</v>
      </c>
      <c r="G1627" s="81" t="s">
        <v>1406</v>
      </c>
      <c r="H1627" s="81" t="s">
        <v>1381</v>
      </c>
      <c r="I1627" s="98">
        <v>44799</v>
      </c>
      <c r="J1627" s="81" t="s">
        <v>1368</v>
      </c>
      <c r="K1627" s="117" t="s">
        <v>932</v>
      </c>
      <c r="L1627" s="82" t="s">
        <v>1219</v>
      </c>
      <c r="M1627" s="77" t="s">
        <v>8</v>
      </c>
      <c r="N1627" s="83"/>
      <c r="O1627" s="84"/>
      <c r="P1627" s="76">
        <v>69</v>
      </c>
      <c r="Q1627" s="76">
        <v>25000</v>
      </c>
      <c r="R1627" s="76">
        <v>4</v>
      </c>
      <c r="S1627" s="85" t="s">
        <v>875</v>
      </c>
      <c r="T1627" s="88" t="s">
        <v>876</v>
      </c>
      <c r="U1627" s="76">
        <v>25.22</v>
      </c>
      <c r="V1627" s="117" t="s">
        <v>934</v>
      </c>
    </row>
    <row r="1628" spans="1:22" ht="15" customHeight="1">
      <c r="A1628" s="118">
        <v>59910927</v>
      </c>
      <c r="B1628" s="132">
        <v>44754</v>
      </c>
      <c r="C1628" s="79">
        <v>44756</v>
      </c>
      <c r="D1628" s="81" t="s">
        <v>862</v>
      </c>
      <c r="E1628" s="181">
        <v>44772</v>
      </c>
      <c r="F1628" s="103">
        <v>40</v>
      </c>
      <c r="G1628" s="81" t="s">
        <v>1406</v>
      </c>
      <c r="H1628" s="81" t="s">
        <v>1381</v>
      </c>
      <c r="I1628" s="98">
        <v>44799</v>
      </c>
      <c r="J1628" s="76" t="s">
        <v>1281</v>
      </c>
      <c r="K1628" s="117" t="s">
        <v>932</v>
      </c>
      <c r="L1628" s="232" t="s">
        <v>1408</v>
      </c>
      <c r="M1628" s="77" t="s">
        <v>1250</v>
      </c>
      <c r="N1628" s="83"/>
      <c r="O1628" s="84"/>
      <c r="P1628" s="81">
        <v>71</v>
      </c>
      <c r="Q1628" s="81">
        <v>20400</v>
      </c>
      <c r="R1628" s="81">
        <v>2</v>
      </c>
      <c r="S1628" s="89" t="s">
        <v>953</v>
      </c>
      <c r="T1628" s="81" t="s">
        <v>955</v>
      </c>
      <c r="U1628" s="81">
        <v>14.62</v>
      </c>
      <c r="V1628" s="117" t="s">
        <v>934</v>
      </c>
    </row>
    <row r="1629" spans="1:22" ht="15" customHeight="1">
      <c r="A1629" s="115">
        <v>54302054</v>
      </c>
      <c r="B1629" s="78">
        <v>44757</v>
      </c>
      <c r="C1629" s="79">
        <v>44757</v>
      </c>
      <c r="D1629" s="77" t="s">
        <v>862</v>
      </c>
      <c r="E1629" s="181">
        <v>44772</v>
      </c>
      <c r="F1629" s="103">
        <v>40</v>
      </c>
      <c r="G1629" s="81" t="s">
        <v>1406</v>
      </c>
      <c r="H1629" s="81" t="s">
        <v>1381</v>
      </c>
      <c r="I1629" s="98">
        <v>44799</v>
      </c>
      <c r="J1629" s="81" t="s">
        <v>1368</v>
      </c>
      <c r="K1629" s="117" t="s">
        <v>932</v>
      </c>
      <c r="L1629" s="82" t="s">
        <v>1219</v>
      </c>
      <c r="M1629" s="77" t="s">
        <v>8</v>
      </c>
      <c r="N1629" s="83"/>
      <c r="O1629" s="84"/>
      <c r="P1629" s="76">
        <v>72</v>
      </c>
      <c r="Q1629" s="76">
        <v>19900</v>
      </c>
      <c r="R1629" s="76">
        <v>2</v>
      </c>
      <c r="S1629" s="85" t="s">
        <v>953</v>
      </c>
      <c r="T1629" s="76" t="s">
        <v>1001</v>
      </c>
      <c r="U1629" s="76">
        <v>14.62</v>
      </c>
      <c r="V1629" s="117" t="s">
        <v>934</v>
      </c>
    </row>
    <row r="1630" spans="1:22" ht="15" customHeight="1">
      <c r="A1630" s="115">
        <v>54959267</v>
      </c>
      <c r="B1630" s="78">
        <v>44757</v>
      </c>
      <c r="C1630" s="79">
        <v>44758</v>
      </c>
      <c r="D1630" s="77" t="s">
        <v>862</v>
      </c>
      <c r="E1630" s="181">
        <v>44772</v>
      </c>
      <c r="F1630" s="103">
        <v>40</v>
      </c>
      <c r="G1630" s="81" t="s">
        <v>1406</v>
      </c>
      <c r="H1630" s="81" t="s">
        <v>1381</v>
      </c>
      <c r="I1630" s="98">
        <v>44799</v>
      </c>
      <c r="J1630" s="81" t="s">
        <v>1409</v>
      </c>
      <c r="K1630" s="117" t="s">
        <v>932</v>
      </c>
      <c r="L1630" s="82" t="s">
        <v>1220</v>
      </c>
      <c r="M1630" s="77" t="s">
        <v>6</v>
      </c>
      <c r="N1630" s="83"/>
      <c r="O1630" s="84"/>
      <c r="P1630" s="76">
        <v>70</v>
      </c>
      <c r="Q1630" s="127">
        <v>21500</v>
      </c>
      <c r="R1630" s="127">
        <v>2</v>
      </c>
      <c r="S1630" s="128" t="s">
        <v>953</v>
      </c>
      <c r="T1630" s="129" t="s">
        <v>954</v>
      </c>
      <c r="U1630" s="127">
        <v>14.62</v>
      </c>
      <c r="V1630" s="117" t="s">
        <v>934</v>
      </c>
    </row>
    <row r="1631" spans="1:22" ht="15" customHeight="1">
      <c r="A1631" s="115">
        <v>54912316</v>
      </c>
      <c r="B1631" s="132">
        <v>44767</v>
      </c>
      <c r="C1631" s="79">
        <v>44767</v>
      </c>
      <c r="D1631" s="81" t="s">
        <v>862</v>
      </c>
      <c r="E1631" s="181">
        <v>44772</v>
      </c>
      <c r="F1631" s="81">
        <v>80</v>
      </c>
      <c r="G1631" s="81" t="s">
        <v>1406</v>
      </c>
      <c r="H1631" s="81" t="s">
        <v>1381</v>
      </c>
      <c r="I1631" s="98">
        <v>44799</v>
      </c>
      <c r="J1631" s="81"/>
      <c r="K1631" s="117" t="s">
        <v>932</v>
      </c>
      <c r="L1631" s="82" t="s">
        <v>1387</v>
      </c>
      <c r="M1631" s="77" t="s">
        <v>6</v>
      </c>
      <c r="N1631" s="83"/>
      <c r="O1631" s="84"/>
      <c r="P1631" s="76">
        <v>68</v>
      </c>
      <c r="Q1631" s="76">
        <v>25900</v>
      </c>
      <c r="R1631" s="76">
        <v>4</v>
      </c>
      <c r="S1631" s="85" t="s">
        <v>865</v>
      </c>
      <c r="T1631" s="125" t="s">
        <v>948</v>
      </c>
      <c r="U1631" s="76">
        <v>25.72</v>
      </c>
      <c r="V1631" s="117" t="s">
        <v>934</v>
      </c>
    </row>
    <row r="1632" spans="1:22" ht="15" customHeight="1">
      <c r="A1632" s="115">
        <v>54966379</v>
      </c>
      <c r="B1632" s="132">
        <v>44767</v>
      </c>
      <c r="C1632" s="79">
        <v>44767</v>
      </c>
      <c r="D1632" s="81" t="s">
        <v>862</v>
      </c>
      <c r="E1632" s="181">
        <v>44772</v>
      </c>
      <c r="F1632" s="81">
        <v>80</v>
      </c>
      <c r="G1632" s="81" t="s">
        <v>1406</v>
      </c>
      <c r="H1632" s="81" t="s">
        <v>1381</v>
      </c>
      <c r="I1632" s="98">
        <v>44799</v>
      </c>
      <c r="J1632" s="81"/>
      <c r="K1632" s="117" t="s">
        <v>932</v>
      </c>
      <c r="L1632" s="82" t="s">
        <v>1387</v>
      </c>
      <c r="M1632" s="77" t="s">
        <v>6</v>
      </c>
      <c r="N1632" s="83"/>
      <c r="O1632" s="84"/>
      <c r="P1632" s="76">
        <v>69</v>
      </c>
      <c r="Q1632" s="81">
        <v>25000</v>
      </c>
      <c r="R1632" s="81">
        <v>4</v>
      </c>
      <c r="S1632" s="89" t="s">
        <v>877</v>
      </c>
      <c r="T1632" s="100" t="s">
        <v>891</v>
      </c>
      <c r="U1632" s="81">
        <v>25.22</v>
      </c>
      <c r="V1632" s="117" t="s">
        <v>934</v>
      </c>
    </row>
    <row r="1633" spans="1:22" ht="15" customHeight="1">
      <c r="A1633" s="115">
        <v>98106685</v>
      </c>
      <c r="B1633" s="132">
        <v>44767</v>
      </c>
      <c r="C1633" s="79">
        <v>44767</v>
      </c>
      <c r="D1633" s="81" t="s">
        <v>862</v>
      </c>
      <c r="E1633" s="181">
        <v>44772</v>
      </c>
      <c r="F1633" s="81">
        <v>80</v>
      </c>
      <c r="G1633" s="81" t="s">
        <v>1406</v>
      </c>
      <c r="H1633" s="81" t="s">
        <v>1381</v>
      </c>
      <c r="I1633" s="98">
        <v>44799</v>
      </c>
      <c r="J1633" s="81"/>
      <c r="K1633" s="117" t="s">
        <v>932</v>
      </c>
      <c r="L1633" s="82" t="s">
        <v>1387</v>
      </c>
      <c r="M1633" s="77" t="s">
        <v>6</v>
      </c>
      <c r="N1633" s="83"/>
      <c r="O1633" s="84"/>
      <c r="P1633" s="76">
        <v>69</v>
      </c>
      <c r="Q1633" s="76">
        <v>25000</v>
      </c>
      <c r="R1633" s="76">
        <v>4</v>
      </c>
      <c r="S1633" s="85" t="s">
        <v>875</v>
      </c>
      <c r="T1633" s="88" t="s">
        <v>876</v>
      </c>
      <c r="U1633" s="76">
        <v>25.22</v>
      </c>
      <c r="V1633" s="117" t="s">
        <v>934</v>
      </c>
    </row>
    <row r="1634" spans="1:22" ht="15" customHeight="1">
      <c r="A1634" s="115">
        <v>98114242</v>
      </c>
      <c r="B1634" s="132">
        <v>44767</v>
      </c>
      <c r="C1634" s="79">
        <v>44767</v>
      </c>
      <c r="D1634" s="81" t="s">
        <v>862</v>
      </c>
      <c r="E1634" s="181">
        <v>44772</v>
      </c>
      <c r="F1634" s="81">
        <v>80</v>
      </c>
      <c r="G1634" s="81" t="s">
        <v>1406</v>
      </c>
      <c r="H1634" s="81" t="s">
        <v>1381</v>
      </c>
      <c r="I1634" s="98">
        <v>44799</v>
      </c>
      <c r="J1634" s="81"/>
      <c r="K1634" s="117" t="s">
        <v>932</v>
      </c>
      <c r="L1634" s="82" t="s">
        <v>1387</v>
      </c>
      <c r="M1634" s="77" t="s">
        <v>6</v>
      </c>
      <c r="N1634" s="83"/>
      <c r="O1634" s="84"/>
      <c r="P1634" s="76">
        <v>69</v>
      </c>
      <c r="Q1634" s="76">
        <v>25000</v>
      </c>
      <c r="R1634" s="76">
        <v>4</v>
      </c>
      <c r="S1634" s="85" t="s">
        <v>875</v>
      </c>
      <c r="T1634" s="88" t="s">
        <v>876</v>
      </c>
      <c r="U1634" s="76">
        <v>25.22</v>
      </c>
      <c r="V1634" s="117" t="s">
        <v>934</v>
      </c>
    </row>
    <row r="1635" spans="1:22" ht="15" customHeight="1">
      <c r="A1635" s="115">
        <v>98139884</v>
      </c>
      <c r="B1635" s="132">
        <v>44767</v>
      </c>
      <c r="C1635" s="79">
        <v>44767</v>
      </c>
      <c r="D1635" s="81" t="s">
        <v>862</v>
      </c>
      <c r="E1635" s="181">
        <v>44772</v>
      </c>
      <c r="F1635" s="81">
        <v>80</v>
      </c>
      <c r="G1635" s="81" t="s">
        <v>1406</v>
      </c>
      <c r="H1635" s="81" t="s">
        <v>1381</v>
      </c>
      <c r="I1635" s="98">
        <v>44799</v>
      </c>
      <c r="J1635" s="81"/>
      <c r="K1635" s="117" t="s">
        <v>932</v>
      </c>
      <c r="L1635" s="82" t="s">
        <v>1387</v>
      </c>
      <c r="M1635" s="77" t="s">
        <v>6</v>
      </c>
      <c r="N1635" s="83"/>
      <c r="O1635" s="84"/>
      <c r="P1635" s="76">
        <v>69</v>
      </c>
      <c r="Q1635" s="76">
        <v>25000</v>
      </c>
      <c r="R1635" s="76">
        <v>4</v>
      </c>
      <c r="S1635" s="85" t="s">
        <v>875</v>
      </c>
      <c r="T1635" s="88" t="s">
        <v>876</v>
      </c>
      <c r="U1635" s="76">
        <v>25.22</v>
      </c>
      <c r="V1635" s="117" t="s">
        <v>934</v>
      </c>
    </row>
    <row r="1636" spans="1:22" ht="15" customHeight="1">
      <c r="A1636" s="115">
        <v>98192909</v>
      </c>
      <c r="B1636" s="132">
        <v>44767</v>
      </c>
      <c r="C1636" s="79">
        <v>44767</v>
      </c>
      <c r="D1636" s="81" t="s">
        <v>862</v>
      </c>
      <c r="E1636" s="181">
        <v>44772</v>
      </c>
      <c r="F1636" s="81">
        <v>80</v>
      </c>
      <c r="G1636" s="81" t="s">
        <v>1406</v>
      </c>
      <c r="H1636" s="81" t="s">
        <v>1381</v>
      </c>
      <c r="I1636" s="98">
        <v>44799</v>
      </c>
      <c r="J1636" s="81"/>
      <c r="K1636" s="117" t="s">
        <v>932</v>
      </c>
      <c r="L1636" s="82" t="s">
        <v>1387</v>
      </c>
      <c r="M1636" s="77" t="s">
        <v>6</v>
      </c>
      <c r="N1636" s="83"/>
      <c r="O1636" s="84"/>
      <c r="P1636" s="76">
        <v>69</v>
      </c>
      <c r="Q1636" s="76">
        <v>25000</v>
      </c>
      <c r="R1636" s="76">
        <v>4</v>
      </c>
      <c r="S1636" s="85" t="s">
        <v>875</v>
      </c>
      <c r="T1636" s="88" t="s">
        <v>876</v>
      </c>
      <c r="U1636" s="76">
        <v>25.22</v>
      </c>
      <c r="V1636" s="117" t="s">
        <v>934</v>
      </c>
    </row>
    <row r="1637" spans="1:22" ht="15" customHeight="1">
      <c r="A1637" s="115">
        <v>98515729</v>
      </c>
      <c r="B1637" s="132">
        <v>44767</v>
      </c>
      <c r="C1637" s="79">
        <v>44767</v>
      </c>
      <c r="D1637" s="81" t="s">
        <v>862</v>
      </c>
      <c r="E1637" s="181">
        <v>44772</v>
      </c>
      <c r="F1637" s="81">
        <v>80</v>
      </c>
      <c r="G1637" s="81" t="s">
        <v>1406</v>
      </c>
      <c r="H1637" s="81" t="s">
        <v>1381</v>
      </c>
      <c r="I1637" s="98">
        <v>44799</v>
      </c>
      <c r="J1637" s="81"/>
      <c r="K1637" s="117" t="s">
        <v>932</v>
      </c>
      <c r="L1637" s="82" t="s">
        <v>1387</v>
      </c>
      <c r="M1637" s="77" t="s">
        <v>6</v>
      </c>
      <c r="N1637" s="83"/>
      <c r="O1637" s="84"/>
      <c r="P1637" s="76">
        <v>68.5</v>
      </c>
      <c r="Q1637" s="76">
        <v>25400</v>
      </c>
      <c r="R1637" s="76">
        <v>4</v>
      </c>
      <c r="S1637" s="85" t="s">
        <v>865</v>
      </c>
      <c r="T1637" s="76" t="s">
        <v>873</v>
      </c>
      <c r="U1637" s="76">
        <v>25.7</v>
      </c>
      <c r="V1637" s="117" t="s">
        <v>934</v>
      </c>
    </row>
    <row r="1638" spans="1:22" ht="15" customHeight="1">
      <c r="A1638" s="115">
        <v>98519200</v>
      </c>
      <c r="B1638" s="132">
        <v>44767</v>
      </c>
      <c r="C1638" s="79">
        <v>44767</v>
      </c>
      <c r="D1638" s="81" t="s">
        <v>862</v>
      </c>
      <c r="E1638" s="181">
        <v>44772</v>
      </c>
      <c r="F1638" s="81">
        <v>80</v>
      </c>
      <c r="G1638" s="81" t="s">
        <v>1406</v>
      </c>
      <c r="H1638" s="81" t="s">
        <v>1381</v>
      </c>
      <c r="I1638" s="98">
        <v>44799</v>
      </c>
      <c r="J1638" s="81"/>
      <c r="K1638" s="117" t="s">
        <v>932</v>
      </c>
      <c r="L1638" s="82" t="s">
        <v>1387</v>
      </c>
      <c r="M1638" s="77" t="s">
        <v>6</v>
      </c>
      <c r="N1638" s="83"/>
      <c r="O1638" s="84"/>
      <c r="P1638" s="76">
        <v>68.5</v>
      </c>
      <c r="Q1638" s="76">
        <v>25300</v>
      </c>
      <c r="R1638" s="76">
        <v>4</v>
      </c>
      <c r="S1638" s="85" t="s">
        <v>865</v>
      </c>
      <c r="T1638" s="76" t="s">
        <v>873</v>
      </c>
      <c r="U1638" s="76">
        <v>25.7</v>
      </c>
      <c r="V1638" s="117" t="s">
        <v>934</v>
      </c>
    </row>
    <row r="1639" spans="1:22" ht="15" customHeight="1">
      <c r="A1639" s="115">
        <v>98519432</v>
      </c>
      <c r="B1639" s="132">
        <v>44767</v>
      </c>
      <c r="C1639" s="79">
        <v>44767</v>
      </c>
      <c r="D1639" s="81" t="s">
        <v>862</v>
      </c>
      <c r="E1639" s="181">
        <v>44772</v>
      </c>
      <c r="F1639" s="81">
        <v>80</v>
      </c>
      <c r="G1639" s="81" t="s">
        <v>1406</v>
      </c>
      <c r="H1639" s="81" t="s">
        <v>1381</v>
      </c>
      <c r="I1639" s="98">
        <v>44799</v>
      </c>
      <c r="J1639" s="81"/>
      <c r="K1639" s="117" t="s">
        <v>932</v>
      </c>
      <c r="L1639" s="82" t="s">
        <v>1387</v>
      </c>
      <c r="M1639" s="77" t="s">
        <v>6</v>
      </c>
      <c r="N1639" s="83"/>
      <c r="O1639" s="84"/>
      <c r="P1639" s="76">
        <v>68.5</v>
      </c>
      <c r="Q1639" s="76">
        <v>25400</v>
      </c>
      <c r="R1639" s="76">
        <v>4</v>
      </c>
      <c r="S1639" s="85" t="s">
        <v>865</v>
      </c>
      <c r="T1639" s="76" t="s">
        <v>873</v>
      </c>
      <c r="U1639" s="76">
        <v>25.7</v>
      </c>
      <c r="V1639" s="117" t="s">
        <v>934</v>
      </c>
    </row>
    <row r="1640" spans="1:22" ht="15" customHeight="1">
      <c r="A1640" s="115">
        <v>98519440</v>
      </c>
      <c r="B1640" s="132">
        <v>44767</v>
      </c>
      <c r="C1640" s="79">
        <v>44767</v>
      </c>
      <c r="D1640" s="81" t="s">
        <v>862</v>
      </c>
      <c r="E1640" s="181">
        <v>44772</v>
      </c>
      <c r="F1640" s="81">
        <v>80</v>
      </c>
      <c r="G1640" s="81" t="s">
        <v>1406</v>
      </c>
      <c r="H1640" s="81" t="s">
        <v>1381</v>
      </c>
      <c r="I1640" s="98">
        <v>44799</v>
      </c>
      <c r="J1640" s="81"/>
      <c r="K1640" s="117" t="s">
        <v>932</v>
      </c>
      <c r="L1640" s="82" t="s">
        <v>1387</v>
      </c>
      <c r="M1640" s="77" t="s">
        <v>6</v>
      </c>
      <c r="N1640" s="83"/>
      <c r="O1640" s="84"/>
      <c r="P1640" s="76">
        <v>68.5</v>
      </c>
      <c r="Q1640" s="76">
        <v>25500</v>
      </c>
      <c r="R1640" s="76">
        <v>4</v>
      </c>
      <c r="S1640" s="85" t="s">
        <v>865</v>
      </c>
      <c r="T1640" s="76" t="s">
        <v>873</v>
      </c>
      <c r="U1640" s="76">
        <v>25.7</v>
      </c>
      <c r="V1640" s="117" t="s">
        <v>934</v>
      </c>
    </row>
    <row r="1641" spans="1:22" ht="15" customHeight="1">
      <c r="A1641" s="115">
        <v>54923842</v>
      </c>
      <c r="B1641" s="132">
        <v>44767</v>
      </c>
      <c r="C1641" s="79">
        <v>44767</v>
      </c>
      <c r="D1641" s="81" t="s">
        <v>862</v>
      </c>
      <c r="E1641" s="181">
        <v>44772</v>
      </c>
      <c r="F1641" s="81">
        <v>80</v>
      </c>
      <c r="G1641" s="81" t="s">
        <v>1406</v>
      </c>
      <c r="H1641" s="81" t="s">
        <v>1381</v>
      </c>
      <c r="I1641" s="98">
        <v>44799</v>
      </c>
      <c r="J1641" s="81"/>
      <c r="K1641" s="117" t="s">
        <v>932</v>
      </c>
      <c r="L1641" s="82" t="s">
        <v>1387</v>
      </c>
      <c r="M1641" s="77" t="s">
        <v>6</v>
      </c>
      <c r="N1641" s="83"/>
      <c r="O1641" s="84"/>
      <c r="P1641" s="76">
        <v>68</v>
      </c>
      <c r="Q1641" s="76">
        <v>25900</v>
      </c>
      <c r="R1641" s="76">
        <v>4</v>
      </c>
      <c r="S1641" s="85" t="s">
        <v>865</v>
      </c>
      <c r="T1641" s="125" t="s">
        <v>948</v>
      </c>
      <c r="U1641" s="76">
        <v>25.72</v>
      </c>
      <c r="V1641" s="117" t="s">
        <v>934</v>
      </c>
    </row>
    <row r="1642" spans="1:22" ht="15" customHeight="1">
      <c r="A1642" s="115">
        <v>91994210</v>
      </c>
      <c r="B1642" s="132">
        <v>44767</v>
      </c>
      <c r="C1642" s="79">
        <v>44767</v>
      </c>
      <c r="D1642" s="81" t="s">
        <v>862</v>
      </c>
      <c r="E1642" s="181">
        <v>44772</v>
      </c>
      <c r="F1642" s="81">
        <v>80</v>
      </c>
      <c r="G1642" s="81" t="s">
        <v>1406</v>
      </c>
      <c r="H1642" s="81" t="s">
        <v>1381</v>
      </c>
      <c r="I1642" s="98">
        <v>44799</v>
      </c>
      <c r="J1642" s="81"/>
      <c r="K1642" s="117" t="s">
        <v>932</v>
      </c>
      <c r="L1642" s="82" t="s">
        <v>1387</v>
      </c>
      <c r="M1642" s="77" t="s">
        <v>6</v>
      </c>
      <c r="N1642" s="83"/>
      <c r="O1642" s="84"/>
      <c r="P1642" s="76">
        <v>68.5</v>
      </c>
      <c r="Q1642" s="76">
        <v>25400</v>
      </c>
      <c r="R1642" s="76">
        <v>4</v>
      </c>
      <c r="S1642" s="85" t="s">
        <v>865</v>
      </c>
      <c r="T1642" s="76" t="s">
        <v>873</v>
      </c>
      <c r="U1642" s="76">
        <v>25.7</v>
      </c>
      <c r="V1642" s="117" t="s">
        <v>934</v>
      </c>
    </row>
    <row r="1643" spans="1:22" ht="15" customHeight="1">
      <c r="A1643" s="115">
        <v>98101074</v>
      </c>
      <c r="B1643" s="132">
        <v>44767</v>
      </c>
      <c r="C1643" s="79">
        <v>44767</v>
      </c>
      <c r="D1643" s="81" t="s">
        <v>862</v>
      </c>
      <c r="E1643" s="181">
        <v>44772</v>
      </c>
      <c r="F1643" s="81">
        <v>80</v>
      </c>
      <c r="G1643" s="81" t="s">
        <v>1406</v>
      </c>
      <c r="H1643" s="81" t="s">
        <v>1381</v>
      </c>
      <c r="I1643" s="98">
        <v>44799</v>
      </c>
      <c r="J1643" s="81"/>
      <c r="K1643" s="117" t="s">
        <v>932</v>
      </c>
      <c r="L1643" s="82" t="s">
        <v>1387</v>
      </c>
      <c r="M1643" s="77" t="s">
        <v>6</v>
      </c>
      <c r="N1643" s="83"/>
      <c r="O1643" s="84"/>
      <c r="P1643" s="76">
        <v>69</v>
      </c>
      <c r="Q1643" s="76">
        <v>25000</v>
      </c>
      <c r="R1643" s="76">
        <v>4</v>
      </c>
      <c r="S1643" s="85" t="s">
        <v>875</v>
      </c>
      <c r="T1643" s="88" t="s">
        <v>876</v>
      </c>
      <c r="U1643" s="76">
        <v>25.22</v>
      </c>
      <c r="V1643" s="117" t="s">
        <v>934</v>
      </c>
    </row>
    <row r="1644" spans="1:22" ht="15" customHeight="1">
      <c r="A1644" s="115">
        <v>98122526</v>
      </c>
      <c r="B1644" s="132">
        <v>44767</v>
      </c>
      <c r="C1644" s="79">
        <v>44767</v>
      </c>
      <c r="D1644" s="81" t="s">
        <v>862</v>
      </c>
      <c r="E1644" s="181">
        <v>44772</v>
      </c>
      <c r="F1644" s="81">
        <v>80</v>
      </c>
      <c r="G1644" s="81" t="s">
        <v>1406</v>
      </c>
      <c r="H1644" s="81" t="s">
        <v>1381</v>
      </c>
      <c r="I1644" s="98">
        <v>44799</v>
      </c>
      <c r="J1644" s="81"/>
      <c r="K1644" s="117" t="s">
        <v>932</v>
      </c>
      <c r="L1644" s="82" t="s">
        <v>1387</v>
      </c>
      <c r="M1644" s="77" t="s">
        <v>6</v>
      </c>
      <c r="N1644" s="83"/>
      <c r="O1644" s="84"/>
      <c r="P1644" s="76">
        <v>69</v>
      </c>
      <c r="Q1644" s="76">
        <v>25000</v>
      </c>
      <c r="R1644" s="76">
        <v>4</v>
      </c>
      <c r="S1644" s="85" t="s">
        <v>875</v>
      </c>
      <c r="T1644" s="88" t="s">
        <v>876</v>
      </c>
      <c r="U1644" s="76">
        <v>25.22</v>
      </c>
      <c r="V1644" s="117" t="s">
        <v>934</v>
      </c>
    </row>
    <row r="1645" spans="1:22" ht="15" customHeight="1">
      <c r="A1645" s="115">
        <v>98142318</v>
      </c>
      <c r="B1645" s="132">
        <v>44767</v>
      </c>
      <c r="C1645" s="79">
        <v>44767</v>
      </c>
      <c r="D1645" s="81" t="s">
        <v>862</v>
      </c>
      <c r="E1645" s="181">
        <v>44772</v>
      </c>
      <c r="F1645" s="81">
        <v>80</v>
      </c>
      <c r="G1645" s="81" t="s">
        <v>1406</v>
      </c>
      <c r="H1645" s="81" t="s">
        <v>1381</v>
      </c>
      <c r="I1645" s="98">
        <v>44799</v>
      </c>
      <c r="J1645" s="81"/>
      <c r="K1645" s="117" t="s">
        <v>932</v>
      </c>
      <c r="L1645" s="82" t="s">
        <v>1387</v>
      </c>
      <c r="M1645" s="77" t="s">
        <v>6</v>
      </c>
      <c r="N1645" s="83"/>
      <c r="O1645" s="84"/>
      <c r="P1645" s="76">
        <v>69</v>
      </c>
      <c r="Q1645" s="76">
        <v>25000</v>
      </c>
      <c r="R1645" s="76">
        <v>4</v>
      </c>
      <c r="S1645" s="85" t="s">
        <v>875</v>
      </c>
      <c r="T1645" s="88" t="s">
        <v>876</v>
      </c>
      <c r="U1645" s="76">
        <v>25.22</v>
      </c>
      <c r="V1645" s="117" t="s">
        <v>934</v>
      </c>
    </row>
    <row r="1646" spans="1:22" ht="15" customHeight="1">
      <c r="A1646" s="115">
        <v>98129620</v>
      </c>
      <c r="B1646" s="132">
        <v>44767</v>
      </c>
      <c r="C1646" s="79">
        <v>44767</v>
      </c>
      <c r="D1646" s="81" t="s">
        <v>862</v>
      </c>
      <c r="E1646" s="181">
        <v>44772</v>
      </c>
      <c r="F1646" s="81">
        <v>80</v>
      </c>
      <c r="G1646" s="81" t="s">
        <v>1406</v>
      </c>
      <c r="H1646" s="81" t="s">
        <v>1381</v>
      </c>
      <c r="I1646" s="98">
        <v>44799</v>
      </c>
      <c r="J1646" s="81"/>
      <c r="K1646" s="117" t="s">
        <v>932</v>
      </c>
      <c r="L1646" s="82" t="s">
        <v>1387</v>
      </c>
      <c r="M1646" s="77" t="s">
        <v>6</v>
      </c>
      <c r="N1646" s="83"/>
      <c r="O1646" s="84"/>
      <c r="P1646" s="76">
        <v>69</v>
      </c>
      <c r="Q1646" s="76">
        <v>25000</v>
      </c>
      <c r="R1646" s="76">
        <v>4</v>
      </c>
      <c r="S1646" s="85" t="s">
        <v>875</v>
      </c>
      <c r="T1646" s="88" t="s">
        <v>876</v>
      </c>
      <c r="U1646" s="76">
        <v>25.22</v>
      </c>
      <c r="V1646" s="117" t="s">
        <v>934</v>
      </c>
    </row>
    <row r="1647" spans="1:22" ht="15" customHeight="1">
      <c r="A1647" s="115">
        <v>98551039</v>
      </c>
      <c r="B1647" s="132">
        <v>44767</v>
      </c>
      <c r="C1647" s="79">
        <v>44767</v>
      </c>
      <c r="D1647" s="81" t="s">
        <v>862</v>
      </c>
      <c r="E1647" s="181">
        <v>44772</v>
      </c>
      <c r="F1647" s="81">
        <v>80</v>
      </c>
      <c r="G1647" s="81" t="s">
        <v>1406</v>
      </c>
      <c r="H1647" s="81" t="s">
        <v>1381</v>
      </c>
      <c r="I1647" s="98">
        <v>44799</v>
      </c>
      <c r="J1647" s="81"/>
      <c r="K1647" s="117" t="s">
        <v>932</v>
      </c>
      <c r="L1647" s="82" t="s">
        <v>1387</v>
      </c>
      <c r="M1647" s="77" t="s">
        <v>6</v>
      </c>
      <c r="N1647" s="83"/>
      <c r="O1647" s="84"/>
      <c r="P1647" s="76">
        <v>69</v>
      </c>
      <c r="Q1647" s="76">
        <v>25000</v>
      </c>
      <c r="R1647" s="76">
        <v>4</v>
      </c>
      <c r="S1647" s="85" t="s">
        <v>875</v>
      </c>
      <c r="T1647" s="88" t="s">
        <v>876</v>
      </c>
      <c r="U1647" s="76">
        <v>25.22</v>
      </c>
      <c r="V1647" s="117" t="s">
        <v>934</v>
      </c>
    </row>
    <row r="1648" spans="1:22" ht="15" customHeight="1">
      <c r="A1648" s="118">
        <v>95112199</v>
      </c>
      <c r="B1648" s="132">
        <v>44765</v>
      </c>
      <c r="C1648" s="79">
        <v>44768</v>
      </c>
      <c r="D1648" s="81" t="s">
        <v>862</v>
      </c>
      <c r="E1648" s="181">
        <v>44772</v>
      </c>
      <c r="F1648" s="81">
        <v>80</v>
      </c>
      <c r="G1648" s="81" t="s">
        <v>1406</v>
      </c>
      <c r="H1648" s="81" t="s">
        <v>1381</v>
      </c>
      <c r="I1648" s="98">
        <v>44799</v>
      </c>
      <c r="J1648" s="76"/>
      <c r="K1648" s="117" t="s">
        <v>932</v>
      </c>
      <c r="L1648" s="232" t="s">
        <v>1410</v>
      </c>
      <c r="M1648" s="77" t="s">
        <v>24</v>
      </c>
      <c r="N1648" s="83"/>
      <c r="O1648" s="84"/>
      <c r="P1648" s="76">
        <v>69</v>
      </c>
      <c r="Q1648" s="81">
        <v>25000</v>
      </c>
      <c r="R1648" s="81">
        <v>4</v>
      </c>
      <c r="S1648" s="89" t="s">
        <v>877</v>
      </c>
      <c r="T1648" s="100" t="s">
        <v>891</v>
      </c>
      <c r="U1648" s="81">
        <v>25.22</v>
      </c>
      <c r="V1648" s="117" t="s">
        <v>934</v>
      </c>
    </row>
    <row r="1649" spans="1:22" ht="15" customHeight="1">
      <c r="A1649" s="118">
        <v>54964531</v>
      </c>
      <c r="B1649" s="132">
        <v>44765</v>
      </c>
      <c r="C1649" s="79">
        <v>44768</v>
      </c>
      <c r="D1649" s="81" t="s">
        <v>862</v>
      </c>
      <c r="E1649" s="181">
        <v>44772</v>
      </c>
      <c r="F1649" s="81">
        <v>80</v>
      </c>
      <c r="G1649" s="81" t="s">
        <v>1406</v>
      </c>
      <c r="H1649" s="81" t="s">
        <v>1381</v>
      </c>
      <c r="I1649" s="98">
        <v>44799</v>
      </c>
      <c r="J1649" s="76"/>
      <c r="K1649" s="117" t="s">
        <v>932</v>
      </c>
      <c r="L1649" s="232" t="s">
        <v>1411</v>
      </c>
      <c r="M1649" s="77" t="s">
        <v>24</v>
      </c>
      <c r="N1649" s="83"/>
      <c r="O1649" s="84"/>
      <c r="P1649" s="76">
        <v>69</v>
      </c>
      <c r="Q1649" s="81">
        <v>25000</v>
      </c>
      <c r="R1649" s="81">
        <v>4</v>
      </c>
      <c r="S1649" s="89" t="s">
        <v>877</v>
      </c>
      <c r="T1649" s="100" t="s">
        <v>891</v>
      </c>
      <c r="U1649" s="81">
        <v>25.22</v>
      </c>
      <c r="V1649" s="117" t="s">
        <v>934</v>
      </c>
    </row>
    <row r="1650" spans="1:22" ht="15" customHeight="1">
      <c r="A1650" s="115">
        <v>98555048</v>
      </c>
      <c r="B1650" s="132">
        <v>44767</v>
      </c>
      <c r="C1650" s="79">
        <v>44767</v>
      </c>
      <c r="D1650" s="81" t="s">
        <v>862</v>
      </c>
      <c r="E1650" s="181">
        <v>44772</v>
      </c>
      <c r="F1650" s="81">
        <v>80</v>
      </c>
      <c r="G1650" s="81" t="s">
        <v>1406</v>
      </c>
      <c r="H1650" s="81" t="s">
        <v>1381</v>
      </c>
      <c r="I1650" s="98">
        <v>44799</v>
      </c>
      <c r="J1650" s="81"/>
      <c r="K1650" s="117" t="s">
        <v>932</v>
      </c>
      <c r="L1650" s="82" t="s">
        <v>1387</v>
      </c>
      <c r="M1650" s="77" t="s">
        <v>6</v>
      </c>
      <c r="N1650" s="83"/>
      <c r="O1650" s="84"/>
      <c r="P1650" s="76">
        <v>69</v>
      </c>
      <c r="Q1650" s="76">
        <v>25000</v>
      </c>
      <c r="R1650" s="76">
        <v>4</v>
      </c>
      <c r="S1650" s="85" t="s">
        <v>875</v>
      </c>
      <c r="T1650" s="88" t="s">
        <v>876</v>
      </c>
      <c r="U1650" s="76">
        <v>25.22</v>
      </c>
      <c r="V1650" s="117" t="s">
        <v>934</v>
      </c>
    </row>
    <row r="1651" spans="1:22" ht="15" customHeight="1">
      <c r="A1651" s="115">
        <v>59987719</v>
      </c>
      <c r="B1651" s="132">
        <v>44767</v>
      </c>
      <c r="C1651" s="79">
        <v>44767</v>
      </c>
      <c r="D1651" s="81" t="s">
        <v>862</v>
      </c>
      <c r="E1651" s="181">
        <v>44772</v>
      </c>
      <c r="F1651" s="102">
        <v>60</v>
      </c>
      <c r="G1651" s="81" t="s">
        <v>1406</v>
      </c>
      <c r="H1651" s="81" t="s">
        <v>1381</v>
      </c>
      <c r="I1651" s="98">
        <v>44799</v>
      </c>
      <c r="J1651" s="81"/>
      <c r="K1651" s="117" t="s">
        <v>932</v>
      </c>
      <c r="L1651" s="82" t="s">
        <v>1387</v>
      </c>
      <c r="M1651" s="77" t="s">
        <v>6</v>
      </c>
      <c r="N1651" s="83"/>
      <c r="O1651" s="84"/>
      <c r="P1651" s="76">
        <v>72</v>
      </c>
      <c r="Q1651" s="76">
        <v>21000</v>
      </c>
      <c r="R1651" s="76">
        <v>3</v>
      </c>
      <c r="S1651" s="85" t="s">
        <v>899</v>
      </c>
      <c r="T1651" s="76" t="s">
        <v>952</v>
      </c>
      <c r="U1651" s="76">
        <v>19.62</v>
      </c>
      <c r="V1651" s="117" t="s">
        <v>934</v>
      </c>
    </row>
    <row r="1652" spans="1:22" ht="15" customHeight="1">
      <c r="A1652" s="115">
        <v>94536224</v>
      </c>
      <c r="B1652" s="132">
        <v>44767</v>
      </c>
      <c r="C1652" s="79">
        <v>44767</v>
      </c>
      <c r="D1652" s="81" t="s">
        <v>862</v>
      </c>
      <c r="E1652" s="181">
        <v>44772</v>
      </c>
      <c r="F1652" s="102">
        <v>60</v>
      </c>
      <c r="G1652" s="81" t="s">
        <v>1406</v>
      </c>
      <c r="H1652" s="81" t="s">
        <v>1381</v>
      </c>
      <c r="I1652" s="98">
        <v>44799</v>
      </c>
      <c r="J1652" s="81"/>
      <c r="K1652" s="117" t="s">
        <v>932</v>
      </c>
      <c r="L1652" s="82" t="s">
        <v>1387</v>
      </c>
      <c r="M1652" s="77" t="s">
        <v>6</v>
      </c>
      <c r="N1652" s="83"/>
      <c r="O1652" s="84"/>
      <c r="P1652" s="76">
        <v>72</v>
      </c>
      <c r="Q1652" s="76">
        <v>20200</v>
      </c>
      <c r="R1652" s="76">
        <v>3</v>
      </c>
      <c r="S1652" s="85" t="s">
        <v>899</v>
      </c>
      <c r="T1652" s="76" t="s">
        <v>1130</v>
      </c>
      <c r="U1652" s="76">
        <v>19.72</v>
      </c>
      <c r="V1652" s="117" t="s">
        <v>934</v>
      </c>
    </row>
    <row r="1653" spans="1:22" ht="15" customHeight="1">
      <c r="A1653" s="115">
        <v>94536646</v>
      </c>
      <c r="B1653" s="132">
        <v>44767</v>
      </c>
      <c r="C1653" s="79">
        <v>44767</v>
      </c>
      <c r="D1653" s="81" t="s">
        <v>862</v>
      </c>
      <c r="E1653" s="181">
        <v>44772</v>
      </c>
      <c r="F1653" s="102">
        <v>60</v>
      </c>
      <c r="G1653" s="81" t="s">
        <v>1406</v>
      </c>
      <c r="H1653" s="81" t="s">
        <v>1381</v>
      </c>
      <c r="I1653" s="98">
        <v>44799</v>
      </c>
      <c r="J1653" s="81"/>
      <c r="K1653" s="117" t="s">
        <v>932</v>
      </c>
      <c r="L1653" s="82" t="s">
        <v>1387</v>
      </c>
      <c r="M1653" s="77" t="s">
        <v>6</v>
      </c>
      <c r="N1653" s="83"/>
      <c r="O1653" s="84"/>
      <c r="P1653" s="76">
        <v>72</v>
      </c>
      <c r="Q1653" s="76">
        <v>20100</v>
      </c>
      <c r="R1653" s="76">
        <v>3</v>
      </c>
      <c r="S1653" s="85" t="s">
        <v>899</v>
      </c>
      <c r="T1653" s="76" t="s">
        <v>1130</v>
      </c>
      <c r="U1653" s="76">
        <v>19.72</v>
      </c>
      <c r="V1653" s="117" t="s">
        <v>934</v>
      </c>
    </row>
    <row r="1654" spans="1:22" ht="15" customHeight="1">
      <c r="A1654" s="115">
        <v>94735511</v>
      </c>
      <c r="B1654" s="132">
        <v>44767</v>
      </c>
      <c r="C1654" s="79">
        <v>44767</v>
      </c>
      <c r="D1654" s="81" t="s">
        <v>862</v>
      </c>
      <c r="E1654" s="181">
        <v>44772</v>
      </c>
      <c r="F1654" s="102">
        <v>60</v>
      </c>
      <c r="G1654" s="81" t="s">
        <v>1406</v>
      </c>
      <c r="H1654" s="81" t="s">
        <v>1381</v>
      </c>
      <c r="I1654" s="98">
        <v>44799</v>
      </c>
      <c r="J1654" s="81"/>
      <c r="K1654" s="117" t="s">
        <v>932</v>
      </c>
      <c r="L1654" s="82" t="s">
        <v>1387</v>
      </c>
      <c r="M1654" s="77" t="s">
        <v>6</v>
      </c>
      <c r="N1654" s="83"/>
      <c r="O1654" s="84"/>
      <c r="P1654" s="76">
        <v>72</v>
      </c>
      <c r="Q1654" s="76">
        <v>20200</v>
      </c>
      <c r="R1654" s="76">
        <v>3</v>
      </c>
      <c r="S1654" s="85" t="s">
        <v>899</v>
      </c>
      <c r="T1654" s="76" t="s">
        <v>1130</v>
      </c>
      <c r="U1654" s="76">
        <v>19.72</v>
      </c>
      <c r="V1654" s="117" t="s">
        <v>934</v>
      </c>
    </row>
    <row r="1655" spans="1:22" ht="15" customHeight="1">
      <c r="A1655" s="115">
        <v>54335401</v>
      </c>
      <c r="B1655" s="132">
        <v>44767</v>
      </c>
      <c r="C1655" s="79">
        <v>44767</v>
      </c>
      <c r="D1655" s="81" t="s">
        <v>862</v>
      </c>
      <c r="E1655" s="181">
        <v>44772</v>
      </c>
      <c r="F1655" s="103">
        <v>40</v>
      </c>
      <c r="G1655" s="81" t="s">
        <v>1406</v>
      </c>
      <c r="H1655" s="81" t="s">
        <v>1381</v>
      </c>
      <c r="I1655" s="98">
        <v>44799</v>
      </c>
      <c r="J1655" s="81"/>
      <c r="K1655" s="117" t="s">
        <v>932</v>
      </c>
      <c r="L1655" s="82" t="s">
        <v>1387</v>
      </c>
      <c r="M1655" s="77" t="s">
        <v>6</v>
      </c>
      <c r="N1655" s="83"/>
      <c r="O1655" s="84"/>
      <c r="P1655" s="76">
        <v>70</v>
      </c>
      <c r="Q1655" s="127">
        <v>21000</v>
      </c>
      <c r="R1655" s="127">
        <v>2</v>
      </c>
      <c r="S1655" s="128" t="s">
        <v>953</v>
      </c>
      <c r="T1655" s="129" t="s">
        <v>954</v>
      </c>
      <c r="U1655" s="127">
        <v>14.62</v>
      </c>
      <c r="V1655" s="117" t="s">
        <v>934</v>
      </c>
    </row>
    <row r="1656" spans="1:22" ht="15" customHeight="1">
      <c r="A1656" s="115">
        <v>54958640</v>
      </c>
      <c r="B1656" s="132">
        <v>44767</v>
      </c>
      <c r="C1656" s="79">
        <v>44767</v>
      </c>
      <c r="D1656" s="81" t="s">
        <v>862</v>
      </c>
      <c r="E1656" s="181">
        <v>44772</v>
      </c>
      <c r="F1656" s="103">
        <v>40</v>
      </c>
      <c r="G1656" s="81" t="s">
        <v>1406</v>
      </c>
      <c r="H1656" s="81" t="s">
        <v>1381</v>
      </c>
      <c r="I1656" s="98">
        <v>44799</v>
      </c>
      <c r="J1656" s="81"/>
      <c r="K1656" s="117" t="s">
        <v>932</v>
      </c>
      <c r="L1656" s="82" t="s">
        <v>1387</v>
      </c>
      <c r="M1656" s="77" t="s">
        <v>6</v>
      </c>
      <c r="N1656" s="83"/>
      <c r="O1656" s="84"/>
      <c r="P1656" s="76">
        <v>70</v>
      </c>
      <c r="Q1656" s="127">
        <v>22000</v>
      </c>
      <c r="R1656" s="127">
        <v>2</v>
      </c>
      <c r="S1656" s="128" t="s">
        <v>953</v>
      </c>
      <c r="T1656" s="129" t="s">
        <v>954</v>
      </c>
      <c r="U1656" s="127">
        <v>14.62</v>
      </c>
      <c r="V1656" s="117" t="s">
        <v>934</v>
      </c>
    </row>
    <row r="1657" spans="1:22" ht="15" customHeight="1">
      <c r="A1657" s="91"/>
      <c r="B1657" s="93"/>
      <c r="C1657" s="93"/>
      <c r="D1657" s="92"/>
      <c r="E1657" s="146">
        <v>44592.125</v>
      </c>
      <c r="F1657" s="92"/>
      <c r="G1657" s="190"/>
      <c r="H1657" s="439" t="s">
        <v>1351</v>
      </c>
      <c r="I1657" s="440"/>
      <c r="J1657" s="441"/>
      <c r="K1657" s="92"/>
      <c r="L1657" s="92"/>
      <c r="M1657" s="92"/>
      <c r="N1657" s="83"/>
      <c r="O1657" s="84"/>
      <c r="P1657" s="92"/>
      <c r="Q1657" s="92"/>
      <c r="R1657" s="92"/>
      <c r="S1657" s="92"/>
      <c r="T1657" s="92"/>
      <c r="U1657" s="92"/>
      <c r="V1657" s="92"/>
    </row>
    <row r="1658" spans="1:22" ht="15" customHeight="1">
      <c r="A1658" s="90">
        <v>98340011</v>
      </c>
      <c r="B1658" s="78">
        <v>44756</v>
      </c>
      <c r="C1658" s="79">
        <v>44756</v>
      </c>
      <c r="D1658" s="77" t="s">
        <v>862</v>
      </c>
      <c r="E1658" s="172" t="s">
        <v>1355</v>
      </c>
      <c r="F1658" s="81">
        <v>80</v>
      </c>
      <c r="G1658" s="81" t="s">
        <v>1351</v>
      </c>
      <c r="H1658" s="81"/>
      <c r="I1658" s="77"/>
      <c r="J1658" s="81"/>
      <c r="K1658" s="97" t="s">
        <v>882</v>
      </c>
      <c r="L1658" s="82" t="s">
        <v>1302</v>
      </c>
      <c r="M1658" s="77" t="s">
        <v>7</v>
      </c>
      <c r="N1658" s="83"/>
      <c r="O1658" s="84"/>
      <c r="P1658" s="76">
        <v>68.5</v>
      </c>
      <c r="Q1658" s="76">
        <v>25400</v>
      </c>
      <c r="R1658" s="76">
        <v>4</v>
      </c>
      <c r="S1658" s="85" t="s">
        <v>865</v>
      </c>
      <c r="T1658" s="76" t="s">
        <v>873</v>
      </c>
      <c r="U1658" s="76">
        <v>25.7</v>
      </c>
      <c r="V1658" s="90" t="s">
        <v>884</v>
      </c>
    </row>
    <row r="1659" spans="1:22" ht="15" customHeight="1">
      <c r="A1659" s="261">
        <v>94426384</v>
      </c>
      <c r="B1659" s="262"/>
      <c r="C1659" s="79">
        <v>44772</v>
      </c>
      <c r="D1659" s="81" t="s">
        <v>862</v>
      </c>
      <c r="E1659" s="219" t="s">
        <v>1412</v>
      </c>
      <c r="F1659" s="81"/>
      <c r="G1659" s="81"/>
      <c r="H1659" s="81"/>
      <c r="I1659" s="81"/>
      <c r="J1659" s="76"/>
      <c r="K1659" s="117"/>
      <c r="L1659" s="232"/>
      <c r="M1659" s="77"/>
      <c r="N1659" s="83"/>
      <c r="O1659" s="84"/>
      <c r="P1659" s="76">
        <v>73</v>
      </c>
      <c r="Q1659" s="76">
        <v>20700</v>
      </c>
      <c r="R1659" s="76">
        <v>2</v>
      </c>
      <c r="S1659" s="85" t="s">
        <v>902</v>
      </c>
      <c r="T1659" s="76" t="s">
        <v>905</v>
      </c>
      <c r="U1659" s="76">
        <v>14.62</v>
      </c>
      <c r="V1659" s="90" t="s">
        <v>884</v>
      </c>
    </row>
    <row r="1660" spans="1:22" ht="15" customHeight="1">
      <c r="A1660" s="91"/>
      <c r="B1660" s="93"/>
      <c r="C1660" s="93"/>
      <c r="D1660" s="92"/>
      <c r="E1660" s="92"/>
      <c r="F1660" s="92"/>
      <c r="G1660" s="190"/>
      <c r="H1660" s="439" t="s">
        <v>1413</v>
      </c>
      <c r="I1660" s="440"/>
      <c r="J1660" s="441"/>
      <c r="K1660" s="92"/>
      <c r="L1660" s="92"/>
      <c r="M1660" s="92"/>
      <c r="N1660" s="92"/>
      <c r="O1660" s="94"/>
      <c r="P1660" s="92"/>
      <c r="Q1660" s="92"/>
      <c r="R1660" s="92"/>
      <c r="S1660" s="92"/>
      <c r="T1660" s="92"/>
      <c r="U1660" s="92"/>
      <c r="V1660" s="92"/>
    </row>
    <row r="1661" spans="1:22" ht="15" customHeight="1">
      <c r="A1661" s="263">
        <v>98507841</v>
      </c>
      <c r="B1661" s="132">
        <v>44769</v>
      </c>
      <c r="C1661" s="79">
        <v>44769</v>
      </c>
      <c r="D1661" s="81" t="s">
        <v>862</v>
      </c>
      <c r="E1661" s="146">
        <v>44773.75</v>
      </c>
      <c r="F1661" s="81">
        <v>80</v>
      </c>
      <c r="G1661" s="81" t="s">
        <v>1413</v>
      </c>
      <c r="H1661" s="98">
        <v>44770</v>
      </c>
      <c r="I1661" s="139" t="s">
        <v>972</v>
      </c>
      <c r="J1661" s="81"/>
      <c r="K1661" s="77" t="s">
        <v>393</v>
      </c>
      <c r="L1661" s="82" t="s">
        <v>1414</v>
      </c>
      <c r="M1661" s="77" t="s">
        <v>7</v>
      </c>
      <c r="N1661" s="83"/>
      <c r="O1661" s="84"/>
      <c r="P1661" s="76">
        <v>69.2</v>
      </c>
      <c r="Q1661" s="76">
        <v>24300</v>
      </c>
      <c r="R1661" s="76">
        <v>4</v>
      </c>
      <c r="S1661" s="85" t="s">
        <v>865</v>
      </c>
      <c r="T1661" s="76" t="s">
        <v>866</v>
      </c>
      <c r="U1661" s="76">
        <v>25.46</v>
      </c>
      <c r="V1661" s="81" t="s">
        <v>1415</v>
      </c>
    </row>
    <row r="1662" spans="1:22" ht="15" customHeight="1">
      <c r="A1662" s="264">
        <v>91955682</v>
      </c>
      <c r="B1662" s="132">
        <v>44769</v>
      </c>
      <c r="C1662" s="79">
        <v>44769</v>
      </c>
      <c r="D1662" s="81" t="s">
        <v>862</v>
      </c>
      <c r="E1662" s="181">
        <v>44773</v>
      </c>
      <c r="F1662" s="81">
        <v>80</v>
      </c>
      <c r="G1662" s="81" t="s">
        <v>1413</v>
      </c>
      <c r="H1662" s="81" t="s">
        <v>1416</v>
      </c>
      <c r="I1662" s="98">
        <v>44800</v>
      </c>
      <c r="J1662" s="81"/>
      <c r="K1662" s="77" t="s">
        <v>393</v>
      </c>
      <c r="L1662" s="82" t="s">
        <v>1414</v>
      </c>
      <c r="M1662" s="77" t="s">
        <v>7</v>
      </c>
      <c r="N1662" s="83"/>
      <c r="O1662" s="84"/>
      <c r="P1662" s="76">
        <v>69.2</v>
      </c>
      <c r="Q1662" s="76">
        <v>24500</v>
      </c>
      <c r="R1662" s="76">
        <v>4</v>
      </c>
      <c r="S1662" s="85" t="s">
        <v>865</v>
      </c>
      <c r="T1662" s="76" t="s">
        <v>866</v>
      </c>
      <c r="U1662" s="76">
        <v>25.46</v>
      </c>
      <c r="V1662" s="81" t="s">
        <v>1415</v>
      </c>
    </row>
    <row r="1663" spans="1:22" ht="15" customHeight="1">
      <c r="A1663" s="264">
        <v>91965277</v>
      </c>
      <c r="B1663" s="132">
        <v>44769</v>
      </c>
      <c r="C1663" s="79">
        <v>44769</v>
      </c>
      <c r="D1663" s="81" t="s">
        <v>862</v>
      </c>
      <c r="E1663" s="81"/>
      <c r="F1663" s="81">
        <v>80</v>
      </c>
      <c r="G1663" s="81" t="s">
        <v>1413</v>
      </c>
      <c r="H1663" s="81" t="s">
        <v>1416</v>
      </c>
      <c r="I1663" s="98">
        <v>44800</v>
      </c>
      <c r="J1663" s="81"/>
      <c r="K1663" s="77" t="s">
        <v>393</v>
      </c>
      <c r="L1663" s="82" t="s">
        <v>1414</v>
      </c>
      <c r="M1663" s="77" t="s">
        <v>7</v>
      </c>
      <c r="N1663" s="83"/>
      <c r="O1663" s="84"/>
      <c r="P1663" s="76">
        <v>69.2</v>
      </c>
      <c r="Q1663" s="76">
        <v>24400</v>
      </c>
      <c r="R1663" s="76">
        <v>4</v>
      </c>
      <c r="S1663" s="85" t="s">
        <v>865</v>
      </c>
      <c r="T1663" s="76" t="s">
        <v>866</v>
      </c>
      <c r="U1663" s="76">
        <v>25.46</v>
      </c>
      <c r="V1663" s="81" t="s">
        <v>1415</v>
      </c>
    </row>
    <row r="1664" spans="1:22" ht="15" customHeight="1">
      <c r="A1664" s="264">
        <v>91965335</v>
      </c>
      <c r="B1664" s="132">
        <v>44769</v>
      </c>
      <c r="C1664" s="79">
        <v>44769</v>
      </c>
      <c r="D1664" s="81" t="s">
        <v>862</v>
      </c>
      <c r="E1664" s="81"/>
      <c r="F1664" s="81">
        <v>80</v>
      </c>
      <c r="G1664" s="81" t="s">
        <v>1413</v>
      </c>
      <c r="H1664" s="81" t="s">
        <v>1416</v>
      </c>
      <c r="I1664" s="98">
        <v>44800</v>
      </c>
      <c r="J1664" s="81"/>
      <c r="K1664" s="77" t="s">
        <v>393</v>
      </c>
      <c r="L1664" s="82" t="s">
        <v>1414</v>
      </c>
      <c r="M1664" s="77" t="s">
        <v>7</v>
      </c>
      <c r="N1664" s="83"/>
      <c r="O1664" s="84"/>
      <c r="P1664" s="76">
        <v>69.2</v>
      </c>
      <c r="Q1664" s="76">
        <v>24300</v>
      </c>
      <c r="R1664" s="76">
        <v>4</v>
      </c>
      <c r="S1664" s="85" t="s">
        <v>865</v>
      </c>
      <c r="T1664" s="76" t="s">
        <v>866</v>
      </c>
      <c r="U1664" s="76">
        <v>25.46</v>
      </c>
      <c r="V1664" s="81" t="s">
        <v>1415</v>
      </c>
    </row>
    <row r="1665" spans="1:22" ht="15" customHeight="1">
      <c r="A1665" s="264">
        <v>91965426</v>
      </c>
      <c r="B1665" s="132">
        <v>44769</v>
      </c>
      <c r="C1665" s="79">
        <v>44769</v>
      </c>
      <c r="D1665" s="81" t="s">
        <v>862</v>
      </c>
      <c r="E1665" s="81"/>
      <c r="F1665" s="81">
        <v>80</v>
      </c>
      <c r="G1665" s="81" t="s">
        <v>1413</v>
      </c>
      <c r="H1665" s="81" t="s">
        <v>1416</v>
      </c>
      <c r="I1665" s="98">
        <v>44800</v>
      </c>
      <c r="J1665" s="81"/>
      <c r="K1665" s="77" t="s">
        <v>393</v>
      </c>
      <c r="L1665" s="82" t="s">
        <v>1414</v>
      </c>
      <c r="M1665" s="77" t="s">
        <v>7</v>
      </c>
      <c r="N1665" s="83"/>
      <c r="O1665" s="84"/>
      <c r="P1665" s="76">
        <v>69.2</v>
      </c>
      <c r="Q1665" s="76">
        <v>24300</v>
      </c>
      <c r="R1665" s="76">
        <v>4</v>
      </c>
      <c r="S1665" s="85" t="s">
        <v>865</v>
      </c>
      <c r="T1665" s="76" t="s">
        <v>866</v>
      </c>
      <c r="U1665" s="76">
        <v>25.46</v>
      </c>
      <c r="V1665" s="81" t="s">
        <v>1415</v>
      </c>
    </row>
    <row r="1666" spans="1:22" ht="15" customHeight="1">
      <c r="A1666" s="264">
        <v>91965517</v>
      </c>
      <c r="B1666" s="132">
        <v>44769</v>
      </c>
      <c r="C1666" s="79">
        <v>44769</v>
      </c>
      <c r="D1666" s="81" t="s">
        <v>862</v>
      </c>
      <c r="E1666" s="81"/>
      <c r="F1666" s="81">
        <v>80</v>
      </c>
      <c r="G1666" s="81" t="s">
        <v>1413</v>
      </c>
      <c r="H1666" s="81" t="s">
        <v>1416</v>
      </c>
      <c r="I1666" s="98">
        <v>44800</v>
      </c>
      <c r="J1666" s="81"/>
      <c r="K1666" s="77" t="s">
        <v>393</v>
      </c>
      <c r="L1666" s="82" t="s">
        <v>1414</v>
      </c>
      <c r="M1666" s="77" t="s">
        <v>7</v>
      </c>
      <c r="N1666" s="83"/>
      <c r="O1666" s="84"/>
      <c r="P1666" s="76">
        <v>69.2</v>
      </c>
      <c r="Q1666" s="76">
        <v>24500</v>
      </c>
      <c r="R1666" s="76">
        <v>4</v>
      </c>
      <c r="S1666" s="85" t="s">
        <v>865</v>
      </c>
      <c r="T1666" s="76" t="s">
        <v>866</v>
      </c>
      <c r="U1666" s="76">
        <v>25.46</v>
      </c>
      <c r="V1666" s="81" t="s">
        <v>1415</v>
      </c>
    </row>
    <row r="1667" spans="1:22" ht="15" customHeight="1">
      <c r="A1667" s="264">
        <v>91965525</v>
      </c>
      <c r="B1667" s="132">
        <v>44769</v>
      </c>
      <c r="C1667" s="79">
        <v>44769</v>
      </c>
      <c r="D1667" s="81" t="s">
        <v>862</v>
      </c>
      <c r="E1667" s="81"/>
      <c r="F1667" s="81">
        <v>80</v>
      </c>
      <c r="G1667" s="81" t="s">
        <v>1413</v>
      </c>
      <c r="H1667" s="81" t="s">
        <v>1416</v>
      </c>
      <c r="I1667" s="98">
        <v>44800</v>
      </c>
      <c r="J1667" s="81"/>
      <c r="K1667" s="77" t="s">
        <v>393</v>
      </c>
      <c r="L1667" s="82" t="s">
        <v>1414</v>
      </c>
      <c r="M1667" s="77" t="s">
        <v>7</v>
      </c>
      <c r="N1667" s="83"/>
      <c r="O1667" s="84"/>
      <c r="P1667" s="76">
        <v>69.2</v>
      </c>
      <c r="Q1667" s="76">
        <v>24500</v>
      </c>
      <c r="R1667" s="76">
        <v>4</v>
      </c>
      <c r="S1667" s="85" t="s">
        <v>865</v>
      </c>
      <c r="T1667" s="76" t="s">
        <v>866</v>
      </c>
      <c r="U1667" s="76">
        <v>25.46</v>
      </c>
      <c r="V1667" s="81" t="s">
        <v>1415</v>
      </c>
    </row>
    <row r="1668" spans="1:22" ht="15" customHeight="1">
      <c r="A1668" s="264">
        <v>91965558</v>
      </c>
      <c r="B1668" s="132">
        <v>44769</v>
      </c>
      <c r="C1668" s="79">
        <v>44769</v>
      </c>
      <c r="D1668" s="81" t="s">
        <v>862</v>
      </c>
      <c r="E1668" s="81"/>
      <c r="F1668" s="81">
        <v>80</v>
      </c>
      <c r="G1668" s="81" t="s">
        <v>1413</v>
      </c>
      <c r="H1668" s="81" t="s">
        <v>1416</v>
      </c>
      <c r="I1668" s="98">
        <v>44800</v>
      </c>
      <c r="J1668" s="81"/>
      <c r="K1668" s="77" t="s">
        <v>393</v>
      </c>
      <c r="L1668" s="82" t="s">
        <v>1414</v>
      </c>
      <c r="M1668" s="77" t="s">
        <v>7</v>
      </c>
      <c r="N1668" s="83"/>
      <c r="O1668" s="84"/>
      <c r="P1668" s="76">
        <v>69.2</v>
      </c>
      <c r="Q1668" s="76">
        <v>24300</v>
      </c>
      <c r="R1668" s="76">
        <v>4</v>
      </c>
      <c r="S1668" s="85" t="s">
        <v>865</v>
      </c>
      <c r="T1668" s="76" t="s">
        <v>866</v>
      </c>
      <c r="U1668" s="76">
        <v>25.46</v>
      </c>
      <c r="V1668" s="81" t="s">
        <v>1415</v>
      </c>
    </row>
    <row r="1669" spans="1:22" ht="15" customHeight="1">
      <c r="A1669" s="264">
        <v>98305329</v>
      </c>
      <c r="B1669" s="132">
        <v>44769</v>
      </c>
      <c r="C1669" s="79">
        <v>44769</v>
      </c>
      <c r="D1669" s="81" t="s">
        <v>862</v>
      </c>
      <c r="E1669" s="81"/>
      <c r="F1669" s="81">
        <v>80</v>
      </c>
      <c r="G1669" s="81" t="s">
        <v>1413</v>
      </c>
      <c r="H1669" s="81" t="s">
        <v>1416</v>
      </c>
      <c r="I1669" s="98">
        <v>44800</v>
      </c>
      <c r="J1669" s="81"/>
      <c r="K1669" s="77" t="s">
        <v>393</v>
      </c>
      <c r="L1669" s="82" t="s">
        <v>1414</v>
      </c>
      <c r="M1669" s="77" t="s">
        <v>7</v>
      </c>
      <c r="N1669" s="83"/>
      <c r="O1669" s="84"/>
      <c r="P1669" s="76">
        <v>69.2</v>
      </c>
      <c r="Q1669" s="76">
        <v>24300</v>
      </c>
      <c r="R1669" s="76">
        <v>4</v>
      </c>
      <c r="S1669" s="85" t="s">
        <v>865</v>
      </c>
      <c r="T1669" s="76" t="s">
        <v>866</v>
      </c>
      <c r="U1669" s="76">
        <v>25.46</v>
      </c>
      <c r="V1669" s="81" t="s">
        <v>1415</v>
      </c>
    </row>
    <row r="1670" spans="1:22" ht="15" customHeight="1">
      <c r="A1670" s="264">
        <v>98308190</v>
      </c>
      <c r="B1670" s="132">
        <v>44769</v>
      </c>
      <c r="C1670" s="79">
        <v>44769</v>
      </c>
      <c r="D1670" s="81" t="s">
        <v>862</v>
      </c>
      <c r="E1670" s="81"/>
      <c r="F1670" s="81">
        <v>80</v>
      </c>
      <c r="G1670" s="81" t="s">
        <v>1413</v>
      </c>
      <c r="H1670" s="81" t="s">
        <v>1416</v>
      </c>
      <c r="I1670" s="98">
        <v>44800</v>
      </c>
      <c r="J1670" s="81"/>
      <c r="K1670" s="77" t="s">
        <v>393</v>
      </c>
      <c r="L1670" s="82" t="s">
        <v>1414</v>
      </c>
      <c r="M1670" s="77" t="s">
        <v>7</v>
      </c>
      <c r="N1670" s="83"/>
      <c r="O1670" s="84"/>
      <c r="P1670" s="76">
        <v>69.2</v>
      </c>
      <c r="Q1670" s="76">
        <v>24300</v>
      </c>
      <c r="R1670" s="76">
        <v>4</v>
      </c>
      <c r="S1670" s="85" t="s">
        <v>865</v>
      </c>
      <c r="T1670" s="76" t="s">
        <v>866</v>
      </c>
      <c r="U1670" s="76">
        <v>25.46</v>
      </c>
      <c r="V1670" s="81" t="s">
        <v>1415</v>
      </c>
    </row>
    <row r="1671" spans="1:22" ht="15" customHeight="1">
      <c r="A1671" s="264">
        <v>98349285</v>
      </c>
      <c r="B1671" s="132">
        <v>44769</v>
      </c>
      <c r="C1671" s="79">
        <v>44769</v>
      </c>
      <c r="D1671" s="81" t="s">
        <v>862</v>
      </c>
      <c r="E1671" s="81"/>
      <c r="F1671" s="81">
        <v>80</v>
      </c>
      <c r="G1671" s="81" t="s">
        <v>1413</v>
      </c>
      <c r="H1671" s="81" t="s">
        <v>1416</v>
      </c>
      <c r="I1671" s="98">
        <v>44800</v>
      </c>
      <c r="J1671" s="81"/>
      <c r="K1671" s="77" t="s">
        <v>393</v>
      </c>
      <c r="L1671" s="82" t="s">
        <v>1414</v>
      </c>
      <c r="M1671" s="77" t="s">
        <v>7</v>
      </c>
      <c r="N1671" s="83"/>
      <c r="O1671" s="84"/>
      <c r="P1671" s="76">
        <v>69.2</v>
      </c>
      <c r="Q1671" s="76">
        <v>24500</v>
      </c>
      <c r="R1671" s="76">
        <v>4</v>
      </c>
      <c r="S1671" s="85" t="s">
        <v>865</v>
      </c>
      <c r="T1671" s="76" t="s">
        <v>866</v>
      </c>
      <c r="U1671" s="76">
        <v>25.46</v>
      </c>
      <c r="V1671" s="81" t="s">
        <v>1415</v>
      </c>
    </row>
    <row r="1672" spans="1:22" ht="15" customHeight="1">
      <c r="A1672" s="264">
        <v>98505753</v>
      </c>
      <c r="B1672" s="132">
        <v>44769</v>
      </c>
      <c r="C1672" s="79">
        <v>44769</v>
      </c>
      <c r="D1672" s="81" t="s">
        <v>862</v>
      </c>
      <c r="E1672" s="81"/>
      <c r="F1672" s="81">
        <v>80</v>
      </c>
      <c r="G1672" s="81" t="s">
        <v>1413</v>
      </c>
      <c r="H1672" s="81" t="s">
        <v>1416</v>
      </c>
      <c r="I1672" s="98">
        <v>44800</v>
      </c>
      <c r="J1672" s="81"/>
      <c r="K1672" s="77" t="s">
        <v>393</v>
      </c>
      <c r="L1672" s="82" t="s">
        <v>1414</v>
      </c>
      <c r="M1672" s="77" t="s">
        <v>7</v>
      </c>
      <c r="N1672" s="83"/>
      <c r="O1672" s="84"/>
      <c r="P1672" s="76">
        <v>69.2</v>
      </c>
      <c r="Q1672" s="76">
        <v>24300</v>
      </c>
      <c r="R1672" s="76">
        <v>4</v>
      </c>
      <c r="S1672" s="85" t="s">
        <v>865</v>
      </c>
      <c r="T1672" s="76" t="s">
        <v>866</v>
      </c>
      <c r="U1672" s="76">
        <v>25.46</v>
      </c>
      <c r="V1672" s="81" t="s">
        <v>1415</v>
      </c>
    </row>
    <row r="1673" spans="1:22" ht="15" customHeight="1">
      <c r="A1673" s="264">
        <v>98507833</v>
      </c>
      <c r="B1673" s="132">
        <v>44769</v>
      </c>
      <c r="C1673" s="79">
        <v>44769</v>
      </c>
      <c r="D1673" s="81" t="s">
        <v>862</v>
      </c>
      <c r="E1673" s="81"/>
      <c r="F1673" s="81">
        <v>80</v>
      </c>
      <c r="G1673" s="81" t="s">
        <v>1413</v>
      </c>
      <c r="H1673" s="81" t="s">
        <v>1416</v>
      </c>
      <c r="I1673" s="98">
        <v>44800</v>
      </c>
      <c r="J1673" s="81"/>
      <c r="K1673" s="77" t="s">
        <v>393</v>
      </c>
      <c r="L1673" s="82" t="s">
        <v>1414</v>
      </c>
      <c r="M1673" s="77" t="s">
        <v>7</v>
      </c>
      <c r="N1673" s="83"/>
      <c r="O1673" s="84"/>
      <c r="P1673" s="76">
        <v>69.2</v>
      </c>
      <c r="Q1673" s="76">
        <v>24300</v>
      </c>
      <c r="R1673" s="76">
        <v>4</v>
      </c>
      <c r="S1673" s="85" t="s">
        <v>865</v>
      </c>
      <c r="T1673" s="76" t="s">
        <v>866</v>
      </c>
      <c r="U1673" s="76">
        <v>25.46</v>
      </c>
      <c r="V1673" s="81" t="s">
        <v>1415</v>
      </c>
    </row>
    <row r="1674" spans="1:22" ht="15" customHeight="1">
      <c r="A1674" s="264">
        <v>98507882</v>
      </c>
      <c r="B1674" s="132">
        <v>44769</v>
      </c>
      <c r="C1674" s="79">
        <v>44769</v>
      </c>
      <c r="D1674" s="81" t="s">
        <v>862</v>
      </c>
      <c r="E1674" s="81"/>
      <c r="F1674" s="81">
        <v>80</v>
      </c>
      <c r="G1674" s="81" t="s">
        <v>1413</v>
      </c>
      <c r="H1674" s="81" t="s">
        <v>1416</v>
      </c>
      <c r="I1674" s="98">
        <v>44800</v>
      </c>
      <c r="J1674" s="81"/>
      <c r="K1674" s="77" t="s">
        <v>393</v>
      </c>
      <c r="L1674" s="82" t="s">
        <v>1414</v>
      </c>
      <c r="M1674" s="77" t="s">
        <v>7</v>
      </c>
      <c r="N1674" s="83"/>
      <c r="O1674" s="84"/>
      <c r="P1674" s="76">
        <v>69.2</v>
      </c>
      <c r="Q1674" s="76">
        <v>24400</v>
      </c>
      <c r="R1674" s="76">
        <v>4</v>
      </c>
      <c r="S1674" s="85" t="s">
        <v>865</v>
      </c>
      <c r="T1674" s="76" t="s">
        <v>866</v>
      </c>
      <c r="U1674" s="76">
        <v>25.46</v>
      </c>
      <c r="V1674" s="81" t="s">
        <v>1415</v>
      </c>
    </row>
    <row r="1675" spans="1:22" ht="15" customHeight="1">
      <c r="A1675" s="263">
        <v>98153018</v>
      </c>
      <c r="B1675" s="132">
        <v>44769</v>
      </c>
      <c r="C1675" s="79">
        <v>44769</v>
      </c>
      <c r="D1675" s="81" t="s">
        <v>862</v>
      </c>
      <c r="E1675" s="81"/>
      <c r="F1675" s="81">
        <v>80</v>
      </c>
      <c r="G1675" s="81" t="s">
        <v>1413</v>
      </c>
      <c r="H1675" s="98">
        <v>44770</v>
      </c>
      <c r="I1675" s="141" t="s">
        <v>972</v>
      </c>
      <c r="J1675" s="81"/>
      <c r="K1675" s="77" t="s">
        <v>393</v>
      </c>
      <c r="L1675" s="82" t="s">
        <v>1414</v>
      </c>
      <c r="M1675" s="77" t="s">
        <v>7</v>
      </c>
      <c r="N1675" s="83"/>
      <c r="O1675" s="84"/>
      <c r="P1675" s="76">
        <v>69</v>
      </c>
      <c r="Q1675" s="81">
        <v>24500</v>
      </c>
      <c r="R1675" s="81">
        <v>4</v>
      </c>
      <c r="S1675" s="89" t="s">
        <v>877</v>
      </c>
      <c r="T1675" s="76" t="s">
        <v>878</v>
      </c>
      <c r="U1675" s="76">
        <v>25.186</v>
      </c>
      <c r="V1675" s="81" t="s">
        <v>1415</v>
      </c>
    </row>
    <row r="1676" spans="1:22" ht="15" customHeight="1">
      <c r="A1676" s="263">
        <v>98153026</v>
      </c>
      <c r="B1676" s="132">
        <v>44769</v>
      </c>
      <c r="C1676" s="79">
        <v>44769</v>
      </c>
      <c r="D1676" s="81" t="s">
        <v>862</v>
      </c>
      <c r="E1676" s="81"/>
      <c r="F1676" s="81">
        <v>80</v>
      </c>
      <c r="G1676" s="81" t="s">
        <v>1413</v>
      </c>
      <c r="H1676" s="98">
        <v>44770</v>
      </c>
      <c r="I1676" s="141" t="s">
        <v>972</v>
      </c>
      <c r="J1676" s="81"/>
      <c r="K1676" s="77" t="s">
        <v>393</v>
      </c>
      <c r="L1676" s="82" t="s">
        <v>1414</v>
      </c>
      <c r="M1676" s="77" t="s">
        <v>7</v>
      </c>
      <c r="N1676" s="83"/>
      <c r="O1676" s="84"/>
      <c r="P1676" s="76">
        <v>69</v>
      </c>
      <c r="Q1676" s="81">
        <v>24500</v>
      </c>
      <c r="R1676" s="81">
        <v>4</v>
      </c>
      <c r="S1676" s="89" t="s">
        <v>877</v>
      </c>
      <c r="T1676" s="76" t="s">
        <v>878</v>
      </c>
      <c r="U1676" s="76">
        <v>25.186</v>
      </c>
      <c r="V1676" s="81" t="s">
        <v>1415</v>
      </c>
    </row>
    <row r="1677" spans="1:22" ht="15" customHeight="1">
      <c r="A1677" s="263">
        <v>98153059</v>
      </c>
      <c r="B1677" s="132">
        <v>44769</v>
      </c>
      <c r="C1677" s="79">
        <v>44769</v>
      </c>
      <c r="D1677" s="81" t="s">
        <v>862</v>
      </c>
      <c r="E1677" s="81"/>
      <c r="F1677" s="81">
        <v>80</v>
      </c>
      <c r="G1677" s="81" t="s">
        <v>1413</v>
      </c>
      <c r="H1677" s="98">
        <v>44770</v>
      </c>
      <c r="I1677" s="139" t="s">
        <v>972</v>
      </c>
      <c r="J1677" s="81"/>
      <c r="K1677" s="77" t="s">
        <v>393</v>
      </c>
      <c r="L1677" s="82" t="s">
        <v>1414</v>
      </c>
      <c r="M1677" s="77" t="s">
        <v>7</v>
      </c>
      <c r="N1677" s="83"/>
      <c r="O1677" s="84"/>
      <c r="P1677" s="76">
        <v>69</v>
      </c>
      <c r="Q1677" s="81">
        <v>25000</v>
      </c>
      <c r="R1677" s="81">
        <v>4</v>
      </c>
      <c r="S1677" s="89" t="s">
        <v>877</v>
      </c>
      <c r="T1677" s="76" t="s">
        <v>878</v>
      </c>
      <c r="U1677" s="76">
        <v>25.186</v>
      </c>
      <c r="V1677" s="81" t="s">
        <v>1415</v>
      </c>
    </row>
    <row r="1678" spans="1:22" ht="15" customHeight="1">
      <c r="A1678" s="263">
        <v>98153125</v>
      </c>
      <c r="B1678" s="132">
        <v>44769</v>
      </c>
      <c r="C1678" s="79">
        <v>44769</v>
      </c>
      <c r="D1678" s="81" t="s">
        <v>862</v>
      </c>
      <c r="E1678" s="81"/>
      <c r="F1678" s="81">
        <v>80</v>
      </c>
      <c r="G1678" s="81" t="s">
        <v>1413</v>
      </c>
      <c r="H1678" s="98">
        <v>44770</v>
      </c>
      <c r="I1678" s="139" t="s">
        <v>978</v>
      </c>
      <c r="J1678" s="81"/>
      <c r="K1678" s="77" t="s">
        <v>393</v>
      </c>
      <c r="L1678" s="82" t="s">
        <v>1414</v>
      </c>
      <c r="M1678" s="77" t="s">
        <v>7</v>
      </c>
      <c r="N1678" s="83"/>
      <c r="O1678" s="84"/>
      <c r="P1678" s="76">
        <v>69</v>
      </c>
      <c r="Q1678" s="81">
        <v>24500</v>
      </c>
      <c r="R1678" s="81">
        <v>4</v>
      </c>
      <c r="S1678" s="89" t="s">
        <v>877</v>
      </c>
      <c r="T1678" s="76" t="s">
        <v>878</v>
      </c>
      <c r="U1678" s="76">
        <v>25.186</v>
      </c>
      <c r="V1678" s="81" t="s">
        <v>1415</v>
      </c>
    </row>
    <row r="1679" spans="1:22" ht="15" customHeight="1">
      <c r="A1679" s="264">
        <v>98144751</v>
      </c>
      <c r="B1679" s="132">
        <v>44769</v>
      </c>
      <c r="C1679" s="79">
        <v>44769</v>
      </c>
      <c r="D1679" s="81" t="s">
        <v>862</v>
      </c>
      <c r="E1679" s="81"/>
      <c r="F1679" s="81">
        <v>80</v>
      </c>
      <c r="G1679" s="81" t="s">
        <v>1413</v>
      </c>
      <c r="H1679" s="81" t="s">
        <v>1416</v>
      </c>
      <c r="I1679" s="98">
        <v>44800</v>
      </c>
      <c r="J1679" s="81"/>
      <c r="K1679" s="77" t="s">
        <v>393</v>
      </c>
      <c r="L1679" s="82" t="s">
        <v>1414</v>
      </c>
      <c r="M1679" s="77" t="s">
        <v>7</v>
      </c>
      <c r="N1679" s="83"/>
      <c r="O1679" s="84"/>
      <c r="P1679" s="76">
        <v>69</v>
      </c>
      <c r="Q1679" s="81">
        <v>25000</v>
      </c>
      <c r="R1679" s="81">
        <v>4</v>
      </c>
      <c r="S1679" s="89" t="s">
        <v>877</v>
      </c>
      <c r="T1679" s="76" t="s">
        <v>878</v>
      </c>
      <c r="U1679" s="76">
        <v>25.186</v>
      </c>
      <c r="V1679" s="81" t="s">
        <v>1415</v>
      </c>
    </row>
    <row r="1680" spans="1:22" ht="15" customHeight="1">
      <c r="A1680" s="264">
        <v>98144777</v>
      </c>
      <c r="B1680" s="132">
        <v>44769</v>
      </c>
      <c r="C1680" s="79">
        <v>44769</v>
      </c>
      <c r="D1680" s="81" t="s">
        <v>862</v>
      </c>
      <c r="E1680" s="81"/>
      <c r="F1680" s="81">
        <v>80</v>
      </c>
      <c r="G1680" s="81" t="s">
        <v>1413</v>
      </c>
      <c r="H1680" s="81" t="s">
        <v>1416</v>
      </c>
      <c r="I1680" s="98">
        <v>44800</v>
      </c>
      <c r="J1680" s="81"/>
      <c r="K1680" s="77" t="s">
        <v>393</v>
      </c>
      <c r="L1680" s="82" t="s">
        <v>1414</v>
      </c>
      <c r="M1680" s="77" t="s">
        <v>7</v>
      </c>
      <c r="N1680" s="83"/>
      <c r="O1680" s="84"/>
      <c r="P1680" s="76">
        <v>69</v>
      </c>
      <c r="Q1680" s="81">
        <v>25000</v>
      </c>
      <c r="R1680" s="81">
        <v>4</v>
      </c>
      <c r="S1680" s="89" t="s">
        <v>877</v>
      </c>
      <c r="T1680" s="76" t="s">
        <v>878</v>
      </c>
      <c r="U1680" s="76">
        <v>25.186</v>
      </c>
      <c r="V1680" s="81" t="s">
        <v>1415</v>
      </c>
    </row>
    <row r="1681" spans="1:22" ht="15" customHeight="1">
      <c r="A1681" s="264">
        <v>98153075</v>
      </c>
      <c r="B1681" s="132">
        <v>44769</v>
      </c>
      <c r="C1681" s="79">
        <v>44769</v>
      </c>
      <c r="D1681" s="81" t="s">
        <v>862</v>
      </c>
      <c r="E1681" s="81"/>
      <c r="F1681" s="81">
        <v>80</v>
      </c>
      <c r="G1681" s="81" t="s">
        <v>1413</v>
      </c>
      <c r="H1681" s="81" t="s">
        <v>1416</v>
      </c>
      <c r="I1681" s="98">
        <v>44800</v>
      </c>
      <c r="J1681" s="81"/>
      <c r="K1681" s="77" t="s">
        <v>393</v>
      </c>
      <c r="L1681" s="82" t="s">
        <v>1414</v>
      </c>
      <c r="M1681" s="77" t="s">
        <v>7</v>
      </c>
      <c r="N1681" s="83"/>
      <c r="O1681" s="84"/>
      <c r="P1681" s="76">
        <v>69</v>
      </c>
      <c r="Q1681" s="81">
        <v>25000</v>
      </c>
      <c r="R1681" s="81">
        <v>4</v>
      </c>
      <c r="S1681" s="89" t="s">
        <v>877</v>
      </c>
      <c r="T1681" s="76" t="s">
        <v>878</v>
      </c>
      <c r="U1681" s="76">
        <v>25.186</v>
      </c>
      <c r="V1681" s="81" t="s">
        <v>1415</v>
      </c>
    </row>
    <row r="1682" spans="1:22" ht="15" customHeight="1">
      <c r="A1682" s="264">
        <v>98153034</v>
      </c>
      <c r="B1682" s="132">
        <v>44769</v>
      </c>
      <c r="C1682" s="79">
        <v>44769</v>
      </c>
      <c r="D1682" s="81" t="s">
        <v>862</v>
      </c>
      <c r="E1682" s="81"/>
      <c r="F1682" s="81">
        <v>80</v>
      </c>
      <c r="G1682" s="81" t="s">
        <v>1413</v>
      </c>
      <c r="H1682" s="81" t="s">
        <v>1416</v>
      </c>
      <c r="I1682" s="98">
        <v>44800</v>
      </c>
      <c r="J1682" s="81"/>
      <c r="K1682" s="77" t="s">
        <v>393</v>
      </c>
      <c r="L1682" s="82" t="s">
        <v>1414</v>
      </c>
      <c r="M1682" s="77" t="s">
        <v>7</v>
      </c>
      <c r="N1682" s="83"/>
      <c r="O1682" s="84"/>
      <c r="P1682" s="76">
        <v>69</v>
      </c>
      <c r="Q1682" s="81">
        <v>25000</v>
      </c>
      <c r="R1682" s="81">
        <v>4</v>
      </c>
      <c r="S1682" s="89" t="s">
        <v>877</v>
      </c>
      <c r="T1682" s="76" t="s">
        <v>878</v>
      </c>
      <c r="U1682" s="76">
        <v>25.186</v>
      </c>
      <c r="V1682" s="81" t="s">
        <v>1415</v>
      </c>
    </row>
    <row r="1683" spans="1:22" ht="15" customHeight="1">
      <c r="A1683" s="264">
        <v>98153083</v>
      </c>
      <c r="B1683" s="132">
        <v>44769</v>
      </c>
      <c r="C1683" s="79">
        <v>44769</v>
      </c>
      <c r="D1683" s="81" t="s">
        <v>862</v>
      </c>
      <c r="E1683" s="81"/>
      <c r="F1683" s="81">
        <v>80</v>
      </c>
      <c r="G1683" s="81" t="s">
        <v>1413</v>
      </c>
      <c r="H1683" s="81" t="s">
        <v>1416</v>
      </c>
      <c r="I1683" s="98">
        <v>44800</v>
      </c>
      <c r="J1683" s="81"/>
      <c r="K1683" s="77" t="s">
        <v>393</v>
      </c>
      <c r="L1683" s="82" t="s">
        <v>1414</v>
      </c>
      <c r="M1683" s="77" t="s">
        <v>7</v>
      </c>
      <c r="N1683" s="83"/>
      <c r="O1683" s="84"/>
      <c r="P1683" s="76">
        <v>69</v>
      </c>
      <c r="Q1683" s="81">
        <v>25000</v>
      </c>
      <c r="R1683" s="81">
        <v>4</v>
      </c>
      <c r="S1683" s="89" t="s">
        <v>877</v>
      </c>
      <c r="T1683" s="76" t="s">
        <v>878</v>
      </c>
      <c r="U1683" s="76">
        <v>25.186</v>
      </c>
      <c r="V1683" s="81" t="s">
        <v>1415</v>
      </c>
    </row>
    <row r="1684" spans="1:22" ht="15" customHeight="1">
      <c r="A1684" s="264">
        <v>98153091</v>
      </c>
      <c r="B1684" s="132">
        <v>44769</v>
      </c>
      <c r="C1684" s="79">
        <v>44769</v>
      </c>
      <c r="D1684" s="81" t="s">
        <v>862</v>
      </c>
      <c r="E1684" s="81"/>
      <c r="F1684" s="81">
        <v>80</v>
      </c>
      <c r="G1684" s="81" t="s">
        <v>1413</v>
      </c>
      <c r="H1684" s="81" t="s">
        <v>1416</v>
      </c>
      <c r="I1684" s="98">
        <v>44800</v>
      </c>
      <c r="J1684" s="81"/>
      <c r="K1684" s="77" t="s">
        <v>393</v>
      </c>
      <c r="L1684" s="82" t="s">
        <v>1414</v>
      </c>
      <c r="M1684" s="77" t="s">
        <v>7</v>
      </c>
      <c r="N1684" s="83"/>
      <c r="O1684" s="84"/>
      <c r="P1684" s="76">
        <v>69</v>
      </c>
      <c r="Q1684" s="81">
        <v>24500</v>
      </c>
      <c r="R1684" s="81">
        <v>4</v>
      </c>
      <c r="S1684" s="89" t="s">
        <v>877</v>
      </c>
      <c r="T1684" s="76" t="s">
        <v>878</v>
      </c>
      <c r="U1684" s="76">
        <v>25.186</v>
      </c>
      <c r="V1684" s="81" t="s">
        <v>1415</v>
      </c>
    </row>
    <row r="1685" spans="1:22" ht="15" customHeight="1">
      <c r="A1685" s="264">
        <v>98153117</v>
      </c>
      <c r="B1685" s="132">
        <v>44769</v>
      </c>
      <c r="C1685" s="79">
        <v>44769</v>
      </c>
      <c r="D1685" s="81" t="s">
        <v>862</v>
      </c>
      <c r="E1685" s="81"/>
      <c r="F1685" s="81">
        <v>80</v>
      </c>
      <c r="G1685" s="81" t="s">
        <v>1413</v>
      </c>
      <c r="H1685" s="81" t="s">
        <v>1416</v>
      </c>
      <c r="I1685" s="98">
        <v>44800</v>
      </c>
      <c r="J1685" s="81"/>
      <c r="K1685" s="77" t="s">
        <v>393</v>
      </c>
      <c r="L1685" s="82" t="s">
        <v>1414</v>
      </c>
      <c r="M1685" s="77" t="s">
        <v>7</v>
      </c>
      <c r="N1685" s="83"/>
      <c r="O1685" s="84"/>
      <c r="P1685" s="76">
        <v>69</v>
      </c>
      <c r="Q1685" s="81">
        <v>24500</v>
      </c>
      <c r="R1685" s="81">
        <v>4</v>
      </c>
      <c r="S1685" s="89" t="s">
        <v>877</v>
      </c>
      <c r="T1685" s="76" t="s">
        <v>878</v>
      </c>
      <c r="U1685" s="76">
        <v>25.186</v>
      </c>
      <c r="V1685" s="81" t="s">
        <v>1415</v>
      </c>
    </row>
    <row r="1686" spans="1:22" ht="15" customHeight="1">
      <c r="A1686" s="264">
        <v>98153133</v>
      </c>
      <c r="B1686" s="132">
        <v>44769</v>
      </c>
      <c r="C1686" s="79">
        <v>44769</v>
      </c>
      <c r="D1686" s="81" t="s">
        <v>862</v>
      </c>
      <c r="E1686" s="81"/>
      <c r="F1686" s="81">
        <v>80</v>
      </c>
      <c r="G1686" s="81" t="s">
        <v>1413</v>
      </c>
      <c r="H1686" s="81" t="s">
        <v>1416</v>
      </c>
      <c r="I1686" s="98">
        <v>44800</v>
      </c>
      <c r="J1686" s="81"/>
      <c r="K1686" s="77" t="s">
        <v>393</v>
      </c>
      <c r="L1686" s="82" t="s">
        <v>1414</v>
      </c>
      <c r="M1686" s="77" t="s">
        <v>7</v>
      </c>
      <c r="N1686" s="83"/>
      <c r="O1686" s="84"/>
      <c r="P1686" s="76">
        <v>69</v>
      </c>
      <c r="Q1686" s="81">
        <v>24500</v>
      </c>
      <c r="R1686" s="81">
        <v>4</v>
      </c>
      <c r="S1686" s="89" t="s">
        <v>877</v>
      </c>
      <c r="T1686" s="76" t="s">
        <v>878</v>
      </c>
      <c r="U1686" s="76">
        <v>25.186</v>
      </c>
      <c r="V1686" s="81" t="s">
        <v>1415</v>
      </c>
    </row>
    <row r="1687" spans="1:22" ht="15" customHeight="1">
      <c r="A1687" s="264">
        <v>98153141</v>
      </c>
      <c r="B1687" s="132">
        <v>44769</v>
      </c>
      <c r="C1687" s="79">
        <v>44769</v>
      </c>
      <c r="D1687" s="81" t="s">
        <v>862</v>
      </c>
      <c r="E1687" s="81"/>
      <c r="F1687" s="81">
        <v>80</v>
      </c>
      <c r="G1687" s="81" t="s">
        <v>1413</v>
      </c>
      <c r="H1687" s="81" t="s">
        <v>1416</v>
      </c>
      <c r="I1687" s="98">
        <v>44800</v>
      </c>
      <c r="J1687" s="81"/>
      <c r="K1687" s="77" t="s">
        <v>393</v>
      </c>
      <c r="L1687" s="82" t="s">
        <v>1414</v>
      </c>
      <c r="M1687" s="77" t="s">
        <v>7</v>
      </c>
      <c r="N1687" s="83"/>
      <c r="O1687" s="84"/>
      <c r="P1687" s="76">
        <v>69</v>
      </c>
      <c r="Q1687" s="81">
        <v>24500</v>
      </c>
      <c r="R1687" s="81">
        <v>4</v>
      </c>
      <c r="S1687" s="89" t="s">
        <v>877</v>
      </c>
      <c r="T1687" s="76" t="s">
        <v>878</v>
      </c>
      <c r="U1687" s="76">
        <v>25.186</v>
      </c>
      <c r="V1687" s="81" t="s">
        <v>1415</v>
      </c>
    </row>
    <row r="1688" spans="1:22" ht="15" customHeight="1">
      <c r="A1688" s="264">
        <v>98153174</v>
      </c>
      <c r="B1688" s="132">
        <v>44769</v>
      </c>
      <c r="C1688" s="79">
        <v>44769</v>
      </c>
      <c r="D1688" s="81" t="s">
        <v>862</v>
      </c>
      <c r="E1688" s="81"/>
      <c r="F1688" s="81">
        <v>80</v>
      </c>
      <c r="G1688" s="81" t="s">
        <v>1413</v>
      </c>
      <c r="H1688" s="81" t="s">
        <v>1416</v>
      </c>
      <c r="I1688" s="98">
        <v>44800</v>
      </c>
      <c r="J1688" s="81"/>
      <c r="K1688" s="77" t="s">
        <v>393</v>
      </c>
      <c r="L1688" s="82" t="s">
        <v>1414</v>
      </c>
      <c r="M1688" s="77" t="s">
        <v>7</v>
      </c>
      <c r="N1688" s="83"/>
      <c r="O1688" s="84"/>
      <c r="P1688" s="76">
        <v>69</v>
      </c>
      <c r="Q1688" s="81">
        <v>25000</v>
      </c>
      <c r="R1688" s="81">
        <v>4</v>
      </c>
      <c r="S1688" s="89" t="s">
        <v>877</v>
      </c>
      <c r="T1688" s="76" t="s">
        <v>878</v>
      </c>
      <c r="U1688" s="76">
        <v>25.186</v>
      </c>
      <c r="V1688" s="81" t="s">
        <v>1415</v>
      </c>
    </row>
    <row r="1689" spans="1:22" ht="15" customHeight="1">
      <c r="A1689" s="264">
        <v>98153190</v>
      </c>
      <c r="B1689" s="132">
        <v>44769</v>
      </c>
      <c r="C1689" s="79">
        <v>44769</v>
      </c>
      <c r="D1689" s="81" t="s">
        <v>862</v>
      </c>
      <c r="E1689" s="81"/>
      <c r="F1689" s="81">
        <v>80</v>
      </c>
      <c r="G1689" s="81" t="s">
        <v>1413</v>
      </c>
      <c r="H1689" s="81" t="s">
        <v>1416</v>
      </c>
      <c r="I1689" s="98">
        <v>44800</v>
      </c>
      <c r="J1689" s="81"/>
      <c r="K1689" s="77" t="s">
        <v>393</v>
      </c>
      <c r="L1689" s="82" t="s">
        <v>1414</v>
      </c>
      <c r="M1689" s="77" t="s">
        <v>7</v>
      </c>
      <c r="N1689" s="83"/>
      <c r="O1689" s="84"/>
      <c r="P1689" s="76">
        <v>69</v>
      </c>
      <c r="Q1689" s="81">
        <v>25000</v>
      </c>
      <c r="R1689" s="81">
        <v>4</v>
      </c>
      <c r="S1689" s="89" t="s">
        <v>877</v>
      </c>
      <c r="T1689" s="76" t="s">
        <v>878</v>
      </c>
      <c r="U1689" s="76">
        <v>25.186</v>
      </c>
      <c r="V1689" s="81" t="s">
        <v>1415</v>
      </c>
    </row>
    <row r="1690" spans="1:22" ht="15" customHeight="1">
      <c r="A1690" s="264">
        <v>59274399</v>
      </c>
      <c r="B1690" s="78">
        <v>44759</v>
      </c>
      <c r="C1690" s="79">
        <v>44759</v>
      </c>
      <c r="D1690" s="77" t="s">
        <v>862</v>
      </c>
      <c r="E1690" s="77"/>
      <c r="F1690" s="102">
        <v>60</v>
      </c>
      <c r="G1690" s="81" t="s">
        <v>1413</v>
      </c>
      <c r="H1690" s="81" t="s">
        <v>1276</v>
      </c>
      <c r="I1690" s="78">
        <v>44792</v>
      </c>
      <c r="J1690" s="81"/>
      <c r="K1690" s="97" t="s">
        <v>882</v>
      </c>
      <c r="L1690" s="82" t="s">
        <v>1242</v>
      </c>
      <c r="M1690" s="77" t="s">
        <v>7</v>
      </c>
      <c r="N1690" s="83"/>
      <c r="O1690" s="84"/>
      <c r="P1690" s="76">
        <v>72</v>
      </c>
      <c r="Q1690" s="76">
        <v>21700</v>
      </c>
      <c r="R1690" s="76">
        <v>3</v>
      </c>
      <c r="S1690" s="85" t="s">
        <v>899</v>
      </c>
      <c r="T1690" s="76" t="s">
        <v>900</v>
      </c>
      <c r="U1690" s="81">
        <v>19.62</v>
      </c>
      <c r="V1690" s="90" t="s">
        <v>884</v>
      </c>
    </row>
    <row r="1691" spans="1:22" ht="15" customHeight="1">
      <c r="A1691" s="264">
        <v>94824711</v>
      </c>
      <c r="B1691" s="78">
        <v>44757</v>
      </c>
      <c r="C1691" s="79">
        <v>44757</v>
      </c>
      <c r="D1691" s="77" t="s">
        <v>862</v>
      </c>
      <c r="E1691" s="77"/>
      <c r="F1691" s="102">
        <v>60</v>
      </c>
      <c r="G1691" s="81" t="s">
        <v>1413</v>
      </c>
      <c r="H1691" s="114" t="s">
        <v>1216</v>
      </c>
      <c r="I1691" s="162">
        <v>44787</v>
      </c>
      <c r="J1691" s="81"/>
      <c r="K1691" s="97" t="s">
        <v>882</v>
      </c>
      <c r="L1691" s="82" t="s">
        <v>1217</v>
      </c>
      <c r="M1691" s="77" t="s">
        <v>7</v>
      </c>
      <c r="N1691" s="226"/>
      <c r="O1691" s="84"/>
      <c r="P1691" s="76">
        <v>68</v>
      </c>
      <c r="Q1691" s="76">
        <v>24000</v>
      </c>
      <c r="R1691" s="76">
        <v>3</v>
      </c>
      <c r="S1691" s="85" t="s">
        <v>899</v>
      </c>
      <c r="T1691" s="76" t="s">
        <v>901</v>
      </c>
      <c r="U1691" s="76">
        <v>19.62</v>
      </c>
      <c r="V1691" s="90" t="s">
        <v>884</v>
      </c>
    </row>
    <row r="1692" spans="1:22" ht="15" customHeight="1">
      <c r="A1692" s="264">
        <v>59277095</v>
      </c>
      <c r="B1692" s="132">
        <v>44766</v>
      </c>
      <c r="C1692" s="79">
        <v>44766</v>
      </c>
      <c r="D1692" s="81" t="s">
        <v>862</v>
      </c>
      <c r="E1692" s="76"/>
      <c r="F1692" s="102">
        <v>60</v>
      </c>
      <c r="G1692" s="81" t="s">
        <v>1413</v>
      </c>
      <c r="H1692" s="81" t="s">
        <v>1361</v>
      </c>
      <c r="I1692" s="98">
        <v>44796</v>
      </c>
      <c r="J1692" s="81"/>
      <c r="K1692" s="97" t="s">
        <v>882</v>
      </c>
      <c r="L1692" s="82" t="s">
        <v>1376</v>
      </c>
      <c r="M1692" s="77" t="s">
        <v>7</v>
      </c>
      <c r="N1692" s="83"/>
      <c r="O1692" s="84"/>
      <c r="P1692" s="76">
        <v>72</v>
      </c>
      <c r="Q1692" s="76">
        <v>21700</v>
      </c>
      <c r="R1692" s="76">
        <v>3</v>
      </c>
      <c r="S1692" s="85" t="s">
        <v>899</v>
      </c>
      <c r="T1692" s="76" t="s">
        <v>900</v>
      </c>
      <c r="U1692" s="81">
        <v>19.62</v>
      </c>
      <c r="V1692" s="90" t="s">
        <v>884</v>
      </c>
    </row>
    <row r="1693" spans="1:22" ht="15" customHeight="1">
      <c r="A1693" s="264">
        <v>94279171</v>
      </c>
      <c r="B1693" s="78">
        <v>44757</v>
      </c>
      <c r="C1693" s="79">
        <v>44757</v>
      </c>
      <c r="D1693" s="77" t="s">
        <v>862</v>
      </c>
      <c r="E1693" s="77"/>
      <c r="F1693" s="103">
        <v>40</v>
      </c>
      <c r="G1693" s="81" t="s">
        <v>1413</v>
      </c>
      <c r="H1693" s="114" t="s">
        <v>1216</v>
      </c>
      <c r="I1693" s="162">
        <v>44787</v>
      </c>
      <c r="J1693" s="81"/>
      <c r="K1693" s="97" t="s">
        <v>882</v>
      </c>
      <c r="L1693" s="82" t="s">
        <v>1217</v>
      </c>
      <c r="M1693" s="77" t="s">
        <v>7</v>
      </c>
      <c r="N1693" s="226"/>
      <c r="O1693" s="84"/>
      <c r="P1693" s="76">
        <v>70</v>
      </c>
      <c r="Q1693" s="127">
        <v>24000</v>
      </c>
      <c r="R1693" s="127">
        <v>2</v>
      </c>
      <c r="S1693" s="85" t="s">
        <v>902</v>
      </c>
      <c r="T1693" s="114" t="s">
        <v>962</v>
      </c>
      <c r="U1693" s="127">
        <v>14.62</v>
      </c>
      <c r="V1693" s="90" t="s">
        <v>884</v>
      </c>
    </row>
    <row r="1694" spans="1:22" ht="15" customHeight="1">
      <c r="A1694" s="264">
        <v>94274479</v>
      </c>
      <c r="B1694" s="132">
        <v>44763</v>
      </c>
      <c r="C1694" s="79">
        <v>44763</v>
      </c>
      <c r="D1694" s="77" t="s">
        <v>862</v>
      </c>
      <c r="E1694" s="85"/>
      <c r="F1694" s="103">
        <v>40</v>
      </c>
      <c r="G1694" s="81" t="s">
        <v>1413</v>
      </c>
      <c r="H1694" s="81" t="s">
        <v>1278</v>
      </c>
      <c r="I1694" s="98">
        <v>44792</v>
      </c>
      <c r="J1694" s="81"/>
      <c r="K1694" s="97" t="s">
        <v>882</v>
      </c>
      <c r="L1694" s="82" t="s">
        <v>1279</v>
      </c>
      <c r="M1694" s="77" t="s">
        <v>7</v>
      </c>
      <c r="N1694" s="83"/>
      <c r="O1694" s="84"/>
      <c r="P1694" s="76">
        <v>70</v>
      </c>
      <c r="Q1694" s="127">
        <v>24000</v>
      </c>
      <c r="R1694" s="127">
        <v>2</v>
      </c>
      <c r="S1694" s="85" t="s">
        <v>902</v>
      </c>
      <c r="T1694" s="114" t="s">
        <v>962</v>
      </c>
      <c r="U1694" s="114">
        <v>14.62</v>
      </c>
      <c r="V1694" s="90" t="s">
        <v>884</v>
      </c>
    </row>
    <row r="1695" spans="1:22" ht="15" customHeight="1">
      <c r="A1695" s="264">
        <v>94269537</v>
      </c>
      <c r="B1695" s="132">
        <v>44763</v>
      </c>
      <c r="C1695" s="79">
        <v>44763</v>
      </c>
      <c r="D1695" s="77" t="s">
        <v>862</v>
      </c>
      <c r="E1695" s="85"/>
      <c r="F1695" s="103">
        <v>40</v>
      </c>
      <c r="G1695" s="81" t="s">
        <v>1413</v>
      </c>
      <c r="H1695" s="81" t="s">
        <v>1278</v>
      </c>
      <c r="I1695" s="98">
        <v>44792</v>
      </c>
      <c r="J1695" s="81"/>
      <c r="K1695" s="97" t="s">
        <v>882</v>
      </c>
      <c r="L1695" s="82" t="s">
        <v>1279</v>
      </c>
      <c r="M1695" s="77" t="s">
        <v>7</v>
      </c>
      <c r="N1695" s="83"/>
      <c r="O1695" s="84"/>
      <c r="P1695" s="76">
        <v>70</v>
      </c>
      <c r="Q1695" s="127">
        <v>24000</v>
      </c>
      <c r="R1695" s="127">
        <v>2</v>
      </c>
      <c r="S1695" s="85" t="s">
        <v>902</v>
      </c>
      <c r="T1695" s="114" t="s">
        <v>962</v>
      </c>
      <c r="U1695" s="114">
        <v>14.62</v>
      </c>
      <c r="V1695" s="90" t="s">
        <v>884</v>
      </c>
    </row>
    <row r="1696" spans="1:22" ht="15" customHeight="1">
      <c r="A1696" s="264">
        <v>94292208</v>
      </c>
      <c r="B1696" s="132">
        <v>44763</v>
      </c>
      <c r="C1696" s="79">
        <v>44763</v>
      </c>
      <c r="D1696" s="77" t="s">
        <v>862</v>
      </c>
      <c r="E1696" s="85"/>
      <c r="F1696" s="103">
        <v>40</v>
      </c>
      <c r="G1696" s="81" t="s">
        <v>1413</v>
      </c>
      <c r="H1696" s="81" t="s">
        <v>1278</v>
      </c>
      <c r="I1696" s="98">
        <v>44792</v>
      </c>
      <c r="J1696" s="81"/>
      <c r="K1696" s="97" t="s">
        <v>882</v>
      </c>
      <c r="L1696" s="82" t="s">
        <v>1279</v>
      </c>
      <c r="M1696" s="77" t="s">
        <v>7</v>
      </c>
      <c r="N1696" s="83"/>
      <c r="O1696" s="84"/>
      <c r="P1696" s="76">
        <v>70</v>
      </c>
      <c r="Q1696" s="127">
        <v>24000</v>
      </c>
      <c r="R1696" s="127">
        <v>2</v>
      </c>
      <c r="S1696" s="85" t="s">
        <v>902</v>
      </c>
      <c r="T1696" s="114" t="s">
        <v>962</v>
      </c>
      <c r="U1696" s="114">
        <v>14.62</v>
      </c>
      <c r="V1696" s="90" t="s">
        <v>884</v>
      </c>
    </row>
    <row r="1697" spans="1:22" ht="15" customHeight="1">
      <c r="A1697" s="264">
        <v>94272176</v>
      </c>
      <c r="B1697" s="78">
        <v>44758</v>
      </c>
      <c r="C1697" s="79">
        <v>44759</v>
      </c>
      <c r="D1697" s="77" t="s">
        <v>862</v>
      </c>
      <c r="E1697" s="77"/>
      <c r="F1697" s="103">
        <v>40</v>
      </c>
      <c r="G1697" s="81" t="s">
        <v>1413</v>
      </c>
      <c r="H1697" s="81" t="s">
        <v>1247</v>
      </c>
      <c r="I1697" s="78">
        <v>44791</v>
      </c>
      <c r="J1697" s="81"/>
      <c r="K1697" s="97" t="s">
        <v>882</v>
      </c>
      <c r="L1697" s="82" t="s">
        <v>1244</v>
      </c>
      <c r="M1697" s="77" t="s">
        <v>7</v>
      </c>
      <c r="N1697" s="83"/>
      <c r="O1697" s="84"/>
      <c r="P1697" s="76">
        <v>70</v>
      </c>
      <c r="Q1697" s="127">
        <v>24000</v>
      </c>
      <c r="R1697" s="127">
        <v>2</v>
      </c>
      <c r="S1697" s="85" t="s">
        <v>902</v>
      </c>
      <c r="T1697" s="114" t="s">
        <v>962</v>
      </c>
      <c r="U1697" s="114">
        <v>14.62</v>
      </c>
      <c r="V1697" s="90" t="s">
        <v>884</v>
      </c>
    </row>
    <row r="1698" spans="1:22" ht="15" customHeight="1">
      <c r="A1698" s="264">
        <v>94267762</v>
      </c>
      <c r="B1698" s="78">
        <v>44758</v>
      </c>
      <c r="C1698" s="79">
        <v>44759</v>
      </c>
      <c r="D1698" s="77" t="s">
        <v>862</v>
      </c>
      <c r="E1698" s="77"/>
      <c r="F1698" s="103">
        <v>40</v>
      </c>
      <c r="G1698" s="81" t="s">
        <v>1413</v>
      </c>
      <c r="H1698" s="81" t="s">
        <v>1247</v>
      </c>
      <c r="I1698" s="78">
        <v>44791</v>
      </c>
      <c r="J1698" s="81"/>
      <c r="K1698" s="97" t="s">
        <v>882</v>
      </c>
      <c r="L1698" s="82" t="s">
        <v>1244</v>
      </c>
      <c r="M1698" s="77" t="s">
        <v>7</v>
      </c>
      <c r="N1698" s="83"/>
      <c r="O1698" s="84"/>
      <c r="P1698" s="76">
        <v>70</v>
      </c>
      <c r="Q1698" s="127">
        <v>24000</v>
      </c>
      <c r="R1698" s="127">
        <v>2</v>
      </c>
      <c r="S1698" s="85" t="s">
        <v>902</v>
      </c>
      <c r="T1698" s="114" t="s">
        <v>962</v>
      </c>
      <c r="U1698" s="114">
        <v>14.62</v>
      </c>
      <c r="V1698" s="90" t="s">
        <v>884</v>
      </c>
    </row>
    <row r="1699" spans="1:22" ht="15" customHeight="1">
      <c r="A1699" s="264">
        <v>94430485</v>
      </c>
      <c r="B1699" s="78">
        <v>44757</v>
      </c>
      <c r="C1699" s="79">
        <v>44757</v>
      </c>
      <c r="D1699" s="77" t="s">
        <v>862</v>
      </c>
      <c r="E1699" s="77"/>
      <c r="F1699" s="103">
        <v>40</v>
      </c>
      <c r="G1699" s="81" t="s">
        <v>1413</v>
      </c>
      <c r="H1699" s="114" t="s">
        <v>1216</v>
      </c>
      <c r="I1699" s="162">
        <v>44787</v>
      </c>
      <c r="J1699" s="81"/>
      <c r="K1699" s="97" t="s">
        <v>882</v>
      </c>
      <c r="L1699" s="82" t="s">
        <v>1217</v>
      </c>
      <c r="M1699" s="77" t="s">
        <v>7</v>
      </c>
      <c r="N1699" s="226"/>
      <c r="O1699" s="84"/>
      <c r="P1699" s="76">
        <v>73</v>
      </c>
      <c r="Q1699" s="76">
        <v>20800</v>
      </c>
      <c r="R1699" s="76">
        <v>2</v>
      </c>
      <c r="S1699" s="85" t="s">
        <v>902</v>
      </c>
      <c r="T1699" s="76" t="s">
        <v>905</v>
      </c>
      <c r="U1699" s="76">
        <v>14.62</v>
      </c>
      <c r="V1699" s="90" t="s">
        <v>884</v>
      </c>
    </row>
    <row r="1700" spans="1:22" ht="15" customHeight="1">
      <c r="A1700" s="264">
        <v>94474764</v>
      </c>
      <c r="B1700" s="78">
        <v>44757</v>
      </c>
      <c r="C1700" s="79">
        <v>44757</v>
      </c>
      <c r="D1700" s="77" t="s">
        <v>862</v>
      </c>
      <c r="E1700" s="77"/>
      <c r="F1700" s="103">
        <v>40</v>
      </c>
      <c r="G1700" s="81" t="s">
        <v>1413</v>
      </c>
      <c r="H1700" s="114" t="s">
        <v>1216</v>
      </c>
      <c r="I1700" s="162">
        <v>44787</v>
      </c>
      <c r="J1700" s="81"/>
      <c r="K1700" s="97" t="s">
        <v>882</v>
      </c>
      <c r="L1700" s="82" t="s">
        <v>1217</v>
      </c>
      <c r="M1700" s="77" t="s">
        <v>7</v>
      </c>
      <c r="N1700" s="226"/>
      <c r="O1700" s="84"/>
      <c r="P1700" s="76">
        <v>73</v>
      </c>
      <c r="Q1700" s="76">
        <v>19500</v>
      </c>
      <c r="R1700" s="76">
        <v>2</v>
      </c>
      <c r="S1700" s="85" t="s">
        <v>902</v>
      </c>
      <c r="T1700" s="76" t="s">
        <v>903</v>
      </c>
      <c r="U1700" s="76">
        <v>14.62</v>
      </c>
      <c r="V1700" s="90" t="s">
        <v>884</v>
      </c>
    </row>
    <row r="1701" spans="1:22" ht="15" customHeight="1">
      <c r="A1701" s="264">
        <v>94445616</v>
      </c>
      <c r="B1701" s="78">
        <v>44757</v>
      </c>
      <c r="C1701" s="79">
        <v>44757</v>
      </c>
      <c r="D1701" s="77" t="s">
        <v>862</v>
      </c>
      <c r="E1701" s="77"/>
      <c r="F1701" s="103">
        <v>40</v>
      </c>
      <c r="G1701" s="81" t="s">
        <v>1413</v>
      </c>
      <c r="H1701" s="114" t="s">
        <v>1216</v>
      </c>
      <c r="I1701" s="162">
        <v>44787</v>
      </c>
      <c r="J1701" s="81" t="s">
        <v>1199</v>
      </c>
      <c r="K1701" s="97" t="s">
        <v>882</v>
      </c>
      <c r="L1701" s="82" t="s">
        <v>1217</v>
      </c>
      <c r="M1701" s="77" t="s">
        <v>7</v>
      </c>
      <c r="N1701" s="226"/>
      <c r="O1701" s="84"/>
      <c r="P1701" s="76">
        <v>80</v>
      </c>
      <c r="Q1701" s="76">
        <v>19800</v>
      </c>
      <c r="R1701" s="76">
        <v>2</v>
      </c>
      <c r="S1701" s="85" t="s">
        <v>902</v>
      </c>
      <c r="T1701" s="76" t="s">
        <v>1417</v>
      </c>
      <c r="U1701" s="76">
        <v>14.62</v>
      </c>
      <c r="V1701" s="90" t="s">
        <v>884</v>
      </c>
    </row>
    <row r="1702" spans="1:22" ht="16.5" customHeight="1">
      <c r="A1702" s="104"/>
      <c r="B1702" s="106"/>
      <c r="C1702" s="105"/>
      <c r="D1702" s="105"/>
      <c r="E1702" s="105"/>
      <c r="F1702" s="105"/>
      <c r="G1702" s="147"/>
      <c r="H1702" s="446" t="s">
        <v>1418</v>
      </c>
      <c r="I1702" s="440"/>
      <c r="J1702" s="441"/>
      <c r="K1702" s="148"/>
      <c r="L1702" s="104"/>
      <c r="M1702" s="104"/>
      <c r="N1702" s="109"/>
      <c r="O1702" s="108"/>
      <c r="P1702" s="105"/>
      <c r="Q1702" s="109"/>
      <c r="R1702" s="109"/>
      <c r="S1702" s="110"/>
      <c r="T1702" s="109"/>
      <c r="U1702" s="149"/>
      <c r="V1702" s="108"/>
    </row>
    <row r="1703" spans="1:22" ht="15" customHeight="1">
      <c r="A1703" s="265">
        <v>98101041</v>
      </c>
      <c r="B1703" s="78">
        <v>44759</v>
      </c>
      <c r="C1703" s="79">
        <v>44760</v>
      </c>
      <c r="D1703" s="77" t="s">
        <v>862</v>
      </c>
      <c r="E1703" s="80">
        <v>44774.208333333336</v>
      </c>
      <c r="F1703" s="81">
        <v>80</v>
      </c>
      <c r="G1703" s="81" t="s">
        <v>1418</v>
      </c>
      <c r="H1703" s="81" t="s">
        <v>1419</v>
      </c>
      <c r="I1703" s="139" t="s">
        <v>1420</v>
      </c>
      <c r="J1703" s="81"/>
      <c r="K1703" s="117" t="s">
        <v>932</v>
      </c>
      <c r="L1703" s="82" t="s">
        <v>1253</v>
      </c>
      <c r="M1703" s="77" t="s">
        <v>6</v>
      </c>
      <c r="N1703" s="83"/>
      <c r="O1703" s="84"/>
      <c r="P1703" s="76">
        <v>69</v>
      </c>
      <c r="Q1703" s="76">
        <v>25000</v>
      </c>
      <c r="R1703" s="76">
        <v>4</v>
      </c>
      <c r="S1703" s="85" t="s">
        <v>875</v>
      </c>
      <c r="T1703" s="88" t="s">
        <v>876</v>
      </c>
      <c r="U1703" s="76">
        <v>25.22</v>
      </c>
      <c r="V1703" s="117" t="s">
        <v>934</v>
      </c>
    </row>
    <row r="1704" spans="1:22" ht="15" customHeight="1">
      <c r="A1704" s="265">
        <v>54974597</v>
      </c>
      <c r="B1704" s="132">
        <v>44764</v>
      </c>
      <c r="C1704" s="79">
        <v>44764</v>
      </c>
      <c r="D1704" s="81" t="s">
        <v>862</v>
      </c>
      <c r="E1704" s="181">
        <v>44774</v>
      </c>
      <c r="F1704" s="81">
        <v>80</v>
      </c>
      <c r="G1704" s="81" t="s">
        <v>1418</v>
      </c>
      <c r="H1704" s="81" t="s">
        <v>1361</v>
      </c>
      <c r="I1704" s="98">
        <v>44796</v>
      </c>
      <c r="J1704" s="81"/>
      <c r="K1704" s="117" t="s">
        <v>932</v>
      </c>
      <c r="L1704" s="82" t="s">
        <v>1362</v>
      </c>
      <c r="M1704" s="77" t="s">
        <v>6</v>
      </c>
      <c r="N1704" s="83"/>
      <c r="O1704" s="84"/>
      <c r="P1704" s="76">
        <v>69</v>
      </c>
      <c r="Q1704" s="81">
        <v>25000</v>
      </c>
      <c r="R1704" s="81">
        <v>4</v>
      </c>
      <c r="S1704" s="89" t="s">
        <v>877</v>
      </c>
      <c r="T1704" s="100" t="s">
        <v>891</v>
      </c>
      <c r="U1704" s="81">
        <v>25.22</v>
      </c>
      <c r="V1704" s="117" t="s">
        <v>934</v>
      </c>
    </row>
    <row r="1705" spans="1:22" ht="15" customHeight="1">
      <c r="A1705" s="265">
        <v>98029929</v>
      </c>
      <c r="B1705" s="132">
        <v>44770</v>
      </c>
      <c r="C1705" s="79">
        <v>44770</v>
      </c>
      <c r="D1705" s="81" t="s">
        <v>862</v>
      </c>
      <c r="E1705" s="81"/>
      <c r="F1705" s="81">
        <v>80</v>
      </c>
      <c r="G1705" s="81" t="s">
        <v>1418</v>
      </c>
      <c r="H1705" s="81" t="s">
        <v>1421</v>
      </c>
      <c r="I1705" s="98">
        <v>44800</v>
      </c>
      <c r="J1705" s="81"/>
      <c r="K1705" s="117" t="s">
        <v>932</v>
      </c>
      <c r="L1705" s="82" t="s">
        <v>1422</v>
      </c>
      <c r="M1705" s="77" t="s">
        <v>6</v>
      </c>
      <c r="N1705" s="83"/>
      <c r="O1705" s="84"/>
      <c r="P1705" s="76">
        <v>69</v>
      </c>
      <c r="Q1705" s="76">
        <v>25000</v>
      </c>
      <c r="R1705" s="76">
        <v>4</v>
      </c>
      <c r="S1705" s="85" t="s">
        <v>875</v>
      </c>
      <c r="T1705" s="88" t="s">
        <v>876</v>
      </c>
      <c r="U1705" s="76">
        <v>25.22</v>
      </c>
      <c r="V1705" s="117" t="s">
        <v>934</v>
      </c>
    </row>
    <row r="1706" spans="1:22" ht="15" customHeight="1">
      <c r="A1706" s="265">
        <v>98032550</v>
      </c>
      <c r="B1706" s="132">
        <v>44770</v>
      </c>
      <c r="C1706" s="79">
        <v>44770</v>
      </c>
      <c r="D1706" s="81" t="s">
        <v>862</v>
      </c>
      <c r="E1706" s="81"/>
      <c r="F1706" s="81">
        <v>80</v>
      </c>
      <c r="G1706" s="81" t="s">
        <v>1418</v>
      </c>
      <c r="H1706" s="81" t="s">
        <v>1421</v>
      </c>
      <c r="I1706" s="98">
        <v>44800</v>
      </c>
      <c r="J1706" s="81"/>
      <c r="K1706" s="117" t="s">
        <v>932</v>
      </c>
      <c r="L1706" s="82" t="s">
        <v>1422</v>
      </c>
      <c r="M1706" s="77" t="s">
        <v>6</v>
      </c>
      <c r="N1706" s="83"/>
      <c r="O1706" s="84"/>
      <c r="P1706" s="76">
        <v>69</v>
      </c>
      <c r="Q1706" s="76">
        <v>25000</v>
      </c>
      <c r="R1706" s="76">
        <v>4</v>
      </c>
      <c r="S1706" s="85" t="s">
        <v>875</v>
      </c>
      <c r="T1706" s="88" t="s">
        <v>876</v>
      </c>
      <c r="U1706" s="76">
        <v>25.22</v>
      </c>
      <c r="V1706" s="117" t="s">
        <v>934</v>
      </c>
    </row>
    <row r="1707" spans="1:22" ht="15" customHeight="1">
      <c r="A1707" s="265">
        <v>98112287</v>
      </c>
      <c r="B1707" s="132">
        <v>44770</v>
      </c>
      <c r="C1707" s="79">
        <v>44770</v>
      </c>
      <c r="D1707" s="81" t="s">
        <v>862</v>
      </c>
      <c r="E1707" s="81"/>
      <c r="F1707" s="81">
        <v>80</v>
      </c>
      <c r="G1707" s="81" t="s">
        <v>1418</v>
      </c>
      <c r="H1707" s="81" t="s">
        <v>1421</v>
      </c>
      <c r="I1707" s="98">
        <v>44800</v>
      </c>
      <c r="J1707" s="81"/>
      <c r="K1707" s="117" t="s">
        <v>932</v>
      </c>
      <c r="L1707" s="82" t="s">
        <v>1422</v>
      </c>
      <c r="M1707" s="77" t="s">
        <v>6</v>
      </c>
      <c r="N1707" s="83"/>
      <c r="O1707" s="84"/>
      <c r="P1707" s="76">
        <v>69</v>
      </c>
      <c r="Q1707" s="76">
        <v>25000</v>
      </c>
      <c r="R1707" s="76">
        <v>4</v>
      </c>
      <c r="S1707" s="85" t="s">
        <v>875</v>
      </c>
      <c r="T1707" s="88" t="s">
        <v>876</v>
      </c>
      <c r="U1707" s="76">
        <v>25.22</v>
      </c>
      <c r="V1707" s="117" t="s">
        <v>934</v>
      </c>
    </row>
    <row r="1708" spans="1:22" ht="15" customHeight="1">
      <c r="A1708" s="265">
        <v>54962147</v>
      </c>
      <c r="B1708" s="78">
        <v>44748</v>
      </c>
      <c r="C1708" s="79">
        <v>44749</v>
      </c>
      <c r="D1708" s="77" t="s">
        <v>862</v>
      </c>
      <c r="E1708" s="97" t="s">
        <v>1423</v>
      </c>
      <c r="F1708" s="81">
        <v>80</v>
      </c>
      <c r="G1708" s="81" t="s">
        <v>1418</v>
      </c>
      <c r="H1708" s="81" t="s">
        <v>1029</v>
      </c>
      <c r="I1708" s="78">
        <v>44778</v>
      </c>
      <c r="J1708" s="81"/>
      <c r="K1708" s="117" t="s">
        <v>932</v>
      </c>
      <c r="L1708" s="82" t="s">
        <v>1030</v>
      </c>
      <c r="M1708" s="77" t="s">
        <v>8</v>
      </c>
      <c r="N1708" s="83"/>
      <c r="O1708" s="84"/>
      <c r="P1708" s="76">
        <v>69</v>
      </c>
      <c r="Q1708" s="81">
        <v>25000</v>
      </c>
      <c r="R1708" s="81">
        <v>4</v>
      </c>
      <c r="S1708" s="89" t="s">
        <v>877</v>
      </c>
      <c r="T1708" s="100" t="s">
        <v>891</v>
      </c>
      <c r="U1708" s="81">
        <v>25.22</v>
      </c>
      <c r="V1708" s="117" t="s">
        <v>934</v>
      </c>
    </row>
    <row r="1709" spans="1:22" ht="15" customHeight="1">
      <c r="A1709" s="265">
        <v>98191265</v>
      </c>
      <c r="B1709" s="132">
        <v>44770</v>
      </c>
      <c r="C1709" s="79">
        <v>44770</v>
      </c>
      <c r="D1709" s="81" t="s">
        <v>862</v>
      </c>
      <c r="E1709" s="81"/>
      <c r="F1709" s="81">
        <v>80</v>
      </c>
      <c r="G1709" s="81" t="s">
        <v>1418</v>
      </c>
      <c r="H1709" s="81" t="s">
        <v>1421</v>
      </c>
      <c r="I1709" s="98">
        <v>44800</v>
      </c>
      <c r="J1709" s="81"/>
      <c r="K1709" s="117" t="s">
        <v>932</v>
      </c>
      <c r="L1709" s="82" t="s">
        <v>1422</v>
      </c>
      <c r="M1709" s="77" t="s">
        <v>6</v>
      </c>
      <c r="N1709" s="83"/>
      <c r="O1709" s="84"/>
      <c r="P1709" s="76">
        <v>69</v>
      </c>
      <c r="Q1709" s="76">
        <v>25000</v>
      </c>
      <c r="R1709" s="76">
        <v>4</v>
      </c>
      <c r="S1709" s="85" t="s">
        <v>875</v>
      </c>
      <c r="T1709" s="88" t="s">
        <v>876</v>
      </c>
      <c r="U1709" s="76">
        <v>25.22</v>
      </c>
      <c r="V1709" s="117" t="s">
        <v>934</v>
      </c>
    </row>
    <row r="1710" spans="1:22" ht="15" customHeight="1">
      <c r="A1710" s="265">
        <v>98198369</v>
      </c>
      <c r="B1710" s="132">
        <v>44771</v>
      </c>
      <c r="C1710" s="79">
        <v>44771</v>
      </c>
      <c r="D1710" s="81" t="s">
        <v>862</v>
      </c>
      <c r="E1710" s="81"/>
      <c r="F1710" s="81">
        <v>80</v>
      </c>
      <c r="G1710" s="81" t="s">
        <v>1418</v>
      </c>
      <c r="H1710" s="81" t="s">
        <v>1421</v>
      </c>
      <c r="I1710" s="98">
        <v>44800</v>
      </c>
      <c r="J1710" s="81"/>
      <c r="K1710" s="117" t="s">
        <v>932</v>
      </c>
      <c r="L1710" s="82" t="s">
        <v>1424</v>
      </c>
      <c r="M1710" s="77" t="s">
        <v>8</v>
      </c>
      <c r="N1710" s="83"/>
      <c r="O1710" s="84"/>
      <c r="P1710" s="76">
        <v>69</v>
      </c>
      <c r="Q1710" s="76">
        <v>25000</v>
      </c>
      <c r="R1710" s="76">
        <v>4</v>
      </c>
      <c r="S1710" s="85" t="s">
        <v>875</v>
      </c>
      <c r="T1710" s="88" t="s">
        <v>876</v>
      </c>
      <c r="U1710" s="76">
        <v>25.22</v>
      </c>
      <c r="V1710" s="117" t="s">
        <v>934</v>
      </c>
    </row>
    <row r="1711" spans="1:22" ht="15" customHeight="1">
      <c r="A1711" s="265">
        <v>98106313</v>
      </c>
      <c r="B1711" s="132">
        <v>44767</v>
      </c>
      <c r="C1711" s="79">
        <v>44767</v>
      </c>
      <c r="D1711" s="81" t="s">
        <v>862</v>
      </c>
      <c r="E1711" s="81"/>
      <c r="F1711" s="81">
        <v>80</v>
      </c>
      <c r="G1711" s="81" t="s">
        <v>1418</v>
      </c>
      <c r="H1711" s="81" t="s">
        <v>1416</v>
      </c>
      <c r="I1711" s="98">
        <v>44800</v>
      </c>
      <c r="J1711" s="81"/>
      <c r="K1711" s="117" t="s">
        <v>932</v>
      </c>
      <c r="L1711" s="82" t="s">
        <v>1387</v>
      </c>
      <c r="M1711" s="77" t="s">
        <v>6</v>
      </c>
      <c r="N1711" s="83"/>
      <c r="O1711" s="84"/>
      <c r="P1711" s="76">
        <v>69</v>
      </c>
      <c r="Q1711" s="76">
        <v>25000</v>
      </c>
      <c r="R1711" s="76">
        <v>4</v>
      </c>
      <c r="S1711" s="85" t="s">
        <v>875</v>
      </c>
      <c r="T1711" s="88" t="s">
        <v>876</v>
      </c>
      <c r="U1711" s="76">
        <v>25.22</v>
      </c>
      <c r="V1711" s="117" t="s">
        <v>934</v>
      </c>
    </row>
    <row r="1712" spans="1:22" ht="15" customHeight="1">
      <c r="A1712" s="265">
        <v>54913355</v>
      </c>
      <c r="B1712" s="132">
        <v>44771</v>
      </c>
      <c r="C1712" s="79">
        <v>44771</v>
      </c>
      <c r="D1712" s="81" t="s">
        <v>862</v>
      </c>
      <c r="E1712" s="81"/>
      <c r="F1712" s="81">
        <v>80</v>
      </c>
      <c r="G1712" s="81" t="s">
        <v>1418</v>
      </c>
      <c r="H1712" s="81" t="s">
        <v>1421</v>
      </c>
      <c r="I1712" s="98">
        <v>44800</v>
      </c>
      <c r="J1712" s="81"/>
      <c r="K1712" s="117" t="s">
        <v>932</v>
      </c>
      <c r="L1712" s="82" t="s">
        <v>1424</v>
      </c>
      <c r="M1712" s="77" t="s">
        <v>8</v>
      </c>
      <c r="N1712" s="83"/>
      <c r="O1712" s="84"/>
      <c r="P1712" s="76">
        <v>68</v>
      </c>
      <c r="Q1712" s="76">
        <v>25900</v>
      </c>
      <c r="R1712" s="76">
        <v>4</v>
      </c>
      <c r="S1712" s="85" t="s">
        <v>865</v>
      </c>
      <c r="T1712" s="125" t="s">
        <v>948</v>
      </c>
      <c r="U1712" s="76">
        <v>25.72</v>
      </c>
      <c r="V1712" s="117" t="s">
        <v>934</v>
      </c>
    </row>
    <row r="1713" spans="1:22" ht="15" customHeight="1">
      <c r="A1713" s="265">
        <v>54914825</v>
      </c>
      <c r="B1713" s="132">
        <v>44767</v>
      </c>
      <c r="C1713" s="79">
        <v>44767</v>
      </c>
      <c r="D1713" s="81" t="s">
        <v>862</v>
      </c>
      <c r="E1713" s="81"/>
      <c r="F1713" s="81">
        <v>80</v>
      </c>
      <c r="G1713" s="81" t="s">
        <v>1418</v>
      </c>
      <c r="H1713" s="81" t="s">
        <v>1416</v>
      </c>
      <c r="I1713" s="98">
        <v>44800</v>
      </c>
      <c r="J1713" s="81"/>
      <c r="K1713" s="117" t="s">
        <v>932</v>
      </c>
      <c r="L1713" s="82" t="s">
        <v>1387</v>
      </c>
      <c r="M1713" s="77" t="s">
        <v>6</v>
      </c>
      <c r="N1713" s="83"/>
      <c r="O1713" s="84"/>
      <c r="P1713" s="76">
        <v>68</v>
      </c>
      <c r="Q1713" s="76">
        <v>25900</v>
      </c>
      <c r="R1713" s="76">
        <v>4</v>
      </c>
      <c r="S1713" s="85" t="s">
        <v>865</v>
      </c>
      <c r="T1713" s="125" t="s">
        <v>948</v>
      </c>
      <c r="U1713" s="76">
        <v>25.72</v>
      </c>
      <c r="V1713" s="117" t="s">
        <v>934</v>
      </c>
    </row>
    <row r="1714" spans="1:22" ht="15" customHeight="1">
      <c r="A1714" s="266">
        <v>95109799</v>
      </c>
      <c r="B1714" s="132">
        <v>44762</v>
      </c>
      <c r="C1714" s="79">
        <v>44768</v>
      </c>
      <c r="D1714" s="81" t="s">
        <v>862</v>
      </c>
      <c r="E1714" s="81"/>
      <c r="F1714" s="81">
        <v>80</v>
      </c>
      <c r="G1714" s="81" t="s">
        <v>1418</v>
      </c>
      <c r="H1714" s="81" t="s">
        <v>1416</v>
      </c>
      <c r="I1714" s="98">
        <v>44800</v>
      </c>
      <c r="J1714" s="81"/>
      <c r="K1714" s="117" t="s">
        <v>932</v>
      </c>
      <c r="L1714" s="232" t="s">
        <v>1425</v>
      </c>
      <c r="M1714" s="77" t="s">
        <v>24</v>
      </c>
      <c r="N1714" s="83"/>
      <c r="O1714" s="84"/>
      <c r="P1714" s="76">
        <v>69</v>
      </c>
      <c r="Q1714" s="81">
        <v>25000</v>
      </c>
      <c r="R1714" s="81">
        <v>4</v>
      </c>
      <c r="S1714" s="89" t="s">
        <v>877</v>
      </c>
      <c r="T1714" s="100" t="s">
        <v>891</v>
      </c>
      <c r="U1714" s="81">
        <v>25.22</v>
      </c>
      <c r="V1714" s="117" t="s">
        <v>934</v>
      </c>
    </row>
    <row r="1715" spans="1:22" ht="15" customHeight="1">
      <c r="A1715" s="265">
        <v>54026398</v>
      </c>
      <c r="B1715" s="132">
        <v>44770</v>
      </c>
      <c r="C1715" s="79">
        <v>44770</v>
      </c>
      <c r="D1715" s="81" t="s">
        <v>862</v>
      </c>
      <c r="E1715" s="81"/>
      <c r="F1715" s="81">
        <v>80</v>
      </c>
      <c r="G1715" s="81" t="s">
        <v>1418</v>
      </c>
      <c r="H1715" s="81" t="s">
        <v>1421</v>
      </c>
      <c r="I1715" s="98">
        <v>44800</v>
      </c>
      <c r="J1715" s="81"/>
      <c r="K1715" s="117" t="s">
        <v>932</v>
      </c>
      <c r="L1715" s="82" t="s">
        <v>1422</v>
      </c>
      <c r="M1715" s="77" t="s">
        <v>6</v>
      </c>
      <c r="N1715" s="83"/>
      <c r="O1715" s="84"/>
      <c r="P1715" s="76">
        <v>69</v>
      </c>
      <c r="Q1715" s="81">
        <v>25000</v>
      </c>
      <c r="R1715" s="81">
        <v>4</v>
      </c>
      <c r="S1715" s="89" t="s">
        <v>877</v>
      </c>
      <c r="T1715" s="100" t="s">
        <v>891</v>
      </c>
      <c r="U1715" s="81">
        <v>25.22</v>
      </c>
      <c r="V1715" s="117" t="s">
        <v>934</v>
      </c>
    </row>
    <row r="1716" spans="1:22" ht="15" customHeight="1">
      <c r="A1716" s="265">
        <v>54972427</v>
      </c>
      <c r="B1716" s="132">
        <v>44770</v>
      </c>
      <c r="C1716" s="79">
        <v>44770</v>
      </c>
      <c r="D1716" s="81" t="s">
        <v>862</v>
      </c>
      <c r="E1716" s="81"/>
      <c r="F1716" s="81">
        <v>80</v>
      </c>
      <c r="G1716" s="81" t="s">
        <v>1418</v>
      </c>
      <c r="H1716" s="81" t="s">
        <v>1421</v>
      </c>
      <c r="I1716" s="98">
        <v>44800</v>
      </c>
      <c r="J1716" s="81"/>
      <c r="K1716" s="117" t="s">
        <v>932</v>
      </c>
      <c r="L1716" s="82" t="s">
        <v>1422</v>
      </c>
      <c r="M1716" s="77" t="s">
        <v>6</v>
      </c>
      <c r="N1716" s="83"/>
      <c r="O1716" s="84"/>
      <c r="P1716" s="76">
        <v>69</v>
      </c>
      <c r="Q1716" s="81">
        <v>25000</v>
      </c>
      <c r="R1716" s="81">
        <v>4</v>
      </c>
      <c r="S1716" s="89" t="s">
        <v>877</v>
      </c>
      <c r="T1716" s="100" t="s">
        <v>891</v>
      </c>
      <c r="U1716" s="81">
        <v>25.22</v>
      </c>
      <c r="V1716" s="117" t="s">
        <v>934</v>
      </c>
    </row>
    <row r="1717" spans="1:22" ht="15" customHeight="1">
      <c r="A1717" s="266">
        <v>54972419</v>
      </c>
      <c r="B1717" s="132">
        <v>44767</v>
      </c>
      <c r="C1717" s="79">
        <v>44770</v>
      </c>
      <c r="D1717" s="81" t="s">
        <v>862</v>
      </c>
      <c r="E1717" s="81"/>
      <c r="F1717" s="81">
        <v>80</v>
      </c>
      <c r="G1717" s="81" t="s">
        <v>1418</v>
      </c>
      <c r="H1717" s="81" t="s">
        <v>1416</v>
      </c>
      <c r="I1717" s="98">
        <v>44800</v>
      </c>
      <c r="J1717" s="76"/>
      <c r="K1717" s="117" t="s">
        <v>932</v>
      </c>
      <c r="L1717" s="267" t="s">
        <v>1426</v>
      </c>
      <c r="M1717" s="77" t="s">
        <v>31</v>
      </c>
      <c r="N1717" s="83"/>
      <c r="O1717" s="84"/>
      <c r="P1717" s="76">
        <v>69</v>
      </c>
      <c r="Q1717" s="81">
        <v>25000</v>
      </c>
      <c r="R1717" s="81">
        <v>4</v>
      </c>
      <c r="S1717" s="89" t="s">
        <v>877</v>
      </c>
      <c r="T1717" s="100" t="s">
        <v>891</v>
      </c>
      <c r="U1717" s="81">
        <v>25.22</v>
      </c>
      <c r="V1717" s="117" t="s">
        <v>934</v>
      </c>
    </row>
    <row r="1718" spans="1:22" ht="15" customHeight="1">
      <c r="A1718" s="265">
        <v>91784355</v>
      </c>
      <c r="B1718" s="132">
        <v>44770</v>
      </c>
      <c r="C1718" s="79">
        <v>44770</v>
      </c>
      <c r="D1718" s="81" t="s">
        <v>862</v>
      </c>
      <c r="E1718" s="81"/>
      <c r="F1718" s="81">
        <v>80</v>
      </c>
      <c r="G1718" s="81" t="s">
        <v>1418</v>
      </c>
      <c r="H1718" s="81" t="s">
        <v>1421</v>
      </c>
      <c r="I1718" s="98">
        <v>44800</v>
      </c>
      <c r="J1718" s="81"/>
      <c r="K1718" s="117" t="s">
        <v>932</v>
      </c>
      <c r="L1718" s="82" t="s">
        <v>1422</v>
      </c>
      <c r="M1718" s="77" t="s">
        <v>6</v>
      </c>
      <c r="N1718" s="83"/>
      <c r="O1718" s="84"/>
      <c r="P1718" s="76">
        <v>68.5</v>
      </c>
      <c r="Q1718" s="76">
        <v>25400</v>
      </c>
      <c r="R1718" s="76">
        <v>4</v>
      </c>
      <c r="S1718" s="85" t="s">
        <v>865</v>
      </c>
      <c r="T1718" s="76" t="s">
        <v>873</v>
      </c>
      <c r="U1718" s="76">
        <v>25.7</v>
      </c>
      <c r="V1718" s="117" t="s">
        <v>934</v>
      </c>
    </row>
    <row r="1719" spans="1:22" ht="15" customHeight="1">
      <c r="A1719" s="265">
        <v>98303779</v>
      </c>
      <c r="B1719" s="132">
        <v>44767</v>
      </c>
      <c r="C1719" s="79">
        <v>44767</v>
      </c>
      <c r="D1719" s="81" t="s">
        <v>862</v>
      </c>
      <c r="E1719" s="81"/>
      <c r="F1719" s="81">
        <v>80</v>
      </c>
      <c r="G1719" s="81" t="s">
        <v>1418</v>
      </c>
      <c r="H1719" s="81" t="s">
        <v>1416</v>
      </c>
      <c r="I1719" s="98">
        <v>44800</v>
      </c>
      <c r="J1719" s="81"/>
      <c r="K1719" s="117" t="s">
        <v>932</v>
      </c>
      <c r="L1719" s="82" t="s">
        <v>1387</v>
      </c>
      <c r="M1719" s="77" t="s">
        <v>6</v>
      </c>
      <c r="N1719" s="83"/>
      <c r="O1719" s="84"/>
      <c r="P1719" s="76">
        <v>68.5</v>
      </c>
      <c r="Q1719" s="76">
        <v>25400</v>
      </c>
      <c r="R1719" s="76">
        <v>4</v>
      </c>
      <c r="S1719" s="85" t="s">
        <v>865</v>
      </c>
      <c r="T1719" s="76" t="s">
        <v>873</v>
      </c>
      <c r="U1719" s="76">
        <v>25.7</v>
      </c>
      <c r="V1719" s="117" t="s">
        <v>934</v>
      </c>
    </row>
    <row r="1720" spans="1:22" ht="15" customHeight="1">
      <c r="A1720" s="265">
        <v>98306152</v>
      </c>
      <c r="B1720" s="132">
        <v>44767</v>
      </c>
      <c r="C1720" s="79">
        <v>44767</v>
      </c>
      <c r="D1720" s="81" t="s">
        <v>862</v>
      </c>
      <c r="E1720" s="81"/>
      <c r="F1720" s="81">
        <v>80</v>
      </c>
      <c r="G1720" s="81" t="s">
        <v>1418</v>
      </c>
      <c r="H1720" s="81" t="s">
        <v>1416</v>
      </c>
      <c r="I1720" s="98">
        <v>44800</v>
      </c>
      <c r="J1720" s="81"/>
      <c r="K1720" s="117" t="s">
        <v>932</v>
      </c>
      <c r="L1720" s="82" t="s">
        <v>1387</v>
      </c>
      <c r="M1720" s="77" t="s">
        <v>6</v>
      </c>
      <c r="N1720" s="83"/>
      <c r="O1720" s="84"/>
      <c r="P1720" s="76">
        <v>68.5</v>
      </c>
      <c r="Q1720" s="76">
        <v>25400</v>
      </c>
      <c r="R1720" s="76">
        <v>4</v>
      </c>
      <c r="S1720" s="85" t="s">
        <v>865</v>
      </c>
      <c r="T1720" s="76" t="s">
        <v>873</v>
      </c>
      <c r="U1720" s="76">
        <v>25.7</v>
      </c>
      <c r="V1720" s="117" t="s">
        <v>934</v>
      </c>
    </row>
    <row r="1721" spans="1:22" ht="15" customHeight="1">
      <c r="A1721" s="265">
        <v>98519283</v>
      </c>
      <c r="B1721" s="132">
        <v>44767</v>
      </c>
      <c r="C1721" s="79">
        <v>44767</v>
      </c>
      <c r="D1721" s="81" t="s">
        <v>862</v>
      </c>
      <c r="E1721" s="81"/>
      <c r="F1721" s="81">
        <v>80</v>
      </c>
      <c r="G1721" s="81" t="s">
        <v>1418</v>
      </c>
      <c r="H1721" s="81" t="s">
        <v>1416</v>
      </c>
      <c r="I1721" s="98">
        <v>44800</v>
      </c>
      <c r="J1721" s="81"/>
      <c r="K1721" s="117" t="s">
        <v>932</v>
      </c>
      <c r="L1721" s="82" t="s">
        <v>1387</v>
      </c>
      <c r="M1721" s="77" t="s">
        <v>6</v>
      </c>
      <c r="N1721" s="83"/>
      <c r="O1721" s="84"/>
      <c r="P1721" s="76">
        <v>68.5</v>
      </c>
      <c r="Q1721" s="76">
        <v>25400</v>
      </c>
      <c r="R1721" s="76">
        <v>4</v>
      </c>
      <c r="S1721" s="85" t="s">
        <v>865</v>
      </c>
      <c r="T1721" s="76" t="s">
        <v>873</v>
      </c>
      <c r="U1721" s="76">
        <v>25.7</v>
      </c>
      <c r="V1721" s="117" t="s">
        <v>934</v>
      </c>
    </row>
    <row r="1722" spans="1:22" ht="15" customHeight="1">
      <c r="A1722" s="265">
        <v>54260583</v>
      </c>
      <c r="B1722" s="132">
        <v>44770</v>
      </c>
      <c r="C1722" s="79">
        <v>44770</v>
      </c>
      <c r="D1722" s="81" t="s">
        <v>862</v>
      </c>
      <c r="E1722" s="81"/>
      <c r="F1722" s="81">
        <v>80</v>
      </c>
      <c r="G1722" s="81" t="s">
        <v>1418</v>
      </c>
      <c r="H1722" s="81" t="s">
        <v>1421</v>
      </c>
      <c r="I1722" s="98">
        <v>44800</v>
      </c>
      <c r="J1722" s="81"/>
      <c r="K1722" s="117" t="s">
        <v>932</v>
      </c>
      <c r="L1722" s="82" t="s">
        <v>1422</v>
      </c>
      <c r="M1722" s="77" t="s">
        <v>6</v>
      </c>
      <c r="N1722" s="83"/>
      <c r="O1722" s="84"/>
      <c r="P1722" s="76">
        <v>69</v>
      </c>
      <c r="Q1722" s="76">
        <v>24500</v>
      </c>
      <c r="R1722" s="76">
        <v>4</v>
      </c>
      <c r="S1722" s="85" t="s">
        <v>865</v>
      </c>
      <c r="T1722" s="126" t="s">
        <v>951</v>
      </c>
      <c r="U1722" s="76">
        <v>25.69</v>
      </c>
      <c r="V1722" s="117" t="s">
        <v>934</v>
      </c>
    </row>
    <row r="1723" spans="1:22" ht="15" customHeight="1">
      <c r="A1723" s="265">
        <v>59988360</v>
      </c>
      <c r="B1723" s="132">
        <v>44767</v>
      </c>
      <c r="C1723" s="79">
        <v>44767</v>
      </c>
      <c r="D1723" s="81" t="s">
        <v>862</v>
      </c>
      <c r="E1723" s="81"/>
      <c r="F1723" s="102">
        <v>60</v>
      </c>
      <c r="G1723" s="81" t="s">
        <v>1418</v>
      </c>
      <c r="H1723" s="81" t="s">
        <v>1416</v>
      </c>
      <c r="I1723" s="98">
        <v>44800</v>
      </c>
      <c r="J1723" s="81"/>
      <c r="K1723" s="117" t="s">
        <v>932</v>
      </c>
      <c r="L1723" s="82" t="s">
        <v>1387</v>
      </c>
      <c r="M1723" s="77" t="s">
        <v>6</v>
      </c>
      <c r="N1723" s="83"/>
      <c r="O1723" s="84"/>
      <c r="P1723" s="76">
        <v>72</v>
      </c>
      <c r="Q1723" s="76">
        <v>21000</v>
      </c>
      <c r="R1723" s="76">
        <v>3</v>
      </c>
      <c r="S1723" s="85" t="s">
        <v>899</v>
      </c>
      <c r="T1723" s="76" t="s">
        <v>952</v>
      </c>
      <c r="U1723" s="76">
        <v>19.62</v>
      </c>
      <c r="V1723" s="117" t="s">
        <v>934</v>
      </c>
    </row>
    <row r="1724" spans="1:22" ht="15" customHeight="1">
      <c r="A1724" s="265">
        <v>59988410</v>
      </c>
      <c r="B1724" s="132">
        <v>44771</v>
      </c>
      <c r="C1724" s="79">
        <v>44771</v>
      </c>
      <c r="D1724" s="81" t="s">
        <v>862</v>
      </c>
      <c r="E1724" s="81"/>
      <c r="F1724" s="102">
        <v>60</v>
      </c>
      <c r="G1724" s="81" t="s">
        <v>1418</v>
      </c>
      <c r="H1724" s="81" t="s">
        <v>1421</v>
      </c>
      <c r="I1724" s="98">
        <v>44800</v>
      </c>
      <c r="J1724" s="81"/>
      <c r="K1724" s="117" t="s">
        <v>932</v>
      </c>
      <c r="L1724" s="82" t="s">
        <v>1424</v>
      </c>
      <c r="M1724" s="77" t="s">
        <v>8</v>
      </c>
      <c r="N1724" s="83"/>
      <c r="O1724" s="84"/>
      <c r="P1724" s="76">
        <v>72</v>
      </c>
      <c r="Q1724" s="76">
        <v>21000</v>
      </c>
      <c r="R1724" s="76">
        <v>3</v>
      </c>
      <c r="S1724" s="85" t="s">
        <v>899</v>
      </c>
      <c r="T1724" s="76" t="s">
        <v>952</v>
      </c>
      <c r="U1724" s="76">
        <v>19.62</v>
      </c>
      <c r="V1724" s="117" t="s">
        <v>934</v>
      </c>
    </row>
    <row r="1725" spans="1:22" ht="15" customHeight="1">
      <c r="A1725" s="265">
        <v>59988758</v>
      </c>
      <c r="B1725" s="132">
        <v>44771</v>
      </c>
      <c r="C1725" s="79">
        <v>44771</v>
      </c>
      <c r="D1725" s="81" t="s">
        <v>862</v>
      </c>
      <c r="E1725" s="81"/>
      <c r="F1725" s="102">
        <v>60</v>
      </c>
      <c r="G1725" s="81" t="s">
        <v>1418</v>
      </c>
      <c r="H1725" s="81" t="s">
        <v>1421</v>
      </c>
      <c r="I1725" s="98">
        <v>44800</v>
      </c>
      <c r="J1725" s="81"/>
      <c r="K1725" s="117" t="s">
        <v>932</v>
      </c>
      <c r="L1725" s="82" t="s">
        <v>1424</v>
      </c>
      <c r="M1725" s="77" t="s">
        <v>8</v>
      </c>
      <c r="N1725" s="83"/>
      <c r="O1725" s="84"/>
      <c r="P1725" s="76">
        <v>72</v>
      </c>
      <c r="Q1725" s="76">
        <v>21000</v>
      </c>
      <c r="R1725" s="76">
        <v>3</v>
      </c>
      <c r="S1725" s="85" t="s">
        <v>899</v>
      </c>
      <c r="T1725" s="76" t="s">
        <v>952</v>
      </c>
      <c r="U1725" s="76">
        <v>19.62</v>
      </c>
      <c r="V1725" s="117" t="s">
        <v>934</v>
      </c>
    </row>
    <row r="1726" spans="1:22" ht="15" customHeight="1">
      <c r="A1726" s="265">
        <v>59987636</v>
      </c>
      <c r="B1726" s="132">
        <v>44770</v>
      </c>
      <c r="C1726" s="79">
        <v>44770</v>
      </c>
      <c r="D1726" s="81" t="s">
        <v>862</v>
      </c>
      <c r="E1726" s="81"/>
      <c r="F1726" s="102">
        <v>60</v>
      </c>
      <c r="G1726" s="81" t="s">
        <v>1418</v>
      </c>
      <c r="H1726" s="81" t="s">
        <v>1421</v>
      </c>
      <c r="I1726" s="98">
        <v>44800</v>
      </c>
      <c r="J1726" s="81"/>
      <c r="K1726" s="117" t="s">
        <v>932</v>
      </c>
      <c r="L1726" s="82" t="s">
        <v>1422</v>
      </c>
      <c r="M1726" s="77" t="s">
        <v>6</v>
      </c>
      <c r="N1726" s="83"/>
      <c r="O1726" s="84"/>
      <c r="P1726" s="76">
        <v>72</v>
      </c>
      <c r="Q1726" s="76">
        <v>21000</v>
      </c>
      <c r="R1726" s="76">
        <v>3</v>
      </c>
      <c r="S1726" s="85" t="s">
        <v>899</v>
      </c>
      <c r="T1726" s="76" t="s">
        <v>952</v>
      </c>
      <c r="U1726" s="76">
        <v>19.62</v>
      </c>
      <c r="V1726" s="117" t="s">
        <v>934</v>
      </c>
    </row>
    <row r="1727" spans="1:22" ht="15" customHeight="1">
      <c r="A1727" s="265">
        <v>94605482</v>
      </c>
      <c r="B1727" s="132">
        <v>44771</v>
      </c>
      <c r="C1727" s="79">
        <v>44771</v>
      </c>
      <c r="D1727" s="81" t="s">
        <v>862</v>
      </c>
      <c r="E1727" s="81"/>
      <c r="F1727" s="102">
        <v>60</v>
      </c>
      <c r="G1727" s="81" t="s">
        <v>1418</v>
      </c>
      <c r="H1727" s="81" t="s">
        <v>1421</v>
      </c>
      <c r="I1727" s="98">
        <v>44800</v>
      </c>
      <c r="J1727" s="81"/>
      <c r="K1727" s="117" t="s">
        <v>932</v>
      </c>
      <c r="L1727" s="82" t="s">
        <v>1424</v>
      </c>
      <c r="M1727" s="77" t="s">
        <v>8</v>
      </c>
      <c r="N1727" s="83"/>
      <c r="O1727" s="84"/>
      <c r="P1727" s="76">
        <v>72</v>
      </c>
      <c r="Q1727" s="76">
        <v>20200</v>
      </c>
      <c r="R1727" s="76">
        <v>3</v>
      </c>
      <c r="S1727" s="85" t="s">
        <v>899</v>
      </c>
      <c r="T1727" s="76" t="s">
        <v>1130</v>
      </c>
      <c r="U1727" s="76">
        <v>19.72</v>
      </c>
      <c r="V1727" s="117" t="s">
        <v>934</v>
      </c>
    </row>
    <row r="1728" spans="1:22" ht="15" customHeight="1">
      <c r="A1728" s="265">
        <v>94536372</v>
      </c>
      <c r="B1728" s="132">
        <v>44770</v>
      </c>
      <c r="C1728" s="79">
        <v>44770</v>
      </c>
      <c r="D1728" s="81" t="s">
        <v>862</v>
      </c>
      <c r="E1728" s="81"/>
      <c r="F1728" s="102">
        <v>60</v>
      </c>
      <c r="G1728" s="81" t="s">
        <v>1418</v>
      </c>
      <c r="H1728" s="81" t="s">
        <v>1421</v>
      </c>
      <c r="I1728" s="98">
        <v>44800</v>
      </c>
      <c r="J1728" s="81"/>
      <c r="K1728" s="117" t="s">
        <v>932</v>
      </c>
      <c r="L1728" s="82" t="s">
        <v>1422</v>
      </c>
      <c r="M1728" s="77" t="s">
        <v>6</v>
      </c>
      <c r="N1728" s="83"/>
      <c r="O1728" s="84"/>
      <c r="P1728" s="76">
        <v>72</v>
      </c>
      <c r="Q1728" s="76">
        <v>20100</v>
      </c>
      <c r="R1728" s="76">
        <v>3</v>
      </c>
      <c r="S1728" s="85" t="s">
        <v>899</v>
      </c>
      <c r="T1728" s="76" t="s">
        <v>1130</v>
      </c>
      <c r="U1728" s="76">
        <v>19.72</v>
      </c>
      <c r="V1728" s="117" t="s">
        <v>934</v>
      </c>
    </row>
    <row r="1729" spans="1:22" ht="15" customHeight="1">
      <c r="A1729" s="265">
        <v>94536554</v>
      </c>
      <c r="B1729" s="132">
        <v>44770</v>
      </c>
      <c r="C1729" s="79">
        <v>44770</v>
      </c>
      <c r="D1729" s="81" t="s">
        <v>862</v>
      </c>
      <c r="E1729" s="81"/>
      <c r="F1729" s="102">
        <v>60</v>
      </c>
      <c r="G1729" s="81" t="s">
        <v>1418</v>
      </c>
      <c r="H1729" s="81" t="s">
        <v>1421</v>
      </c>
      <c r="I1729" s="98">
        <v>44800</v>
      </c>
      <c r="J1729" s="81"/>
      <c r="K1729" s="117" t="s">
        <v>932</v>
      </c>
      <c r="L1729" s="82" t="s">
        <v>1422</v>
      </c>
      <c r="M1729" s="77" t="s">
        <v>6</v>
      </c>
      <c r="N1729" s="83"/>
      <c r="O1729" s="84"/>
      <c r="P1729" s="76">
        <v>72</v>
      </c>
      <c r="Q1729" s="76">
        <v>20100</v>
      </c>
      <c r="R1729" s="76">
        <v>3</v>
      </c>
      <c r="S1729" s="85" t="s">
        <v>899</v>
      </c>
      <c r="T1729" s="76" t="s">
        <v>1130</v>
      </c>
      <c r="U1729" s="76">
        <v>19.72</v>
      </c>
      <c r="V1729" s="117" t="s">
        <v>934</v>
      </c>
    </row>
    <row r="1730" spans="1:22" ht="15" customHeight="1">
      <c r="A1730" s="265">
        <v>58413683</v>
      </c>
      <c r="B1730" s="132">
        <v>44771</v>
      </c>
      <c r="C1730" s="79">
        <v>44771</v>
      </c>
      <c r="D1730" s="81" t="s">
        <v>862</v>
      </c>
      <c r="E1730" s="81"/>
      <c r="F1730" s="102">
        <v>60</v>
      </c>
      <c r="G1730" s="81" t="s">
        <v>1418</v>
      </c>
      <c r="H1730" s="81" t="s">
        <v>1421</v>
      </c>
      <c r="I1730" s="98">
        <v>44800</v>
      </c>
      <c r="J1730" s="81"/>
      <c r="K1730" s="117" t="s">
        <v>932</v>
      </c>
      <c r="L1730" s="82" t="s">
        <v>1424</v>
      </c>
      <c r="M1730" s="77" t="s">
        <v>8</v>
      </c>
      <c r="N1730" s="83"/>
      <c r="O1730" s="84"/>
      <c r="P1730" s="76">
        <v>72</v>
      </c>
      <c r="Q1730" s="76">
        <v>21700</v>
      </c>
      <c r="R1730" s="76">
        <v>3</v>
      </c>
      <c r="S1730" s="85" t="s">
        <v>899</v>
      </c>
      <c r="T1730" s="76" t="s">
        <v>900</v>
      </c>
      <c r="U1730" s="81">
        <v>19.62</v>
      </c>
      <c r="V1730" s="117" t="s">
        <v>934</v>
      </c>
    </row>
    <row r="1731" spans="1:22" ht="15" customHeight="1">
      <c r="A1731" s="265">
        <v>58403981</v>
      </c>
      <c r="B1731" s="132">
        <v>44770</v>
      </c>
      <c r="C1731" s="79">
        <v>44770</v>
      </c>
      <c r="D1731" s="81" t="s">
        <v>862</v>
      </c>
      <c r="E1731" s="81"/>
      <c r="F1731" s="102">
        <v>60</v>
      </c>
      <c r="G1731" s="81" t="s">
        <v>1418</v>
      </c>
      <c r="H1731" s="81" t="s">
        <v>1421</v>
      </c>
      <c r="I1731" s="98">
        <v>44800</v>
      </c>
      <c r="J1731" s="81"/>
      <c r="K1731" s="117" t="s">
        <v>932</v>
      </c>
      <c r="L1731" s="82" t="s">
        <v>1422</v>
      </c>
      <c r="M1731" s="77" t="s">
        <v>6</v>
      </c>
      <c r="N1731" s="83"/>
      <c r="O1731" s="84"/>
      <c r="P1731" s="76">
        <v>72</v>
      </c>
      <c r="Q1731" s="76">
        <v>21700</v>
      </c>
      <c r="R1731" s="76">
        <v>3</v>
      </c>
      <c r="S1731" s="85" t="s">
        <v>899</v>
      </c>
      <c r="T1731" s="76" t="s">
        <v>900</v>
      </c>
      <c r="U1731" s="81">
        <v>19.62</v>
      </c>
      <c r="V1731" s="117" t="s">
        <v>934</v>
      </c>
    </row>
    <row r="1732" spans="1:22" ht="15" customHeight="1">
      <c r="A1732" s="266">
        <v>58403726</v>
      </c>
      <c r="B1732" s="123" t="s">
        <v>1427</v>
      </c>
      <c r="C1732" s="79">
        <v>44770</v>
      </c>
      <c r="D1732" s="81" t="s">
        <v>943</v>
      </c>
      <c r="E1732" s="81"/>
      <c r="F1732" s="102">
        <v>60</v>
      </c>
      <c r="G1732" s="81" t="s">
        <v>1418</v>
      </c>
      <c r="H1732" s="81" t="s">
        <v>1416</v>
      </c>
      <c r="I1732" s="98">
        <v>44800</v>
      </c>
      <c r="J1732" s="76"/>
      <c r="K1732" s="117" t="s">
        <v>932</v>
      </c>
      <c r="L1732" s="150"/>
      <c r="M1732" s="77" t="s">
        <v>282</v>
      </c>
      <c r="N1732" s="83"/>
      <c r="O1732" s="84"/>
      <c r="P1732" s="76">
        <v>72</v>
      </c>
      <c r="Q1732" s="76">
        <v>21700</v>
      </c>
      <c r="R1732" s="76">
        <v>3</v>
      </c>
      <c r="S1732" s="85" t="s">
        <v>899</v>
      </c>
      <c r="T1732" s="76" t="s">
        <v>900</v>
      </c>
      <c r="U1732" s="81">
        <v>19.62</v>
      </c>
      <c r="V1732" s="117" t="s">
        <v>934</v>
      </c>
    </row>
    <row r="1733" spans="1:22" ht="15" customHeight="1">
      <c r="A1733" s="266">
        <v>59996835</v>
      </c>
      <c r="B1733" s="132">
        <v>44767</v>
      </c>
      <c r="C1733" s="79">
        <v>44770</v>
      </c>
      <c r="D1733" s="81" t="s">
        <v>862</v>
      </c>
      <c r="E1733" s="81"/>
      <c r="F1733" s="102">
        <v>60</v>
      </c>
      <c r="G1733" s="81" t="s">
        <v>1418</v>
      </c>
      <c r="H1733" s="81" t="s">
        <v>1416</v>
      </c>
      <c r="I1733" s="98">
        <v>44800</v>
      </c>
      <c r="J1733" s="76"/>
      <c r="K1733" s="117" t="s">
        <v>932</v>
      </c>
      <c r="L1733" s="232" t="s">
        <v>1428</v>
      </c>
      <c r="M1733" s="77" t="s">
        <v>1285</v>
      </c>
      <c r="N1733" s="83"/>
      <c r="O1733" s="84"/>
      <c r="P1733" s="76">
        <v>72</v>
      </c>
      <c r="Q1733" s="76">
        <v>21700</v>
      </c>
      <c r="R1733" s="76">
        <v>3</v>
      </c>
      <c r="S1733" s="85" t="s">
        <v>899</v>
      </c>
      <c r="T1733" s="76" t="s">
        <v>900</v>
      </c>
      <c r="U1733" s="81">
        <v>19.62</v>
      </c>
      <c r="V1733" s="117" t="s">
        <v>934</v>
      </c>
    </row>
    <row r="1734" spans="1:22" ht="15" customHeight="1">
      <c r="A1734" s="266">
        <v>59999219</v>
      </c>
      <c r="B1734" s="132">
        <v>44767</v>
      </c>
      <c r="C1734" s="79">
        <v>44770</v>
      </c>
      <c r="D1734" s="81" t="s">
        <v>862</v>
      </c>
      <c r="E1734" s="81"/>
      <c r="F1734" s="102">
        <v>60</v>
      </c>
      <c r="G1734" s="81" t="s">
        <v>1418</v>
      </c>
      <c r="H1734" s="81" t="s">
        <v>1416</v>
      </c>
      <c r="I1734" s="98">
        <v>44800</v>
      </c>
      <c r="J1734" s="76"/>
      <c r="K1734" s="117" t="s">
        <v>932</v>
      </c>
      <c r="L1734" s="232" t="s">
        <v>1429</v>
      </c>
      <c r="M1734" s="77" t="s">
        <v>1285</v>
      </c>
      <c r="N1734" s="83"/>
      <c r="O1734" s="84"/>
      <c r="P1734" s="76">
        <v>72</v>
      </c>
      <c r="Q1734" s="76">
        <v>21700</v>
      </c>
      <c r="R1734" s="76">
        <v>3</v>
      </c>
      <c r="S1734" s="85" t="s">
        <v>899</v>
      </c>
      <c r="T1734" s="76" t="s">
        <v>900</v>
      </c>
      <c r="U1734" s="81">
        <v>19.62</v>
      </c>
      <c r="V1734" s="117" t="s">
        <v>934</v>
      </c>
    </row>
    <row r="1735" spans="1:22" ht="15" customHeight="1">
      <c r="A1735" s="266">
        <v>59998229</v>
      </c>
      <c r="B1735" s="132">
        <v>44767</v>
      </c>
      <c r="C1735" s="79">
        <v>44770</v>
      </c>
      <c r="D1735" s="81" t="s">
        <v>862</v>
      </c>
      <c r="E1735" s="81"/>
      <c r="F1735" s="102">
        <v>60</v>
      </c>
      <c r="G1735" s="81" t="s">
        <v>1418</v>
      </c>
      <c r="H1735" s="81" t="s">
        <v>1416</v>
      </c>
      <c r="I1735" s="98">
        <v>44800</v>
      </c>
      <c r="J1735" s="76"/>
      <c r="K1735" s="117" t="s">
        <v>932</v>
      </c>
      <c r="L1735" s="232" t="s">
        <v>1430</v>
      </c>
      <c r="M1735" s="77" t="s">
        <v>1285</v>
      </c>
      <c r="N1735" s="83"/>
      <c r="O1735" s="84"/>
      <c r="P1735" s="76">
        <v>72</v>
      </c>
      <c r="Q1735" s="76">
        <v>21700</v>
      </c>
      <c r="R1735" s="76">
        <v>3</v>
      </c>
      <c r="S1735" s="85" t="s">
        <v>899</v>
      </c>
      <c r="T1735" s="76" t="s">
        <v>900</v>
      </c>
      <c r="U1735" s="81">
        <v>19.62</v>
      </c>
      <c r="V1735" s="117" t="s">
        <v>934</v>
      </c>
    </row>
    <row r="1736" spans="1:22" ht="15" customHeight="1">
      <c r="A1736" s="266">
        <v>59996967</v>
      </c>
      <c r="B1736" s="132">
        <v>44767</v>
      </c>
      <c r="C1736" s="79">
        <v>44770</v>
      </c>
      <c r="D1736" s="81" t="s">
        <v>862</v>
      </c>
      <c r="E1736" s="81"/>
      <c r="F1736" s="102">
        <v>60</v>
      </c>
      <c r="G1736" s="81" t="s">
        <v>1418</v>
      </c>
      <c r="H1736" s="81" t="s">
        <v>1416</v>
      </c>
      <c r="I1736" s="98">
        <v>44800</v>
      </c>
      <c r="J1736" s="76"/>
      <c r="K1736" s="117" t="s">
        <v>932</v>
      </c>
      <c r="L1736" s="232" t="s">
        <v>1431</v>
      </c>
      <c r="M1736" s="77" t="s">
        <v>1285</v>
      </c>
      <c r="N1736" s="83"/>
      <c r="O1736" s="84"/>
      <c r="P1736" s="76">
        <v>72</v>
      </c>
      <c r="Q1736" s="76">
        <v>21700</v>
      </c>
      <c r="R1736" s="76">
        <v>3</v>
      </c>
      <c r="S1736" s="85" t="s">
        <v>899</v>
      </c>
      <c r="T1736" s="76" t="s">
        <v>900</v>
      </c>
      <c r="U1736" s="81">
        <v>19.62</v>
      </c>
      <c r="V1736" s="117" t="s">
        <v>934</v>
      </c>
    </row>
    <row r="1737" spans="1:22" ht="15" customHeight="1">
      <c r="A1737" s="265">
        <v>54300041</v>
      </c>
      <c r="B1737" s="132">
        <v>44771</v>
      </c>
      <c r="C1737" s="79">
        <v>44771</v>
      </c>
      <c r="D1737" s="81" t="s">
        <v>862</v>
      </c>
      <c r="E1737" s="81"/>
      <c r="F1737" s="103">
        <v>40</v>
      </c>
      <c r="G1737" s="81" t="s">
        <v>1418</v>
      </c>
      <c r="H1737" s="81" t="s">
        <v>1421</v>
      </c>
      <c r="I1737" s="98">
        <v>44800</v>
      </c>
      <c r="J1737" s="81"/>
      <c r="K1737" s="117" t="s">
        <v>932</v>
      </c>
      <c r="L1737" s="82" t="s">
        <v>1424</v>
      </c>
      <c r="M1737" s="77" t="s">
        <v>8</v>
      </c>
      <c r="N1737" s="83"/>
      <c r="O1737" s="84"/>
      <c r="P1737" s="76">
        <v>70</v>
      </c>
      <c r="Q1737" s="127">
        <v>21000</v>
      </c>
      <c r="R1737" s="127">
        <v>2</v>
      </c>
      <c r="S1737" s="128" t="s">
        <v>953</v>
      </c>
      <c r="T1737" s="129" t="s">
        <v>954</v>
      </c>
      <c r="U1737" s="127">
        <v>14.62</v>
      </c>
      <c r="V1737" s="117" t="s">
        <v>934</v>
      </c>
    </row>
    <row r="1738" spans="1:22" ht="15" customHeight="1">
      <c r="A1738" s="265">
        <v>54954664</v>
      </c>
      <c r="B1738" s="132">
        <v>44771</v>
      </c>
      <c r="C1738" s="79">
        <v>44771</v>
      </c>
      <c r="D1738" s="81" t="s">
        <v>862</v>
      </c>
      <c r="E1738" s="81"/>
      <c r="F1738" s="103">
        <v>40</v>
      </c>
      <c r="G1738" s="81" t="s">
        <v>1418</v>
      </c>
      <c r="H1738" s="81" t="s">
        <v>1421</v>
      </c>
      <c r="I1738" s="98">
        <v>44800</v>
      </c>
      <c r="J1738" s="81"/>
      <c r="K1738" s="117" t="s">
        <v>932</v>
      </c>
      <c r="L1738" s="82" t="s">
        <v>1424</v>
      </c>
      <c r="M1738" s="77" t="s">
        <v>8</v>
      </c>
      <c r="N1738" s="83"/>
      <c r="O1738" s="84"/>
      <c r="P1738" s="76">
        <v>70</v>
      </c>
      <c r="Q1738" s="127">
        <v>22000</v>
      </c>
      <c r="R1738" s="127">
        <v>2</v>
      </c>
      <c r="S1738" s="128" t="s">
        <v>953</v>
      </c>
      <c r="T1738" s="129" t="s">
        <v>954</v>
      </c>
      <c r="U1738" s="127">
        <v>14.62</v>
      </c>
      <c r="V1738" s="117" t="s">
        <v>934</v>
      </c>
    </row>
    <row r="1739" spans="1:22" ht="15" customHeight="1">
      <c r="A1739" s="265">
        <v>54954870</v>
      </c>
      <c r="B1739" s="132">
        <v>44771</v>
      </c>
      <c r="C1739" s="79">
        <v>44771</v>
      </c>
      <c r="D1739" s="81" t="s">
        <v>862</v>
      </c>
      <c r="E1739" s="81"/>
      <c r="F1739" s="103">
        <v>40</v>
      </c>
      <c r="G1739" s="81" t="s">
        <v>1418</v>
      </c>
      <c r="H1739" s="81" t="s">
        <v>1421</v>
      </c>
      <c r="I1739" s="98">
        <v>44800</v>
      </c>
      <c r="J1739" s="81"/>
      <c r="K1739" s="117" t="s">
        <v>932</v>
      </c>
      <c r="L1739" s="82" t="s">
        <v>1424</v>
      </c>
      <c r="M1739" s="77" t="s">
        <v>8</v>
      </c>
      <c r="N1739" s="83"/>
      <c r="O1739" s="84"/>
      <c r="P1739" s="76">
        <v>70</v>
      </c>
      <c r="Q1739" s="127">
        <v>22000</v>
      </c>
      <c r="R1739" s="127">
        <v>2</v>
      </c>
      <c r="S1739" s="128" t="s">
        <v>953</v>
      </c>
      <c r="T1739" s="129" t="s">
        <v>954</v>
      </c>
      <c r="U1739" s="127">
        <v>14.62</v>
      </c>
      <c r="V1739" s="117" t="s">
        <v>934</v>
      </c>
    </row>
    <row r="1740" spans="1:22" ht="15" customHeight="1">
      <c r="A1740" s="265">
        <v>54955281</v>
      </c>
      <c r="B1740" s="132">
        <v>44771</v>
      </c>
      <c r="C1740" s="79">
        <v>44771</v>
      </c>
      <c r="D1740" s="81" t="s">
        <v>862</v>
      </c>
      <c r="E1740" s="81"/>
      <c r="F1740" s="103">
        <v>40</v>
      </c>
      <c r="G1740" s="81" t="s">
        <v>1418</v>
      </c>
      <c r="H1740" s="81" t="s">
        <v>1421</v>
      </c>
      <c r="I1740" s="98">
        <v>44800</v>
      </c>
      <c r="J1740" s="81"/>
      <c r="K1740" s="117" t="s">
        <v>932</v>
      </c>
      <c r="L1740" s="82" t="s">
        <v>1424</v>
      </c>
      <c r="M1740" s="77" t="s">
        <v>8</v>
      </c>
      <c r="N1740" s="83"/>
      <c r="O1740" s="84"/>
      <c r="P1740" s="76">
        <v>70</v>
      </c>
      <c r="Q1740" s="127">
        <v>22000</v>
      </c>
      <c r="R1740" s="127">
        <v>2</v>
      </c>
      <c r="S1740" s="128" t="s">
        <v>953</v>
      </c>
      <c r="T1740" s="129" t="s">
        <v>954</v>
      </c>
      <c r="U1740" s="127">
        <v>14.62</v>
      </c>
      <c r="V1740" s="117" t="s">
        <v>934</v>
      </c>
    </row>
    <row r="1741" spans="1:22" ht="15" customHeight="1">
      <c r="A1741" s="265">
        <v>54957485</v>
      </c>
      <c r="B1741" s="132">
        <v>44771</v>
      </c>
      <c r="C1741" s="79">
        <v>44771</v>
      </c>
      <c r="D1741" s="81" t="s">
        <v>862</v>
      </c>
      <c r="E1741" s="81"/>
      <c r="F1741" s="103">
        <v>40</v>
      </c>
      <c r="G1741" s="81" t="s">
        <v>1418</v>
      </c>
      <c r="H1741" s="81" t="s">
        <v>1421</v>
      </c>
      <c r="I1741" s="98">
        <v>44800</v>
      </c>
      <c r="J1741" s="81"/>
      <c r="K1741" s="117" t="s">
        <v>932</v>
      </c>
      <c r="L1741" s="82" t="s">
        <v>1424</v>
      </c>
      <c r="M1741" s="77" t="s">
        <v>8</v>
      </c>
      <c r="N1741" s="83"/>
      <c r="O1741" s="84"/>
      <c r="P1741" s="76">
        <v>70</v>
      </c>
      <c r="Q1741" s="127">
        <v>22000</v>
      </c>
      <c r="R1741" s="127">
        <v>2</v>
      </c>
      <c r="S1741" s="128" t="s">
        <v>953</v>
      </c>
      <c r="T1741" s="129" t="s">
        <v>954</v>
      </c>
      <c r="U1741" s="127">
        <v>14.62</v>
      </c>
      <c r="V1741" s="117" t="s">
        <v>934</v>
      </c>
    </row>
    <row r="1742" spans="1:22" ht="15" customHeight="1">
      <c r="A1742" s="266">
        <v>54303409</v>
      </c>
      <c r="B1742" s="132">
        <v>44766</v>
      </c>
      <c r="C1742" s="79">
        <v>44770</v>
      </c>
      <c r="D1742" s="81" t="s">
        <v>862</v>
      </c>
      <c r="E1742" s="81"/>
      <c r="F1742" s="103">
        <v>40</v>
      </c>
      <c r="G1742" s="81" t="s">
        <v>1418</v>
      </c>
      <c r="H1742" s="81" t="s">
        <v>1416</v>
      </c>
      <c r="I1742" s="98">
        <v>44800</v>
      </c>
      <c r="J1742" s="81"/>
      <c r="K1742" s="117" t="s">
        <v>932</v>
      </c>
      <c r="L1742" s="232" t="s">
        <v>1432</v>
      </c>
      <c r="M1742" s="77" t="s">
        <v>1285</v>
      </c>
      <c r="N1742" s="83"/>
      <c r="O1742" s="84"/>
      <c r="P1742" s="76">
        <v>70</v>
      </c>
      <c r="Q1742" s="127">
        <v>21000</v>
      </c>
      <c r="R1742" s="127">
        <v>2</v>
      </c>
      <c r="S1742" s="128" t="s">
        <v>953</v>
      </c>
      <c r="T1742" s="129" t="s">
        <v>954</v>
      </c>
      <c r="U1742" s="127">
        <v>14.62</v>
      </c>
      <c r="V1742" s="117" t="s">
        <v>934</v>
      </c>
    </row>
    <row r="1743" spans="1:22" ht="15" customHeight="1">
      <c r="A1743" s="265">
        <v>54336292</v>
      </c>
      <c r="B1743" s="132">
        <v>44770</v>
      </c>
      <c r="C1743" s="79">
        <v>44770</v>
      </c>
      <c r="D1743" s="81" t="s">
        <v>862</v>
      </c>
      <c r="E1743" s="81"/>
      <c r="F1743" s="103">
        <v>40</v>
      </c>
      <c r="G1743" s="81" t="s">
        <v>1418</v>
      </c>
      <c r="H1743" s="81" t="s">
        <v>1421</v>
      </c>
      <c r="I1743" s="98">
        <v>44800</v>
      </c>
      <c r="J1743" s="81"/>
      <c r="K1743" s="117" t="s">
        <v>932</v>
      </c>
      <c r="L1743" s="82" t="s">
        <v>1422</v>
      </c>
      <c r="M1743" s="77" t="s">
        <v>6</v>
      </c>
      <c r="N1743" s="83"/>
      <c r="O1743" s="84"/>
      <c r="P1743" s="76">
        <v>70</v>
      </c>
      <c r="Q1743" s="127">
        <v>21000</v>
      </c>
      <c r="R1743" s="127">
        <v>2</v>
      </c>
      <c r="S1743" s="128" t="s">
        <v>953</v>
      </c>
      <c r="T1743" s="129" t="s">
        <v>954</v>
      </c>
      <c r="U1743" s="127">
        <v>14.62</v>
      </c>
      <c r="V1743" s="117" t="s">
        <v>934</v>
      </c>
    </row>
    <row r="1744" spans="1:22" ht="15" customHeight="1">
      <c r="A1744" s="265">
        <v>54954169</v>
      </c>
      <c r="B1744" s="132">
        <v>44770</v>
      </c>
      <c r="C1744" s="79">
        <v>44770</v>
      </c>
      <c r="D1744" s="81" t="s">
        <v>862</v>
      </c>
      <c r="E1744" s="81"/>
      <c r="F1744" s="103">
        <v>40</v>
      </c>
      <c r="G1744" s="81" t="s">
        <v>1418</v>
      </c>
      <c r="H1744" s="81" t="s">
        <v>1421</v>
      </c>
      <c r="I1744" s="98">
        <v>44800</v>
      </c>
      <c r="J1744" s="81"/>
      <c r="K1744" s="117" t="s">
        <v>932</v>
      </c>
      <c r="L1744" s="82" t="s">
        <v>1422</v>
      </c>
      <c r="M1744" s="77" t="s">
        <v>6</v>
      </c>
      <c r="N1744" s="83"/>
      <c r="O1744" s="84"/>
      <c r="P1744" s="76">
        <v>70</v>
      </c>
      <c r="Q1744" s="127">
        <v>22000</v>
      </c>
      <c r="R1744" s="127">
        <v>2</v>
      </c>
      <c r="S1744" s="128" t="s">
        <v>953</v>
      </c>
      <c r="T1744" s="129" t="s">
        <v>954</v>
      </c>
      <c r="U1744" s="127">
        <v>14.62</v>
      </c>
      <c r="V1744" s="117" t="s">
        <v>934</v>
      </c>
    </row>
    <row r="1745" spans="1:22" ht="15" customHeight="1">
      <c r="A1745" s="265">
        <v>54954383</v>
      </c>
      <c r="B1745" s="132">
        <v>44770</v>
      </c>
      <c r="C1745" s="79">
        <v>44770</v>
      </c>
      <c r="D1745" s="81" t="s">
        <v>862</v>
      </c>
      <c r="E1745" s="81"/>
      <c r="F1745" s="103">
        <v>40</v>
      </c>
      <c r="G1745" s="81" t="s">
        <v>1418</v>
      </c>
      <c r="H1745" s="81" t="s">
        <v>1421</v>
      </c>
      <c r="I1745" s="98">
        <v>44800</v>
      </c>
      <c r="J1745" s="81"/>
      <c r="K1745" s="117" t="s">
        <v>932</v>
      </c>
      <c r="L1745" s="82" t="s">
        <v>1422</v>
      </c>
      <c r="M1745" s="77" t="s">
        <v>6</v>
      </c>
      <c r="N1745" s="83"/>
      <c r="O1745" s="84"/>
      <c r="P1745" s="76">
        <v>70</v>
      </c>
      <c r="Q1745" s="127">
        <v>22000</v>
      </c>
      <c r="R1745" s="127">
        <v>2</v>
      </c>
      <c r="S1745" s="128" t="s">
        <v>953</v>
      </c>
      <c r="T1745" s="129" t="s">
        <v>954</v>
      </c>
      <c r="U1745" s="127">
        <v>14.62</v>
      </c>
      <c r="V1745" s="117" t="s">
        <v>934</v>
      </c>
    </row>
    <row r="1746" spans="1:22" ht="15" customHeight="1">
      <c r="A1746" s="265">
        <v>54959218</v>
      </c>
      <c r="B1746" s="132">
        <v>44770</v>
      </c>
      <c r="C1746" s="79">
        <v>44770</v>
      </c>
      <c r="D1746" s="81" t="s">
        <v>862</v>
      </c>
      <c r="E1746" s="81"/>
      <c r="F1746" s="103">
        <v>40</v>
      </c>
      <c r="G1746" s="81" t="s">
        <v>1418</v>
      </c>
      <c r="H1746" s="81" t="s">
        <v>1421</v>
      </c>
      <c r="I1746" s="98">
        <v>44800</v>
      </c>
      <c r="J1746" s="81"/>
      <c r="K1746" s="117" t="s">
        <v>932</v>
      </c>
      <c r="L1746" s="82" t="s">
        <v>1422</v>
      </c>
      <c r="M1746" s="77" t="s">
        <v>6</v>
      </c>
      <c r="N1746" s="83"/>
      <c r="O1746" s="84"/>
      <c r="P1746" s="76">
        <v>70</v>
      </c>
      <c r="Q1746" s="127">
        <v>21500</v>
      </c>
      <c r="R1746" s="127">
        <v>2</v>
      </c>
      <c r="S1746" s="128" t="s">
        <v>953</v>
      </c>
      <c r="T1746" s="129" t="s">
        <v>954</v>
      </c>
      <c r="U1746" s="127">
        <v>14.62</v>
      </c>
      <c r="V1746" s="117" t="s">
        <v>934</v>
      </c>
    </row>
    <row r="1747" spans="1:22" ht="15" customHeight="1">
      <c r="A1747" s="266">
        <v>54957626</v>
      </c>
      <c r="B1747" s="132">
        <v>44766</v>
      </c>
      <c r="C1747" s="79">
        <v>44770</v>
      </c>
      <c r="D1747" s="81" t="s">
        <v>862</v>
      </c>
      <c r="E1747" s="81"/>
      <c r="F1747" s="103">
        <v>40</v>
      </c>
      <c r="G1747" s="81" t="s">
        <v>1418</v>
      </c>
      <c r="H1747" s="81" t="s">
        <v>1416</v>
      </c>
      <c r="I1747" s="98">
        <v>44800</v>
      </c>
      <c r="J1747" s="81"/>
      <c r="K1747" s="117" t="s">
        <v>932</v>
      </c>
      <c r="L1747" s="232" t="s">
        <v>1433</v>
      </c>
      <c r="M1747" s="77" t="s">
        <v>1285</v>
      </c>
      <c r="N1747" s="83"/>
      <c r="O1747" s="84"/>
      <c r="P1747" s="76">
        <v>70</v>
      </c>
      <c r="Q1747" s="127">
        <v>22000</v>
      </c>
      <c r="R1747" s="127">
        <v>2</v>
      </c>
      <c r="S1747" s="128" t="s">
        <v>953</v>
      </c>
      <c r="T1747" s="129" t="s">
        <v>954</v>
      </c>
      <c r="U1747" s="127">
        <v>14.62</v>
      </c>
      <c r="V1747" s="117" t="s">
        <v>934</v>
      </c>
    </row>
    <row r="1748" spans="1:22" ht="15" customHeight="1">
      <c r="A1748" s="266">
        <v>54301973</v>
      </c>
      <c r="B1748" s="132">
        <v>44766</v>
      </c>
      <c r="C1748" s="79">
        <v>44770</v>
      </c>
      <c r="D1748" s="81" t="s">
        <v>862</v>
      </c>
      <c r="E1748" s="81"/>
      <c r="F1748" s="103">
        <v>40</v>
      </c>
      <c r="G1748" s="81" t="s">
        <v>1418</v>
      </c>
      <c r="H1748" s="81" t="s">
        <v>1416</v>
      </c>
      <c r="I1748" s="98">
        <v>44800</v>
      </c>
      <c r="J1748" s="81"/>
      <c r="K1748" s="117" t="s">
        <v>932</v>
      </c>
      <c r="L1748" s="232" t="s">
        <v>1434</v>
      </c>
      <c r="M1748" s="77" t="s">
        <v>1285</v>
      </c>
      <c r="N1748" s="83"/>
      <c r="O1748" s="84"/>
      <c r="P1748" s="76">
        <v>72</v>
      </c>
      <c r="Q1748" s="76">
        <v>19900</v>
      </c>
      <c r="R1748" s="76">
        <v>2</v>
      </c>
      <c r="S1748" s="85" t="s">
        <v>953</v>
      </c>
      <c r="T1748" s="76" t="s">
        <v>1001</v>
      </c>
      <c r="U1748" s="76">
        <v>14.62</v>
      </c>
      <c r="V1748" s="117" t="s">
        <v>934</v>
      </c>
    </row>
    <row r="1749" spans="1:22" ht="15" customHeight="1">
      <c r="A1749" s="265">
        <v>54301965</v>
      </c>
      <c r="B1749" s="132">
        <v>44770</v>
      </c>
      <c r="C1749" s="79">
        <v>44770</v>
      </c>
      <c r="D1749" s="81" t="s">
        <v>862</v>
      </c>
      <c r="E1749" s="81"/>
      <c r="F1749" s="103">
        <v>40</v>
      </c>
      <c r="G1749" s="81" t="s">
        <v>1418</v>
      </c>
      <c r="H1749" s="81" t="s">
        <v>1421</v>
      </c>
      <c r="I1749" s="98">
        <v>44800</v>
      </c>
      <c r="J1749" s="81"/>
      <c r="K1749" s="117" t="s">
        <v>932</v>
      </c>
      <c r="L1749" s="82" t="s">
        <v>1422</v>
      </c>
      <c r="M1749" s="77" t="s">
        <v>6</v>
      </c>
      <c r="N1749" s="83"/>
      <c r="O1749" s="84"/>
      <c r="P1749" s="76">
        <v>72</v>
      </c>
      <c r="Q1749" s="76">
        <v>19900</v>
      </c>
      <c r="R1749" s="76">
        <v>2</v>
      </c>
      <c r="S1749" s="85" t="s">
        <v>953</v>
      </c>
      <c r="T1749" s="76" t="s">
        <v>1001</v>
      </c>
      <c r="U1749" s="76">
        <v>14.62</v>
      </c>
      <c r="V1749" s="117" t="s">
        <v>934</v>
      </c>
    </row>
    <row r="1750" spans="1:22" ht="15" customHeight="1">
      <c r="A1750" s="265">
        <v>54302476</v>
      </c>
      <c r="B1750" s="132">
        <v>44767</v>
      </c>
      <c r="C1750" s="79">
        <v>44767</v>
      </c>
      <c r="D1750" s="81" t="s">
        <v>862</v>
      </c>
      <c r="E1750" s="81"/>
      <c r="F1750" s="103">
        <v>40</v>
      </c>
      <c r="G1750" s="81" t="s">
        <v>1418</v>
      </c>
      <c r="H1750" s="81" t="s">
        <v>1416</v>
      </c>
      <c r="I1750" s="98">
        <v>44800</v>
      </c>
      <c r="J1750" s="81"/>
      <c r="K1750" s="117" t="s">
        <v>932</v>
      </c>
      <c r="L1750" s="82" t="s">
        <v>1387</v>
      </c>
      <c r="M1750" s="77" t="s">
        <v>6</v>
      </c>
      <c r="N1750" s="83"/>
      <c r="O1750" s="84"/>
      <c r="P1750" s="76">
        <v>72</v>
      </c>
      <c r="Q1750" s="76">
        <v>19900</v>
      </c>
      <c r="R1750" s="76">
        <v>2</v>
      </c>
      <c r="S1750" s="85" t="s">
        <v>953</v>
      </c>
      <c r="T1750" s="76" t="s">
        <v>1001</v>
      </c>
      <c r="U1750" s="76">
        <v>14.62</v>
      </c>
      <c r="V1750" s="117" t="s">
        <v>934</v>
      </c>
    </row>
    <row r="1751" spans="1:22" ht="15" customHeight="1">
      <c r="A1751" s="91"/>
      <c r="B1751" s="93"/>
      <c r="C1751" s="93"/>
      <c r="D1751" s="92"/>
      <c r="E1751" s="92"/>
      <c r="F1751" s="92"/>
      <c r="G1751" s="190"/>
      <c r="H1751" s="439" t="s">
        <v>1435</v>
      </c>
      <c r="I1751" s="440"/>
      <c r="J1751" s="441"/>
      <c r="K1751" s="92"/>
      <c r="L1751" s="92"/>
      <c r="M1751" s="92"/>
      <c r="N1751" s="92"/>
      <c r="O1751" s="94"/>
      <c r="P1751" s="92"/>
      <c r="Q1751" s="92"/>
      <c r="R1751" s="92"/>
      <c r="S1751" s="92"/>
      <c r="T1751" s="92"/>
      <c r="U1751" s="92"/>
      <c r="V1751" s="92"/>
    </row>
    <row r="1752" spans="1:22" ht="15" customHeight="1">
      <c r="A1752" s="160">
        <v>98091093</v>
      </c>
      <c r="B1752" s="132">
        <v>44770</v>
      </c>
      <c r="C1752" s="79">
        <v>44770</v>
      </c>
      <c r="D1752" s="81" t="s">
        <v>862</v>
      </c>
      <c r="E1752" s="146">
        <v>44774.5</v>
      </c>
      <c r="F1752" s="81">
        <v>80</v>
      </c>
      <c r="G1752" s="81"/>
      <c r="H1752" s="81" t="s">
        <v>1421</v>
      </c>
      <c r="I1752" s="98">
        <v>44800</v>
      </c>
      <c r="J1752" s="81"/>
      <c r="K1752" s="97" t="s">
        <v>882</v>
      </c>
      <c r="L1752" s="82" t="s">
        <v>1436</v>
      </c>
      <c r="M1752" s="77" t="s">
        <v>7</v>
      </c>
      <c r="N1752" s="83"/>
      <c r="O1752" s="84"/>
      <c r="P1752" s="76">
        <v>69</v>
      </c>
      <c r="Q1752" s="76">
        <v>25000</v>
      </c>
      <c r="R1752" s="76">
        <v>4</v>
      </c>
      <c r="S1752" s="85" t="s">
        <v>875</v>
      </c>
      <c r="T1752" s="88" t="s">
        <v>876</v>
      </c>
      <c r="U1752" s="76">
        <v>25.22</v>
      </c>
      <c r="V1752" s="90" t="s">
        <v>884</v>
      </c>
    </row>
    <row r="1753" spans="1:22" ht="15" customHeight="1">
      <c r="A1753" s="160">
        <v>54920020</v>
      </c>
      <c r="B1753" s="78">
        <v>44759</v>
      </c>
      <c r="C1753" s="79">
        <v>44759</v>
      </c>
      <c r="D1753" s="77" t="s">
        <v>862</v>
      </c>
      <c r="E1753" s="87">
        <v>44774</v>
      </c>
      <c r="F1753" s="81">
        <v>80</v>
      </c>
      <c r="G1753" s="81"/>
      <c r="H1753" s="81" t="s">
        <v>1416</v>
      </c>
      <c r="I1753" s="98">
        <v>44800</v>
      </c>
      <c r="J1753" s="97" t="s">
        <v>882</v>
      </c>
      <c r="K1753" s="246" t="s">
        <v>469</v>
      </c>
      <c r="L1753" s="82" t="s">
        <v>1242</v>
      </c>
      <c r="M1753" s="77" t="s">
        <v>7</v>
      </c>
      <c r="N1753" s="83"/>
      <c r="O1753" s="84"/>
      <c r="P1753" s="76">
        <v>68</v>
      </c>
      <c r="Q1753" s="76">
        <v>25900</v>
      </c>
      <c r="R1753" s="76">
        <v>4</v>
      </c>
      <c r="S1753" s="85" t="s">
        <v>865</v>
      </c>
      <c r="T1753" s="125" t="s">
        <v>948</v>
      </c>
      <c r="U1753" s="76">
        <v>25.72</v>
      </c>
      <c r="V1753" s="101" t="s">
        <v>1243</v>
      </c>
    </row>
    <row r="1754" spans="1:22" ht="15" customHeight="1">
      <c r="A1754" s="160">
        <v>53000469</v>
      </c>
      <c r="B1754" s="132">
        <v>44768</v>
      </c>
      <c r="C1754" s="79">
        <v>44769</v>
      </c>
      <c r="D1754" s="81" t="s">
        <v>862</v>
      </c>
      <c r="E1754" s="81"/>
      <c r="F1754" s="81">
        <v>80</v>
      </c>
      <c r="G1754" s="81"/>
      <c r="H1754" s="81" t="s">
        <v>1416</v>
      </c>
      <c r="I1754" s="98">
        <v>44800</v>
      </c>
      <c r="J1754" s="81"/>
      <c r="K1754" s="97" t="s">
        <v>882</v>
      </c>
      <c r="L1754" s="82" t="s">
        <v>1384</v>
      </c>
      <c r="M1754" s="77" t="s">
        <v>7</v>
      </c>
      <c r="N1754" s="83"/>
      <c r="O1754" s="84"/>
      <c r="P1754" s="76">
        <v>69</v>
      </c>
      <c r="Q1754" s="81">
        <v>25000</v>
      </c>
      <c r="R1754" s="81">
        <v>4</v>
      </c>
      <c r="S1754" s="89" t="s">
        <v>877</v>
      </c>
      <c r="T1754" s="100" t="s">
        <v>891</v>
      </c>
      <c r="U1754" s="81">
        <v>25.22</v>
      </c>
      <c r="V1754" s="90" t="s">
        <v>884</v>
      </c>
    </row>
    <row r="1755" spans="1:22" ht="15" customHeight="1">
      <c r="A1755" s="160">
        <v>53000584</v>
      </c>
      <c r="B1755" s="132">
        <v>44770</v>
      </c>
      <c r="C1755" s="79">
        <v>44770</v>
      </c>
      <c r="D1755" s="81" t="s">
        <v>862</v>
      </c>
      <c r="E1755" s="81"/>
      <c r="F1755" s="81">
        <v>80</v>
      </c>
      <c r="G1755" s="81"/>
      <c r="H1755" s="81" t="s">
        <v>1421</v>
      </c>
      <c r="I1755" s="98">
        <v>44800</v>
      </c>
      <c r="J1755" s="81"/>
      <c r="K1755" s="97" t="s">
        <v>882</v>
      </c>
      <c r="L1755" s="82" t="s">
        <v>1436</v>
      </c>
      <c r="M1755" s="77" t="s">
        <v>7</v>
      </c>
      <c r="N1755" s="83">
        <v>44810</v>
      </c>
      <c r="O1755" s="84"/>
      <c r="P1755" s="76">
        <v>69</v>
      </c>
      <c r="Q1755" s="81">
        <v>25000</v>
      </c>
      <c r="R1755" s="81">
        <v>4</v>
      </c>
      <c r="S1755" s="89" t="s">
        <v>877</v>
      </c>
      <c r="T1755" s="100" t="s">
        <v>891</v>
      </c>
      <c r="U1755" s="81">
        <v>25.22</v>
      </c>
      <c r="V1755" s="90" t="s">
        <v>884</v>
      </c>
    </row>
    <row r="1756" spans="1:22" ht="15" customHeight="1">
      <c r="A1756" s="160">
        <v>54390687</v>
      </c>
      <c r="B1756" s="132">
        <v>44768</v>
      </c>
      <c r="C1756" s="79">
        <v>44769</v>
      </c>
      <c r="D1756" s="81" t="s">
        <v>862</v>
      </c>
      <c r="E1756" s="81"/>
      <c r="F1756" s="81">
        <v>80</v>
      </c>
      <c r="G1756" s="81"/>
      <c r="H1756" s="81" t="s">
        <v>1416</v>
      </c>
      <c r="I1756" s="98">
        <v>44800</v>
      </c>
      <c r="J1756" s="81"/>
      <c r="K1756" s="97" t="s">
        <v>882</v>
      </c>
      <c r="L1756" s="82" t="s">
        <v>1384</v>
      </c>
      <c r="M1756" s="77" t="s">
        <v>7</v>
      </c>
      <c r="N1756" s="83"/>
      <c r="O1756" s="84"/>
      <c r="P1756" s="76">
        <v>69</v>
      </c>
      <c r="Q1756" s="81">
        <v>25000</v>
      </c>
      <c r="R1756" s="81">
        <v>4</v>
      </c>
      <c r="S1756" s="89" t="s">
        <v>877</v>
      </c>
      <c r="T1756" s="100" t="s">
        <v>891</v>
      </c>
      <c r="U1756" s="81">
        <v>25.22</v>
      </c>
      <c r="V1756" s="90" t="s">
        <v>884</v>
      </c>
    </row>
    <row r="1757" spans="1:22" ht="15" customHeight="1">
      <c r="A1757" s="160">
        <v>94145398</v>
      </c>
      <c r="B1757" s="132">
        <v>44770</v>
      </c>
      <c r="C1757" s="79">
        <v>44770</v>
      </c>
      <c r="D1757" s="81" t="s">
        <v>862</v>
      </c>
      <c r="E1757" s="81"/>
      <c r="F1757" s="81">
        <v>80</v>
      </c>
      <c r="G1757" s="81"/>
      <c r="H1757" s="81" t="s">
        <v>1421</v>
      </c>
      <c r="I1757" s="98">
        <v>44800</v>
      </c>
      <c r="J1757" s="81"/>
      <c r="K1757" s="97" t="s">
        <v>882</v>
      </c>
      <c r="L1757" s="82" t="s">
        <v>1436</v>
      </c>
      <c r="M1757" s="77" t="s">
        <v>7</v>
      </c>
      <c r="N1757" s="83">
        <v>44807</v>
      </c>
      <c r="O1757" s="84"/>
      <c r="P1757" s="76">
        <v>69</v>
      </c>
      <c r="Q1757" s="81">
        <v>25000</v>
      </c>
      <c r="R1757" s="81">
        <v>4</v>
      </c>
      <c r="S1757" s="89" t="s">
        <v>877</v>
      </c>
      <c r="T1757" s="100" t="s">
        <v>891</v>
      </c>
      <c r="U1757" s="81">
        <v>25.22</v>
      </c>
      <c r="V1757" s="90" t="s">
        <v>884</v>
      </c>
    </row>
    <row r="1758" spans="1:22" ht="15" customHeight="1">
      <c r="A1758" s="160">
        <v>53001228</v>
      </c>
      <c r="B1758" s="132">
        <v>44766</v>
      </c>
      <c r="C1758" s="79">
        <v>44766</v>
      </c>
      <c r="D1758" s="81" t="s">
        <v>862</v>
      </c>
      <c r="E1758" s="81"/>
      <c r="F1758" s="81">
        <v>80</v>
      </c>
      <c r="G1758" s="81"/>
      <c r="H1758" s="81" t="s">
        <v>1361</v>
      </c>
      <c r="I1758" s="98">
        <v>44796</v>
      </c>
      <c r="J1758" s="81"/>
      <c r="K1758" s="97" t="s">
        <v>882</v>
      </c>
      <c r="L1758" s="82" t="s">
        <v>1376</v>
      </c>
      <c r="M1758" s="77" t="s">
        <v>7</v>
      </c>
      <c r="N1758" s="83">
        <v>44807</v>
      </c>
      <c r="O1758" s="84"/>
      <c r="P1758" s="76">
        <v>69</v>
      </c>
      <c r="Q1758" s="81">
        <v>25000</v>
      </c>
      <c r="R1758" s="81">
        <v>4</v>
      </c>
      <c r="S1758" s="89" t="s">
        <v>877</v>
      </c>
      <c r="T1758" s="100" t="s">
        <v>891</v>
      </c>
      <c r="U1758" s="81">
        <v>25.22</v>
      </c>
      <c r="V1758" s="90" t="s">
        <v>884</v>
      </c>
    </row>
    <row r="1759" spans="1:22" ht="15" customHeight="1">
      <c r="A1759" s="160">
        <v>94305596</v>
      </c>
      <c r="B1759" s="132">
        <v>44766</v>
      </c>
      <c r="C1759" s="79">
        <v>44766</v>
      </c>
      <c r="D1759" s="81" t="s">
        <v>862</v>
      </c>
      <c r="E1759" s="81"/>
      <c r="F1759" s="81">
        <v>80</v>
      </c>
      <c r="G1759" s="81"/>
      <c r="H1759" s="81" t="s">
        <v>1361</v>
      </c>
      <c r="I1759" s="98">
        <v>44796</v>
      </c>
      <c r="J1759" s="81"/>
      <c r="K1759" s="97" t="s">
        <v>882</v>
      </c>
      <c r="L1759" s="82" t="s">
        <v>1376</v>
      </c>
      <c r="M1759" s="77" t="s">
        <v>7</v>
      </c>
      <c r="N1759" s="83"/>
      <c r="O1759" s="84"/>
      <c r="P1759" s="76">
        <v>69</v>
      </c>
      <c r="Q1759" s="81">
        <v>25000</v>
      </c>
      <c r="R1759" s="81">
        <v>4</v>
      </c>
      <c r="S1759" s="89" t="s">
        <v>877</v>
      </c>
      <c r="T1759" s="100" t="s">
        <v>891</v>
      </c>
      <c r="U1759" s="81">
        <v>25.22</v>
      </c>
      <c r="V1759" s="90" t="s">
        <v>884</v>
      </c>
    </row>
    <row r="1760" spans="1:22" ht="15" customHeight="1">
      <c r="A1760" s="160">
        <v>94055191</v>
      </c>
      <c r="B1760" s="132">
        <v>44770</v>
      </c>
      <c r="C1760" s="79">
        <v>44770</v>
      </c>
      <c r="D1760" s="81" t="s">
        <v>862</v>
      </c>
      <c r="E1760" s="81"/>
      <c r="F1760" s="81">
        <v>80</v>
      </c>
      <c r="G1760" s="81"/>
      <c r="H1760" s="81" t="s">
        <v>1421</v>
      </c>
      <c r="I1760" s="98">
        <v>44800</v>
      </c>
      <c r="J1760" s="81"/>
      <c r="K1760" s="97" t="s">
        <v>882</v>
      </c>
      <c r="L1760" s="82" t="s">
        <v>1436</v>
      </c>
      <c r="M1760" s="77" t="s">
        <v>7</v>
      </c>
      <c r="N1760" s="83"/>
      <c r="O1760" s="84"/>
      <c r="P1760" s="76">
        <v>69</v>
      </c>
      <c r="Q1760" s="81">
        <v>25000</v>
      </c>
      <c r="R1760" s="81">
        <v>4</v>
      </c>
      <c r="S1760" s="89" t="s">
        <v>877</v>
      </c>
      <c r="T1760" s="100" t="s">
        <v>891</v>
      </c>
      <c r="U1760" s="81">
        <v>25.22</v>
      </c>
      <c r="V1760" s="90" t="s">
        <v>884</v>
      </c>
    </row>
    <row r="1761" spans="1:22" ht="15" customHeight="1">
      <c r="A1761" s="160">
        <v>94183142</v>
      </c>
      <c r="B1761" s="132">
        <v>44770</v>
      </c>
      <c r="C1761" s="79">
        <v>44770</v>
      </c>
      <c r="D1761" s="81" t="s">
        <v>862</v>
      </c>
      <c r="E1761" s="81"/>
      <c r="F1761" s="81">
        <v>80</v>
      </c>
      <c r="G1761" s="81"/>
      <c r="H1761" s="81" t="s">
        <v>1421</v>
      </c>
      <c r="I1761" s="98">
        <v>44800</v>
      </c>
      <c r="J1761" s="81"/>
      <c r="K1761" s="97" t="s">
        <v>882</v>
      </c>
      <c r="L1761" s="82" t="s">
        <v>1436</v>
      </c>
      <c r="M1761" s="77" t="s">
        <v>7</v>
      </c>
      <c r="N1761" s="83"/>
      <c r="O1761" s="84"/>
      <c r="P1761" s="76">
        <v>69</v>
      </c>
      <c r="Q1761" s="81">
        <v>25000</v>
      </c>
      <c r="R1761" s="81">
        <v>4</v>
      </c>
      <c r="S1761" s="89" t="s">
        <v>877</v>
      </c>
      <c r="T1761" s="100" t="s">
        <v>891</v>
      </c>
      <c r="U1761" s="81">
        <v>25.22</v>
      </c>
      <c r="V1761" s="90" t="s">
        <v>884</v>
      </c>
    </row>
    <row r="1762" spans="1:22" ht="15" customHeight="1">
      <c r="A1762" s="160">
        <v>94188463</v>
      </c>
      <c r="B1762" s="132">
        <v>44770</v>
      </c>
      <c r="C1762" s="79">
        <v>44770</v>
      </c>
      <c r="D1762" s="81" t="s">
        <v>862</v>
      </c>
      <c r="E1762" s="81"/>
      <c r="F1762" s="81">
        <v>80</v>
      </c>
      <c r="G1762" s="81"/>
      <c r="H1762" s="81" t="s">
        <v>1421</v>
      </c>
      <c r="I1762" s="98">
        <v>44800</v>
      </c>
      <c r="J1762" s="81"/>
      <c r="K1762" s="97" t="s">
        <v>882</v>
      </c>
      <c r="L1762" s="82" t="s">
        <v>1436</v>
      </c>
      <c r="M1762" s="77" t="s">
        <v>7</v>
      </c>
      <c r="N1762" s="83"/>
      <c r="O1762" s="84"/>
      <c r="P1762" s="76">
        <v>69</v>
      </c>
      <c r="Q1762" s="81">
        <v>25000</v>
      </c>
      <c r="R1762" s="81">
        <v>4</v>
      </c>
      <c r="S1762" s="89" t="s">
        <v>877</v>
      </c>
      <c r="T1762" s="100" t="s">
        <v>891</v>
      </c>
      <c r="U1762" s="81">
        <v>25.22</v>
      </c>
      <c r="V1762" s="90" t="s">
        <v>884</v>
      </c>
    </row>
    <row r="1763" spans="1:22" ht="15" customHeight="1">
      <c r="A1763" s="160">
        <v>94954971</v>
      </c>
      <c r="B1763" s="132">
        <v>44770</v>
      </c>
      <c r="C1763" s="79">
        <v>44770</v>
      </c>
      <c r="D1763" s="81" t="s">
        <v>862</v>
      </c>
      <c r="E1763" s="81"/>
      <c r="F1763" s="81">
        <v>80</v>
      </c>
      <c r="G1763" s="81"/>
      <c r="H1763" s="81" t="s">
        <v>1421</v>
      </c>
      <c r="I1763" s="98">
        <v>44800</v>
      </c>
      <c r="J1763" s="81"/>
      <c r="K1763" s="97" t="s">
        <v>882</v>
      </c>
      <c r="L1763" s="82" t="s">
        <v>1436</v>
      </c>
      <c r="M1763" s="77" t="s">
        <v>7</v>
      </c>
      <c r="N1763" s="83">
        <v>44806</v>
      </c>
      <c r="O1763" s="84"/>
      <c r="P1763" s="76">
        <v>69</v>
      </c>
      <c r="Q1763" s="81">
        <v>25000</v>
      </c>
      <c r="R1763" s="76">
        <v>4</v>
      </c>
      <c r="S1763" s="85" t="s">
        <v>865</v>
      </c>
      <c r="T1763" s="101" t="s">
        <v>897</v>
      </c>
      <c r="U1763" s="76">
        <v>25.38</v>
      </c>
      <c r="V1763" s="90" t="s">
        <v>884</v>
      </c>
    </row>
    <row r="1764" spans="1:22" ht="15" customHeight="1">
      <c r="A1764" s="160">
        <v>91750125</v>
      </c>
      <c r="B1764" s="132">
        <v>44770</v>
      </c>
      <c r="C1764" s="79">
        <v>44770</v>
      </c>
      <c r="D1764" s="81" t="s">
        <v>862</v>
      </c>
      <c r="E1764" s="81"/>
      <c r="F1764" s="81">
        <v>80</v>
      </c>
      <c r="G1764" s="81"/>
      <c r="H1764" s="81" t="s">
        <v>1421</v>
      </c>
      <c r="I1764" s="98">
        <v>44800</v>
      </c>
      <c r="J1764" s="81"/>
      <c r="K1764" s="97" t="s">
        <v>882</v>
      </c>
      <c r="L1764" s="82" t="s">
        <v>1436</v>
      </c>
      <c r="M1764" s="77" t="s">
        <v>7</v>
      </c>
      <c r="N1764" s="83"/>
      <c r="O1764" s="84"/>
      <c r="P1764" s="76">
        <v>69</v>
      </c>
      <c r="Q1764" s="81">
        <v>24800</v>
      </c>
      <c r="R1764" s="76">
        <v>4</v>
      </c>
      <c r="S1764" s="85" t="s">
        <v>865</v>
      </c>
      <c r="T1764" s="101" t="s">
        <v>897</v>
      </c>
      <c r="U1764" s="76">
        <v>25.38</v>
      </c>
      <c r="V1764" s="90" t="s">
        <v>884</v>
      </c>
    </row>
    <row r="1765" spans="1:22" ht="15" customHeight="1">
      <c r="A1765" s="160">
        <v>91970772</v>
      </c>
      <c r="B1765" s="132">
        <v>44770</v>
      </c>
      <c r="C1765" s="79">
        <v>44770</v>
      </c>
      <c r="D1765" s="81" t="s">
        <v>862</v>
      </c>
      <c r="E1765" s="81"/>
      <c r="F1765" s="81">
        <v>80</v>
      </c>
      <c r="G1765" s="81"/>
      <c r="H1765" s="81" t="s">
        <v>1421</v>
      </c>
      <c r="I1765" s="98">
        <v>44800</v>
      </c>
      <c r="J1765" s="81"/>
      <c r="K1765" s="97" t="s">
        <v>882</v>
      </c>
      <c r="L1765" s="82" t="s">
        <v>1436</v>
      </c>
      <c r="M1765" s="77" t="s">
        <v>7</v>
      </c>
      <c r="N1765" s="83"/>
      <c r="O1765" s="84"/>
      <c r="P1765" s="76">
        <v>69</v>
      </c>
      <c r="Q1765" s="81">
        <v>24800</v>
      </c>
      <c r="R1765" s="76">
        <v>4</v>
      </c>
      <c r="S1765" s="85" t="s">
        <v>865</v>
      </c>
      <c r="T1765" s="101" t="s">
        <v>897</v>
      </c>
      <c r="U1765" s="76">
        <v>25.38</v>
      </c>
      <c r="V1765" s="90" t="s">
        <v>884</v>
      </c>
    </row>
    <row r="1766" spans="1:22" ht="15" customHeight="1">
      <c r="A1766" s="160">
        <v>94527397</v>
      </c>
      <c r="B1766" s="132">
        <v>44770</v>
      </c>
      <c r="C1766" s="79">
        <v>44770</v>
      </c>
      <c r="D1766" s="81" t="s">
        <v>862</v>
      </c>
      <c r="E1766" s="81"/>
      <c r="F1766" s="81">
        <v>80</v>
      </c>
      <c r="G1766" s="81"/>
      <c r="H1766" s="81" t="s">
        <v>1421</v>
      </c>
      <c r="I1766" s="98">
        <v>44800</v>
      </c>
      <c r="J1766" s="81"/>
      <c r="K1766" s="97" t="s">
        <v>882</v>
      </c>
      <c r="L1766" s="82" t="s">
        <v>1436</v>
      </c>
      <c r="M1766" s="77" t="s">
        <v>7</v>
      </c>
      <c r="N1766" s="83"/>
      <c r="O1766" s="84"/>
      <c r="P1766" s="76">
        <v>69</v>
      </c>
      <c r="Q1766" s="81">
        <v>24800</v>
      </c>
      <c r="R1766" s="76">
        <v>4</v>
      </c>
      <c r="S1766" s="85" t="s">
        <v>865</v>
      </c>
      <c r="T1766" s="101" t="s">
        <v>897</v>
      </c>
      <c r="U1766" s="76">
        <v>25.38</v>
      </c>
      <c r="V1766" s="90" t="s">
        <v>884</v>
      </c>
    </row>
    <row r="1767" spans="1:22" ht="15" customHeight="1">
      <c r="A1767" s="160">
        <v>94556792</v>
      </c>
      <c r="B1767" s="132">
        <v>44770</v>
      </c>
      <c r="C1767" s="79">
        <v>44770</v>
      </c>
      <c r="D1767" s="81" t="s">
        <v>862</v>
      </c>
      <c r="E1767" s="81"/>
      <c r="F1767" s="81">
        <v>80</v>
      </c>
      <c r="G1767" s="81"/>
      <c r="H1767" s="81" t="s">
        <v>1421</v>
      </c>
      <c r="I1767" s="98">
        <v>44800</v>
      </c>
      <c r="J1767" s="81"/>
      <c r="K1767" s="97" t="s">
        <v>882</v>
      </c>
      <c r="L1767" s="82" t="s">
        <v>1436</v>
      </c>
      <c r="M1767" s="77" t="s">
        <v>7</v>
      </c>
      <c r="N1767" s="83"/>
      <c r="O1767" s="84"/>
      <c r="P1767" s="76">
        <v>69</v>
      </c>
      <c r="Q1767" s="81">
        <v>24800</v>
      </c>
      <c r="R1767" s="76">
        <v>4</v>
      </c>
      <c r="S1767" s="85" t="s">
        <v>865</v>
      </c>
      <c r="T1767" s="101" t="s">
        <v>897</v>
      </c>
      <c r="U1767" s="76">
        <v>25.38</v>
      </c>
      <c r="V1767" s="90" t="s">
        <v>884</v>
      </c>
    </row>
    <row r="1768" spans="1:22" ht="15" customHeight="1">
      <c r="A1768" s="160">
        <v>91955252</v>
      </c>
      <c r="B1768" s="132">
        <v>44768</v>
      </c>
      <c r="C1768" s="79">
        <v>44769</v>
      </c>
      <c r="D1768" s="81" t="s">
        <v>862</v>
      </c>
      <c r="E1768" s="81"/>
      <c r="F1768" s="81">
        <v>80</v>
      </c>
      <c r="G1768" s="81"/>
      <c r="H1768" s="81" t="s">
        <v>1416</v>
      </c>
      <c r="I1768" s="98">
        <v>44800</v>
      </c>
      <c r="J1768" s="81"/>
      <c r="K1768" s="97" t="s">
        <v>882</v>
      </c>
      <c r="L1768" s="82" t="s">
        <v>1384</v>
      </c>
      <c r="M1768" s="77" t="s">
        <v>7</v>
      </c>
      <c r="N1768" s="83"/>
      <c r="O1768" s="84"/>
      <c r="P1768" s="76">
        <v>68.5</v>
      </c>
      <c r="Q1768" s="76">
        <v>25400</v>
      </c>
      <c r="R1768" s="76">
        <v>4</v>
      </c>
      <c r="S1768" s="85" t="s">
        <v>865</v>
      </c>
      <c r="T1768" s="76" t="s">
        <v>873</v>
      </c>
      <c r="U1768" s="76">
        <v>25.7</v>
      </c>
      <c r="V1768" s="90" t="s">
        <v>884</v>
      </c>
    </row>
    <row r="1769" spans="1:22" ht="15" customHeight="1">
      <c r="A1769" s="160">
        <v>97985295</v>
      </c>
      <c r="B1769" s="132">
        <v>44768</v>
      </c>
      <c r="C1769" s="79">
        <v>44769</v>
      </c>
      <c r="D1769" s="81" t="s">
        <v>862</v>
      </c>
      <c r="E1769" s="81"/>
      <c r="F1769" s="81">
        <v>80</v>
      </c>
      <c r="G1769" s="81"/>
      <c r="H1769" s="81" t="s">
        <v>1416</v>
      </c>
      <c r="I1769" s="98">
        <v>44800</v>
      </c>
      <c r="J1769" s="81"/>
      <c r="K1769" s="97" t="s">
        <v>882</v>
      </c>
      <c r="L1769" s="82" t="s">
        <v>1384</v>
      </c>
      <c r="M1769" s="77" t="s">
        <v>7</v>
      </c>
      <c r="N1769" s="83"/>
      <c r="O1769" s="84"/>
      <c r="P1769" s="76">
        <v>68.5</v>
      </c>
      <c r="Q1769" s="76">
        <v>25000</v>
      </c>
      <c r="R1769" s="76">
        <v>4</v>
      </c>
      <c r="S1769" s="85" t="s">
        <v>865</v>
      </c>
      <c r="T1769" s="76" t="s">
        <v>873</v>
      </c>
      <c r="U1769" s="76">
        <v>25.7</v>
      </c>
      <c r="V1769" s="90" t="s">
        <v>884</v>
      </c>
    </row>
    <row r="1770" spans="1:22" ht="15" customHeight="1">
      <c r="A1770" s="160">
        <v>98323389</v>
      </c>
      <c r="B1770" s="132">
        <v>44768</v>
      </c>
      <c r="C1770" s="79">
        <v>44769</v>
      </c>
      <c r="D1770" s="81" t="s">
        <v>862</v>
      </c>
      <c r="E1770" s="81"/>
      <c r="F1770" s="81">
        <v>80</v>
      </c>
      <c r="G1770" s="81"/>
      <c r="H1770" s="81" t="s">
        <v>1416</v>
      </c>
      <c r="I1770" s="98">
        <v>44800</v>
      </c>
      <c r="J1770" s="81"/>
      <c r="K1770" s="97" t="s">
        <v>882</v>
      </c>
      <c r="L1770" s="82" t="s">
        <v>1384</v>
      </c>
      <c r="M1770" s="77" t="s">
        <v>7</v>
      </c>
      <c r="N1770" s="83"/>
      <c r="O1770" s="84"/>
      <c r="P1770" s="76">
        <v>68.5</v>
      </c>
      <c r="Q1770" s="76">
        <v>25500</v>
      </c>
      <c r="R1770" s="76">
        <v>4</v>
      </c>
      <c r="S1770" s="85" t="s">
        <v>865</v>
      </c>
      <c r="T1770" s="76" t="s">
        <v>873</v>
      </c>
      <c r="U1770" s="76">
        <v>25.7</v>
      </c>
      <c r="V1770" s="90" t="s">
        <v>884</v>
      </c>
    </row>
    <row r="1771" spans="1:22" ht="15" customHeight="1">
      <c r="A1771" s="160">
        <v>98340417</v>
      </c>
      <c r="B1771" s="132">
        <v>44768</v>
      </c>
      <c r="C1771" s="79">
        <v>44769</v>
      </c>
      <c r="D1771" s="81" t="s">
        <v>862</v>
      </c>
      <c r="E1771" s="81"/>
      <c r="F1771" s="81">
        <v>80</v>
      </c>
      <c r="G1771" s="81"/>
      <c r="H1771" s="81" t="s">
        <v>1416</v>
      </c>
      <c r="I1771" s="98">
        <v>44800</v>
      </c>
      <c r="J1771" s="81"/>
      <c r="K1771" s="97" t="s">
        <v>882</v>
      </c>
      <c r="L1771" s="82" t="s">
        <v>1384</v>
      </c>
      <c r="M1771" s="77" t="s">
        <v>7</v>
      </c>
      <c r="N1771" s="83"/>
      <c r="O1771" s="84"/>
      <c r="P1771" s="76">
        <v>68.5</v>
      </c>
      <c r="Q1771" s="76">
        <v>25400</v>
      </c>
      <c r="R1771" s="76">
        <v>4</v>
      </c>
      <c r="S1771" s="85" t="s">
        <v>865</v>
      </c>
      <c r="T1771" s="76" t="s">
        <v>873</v>
      </c>
      <c r="U1771" s="76">
        <v>25.7</v>
      </c>
      <c r="V1771" s="90" t="s">
        <v>884</v>
      </c>
    </row>
    <row r="1772" spans="1:22" ht="15" customHeight="1">
      <c r="A1772" s="160">
        <v>91967042</v>
      </c>
      <c r="B1772" s="132">
        <v>44770</v>
      </c>
      <c r="C1772" s="79">
        <v>44770</v>
      </c>
      <c r="D1772" s="81" t="s">
        <v>862</v>
      </c>
      <c r="E1772" s="81"/>
      <c r="F1772" s="81">
        <v>80</v>
      </c>
      <c r="G1772" s="81"/>
      <c r="H1772" s="81" t="s">
        <v>1421</v>
      </c>
      <c r="I1772" s="98">
        <v>44800</v>
      </c>
      <c r="J1772" s="81"/>
      <c r="K1772" s="97" t="s">
        <v>882</v>
      </c>
      <c r="L1772" s="82" t="s">
        <v>1436</v>
      </c>
      <c r="M1772" s="77" t="s">
        <v>7</v>
      </c>
      <c r="N1772" s="83"/>
      <c r="O1772" s="84"/>
      <c r="P1772" s="76">
        <v>68.5</v>
      </c>
      <c r="Q1772" s="76">
        <v>25400</v>
      </c>
      <c r="R1772" s="76">
        <v>4</v>
      </c>
      <c r="S1772" s="85" t="s">
        <v>865</v>
      </c>
      <c r="T1772" s="76" t="s">
        <v>873</v>
      </c>
      <c r="U1772" s="76">
        <v>25.7</v>
      </c>
      <c r="V1772" s="90" t="s">
        <v>884</v>
      </c>
    </row>
    <row r="1773" spans="1:22" ht="15" customHeight="1">
      <c r="A1773" s="160">
        <v>91967570</v>
      </c>
      <c r="B1773" s="132">
        <v>44770</v>
      </c>
      <c r="C1773" s="79">
        <v>44770</v>
      </c>
      <c r="D1773" s="81" t="s">
        <v>862</v>
      </c>
      <c r="E1773" s="81"/>
      <c r="F1773" s="81">
        <v>80</v>
      </c>
      <c r="G1773" s="81"/>
      <c r="H1773" s="81" t="s">
        <v>1421</v>
      </c>
      <c r="I1773" s="98">
        <v>44800</v>
      </c>
      <c r="J1773" s="81"/>
      <c r="K1773" s="97" t="s">
        <v>882</v>
      </c>
      <c r="L1773" s="82" t="s">
        <v>1436</v>
      </c>
      <c r="M1773" s="77" t="s">
        <v>7</v>
      </c>
      <c r="N1773" s="83"/>
      <c r="O1773" s="84"/>
      <c r="P1773" s="76">
        <v>68.5</v>
      </c>
      <c r="Q1773" s="76">
        <v>25400</v>
      </c>
      <c r="R1773" s="76">
        <v>4</v>
      </c>
      <c r="S1773" s="85" t="s">
        <v>865</v>
      </c>
      <c r="T1773" s="76" t="s">
        <v>873</v>
      </c>
      <c r="U1773" s="76">
        <v>25.7</v>
      </c>
      <c r="V1773" s="90" t="s">
        <v>884</v>
      </c>
    </row>
    <row r="1774" spans="1:22" ht="15" customHeight="1">
      <c r="A1774" s="160">
        <v>98323439</v>
      </c>
      <c r="B1774" s="132">
        <v>44770</v>
      </c>
      <c r="C1774" s="79">
        <v>44770</v>
      </c>
      <c r="D1774" s="81" t="s">
        <v>862</v>
      </c>
      <c r="E1774" s="81"/>
      <c r="F1774" s="81">
        <v>80</v>
      </c>
      <c r="G1774" s="81"/>
      <c r="H1774" s="81" t="s">
        <v>1421</v>
      </c>
      <c r="I1774" s="98">
        <v>44800</v>
      </c>
      <c r="J1774" s="81"/>
      <c r="K1774" s="97" t="s">
        <v>882</v>
      </c>
      <c r="L1774" s="82" t="s">
        <v>1436</v>
      </c>
      <c r="M1774" s="77" t="s">
        <v>7</v>
      </c>
      <c r="N1774" s="83"/>
      <c r="O1774" s="84"/>
      <c r="P1774" s="76">
        <v>68.5</v>
      </c>
      <c r="Q1774" s="76">
        <v>25400</v>
      </c>
      <c r="R1774" s="76">
        <v>4</v>
      </c>
      <c r="S1774" s="85" t="s">
        <v>865</v>
      </c>
      <c r="T1774" s="76" t="s">
        <v>873</v>
      </c>
      <c r="U1774" s="76">
        <v>25.7</v>
      </c>
      <c r="V1774" s="90" t="s">
        <v>884</v>
      </c>
    </row>
    <row r="1775" spans="1:22" ht="15" customHeight="1">
      <c r="A1775" s="160">
        <v>91710566</v>
      </c>
      <c r="B1775" s="132">
        <v>44770</v>
      </c>
      <c r="C1775" s="79">
        <v>44770</v>
      </c>
      <c r="D1775" s="81" t="s">
        <v>862</v>
      </c>
      <c r="E1775" s="81"/>
      <c r="F1775" s="81">
        <v>80</v>
      </c>
      <c r="G1775" s="81"/>
      <c r="H1775" s="81" t="s">
        <v>1421</v>
      </c>
      <c r="I1775" s="98">
        <v>44800</v>
      </c>
      <c r="J1775" s="81"/>
      <c r="K1775" s="97" t="s">
        <v>882</v>
      </c>
      <c r="L1775" s="82" t="s">
        <v>1436</v>
      </c>
      <c r="M1775" s="77" t="s">
        <v>7</v>
      </c>
      <c r="N1775" s="83"/>
      <c r="O1775" s="84"/>
      <c r="P1775" s="76">
        <v>74.5</v>
      </c>
      <c r="Q1775" s="76">
        <v>25100</v>
      </c>
      <c r="R1775" s="76">
        <v>4</v>
      </c>
      <c r="S1775" s="85" t="s">
        <v>865</v>
      </c>
      <c r="T1775" s="90" t="s">
        <v>879</v>
      </c>
      <c r="U1775" s="76">
        <v>25.62</v>
      </c>
      <c r="V1775" s="90" t="s">
        <v>884</v>
      </c>
    </row>
    <row r="1776" spans="1:22" ht="15" customHeight="1">
      <c r="A1776" s="160">
        <v>54266903</v>
      </c>
      <c r="B1776" s="132">
        <v>44770</v>
      </c>
      <c r="C1776" s="79">
        <v>44770</v>
      </c>
      <c r="D1776" s="81" t="s">
        <v>862</v>
      </c>
      <c r="E1776" s="81"/>
      <c r="F1776" s="81">
        <v>80</v>
      </c>
      <c r="G1776" s="81"/>
      <c r="H1776" s="81" t="s">
        <v>1421</v>
      </c>
      <c r="I1776" s="98">
        <v>44800</v>
      </c>
      <c r="J1776" s="81"/>
      <c r="K1776" s="97" t="s">
        <v>882</v>
      </c>
      <c r="L1776" s="82" t="s">
        <v>1436</v>
      </c>
      <c r="M1776" s="77" t="s">
        <v>7</v>
      </c>
      <c r="N1776" s="83"/>
      <c r="O1776" s="84"/>
      <c r="P1776" s="76">
        <v>70</v>
      </c>
      <c r="Q1776" s="76">
        <v>23600</v>
      </c>
      <c r="R1776" s="81">
        <v>4</v>
      </c>
      <c r="S1776" s="85" t="s">
        <v>865</v>
      </c>
      <c r="T1776" s="76" t="s">
        <v>895</v>
      </c>
      <c r="U1776" s="76">
        <v>25.69</v>
      </c>
      <c r="V1776" s="90" t="s">
        <v>884</v>
      </c>
    </row>
    <row r="1777" spans="1:22" ht="15" customHeight="1">
      <c r="A1777" s="160">
        <v>54274204</v>
      </c>
      <c r="B1777" s="132">
        <v>44770</v>
      </c>
      <c r="C1777" s="79">
        <v>44770</v>
      </c>
      <c r="D1777" s="81" t="s">
        <v>862</v>
      </c>
      <c r="E1777" s="81"/>
      <c r="F1777" s="81">
        <v>80</v>
      </c>
      <c r="G1777" s="81"/>
      <c r="H1777" s="81" t="s">
        <v>1421</v>
      </c>
      <c r="I1777" s="98">
        <v>44800</v>
      </c>
      <c r="J1777" s="81"/>
      <c r="K1777" s="97" t="s">
        <v>882</v>
      </c>
      <c r="L1777" s="82" t="s">
        <v>1436</v>
      </c>
      <c r="M1777" s="77" t="s">
        <v>7</v>
      </c>
      <c r="N1777" s="83"/>
      <c r="O1777" s="84"/>
      <c r="P1777" s="76">
        <v>70</v>
      </c>
      <c r="Q1777" s="76">
        <v>23600</v>
      </c>
      <c r="R1777" s="81">
        <v>4</v>
      </c>
      <c r="S1777" s="85" t="s">
        <v>865</v>
      </c>
      <c r="T1777" s="76" t="s">
        <v>895</v>
      </c>
      <c r="U1777" s="76">
        <v>25.69</v>
      </c>
      <c r="V1777" s="90" t="s">
        <v>884</v>
      </c>
    </row>
    <row r="1778" spans="1:22" ht="15" customHeight="1">
      <c r="A1778" s="160">
        <v>91721779</v>
      </c>
      <c r="B1778" s="132">
        <v>44770</v>
      </c>
      <c r="C1778" s="79">
        <v>44770</v>
      </c>
      <c r="D1778" s="81" t="s">
        <v>862</v>
      </c>
      <c r="E1778" s="81"/>
      <c r="F1778" s="81">
        <v>80</v>
      </c>
      <c r="G1778" s="81"/>
      <c r="H1778" s="81" t="s">
        <v>1421</v>
      </c>
      <c r="I1778" s="98">
        <v>44800</v>
      </c>
      <c r="J1778" s="81"/>
      <c r="K1778" s="97" t="s">
        <v>882</v>
      </c>
      <c r="L1778" s="82" t="s">
        <v>1436</v>
      </c>
      <c r="M1778" s="77" t="s">
        <v>7</v>
      </c>
      <c r="N1778" s="83"/>
      <c r="O1778" s="84"/>
      <c r="P1778" s="76">
        <v>69.2</v>
      </c>
      <c r="Q1778" s="76">
        <v>24400</v>
      </c>
      <c r="R1778" s="76">
        <v>4</v>
      </c>
      <c r="S1778" s="85" t="s">
        <v>865</v>
      </c>
      <c r="T1778" s="76" t="s">
        <v>866</v>
      </c>
      <c r="U1778" s="76">
        <v>25.46</v>
      </c>
      <c r="V1778" s="90" t="s">
        <v>884</v>
      </c>
    </row>
    <row r="1779" spans="1:22" ht="15" customHeight="1">
      <c r="A1779" s="160">
        <v>91737056</v>
      </c>
      <c r="B1779" s="132">
        <v>44770</v>
      </c>
      <c r="C1779" s="79">
        <v>44770</v>
      </c>
      <c r="D1779" s="81" t="s">
        <v>862</v>
      </c>
      <c r="E1779" s="81"/>
      <c r="F1779" s="81">
        <v>80</v>
      </c>
      <c r="G1779" s="81"/>
      <c r="H1779" s="81" t="s">
        <v>1421</v>
      </c>
      <c r="I1779" s="98">
        <v>44800</v>
      </c>
      <c r="J1779" s="81"/>
      <c r="K1779" s="97" t="s">
        <v>882</v>
      </c>
      <c r="L1779" s="82" t="s">
        <v>1436</v>
      </c>
      <c r="M1779" s="77" t="s">
        <v>7</v>
      </c>
      <c r="N1779" s="83"/>
      <c r="O1779" s="84"/>
      <c r="P1779" s="76">
        <v>69.2</v>
      </c>
      <c r="Q1779" s="76">
        <v>24400</v>
      </c>
      <c r="R1779" s="76">
        <v>4</v>
      </c>
      <c r="S1779" s="85" t="s">
        <v>865</v>
      </c>
      <c r="T1779" s="76" t="s">
        <v>866</v>
      </c>
      <c r="U1779" s="76">
        <v>25.46</v>
      </c>
      <c r="V1779" s="90" t="s">
        <v>884</v>
      </c>
    </row>
    <row r="1780" spans="1:22" ht="15" customHeight="1">
      <c r="A1780" s="160">
        <v>98151160</v>
      </c>
      <c r="B1780" s="132">
        <v>44770</v>
      </c>
      <c r="C1780" s="79">
        <v>44770</v>
      </c>
      <c r="D1780" s="81" t="s">
        <v>862</v>
      </c>
      <c r="E1780" s="81"/>
      <c r="F1780" s="81">
        <v>80</v>
      </c>
      <c r="G1780" s="81"/>
      <c r="H1780" s="81" t="s">
        <v>1421</v>
      </c>
      <c r="I1780" s="98">
        <v>44800</v>
      </c>
      <c r="J1780" s="81"/>
      <c r="K1780" s="97" t="s">
        <v>882</v>
      </c>
      <c r="L1780" s="82" t="s">
        <v>1436</v>
      </c>
      <c r="M1780" s="77" t="s">
        <v>7</v>
      </c>
      <c r="N1780" s="83"/>
      <c r="O1780" s="84"/>
      <c r="P1780" s="76">
        <v>69.8</v>
      </c>
      <c r="Q1780" s="76">
        <v>24000</v>
      </c>
      <c r="R1780" s="76">
        <v>4</v>
      </c>
      <c r="S1780" s="89" t="s">
        <v>877</v>
      </c>
      <c r="T1780" s="76" t="s">
        <v>894</v>
      </c>
      <c r="U1780" s="81">
        <v>25.22</v>
      </c>
      <c r="V1780" s="90" t="s">
        <v>884</v>
      </c>
    </row>
    <row r="1781" spans="1:22" ht="15" customHeight="1">
      <c r="A1781" s="160">
        <v>98151533</v>
      </c>
      <c r="B1781" s="132">
        <v>44770</v>
      </c>
      <c r="C1781" s="79">
        <v>44770</v>
      </c>
      <c r="D1781" s="81" t="s">
        <v>862</v>
      </c>
      <c r="E1781" s="81"/>
      <c r="F1781" s="81">
        <v>80</v>
      </c>
      <c r="G1781" s="81"/>
      <c r="H1781" s="81" t="s">
        <v>1421</v>
      </c>
      <c r="I1781" s="98">
        <v>44800</v>
      </c>
      <c r="J1781" s="81"/>
      <c r="K1781" s="97" t="s">
        <v>882</v>
      </c>
      <c r="L1781" s="82" t="s">
        <v>1436</v>
      </c>
      <c r="M1781" s="77" t="s">
        <v>7</v>
      </c>
      <c r="N1781" s="83"/>
      <c r="O1781" s="84"/>
      <c r="P1781" s="76">
        <v>69.8</v>
      </c>
      <c r="Q1781" s="76">
        <v>24000</v>
      </c>
      <c r="R1781" s="76">
        <v>4</v>
      </c>
      <c r="S1781" s="89" t="s">
        <v>877</v>
      </c>
      <c r="T1781" s="76" t="s">
        <v>894</v>
      </c>
      <c r="U1781" s="81">
        <v>25.22</v>
      </c>
      <c r="V1781" s="90" t="s">
        <v>884</v>
      </c>
    </row>
    <row r="1782" spans="1:22" ht="15" customHeight="1">
      <c r="A1782" s="160">
        <v>91781930</v>
      </c>
      <c r="B1782" s="132">
        <v>44770</v>
      </c>
      <c r="C1782" s="79">
        <v>44770</v>
      </c>
      <c r="D1782" s="81" t="s">
        <v>862</v>
      </c>
      <c r="E1782" s="81"/>
      <c r="F1782" s="81">
        <v>80</v>
      </c>
      <c r="G1782" s="81"/>
      <c r="H1782" s="81" t="s">
        <v>1421</v>
      </c>
      <c r="I1782" s="98">
        <v>44800</v>
      </c>
      <c r="J1782" s="81"/>
      <c r="K1782" s="97" t="s">
        <v>882</v>
      </c>
      <c r="L1782" s="82" t="s">
        <v>1436</v>
      </c>
      <c r="M1782" s="77" t="s">
        <v>7</v>
      </c>
      <c r="N1782" s="83"/>
      <c r="O1782" s="84"/>
      <c r="P1782" s="76">
        <v>69.5</v>
      </c>
      <c r="Q1782" s="76">
        <v>23700</v>
      </c>
      <c r="R1782" s="76">
        <v>4</v>
      </c>
      <c r="S1782" s="85" t="s">
        <v>865</v>
      </c>
      <c r="T1782" s="76" t="s">
        <v>896</v>
      </c>
      <c r="U1782" s="76">
        <v>25.69</v>
      </c>
      <c r="V1782" s="90" t="s">
        <v>884</v>
      </c>
    </row>
  </sheetData>
  <customSheetViews>
    <customSheetView guid="{7CE15100-8ECD-4D9B-8DA5-D35B508638B0}" filter="1" showAutoFilter="1">
      <pageMargins left="0.7" right="0.7" top="0.75" bottom="0.75" header="0.3" footer="0.3"/>
      <autoFilter ref="A1:V795" xr:uid="{8A15EDEE-F25F-45D7-A8F2-7C62557D7C35}"/>
    </customSheetView>
  </customSheetViews>
  <mergeCells count="73">
    <mergeCell ref="H1167:J1167"/>
    <mergeCell ref="H1214:J1214"/>
    <mergeCell ref="H1246:J1246"/>
    <mergeCell ref="H1278:J1278"/>
    <mergeCell ref="H1310:J1310"/>
    <mergeCell ref="H1316:J1316"/>
    <mergeCell ref="H1323:J1323"/>
    <mergeCell ref="H1336:J1336"/>
    <mergeCell ref="H1343:J1343"/>
    <mergeCell ref="H1345:J1345"/>
    <mergeCell ref="H1348:J1348"/>
    <mergeCell ref="H1354:J1354"/>
    <mergeCell ref="H1357:J1357"/>
    <mergeCell ref="H1392:J1392"/>
    <mergeCell ref="H1660:J1660"/>
    <mergeCell ref="H1702:J1702"/>
    <mergeCell ref="H1751:J1751"/>
    <mergeCell ref="H1433:J1433"/>
    <mergeCell ref="H1472:J1472"/>
    <mergeCell ref="H1504:J1504"/>
    <mergeCell ref="H1536:J1536"/>
    <mergeCell ref="H1568:J1568"/>
    <mergeCell ref="H1622:J1622"/>
    <mergeCell ref="H1657:J1657"/>
    <mergeCell ref="H2:J2"/>
    <mergeCell ref="H34:J34"/>
    <mergeCell ref="H76:J76"/>
    <mergeCell ref="H108:J108"/>
    <mergeCell ref="H147:J147"/>
    <mergeCell ref="H180:J180"/>
    <mergeCell ref="H215:J215"/>
    <mergeCell ref="H250:J250"/>
    <mergeCell ref="H283:J283"/>
    <mergeCell ref="H316:J316"/>
    <mergeCell ref="H350:J350"/>
    <mergeCell ref="H383:J383"/>
    <mergeCell ref="H426:J426"/>
    <mergeCell ref="H458:J458"/>
    <mergeCell ref="H483:J483"/>
    <mergeCell ref="H529:J529"/>
    <mergeCell ref="H561:J561"/>
    <mergeCell ref="H600:J600"/>
    <mergeCell ref="H638:J638"/>
    <mergeCell ref="H641:J641"/>
    <mergeCell ref="H644:J644"/>
    <mergeCell ref="H653:J653"/>
    <mergeCell ref="H658:J658"/>
    <mergeCell ref="H661:J661"/>
    <mergeCell ref="H669:J669"/>
    <mergeCell ref="H671:J671"/>
    <mergeCell ref="H673:J673"/>
    <mergeCell ref="H678:J678"/>
    <mergeCell ref="H710:J710"/>
    <mergeCell ref="H754:J754"/>
    <mergeCell ref="H812:J812"/>
    <mergeCell ref="H830:J830"/>
    <mergeCell ref="H862:J862"/>
    <mergeCell ref="H902:J902"/>
    <mergeCell ref="H937:J937"/>
    <mergeCell ref="H970:J970"/>
    <mergeCell ref="H977:J977"/>
    <mergeCell ref="H984:J984"/>
    <mergeCell ref="H986:J986"/>
    <mergeCell ref="H989:J989"/>
    <mergeCell ref="H1036:J1036"/>
    <mergeCell ref="H1068:K1068"/>
    <mergeCell ref="H1102:J1102"/>
    <mergeCell ref="H1134:J1134"/>
    <mergeCell ref="H993:J993"/>
    <mergeCell ref="H998:J998"/>
    <mergeCell ref="H1000:J1000"/>
    <mergeCell ref="H1002:J1002"/>
    <mergeCell ref="H1004:J1004"/>
  </mergeCells>
  <printOptions horizontalCentered="1" gridLines="1"/>
  <pageMargins left="0.25" right="0.25" top="0.2437655980963068" bottom="0" header="0" footer="0"/>
  <pageSetup paperSize="9" fitToHeight="0" pageOrder="overThenDown" orientation="portrait" cellComments="atEnd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  <pageSetUpPr fitToPage="1"/>
  </sheetPr>
  <dimension ref="A1:Z2481"/>
  <sheetViews>
    <sheetView tabSelected="1" topLeftCell="H1" workbookViewId="0">
      <selection activeCell="M11" sqref="M11"/>
    </sheetView>
  </sheetViews>
  <sheetFormatPr defaultColWidth="12.6640625" defaultRowHeight="15.75" customHeight="1"/>
  <cols>
    <col min="1" max="1" width="19" customWidth="1"/>
    <col min="2" max="2" width="15" customWidth="1"/>
    <col min="3" max="3" width="16.21875" customWidth="1"/>
    <col min="4" max="4" width="6.21875" customWidth="1"/>
    <col min="5" max="5" width="30.77734375" customWidth="1"/>
    <col min="6" max="6" width="14.77734375" customWidth="1"/>
    <col min="7" max="7" width="18" customWidth="1"/>
    <col min="8" max="8" width="18.109375" customWidth="1"/>
    <col min="9" max="9" width="22.77734375" customWidth="1"/>
    <col min="10" max="10" width="11.6640625" customWidth="1"/>
    <col min="11" max="11" width="17.21875" customWidth="1"/>
    <col min="12" max="12" width="14.6640625" customWidth="1"/>
    <col min="13" max="13" width="23.109375" customWidth="1"/>
    <col min="14" max="14" width="15.44140625" bestFit="1" customWidth="1"/>
    <col min="15" max="15" width="15.109375" bestFit="1" customWidth="1"/>
    <col min="16" max="26" width="11.109375" customWidth="1"/>
  </cols>
  <sheetData>
    <row r="1" spans="1:26" ht="26.4">
      <c r="A1" s="272" t="s">
        <v>1441</v>
      </c>
      <c r="B1" s="273" t="s">
        <v>1442</v>
      </c>
      <c r="C1" s="272" t="s">
        <v>1443</v>
      </c>
      <c r="D1" s="272" t="s">
        <v>1444</v>
      </c>
      <c r="E1" s="272" t="s">
        <v>1445</v>
      </c>
      <c r="F1" s="274" t="s">
        <v>1446</v>
      </c>
      <c r="G1" s="275" t="s">
        <v>1447</v>
      </c>
      <c r="H1" s="272" t="s">
        <v>1448</v>
      </c>
      <c r="I1" s="272" t="s">
        <v>1449</v>
      </c>
      <c r="J1" s="272" t="s">
        <v>1450</v>
      </c>
      <c r="K1" s="276" t="s">
        <v>102</v>
      </c>
      <c r="L1" s="276" t="s">
        <v>1451</v>
      </c>
      <c r="M1" s="276" t="s">
        <v>101</v>
      </c>
      <c r="N1" s="276" t="s">
        <v>53</v>
      </c>
      <c r="O1" s="276" t="s">
        <v>92</v>
      </c>
      <c r="P1" s="277"/>
      <c r="Q1" s="277"/>
      <c r="R1" s="277"/>
      <c r="S1" s="277"/>
      <c r="T1" s="277"/>
      <c r="U1" s="277"/>
      <c r="V1" s="277"/>
      <c r="W1" s="277"/>
      <c r="X1" s="277"/>
      <c r="Y1" s="277"/>
      <c r="Z1" s="277"/>
    </row>
    <row r="2" spans="1:26" ht="13.2">
      <c r="A2" s="278" t="s">
        <v>1452</v>
      </c>
      <c r="B2" s="279">
        <v>44571</v>
      </c>
      <c r="C2" s="278" t="s">
        <v>1453</v>
      </c>
      <c r="D2" s="278">
        <v>40</v>
      </c>
      <c r="E2" s="278" t="s">
        <v>1454</v>
      </c>
      <c r="F2" s="280">
        <v>0.54166666666666663</v>
      </c>
      <c r="G2" s="281">
        <v>44577</v>
      </c>
      <c r="H2" s="278"/>
      <c r="I2" s="278" t="s">
        <v>115</v>
      </c>
      <c r="J2" s="278" t="s">
        <v>1455</v>
      </c>
      <c r="K2" s="282">
        <f>IF(B2="","",MONTH(B2))</f>
        <v>1</v>
      </c>
      <c r="L2" s="278">
        <f t="shared" ref="L2:L256" si="0">IF(B2="","",YEAR(B2))</f>
        <v>2022</v>
      </c>
      <c r="M2" s="282">
        <f t="shared" ref="M2:M256" ca="1" si="1">IF(B2&gt;TODAY(),"",IF(G2="",TODAY()-B2,G2-B2))</f>
        <v>6</v>
      </c>
      <c r="N2" s="282">
        <f>MONTH(Таблица10[[#This Row],[Дата погрузки]])</f>
        <v>1</v>
      </c>
      <c r="O2" s="278" t="str">
        <f>Таблица10[[#This Row],[плательщик ЖД тариф]]</f>
        <v>РЖД БА</v>
      </c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8"/>
    </row>
    <row r="3" spans="1:26" ht="13.2">
      <c r="A3" s="278" t="s">
        <v>1456</v>
      </c>
      <c r="B3" s="281">
        <v>44571</v>
      </c>
      <c r="C3" s="278" t="s">
        <v>1457</v>
      </c>
      <c r="D3" s="278">
        <v>40</v>
      </c>
      <c r="E3" s="278" t="s">
        <v>1458</v>
      </c>
      <c r="F3" s="280">
        <v>0.375</v>
      </c>
      <c r="G3" s="281">
        <v>44577</v>
      </c>
      <c r="H3" s="278"/>
      <c r="I3" s="278" t="s">
        <v>115</v>
      </c>
      <c r="J3" s="278" t="s">
        <v>1455</v>
      </c>
      <c r="K3" s="282">
        <f t="shared" ref="K3:K256" si="2">IF(B3="","",MONTH(B3))</f>
        <v>1</v>
      </c>
      <c r="L3" s="278">
        <f t="shared" si="0"/>
        <v>2022</v>
      </c>
      <c r="M3" s="282">
        <f t="shared" ca="1" si="1"/>
        <v>6</v>
      </c>
      <c r="N3" s="282">
        <f>MONTH(Таблица10[[#This Row],[Дата погрузки]])</f>
        <v>1</v>
      </c>
      <c r="O3" s="278" t="str">
        <f>Таблица10[[#This Row],[плательщик ЖД тариф]]</f>
        <v>РЖД БА</v>
      </c>
      <c r="P3" s="278"/>
      <c r="Q3" s="278"/>
      <c r="R3" s="278"/>
      <c r="S3" s="278"/>
      <c r="T3" s="278"/>
      <c r="U3" s="278"/>
      <c r="V3" s="278"/>
      <c r="W3" s="278"/>
      <c r="X3" s="278"/>
      <c r="Y3" s="278"/>
      <c r="Z3" s="278"/>
    </row>
    <row r="4" spans="1:26" ht="13.2">
      <c r="A4" s="278" t="s">
        <v>1456</v>
      </c>
      <c r="B4" s="281">
        <v>44571</v>
      </c>
      <c r="C4" s="278" t="s">
        <v>1459</v>
      </c>
      <c r="D4" s="278">
        <v>40</v>
      </c>
      <c r="E4" s="278" t="s">
        <v>1458</v>
      </c>
      <c r="F4" s="280">
        <v>0.875</v>
      </c>
      <c r="G4" s="281">
        <v>44577</v>
      </c>
      <c r="H4" s="278"/>
      <c r="I4" s="278" t="s">
        <v>115</v>
      </c>
      <c r="J4" s="278" t="s">
        <v>1455</v>
      </c>
      <c r="K4" s="282">
        <f t="shared" si="2"/>
        <v>1</v>
      </c>
      <c r="L4" s="278">
        <f t="shared" si="0"/>
        <v>2022</v>
      </c>
      <c r="M4" s="282">
        <f t="shared" ca="1" si="1"/>
        <v>6</v>
      </c>
      <c r="N4" s="282">
        <f>MONTH(Таблица10[[#This Row],[Дата погрузки]])</f>
        <v>1</v>
      </c>
      <c r="O4" s="278" t="str">
        <f>Таблица10[[#This Row],[плательщик ЖД тариф]]</f>
        <v>РЖД БА</v>
      </c>
      <c r="P4" s="278"/>
      <c r="Q4" s="278"/>
      <c r="R4" s="278"/>
      <c r="S4" s="278"/>
      <c r="T4" s="278"/>
      <c r="U4" s="278"/>
      <c r="V4" s="278"/>
      <c r="W4" s="278"/>
      <c r="X4" s="278"/>
      <c r="Y4" s="278"/>
      <c r="Z4" s="278"/>
    </row>
    <row r="5" spans="1:26" ht="13.2">
      <c r="A5" s="278" t="s">
        <v>1452</v>
      </c>
      <c r="B5" s="281">
        <v>44571</v>
      </c>
      <c r="C5" s="278" t="s">
        <v>1460</v>
      </c>
      <c r="D5" s="278">
        <v>40</v>
      </c>
      <c r="E5" s="278" t="s">
        <v>1458</v>
      </c>
      <c r="F5" s="280">
        <v>0.375</v>
      </c>
      <c r="G5" s="281">
        <v>44577</v>
      </c>
      <c r="H5" s="278"/>
      <c r="I5" s="278" t="s">
        <v>115</v>
      </c>
      <c r="J5" s="278" t="s">
        <v>1455</v>
      </c>
      <c r="K5" s="282">
        <f t="shared" si="2"/>
        <v>1</v>
      </c>
      <c r="L5" s="278">
        <f t="shared" si="0"/>
        <v>2022</v>
      </c>
      <c r="M5" s="282">
        <f t="shared" ca="1" si="1"/>
        <v>6</v>
      </c>
      <c r="N5" s="282">
        <f>MONTH(Таблица10[[#This Row],[Дата погрузки]])</f>
        <v>1</v>
      </c>
      <c r="O5" s="278" t="str">
        <f>Таблица10[[#This Row],[плательщик ЖД тариф]]</f>
        <v>РЖД БА</v>
      </c>
      <c r="P5" s="278"/>
      <c r="Q5" s="278"/>
      <c r="R5" s="278"/>
      <c r="S5" s="278"/>
      <c r="T5" s="278"/>
      <c r="U5" s="278"/>
      <c r="V5" s="278"/>
      <c r="W5" s="278"/>
      <c r="X5" s="278"/>
      <c r="Y5" s="278"/>
      <c r="Z5" s="278"/>
    </row>
    <row r="6" spans="1:26" ht="13.2">
      <c r="A6" s="278" t="s">
        <v>1461</v>
      </c>
      <c r="B6" s="281">
        <v>44572</v>
      </c>
      <c r="C6" s="278" t="s">
        <v>1462</v>
      </c>
      <c r="D6" s="278">
        <v>40</v>
      </c>
      <c r="E6" s="278" t="s">
        <v>1454</v>
      </c>
      <c r="F6" s="280"/>
      <c r="G6" s="281">
        <v>44577</v>
      </c>
      <c r="H6" s="278"/>
      <c r="I6" s="278" t="s">
        <v>115</v>
      </c>
      <c r="J6" s="278" t="s">
        <v>1455</v>
      </c>
      <c r="K6" s="282">
        <f t="shared" si="2"/>
        <v>1</v>
      </c>
      <c r="L6" s="278">
        <f t="shared" si="0"/>
        <v>2022</v>
      </c>
      <c r="M6" s="282">
        <f t="shared" ca="1" si="1"/>
        <v>5</v>
      </c>
      <c r="N6" s="282">
        <f>MONTH(Таблица10[[#This Row],[Дата погрузки]])</f>
        <v>1</v>
      </c>
      <c r="O6" s="278" t="str">
        <f>Таблица10[[#This Row],[плательщик ЖД тариф]]</f>
        <v>РЖД БА</v>
      </c>
      <c r="P6" s="278"/>
      <c r="Q6" s="278"/>
      <c r="R6" s="278"/>
      <c r="S6" s="278"/>
      <c r="T6" s="278"/>
      <c r="U6" s="278"/>
      <c r="V6" s="278"/>
      <c r="W6" s="278"/>
      <c r="X6" s="278"/>
      <c r="Y6" s="278"/>
      <c r="Z6" s="278"/>
    </row>
    <row r="7" spans="1:26" ht="13.2">
      <c r="A7" s="278" t="s">
        <v>1463</v>
      </c>
      <c r="B7" s="281">
        <v>44573</v>
      </c>
      <c r="C7" s="278" t="s">
        <v>1464</v>
      </c>
      <c r="D7" s="278">
        <v>40</v>
      </c>
      <c r="E7" s="278" t="s">
        <v>1465</v>
      </c>
      <c r="F7" s="280">
        <v>0.54166666666666663</v>
      </c>
      <c r="G7" s="281">
        <v>44580</v>
      </c>
      <c r="H7" s="278"/>
      <c r="I7" s="278" t="s">
        <v>117</v>
      </c>
      <c r="J7" s="278" t="s">
        <v>1455</v>
      </c>
      <c r="K7" s="282">
        <f t="shared" si="2"/>
        <v>1</v>
      </c>
      <c r="L7" s="278">
        <f t="shared" si="0"/>
        <v>2022</v>
      </c>
      <c r="M7" s="282">
        <f t="shared" ca="1" si="1"/>
        <v>7</v>
      </c>
      <c r="N7" s="282">
        <f>MONTH(Таблица10[[#This Row],[Дата погрузки]])</f>
        <v>1</v>
      </c>
      <c r="O7" s="278" t="str">
        <f>Таблица10[[#This Row],[плательщик ЖД тариф]]</f>
        <v>Евросиб</v>
      </c>
      <c r="P7" s="278"/>
      <c r="Q7" s="278"/>
      <c r="R7" s="278"/>
      <c r="S7" s="278"/>
      <c r="T7" s="278"/>
      <c r="U7" s="278"/>
      <c r="V7" s="278"/>
      <c r="W7" s="278"/>
      <c r="X7" s="278"/>
      <c r="Y7" s="278"/>
      <c r="Z7" s="278"/>
    </row>
    <row r="8" spans="1:26" ht="13.2">
      <c r="A8" s="278" t="s">
        <v>1466</v>
      </c>
      <c r="B8" s="281">
        <v>44573</v>
      </c>
      <c r="C8" s="278" t="s">
        <v>1467</v>
      </c>
      <c r="D8" s="278">
        <v>40</v>
      </c>
      <c r="E8" s="278" t="s">
        <v>1468</v>
      </c>
      <c r="F8" s="280">
        <v>0.5</v>
      </c>
      <c r="G8" s="281">
        <v>44580</v>
      </c>
      <c r="H8" s="278"/>
      <c r="I8" s="278" t="s">
        <v>117</v>
      </c>
      <c r="J8" s="278" t="s">
        <v>1455</v>
      </c>
      <c r="K8" s="282">
        <f t="shared" si="2"/>
        <v>1</v>
      </c>
      <c r="L8" s="278">
        <f t="shared" si="0"/>
        <v>2022</v>
      </c>
      <c r="M8" s="282">
        <f t="shared" ca="1" si="1"/>
        <v>7</v>
      </c>
      <c r="N8" s="282">
        <f>MONTH(Таблица10[[#This Row],[Дата погрузки]])</f>
        <v>1</v>
      </c>
      <c r="O8" s="278" t="str">
        <f>Таблица10[[#This Row],[плательщик ЖД тариф]]</f>
        <v>Евросиб</v>
      </c>
      <c r="P8" s="278"/>
      <c r="Q8" s="278"/>
      <c r="R8" s="278"/>
      <c r="S8" s="278"/>
      <c r="T8" s="278"/>
      <c r="U8" s="278"/>
      <c r="V8" s="278"/>
      <c r="W8" s="278"/>
      <c r="X8" s="278"/>
      <c r="Y8" s="278"/>
      <c r="Z8" s="278"/>
    </row>
    <row r="9" spans="1:26" ht="13.2">
      <c r="A9" s="278" t="s">
        <v>1456</v>
      </c>
      <c r="B9" s="281">
        <v>44573</v>
      </c>
      <c r="C9" s="278" t="s">
        <v>1469</v>
      </c>
      <c r="D9" s="278">
        <v>40</v>
      </c>
      <c r="E9" s="278" t="s">
        <v>1470</v>
      </c>
      <c r="F9" s="280">
        <v>0.875</v>
      </c>
      <c r="G9" s="281">
        <v>44580</v>
      </c>
      <c r="H9" s="278"/>
      <c r="I9" s="278" t="s">
        <v>117</v>
      </c>
      <c r="J9" s="278" t="s">
        <v>1455</v>
      </c>
      <c r="K9" s="282">
        <f t="shared" si="2"/>
        <v>1</v>
      </c>
      <c r="L9" s="278">
        <f t="shared" si="0"/>
        <v>2022</v>
      </c>
      <c r="M9" s="282">
        <f t="shared" ca="1" si="1"/>
        <v>7</v>
      </c>
      <c r="N9" s="282">
        <f>MONTH(Таблица10[[#This Row],[Дата погрузки]])</f>
        <v>1</v>
      </c>
      <c r="O9" s="278" t="str">
        <f>Таблица10[[#This Row],[плательщик ЖД тариф]]</f>
        <v>Евросиб</v>
      </c>
      <c r="P9" s="278"/>
      <c r="Q9" s="278"/>
      <c r="R9" s="278"/>
      <c r="S9" s="278"/>
      <c r="T9" s="278"/>
      <c r="U9" s="278"/>
      <c r="V9" s="278"/>
      <c r="W9" s="278"/>
      <c r="X9" s="278"/>
      <c r="Y9" s="278"/>
      <c r="Z9" s="278"/>
    </row>
    <row r="10" spans="1:26" ht="13.2">
      <c r="A10" s="278" t="s">
        <v>1471</v>
      </c>
      <c r="B10" s="281">
        <v>44573</v>
      </c>
      <c r="C10" s="278" t="s">
        <v>1472</v>
      </c>
      <c r="D10" s="278">
        <v>40</v>
      </c>
      <c r="E10" s="278" t="s">
        <v>1468</v>
      </c>
      <c r="F10" s="280">
        <v>0.45833333333333331</v>
      </c>
      <c r="G10" s="281">
        <v>44580</v>
      </c>
      <c r="H10" s="278"/>
      <c r="I10" s="278" t="s">
        <v>117</v>
      </c>
      <c r="J10" s="278" t="s">
        <v>1455</v>
      </c>
      <c r="K10" s="282">
        <f t="shared" si="2"/>
        <v>1</v>
      </c>
      <c r="L10" s="278">
        <f t="shared" si="0"/>
        <v>2022</v>
      </c>
      <c r="M10" s="282">
        <f t="shared" ca="1" si="1"/>
        <v>7</v>
      </c>
      <c r="N10" s="282">
        <f>MONTH(Таблица10[[#This Row],[Дата погрузки]])</f>
        <v>1</v>
      </c>
      <c r="O10" s="278" t="str">
        <f>Таблица10[[#This Row],[плательщик ЖД тариф]]</f>
        <v>Евросиб</v>
      </c>
      <c r="P10" s="278"/>
      <c r="Q10" s="278"/>
      <c r="R10" s="278"/>
      <c r="S10" s="278"/>
      <c r="T10" s="278"/>
      <c r="U10" s="278"/>
      <c r="V10" s="278"/>
      <c r="W10" s="278"/>
      <c r="X10" s="278"/>
      <c r="Y10" s="278"/>
      <c r="Z10" s="278"/>
    </row>
    <row r="11" spans="1:26" ht="13.2">
      <c r="A11" s="278" t="s">
        <v>1473</v>
      </c>
      <c r="B11" s="281">
        <v>44573</v>
      </c>
      <c r="C11" s="278" t="s">
        <v>1474</v>
      </c>
      <c r="D11" s="278">
        <v>40</v>
      </c>
      <c r="E11" s="278" t="s">
        <v>1468</v>
      </c>
      <c r="F11" s="280">
        <v>0.45833333333333331</v>
      </c>
      <c r="G11" s="281">
        <v>44580</v>
      </c>
      <c r="H11" s="278"/>
      <c r="I11" s="278" t="s">
        <v>117</v>
      </c>
      <c r="J11" s="278" t="s">
        <v>1455</v>
      </c>
      <c r="K11" s="282">
        <f t="shared" si="2"/>
        <v>1</v>
      </c>
      <c r="L11" s="278">
        <f t="shared" si="0"/>
        <v>2022</v>
      </c>
      <c r="M11" s="282">
        <f t="shared" ca="1" si="1"/>
        <v>7</v>
      </c>
      <c r="N11" s="282">
        <f>MONTH(Таблица10[[#This Row],[Дата погрузки]])</f>
        <v>1</v>
      </c>
      <c r="O11" s="278" t="str">
        <f>Таблица10[[#This Row],[плательщик ЖД тариф]]</f>
        <v>Евросиб</v>
      </c>
      <c r="P11" s="278"/>
      <c r="Q11" s="278"/>
      <c r="R11" s="278"/>
      <c r="S11" s="278"/>
      <c r="T11" s="278"/>
      <c r="U11" s="278"/>
      <c r="V11" s="278"/>
      <c r="W11" s="278"/>
      <c r="X11" s="278"/>
      <c r="Y11" s="278"/>
      <c r="Z11" s="278"/>
    </row>
    <row r="12" spans="1:26" ht="13.2">
      <c r="A12" s="278" t="s">
        <v>1461</v>
      </c>
      <c r="B12" s="281">
        <v>44574</v>
      </c>
      <c r="C12" s="278" t="s">
        <v>1475</v>
      </c>
      <c r="D12" s="278">
        <v>40</v>
      </c>
      <c r="E12" s="278" t="s">
        <v>1476</v>
      </c>
      <c r="F12" s="280"/>
      <c r="G12" s="281">
        <v>44580</v>
      </c>
      <c r="H12" s="278"/>
      <c r="I12" s="278" t="s">
        <v>117</v>
      </c>
      <c r="J12" s="278" t="s">
        <v>1455</v>
      </c>
      <c r="K12" s="282">
        <f t="shared" si="2"/>
        <v>1</v>
      </c>
      <c r="L12" s="278">
        <f t="shared" si="0"/>
        <v>2022</v>
      </c>
      <c r="M12" s="282">
        <f t="shared" ca="1" si="1"/>
        <v>6</v>
      </c>
      <c r="N12" s="282">
        <f>MONTH(Таблица10[[#This Row],[Дата погрузки]])</f>
        <v>1</v>
      </c>
      <c r="O12" s="278" t="str">
        <f>Таблица10[[#This Row],[плательщик ЖД тариф]]</f>
        <v>Евросиб</v>
      </c>
      <c r="P12" s="278"/>
      <c r="Q12" s="278"/>
      <c r="R12" s="278"/>
      <c r="S12" s="278"/>
      <c r="T12" s="278"/>
      <c r="U12" s="278"/>
      <c r="V12" s="278"/>
      <c r="W12" s="278"/>
      <c r="X12" s="278"/>
      <c r="Y12" s="278"/>
      <c r="Z12" s="278"/>
    </row>
    <row r="13" spans="1:26" ht="13.2">
      <c r="A13" s="278" t="s">
        <v>1452</v>
      </c>
      <c r="B13" s="281">
        <v>44574</v>
      </c>
      <c r="C13" s="278" t="s">
        <v>1477</v>
      </c>
      <c r="D13" s="278">
        <v>40</v>
      </c>
      <c r="E13" s="278" t="s">
        <v>1468</v>
      </c>
      <c r="F13" s="280">
        <v>0.54166666666666663</v>
      </c>
      <c r="G13" s="281">
        <v>44580</v>
      </c>
      <c r="H13" s="278"/>
      <c r="I13" s="278" t="s">
        <v>117</v>
      </c>
      <c r="J13" s="278" t="s">
        <v>1455</v>
      </c>
      <c r="K13" s="282">
        <f t="shared" si="2"/>
        <v>1</v>
      </c>
      <c r="L13" s="278">
        <f t="shared" si="0"/>
        <v>2022</v>
      </c>
      <c r="M13" s="282">
        <f t="shared" ca="1" si="1"/>
        <v>6</v>
      </c>
      <c r="N13" s="282">
        <f>MONTH(Таблица10[[#This Row],[Дата погрузки]])</f>
        <v>1</v>
      </c>
      <c r="O13" s="278" t="str">
        <f>Таблица10[[#This Row],[плательщик ЖД тариф]]</f>
        <v>Евросиб</v>
      </c>
      <c r="P13" s="278"/>
      <c r="Q13" s="278"/>
      <c r="R13" s="278"/>
      <c r="S13" s="278"/>
      <c r="T13" s="278"/>
      <c r="U13" s="278"/>
      <c r="V13" s="278"/>
      <c r="W13" s="278"/>
      <c r="X13" s="278"/>
      <c r="Y13" s="278"/>
      <c r="Z13" s="278"/>
    </row>
    <row r="14" spans="1:26" ht="13.2">
      <c r="A14" s="278" t="s">
        <v>1456</v>
      </c>
      <c r="B14" s="281">
        <v>44574</v>
      </c>
      <c r="C14" s="278" t="s">
        <v>1478</v>
      </c>
      <c r="D14" s="278">
        <v>40</v>
      </c>
      <c r="E14" s="278" t="s">
        <v>1468</v>
      </c>
      <c r="F14" s="280">
        <v>0.375</v>
      </c>
      <c r="G14" s="281">
        <v>44580</v>
      </c>
      <c r="H14" s="278"/>
      <c r="I14" s="278" t="s">
        <v>117</v>
      </c>
      <c r="J14" s="278" t="s">
        <v>1455</v>
      </c>
      <c r="K14" s="282">
        <f t="shared" si="2"/>
        <v>1</v>
      </c>
      <c r="L14" s="278">
        <f t="shared" si="0"/>
        <v>2022</v>
      </c>
      <c r="M14" s="282">
        <f t="shared" ca="1" si="1"/>
        <v>6</v>
      </c>
      <c r="N14" s="282">
        <f>MONTH(Таблица10[[#This Row],[Дата погрузки]])</f>
        <v>1</v>
      </c>
      <c r="O14" s="278" t="str">
        <f>Таблица10[[#This Row],[плательщик ЖД тариф]]</f>
        <v>Евросиб</v>
      </c>
      <c r="P14" s="278"/>
      <c r="Q14" s="278"/>
      <c r="R14" s="278"/>
      <c r="S14" s="278"/>
      <c r="T14" s="278"/>
      <c r="U14" s="278"/>
      <c r="V14" s="278"/>
      <c r="W14" s="278"/>
      <c r="X14" s="278"/>
      <c r="Y14" s="278"/>
      <c r="Z14" s="278"/>
    </row>
    <row r="15" spans="1:26" ht="13.2">
      <c r="A15" s="278" t="s">
        <v>1456</v>
      </c>
      <c r="B15" s="281">
        <v>44574</v>
      </c>
      <c r="C15" s="278" t="s">
        <v>1479</v>
      </c>
      <c r="D15" s="278">
        <v>40</v>
      </c>
      <c r="E15" s="278" t="s">
        <v>1454</v>
      </c>
      <c r="F15" s="280">
        <v>0.97916666666666663</v>
      </c>
      <c r="G15" s="281">
        <v>44577</v>
      </c>
      <c r="H15" s="278"/>
      <c r="I15" s="278" t="s">
        <v>115</v>
      </c>
      <c r="J15" s="278" t="s">
        <v>1455</v>
      </c>
      <c r="K15" s="282">
        <f t="shared" si="2"/>
        <v>1</v>
      </c>
      <c r="L15" s="278">
        <f t="shared" si="0"/>
        <v>2022</v>
      </c>
      <c r="M15" s="282">
        <f t="shared" ca="1" si="1"/>
        <v>3</v>
      </c>
      <c r="N15" s="282">
        <f>MONTH(Таблица10[[#This Row],[Дата погрузки]])</f>
        <v>1</v>
      </c>
      <c r="O15" s="278" t="str">
        <f>Таблица10[[#This Row],[плательщик ЖД тариф]]</f>
        <v>РЖД БА</v>
      </c>
      <c r="P15" s="278"/>
      <c r="Q15" s="278"/>
      <c r="R15" s="278"/>
      <c r="S15" s="278"/>
      <c r="T15" s="278"/>
      <c r="U15" s="278"/>
      <c r="V15" s="278"/>
      <c r="W15" s="278"/>
      <c r="X15" s="278"/>
      <c r="Y15" s="278"/>
      <c r="Z15" s="278"/>
    </row>
    <row r="16" spans="1:26" ht="13.2">
      <c r="A16" s="278" t="s">
        <v>1466</v>
      </c>
      <c r="B16" s="281">
        <v>44574</v>
      </c>
      <c r="C16" s="278" t="s">
        <v>1480</v>
      </c>
      <c r="D16" s="278">
        <v>40</v>
      </c>
      <c r="E16" s="278" t="s">
        <v>1468</v>
      </c>
      <c r="F16" s="280">
        <v>0.58333333333333337</v>
      </c>
      <c r="G16" s="281">
        <v>44580</v>
      </c>
      <c r="H16" s="278"/>
      <c r="I16" s="278" t="s">
        <v>117</v>
      </c>
      <c r="J16" s="278" t="s">
        <v>1455</v>
      </c>
      <c r="K16" s="282">
        <f t="shared" si="2"/>
        <v>1</v>
      </c>
      <c r="L16" s="278">
        <f t="shared" si="0"/>
        <v>2022</v>
      </c>
      <c r="M16" s="282">
        <f t="shared" ca="1" si="1"/>
        <v>6</v>
      </c>
      <c r="N16" s="282">
        <f>MONTH(Таблица10[[#This Row],[Дата погрузки]])</f>
        <v>1</v>
      </c>
      <c r="O16" s="278" t="str">
        <f>Таблица10[[#This Row],[плательщик ЖД тариф]]</f>
        <v>Евросиб</v>
      </c>
      <c r="P16" s="278"/>
      <c r="Q16" s="278"/>
      <c r="R16" s="278"/>
      <c r="S16" s="278"/>
      <c r="T16" s="278"/>
      <c r="U16" s="278"/>
      <c r="V16" s="278"/>
      <c r="W16" s="278"/>
      <c r="X16" s="278"/>
      <c r="Y16" s="278"/>
      <c r="Z16" s="278"/>
    </row>
    <row r="17" spans="1:26" ht="13.2">
      <c r="A17" s="278" t="s">
        <v>1473</v>
      </c>
      <c r="B17" s="281">
        <v>44575</v>
      </c>
      <c r="C17" s="278" t="s">
        <v>1481</v>
      </c>
      <c r="D17" s="278">
        <v>40</v>
      </c>
      <c r="E17" s="278" t="s">
        <v>1454</v>
      </c>
      <c r="F17" s="280">
        <v>0.375</v>
      </c>
      <c r="G17" s="281">
        <v>44577</v>
      </c>
      <c r="H17" s="278"/>
      <c r="I17" s="278" t="s">
        <v>115</v>
      </c>
      <c r="J17" s="278" t="s">
        <v>1455</v>
      </c>
      <c r="K17" s="282">
        <f t="shared" si="2"/>
        <v>1</v>
      </c>
      <c r="L17" s="278">
        <f t="shared" si="0"/>
        <v>2022</v>
      </c>
      <c r="M17" s="282">
        <f t="shared" ca="1" si="1"/>
        <v>2</v>
      </c>
      <c r="N17" s="282">
        <f>MONTH(Таблица10[[#This Row],[Дата погрузки]])</f>
        <v>1</v>
      </c>
      <c r="O17" s="278" t="str">
        <f>Таблица10[[#This Row],[плательщик ЖД тариф]]</f>
        <v>РЖД БА</v>
      </c>
      <c r="P17" s="278"/>
      <c r="Q17" s="278"/>
      <c r="R17" s="278"/>
      <c r="S17" s="278"/>
      <c r="T17" s="278"/>
      <c r="U17" s="278"/>
      <c r="V17" s="278"/>
      <c r="W17" s="278"/>
      <c r="X17" s="278"/>
      <c r="Y17" s="278"/>
      <c r="Z17" s="278"/>
    </row>
    <row r="18" spans="1:26" ht="13.2">
      <c r="A18" s="278" t="s">
        <v>1471</v>
      </c>
      <c r="B18" s="281">
        <v>44575</v>
      </c>
      <c r="C18" s="278" t="s">
        <v>1482</v>
      </c>
      <c r="D18" s="278">
        <v>40</v>
      </c>
      <c r="E18" s="278" t="s">
        <v>1468</v>
      </c>
      <c r="F18" s="280">
        <v>0.66666666666666663</v>
      </c>
      <c r="G18" s="281">
        <v>44580</v>
      </c>
      <c r="H18" s="278"/>
      <c r="I18" s="278" t="s">
        <v>117</v>
      </c>
      <c r="J18" s="278" t="s">
        <v>1455</v>
      </c>
      <c r="K18" s="282">
        <f t="shared" si="2"/>
        <v>1</v>
      </c>
      <c r="L18" s="278">
        <f t="shared" si="0"/>
        <v>2022</v>
      </c>
      <c r="M18" s="282">
        <f t="shared" ca="1" si="1"/>
        <v>5</v>
      </c>
      <c r="N18" s="282">
        <f>MONTH(Таблица10[[#This Row],[Дата погрузки]])</f>
        <v>1</v>
      </c>
      <c r="O18" s="278" t="str">
        <f>Таблица10[[#This Row],[плательщик ЖД тариф]]</f>
        <v>Евросиб</v>
      </c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</row>
    <row r="19" spans="1:26" ht="13.2">
      <c r="A19" s="278" t="s">
        <v>1456</v>
      </c>
      <c r="B19" s="281">
        <v>44575</v>
      </c>
      <c r="C19" s="278" t="s">
        <v>1483</v>
      </c>
      <c r="D19" s="278">
        <v>40</v>
      </c>
      <c r="E19" s="278" t="s">
        <v>1468</v>
      </c>
      <c r="F19" s="280">
        <v>4.1666666666666664E-2</v>
      </c>
      <c r="G19" s="281">
        <v>44580</v>
      </c>
      <c r="H19" s="278"/>
      <c r="I19" s="278" t="s">
        <v>117</v>
      </c>
      <c r="J19" s="278" t="s">
        <v>1455</v>
      </c>
      <c r="K19" s="282">
        <f t="shared" si="2"/>
        <v>1</v>
      </c>
      <c r="L19" s="278">
        <f t="shared" si="0"/>
        <v>2022</v>
      </c>
      <c r="M19" s="282">
        <f t="shared" ca="1" si="1"/>
        <v>5</v>
      </c>
      <c r="N19" s="282">
        <f>MONTH(Таблица10[[#This Row],[Дата погрузки]])</f>
        <v>1</v>
      </c>
      <c r="O19" s="278" t="str">
        <f>Таблица10[[#This Row],[плательщик ЖД тариф]]</f>
        <v>Евросиб</v>
      </c>
      <c r="P19" s="278"/>
      <c r="Q19" s="278"/>
      <c r="R19" s="278"/>
      <c r="S19" s="278"/>
      <c r="T19" s="278"/>
      <c r="U19" s="278"/>
      <c r="V19" s="278"/>
      <c r="W19" s="278"/>
      <c r="X19" s="278"/>
      <c r="Y19" s="278"/>
      <c r="Z19" s="278"/>
    </row>
    <row r="20" spans="1:26" ht="13.2">
      <c r="A20" s="278" t="s">
        <v>1456</v>
      </c>
      <c r="B20" s="281">
        <v>44575</v>
      </c>
      <c r="C20" s="278" t="s">
        <v>1484</v>
      </c>
      <c r="D20" s="278">
        <v>40</v>
      </c>
      <c r="E20" s="278" t="s">
        <v>1468</v>
      </c>
      <c r="F20" s="280">
        <v>0.875</v>
      </c>
      <c r="G20" s="281">
        <v>44580</v>
      </c>
      <c r="H20" s="278"/>
      <c r="I20" s="278" t="s">
        <v>117</v>
      </c>
      <c r="J20" s="278" t="s">
        <v>1455</v>
      </c>
      <c r="K20" s="282">
        <f t="shared" si="2"/>
        <v>1</v>
      </c>
      <c r="L20" s="278">
        <f t="shared" si="0"/>
        <v>2022</v>
      </c>
      <c r="M20" s="282">
        <f t="shared" ca="1" si="1"/>
        <v>5</v>
      </c>
      <c r="N20" s="282">
        <f>MONTH(Таблица10[[#This Row],[Дата погрузки]])</f>
        <v>1</v>
      </c>
      <c r="O20" s="278" t="str">
        <f>Таблица10[[#This Row],[плательщик ЖД тариф]]</f>
        <v>Евросиб</v>
      </c>
      <c r="P20" s="278"/>
      <c r="Q20" s="278"/>
      <c r="R20" s="278"/>
      <c r="S20" s="278"/>
      <c r="T20" s="278"/>
      <c r="U20" s="278"/>
      <c r="V20" s="278"/>
      <c r="W20" s="278"/>
      <c r="X20" s="278"/>
      <c r="Y20" s="278"/>
      <c r="Z20" s="278"/>
    </row>
    <row r="21" spans="1:26" ht="13.2">
      <c r="A21" s="278" t="s">
        <v>1485</v>
      </c>
      <c r="B21" s="281">
        <v>44575</v>
      </c>
      <c r="C21" s="278" t="s">
        <v>1486</v>
      </c>
      <c r="D21" s="278">
        <v>40</v>
      </c>
      <c r="E21" s="278" t="s">
        <v>1487</v>
      </c>
      <c r="F21" s="280">
        <v>0.54166666666666663</v>
      </c>
      <c r="G21" s="281">
        <v>44580</v>
      </c>
      <c r="H21" s="278"/>
      <c r="I21" s="278" t="s">
        <v>117</v>
      </c>
      <c r="J21" s="278" t="s">
        <v>1455</v>
      </c>
      <c r="K21" s="282">
        <f t="shared" si="2"/>
        <v>1</v>
      </c>
      <c r="L21" s="278">
        <f t="shared" si="0"/>
        <v>2022</v>
      </c>
      <c r="M21" s="282">
        <f t="shared" ca="1" si="1"/>
        <v>5</v>
      </c>
      <c r="N21" s="282">
        <f>MONTH(Таблица10[[#This Row],[Дата погрузки]])</f>
        <v>1</v>
      </c>
      <c r="O21" s="278" t="str">
        <f>Таблица10[[#This Row],[плательщик ЖД тариф]]</f>
        <v>Евросиб</v>
      </c>
      <c r="P21" s="278"/>
      <c r="Q21" s="278"/>
      <c r="R21" s="278"/>
      <c r="S21" s="278"/>
      <c r="T21" s="278"/>
      <c r="U21" s="278"/>
      <c r="V21" s="278"/>
      <c r="W21" s="278"/>
      <c r="X21" s="278"/>
      <c r="Y21" s="278"/>
      <c r="Z21" s="278"/>
    </row>
    <row r="22" spans="1:26" ht="13.2">
      <c r="A22" s="278" t="s">
        <v>1471</v>
      </c>
      <c r="B22" s="281">
        <v>44576</v>
      </c>
      <c r="C22" s="278" t="s">
        <v>1488</v>
      </c>
      <c r="D22" s="278">
        <v>40</v>
      </c>
      <c r="E22" s="278" t="s">
        <v>1487</v>
      </c>
      <c r="F22" s="280">
        <v>0.5</v>
      </c>
      <c r="G22" s="281">
        <v>44580</v>
      </c>
      <c r="H22" s="278"/>
      <c r="I22" s="278" t="s">
        <v>117</v>
      </c>
      <c r="J22" s="278" t="s">
        <v>1455</v>
      </c>
      <c r="K22" s="282">
        <f t="shared" si="2"/>
        <v>1</v>
      </c>
      <c r="L22" s="278">
        <f t="shared" si="0"/>
        <v>2022</v>
      </c>
      <c r="M22" s="282">
        <f t="shared" ca="1" si="1"/>
        <v>4</v>
      </c>
      <c r="N22" s="282">
        <f>MONTH(Таблица10[[#This Row],[Дата погрузки]])</f>
        <v>1</v>
      </c>
      <c r="O22" s="278" t="str">
        <f>Таблица10[[#This Row],[плательщик ЖД тариф]]</f>
        <v>Евросиб</v>
      </c>
      <c r="P22" s="278"/>
      <c r="Q22" s="278"/>
      <c r="R22" s="278"/>
      <c r="S22" s="278"/>
      <c r="T22" s="278"/>
      <c r="U22" s="278"/>
      <c r="V22" s="278"/>
      <c r="W22" s="278"/>
      <c r="X22" s="278"/>
      <c r="Y22" s="278"/>
      <c r="Z22" s="278"/>
    </row>
    <row r="23" spans="1:26" ht="13.2">
      <c r="A23" s="278" t="s">
        <v>1489</v>
      </c>
      <c r="B23" s="281">
        <v>44576</v>
      </c>
      <c r="C23" s="278" t="s">
        <v>1490</v>
      </c>
      <c r="D23" s="278">
        <v>40</v>
      </c>
      <c r="E23" s="278" t="s">
        <v>1487</v>
      </c>
      <c r="F23" s="280">
        <v>0.375</v>
      </c>
      <c r="G23" s="281">
        <v>44580</v>
      </c>
      <c r="H23" s="278"/>
      <c r="I23" s="278" t="s">
        <v>117</v>
      </c>
      <c r="J23" s="278" t="s">
        <v>1455</v>
      </c>
      <c r="K23" s="282">
        <f t="shared" si="2"/>
        <v>1</v>
      </c>
      <c r="L23" s="278">
        <f t="shared" si="0"/>
        <v>2022</v>
      </c>
      <c r="M23" s="282">
        <f t="shared" ca="1" si="1"/>
        <v>4</v>
      </c>
      <c r="N23" s="282">
        <f>MONTH(Таблица10[[#This Row],[Дата погрузки]])</f>
        <v>1</v>
      </c>
      <c r="O23" s="278" t="str">
        <f>Таблица10[[#This Row],[плательщик ЖД тариф]]</f>
        <v>Евросиб</v>
      </c>
      <c r="P23" s="278"/>
      <c r="Q23" s="278"/>
      <c r="R23" s="278"/>
      <c r="S23" s="278"/>
      <c r="T23" s="278"/>
      <c r="U23" s="278"/>
      <c r="V23" s="278"/>
      <c r="W23" s="278"/>
      <c r="X23" s="278"/>
      <c r="Y23" s="278"/>
      <c r="Z23" s="278"/>
    </row>
    <row r="24" spans="1:26" ht="13.2">
      <c r="A24" s="278" t="s">
        <v>1466</v>
      </c>
      <c r="B24" s="281">
        <v>44576</v>
      </c>
      <c r="C24" s="278" t="s">
        <v>1491</v>
      </c>
      <c r="D24" s="278">
        <v>40</v>
      </c>
      <c r="E24" s="278" t="s">
        <v>1492</v>
      </c>
      <c r="F24" s="280">
        <v>0.58333333333333337</v>
      </c>
      <c r="G24" s="281">
        <v>44580</v>
      </c>
      <c r="H24" s="278"/>
      <c r="I24" s="278" t="s">
        <v>117</v>
      </c>
      <c r="J24" s="278" t="s">
        <v>1455</v>
      </c>
      <c r="K24" s="282">
        <f t="shared" si="2"/>
        <v>1</v>
      </c>
      <c r="L24" s="278">
        <f t="shared" si="0"/>
        <v>2022</v>
      </c>
      <c r="M24" s="282">
        <f t="shared" ca="1" si="1"/>
        <v>4</v>
      </c>
      <c r="N24" s="282">
        <f>MONTH(Таблица10[[#This Row],[Дата погрузки]])</f>
        <v>1</v>
      </c>
      <c r="O24" s="278" t="str">
        <f>Таблица10[[#This Row],[плательщик ЖД тариф]]</f>
        <v>Евросиб</v>
      </c>
      <c r="P24" s="278"/>
      <c r="Q24" s="278"/>
      <c r="R24" s="278"/>
      <c r="S24" s="278"/>
      <c r="T24" s="278"/>
      <c r="U24" s="278"/>
      <c r="V24" s="278"/>
      <c r="W24" s="278"/>
      <c r="X24" s="278"/>
      <c r="Y24" s="278"/>
      <c r="Z24" s="278"/>
    </row>
    <row r="25" spans="1:26" ht="13.2">
      <c r="A25" s="278" t="s">
        <v>1493</v>
      </c>
      <c r="B25" s="281">
        <v>44578</v>
      </c>
      <c r="C25" s="278" t="s">
        <v>1494</v>
      </c>
      <c r="D25" s="278">
        <v>40</v>
      </c>
      <c r="E25" s="278" t="s">
        <v>1495</v>
      </c>
      <c r="F25" s="280">
        <v>0.375</v>
      </c>
      <c r="G25" s="281">
        <v>44581</v>
      </c>
      <c r="H25" s="278"/>
      <c r="I25" s="4" t="s">
        <v>99</v>
      </c>
      <c r="J25" s="278" t="s">
        <v>1455</v>
      </c>
      <c r="K25" s="282">
        <f t="shared" si="2"/>
        <v>1</v>
      </c>
      <c r="L25" s="278">
        <f t="shared" si="0"/>
        <v>2022</v>
      </c>
      <c r="M25" s="282">
        <f t="shared" ca="1" si="1"/>
        <v>3</v>
      </c>
      <c r="N25" s="282">
        <f>MONTH(Таблица10[[#This Row],[Дата погрузки]])</f>
        <v>1</v>
      </c>
      <c r="O25" s="278" t="str">
        <f>Таблица10[[#This Row],[плательщик ЖД тариф]]</f>
        <v>ТрансКонтейнер</v>
      </c>
      <c r="P25" s="278"/>
      <c r="Q25" s="278"/>
      <c r="R25" s="278"/>
      <c r="S25" s="278"/>
      <c r="T25" s="278"/>
      <c r="U25" s="278"/>
      <c r="V25" s="278"/>
      <c r="W25" s="278"/>
      <c r="X25" s="278"/>
      <c r="Y25" s="278"/>
      <c r="Z25" s="278"/>
    </row>
    <row r="26" spans="1:26" ht="13.2">
      <c r="A26" s="278" t="s">
        <v>1493</v>
      </c>
      <c r="B26" s="281">
        <v>44578</v>
      </c>
      <c r="C26" s="278" t="s">
        <v>1496</v>
      </c>
      <c r="D26" s="278">
        <v>40</v>
      </c>
      <c r="E26" s="278" t="s">
        <v>1495</v>
      </c>
      <c r="F26" s="280">
        <v>0.375</v>
      </c>
      <c r="G26" s="281">
        <v>44581</v>
      </c>
      <c r="H26" s="278"/>
      <c r="I26" s="4" t="s">
        <v>99</v>
      </c>
      <c r="J26" s="278" t="s">
        <v>1455</v>
      </c>
      <c r="K26" s="282">
        <f t="shared" si="2"/>
        <v>1</v>
      </c>
      <c r="L26" s="278">
        <f t="shared" si="0"/>
        <v>2022</v>
      </c>
      <c r="M26" s="282">
        <f t="shared" ca="1" si="1"/>
        <v>3</v>
      </c>
      <c r="N26" s="282">
        <f>MONTH(Таблица10[[#This Row],[Дата погрузки]])</f>
        <v>1</v>
      </c>
      <c r="O26" s="278" t="str">
        <f>Таблица10[[#This Row],[плательщик ЖД тариф]]</f>
        <v>ТрансКонтейнер</v>
      </c>
      <c r="P26" s="278"/>
      <c r="Q26" s="278"/>
      <c r="R26" s="278"/>
      <c r="S26" s="278"/>
      <c r="T26" s="278"/>
      <c r="U26" s="278"/>
      <c r="V26" s="278"/>
      <c r="W26" s="278"/>
      <c r="X26" s="278"/>
      <c r="Y26" s="278"/>
      <c r="Z26" s="278"/>
    </row>
    <row r="27" spans="1:26" ht="13.2">
      <c r="A27" s="278" t="s">
        <v>1497</v>
      </c>
      <c r="B27" s="281">
        <v>44578</v>
      </c>
      <c r="C27" s="278" t="s">
        <v>1498</v>
      </c>
      <c r="D27" s="278">
        <v>40</v>
      </c>
      <c r="E27" s="278" t="s">
        <v>1499</v>
      </c>
      <c r="F27" s="280">
        <v>0.75</v>
      </c>
      <c r="G27" s="281">
        <v>44581</v>
      </c>
      <c r="H27" s="278"/>
      <c r="I27" s="4" t="s">
        <v>99</v>
      </c>
      <c r="J27" s="278" t="s">
        <v>1455</v>
      </c>
      <c r="K27" s="282">
        <f t="shared" si="2"/>
        <v>1</v>
      </c>
      <c r="L27" s="278">
        <f t="shared" si="0"/>
        <v>2022</v>
      </c>
      <c r="M27" s="282">
        <f t="shared" ca="1" si="1"/>
        <v>3</v>
      </c>
      <c r="N27" s="282">
        <f>MONTH(Таблица10[[#This Row],[Дата погрузки]])</f>
        <v>1</v>
      </c>
      <c r="O27" s="278" t="str">
        <f>Таблица10[[#This Row],[плательщик ЖД тариф]]</f>
        <v>ТрансКонтейнер</v>
      </c>
      <c r="P27" s="278"/>
      <c r="Q27" s="278"/>
      <c r="R27" s="278"/>
      <c r="S27" s="278"/>
      <c r="T27" s="278"/>
      <c r="U27" s="278"/>
      <c r="V27" s="278"/>
      <c r="W27" s="278"/>
      <c r="X27" s="278"/>
      <c r="Y27" s="278"/>
      <c r="Z27" s="278"/>
    </row>
    <row r="28" spans="1:26" ht="13.2">
      <c r="A28" s="278" t="s">
        <v>1497</v>
      </c>
      <c r="B28" s="281">
        <v>44579</v>
      </c>
      <c r="C28" s="278" t="s">
        <v>1500</v>
      </c>
      <c r="D28" s="278">
        <v>40</v>
      </c>
      <c r="E28" s="278" t="s">
        <v>1501</v>
      </c>
      <c r="F28" s="280">
        <v>0.54166666666666663</v>
      </c>
      <c r="G28" s="281">
        <v>44581</v>
      </c>
      <c r="H28" s="278"/>
      <c r="I28" s="4" t="s">
        <v>99</v>
      </c>
      <c r="J28" s="278" t="s">
        <v>1455</v>
      </c>
      <c r="K28" s="282">
        <f t="shared" si="2"/>
        <v>1</v>
      </c>
      <c r="L28" s="278">
        <f t="shared" si="0"/>
        <v>2022</v>
      </c>
      <c r="M28" s="282">
        <f t="shared" ca="1" si="1"/>
        <v>2</v>
      </c>
      <c r="N28" s="282">
        <f>MONTH(Таблица10[[#This Row],[Дата погрузки]])</f>
        <v>1</v>
      </c>
      <c r="O28" s="278" t="str">
        <f>Таблица10[[#This Row],[плательщик ЖД тариф]]</f>
        <v>ТрансКонтейнер</v>
      </c>
      <c r="P28" s="278"/>
      <c r="Q28" s="278"/>
      <c r="R28" s="278"/>
      <c r="S28" s="278"/>
      <c r="T28" s="278"/>
      <c r="U28" s="278"/>
      <c r="V28" s="278"/>
      <c r="W28" s="278"/>
      <c r="X28" s="278"/>
      <c r="Y28" s="278"/>
      <c r="Z28" s="278"/>
    </row>
    <row r="29" spans="1:26" ht="13.2">
      <c r="A29" s="278" t="s">
        <v>1471</v>
      </c>
      <c r="B29" s="281">
        <v>44579</v>
      </c>
      <c r="C29" s="278" t="s">
        <v>1502</v>
      </c>
      <c r="D29" s="278">
        <v>40</v>
      </c>
      <c r="E29" s="278" t="s">
        <v>1501</v>
      </c>
      <c r="F29" s="280">
        <v>0.45833333333333331</v>
      </c>
      <c r="G29" s="281">
        <v>44581</v>
      </c>
      <c r="H29" s="278"/>
      <c r="I29" s="4" t="s">
        <v>99</v>
      </c>
      <c r="J29" s="278" t="s">
        <v>1455</v>
      </c>
      <c r="K29" s="282">
        <f t="shared" si="2"/>
        <v>1</v>
      </c>
      <c r="L29" s="278">
        <f t="shared" si="0"/>
        <v>2022</v>
      </c>
      <c r="M29" s="282">
        <f t="shared" ca="1" si="1"/>
        <v>2</v>
      </c>
      <c r="N29" s="282">
        <f>MONTH(Таблица10[[#This Row],[Дата погрузки]])</f>
        <v>1</v>
      </c>
      <c r="O29" s="278" t="str">
        <f>Таблица10[[#This Row],[плательщик ЖД тариф]]</f>
        <v>ТрансКонтейнер</v>
      </c>
      <c r="P29" s="278"/>
      <c r="Q29" s="278"/>
      <c r="R29" s="278"/>
      <c r="S29" s="278"/>
      <c r="T29" s="278"/>
      <c r="U29" s="278"/>
      <c r="V29" s="278"/>
      <c r="W29" s="278"/>
      <c r="X29" s="278"/>
      <c r="Y29" s="278"/>
      <c r="Z29" s="278"/>
    </row>
    <row r="30" spans="1:26" ht="13.2">
      <c r="A30" s="278" t="s">
        <v>1461</v>
      </c>
      <c r="B30" s="281">
        <v>44579</v>
      </c>
      <c r="C30" s="278" t="s">
        <v>1503</v>
      </c>
      <c r="D30" s="278">
        <v>40</v>
      </c>
      <c r="E30" s="278" t="s">
        <v>1501</v>
      </c>
      <c r="F30" s="280">
        <v>0.375</v>
      </c>
      <c r="G30" s="281">
        <v>44581</v>
      </c>
      <c r="H30" s="278"/>
      <c r="I30" s="4" t="s">
        <v>99</v>
      </c>
      <c r="J30" s="278" t="s">
        <v>1455</v>
      </c>
      <c r="K30" s="282">
        <f t="shared" si="2"/>
        <v>1</v>
      </c>
      <c r="L30" s="278">
        <f t="shared" si="0"/>
        <v>2022</v>
      </c>
      <c r="M30" s="282">
        <f t="shared" ca="1" si="1"/>
        <v>2</v>
      </c>
      <c r="N30" s="282">
        <f>MONTH(Таблица10[[#This Row],[Дата погрузки]])</f>
        <v>1</v>
      </c>
      <c r="O30" s="278" t="str">
        <f>Таблица10[[#This Row],[плательщик ЖД тариф]]</f>
        <v>ТрансКонтейнер</v>
      </c>
      <c r="P30" s="278"/>
      <c r="Q30" s="278"/>
      <c r="R30" s="278"/>
      <c r="S30" s="278"/>
      <c r="T30" s="278"/>
      <c r="U30" s="278"/>
      <c r="V30" s="278"/>
      <c r="W30" s="278"/>
      <c r="X30" s="278"/>
      <c r="Y30" s="278"/>
      <c r="Z30" s="278"/>
    </row>
    <row r="31" spans="1:26" ht="13.2">
      <c r="A31" s="278" t="s">
        <v>1489</v>
      </c>
      <c r="B31" s="281">
        <v>44580</v>
      </c>
      <c r="C31" s="278" t="s">
        <v>1504</v>
      </c>
      <c r="D31" s="278">
        <v>40</v>
      </c>
      <c r="E31" s="278" t="s">
        <v>1454</v>
      </c>
      <c r="F31" s="280">
        <v>0.29166666666666669</v>
      </c>
      <c r="G31" s="281">
        <v>44584</v>
      </c>
      <c r="H31" s="278"/>
      <c r="I31" s="278" t="s">
        <v>115</v>
      </c>
      <c r="J31" s="278" t="s">
        <v>1455</v>
      </c>
      <c r="K31" s="282">
        <f t="shared" si="2"/>
        <v>1</v>
      </c>
      <c r="L31" s="278">
        <f t="shared" si="0"/>
        <v>2022</v>
      </c>
      <c r="M31" s="282">
        <f t="shared" ca="1" si="1"/>
        <v>4</v>
      </c>
      <c r="N31" s="282">
        <f>MONTH(Таблица10[[#This Row],[Дата погрузки]])</f>
        <v>1</v>
      </c>
      <c r="O31" s="278" t="str">
        <f>Таблица10[[#This Row],[плательщик ЖД тариф]]</f>
        <v>РЖД БА</v>
      </c>
      <c r="P31" s="278"/>
      <c r="Q31" s="278"/>
      <c r="R31" s="278"/>
      <c r="S31" s="278"/>
      <c r="T31" s="278"/>
      <c r="U31" s="278"/>
      <c r="V31" s="278"/>
      <c r="W31" s="278"/>
      <c r="X31" s="278"/>
      <c r="Y31" s="278"/>
      <c r="Z31" s="278"/>
    </row>
    <row r="32" spans="1:26" ht="13.2">
      <c r="A32" s="278" t="s">
        <v>1456</v>
      </c>
      <c r="B32" s="281">
        <v>44580</v>
      </c>
      <c r="C32" s="278" t="s">
        <v>1505</v>
      </c>
      <c r="D32" s="278">
        <v>40</v>
      </c>
      <c r="E32" s="278" t="s">
        <v>1454</v>
      </c>
      <c r="F32" s="280">
        <v>0.375</v>
      </c>
      <c r="G32" s="281">
        <v>44584</v>
      </c>
      <c r="H32" s="278"/>
      <c r="I32" s="278" t="s">
        <v>115</v>
      </c>
      <c r="J32" s="278" t="s">
        <v>1455</v>
      </c>
      <c r="K32" s="282">
        <f t="shared" si="2"/>
        <v>1</v>
      </c>
      <c r="L32" s="278">
        <f t="shared" si="0"/>
        <v>2022</v>
      </c>
      <c r="M32" s="282">
        <f t="shared" ca="1" si="1"/>
        <v>4</v>
      </c>
      <c r="N32" s="282">
        <f>MONTH(Таблица10[[#This Row],[Дата погрузки]])</f>
        <v>1</v>
      </c>
      <c r="O32" s="278" t="str">
        <f>Таблица10[[#This Row],[плательщик ЖД тариф]]</f>
        <v>РЖД БА</v>
      </c>
      <c r="P32" s="278"/>
      <c r="Q32" s="278"/>
      <c r="R32" s="278"/>
      <c r="S32" s="278"/>
      <c r="T32" s="278"/>
      <c r="U32" s="278"/>
      <c r="V32" s="278"/>
      <c r="W32" s="278"/>
      <c r="X32" s="278"/>
      <c r="Y32" s="278"/>
      <c r="Z32" s="278"/>
    </row>
    <row r="33" spans="1:26" ht="13.2">
      <c r="A33" s="278" t="s">
        <v>1456</v>
      </c>
      <c r="B33" s="281">
        <v>44580</v>
      </c>
      <c r="C33" s="278" t="s">
        <v>1506</v>
      </c>
      <c r="D33" s="278">
        <v>40</v>
      </c>
      <c r="E33" s="278" t="s">
        <v>1507</v>
      </c>
      <c r="F33" s="280">
        <v>0.45833333333333331</v>
      </c>
      <c r="G33" s="281">
        <v>44584</v>
      </c>
      <c r="H33" s="278"/>
      <c r="I33" s="278" t="s">
        <v>115</v>
      </c>
      <c r="J33" s="278" t="s">
        <v>1455</v>
      </c>
      <c r="K33" s="282">
        <f t="shared" si="2"/>
        <v>1</v>
      </c>
      <c r="L33" s="278">
        <f t="shared" si="0"/>
        <v>2022</v>
      </c>
      <c r="M33" s="282">
        <f t="shared" ca="1" si="1"/>
        <v>4</v>
      </c>
      <c r="N33" s="282">
        <f>MONTH(Таблица10[[#This Row],[Дата погрузки]])</f>
        <v>1</v>
      </c>
      <c r="O33" s="278" t="str">
        <f>Таблица10[[#This Row],[плательщик ЖД тариф]]</f>
        <v>РЖД БА</v>
      </c>
      <c r="P33" s="278"/>
      <c r="Q33" s="278"/>
      <c r="R33" s="278"/>
      <c r="S33" s="278"/>
      <c r="T33" s="278"/>
      <c r="U33" s="278"/>
      <c r="V33" s="278"/>
      <c r="W33" s="278"/>
      <c r="X33" s="278"/>
      <c r="Y33" s="278"/>
      <c r="Z33" s="278"/>
    </row>
    <row r="34" spans="1:26" ht="13.2">
      <c r="A34" s="278" t="s">
        <v>1463</v>
      </c>
      <c r="B34" s="281">
        <v>44580</v>
      </c>
      <c r="C34" s="278" t="s">
        <v>1508</v>
      </c>
      <c r="D34" s="278">
        <v>40</v>
      </c>
      <c r="E34" s="278" t="s">
        <v>1507</v>
      </c>
      <c r="F34" s="280">
        <v>0.54166666666666663</v>
      </c>
      <c r="G34" s="281">
        <v>44584</v>
      </c>
      <c r="H34" s="278"/>
      <c r="I34" s="278" t="s">
        <v>115</v>
      </c>
      <c r="J34" s="278" t="s">
        <v>1455</v>
      </c>
      <c r="K34" s="282">
        <f t="shared" si="2"/>
        <v>1</v>
      </c>
      <c r="L34" s="278">
        <f t="shared" si="0"/>
        <v>2022</v>
      </c>
      <c r="M34" s="282">
        <f t="shared" ca="1" si="1"/>
        <v>4</v>
      </c>
      <c r="N34" s="282">
        <f>MONTH(Таблица10[[#This Row],[Дата погрузки]])</f>
        <v>1</v>
      </c>
      <c r="O34" s="278" t="str">
        <f>Таблица10[[#This Row],[плательщик ЖД тариф]]</f>
        <v>РЖД БА</v>
      </c>
      <c r="P34" s="278"/>
      <c r="Q34" s="278"/>
      <c r="R34" s="278"/>
      <c r="S34" s="278"/>
      <c r="T34" s="278"/>
      <c r="U34" s="278"/>
      <c r="V34" s="278"/>
      <c r="W34" s="278"/>
      <c r="X34" s="278"/>
      <c r="Y34" s="278"/>
      <c r="Z34" s="278"/>
    </row>
    <row r="35" spans="1:26" ht="13.2">
      <c r="A35" s="278" t="s">
        <v>1497</v>
      </c>
      <c r="B35" s="281">
        <v>44581</v>
      </c>
      <c r="C35" s="278" t="s">
        <v>1509</v>
      </c>
      <c r="D35" s="278">
        <v>40</v>
      </c>
      <c r="E35" s="278" t="s">
        <v>1458</v>
      </c>
      <c r="F35" s="280">
        <v>0.375</v>
      </c>
      <c r="G35" s="281">
        <v>44584</v>
      </c>
      <c r="H35" s="278"/>
      <c r="I35" s="278" t="s">
        <v>115</v>
      </c>
      <c r="J35" s="278" t="s">
        <v>1455</v>
      </c>
      <c r="K35" s="282">
        <f t="shared" si="2"/>
        <v>1</v>
      </c>
      <c r="L35" s="278">
        <f t="shared" si="0"/>
        <v>2022</v>
      </c>
      <c r="M35" s="282">
        <f t="shared" ca="1" si="1"/>
        <v>3</v>
      </c>
      <c r="N35" s="282">
        <f>MONTH(Таблица10[[#This Row],[Дата погрузки]])</f>
        <v>1</v>
      </c>
      <c r="O35" s="278" t="str">
        <f>Таблица10[[#This Row],[плательщик ЖД тариф]]</f>
        <v>РЖД БА</v>
      </c>
      <c r="P35" s="278"/>
      <c r="Q35" s="278"/>
      <c r="R35" s="278"/>
      <c r="S35" s="278"/>
      <c r="T35" s="278"/>
      <c r="U35" s="278"/>
      <c r="V35" s="278"/>
      <c r="W35" s="278"/>
      <c r="X35" s="278"/>
      <c r="Y35" s="278"/>
      <c r="Z35" s="278"/>
    </row>
    <row r="36" spans="1:26" ht="13.2">
      <c r="A36" s="278" t="s">
        <v>1497</v>
      </c>
      <c r="B36" s="281">
        <v>44581</v>
      </c>
      <c r="C36" s="278" t="s">
        <v>1510</v>
      </c>
      <c r="D36" s="278">
        <v>40</v>
      </c>
      <c r="E36" s="278" t="s">
        <v>1454</v>
      </c>
      <c r="F36" s="280">
        <v>0.375</v>
      </c>
      <c r="G36" s="281">
        <v>44584</v>
      </c>
      <c r="H36" s="278"/>
      <c r="I36" s="278" t="s">
        <v>115</v>
      </c>
      <c r="J36" s="278" t="s">
        <v>1455</v>
      </c>
      <c r="K36" s="282">
        <f t="shared" si="2"/>
        <v>1</v>
      </c>
      <c r="L36" s="278">
        <f t="shared" si="0"/>
        <v>2022</v>
      </c>
      <c r="M36" s="282">
        <f t="shared" ca="1" si="1"/>
        <v>3</v>
      </c>
      <c r="N36" s="282">
        <f>MONTH(Таблица10[[#This Row],[Дата погрузки]])</f>
        <v>1</v>
      </c>
      <c r="O36" s="278" t="str">
        <f>Таблица10[[#This Row],[плательщик ЖД тариф]]</f>
        <v>РЖД БА</v>
      </c>
      <c r="P36" s="278"/>
      <c r="Q36" s="278"/>
      <c r="R36" s="278"/>
      <c r="S36" s="278"/>
      <c r="T36" s="278"/>
      <c r="U36" s="278"/>
      <c r="V36" s="278"/>
      <c r="W36" s="278"/>
      <c r="X36" s="278"/>
      <c r="Y36" s="278"/>
      <c r="Z36" s="278"/>
    </row>
    <row r="37" spans="1:26" ht="13.2">
      <c r="A37" s="278" t="s">
        <v>1456</v>
      </c>
      <c r="B37" s="281">
        <v>44581</v>
      </c>
      <c r="C37" s="278" t="s">
        <v>1511</v>
      </c>
      <c r="D37" s="278">
        <v>40</v>
      </c>
      <c r="E37" s="278" t="s">
        <v>1454</v>
      </c>
      <c r="F37" s="280">
        <v>0.875</v>
      </c>
      <c r="G37" s="281">
        <v>44584</v>
      </c>
      <c r="H37" s="278"/>
      <c r="I37" s="278" t="s">
        <v>115</v>
      </c>
      <c r="J37" s="278" t="s">
        <v>1455</v>
      </c>
      <c r="K37" s="282">
        <f t="shared" si="2"/>
        <v>1</v>
      </c>
      <c r="L37" s="278">
        <f t="shared" si="0"/>
        <v>2022</v>
      </c>
      <c r="M37" s="282">
        <f t="shared" ca="1" si="1"/>
        <v>3</v>
      </c>
      <c r="N37" s="282">
        <f>MONTH(Таблица10[[#This Row],[Дата погрузки]])</f>
        <v>1</v>
      </c>
      <c r="O37" s="278" t="str">
        <f>Таблица10[[#This Row],[плательщик ЖД тариф]]</f>
        <v>РЖД БА</v>
      </c>
      <c r="P37" s="278"/>
      <c r="Q37" s="278"/>
      <c r="R37" s="278"/>
      <c r="S37" s="278"/>
      <c r="T37" s="278"/>
      <c r="U37" s="278"/>
      <c r="V37" s="278"/>
      <c r="W37" s="278"/>
      <c r="X37" s="278"/>
      <c r="Y37" s="278"/>
      <c r="Z37" s="278"/>
    </row>
    <row r="38" spans="1:26" ht="13.2">
      <c r="A38" s="278" t="s">
        <v>1497</v>
      </c>
      <c r="B38" s="281">
        <v>44581</v>
      </c>
      <c r="C38" s="278" t="s">
        <v>1512</v>
      </c>
      <c r="D38" s="278">
        <v>40</v>
      </c>
      <c r="E38" s="278" t="s">
        <v>1513</v>
      </c>
      <c r="F38" s="280">
        <v>0.70833333333333337</v>
      </c>
      <c r="G38" s="281">
        <v>44584</v>
      </c>
      <c r="H38" s="278"/>
      <c r="I38" s="278" t="s">
        <v>115</v>
      </c>
      <c r="J38" s="278" t="s">
        <v>1455</v>
      </c>
      <c r="K38" s="282">
        <f t="shared" si="2"/>
        <v>1</v>
      </c>
      <c r="L38" s="278">
        <f t="shared" si="0"/>
        <v>2022</v>
      </c>
      <c r="M38" s="282">
        <f t="shared" ca="1" si="1"/>
        <v>3</v>
      </c>
      <c r="N38" s="282">
        <f>MONTH(Таблица10[[#This Row],[Дата погрузки]])</f>
        <v>1</v>
      </c>
      <c r="O38" s="278" t="str">
        <f>Таблица10[[#This Row],[плательщик ЖД тариф]]</f>
        <v>РЖД БА</v>
      </c>
      <c r="P38" s="278"/>
      <c r="Q38" s="278"/>
      <c r="R38" s="278"/>
      <c r="S38" s="278"/>
      <c r="T38" s="278"/>
      <c r="U38" s="278"/>
      <c r="V38" s="278"/>
      <c r="W38" s="278"/>
      <c r="X38" s="278"/>
      <c r="Y38" s="278"/>
      <c r="Z38" s="278"/>
    </row>
    <row r="39" spans="1:26" ht="13.2">
      <c r="A39" s="278" t="s">
        <v>1461</v>
      </c>
      <c r="B39" s="281">
        <v>44581</v>
      </c>
      <c r="C39" s="278" t="s">
        <v>1514</v>
      </c>
      <c r="D39" s="278">
        <v>40</v>
      </c>
      <c r="E39" s="278" t="s">
        <v>1454</v>
      </c>
      <c r="F39" s="280"/>
      <c r="G39" s="281">
        <v>44584</v>
      </c>
      <c r="H39" s="278"/>
      <c r="I39" s="278" t="s">
        <v>115</v>
      </c>
      <c r="J39" s="278" t="s">
        <v>1455</v>
      </c>
      <c r="K39" s="282">
        <f t="shared" si="2"/>
        <v>1</v>
      </c>
      <c r="L39" s="278">
        <f t="shared" si="0"/>
        <v>2022</v>
      </c>
      <c r="M39" s="282">
        <f t="shared" ca="1" si="1"/>
        <v>3</v>
      </c>
      <c r="N39" s="282">
        <f>MONTH(Таблица10[[#This Row],[Дата погрузки]])</f>
        <v>1</v>
      </c>
      <c r="O39" s="278" t="str">
        <f>Таблица10[[#This Row],[плательщик ЖД тариф]]</f>
        <v>РЖД БА</v>
      </c>
      <c r="P39" s="278"/>
      <c r="Q39" s="278"/>
      <c r="R39" s="278"/>
      <c r="S39" s="278"/>
      <c r="T39" s="278"/>
      <c r="U39" s="278"/>
      <c r="V39" s="278"/>
      <c r="W39" s="278"/>
      <c r="X39" s="278"/>
      <c r="Y39" s="278"/>
      <c r="Z39" s="278"/>
    </row>
    <row r="40" spans="1:26" ht="13.2">
      <c r="A40" s="278" t="s">
        <v>1497</v>
      </c>
      <c r="B40" s="281">
        <v>44582</v>
      </c>
      <c r="C40" s="278" t="s">
        <v>1515</v>
      </c>
      <c r="D40" s="278">
        <v>40</v>
      </c>
      <c r="E40" s="278" t="s">
        <v>1516</v>
      </c>
      <c r="F40" s="280">
        <v>0.66666666666666663</v>
      </c>
      <c r="G40" s="281">
        <v>44584</v>
      </c>
      <c r="H40" s="278"/>
      <c r="I40" s="278" t="s">
        <v>115</v>
      </c>
      <c r="J40" s="278" t="s">
        <v>1455</v>
      </c>
      <c r="K40" s="282">
        <f t="shared" si="2"/>
        <v>1</v>
      </c>
      <c r="L40" s="278">
        <f t="shared" si="0"/>
        <v>2022</v>
      </c>
      <c r="M40" s="282">
        <f t="shared" ca="1" si="1"/>
        <v>2</v>
      </c>
      <c r="N40" s="282">
        <f>MONTH(Таблица10[[#This Row],[Дата погрузки]])</f>
        <v>1</v>
      </c>
      <c r="O40" s="278" t="str">
        <f>Таблица10[[#This Row],[плательщик ЖД тариф]]</f>
        <v>РЖД БА</v>
      </c>
      <c r="P40" s="278"/>
      <c r="Q40" s="278"/>
      <c r="R40" s="278"/>
      <c r="S40" s="278"/>
      <c r="T40" s="278"/>
      <c r="U40" s="278"/>
      <c r="V40" s="278"/>
      <c r="W40" s="278"/>
      <c r="X40" s="278"/>
      <c r="Y40" s="278"/>
      <c r="Z40" s="278"/>
    </row>
    <row r="41" spans="1:26" ht="13.2">
      <c r="A41" s="278" t="s">
        <v>1456</v>
      </c>
      <c r="B41" s="281">
        <v>44582</v>
      </c>
      <c r="C41" s="278" t="s">
        <v>1517</v>
      </c>
      <c r="D41" s="278">
        <v>40</v>
      </c>
      <c r="E41" s="278" t="s">
        <v>1518</v>
      </c>
      <c r="F41" s="280">
        <v>0.375</v>
      </c>
      <c r="G41" s="281">
        <v>44584</v>
      </c>
      <c r="H41" s="278"/>
      <c r="I41" s="278" t="s">
        <v>115</v>
      </c>
      <c r="J41" s="278" t="s">
        <v>1455</v>
      </c>
      <c r="K41" s="282">
        <f t="shared" si="2"/>
        <v>1</v>
      </c>
      <c r="L41" s="278">
        <f t="shared" si="0"/>
        <v>2022</v>
      </c>
      <c r="M41" s="282">
        <f t="shared" ca="1" si="1"/>
        <v>2</v>
      </c>
      <c r="N41" s="282">
        <f>MONTH(Таблица10[[#This Row],[Дата погрузки]])</f>
        <v>1</v>
      </c>
      <c r="O41" s="278" t="str">
        <f>Таблица10[[#This Row],[плательщик ЖД тариф]]</f>
        <v>РЖД БА</v>
      </c>
      <c r="P41" s="278"/>
      <c r="Q41" s="278"/>
      <c r="R41" s="278"/>
      <c r="S41" s="278"/>
      <c r="T41" s="278"/>
      <c r="U41" s="278"/>
      <c r="V41" s="278"/>
      <c r="W41" s="278"/>
      <c r="X41" s="278"/>
      <c r="Y41" s="278"/>
      <c r="Z41" s="278"/>
    </row>
    <row r="42" spans="1:26" ht="13.2">
      <c r="A42" s="278" t="s">
        <v>1456</v>
      </c>
      <c r="B42" s="281">
        <v>44582</v>
      </c>
      <c r="C42" s="278" t="s">
        <v>1519</v>
      </c>
      <c r="D42" s="278">
        <v>40</v>
      </c>
      <c r="E42" s="278" t="s">
        <v>1468</v>
      </c>
      <c r="F42" s="280">
        <v>0.58333333333333337</v>
      </c>
      <c r="G42" s="281">
        <v>44585</v>
      </c>
      <c r="H42" s="278"/>
      <c r="I42" s="278" t="s">
        <v>117</v>
      </c>
      <c r="J42" s="278" t="s">
        <v>1455</v>
      </c>
      <c r="K42" s="282">
        <f t="shared" si="2"/>
        <v>1</v>
      </c>
      <c r="L42" s="278">
        <f t="shared" si="0"/>
        <v>2022</v>
      </c>
      <c r="M42" s="282">
        <f t="shared" ca="1" si="1"/>
        <v>3</v>
      </c>
      <c r="N42" s="282">
        <f>MONTH(Таблица10[[#This Row],[Дата погрузки]])</f>
        <v>1</v>
      </c>
      <c r="O42" s="278" t="str">
        <f>Таблица10[[#This Row],[плательщик ЖД тариф]]</f>
        <v>Евросиб</v>
      </c>
      <c r="P42" s="278"/>
      <c r="Q42" s="278"/>
      <c r="R42" s="278"/>
      <c r="S42" s="278"/>
      <c r="T42" s="278"/>
      <c r="U42" s="278"/>
      <c r="V42" s="278"/>
      <c r="W42" s="278"/>
      <c r="X42" s="278"/>
      <c r="Y42" s="278"/>
      <c r="Z42" s="278"/>
    </row>
    <row r="43" spans="1:26" ht="13.2">
      <c r="A43" s="278" t="s">
        <v>1456</v>
      </c>
      <c r="B43" s="281">
        <v>44582</v>
      </c>
      <c r="C43" s="278" t="s">
        <v>1520</v>
      </c>
      <c r="D43" s="278">
        <v>40</v>
      </c>
      <c r="E43" s="278" t="s">
        <v>1468</v>
      </c>
      <c r="F43" s="280">
        <v>4.1666666666666664E-2</v>
      </c>
      <c r="G43" s="281">
        <v>44585</v>
      </c>
      <c r="H43" s="278"/>
      <c r="I43" s="278" t="s">
        <v>117</v>
      </c>
      <c r="J43" s="278" t="s">
        <v>1455</v>
      </c>
      <c r="K43" s="282">
        <f t="shared" si="2"/>
        <v>1</v>
      </c>
      <c r="L43" s="278">
        <f t="shared" si="0"/>
        <v>2022</v>
      </c>
      <c r="M43" s="282">
        <f t="shared" ca="1" si="1"/>
        <v>3</v>
      </c>
      <c r="N43" s="282">
        <f>MONTH(Таблица10[[#This Row],[Дата погрузки]])</f>
        <v>1</v>
      </c>
      <c r="O43" s="278" t="str">
        <f>Таблица10[[#This Row],[плательщик ЖД тариф]]</f>
        <v>Евросиб</v>
      </c>
      <c r="P43" s="278"/>
      <c r="Q43" s="278"/>
      <c r="R43" s="278"/>
      <c r="S43" s="278"/>
      <c r="T43" s="278"/>
      <c r="U43" s="278"/>
      <c r="V43" s="278"/>
      <c r="W43" s="278"/>
      <c r="X43" s="278"/>
      <c r="Y43" s="278"/>
      <c r="Z43" s="278" t="s">
        <v>1521</v>
      </c>
    </row>
    <row r="44" spans="1:26" ht="13.2">
      <c r="A44" s="278" t="s">
        <v>1461</v>
      </c>
      <c r="B44" s="281">
        <v>44583</v>
      </c>
      <c r="C44" s="278" t="s">
        <v>1522</v>
      </c>
      <c r="D44" s="278">
        <v>40</v>
      </c>
      <c r="E44" s="278" t="s">
        <v>1468</v>
      </c>
      <c r="F44" s="280">
        <v>0.45833333333333331</v>
      </c>
      <c r="G44" s="281">
        <v>44585</v>
      </c>
      <c r="H44" s="278"/>
      <c r="I44" s="278" t="s">
        <v>117</v>
      </c>
      <c r="J44" s="278" t="s">
        <v>1455</v>
      </c>
      <c r="K44" s="282">
        <f t="shared" si="2"/>
        <v>1</v>
      </c>
      <c r="L44" s="278">
        <f t="shared" si="0"/>
        <v>2022</v>
      </c>
      <c r="M44" s="282">
        <f t="shared" ca="1" si="1"/>
        <v>2</v>
      </c>
      <c r="N44" s="282">
        <f>MONTH(Таблица10[[#This Row],[Дата погрузки]])</f>
        <v>1</v>
      </c>
      <c r="O44" s="278" t="str">
        <f>Таблица10[[#This Row],[плательщик ЖД тариф]]</f>
        <v>Евросиб</v>
      </c>
      <c r="P44" s="278"/>
      <c r="Q44" s="278"/>
      <c r="R44" s="278"/>
      <c r="S44" s="278"/>
      <c r="T44" s="278"/>
      <c r="U44" s="278"/>
      <c r="V44" s="278"/>
      <c r="W44" s="278"/>
      <c r="X44" s="278"/>
      <c r="Y44" s="278"/>
      <c r="Z44" s="278"/>
    </row>
    <row r="45" spans="1:26" ht="13.2">
      <c r="A45" s="278" t="s">
        <v>1461</v>
      </c>
      <c r="B45" s="281">
        <v>44583</v>
      </c>
      <c r="C45" s="278" t="s">
        <v>1523</v>
      </c>
      <c r="D45" s="278">
        <v>40</v>
      </c>
      <c r="E45" s="278" t="s">
        <v>1524</v>
      </c>
      <c r="F45" s="280"/>
      <c r="G45" s="281">
        <v>44585</v>
      </c>
      <c r="H45" s="278"/>
      <c r="I45" s="278" t="s">
        <v>117</v>
      </c>
      <c r="J45" s="278" t="s">
        <v>1455</v>
      </c>
      <c r="K45" s="282">
        <f t="shared" si="2"/>
        <v>1</v>
      </c>
      <c r="L45" s="278">
        <f t="shared" si="0"/>
        <v>2022</v>
      </c>
      <c r="M45" s="282">
        <f t="shared" ca="1" si="1"/>
        <v>2</v>
      </c>
      <c r="N45" s="282">
        <f>MONTH(Таблица10[[#This Row],[Дата погрузки]])</f>
        <v>1</v>
      </c>
      <c r="O45" s="278" t="str">
        <f>Таблица10[[#This Row],[плательщик ЖД тариф]]</f>
        <v>Евросиб</v>
      </c>
      <c r="P45" s="278"/>
      <c r="Q45" s="278"/>
      <c r="R45" s="278"/>
      <c r="S45" s="278"/>
      <c r="T45" s="278"/>
      <c r="U45" s="278"/>
      <c r="V45" s="278"/>
      <c r="W45" s="278"/>
      <c r="X45" s="278"/>
      <c r="Y45" s="278"/>
      <c r="Z45" s="278"/>
    </row>
    <row r="46" spans="1:26" ht="13.2">
      <c r="A46" s="278" t="s">
        <v>1456</v>
      </c>
      <c r="B46" s="281">
        <v>44585</v>
      </c>
      <c r="C46" s="278" t="s">
        <v>1525</v>
      </c>
      <c r="D46" s="278">
        <v>40</v>
      </c>
      <c r="E46" s="278" t="s">
        <v>1470</v>
      </c>
      <c r="F46" s="280">
        <v>0.875</v>
      </c>
      <c r="G46" s="281">
        <v>44587</v>
      </c>
      <c r="H46" s="278"/>
      <c r="I46" s="278" t="s">
        <v>117</v>
      </c>
      <c r="J46" s="278" t="s">
        <v>1455</v>
      </c>
      <c r="K46" s="282">
        <f t="shared" si="2"/>
        <v>1</v>
      </c>
      <c r="L46" s="278">
        <f t="shared" si="0"/>
        <v>2022</v>
      </c>
      <c r="M46" s="282">
        <f t="shared" ca="1" si="1"/>
        <v>2</v>
      </c>
      <c r="N46" s="282">
        <f>MONTH(Таблица10[[#This Row],[Дата погрузки]])</f>
        <v>1</v>
      </c>
      <c r="O46" s="278" t="str">
        <f>Таблица10[[#This Row],[плательщик ЖД тариф]]</f>
        <v>Евросиб</v>
      </c>
      <c r="P46" s="278"/>
      <c r="Q46" s="278"/>
      <c r="R46" s="278"/>
      <c r="S46" s="278"/>
      <c r="T46" s="278"/>
      <c r="U46" s="278"/>
      <c r="V46" s="278"/>
      <c r="W46" s="278"/>
      <c r="X46" s="278"/>
      <c r="Y46" s="278"/>
      <c r="Z46" s="278"/>
    </row>
    <row r="47" spans="1:26" ht="13.2">
      <c r="A47" s="278" t="s">
        <v>1456</v>
      </c>
      <c r="B47" s="281">
        <v>44585</v>
      </c>
      <c r="C47" s="278" t="s">
        <v>1526</v>
      </c>
      <c r="D47" s="278">
        <v>40</v>
      </c>
      <c r="E47" s="278" t="s">
        <v>1470</v>
      </c>
      <c r="F47" s="280">
        <v>0.58333333333333337</v>
      </c>
      <c r="G47" s="281">
        <v>44587</v>
      </c>
      <c r="H47" s="278"/>
      <c r="I47" s="278" t="s">
        <v>117</v>
      </c>
      <c r="J47" s="278" t="s">
        <v>1455</v>
      </c>
      <c r="K47" s="282">
        <f t="shared" si="2"/>
        <v>1</v>
      </c>
      <c r="L47" s="278">
        <f t="shared" si="0"/>
        <v>2022</v>
      </c>
      <c r="M47" s="282">
        <f t="shared" ca="1" si="1"/>
        <v>2</v>
      </c>
      <c r="N47" s="282">
        <f>MONTH(Таблица10[[#This Row],[Дата погрузки]])</f>
        <v>1</v>
      </c>
      <c r="O47" s="278" t="str">
        <f>Таблица10[[#This Row],[плательщик ЖД тариф]]</f>
        <v>Евросиб</v>
      </c>
      <c r="P47" s="278"/>
      <c r="Q47" s="278"/>
      <c r="R47" s="278"/>
      <c r="S47" s="278"/>
      <c r="T47" s="278"/>
      <c r="U47" s="278"/>
      <c r="V47" s="278"/>
      <c r="W47" s="278"/>
      <c r="X47" s="278"/>
      <c r="Y47" s="278"/>
      <c r="Z47" s="278"/>
    </row>
    <row r="48" spans="1:26" ht="13.2">
      <c r="A48" s="278" t="s">
        <v>1497</v>
      </c>
      <c r="B48" s="281">
        <v>44585</v>
      </c>
      <c r="C48" s="278" t="s">
        <v>1527</v>
      </c>
      <c r="D48" s="278">
        <v>40</v>
      </c>
      <c r="E48" s="278" t="s">
        <v>1465</v>
      </c>
      <c r="F48" s="280">
        <v>0.41666666666666669</v>
      </c>
      <c r="G48" s="281">
        <v>44587</v>
      </c>
      <c r="H48" s="278"/>
      <c r="I48" s="278" t="s">
        <v>117</v>
      </c>
      <c r="J48" s="278" t="s">
        <v>1455</v>
      </c>
      <c r="K48" s="282">
        <f t="shared" si="2"/>
        <v>1</v>
      </c>
      <c r="L48" s="278">
        <f t="shared" si="0"/>
        <v>2022</v>
      </c>
      <c r="M48" s="282">
        <f t="shared" ca="1" si="1"/>
        <v>2</v>
      </c>
      <c r="N48" s="282">
        <f>MONTH(Таблица10[[#This Row],[Дата погрузки]])</f>
        <v>1</v>
      </c>
      <c r="O48" s="278" t="str">
        <f>Таблица10[[#This Row],[плательщик ЖД тариф]]</f>
        <v>Евросиб</v>
      </c>
      <c r="P48" s="278"/>
      <c r="Q48" s="278"/>
      <c r="R48" s="278"/>
      <c r="S48" s="278"/>
      <c r="T48" s="278"/>
      <c r="U48" s="278"/>
      <c r="V48" s="278"/>
      <c r="W48" s="278"/>
      <c r="X48" s="278"/>
      <c r="Y48" s="278"/>
      <c r="Z48" s="278"/>
    </row>
    <row r="49" spans="1:26" ht="13.2">
      <c r="A49" s="278" t="s">
        <v>1466</v>
      </c>
      <c r="B49" s="281">
        <v>44585</v>
      </c>
      <c r="C49" s="278" t="s">
        <v>1528</v>
      </c>
      <c r="D49" s="278">
        <v>40</v>
      </c>
      <c r="E49" s="278" t="s">
        <v>1465</v>
      </c>
      <c r="F49" s="280">
        <v>0.58333333333333337</v>
      </c>
      <c r="G49" s="281">
        <v>44587</v>
      </c>
      <c r="H49" s="278"/>
      <c r="I49" s="278" t="s">
        <v>117</v>
      </c>
      <c r="J49" s="278" t="s">
        <v>1455</v>
      </c>
      <c r="K49" s="282">
        <f t="shared" si="2"/>
        <v>1</v>
      </c>
      <c r="L49" s="278">
        <f t="shared" si="0"/>
        <v>2022</v>
      </c>
      <c r="M49" s="282">
        <f t="shared" ca="1" si="1"/>
        <v>2</v>
      </c>
      <c r="N49" s="282">
        <f>MONTH(Таблица10[[#This Row],[Дата погрузки]])</f>
        <v>1</v>
      </c>
      <c r="O49" s="278" t="str">
        <f>Таблица10[[#This Row],[плательщик ЖД тариф]]</f>
        <v>Евросиб</v>
      </c>
      <c r="P49" s="278"/>
      <c r="Q49" s="278"/>
      <c r="R49" s="278"/>
      <c r="S49" s="278"/>
      <c r="T49" s="278"/>
      <c r="U49" s="278"/>
      <c r="V49" s="278"/>
      <c r="W49" s="278"/>
      <c r="X49" s="278"/>
      <c r="Y49" s="278"/>
      <c r="Z49" s="278"/>
    </row>
    <row r="50" spans="1:26" ht="13.2">
      <c r="A50" s="278" t="s">
        <v>1466</v>
      </c>
      <c r="B50" s="281">
        <v>44585</v>
      </c>
      <c r="C50" s="278" t="s">
        <v>1529</v>
      </c>
      <c r="D50" s="278">
        <v>40</v>
      </c>
      <c r="E50" s="278" t="s">
        <v>1470</v>
      </c>
      <c r="F50" s="280">
        <v>0.5</v>
      </c>
      <c r="G50" s="281">
        <v>44587</v>
      </c>
      <c r="H50" s="278"/>
      <c r="I50" s="278" t="s">
        <v>117</v>
      </c>
      <c r="J50" s="278" t="s">
        <v>1455</v>
      </c>
      <c r="K50" s="282">
        <f t="shared" si="2"/>
        <v>1</v>
      </c>
      <c r="L50" s="278">
        <f t="shared" si="0"/>
        <v>2022</v>
      </c>
      <c r="M50" s="282">
        <f t="shared" ca="1" si="1"/>
        <v>2</v>
      </c>
      <c r="N50" s="282">
        <f>MONTH(Таблица10[[#This Row],[Дата погрузки]])</f>
        <v>1</v>
      </c>
      <c r="O50" s="278" t="str">
        <f>Таблица10[[#This Row],[плательщик ЖД тариф]]</f>
        <v>Евросиб</v>
      </c>
      <c r="P50" s="278"/>
      <c r="Q50" s="278"/>
      <c r="R50" s="278"/>
      <c r="S50" s="278"/>
      <c r="T50" s="278"/>
      <c r="U50" s="278"/>
      <c r="V50" s="278"/>
      <c r="W50" s="278"/>
      <c r="X50" s="278"/>
      <c r="Y50" s="278"/>
      <c r="Z50" s="278"/>
    </row>
    <row r="51" spans="1:26" ht="13.2">
      <c r="A51" s="278" t="s">
        <v>1456</v>
      </c>
      <c r="B51" s="281">
        <v>44585</v>
      </c>
      <c r="C51" t="s">
        <v>1530</v>
      </c>
      <c r="D51" s="278">
        <v>40</v>
      </c>
      <c r="E51" s="278" t="s">
        <v>1468</v>
      </c>
      <c r="F51" s="280">
        <v>4.1666666666666664E-2</v>
      </c>
      <c r="G51" s="281">
        <v>44587</v>
      </c>
      <c r="H51" s="278"/>
      <c r="I51" s="278" t="s">
        <v>117</v>
      </c>
      <c r="J51" s="278" t="s">
        <v>1455</v>
      </c>
      <c r="K51" s="282">
        <f t="shared" si="2"/>
        <v>1</v>
      </c>
      <c r="L51" s="278">
        <f t="shared" si="0"/>
        <v>2022</v>
      </c>
      <c r="M51" s="282">
        <f t="shared" ca="1" si="1"/>
        <v>2</v>
      </c>
      <c r="N51" s="282">
        <f>MONTH(Таблица10[[#This Row],[Дата погрузки]])</f>
        <v>1</v>
      </c>
      <c r="O51" s="278" t="str">
        <f>Таблица10[[#This Row],[плательщик ЖД тариф]]</f>
        <v>Евросиб</v>
      </c>
      <c r="P51" s="278"/>
      <c r="Q51" s="278"/>
      <c r="R51" s="278"/>
      <c r="S51" s="278"/>
      <c r="T51" s="278"/>
      <c r="U51" s="278"/>
      <c r="V51" s="278"/>
      <c r="W51" s="278"/>
      <c r="X51" s="278"/>
      <c r="Y51" s="278"/>
      <c r="Z51" s="278"/>
    </row>
    <row r="52" spans="1:26" ht="13.2">
      <c r="A52" s="278" t="s">
        <v>1473</v>
      </c>
      <c r="B52" s="281">
        <v>44586</v>
      </c>
      <c r="C52" s="278" t="s">
        <v>1531</v>
      </c>
      <c r="D52" s="278">
        <v>40</v>
      </c>
      <c r="E52" s="278" t="s">
        <v>1465</v>
      </c>
      <c r="F52" s="280">
        <v>0.375</v>
      </c>
      <c r="G52" s="281">
        <v>44587</v>
      </c>
      <c r="H52" s="278"/>
      <c r="I52" s="278" t="s">
        <v>117</v>
      </c>
      <c r="J52" s="278" t="s">
        <v>1455</v>
      </c>
      <c r="K52" s="282">
        <f t="shared" si="2"/>
        <v>1</v>
      </c>
      <c r="L52" s="278">
        <f t="shared" si="0"/>
        <v>2022</v>
      </c>
      <c r="M52" s="282">
        <f t="shared" ca="1" si="1"/>
        <v>1</v>
      </c>
      <c r="N52" s="282">
        <f>MONTH(Таблица10[[#This Row],[Дата погрузки]])</f>
        <v>1</v>
      </c>
      <c r="O52" s="278" t="str">
        <f>Таблица10[[#This Row],[плательщик ЖД тариф]]</f>
        <v>Евросиб</v>
      </c>
      <c r="P52" s="278"/>
      <c r="Q52" s="278"/>
      <c r="R52" s="278"/>
      <c r="S52" s="278"/>
      <c r="T52" s="278"/>
      <c r="U52" s="278"/>
      <c r="V52" s="278"/>
      <c r="W52" s="278"/>
      <c r="X52" s="278"/>
      <c r="Y52" s="278"/>
      <c r="Z52" s="278"/>
    </row>
    <row r="53" spans="1:26" ht="13.2">
      <c r="A53" s="278" t="s">
        <v>1466</v>
      </c>
      <c r="B53" s="281">
        <v>44586</v>
      </c>
      <c r="C53" s="278" t="s">
        <v>1532</v>
      </c>
      <c r="D53" s="278">
        <v>40</v>
      </c>
      <c r="E53" s="278" t="s">
        <v>1465</v>
      </c>
      <c r="F53" s="280">
        <v>0.33333333333333331</v>
      </c>
      <c r="G53" s="281">
        <v>44587</v>
      </c>
      <c r="H53" s="278"/>
      <c r="I53" s="278" t="s">
        <v>117</v>
      </c>
      <c r="J53" s="278" t="s">
        <v>1455</v>
      </c>
      <c r="K53" s="282">
        <f t="shared" si="2"/>
        <v>1</v>
      </c>
      <c r="L53" s="278">
        <f t="shared" si="0"/>
        <v>2022</v>
      </c>
      <c r="M53" s="282">
        <f t="shared" ca="1" si="1"/>
        <v>1</v>
      </c>
      <c r="N53" s="282">
        <f>MONTH(Таблица10[[#This Row],[Дата погрузки]])</f>
        <v>1</v>
      </c>
      <c r="O53" s="278" t="str">
        <f>Таблица10[[#This Row],[плательщик ЖД тариф]]</f>
        <v>Евросиб</v>
      </c>
      <c r="P53" s="278"/>
      <c r="Q53" s="278"/>
      <c r="R53" s="278"/>
      <c r="S53" s="278"/>
      <c r="T53" s="278"/>
      <c r="U53" s="278"/>
      <c r="V53" s="278"/>
      <c r="W53" s="278"/>
      <c r="X53" s="278"/>
      <c r="Y53" s="278"/>
      <c r="Z53" s="278"/>
    </row>
    <row r="54" spans="1:26" ht="13.2">
      <c r="A54" s="278" t="s">
        <v>1463</v>
      </c>
      <c r="B54" s="281">
        <v>44586</v>
      </c>
      <c r="C54" s="278" t="s">
        <v>1533</v>
      </c>
      <c r="D54" s="278">
        <v>40</v>
      </c>
      <c r="E54" s="278" t="s">
        <v>1465</v>
      </c>
      <c r="F54" s="280">
        <v>0.54166666666666663</v>
      </c>
      <c r="G54" s="281">
        <v>44587</v>
      </c>
      <c r="H54" s="278"/>
      <c r="I54" s="278" t="s">
        <v>117</v>
      </c>
      <c r="J54" s="278" t="s">
        <v>1455</v>
      </c>
      <c r="K54" s="282">
        <f t="shared" si="2"/>
        <v>1</v>
      </c>
      <c r="L54" s="278">
        <f t="shared" si="0"/>
        <v>2022</v>
      </c>
      <c r="M54" s="282">
        <f t="shared" ca="1" si="1"/>
        <v>1</v>
      </c>
      <c r="N54" s="282">
        <f>MONTH(Таблица10[[#This Row],[Дата погрузки]])</f>
        <v>1</v>
      </c>
      <c r="O54" s="278" t="str">
        <f>Таблица10[[#This Row],[плательщик ЖД тариф]]</f>
        <v>Евросиб</v>
      </c>
      <c r="P54" s="278"/>
      <c r="Q54" s="278"/>
      <c r="R54" s="278"/>
      <c r="S54" s="278"/>
      <c r="T54" s="278"/>
      <c r="U54" s="278"/>
      <c r="V54" s="278"/>
      <c r="W54" s="278"/>
      <c r="X54" s="278"/>
      <c r="Y54" s="278"/>
      <c r="Z54" s="278"/>
    </row>
    <row r="55" spans="1:26" ht="13.2">
      <c r="A55" s="278" t="s">
        <v>1456</v>
      </c>
      <c r="B55" s="281">
        <v>44586</v>
      </c>
      <c r="C55" s="278" t="s">
        <v>1534</v>
      </c>
      <c r="D55" s="278">
        <v>40</v>
      </c>
      <c r="E55" s="278" t="s">
        <v>1535</v>
      </c>
      <c r="F55" s="280">
        <v>4.1666666666666664E-2</v>
      </c>
      <c r="G55" s="281">
        <v>44587</v>
      </c>
      <c r="H55" s="278"/>
      <c r="I55" s="278" t="s">
        <v>117</v>
      </c>
      <c r="J55" s="278" t="s">
        <v>1455</v>
      </c>
      <c r="K55" s="282">
        <f t="shared" si="2"/>
        <v>1</v>
      </c>
      <c r="L55" s="278">
        <f t="shared" si="0"/>
        <v>2022</v>
      </c>
      <c r="M55" s="282">
        <f t="shared" ca="1" si="1"/>
        <v>1</v>
      </c>
      <c r="N55" s="282">
        <f>MONTH(Таблица10[[#This Row],[Дата погрузки]])</f>
        <v>1</v>
      </c>
      <c r="O55" s="278" t="str">
        <f>Таблица10[[#This Row],[плательщик ЖД тариф]]</f>
        <v>Евросиб</v>
      </c>
      <c r="P55" s="278"/>
      <c r="Q55" s="278"/>
      <c r="R55" s="278"/>
      <c r="S55" s="278"/>
      <c r="T55" s="278"/>
      <c r="U55" s="278"/>
      <c r="V55" s="278"/>
      <c r="W55" s="278"/>
      <c r="X55" s="278"/>
      <c r="Y55" s="278"/>
      <c r="Z55" s="278"/>
    </row>
    <row r="56" spans="1:26" ht="13.2">
      <c r="A56" s="278" t="s">
        <v>1456</v>
      </c>
      <c r="B56" s="281">
        <v>44586</v>
      </c>
      <c r="C56" s="278" t="s">
        <v>1536</v>
      </c>
      <c r="D56" s="278">
        <v>40</v>
      </c>
      <c r="E56" s="278" t="s">
        <v>1537</v>
      </c>
      <c r="F56" s="280">
        <v>0.91666666666666663</v>
      </c>
      <c r="G56" s="281">
        <v>44591</v>
      </c>
      <c r="H56" s="278"/>
      <c r="I56" s="4" t="s">
        <v>99</v>
      </c>
      <c r="J56" s="278" t="s">
        <v>1455</v>
      </c>
      <c r="K56" s="282">
        <f t="shared" si="2"/>
        <v>1</v>
      </c>
      <c r="L56" s="278">
        <f t="shared" si="0"/>
        <v>2022</v>
      </c>
      <c r="M56" s="282">
        <f t="shared" ca="1" si="1"/>
        <v>5</v>
      </c>
      <c r="N56" s="282">
        <f>MONTH(Таблица10[[#This Row],[Дата погрузки]])</f>
        <v>1</v>
      </c>
      <c r="O56" s="278" t="str">
        <f>Таблица10[[#This Row],[плательщик ЖД тариф]]</f>
        <v>ТрансКонтейнер</v>
      </c>
      <c r="P56" s="278"/>
      <c r="Q56" s="278"/>
      <c r="R56" s="278"/>
      <c r="S56" s="278"/>
      <c r="T56" s="278"/>
      <c r="U56" s="278"/>
      <c r="V56" s="278"/>
      <c r="W56" s="278"/>
      <c r="X56" s="278"/>
      <c r="Y56" s="278"/>
      <c r="Z56" s="278"/>
    </row>
    <row r="57" spans="1:26" ht="13.2">
      <c r="A57" s="278" t="s">
        <v>1456</v>
      </c>
      <c r="B57" s="281">
        <v>44587</v>
      </c>
      <c r="C57" s="278" t="s">
        <v>1538</v>
      </c>
      <c r="D57" s="278">
        <v>40</v>
      </c>
      <c r="E57" s="278" t="s">
        <v>1539</v>
      </c>
      <c r="F57" s="280">
        <v>0.89583333333333337</v>
      </c>
      <c r="G57" s="281">
        <v>44591</v>
      </c>
      <c r="H57" s="278"/>
      <c r="I57" s="4" t="s">
        <v>99</v>
      </c>
      <c r="J57" s="278" t="s">
        <v>1455</v>
      </c>
      <c r="K57" s="282">
        <f t="shared" si="2"/>
        <v>1</v>
      </c>
      <c r="L57" s="278">
        <f t="shared" si="0"/>
        <v>2022</v>
      </c>
      <c r="M57" s="282">
        <f t="shared" ca="1" si="1"/>
        <v>4</v>
      </c>
      <c r="N57" s="282">
        <f>MONTH(Таблица10[[#This Row],[Дата погрузки]])</f>
        <v>1</v>
      </c>
      <c r="O57" s="278" t="str">
        <f>Таблица10[[#This Row],[плательщик ЖД тариф]]</f>
        <v>ТрансКонтейнер</v>
      </c>
      <c r="P57" s="278"/>
      <c r="Q57" s="278"/>
      <c r="R57" s="278"/>
      <c r="S57" s="278"/>
      <c r="T57" s="278"/>
      <c r="U57" s="278"/>
      <c r="V57" s="278"/>
      <c r="W57" s="278"/>
      <c r="X57" s="278"/>
      <c r="Y57" s="278"/>
      <c r="Z57" s="278"/>
    </row>
    <row r="58" spans="1:26" ht="17.25" customHeight="1">
      <c r="A58" s="278" t="s">
        <v>1456</v>
      </c>
      <c r="B58" s="281">
        <v>44587</v>
      </c>
      <c r="C58" s="278" t="s">
        <v>1540</v>
      </c>
      <c r="D58" s="278">
        <v>40</v>
      </c>
      <c r="E58" s="278" t="s">
        <v>1539</v>
      </c>
      <c r="F58" s="280">
        <v>4.1666666666666664E-2</v>
      </c>
      <c r="G58" s="281">
        <v>44591</v>
      </c>
      <c r="H58" s="278"/>
      <c r="I58" s="4" t="s">
        <v>99</v>
      </c>
      <c r="J58" s="278" t="s">
        <v>1455</v>
      </c>
      <c r="K58" s="282">
        <f t="shared" si="2"/>
        <v>1</v>
      </c>
      <c r="L58" s="278">
        <f t="shared" si="0"/>
        <v>2022</v>
      </c>
      <c r="M58" s="282">
        <f t="shared" ca="1" si="1"/>
        <v>4</v>
      </c>
      <c r="N58" s="282">
        <f>MONTH(Таблица10[[#This Row],[Дата погрузки]])</f>
        <v>1</v>
      </c>
      <c r="O58" s="278" t="str">
        <f>Таблица10[[#This Row],[плательщик ЖД тариф]]</f>
        <v>ТрансКонтейнер</v>
      </c>
      <c r="P58" s="278"/>
      <c r="Q58" s="278"/>
      <c r="R58" s="278"/>
      <c r="S58" s="278"/>
      <c r="T58" s="278"/>
      <c r="U58" s="278"/>
      <c r="V58" s="278"/>
      <c r="W58" s="278"/>
      <c r="X58" s="278"/>
      <c r="Y58" s="278"/>
      <c r="Z58" s="278"/>
    </row>
    <row r="59" spans="1:26" ht="16.5" customHeight="1">
      <c r="A59" s="278" t="s">
        <v>1489</v>
      </c>
      <c r="B59" s="281">
        <v>44587</v>
      </c>
      <c r="C59" s="278" t="s">
        <v>1541</v>
      </c>
      <c r="D59" s="278">
        <v>40</v>
      </c>
      <c r="E59" s="278" t="s">
        <v>1499</v>
      </c>
      <c r="F59" s="280">
        <v>0.6875</v>
      </c>
      <c r="G59" s="281">
        <v>44591</v>
      </c>
      <c r="H59" s="278"/>
      <c r="I59" s="4" t="s">
        <v>99</v>
      </c>
      <c r="J59" s="278" t="s">
        <v>1455</v>
      </c>
      <c r="K59" s="282">
        <f t="shared" si="2"/>
        <v>1</v>
      </c>
      <c r="L59" s="278">
        <f t="shared" si="0"/>
        <v>2022</v>
      </c>
      <c r="M59" s="282">
        <f t="shared" ca="1" si="1"/>
        <v>4</v>
      </c>
      <c r="N59" s="282">
        <f>MONTH(Таблица10[[#This Row],[Дата погрузки]])</f>
        <v>1</v>
      </c>
      <c r="O59" s="278" t="str">
        <f>Таблица10[[#This Row],[плательщик ЖД тариф]]</f>
        <v>ТрансКонтейнер</v>
      </c>
      <c r="P59" s="278"/>
      <c r="Q59" s="278"/>
      <c r="R59" s="278"/>
      <c r="S59" s="278"/>
      <c r="T59" s="278"/>
      <c r="U59" s="278"/>
      <c r="V59" s="278"/>
      <c r="W59" s="278"/>
      <c r="X59" s="278"/>
      <c r="Y59" s="278"/>
      <c r="Z59" s="278"/>
    </row>
    <row r="60" spans="1:26" ht="13.2">
      <c r="A60" s="278" t="s">
        <v>1466</v>
      </c>
      <c r="B60" s="281">
        <v>44587</v>
      </c>
      <c r="C60" s="278" t="s">
        <v>1542</v>
      </c>
      <c r="D60" s="278">
        <v>40</v>
      </c>
      <c r="E60" s="278" t="s">
        <v>1465</v>
      </c>
      <c r="F60" s="280">
        <v>0.375</v>
      </c>
      <c r="G60" s="281">
        <v>44593</v>
      </c>
      <c r="H60" s="278"/>
      <c r="I60" s="278" t="s">
        <v>117</v>
      </c>
      <c r="J60" s="278" t="s">
        <v>1455</v>
      </c>
      <c r="K60" s="282">
        <f t="shared" si="2"/>
        <v>1</v>
      </c>
      <c r="L60" s="278">
        <f t="shared" si="0"/>
        <v>2022</v>
      </c>
      <c r="M60" s="282">
        <f t="shared" ca="1" si="1"/>
        <v>6</v>
      </c>
      <c r="N60" s="282">
        <f>MONTH(Таблица10[[#This Row],[Дата погрузки]])</f>
        <v>1</v>
      </c>
      <c r="O60" s="278" t="str">
        <f>Таблица10[[#This Row],[плательщик ЖД тариф]]</f>
        <v>Евросиб</v>
      </c>
      <c r="P60" s="278"/>
      <c r="Q60" s="278"/>
      <c r="R60" s="278"/>
      <c r="S60" s="278"/>
      <c r="T60" s="278"/>
      <c r="U60" s="278"/>
      <c r="V60" s="278"/>
      <c r="W60" s="278"/>
      <c r="X60" s="278"/>
      <c r="Y60" s="278"/>
      <c r="Z60" s="278"/>
    </row>
    <row r="61" spans="1:26" ht="13.2">
      <c r="A61" s="278" t="s">
        <v>1466</v>
      </c>
      <c r="B61" s="281">
        <v>44587</v>
      </c>
      <c r="C61" s="278" t="s">
        <v>1543</v>
      </c>
      <c r="D61" s="278">
        <v>40</v>
      </c>
      <c r="E61" s="278" t="s">
        <v>1468</v>
      </c>
      <c r="F61" s="280">
        <v>0.5</v>
      </c>
      <c r="G61" s="281">
        <v>44593</v>
      </c>
      <c r="H61" s="278"/>
      <c r="I61" s="278" t="s">
        <v>117</v>
      </c>
      <c r="J61" s="278" t="s">
        <v>1455</v>
      </c>
      <c r="K61" s="282">
        <f t="shared" si="2"/>
        <v>1</v>
      </c>
      <c r="L61" s="278">
        <f t="shared" si="0"/>
        <v>2022</v>
      </c>
      <c r="M61" s="282">
        <f t="shared" ca="1" si="1"/>
        <v>6</v>
      </c>
      <c r="N61" s="282">
        <f>MONTH(Таблица10[[#This Row],[Дата погрузки]])</f>
        <v>1</v>
      </c>
      <c r="O61" s="278" t="str">
        <f>Таблица10[[#This Row],[плательщик ЖД тариф]]</f>
        <v>Евросиб</v>
      </c>
      <c r="P61" s="278"/>
      <c r="Q61" s="278"/>
      <c r="R61" s="278"/>
      <c r="S61" s="278"/>
      <c r="T61" s="278"/>
      <c r="U61" s="278"/>
      <c r="V61" s="278"/>
      <c r="W61" s="278"/>
      <c r="X61" s="278"/>
      <c r="Y61" s="278"/>
      <c r="Z61" s="278"/>
    </row>
    <row r="62" spans="1:26" ht="13.2">
      <c r="A62" s="278" t="s">
        <v>1461</v>
      </c>
      <c r="B62" s="281">
        <v>44588</v>
      </c>
      <c r="C62" s="278" t="s">
        <v>1544</v>
      </c>
      <c r="D62" s="278">
        <v>40</v>
      </c>
      <c r="E62" s="278" t="s">
        <v>1545</v>
      </c>
      <c r="F62" s="280">
        <v>0.41666666666666669</v>
      </c>
      <c r="G62" s="281">
        <v>44591</v>
      </c>
      <c r="H62" s="278"/>
      <c r="I62" s="4" t="s">
        <v>99</v>
      </c>
      <c r="J62" s="278" t="s">
        <v>1455</v>
      </c>
      <c r="K62" s="282">
        <f t="shared" si="2"/>
        <v>1</v>
      </c>
      <c r="L62" s="278">
        <f t="shared" si="0"/>
        <v>2022</v>
      </c>
      <c r="M62" s="282">
        <f t="shared" ca="1" si="1"/>
        <v>3</v>
      </c>
      <c r="N62" s="282">
        <f>MONTH(Таблица10[[#This Row],[Дата погрузки]])</f>
        <v>1</v>
      </c>
      <c r="O62" s="278" t="str">
        <f>Таблица10[[#This Row],[плательщик ЖД тариф]]</f>
        <v>ТрансКонтейнер</v>
      </c>
      <c r="P62" s="278"/>
      <c r="Q62" s="278"/>
      <c r="R62" s="278"/>
      <c r="S62" s="278"/>
      <c r="T62" s="278"/>
      <c r="U62" s="278"/>
      <c r="V62" s="278"/>
      <c r="W62" s="278"/>
      <c r="X62" s="278"/>
      <c r="Y62" s="278"/>
      <c r="Z62" s="278"/>
    </row>
    <row r="63" spans="1:26" ht="13.2">
      <c r="A63" s="278" t="s">
        <v>1471</v>
      </c>
      <c r="B63" s="281">
        <v>44588</v>
      </c>
      <c r="C63" s="278" t="s">
        <v>1546</v>
      </c>
      <c r="D63" s="278">
        <v>40</v>
      </c>
      <c r="E63" s="278" t="s">
        <v>1547</v>
      </c>
      <c r="F63" s="280">
        <v>0.41666666666666669</v>
      </c>
      <c r="G63" s="281">
        <v>44591</v>
      </c>
      <c r="H63" s="278"/>
      <c r="I63" s="4" t="s">
        <v>99</v>
      </c>
      <c r="J63" s="278" t="s">
        <v>1455</v>
      </c>
      <c r="K63" s="282">
        <f t="shared" si="2"/>
        <v>1</v>
      </c>
      <c r="L63" s="278">
        <f t="shared" si="0"/>
        <v>2022</v>
      </c>
      <c r="M63" s="282">
        <f t="shared" ca="1" si="1"/>
        <v>3</v>
      </c>
      <c r="N63" s="282">
        <f>MONTH(Таблица10[[#This Row],[Дата погрузки]])</f>
        <v>1</v>
      </c>
      <c r="O63" s="278" t="str">
        <f>Таблица10[[#This Row],[плательщик ЖД тариф]]</f>
        <v>ТрансКонтейнер</v>
      </c>
      <c r="P63" s="278"/>
      <c r="Q63" s="278"/>
      <c r="R63" s="278"/>
      <c r="S63" s="278"/>
      <c r="T63" s="278"/>
      <c r="U63" s="278"/>
      <c r="V63" s="278"/>
      <c r="W63" s="278"/>
      <c r="X63" s="278"/>
      <c r="Y63" s="278"/>
      <c r="Z63" s="278"/>
    </row>
    <row r="64" spans="1:26" ht="13.2">
      <c r="A64" s="278" t="s">
        <v>1466</v>
      </c>
      <c r="B64" s="281">
        <v>44588</v>
      </c>
      <c r="C64" s="278" t="s">
        <v>1548</v>
      </c>
      <c r="D64" s="278">
        <v>40</v>
      </c>
      <c r="E64" s="278" t="s">
        <v>1539</v>
      </c>
      <c r="F64" s="280"/>
      <c r="G64" s="281">
        <v>44594</v>
      </c>
      <c r="H64" s="278"/>
      <c r="I64" s="4" t="s">
        <v>99</v>
      </c>
      <c r="J64" s="278" t="s">
        <v>1455</v>
      </c>
      <c r="K64" s="282">
        <f t="shared" si="2"/>
        <v>1</v>
      </c>
      <c r="L64" s="278">
        <f t="shared" si="0"/>
        <v>2022</v>
      </c>
      <c r="M64" s="282">
        <f t="shared" ca="1" si="1"/>
        <v>6</v>
      </c>
      <c r="N64" s="282">
        <f>MONTH(Таблица10[[#This Row],[Дата погрузки]])</f>
        <v>1</v>
      </c>
      <c r="O64" s="278" t="str">
        <f>Таблица10[[#This Row],[плательщик ЖД тариф]]</f>
        <v>ТрансКонтейнер</v>
      </c>
      <c r="P64" s="278"/>
      <c r="Q64" s="278"/>
      <c r="R64" s="278"/>
      <c r="S64" s="278"/>
      <c r="T64" s="278"/>
      <c r="U64" s="278"/>
      <c r="V64" s="278"/>
      <c r="W64" s="278"/>
      <c r="X64" s="278"/>
      <c r="Y64" s="278"/>
      <c r="Z64" s="278"/>
    </row>
    <row r="65" spans="1:26" ht="13.2">
      <c r="A65" s="278" t="s">
        <v>1466</v>
      </c>
      <c r="B65" s="281">
        <v>44588</v>
      </c>
      <c r="C65" s="278" t="s">
        <v>1549</v>
      </c>
      <c r="D65" s="278">
        <v>40</v>
      </c>
      <c r="E65" s="278" t="s">
        <v>1539</v>
      </c>
      <c r="F65" s="280">
        <v>0.54166666666666663</v>
      </c>
      <c r="G65" s="281">
        <v>44591</v>
      </c>
      <c r="H65" s="278"/>
      <c r="I65" s="4" t="s">
        <v>99</v>
      </c>
      <c r="J65" s="278" t="s">
        <v>1455</v>
      </c>
      <c r="K65" s="282">
        <f t="shared" si="2"/>
        <v>1</v>
      </c>
      <c r="L65" s="278">
        <f t="shared" si="0"/>
        <v>2022</v>
      </c>
      <c r="M65" s="282">
        <f t="shared" ca="1" si="1"/>
        <v>3</v>
      </c>
      <c r="N65" s="282">
        <f>MONTH(Таблица10[[#This Row],[Дата погрузки]])</f>
        <v>1</v>
      </c>
      <c r="O65" s="278" t="str">
        <f>Таблица10[[#This Row],[плательщик ЖД тариф]]</f>
        <v>ТрансКонтейнер</v>
      </c>
      <c r="P65" s="278"/>
      <c r="Q65" s="278"/>
      <c r="R65" s="278"/>
      <c r="S65" s="278"/>
      <c r="T65" s="278"/>
      <c r="U65" s="278"/>
      <c r="V65" s="278"/>
      <c r="W65" s="278"/>
      <c r="X65" s="278"/>
      <c r="Y65" s="278"/>
      <c r="Z65" s="278"/>
    </row>
    <row r="66" spans="1:26" ht="13.2">
      <c r="A66" s="278" t="s">
        <v>1497</v>
      </c>
      <c r="B66" s="281">
        <v>44588</v>
      </c>
      <c r="C66" s="278" t="s">
        <v>1550</v>
      </c>
      <c r="D66" s="278">
        <v>40</v>
      </c>
      <c r="E66" s="278" t="s">
        <v>1545</v>
      </c>
      <c r="F66" s="280">
        <v>0.66666666666666663</v>
      </c>
      <c r="G66" s="281">
        <v>44591</v>
      </c>
      <c r="H66" s="278"/>
      <c r="I66" s="4" t="s">
        <v>99</v>
      </c>
      <c r="J66" s="278" t="s">
        <v>1455</v>
      </c>
      <c r="K66" s="282">
        <f t="shared" si="2"/>
        <v>1</v>
      </c>
      <c r="L66" s="278">
        <f t="shared" si="0"/>
        <v>2022</v>
      </c>
      <c r="M66" s="282">
        <f t="shared" ca="1" si="1"/>
        <v>3</v>
      </c>
      <c r="N66" s="282">
        <f>MONTH(Таблица10[[#This Row],[Дата погрузки]])</f>
        <v>1</v>
      </c>
      <c r="O66" s="278" t="str">
        <f>Таблица10[[#This Row],[плательщик ЖД тариф]]</f>
        <v>ТрансКонтейнер</v>
      </c>
      <c r="P66" s="278"/>
      <c r="Q66" s="278"/>
      <c r="R66" s="278"/>
      <c r="S66" s="278"/>
      <c r="T66" s="278"/>
      <c r="U66" s="278"/>
      <c r="V66" s="278"/>
      <c r="W66" s="278"/>
      <c r="X66" s="278"/>
      <c r="Y66" s="278"/>
      <c r="Z66" s="278"/>
    </row>
    <row r="67" spans="1:26" ht="13.2">
      <c r="A67" s="278" t="s">
        <v>1497</v>
      </c>
      <c r="B67" s="281">
        <v>44589</v>
      </c>
      <c r="C67" s="278" t="s">
        <v>1551</v>
      </c>
      <c r="D67" s="278">
        <v>40</v>
      </c>
      <c r="E67" s="278" t="s">
        <v>1470</v>
      </c>
      <c r="F67" s="280">
        <v>0.375</v>
      </c>
      <c r="G67" s="281">
        <v>44593</v>
      </c>
      <c r="H67" s="278"/>
      <c r="I67" s="278" t="s">
        <v>117</v>
      </c>
      <c r="J67" s="278" t="s">
        <v>1455</v>
      </c>
      <c r="K67" s="282">
        <f t="shared" si="2"/>
        <v>1</v>
      </c>
      <c r="L67" s="278">
        <f t="shared" si="0"/>
        <v>2022</v>
      </c>
      <c r="M67" s="282">
        <f t="shared" ca="1" si="1"/>
        <v>4</v>
      </c>
      <c r="N67" s="282">
        <f>MONTH(Таблица10[[#This Row],[Дата погрузки]])</f>
        <v>1</v>
      </c>
      <c r="O67" s="278" t="str">
        <f>Таблица10[[#This Row],[плательщик ЖД тариф]]</f>
        <v>Евросиб</v>
      </c>
      <c r="P67" s="278"/>
      <c r="Q67" s="278"/>
      <c r="R67" s="278"/>
      <c r="S67" s="278"/>
      <c r="T67" s="278"/>
      <c r="U67" s="278"/>
      <c r="V67" s="278"/>
      <c r="W67" s="278"/>
      <c r="X67" s="278"/>
      <c r="Y67" s="278"/>
      <c r="Z67" s="278"/>
    </row>
    <row r="68" spans="1:26" ht="13.2">
      <c r="A68" s="278" t="s">
        <v>1497</v>
      </c>
      <c r="B68" s="281">
        <v>44589</v>
      </c>
      <c r="C68" s="278" t="s">
        <v>1552</v>
      </c>
      <c r="D68" s="278">
        <v>40</v>
      </c>
      <c r="E68" s="278" t="s">
        <v>1470</v>
      </c>
      <c r="F68" s="280">
        <v>0.625</v>
      </c>
      <c r="G68" s="281">
        <v>44593</v>
      </c>
      <c r="H68" s="278"/>
      <c r="I68" s="278" t="s">
        <v>117</v>
      </c>
      <c r="J68" s="278" t="s">
        <v>1455</v>
      </c>
      <c r="K68" s="282">
        <f t="shared" si="2"/>
        <v>1</v>
      </c>
      <c r="L68" s="278">
        <f t="shared" si="0"/>
        <v>2022</v>
      </c>
      <c r="M68" s="282">
        <f t="shared" ca="1" si="1"/>
        <v>4</v>
      </c>
      <c r="N68" s="282">
        <f>MONTH(Таблица10[[#This Row],[Дата погрузки]])</f>
        <v>1</v>
      </c>
      <c r="O68" s="278" t="str">
        <f>Таблица10[[#This Row],[плательщик ЖД тариф]]</f>
        <v>Евросиб</v>
      </c>
      <c r="P68" s="278"/>
      <c r="Q68" s="278"/>
      <c r="R68" s="278"/>
      <c r="S68" s="278"/>
      <c r="T68" s="278"/>
      <c r="U68" s="278"/>
      <c r="V68" s="278"/>
      <c r="W68" s="278"/>
      <c r="X68" s="278"/>
      <c r="Y68" s="278"/>
      <c r="Z68" s="278"/>
    </row>
    <row r="69" spans="1:26" ht="13.2">
      <c r="A69" s="278" t="s">
        <v>1456</v>
      </c>
      <c r="B69" s="281">
        <v>44589</v>
      </c>
      <c r="C69" s="278" t="s">
        <v>1553</v>
      </c>
      <c r="D69" s="278">
        <v>40</v>
      </c>
      <c r="E69" s="278" t="s">
        <v>1554</v>
      </c>
      <c r="F69" s="280">
        <v>4.1666666666666664E-2</v>
      </c>
      <c r="G69" s="281">
        <v>44594</v>
      </c>
      <c r="H69" s="278"/>
      <c r="I69" s="4" t="s">
        <v>99</v>
      </c>
      <c r="J69" s="278" t="s">
        <v>1455</v>
      </c>
      <c r="K69" s="282">
        <f t="shared" si="2"/>
        <v>1</v>
      </c>
      <c r="L69" s="278">
        <f t="shared" si="0"/>
        <v>2022</v>
      </c>
      <c r="M69" s="282">
        <f t="shared" ca="1" si="1"/>
        <v>5</v>
      </c>
      <c r="N69" s="282">
        <f>MONTH(Таблица10[[#This Row],[Дата погрузки]])</f>
        <v>1</v>
      </c>
      <c r="O69" s="278" t="str">
        <f>Таблица10[[#This Row],[плательщик ЖД тариф]]</f>
        <v>ТрансКонтейнер</v>
      </c>
      <c r="P69" s="278"/>
      <c r="Q69" s="278"/>
      <c r="R69" s="278"/>
      <c r="S69" s="278"/>
      <c r="T69" s="278"/>
      <c r="U69" s="278"/>
      <c r="V69" s="278"/>
      <c r="W69" s="278"/>
      <c r="X69" s="278"/>
      <c r="Y69" s="278"/>
      <c r="Z69" s="278"/>
    </row>
    <row r="70" spans="1:26" ht="13.2">
      <c r="A70" s="278" t="s">
        <v>1456</v>
      </c>
      <c r="B70" s="281">
        <v>44589</v>
      </c>
      <c r="C70" s="278" t="s">
        <v>1555</v>
      </c>
      <c r="D70" s="278">
        <v>40</v>
      </c>
      <c r="E70" s="278" t="s">
        <v>1545</v>
      </c>
      <c r="F70" s="280">
        <v>0.875</v>
      </c>
      <c r="G70" s="281">
        <v>44594</v>
      </c>
      <c r="H70" s="278"/>
      <c r="I70" s="4" t="s">
        <v>99</v>
      </c>
      <c r="J70" s="278" t="s">
        <v>1455</v>
      </c>
      <c r="K70" s="282">
        <f t="shared" si="2"/>
        <v>1</v>
      </c>
      <c r="L70" s="278">
        <f t="shared" si="0"/>
        <v>2022</v>
      </c>
      <c r="M70" s="282">
        <f t="shared" ca="1" si="1"/>
        <v>5</v>
      </c>
      <c r="N70" s="282">
        <f>MONTH(Таблица10[[#This Row],[Дата погрузки]])</f>
        <v>1</v>
      </c>
      <c r="O70" s="278" t="str">
        <f>Таблица10[[#This Row],[плательщик ЖД тариф]]</f>
        <v>ТрансКонтейнер</v>
      </c>
      <c r="P70" s="278"/>
      <c r="Q70" s="278"/>
      <c r="R70" s="278"/>
      <c r="S70" s="278"/>
      <c r="T70" s="278"/>
      <c r="U70" s="278"/>
      <c r="V70" s="278"/>
      <c r="W70" s="278"/>
      <c r="X70" s="278"/>
      <c r="Y70" s="278"/>
      <c r="Z70" s="278" t="s">
        <v>1521</v>
      </c>
    </row>
    <row r="71" spans="1:26" ht="13.2">
      <c r="A71" s="278" t="s">
        <v>1466</v>
      </c>
      <c r="B71" s="281">
        <v>44589</v>
      </c>
      <c r="C71" s="278" t="s">
        <v>1556</v>
      </c>
      <c r="D71" s="278">
        <v>40</v>
      </c>
      <c r="E71" s="278" t="s">
        <v>1501</v>
      </c>
      <c r="F71" s="280"/>
      <c r="G71" s="281">
        <v>44594</v>
      </c>
      <c r="H71" s="278"/>
      <c r="I71" s="4" t="s">
        <v>99</v>
      </c>
      <c r="J71" s="278" t="s">
        <v>1455</v>
      </c>
      <c r="K71" s="282">
        <f t="shared" si="2"/>
        <v>1</v>
      </c>
      <c r="L71" s="278">
        <f t="shared" si="0"/>
        <v>2022</v>
      </c>
      <c r="M71" s="282">
        <f t="shared" ca="1" si="1"/>
        <v>5</v>
      </c>
      <c r="N71" s="282">
        <f>MONTH(Таблица10[[#This Row],[Дата погрузки]])</f>
        <v>1</v>
      </c>
      <c r="O71" s="278" t="str">
        <f>Таблица10[[#This Row],[плательщик ЖД тариф]]</f>
        <v>ТрансКонтейнер</v>
      </c>
      <c r="P71" s="278"/>
      <c r="Q71" s="278"/>
      <c r="R71" s="278"/>
      <c r="S71" s="278"/>
      <c r="T71" s="278"/>
      <c r="U71" s="278"/>
      <c r="V71" s="278"/>
      <c r="W71" s="278"/>
      <c r="X71" s="278"/>
      <c r="Y71" s="278"/>
      <c r="Z71" s="278"/>
    </row>
    <row r="72" spans="1:26" ht="13.2">
      <c r="A72" s="278" t="s">
        <v>1471</v>
      </c>
      <c r="B72" s="281">
        <v>44589</v>
      </c>
      <c r="C72" s="278" t="s">
        <v>1557</v>
      </c>
      <c r="D72" s="278">
        <v>40</v>
      </c>
      <c r="E72" s="278" t="s">
        <v>1501</v>
      </c>
      <c r="F72" s="280">
        <v>0.70833333333333337</v>
      </c>
      <c r="G72" s="281">
        <v>44594</v>
      </c>
      <c r="H72" s="278"/>
      <c r="I72" s="4" t="s">
        <v>99</v>
      </c>
      <c r="J72" s="278" t="s">
        <v>1455</v>
      </c>
      <c r="K72" s="282">
        <f t="shared" si="2"/>
        <v>1</v>
      </c>
      <c r="L72" s="278">
        <f t="shared" si="0"/>
        <v>2022</v>
      </c>
      <c r="M72" s="282">
        <f t="shared" ca="1" si="1"/>
        <v>5</v>
      </c>
      <c r="N72" s="282">
        <f>MONTH(Таблица10[[#This Row],[Дата погрузки]])</f>
        <v>1</v>
      </c>
      <c r="O72" s="278" t="str">
        <f>Таблица10[[#This Row],[плательщик ЖД тариф]]</f>
        <v>ТрансКонтейнер</v>
      </c>
      <c r="P72" s="278"/>
      <c r="Q72" s="278"/>
      <c r="R72" s="278"/>
      <c r="S72" s="278"/>
      <c r="T72" s="278"/>
      <c r="U72" s="278"/>
      <c r="V72" s="278"/>
      <c r="W72" s="278"/>
      <c r="X72" s="278"/>
      <c r="Y72" s="278"/>
      <c r="Z72" s="278"/>
    </row>
    <row r="73" spans="1:26" ht="13.2">
      <c r="A73" s="278" t="s">
        <v>1558</v>
      </c>
      <c r="B73" s="281">
        <v>44589</v>
      </c>
      <c r="C73" s="278" t="s">
        <v>1559</v>
      </c>
      <c r="D73" s="278">
        <v>40</v>
      </c>
      <c r="E73" s="278" t="s">
        <v>1499</v>
      </c>
      <c r="F73" s="280">
        <v>0.625</v>
      </c>
      <c r="G73" s="281">
        <v>44594</v>
      </c>
      <c r="H73" s="278"/>
      <c r="I73" s="4" t="s">
        <v>99</v>
      </c>
      <c r="J73" s="278" t="s">
        <v>1455</v>
      </c>
      <c r="K73" s="282">
        <f t="shared" si="2"/>
        <v>1</v>
      </c>
      <c r="L73" s="278">
        <f t="shared" si="0"/>
        <v>2022</v>
      </c>
      <c r="M73" s="282">
        <f t="shared" ca="1" si="1"/>
        <v>5</v>
      </c>
      <c r="N73" s="282">
        <f>MONTH(Таблица10[[#This Row],[Дата погрузки]])</f>
        <v>1</v>
      </c>
      <c r="O73" s="278" t="str">
        <f>Таблица10[[#This Row],[плательщик ЖД тариф]]</f>
        <v>ТрансКонтейнер</v>
      </c>
      <c r="P73" s="278"/>
      <c r="Q73" s="278"/>
      <c r="R73" s="278"/>
      <c r="S73" s="278"/>
      <c r="T73" s="278"/>
      <c r="U73" s="278"/>
      <c r="V73" s="278"/>
      <c r="W73" s="278"/>
      <c r="X73" s="278"/>
      <c r="Y73" s="278"/>
      <c r="Z73" s="278"/>
    </row>
    <row r="74" spans="1:26" ht="13.2">
      <c r="A74" s="278" t="s">
        <v>1456</v>
      </c>
      <c r="B74" s="281">
        <v>44592</v>
      </c>
      <c r="C74" s="278" t="s">
        <v>1560</v>
      </c>
      <c r="D74" s="278">
        <v>40</v>
      </c>
      <c r="E74" s="278" t="s">
        <v>1537</v>
      </c>
      <c r="F74" s="280">
        <v>0.375</v>
      </c>
      <c r="G74" s="281">
        <v>44596</v>
      </c>
      <c r="H74" s="278"/>
      <c r="I74" s="278" t="s">
        <v>117</v>
      </c>
      <c r="J74" s="278" t="s">
        <v>1455</v>
      </c>
      <c r="K74" s="282">
        <f t="shared" si="2"/>
        <v>1</v>
      </c>
      <c r="L74" s="278">
        <f t="shared" si="0"/>
        <v>2022</v>
      </c>
      <c r="M74" s="282">
        <f t="shared" ca="1" si="1"/>
        <v>4</v>
      </c>
      <c r="N74" s="282">
        <f>MONTH(Таблица10[[#This Row],[Дата погрузки]])</f>
        <v>1</v>
      </c>
      <c r="O74" s="278" t="str">
        <f>Таблица10[[#This Row],[плательщик ЖД тариф]]</f>
        <v>Евросиб</v>
      </c>
      <c r="P74" s="278"/>
      <c r="Q74" s="278"/>
      <c r="R74" s="278"/>
      <c r="S74" s="278"/>
      <c r="T74" s="278"/>
      <c r="U74" s="278"/>
      <c r="V74" s="278"/>
      <c r="W74" s="278"/>
      <c r="X74" s="278"/>
      <c r="Y74" s="278"/>
      <c r="Z74" s="278"/>
    </row>
    <row r="75" spans="1:26" ht="13.2">
      <c r="A75" s="278" t="s">
        <v>1456</v>
      </c>
      <c r="B75" s="281">
        <v>44592</v>
      </c>
      <c r="C75" s="278" t="s">
        <v>1561</v>
      </c>
      <c r="D75" s="278">
        <v>40</v>
      </c>
      <c r="E75" s="278" t="s">
        <v>1537</v>
      </c>
      <c r="F75" s="280">
        <v>0.375</v>
      </c>
      <c r="G75" s="281">
        <v>44596</v>
      </c>
      <c r="H75" s="278"/>
      <c r="I75" s="278" t="s">
        <v>117</v>
      </c>
      <c r="J75" s="278" t="s">
        <v>1455</v>
      </c>
      <c r="K75" s="282">
        <f t="shared" si="2"/>
        <v>1</v>
      </c>
      <c r="L75" s="278">
        <f t="shared" si="0"/>
        <v>2022</v>
      </c>
      <c r="M75" s="282">
        <f t="shared" ca="1" si="1"/>
        <v>4</v>
      </c>
      <c r="N75" s="282">
        <f>MONTH(Таблица10[[#This Row],[Дата погрузки]])</f>
        <v>1</v>
      </c>
      <c r="O75" s="278" t="str">
        <f>Таблица10[[#This Row],[плательщик ЖД тариф]]</f>
        <v>Евросиб</v>
      </c>
      <c r="P75" s="278"/>
      <c r="Q75" s="278"/>
      <c r="R75" s="278"/>
      <c r="S75" s="278"/>
      <c r="T75" s="278"/>
      <c r="U75" s="278"/>
      <c r="V75" s="278"/>
      <c r="W75" s="278"/>
      <c r="X75" s="278"/>
      <c r="Y75" s="278"/>
      <c r="Z75" s="278"/>
    </row>
    <row r="76" spans="1:26" ht="13.2">
      <c r="A76" s="278" t="s">
        <v>1456</v>
      </c>
      <c r="B76" s="281">
        <v>44592</v>
      </c>
      <c r="C76" s="278" t="s">
        <v>1562</v>
      </c>
      <c r="D76" s="278">
        <v>40</v>
      </c>
      <c r="E76" s="278" t="s">
        <v>1537</v>
      </c>
      <c r="F76" s="280">
        <v>0.58333333333333337</v>
      </c>
      <c r="G76" s="281">
        <v>44596</v>
      </c>
      <c r="H76" s="278"/>
      <c r="I76" s="278" t="s">
        <v>117</v>
      </c>
      <c r="J76" s="278" t="s">
        <v>1455</v>
      </c>
      <c r="K76" s="282">
        <f t="shared" si="2"/>
        <v>1</v>
      </c>
      <c r="L76" s="278">
        <f t="shared" si="0"/>
        <v>2022</v>
      </c>
      <c r="M76" s="282">
        <f t="shared" ca="1" si="1"/>
        <v>4</v>
      </c>
      <c r="N76" s="282">
        <f>MONTH(Таблица10[[#This Row],[Дата погрузки]])</f>
        <v>1</v>
      </c>
      <c r="O76" s="278" t="str">
        <f>Таблица10[[#This Row],[плательщик ЖД тариф]]</f>
        <v>Евросиб</v>
      </c>
      <c r="P76" s="278"/>
      <c r="Q76" s="278"/>
      <c r="R76" s="278"/>
      <c r="S76" s="278"/>
      <c r="T76" s="278"/>
      <c r="U76" s="278"/>
      <c r="V76" s="278"/>
      <c r="W76" s="278"/>
      <c r="X76" s="278"/>
      <c r="Y76" s="278"/>
      <c r="Z76" s="278"/>
    </row>
    <row r="77" spans="1:26" ht="13.2">
      <c r="A77" s="278" t="s">
        <v>1558</v>
      </c>
      <c r="B77" s="281">
        <v>44592</v>
      </c>
      <c r="C77" s="278" t="s">
        <v>1563</v>
      </c>
      <c r="D77" s="278">
        <v>40</v>
      </c>
      <c r="E77" s="278" t="s">
        <v>1470</v>
      </c>
      <c r="F77" s="280">
        <v>0.625</v>
      </c>
      <c r="G77" s="281">
        <v>44596</v>
      </c>
      <c r="H77" s="278"/>
      <c r="I77" s="278" t="s">
        <v>117</v>
      </c>
      <c r="J77" s="278" t="s">
        <v>1455</v>
      </c>
      <c r="K77" s="282">
        <f t="shared" si="2"/>
        <v>1</v>
      </c>
      <c r="L77" s="278">
        <f t="shared" si="0"/>
        <v>2022</v>
      </c>
      <c r="M77" s="282">
        <f t="shared" ca="1" si="1"/>
        <v>4</v>
      </c>
      <c r="N77" s="282">
        <f>MONTH(Таблица10[[#This Row],[Дата погрузки]])</f>
        <v>1</v>
      </c>
      <c r="O77" s="278" t="str">
        <f>Таблица10[[#This Row],[плательщик ЖД тариф]]</f>
        <v>Евросиб</v>
      </c>
      <c r="P77" s="278"/>
      <c r="Q77" s="278"/>
      <c r="R77" s="278"/>
      <c r="S77" s="278"/>
      <c r="T77" s="278"/>
      <c r="U77" s="278"/>
      <c r="V77" s="278"/>
      <c r="W77" s="278"/>
      <c r="X77" s="278"/>
      <c r="Y77" s="278"/>
      <c r="Z77" s="278"/>
    </row>
    <row r="78" spans="1:26" ht="13.2">
      <c r="A78" s="278" t="s">
        <v>1466</v>
      </c>
      <c r="B78" s="281">
        <v>44592</v>
      </c>
      <c r="C78" s="278" t="s">
        <v>1564</v>
      </c>
      <c r="D78" s="278">
        <v>40</v>
      </c>
      <c r="E78" s="278" t="s">
        <v>1470</v>
      </c>
      <c r="F78" s="280">
        <v>0.33333333333333331</v>
      </c>
      <c r="G78" s="281">
        <v>44596</v>
      </c>
      <c r="H78" s="278"/>
      <c r="I78" s="278" t="s">
        <v>117</v>
      </c>
      <c r="J78" s="278" t="s">
        <v>1455</v>
      </c>
      <c r="K78" s="282">
        <f t="shared" si="2"/>
        <v>1</v>
      </c>
      <c r="L78" s="278">
        <f t="shared" si="0"/>
        <v>2022</v>
      </c>
      <c r="M78" s="282">
        <f t="shared" ca="1" si="1"/>
        <v>4</v>
      </c>
      <c r="N78" s="282">
        <f>MONTH(Таблица10[[#This Row],[Дата погрузки]])</f>
        <v>1</v>
      </c>
      <c r="O78" s="278" t="str">
        <f>Таблица10[[#This Row],[плательщик ЖД тариф]]</f>
        <v>Евросиб</v>
      </c>
      <c r="P78" s="278"/>
      <c r="Q78" s="278"/>
      <c r="R78" s="278"/>
      <c r="S78" s="278"/>
      <c r="T78" s="278"/>
      <c r="U78" s="278"/>
      <c r="V78" s="278"/>
      <c r="W78" s="278"/>
      <c r="X78" s="278"/>
      <c r="Y78" s="278"/>
      <c r="Z78" s="278"/>
    </row>
    <row r="79" spans="1:26" ht="13.2">
      <c r="A79" s="278" t="s">
        <v>1466</v>
      </c>
      <c r="B79" s="281">
        <v>44592</v>
      </c>
      <c r="C79" s="278" t="s">
        <v>1565</v>
      </c>
      <c r="D79" s="278">
        <v>40</v>
      </c>
      <c r="E79" s="278" t="s">
        <v>1499</v>
      </c>
      <c r="F79" s="280">
        <v>0.58333333333333337</v>
      </c>
      <c r="G79" s="281">
        <v>44603</v>
      </c>
      <c r="H79" s="278"/>
      <c r="I79" s="4" t="s">
        <v>99</v>
      </c>
      <c r="J79" s="278" t="s">
        <v>1455</v>
      </c>
      <c r="K79" s="282">
        <f t="shared" si="2"/>
        <v>1</v>
      </c>
      <c r="L79" s="278">
        <f t="shared" si="0"/>
        <v>2022</v>
      </c>
      <c r="M79" s="282">
        <f t="shared" ca="1" si="1"/>
        <v>11</v>
      </c>
      <c r="N79" s="282">
        <f>MONTH(Таблица10[[#This Row],[Дата погрузки]])</f>
        <v>1</v>
      </c>
      <c r="O79" s="278" t="str">
        <f>Таблица10[[#This Row],[плательщик ЖД тариф]]</f>
        <v>ТрансКонтейнер</v>
      </c>
      <c r="P79" s="278"/>
      <c r="Q79" s="278"/>
      <c r="R79" s="278"/>
      <c r="S79" s="278"/>
      <c r="T79" s="278"/>
      <c r="U79" s="278"/>
      <c r="V79" s="278"/>
      <c r="W79" s="278"/>
      <c r="X79" s="278"/>
      <c r="Y79" s="278"/>
      <c r="Z79" s="278"/>
    </row>
    <row r="80" spans="1:26" ht="13.2">
      <c r="A80" s="278" t="s">
        <v>1566</v>
      </c>
      <c r="B80" s="281">
        <v>44593</v>
      </c>
      <c r="C80" s="278" t="s">
        <v>1567</v>
      </c>
      <c r="D80" s="278">
        <v>40</v>
      </c>
      <c r="E80" s="278" t="s">
        <v>1568</v>
      </c>
      <c r="F80" s="280">
        <v>0.375</v>
      </c>
      <c r="G80" s="281">
        <v>44599</v>
      </c>
      <c r="H80" s="278"/>
      <c r="I80" s="4" t="s">
        <v>99</v>
      </c>
      <c r="J80" s="278" t="s">
        <v>1455</v>
      </c>
      <c r="K80" s="282">
        <f t="shared" si="2"/>
        <v>2</v>
      </c>
      <c r="L80" s="278">
        <f t="shared" si="0"/>
        <v>2022</v>
      </c>
      <c r="M80" s="282">
        <f t="shared" ca="1" si="1"/>
        <v>6</v>
      </c>
      <c r="N80" s="282">
        <f>MONTH(Таблица10[[#This Row],[Дата погрузки]])</f>
        <v>2</v>
      </c>
      <c r="O80" s="278" t="str">
        <f>Таблица10[[#This Row],[плательщик ЖД тариф]]</f>
        <v>ТрансКонтейнер</v>
      </c>
      <c r="P80" s="278"/>
      <c r="Q80" s="278"/>
      <c r="R80" s="278"/>
      <c r="S80" s="278"/>
      <c r="T80" s="278"/>
      <c r="U80" s="278"/>
      <c r="V80" s="278"/>
      <c r="W80" s="278"/>
      <c r="X80" s="278"/>
      <c r="Y80" s="278"/>
      <c r="Z80" s="278"/>
    </row>
    <row r="81" spans="1:26" ht="13.2">
      <c r="A81" s="278" t="s">
        <v>1466</v>
      </c>
      <c r="B81" s="281">
        <v>44593</v>
      </c>
      <c r="C81" s="278" t="s">
        <v>1569</v>
      </c>
      <c r="D81" s="278">
        <v>40</v>
      </c>
      <c r="E81" s="278" t="s">
        <v>1501</v>
      </c>
      <c r="F81" s="280">
        <v>0.625</v>
      </c>
      <c r="G81" s="281">
        <v>44599</v>
      </c>
      <c r="H81" s="278"/>
      <c r="I81" s="4" t="s">
        <v>99</v>
      </c>
      <c r="J81" s="278" t="s">
        <v>1455</v>
      </c>
      <c r="K81" s="282">
        <f t="shared" si="2"/>
        <v>2</v>
      </c>
      <c r="L81" s="278">
        <f t="shared" si="0"/>
        <v>2022</v>
      </c>
      <c r="M81" s="282">
        <f t="shared" ca="1" si="1"/>
        <v>6</v>
      </c>
      <c r="N81" s="282">
        <f>MONTH(Таблица10[[#This Row],[Дата погрузки]])</f>
        <v>2</v>
      </c>
      <c r="O81" s="278" t="str">
        <f>Таблица10[[#This Row],[плательщик ЖД тариф]]</f>
        <v>ТрансКонтейнер</v>
      </c>
      <c r="P81" s="278"/>
      <c r="Q81" s="278"/>
      <c r="R81" s="278"/>
      <c r="S81" s="278"/>
      <c r="T81" s="278"/>
      <c r="U81" s="278"/>
      <c r="V81" s="278"/>
      <c r="W81" s="278"/>
      <c r="X81" s="278"/>
      <c r="Y81" s="278"/>
      <c r="Z81" s="278"/>
    </row>
    <row r="82" spans="1:26" ht="13.2">
      <c r="A82" s="278" t="s">
        <v>1471</v>
      </c>
      <c r="B82" s="281">
        <v>44593</v>
      </c>
      <c r="C82" s="278" t="s">
        <v>1570</v>
      </c>
      <c r="D82" s="278">
        <v>40</v>
      </c>
      <c r="E82" s="278" t="s">
        <v>1501</v>
      </c>
      <c r="F82" s="280">
        <v>0.58333333333333337</v>
      </c>
      <c r="G82" s="281">
        <v>44599</v>
      </c>
      <c r="H82" s="278"/>
      <c r="I82" s="4" t="s">
        <v>99</v>
      </c>
      <c r="J82" s="278" t="s">
        <v>1455</v>
      </c>
      <c r="K82" s="282">
        <f t="shared" si="2"/>
        <v>2</v>
      </c>
      <c r="L82" s="278">
        <f t="shared" si="0"/>
        <v>2022</v>
      </c>
      <c r="M82" s="282">
        <f t="shared" ca="1" si="1"/>
        <v>6</v>
      </c>
      <c r="N82" s="282">
        <f>MONTH(Таблица10[[#This Row],[Дата погрузки]])</f>
        <v>2</v>
      </c>
      <c r="O82" s="278" t="str">
        <f>Таблица10[[#This Row],[плательщик ЖД тариф]]</f>
        <v>ТрансКонтейнер</v>
      </c>
      <c r="P82" s="278"/>
      <c r="Q82" s="278"/>
      <c r="R82" s="278"/>
      <c r="S82" s="278"/>
      <c r="T82" s="278"/>
      <c r="U82" s="278"/>
      <c r="V82" s="278"/>
      <c r="W82" s="278"/>
      <c r="X82" s="278"/>
      <c r="Y82" s="278"/>
      <c r="Z82" s="278"/>
    </row>
    <row r="83" spans="1:26" ht="13.2">
      <c r="A83" s="278" t="s">
        <v>1456</v>
      </c>
      <c r="B83" s="281">
        <v>44593</v>
      </c>
      <c r="C83" s="278" t="s">
        <v>1571</v>
      </c>
      <c r="D83" s="278">
        <v>40</v>
      </c>
      <c r="E83" s="278" t="s">
        <v>1568</v>
      </c>
      <c r="F83" s="280">
        <v>0.89583333333333337</v>
      </c>
      <c r="G83" s="281">
        <v>44599</v>
      </c>
      <c r="H83" s="278"/>
      <c r="I83" s="4" t="s">
        <v>99</v>
      </c>
      <c r="J83" s="278" t="s">
        <v>1455</v>
      </c>
      <c r="K83" s="282">
        <f t="shared" si="2"/>
        <v>2</v>
      </c>
      <c r="L83" s="278">
        <f t="shared" si="0"/>
        <v>2022</v>
      </c>
      <c r="M83" s="282">
        <f t="shared" ca="1" si="1"/>
        <v>6</v>
      </c>
      <c r="N83" s="282">
        <f>MONTH(Таблица10[[#This Row],[Дата погрузки]])</f>
        <v>2</v>
      </c>
      <c r="O83" s="278" t="str">
        <f>Таблица10[[#This Row],[плательщик ЖД тариф]]</f>
        <v>ТрансКонтейнер</v>
      </c>
      <c r="P83" s="278"/>
      <c r="Q83" s="278"/>
      <c r="R83" s="278"/>
      <c r="S83" s="278"/>
      <c r="T83" s="278"/>
      <c r="U83" s="278"/>
      <c r="V83" s="278"/>
      <c r="W83" s="278"/>
      <c r="X83" s="278"/>
      <c r="Y83" s="278"/>
      <c r="Z83" s="278"/>
    </row>
    <row r="84" spans="1:26" ht="13.2">
      <c r="A84" s="278" t="s">
        <v>1456</v>
      </c>
      <c r="B84" s="281">
        <v>44593</v>
      </c>
      <c r="C84" s="278" t="s">
        <v>1572</v>
      </c>
      <c r="D84" s="278">
        <v>40</v>
      </c>
      <c r="E84" s="278" t="s">
        <v>1545</v>
      </c>
      <c r="F84" s="280">
        <v>4.1666666666666664E-2</v>
      </c>
      <c r="G84" s="281">
        <v>44603</v>
      </c>
      <c r="H84" s="278"/>
      <c r="I84" s="4" t="s">
        <v>99</v>
      </c>
      <c r="J84" s="278" t="s">
        <v>1455</v>
      </c>
      <c r="K84" s="282">
        <f t="shared" si="2"/>
        <v>2</v>
      </c>
      <c r="L84" s="278">
        <f t="shared" si="0"/>
        <v>2022</v>
      </c>
      <c r="M84" s="282">
        <f t="shared" ca="1" si="1"/>
        <v>10</v>
      </c>
      <c r="N84" s="282">
        <f>MONTH(Таблица10[[#This Row],[Дата погрузки]])</f>
        <v>2</v>
      </c>
      <c r="O84" s="278" t="str">
        <f>Таблица10[[#This Row],[плательщик ЖД тариф]]</f>
        <v>ТрансКонтейнер</v>
      </c>
      <c r="P84" s="278"/>
      <c r="Q84" s="278"/>
      <c r="R84" s="278"/>
      <c r="S84" s="278"/>
      <c r="T84" s="278"/>
      <c r="U84" s="278"/>
      <c r="V84" s="278"/>
      <c r="W84" s="278"/>
      <c r="X84" s="278"/>
      <c r="Y84" s="278"/>
      <c r="Z84" s="278"/>
    </row>
    <row r="85" spans="1:26" ht="13.2">
      <c r="A85" s="278" t="s">
        <v>1456</v>
      </c>
      <c r="B85" s="281">
        <v>44594</v>
      </c>
      <c r="C85" s="278" t="s">
        <v>1573</v>
      </c>
      <c r="D85" s="278">
        <v>40</v>
      </c>
      <c r="E85" s="278" t="s">
        <v>1545</v>
      </c>
      <c r="F85" s="280">
        <v>0.89583333333333337</v>
      </c>
      <c r="G85" s="281">
        <v>44599</v>
      </c>
      <c r="H85" s="278"/>
      <c r="I85" s="278" t="s">
        <v>117</v>
      </c>
      <c r="J85" s="278" t="s">
        <v>1455</v>
      </c>
      <c r="K85" s="282">
        <f t="shared" si="2"/>
        <v>2</v>
      </c>
      <c r="L85" s="278">
        <f t="shared" si="0"/>
        <v>2022</v>
      </c>
      <c r="M85" s="282">
        <f t="shared" ca="1" si="1"/>
        <v>5</v>
      </c>
      <c r="N85" s="282">
        <f>MONTH(Таблица10[[#This Row],[Дата погрузки]])</f>
        <v>2</v>
      </c>
      <c r="O85" s="278" t="str">
        <f>Таблица10[[#This Row],[плательщик ЖД тариф]]</f>
        <v>Евросиб</v>
      </c>
      <c r="P85" s="278"/>
      <c r="Q85" s="278"/>
      <c r="R85" s="278"/>
      <c r="S85" s="278"/>
      <c r="T85" s="278"/>
      <c r="U85" s="278"/>
      <c r="V85" s="278"/>
      <c r="W85" s="278"/>
      <c r="X85" s="278"/>
      <c r="Y85" s="278"/>
      <c r="Z85" s="278"/>
    </row>
    <row r="86" spans="1:26" ht="13.2">
      <c r="A86" s="278" t="s">
        <v>1489</v>
      </c>
      <c r="B86" s="281">
        <v>44594</v>
      </c>
      <c r="C86" s="278" t="s">
        <v>1574</v>
      </c>
      <c r="D86" s="278">
        <v>40</v>
      </c>
      <c r="E86" s="278" t="s">
        <v>1575</v>
      </c>
      <c r="F86" s="280">
        <v>0.29166666666666669</v>
      </c>
      <c r="G86" s="281">
        <v>44598</v>
      </c>
      <c r="H86" s="278"/>
      <c r="I86" s="278" t="s">
        <v>115</v>
      </c>
      <c r="J86" s="278" t="s">
        <v>1455</v>
      </c>
      <c r="K86" s="282">
        <f t="shared" si="2"/>
        <v>2</v>
      </c>
      <c r="L86" s="278">
        <f t="shared" si="0"/>
        <v>2022</v>
      </c>
      <c r="M86" s="282">
        <f t="shared" ca="1" si="1"/>
        <v>4</v>
      </c>
      <c r="N86" s="282">
        <f>MONTH(Таблица10[[#This Row],[Дата погрузки]])</f>
        <v>2</v>
      </c>
      <c r="O86" s="278" t="str">
        <f>Таблица10[[#This Row],[плательщик ЖД тариф]]</f>
        <v>РЖД БА</v>
      </c>
      <c r="P86" s="278"/>
      <c r="Q86" s="278"/>
      <c r="R86" s="278"/>
      <c r="S86" s="278"/>
      <c r="T86" s="278"/>
      <c r="U86" s="278"/>
      <c r="V86" s="278"/>
      <c r="W86" s="278"/>
      <c r="X86" s="278"/>
      <c r="Y86" s="278"/>
      <c r="Z86" s="278"/>
    </row>
    <row r="87" spans="1:26" ht="13.2">
      <c r="A87" s="278" t="s">
        <v>1456</v>
      </c>
      <c r="B87" s="281">
        <v>44594</v>
      </c>
      <c r="C87" s="278" t="s">
        <v>1576</v>
      </c>
      <c r="D87" s="278">
        <v>40</v>
      </c>
      <c r="E87" s="278" t="s">
        <v>1470</v>
      </c>
      <c r="F87" s="280">
        <v>0.375</v>
      </c>
      <c r="G87" s="281">
        <v>44598</v>
      </c>
      <c r="H87" s="278"/>
      <c r="I87" s="278" t="s">
        <v>115</v>
      </c>
      <c r="J87" s="278" t="s">
        <v>1455</v>
      </c>
      <c r="K87" s="282">
        <f t="shared" si="2"/>
        <v>2</v>
      </c>
      <c r="L87" s="278">
        <f t="shared" si="0"/>
        <v>2022</v>
      </c>
      <c r="M87" s="282">
        <f t="shared" ca="1" si="1"/>
        <v>4</v>
      </c>
      <c r="N87" s="282">
        <f>MONTH(Таблица10[[#This Row],[Дата погрузки]])</f>
        <v>2</v>
      </c>
      <c r="O87" s="278" t="str">
        <f>Таблица10[[#This Row],[плательщик ЖД тариф]]</f>
        <v>РЖД БА</v>
      </c>
      <c r="P87" s="278"/>
      <c r="Q87" s="278"/>
      <c r="R87" s="278"/>
      <c r="S87" s="278"/>
      <c r="T87" s="278"/>
      <c r="U87" s="278"/>
      <c r="V87" s="278"/>
      <c r="W87" s="278"/>
      <c r="X87" s="278"/>
      <c r="Y87" s="278"/>
      <c r="Z87" s="278"/>
    </row>
    <row r="88" spans="1:26" ht="13.2">
      <c r="A88" s="278" t="s">
        <v>1497</v>
      </c>
      <c r="B88" s="281">
        <v>44594</v>
      </c>
      <c r="C88" s="278" t="s">
        <v>1577</v>
      </c>
      <c r="D88" s="278">
        <v>40</v>
      </c>
      <c r="E88" s="278" t="s">
        <v>1470</v>
      </c>
      <c r="F88" s="280">
        <v>0.58333333333333337</v>
      </c>
      <c r="G88" s="281">
        <v>44598</v>
      </c>
      <c r="H88" s="278"/>
      <c r="I88" s="278" t="s">
        <v>115</v>
      </c>
      <c r="J88" s="278" t="s">
        <v>1455</v>
      </c>
      <c r="K88" s="282">
        <f t="shared" si="2"/>
        <v>2</v>
      </c>
      <c r="L88" s="278">
        <f t="shared" si="0"/>
        <v>2022</v>
      </c>
      <c r="M88" s="282">
        <f t="shared" ca="1" si="1"/>
        <v>4</v>
      </c>
      <c r="N88" s="282">
        <f>MONTH(Таблица10[[#This Row],[Дата погрузки]])</f>
        <v>2</v>
      </c>
      <c r="O88" s="278" t="str">
        <f>Таблица10[[#This Row],[плательщик ЖД тариф]]</f>
        <v>РЖД БА</v>
      </c>
      <c r="P88" s="278"/>
      <c r="Q88" s="278"/>
      <c r="R88" s="278"/>
      <c r="S88" s="278"/>
      <c r="T88" s="278"/>
      <c r="U88" s="278"/>
      <c r="V88" s="278"/>
      <c r="W88" s="278"/>
      <c r="X88" s="278"/>
      <c r="Y88" s="278"/>
      <c r="Z88" s="278"/>
    </row>
    <row r="89" spans="1:26" ht="13.2">
      <c r="A89" s="278" t="s">
        <v>1578</v>
      </c>
      <c r="B89" s="281">
        <v>44594</v>
      </c>
      <c r="C89" s="278" t="s">
        <v>1579</v>
      </c>
      <c r="D89" s="278">
        <v>40</v>
      </c>
      <c r="E89" s="278" t="s">
        <v>1470</v>
      </c>
      <c r="F89" s="280">
        <v>0.54166666666666663</v>
      </c>
      <c r="G89" s="281">
        <v>44598</v>
      </c>
      <c r="H89" s="278"/>
      <c r="I89" s="278" t="s">
        <v>115</v>
      </c>
      <c r="J89" s="278" t="s">
        <v>1455</v>
      </c>
      <c r="K89" s="282">
        <f t="shared" si="2"/>
        <v>2</v>
      </c>
      <c r="L89" s="278">
        <f t="shared" si="0"/>
        <v>2022</v>
      </c>
      <c r="M89" s="282">
        <f t="shared" ca="1" si="1"/>
        <v>4</v>
      </c>
      <c r="N89" s="282">
        <f>MONTH(Таблица10[[#This Row],[Дата погрузки]])</f>
        <v>2</v>
      </c>
      <c r="O89" s="278" t="str">
        <f>Таблица10[[#This Row],[плательщик ЖД тариф]]</f>
        <v>РЖД БА</v>
      </c>
      <c r="P89" s="278"/>
      <c r="Q89" s="278"/>
      <c r="R89" s="278"/>
      <c r="S89" s="278"/>
      <c r="T89" s="278"/>
      <c r="U89" s="278"/>
      <c r="V89" s="278"/>
      <c r="W89" s="278"/>
      <c r="X89" s="278"/>
      <c r="Y89" s="278"/>
      <c r="Z89" s="278"/>
    </row>
    <row r="90" spans="1:26" ht="13.2">
      <c r="A90" s="278" t="s">
        <v>1497</v>
      </c>
      <c r="B90" s="281">
        <v>44594</v>
      </c>
      <c r="C90" s="278" t="s">
        <v>1580</v>
      </c>
      <c r="D90" s="278">
        <v>40</v>
      </c>
      <c r="E90" s="278" t="s">
        <v>1470</v>
      </c>
      <c r="F90" s="280">
        <v>0.41666666666666669</v>
      </c>
      <c r="G90" s="281">
        <v>44598</v>
      </c>
      <c r="H90" s="278"/>
      <c r="I90" s="278" t="s">
        <v>115</v>
      </c>
      <c r="J90" s="278" t="s">
        <v>1455</v>
      </c>
      <c r="K90" s="282">
        <f t="shared" si="2"/>
        <v>2</v>
      </c>
      <c r="L90" s="278">
        <f t="shared" si="0"/>
        <v>2022</v>
      </c>
      <c r="M90" s="282">
        <f t="shared" ca="1" si="1"/>
        <v>4</v>
      </c>
      <c r="N90" s="282">
        <f>MONTH(Таблица10[[#This Row],[Дата погрузки]])</f>
        <v>2</v>
      </c>
      <c r="O90" s="278" t="str">
        <f>Таблица10[[#This Row],[плательщик ЖД тариф]]</f>
        <v>РЖД БА</v>
      </c>
      <c r="P90" s="278"/>
      <c r="Q90" s="278"/>
      <c r="R90" s="278"/>
      <c r="S90" s="278"/>
      <c r="T90" s="278"/>
      <c r="U90" s="278"/>
      <c r="V90" s="278"/>
      <c r="W90" s="278"/>
      <c r="X90" s="278"/>
      <c r="Y90" s="278"/>
      <c r="Z90" s="278"/>
    </row>
    <row r="91" spans="1:26" ht="13.2">
      <c r="A91" s="278" t="s">
        <v>1456</v>
      </c>
      <c r="B91" s="281">
        <v>44594</v>
      </c>
      <c r="C91" s="278" t="s">
        <v>1581</v>
      </c>
      <c r="D91" s="278">
        <v>40</v>
      </c>
      <c r="E91" s="278" t="s">
        <v>1575</v>
      </c>
      <c r="F91" s="280">
        <v>4.1666666666666664E-2</v>
      </c>
      <c r="G91" s="281">
        <v>44598</v>
      </c>
      <c r="H91" s="278"/>
      <c r="I91" s="278" t="s">
        <v>115</v>
      </c>
      <c r="J91" s="278" t="s">
        <v>1455</v>
      </c>
      <c r="K91" s="282">
        <f t="shared" si="2"/>
        <v>2</v>
      </c>
      <c r="L91" s="278">
        <f t="shared" si="0"/>
        <v>2022</v>
      </c>
      <c r="M91" s="282">
        <f t="shared" ca="1" si="1"/>
        <v>4</v>
      </c>
      <c r="N91" s="282">
        <f>MONTH(Таблица10[[#This Row],[Дата погрузки]])</f>
        <v>2</v>
      </c>
      <c r="O91" s="278" t="str">
        <f>Таблица10[[#This Row],[плательщик ЖД тариф]]</f>
        <v>РЖД БА</v>
      </c>
      <c r="P91" s="278"/>
      <c r="Q91" s="278"/>
      <c r="R91" s="278"/>
      <c r="S91" s="278"/>
      <c r="T91" s="278"/>
      <c r="U91" s="278"/>
      <c r="V91" s="278"/>
      <c r="W91" s="278"/>
      <c r="X91" s="278"/>
      <c r="Y91" s="278"/>
      <c r="Z91" s="278"/>
    </row>
    <row r="92" spans="1:26" ht="13.2">
      <c r="A92" s="278" t="s">
        <v>1466</v>
      </c>
      <c r="B92" s="281">
        <v>44595</v>
      </c>
      <c r="C92" s="278" t="s">
        <v>1582</v>
      </c>
      <c r="D92" s="278">
        <v>40</v>
      </c>
      <c r="E92" s="278" t="s">
        <v>1575</v>
      </c>
      <c r="F92" s="280">
        <v>0.70833333333333337</v>
      </c>
      <c r="G92" s="281">
        <v>44598</v>
      </c>
      <c r="H92" s="278"/>
      <c r="I92" s="278" t="s">
        <v>115</v>
      </c>
      <c r="J92" s="278" t="s">
        <v>1455</v>
      </c>
      <c r="K92" s="282">
        <f t="shared" si="2"/>
        <v>2</v>
      </c>
      <c r="L92" s="278">
        <f t="shared" si="0"/>
        <v>2022</v>
      </c>
      <c r="M92" s="282">
        <f t="shared" ca="1" si="1"/>
        <v>3</v>
      </c>
      <c r="N92" s="282">
        <f>MONTH(Таблица10[[#This Row],[Дата погрузки]])</f>
        <v>2</v>
      </c>
      <c r="O92" s="278" t="str">
        <f>Таблица10[[#This Row],[плательщик ЖД тариф]]</f>
        <v>РЖД БА</v>
      </c>
      <c r="P92" s="278"/>
      <c r="Q92" s="278"/>
      <c r="R92" s="278"/>
      <c r="S92" s="278"/>
      <c r="T92" s="278"/>
      <c r="U92" s="278"/>
      <c r="V92" s="278"/>
      <c r="W92" s="278"/>
      <c r="X92" s="278"/>
      <c r="Y92" s="278"/>
      <c r="Z92" s="278"/>
    </row>
    <row r="93" spans="1:26" ht="13.2">
      <c r="A93" s="278" t="s">
        <v>1466</v>
      </c>
      <c r="B93" s="281">
        <v>44595</v>
      </c>
      <c r="C93" s="278" t="s">
        <v>1583</v>
      </c>
      <c r="D93" s="278">
        <v>40</v>
      </c>
      <c r="E93" s="278" t="s">
        <v>1468</v>
      </c>
      <c r="F93" s="280">
        <v>0.33333333333333331</v>
      </c>
      <c r="G93" s="281">
        <v>44598</v>
      </c>
      <c r="H93" s="278"/>
      <c r="I93" s="278" t="s">
        <v>115</v>
      </c>
      <c r="J93" s="278" t="s">
        <v>1455</v>
      </c>
      <c r="K93" s="282">
        <f t="shared" si="2"/>
        <v>2</v>
      </c>
      <c r="L93" s="278">
        <f t="shared" si="0"/>
        <v>2022</v>
      </c>
      <c r="M93" s="282">
        <f t="shared" ca="1" si="1"/>
        <v>3</v>
      </c>
      <c r="N93" s="282">
        <f>MONTH(Таблица10[[#This Row],[Дата погрузки]])</f>
        <v>2</v>
      </c>
      <c r="O93" s="278" t="str">
        <f>Таблица10[[#This Row],[плательщик ЖД тариф]]</f>
        <v>РЖД БА</v>
      </c>
      <c r="P93" s="278"/>
      <c r="Q93" s="278"/>
      <c r="R93" s="278"/>
      <c r="S93" s="278"/>
      <c r="T93" s="278"/>
      <c r="U93" s="278"/>
      <c r="V93" s="278"/>
      <c r="W93" s="278"/>
      <c r="X93" s="278"/>
      <c r="Y93" s="278"/>
      <c r="Z93" s="278"/>
    </row>
    <row r="94" spans="1:26" ht="13.2">
      <c r="A94" s="278" t="s">
        <v>1466</v>
      </c>
      <c r="B94" s="281">
        <v>44595</v>
      </c>
      <c r="C94" s="278" t="s">
        <v>1584</v>
      </c>
      <c r="D94" s="278">
        <v>40</v>
      </c>
      <c r="E94" s="278" t="s">
        <v>1575</v>
      </c>
      <c r="F94" s="280">
        <v>0.33333333333333331</v>
      </c>
      <c r="G94" s="281">
        <v>44598</v>
      </c>
      <c r="H94" s="278"/>
      <c r="I94" s="278" t="s">
        <v>115</v>
      </c>
      <c r="J94" s="278" t="s">
        <v>1455</v>
      </c>
      <c r="K94" s="282">
        <f t="shared" si="2"/>
        <v>2</v>
      </c>
      <c r="L94" s="278">
        <f t="shared" si="0"/>
        <v>2022</v>
      </c>
      <c r="M94" s="282">
        <f t="shared" ca="1" si="1"/>
        <v>3</v>
      </c>
      <c r="N94" s="282">
        <f>MONTH(Таблица10[[#This Row],[Дата погрузки]])</f>
        <v>2</v>
      </c>
      <c r="O94" s="278" t="str">
        <f>Таблица10[[#This Row],[плательщик ЖД тариф]]</f>
        <v>РЖД БА</v>
      </c>
      <c r="P94" s="278"/>
      <c r="Q94" s="278"/>
      <c r="R94" s="278"/>
      <c r="S94" s="278"/>
      <c r="T94" s="278"/>
      <c r="U94" s="278"/>
      <c r="V94" s="278"/>
      <c r="W94" s="278"/>
      <c r="X94" s="278"/>
      <c r="Y94" s="278"/>
      <c r="Z94" s="278"/>
    </row>
    <row r="95" spans="1:26" ht="13.2">
      <c r="A95" s="278" t="s">
        <v>1461</v>
      </c>
      <c r="B95" s="281">
        <v>44595</v>
      </c>
      <c r="C95" s="278" t="s">
        <v>1585</v>
      </c>
      <c r="D95" s="278">
        <v>40</v>
      </c>
      <c r="E95" s="278" t="s">
        <v>1468</v>
      </c>
      <c r="F95" s="280">
        <v>0.41666666666666669</v>
      </c>
      <c r="G95" s="281">
        <v>44599</v>
      </c>
      <c r="H95" s="278"/>
      <c r="I95" s="278" t="s">
        <v>117</v>
      </c>
      <c r="J95" s="278" t="s">
        <v>1455</v>
      </c>
      <c r="K95" s="282">
        <f t="shared" si="2"/>
        <v>2</v>
      </c>
      <c r="L95" s="278">
        <f t="shared" si="0"/>
        <v>2022</v>
      </c>
      <c r="M95" s="282">
        <f t="shared" ca="1" si="1"/>
        <v>4</v>
      </c>
      <c r="N95" s="282">
        <f>MONTH(Таблица10[[#This Row],[Дата погрузки]])</f>
        <v>2</v>
      </c>
      <c r="O95" s="278" t="str">
        <f>Таблица10[[#This Row],[плательщик ЖД тариф]]</f>
        <v>Евросиб</v>
      </c>
      <c r="P95" s="278"/>
      <c r="Q95" s="278"/>
      <c r="R95" s="278"/>
      <c r="S95" s="278"/>
      <c r="T95" s="278"/>
      <c r="U95" s="278"/>
      <c r="V95" s="278"/>
      <c r="W95" s="278"/>
      <c r="X95" s="278"/>
      <c r="Y95" s="278"/>
      <c r="Z95" s="278"/>
    </row>
    <row r="96" spans="1:26" ht="13.2">
      <c r="A96" s="278" t="s">
        <v>1456</v>
      </c>
      <c r="B96" s="281">
        <v>44596</v>
      </c>
      <c r="C96" s="278" t="s">
        <v>1586</v>
      </c>
      <c r="D96" s="278">
        <v>40</v>
      </c>
      <c r="E96" s="278" t="s">
        <v>1554</v>
      </c>
      <c r="F96" s="280">
        <v>0.875</v>
      </c>
      <c r="G96" s="281">
        <v>44601</v>
      </c>
      <c r="H96" s="278"/>
      <c r="I96" s="278" t="s">
        <v>117</v>
      </c>
      <c r="J96" s="278" t="s">
        <v>1455</v>
      </c>
      <c r="K96" s="282">
        <f t="shared" si="2"/>
        <v>2</v>
      </c>
      <c r="L96" s="278">
        <f t="shared" si="0"/>
        <v>2022</v>
      </c>
      <c r="M96" s="282">
        <f t="shared" ca="1" si="1"/>
        <v>5</v>
      </c>
      <c r="N96" s="282">
        <f>MONTH(Таблица10[[#This Row],[Дата погрузки]])</f>
        <v>2</v>
      </c>
      <c r="O96" s="278" t="str">
        <f>Таблица10[[#This Row],[плательщик ЖД тариф]]</f>
        <v>Евросиб</v>
      </c>
      <c r="P96" s="278"/>
      <c r="Q96" s="278"/>
      <c r="R96" s="278"/>
      <c r="S96" s="278"/>
      <c r="T96" s="278"/>
      <c r="U96" s="278"/>
      <c r="V96" s="278"/>
      <c r="W96" s="278"/>
      <c r="X96" s="278"/>
      <c r="Y96" s="278"/>
      <c r="Z96" s="278"/>
    </row>
    <row r="97" spans="1:26" ht="13.2">
      <c r="A97" s="278" t="s">
        <v>1466</v>
      </c>
      <c r="B97" s="281">
        <v>44596</v>
      </c>
      <c r="C97" s="278" t="s">
        <v>1587</v>
      </c>
      <c r="D97" s="278">
        <v>40</v>
      </c>
      <c r="E97" s="278" t="s">
        <v>1468</v>
      </c>
      <c r="F97" s="280">
        <v>0.33333333333333331</v>
      </c>
      <c r="G97" s="281">
        <v>44601</v>
      </c>
      <c r="H97" s="278"/>
      <c r="I97" s="278" t="s">
        <v>117</v>
      </c>
      <c r="J97" s="278" t="s">
        <v>1455</v>
      </c>
      <c r="K97" s="282">
        <f t="shared" si="2"/>
        <v>2</v>
      </c>
      <c r="L97" s="278">
        <f t="shared" si="0"/>
        <v>2022</v>
      </c>
      <c r="M97" s="282">
        <f t="shared" ca="1" si="1"/>
        <v>5</v>
      </c>
      <c r="N97" s="282">
        <f>MONTH(Таблица10[[#This Row],[Дата погрузки]])</f>
        <v>2</v>
      </c>
      <c r="O97" s="278" t="str">
        <f>Таблица10[[#This Row],[плательщик ЖД тариф]]</f>
        <v>Евросиб</v>
      </c>
      <c r="P97" s="278"/>
      <c r="Q97" s="278"/>
      <c r="R97" s="278"/>
      <c r="S97" s="278"/>
      <c r="T97" s="278"/>
      <c r="U97" s="278"/>
      <c r="V97" s="278"/>
      <c r="W97" s="278"/>
      <c r="X97" s="278"/>
      <c r="Y97" s="278"/>
      <c r="Z97" s="278"/>
    </row>
    <row r="98" spans="1:26" ht="13.2">
      <c r="A98" s="278" t="s">
        <v>1466</v>
      </c>
      <c r="B98" s="281">
        <v>44596</v>
      </c>
      <c r="C98" s="278" t="s">
        <v>1588</v>
      </c>
      <c r="D98" s="278">
        <v>40</v>
      </c>
      <c r="E98" s="278" t="s">
        <v>1468</v>
      </c>
      <c r="F98" s="280">
        <v>0.5</v>
      </c>
      <c r="G98" s="281">
        <v>44601</v>
      </c>
      <c r="H98" s="278"/>
      <c r="I98" s="278" t="s">
        <v>117</v>
      </c>
      <c r="J98" s="278" t="s">
        <v>1455</v>
      </c>
      <c r="K98" s="282">
        <f t="shared" si="2"/>
        <v>2</v>
      </c>
      <c r="L98" s="278">
        <f t="shared" si="0"/>
        <v>2022</v>
      </c>
      <c r="M98" s="282">
        <f t="shared" ca="1" si="1"/>
        <v>5</v>
      </c>
      <c r="N98" s="282">
        <f>MONTH(Таблица10[[#This Row],[Дата погрузки]])</f>
        <v>2</v>
      </c>
      <c r="O98" s="278" t="str">
        <f>Таблица10[[#This Row],[плательщик ЖД тариф]]</f>
        <v>Евросиб</v>
      </c>
      <c r="P98" s="278"/>
      <c r="Q98" s="278"/>
      <c r="R98" s="278"/>
      <c r="S98" s="278"/>
      <c r="T98" s="278"/>
      <c r="U98" s="278"/>
      <c r="V98" s="278"/>
      <c r="W98" s="278"/>
      <c r="X98" s="278"/>
      <c r="Y98" s="278"/>
      <c r="Z98" s="278"/>
    </row>
    <row r="99" spans="1:26" ht="13.2">
      <c r="A99" s="278" t="s">
        <v>1589</v>
      </c>
      <c r="B99" s="281">
        <v>44596</v>
      </c>
      <c r="C99" s="278" t="s">
        <v>1590</v>
      </c>
      <c r="D99" s="278">
        <v>40</v>
      </c>
      <c r="E99" s="278" t="s">
        <v>1524</v>
      </c>
      <c r="F99" s="280">
        <v>0.5</v>
      </c>
      <c r="G99" s="281">
        <v>44601</v>
      </c>
      <c r="H99" s="278"/>
      <c r="I99" s="278" t="s">
        <v>117</v>
      </c>
      <c r="J99" s="278" t="s">
        <v>1455</v>
      </c>
      <c r="K99" s="282">
        <f t="shared" si="2"/>
        <v>2</v>
      </c>
      <c r="L99" s="278">
        <f t="shared" si="0"/>
        <v>2022</v>
      </c>
      <c r="M99" s="282">
        <f t="shared" ca="1" si="1"/>
        <v>5</v>
      </c>
      <c r="N99" s="282">
        <f>MONTH(Таблица10[[#This Row],[Дата погрузки]])</f>
        <v>2</v>
      </c>
      <c r="O99" s="278" t="str">
        <f>Таблица10[[#This Row],[плательщик ЖД тариф]]</f>
        <v>Евросиб</v>
      </c>
      <c r="P99" s="278"/>
      <c r="Q99" s="278"/>
      <c r="R99" s="278"/>
      <c r="S99" s="278"/>
      <c r="T99" s="278"/>
      <c r="U99" s="278"/>
      <c r="V99" s="278"/>
      <c r="W99" s="278"/>
      <c r="X99" s="278"/>
      <c r="Y99" s="278"/>
      <c r="Z99" s="278"/>
    </row>
    <row r="100" spans="1:26" ht="13.2">
      <c r="A100" s="278" t="s">
        <v>1497</v>
      </c>
      <c r="B100" s="281">
        <v>44599</v>
      </c>
      <c r="C100" s="278" t="s">
        <v>1591</v>
      </c>
      <c r="D100" s="278">
        <v>40</v>
      </c>
      <c r="E100" s="278" t="s">
        <v>1470</v>
      </c>
      <c r="F100" s="280">
        <v>0.66666666666666663</v>
      </c>
      <c r="G100" s="281">
        <v>44602</v>
      </c>
      <c r="H100" s="278"/>
      <c r="I100" s="278" t="s">
        <v>115</v>
      </c>
      <c r="J100" s="278" t="s">
        <v>1455</v>
      </c>
      <c r="K100" s="282">
        <f t="shared" si="2"/>
        <v>2</v>
      </c>
      <c r="L100" s="278">
        <f t="shared" si="0"/>
        <v>2022</v>
      </c>
      <c r="M100" s="282">
        <f t="shared" ca="1" si="1"/>
        <v>3</v>
      </c>
      <c r="N100" s="282">
        <f>MONTH(Таблица10[[#This Row],[Дата погрузки]])</f>
        <v>2</v>
      </c>
      <c r="O100" s="278" t="str">
        <f>Таблица10[[#This Row],[плательщик ЖД тариф]]</f>
        <v>РЖД БА</v>
      </c>
      <c r="P100" s="278"/>
      <c r="Q100" s="278"/>
      <c r="R100" s="278"/>
      <c r="S100" s="278"/>
      <c r="T100" s="278"/>
      <c r="U100" s="278"/>
      <c r="V100" s="278"/>
      <c r="W100" s="278"/>
      <c r="X100" s="278"/>
      <c r="Y100" s="278"/>
      <c r="Z100" s="278"/>
    </row>
    <row r="101" spans="1:26" ht="13.2">
      <c r="A101" s="278" t="s">
        <v>1466</v>
      </c>
      <c r="B101" s="281">
        <v>44599</v>
      </c>
      <c r="C101" s="278" t="s">
        <v>1592</v>
      </c>
      <c r="D101" s="278">
        <v>40</v>
      </c>
      <c r="E101" s="278" t="s">
        <v>1470</v>
      </c>
      <c r="F101" s="280">
        <v>0.5</v>
      </c>
      <c r="G101" s="281">
        <v>44602</v>
      </c>
      <c r="H101" s="278"/>
      <c r="I101" s="278" t="s">
        <v>115</v>
      </c>
      <c r="J101" s="278" t="s">
        <v>1455</v>
      </c>
      <c r="K101" s="282">
        <f t="shared" si="2"/>
        <v>2</v>
      </c>
      <c r="L101" s="278">
        <f t="shared" si="0"/>
        <v>2022</v>
      </c>
      <c r="M101" s="282">
        <f t="shared" ca="1" si="1"/>
        <v>3</v>
      </c>
      <c r="N101" s="282">
        <f>MONTH(Таблица10[[#This Row],[Дата погрузки]])</f>
        <v>2</v>
      </c>
      <c r="O101" s="278" t="str">
        <f>Таблица10[[#This Row],[плательщик ЖД тариф]]</f>
        <v>РЖД БА</v>
      </c>
      <c r="P101" s="278"/>
      <c r="Q101" s="278"/>
      <c r="R101" s="278"/>
      <c r="S101" s="278"/>
      <c r="T101" s="278"/>
      <c r="U101" s="278"/>
      <c r="V101" s="278"/>
      <c r="W101" s="278"/>
      <c r="X101" s="278"/>
      <c r="Y101" s="278"/>
      <c r="Z101" s="278"/>
    </row>
    <row r="102" spans="1:26" ht="13.2">
      <c r="A102" s="278" t="s">
        <v>1489</v>
      </c>
      <c r="B102" s="281">
        <v>44599</v>
      </c>
      <c r="C102" s="278" t="s">
        <v>1593</v>
      </c>
      <c r="D102" s="278">
        <v>40</v>
      </c>
      <c r="E102" s="278" t="s">
        <v>1470</v>
      </c>
      <c r="F102" s="280">
        <v>0.5</v>
      </c>
      <c r="G102" s="281">
        <v>44602</v>
      </c>
      <c r="H102" s="278"/>
      <c r="I102" s="278" t="s">
        <v>115</v>
      </c>
      <c r="J102" s="278" t="s">
        <v>1455</v>
      </c>
      <c r="K102" s="282">
        <f t="shared" si="2"/>
        <v>2</v>
      </c>
      <c r="L102" s="278">
        <f t="shared" si="0"/>
        <v>2022</v>
      </c>
      <c r="M102" s="282">
        <f t="shared" ca="1" si="1"/>
        <v>3</v>
      </c>
      <c r="N102" s="282">
        <f>MONTH(Таблица10[[#This Row],[Дата погрузки]])</f>
        <v>2</v>
      </c>
      <c r="O102" s="278" t="str">
        <f>Таблица10[[#This Row],[плательщик ЖД тариф]]</f>
        <v>РЖД БА</v>
      </c>
      <c r="P102" s="278"/>
      <c r="Q102" s="278"/>
      <c r="R102" s="278"/>
      <c r="S102" s="278"/>
      <c r="T102" s="278"/>
      <c r="U102" s="278"/>
      <c r="V102" s="278"/>
      <c r="W102" s="278"/>
      <c r="X102" s="278"/>
      <c r="Y102" s="278"/>
      <c r="Z102" s="278"/>
    </row>
    <row r="103" spans="1:26" ht="13.2">
      <c r="A103" s="278" t="s">
        <v>1558</v>
      </c>
      <c r="B103" s="281">
        <v>44599</v>
      </c>
      <c r="C103" s="278" t="s">
        <v>1594</v>
      </c>
      <c r="D103" s="278">
        <v>40</v>
      </c>
      <c r="E103" s="278" t="s">
        <v>1470</v>
      </c>
      <c r="F103" s="280">
        <v>0.33333333333333331</v>
      </c>
      <c r="G103" s="281">
        <v>44602</v>
      </c>
      <c r="H103" s="278"/>
      <c r="I103" s="278" t="s">
        <v>115</v>
      </c>
      <c r="J103" s="278" t="s">
        <v>1455</v>
      </c>
      <c r="K103" s="282">
        <f t="shared" si="2"/>
        <v>2</v>
      </c>
      <c r="L103" s="278">
        <f t="shared" si="0"/>
        <v>2022</v>
      </c>
      <c r="M103" s="282">
        <f t="shared" ca="1" si="1"/>
        <v>3</v>
      </c>
      <c r="N103" s="282">
        <f>MONTH(Таблица10[[#This Row],[Дата погрузки]])</f>
        <v>2</v>
      </c>
      <c r="O103" s="278" t="str">
        <f>Таблица10[[#This Row],[плательщик ЖД тариф]]</f>
        <v>РЖД БА</v>
      </c>
      <c r="P103" s="278"/>
      <c r="Q103" s="278"/>
      <c r="R103" s="278"/>
      <c r="S103" s="278"/>
      <c r="T103" s="278"/>
      <c r="U103" s="278"/>
      <c r="V103" s="278"/>
      <c r="W103" s="278"/>
      <c r="X103" s="278"/>
      <c r="Y103" s="278"/>
      <c r="Z103" s="278"/>
    </row>
    <row r="104" spans="1:26" ht="13.2">
      <c r="A104" s="278" t="s">
        <v>1595</v>
      </c>
      <c r="B104" s="281">
        <v>44599</v>
      </c>
      <c r="C104" s="278" t="s">
        <v>1596</v>
      </c>
      <c r="D104" s="278">
        <v>40</v>
      </c>
      <c r="E104" s="278" t="s">
        <v>1597</v>
      </c>
      <c r="F104" s="280">
        <v>0.375</v>
      </c>
      <c r="G104" s="281">
        <v>44605</v>
      </c>
      <c r="H104" s="278"/>
      <c r="I104" s="278" t="s">
        <v>117</v>
      </c>
      <c r="J104" s="278" t="s">
        <v>1455</v>
      </c>
      <c r="K104" s="282">
        <f t="shared" si="2"/>
        <v>2</v>
      </c>
      <c r="L104" s="278">
        <f t="shared" si="0"/>
        <v>2022</v>
      </c>
      <c r="M104" s="282">
        <f t="shared" ca="1" si="1"/>
        <v>6</v>
      </c>
      <c r="N104" s="282">
        <f>MONTH(Таблица10[[#This Row],[Дата погрузки]])</f>
        <v>2</v>
      </c>
      <c r="O104" s="278" t="str">
        <f>Таблица10[[#This Row],[плательщик ЖД тариф]]</f>
        <v>Евросиб</v>
      </c>
      <c r="P104" s="278"/>
      <c r="Q104" s="278"/>
      <c r="R104" s="278"/>
      <c r="S104" s="278"/>
      <c r="T104" s="278"/>
      <c r="U104" s="278"/>
      <c r="V104" s="278"/>
      <c r="W104" s="278"/>
      <c r="X104" s="278"/>
      <c r="Y104" s="278"/>
      <c r="Z104" s="278"/>
    </row>
    <row r="105" spans="1:26" ht="13.2">
      <c r="A105" s="278" t="s">
        <v>1466</v>
      </c>
      <c r="B105" s="281">
        <v>44600</v>
      </c>
      <c r="C105" s="278" t="s">
        <v>1598</v>
      </c>
      <c r="D105" s="278">
        <v>40</v>
      </c>
      <c r="E105" s="278" t="s">
        <v>1597</v>
      </c>
      <c r="F105" s="280">
        <v>0.66666666666666663</v>
      </c>
      <c r="G105" s="281">
        <v>44605</v>
      </c>
      <c r="H105" s="278"/>
      <c r="I105" s="278" t="s">
        <v>117</v>
      </c>
      <c r="J105" s="278" t="s">
        <v>1455</v>
      </c>
      <c r="K105" s="282">
        <f t="shared" si="2"/>
        <v>2</v>
      </c>
      <c r="L105" s="278">
        <f t="shared" si="0"/>
        <v>2022</v>
      </c>
      <c r="M105" s="282">
        <f t="shared" ca="1" si="1"/>
        <v>5</v>
      </c>
      <c r="N105" s="282">
        <f>MONTH(Таблица10[[#This Row],[Дата погрузки]])</f>
        <v>2</v>
      </c>
      <c r="O105" s="278" t="str">
        <f>Таблица10[[#This Row],[плательщик ЖД тариф]]</f>
        <v>Евросиб</v>
      </c>
      <c r="P105" s="278"/>
      <c r="Q105" s="278"/>
      <c r="R105" s="278"/>
      <c r="S105" s="278"/>
      <c r="T105" s="278"/>
      <c r="U105" s="278"/>
      <c r="V105" s="278"/>
      <c r="W105" s="278"/>
      <c r="X105" s="278"/>
      <c r="Y105" s="278"/>
      <c r="Z105" s="278"/>
    </row>
    <row r="106" spans="1:26" ht="13.2">
      <c r="A106" s="278" t="s">
        <v>1599</v>
      </c>
      <c r="B106" s="281">
        <v>44600</v>
      </c>
      <c r="C106" s="278" t="s">
        <v>1600</v>
      </c>
      <c r="D106" s="278">
        <v>40</v>
      </c>
      <c r="E106" s="278" t="s">
        <v>1597</v>
      </c>
      <c r="F106" s="280">
        <v>0.375</v>
      </c>
      <c r="G106" s="281">
        <v>44605</v>
      </c>
      <c r="H106" s="278"/>
      <c r="I106" s="278" t="s">
        <v>117</v>
      </c>
      <c r="J106" s="278" t="s">
        <v>1455</v>
      </c>
      <c r="K106" s="282">
        <f t="shared" si="2"/>
        <v>2</v>
      </c>
      <c r="L106" s="278">
        <f t="shared" si="0"/>
        <v>2022</v>
      </c>
      <c r="M106" s="282">
        <f t="shared" ca="1" si="1"/>
        <v>5</v>
      </c>
      <c r="N106" s="282">
        <f>MONTH(Таблица10[[#This Row],[Дата погрузки]])</f>
        <v>2</v>
      </c>
      <c r="O106" s="278" t="str">
        <f>Таблица10[[#This Row],[плательщик ЖД тариф]]</f>
        <v>Евросиб</v>
      </c>
      <c r="P106" s="278"/>
      <c r="Q106" s="278"/>
      <c r="R106" s="278"/>
      <c r="S106" s="278"/>
      <c r="T106" s="278"/>
      <c r="U106" s="278"/>
      <c r="V106" s="278"/>
      <c r="W106" s="278"/>
      <c r="X106" s="278"/>
      <c r="Y106" s="278"/>
      <c r="Z106" s="278"/>
    </row>
    <row r="107" spans="1:26" ht="13.2">
      <c r="A107" s="278" t="s">
        <v>1456</v>
      </c>
      <c r="B107" s="281">
        <v>44600</v>
      </c>
      <c r="C107" s="278" t="s">
        <v>1601</v>
      </c>
      <c r="D107" s="278">
        <v>40</v>
      </c>
      <c r="E107" s="278" t="s">
        <v>1554</v>
      </c>
      <c r="F107" s="280">
        <v>0.875</v>
      </c>
      <c r="G107" s="281">
        <v>44605</v>
      </c>
      <c r="H107" s="278"/>
      <c r="I107" s="278" t="s">
        <v>117</v>
      </c>
      <c r="J107" s="278" t="s">
        <v>1455</v>
      </c>
      <c r="K107" s="282">
        <f t="shared" si="2"/>
        <v>2</v>
      </c>
      <c r="L107" s="278">
        <f t="shared" si="0"/>
        <v>2022</v>
      </c>
      <c r="M107" s="282">
        <f t="shared" ca="1" si="1"/>
        <v>5</v>
      </c>
      <c r="N107" s="282">
        <f>MONTH(Таблица10[[#This Row],[Дата погрузки]])</f>
        <v>2</v>
      </c>
      <c r="O107" s="278" t="str">
        <f>Таблица10[[#This Row],[плательщик ЖД тариф]]</f>
        <v>Евросиб</v>
      </c>
      <c r="P107" s="278"/>
      <c r="Q107" s="278"/>
      <c r="R107" s="278"/>
      <c r="S107" s="278"/>
      <c r="T107" s="278"/>
      <c r="U107" s="278"/>
      <c r="V107" s="278"/>
      <c r="W107" s="278"/>
      <c r="X107" s="278"/>
      <c r="Y107" s="278"/>
      <c r="Z107" s="278"/>
    </row>
    <row r="108" spans="1:26" ht="13.2">
      <c r="A108" s="278" t="s">
        <v>1466</v>
      </c>
      <c r="B108" s="281">
        <v>44600</v>
      </c>
      <c r="C108" s="278" t="s">
        <v>1602</v>
      </c>
      <c r="D108" s="278">
        <v>40</v>
      </c>
      <c r="E108" s="278" t="s">
        <v>1468</v>
      </c>
      <c r="F108" s="280">
        <v>0.79166666666666663</v>
      </c>
      <c r="G108" s="281">
        <v>44607</v>
      </c>
      <c r="H108" s="278"/>
      <c r="I108" s="278" t="s">
        <v>115</v>
      </c>
      <c r="J108" s="278" t="s">
        <v>1455</v>
      </c>
      <c r="K108" s="282">
        <f t="shared" si="2"/>
        <v>2</v>
      </c>
      <c r="L108" s="278">
        <f t="shared" si="0"/>
        <v>2022</v>
      </c>
      <c r="M108" s="282">
        <f t="shared" ca="1" si="1"/>
        <v>7</v>
      </c>
      <c r="N108" s="282">
        <f>MONTH(Таблица10[[#This Row],[Дата погрузки]])</f>
        <v>2</v>
      </c>
      <c r="O108" s="278" t="str">
        <f>Таблица10[[#This Row],[плательщик ЖД тариф]]</f>
        <v>РЖД БА</v>
      </c>
      <c r="P108" s="278"/>
      <c r="Q108" s="278"/>
      <c r="R108" s="278"/>
      <c r="S108" s="278"/>
      <c r="T108" s="278"/>
      <c r="U108" s="278"/>
      <c r="V108" s="278"/>
      <c r="W108" s="278"/>
      <c r="X108" s="278"/>
      <c r="Y108" s="278"/>
      <c r="Z108" s="278"/>
    </row>
    <row r="109" spans="1:26" ht="13.2">
      <c r="A109" s="278" t="s">
        <v>1603</v>
      </c>
      <c r="B109" s="281">
        <v>44601</v>
      </c>
      <c r="C109" s="278" t="s">
        <v>1604</v>
      </c>
      <c r="D109" s="278">
        <v>40</v>
      </c>
      <c r="E109" s="278" t="s">
        <v>1554</v>
      </c>
      <c r="F109" s="280"/>
      <c r="G109" s="281">
        <v>44605</v>
      </c>
      <c r="H109" s="278"/>
      <c r="I109" s="278" t="s">
        <v>117</v>
      </c>
      <c r="J109" s="278" t="s">
        <v>1455</v>
      </c>
      <c r="K109" s="282">
        <f t="shared" si="2"/>
        <v>2</v>
      </c>
      <c r="L109" s="278">
        <f t="shared" si="0"/>
        <v>2022</v>
      </c>
      <c r="M109" s="282">
        <f t="shared" ca="1" si="1"/>
        <v>4</v>
      </c>
      <c r="N109" s="282">
        <f>MONTH(Таблица10[[#This Row],[Дата погрузки]])</f>
        <v>2</v>
      </c>
      <c r="O109" s="278" t="str">
        <f>Таблица10[[#This Row],[плательщик ЖД тариф]]</f>
        <v>Евросиб</v>
      </c>
      <c r="P109" s="278"/>
      <c r="Q109" s="278"/>
      <c r="R109" s="278"/>
      <c r="S109" s="278"/>
      <c r="T109" s="278"/>
      <c r="U109" s="278"/>
      <c r="V109" s="278"/>
      <c r="W109" s="278"/>
      <c r="X109" s="278"/>
      <c r="Y109" s="278"/>
      <c r="Z109" s="278"/>
    </row>
    <row r="110" spans="1:26" ht="13.2">
      <c r="A110" s="278" t="s">
        <v>1466</v>
      </c>
      <c r="B110" s="279">
        <v>44601</v>
      </c>
      <c r="C110" s="278" t="s">
        <v>1605</v>
      </c>
      <c r="D110" s="278">
        <v>40</v>
      </c>
      <c r="E110" s="278" t="s">
        <v>1468</v>
      </c>
      <c r="F110" s="280">
        <v>0.33333333333333331</v>
      </c>
      <c r="G110" s="281">
        <v>44605</v>
      </c>
      <c r="H110" s="278"/>
      <c r="I110" s="278" t="s">
        <v>117</v>
      </c>
      <c r="J110" s="278" t="s">
        <v>1455</v>
      </c>
      <c r="K110" s="282">
        <f t="shared" si="2"/>
        <v>2</v>
      </c>
      <c r="L110" s="278">
        <f t="shared" si="0"/>
        <v>2022</v>
      </c>
      <c r="M110" s="282">
        <f t="shared" ca="1" si="1"/>
        <v>4</v>
      </c>
      <c r="N110" s="282">
        <f>MONTH(Таблица10[[#This Row],[Дата погрузки]])</f>
        <v>2</v>
      </c>
      <c r="O110" s="278" t="str">
        <f>Таблица10[[#This Row],[плательщик ЖД тариф]]</f>
        <v>Евросиб</v>
      </c>
      <c r="P110" s="278"/>
      <c r="Q110" s="278"/>
      <c r="R110" s="278"/>
      <c r="S110" s="278"/>
      <c r="T110" s="278"/>
      <c r="U110" s="278"/>
      <c r="V110" s="278"/>
      <c r="W110" s="278"/>
      <c r="X110" s="278"/>
      <c r="Y110" s="278"/>
      <c r="Z110" s="278"/>
    </row>
    <row r="111" spans="1:26" ht="13.2">
      <c r="A111" s="278" t="s">
        <v>1599</v>
      </c>
      <c r="B111" s="279">
        <v>44601</v>
      </c>
      <c r="C111" s="278" t="s">
        <v>1606</v>
      </c>
      <c r="D111" s="278">
        <v>40</v>
      </c>
      <c r="E111" s="278" t="s">
        <v>1597</v>
      </c>
      <c r="F111" s="280">
        <v>0.41666666666666669</v>
      </c>
      <c r="G111" s="281">
        <v>44605</v>
      </c>
      <c r="H111" s="278"/>
      <c r="I111" s="278" t="s">
        <v>117</v>
      </c>
      <c r="J111" s="278" t="s">
        <v>1455</v>
      </c>
      <c r="K111" s="282">
        <f t="shared" si="2"/>
        <v>2</v>
      </c>
      <c r="L111" s="278">
        <f t="shared" si="0"/>
        <v>2022</v>
      </c>
      <c r="M111" s="282">
        <f t="shared" ca="1" si="1"/>
        <v>4</v>
      </c>
      <c r="N111" s="282">
        <f>MONTH(Таблица10[[#This Row],[Дата погрузки]])</f>
        <v>2</v>
      </c>
      <c r="O111" s="278" t="str">
        <f>Таблица10[[#This Row],[плательщик ЖД тариф]]</f>
        <v>Евросиб</v>
      </c>
      <c r="P111" s="278"/>
      <c r="Q111" s="278"/>
      <c r="R111" s="278"/>
      <c r="S111" s="278"/>
      <c r="T111" s="278"/>
      <c r="U111" s="278"/>
      <c r="V111" s="278"/>
      <c r="W111" s="278"/>
      <c r="X111" s="278"/>
      <c r="Y111" s="278"/>
      <c r="Z111" s="278"/>
    </row>
    <row r="112" spans="1:26" ht="17.25" customHeight="1">
      <c r="A112" s="278" t="s">
        <v>1497</v>
      </c>
      <c r="B112" s="281">
        <v>44601</v>
      </c>
      <c r="C112" s="278" t="s">
        <v>1607</v>
      </c>
      <c r="D112" s="278">
        <v>40</v>
      </c>
      <c r="E112" s="278" t="s">
        <v>1468</v>
      </c>
      <c r="F112" s="280">
        <v>0.45833333333333331</v>
      </c>
      <c r="G112" s="281">
        <v>44607</v>
      </c>
      <c r="H112" s="278"/>
      <c r="I112" s="278" t="s">
        <v>115</v>
      </c>
      <c r="J112" s="278" t="s">
        <v>1455</v>
      </c>
      <c r="K112" s="282">
        <f t="shared" si="2"/>
        <v>2</v>
      </c>
      <c r="L112" s="278">
        <f t="shared" si="0"/>
        <v>2022</v>
      </c>
      <c r="M112" s="282">
        <f t="shared" ca="1" si="1"/>
        <v>6</v>
      </c>
      <c r="N112" s="282">
        <f>MONTH(Таблица10[[#This Row],[Дата погрузки]])</f>
        <v>2</v>
      </c>
      <c r="O112" s="278" t="str">
        <f>Таблица10[[#This Row],[плательщик ЖД тариф]]</f>
        <v>РЖД БА</v>
      </c>
      <c r="P112" s="278"/>
      <c r="Q112" s="278"/>
      <c r="R112" s="278"/>
      <c r="S112" s="278"/>
      <c r="T112" s="278"/>
      <c r="U112" s="278"/>
      <c r="V112" s="278"/>
      <c r="W112" s="278"/>
      <c r="X112" s="278"/>
      <c r="Y112" s="278"/>
      <c r="Z112" s="278"/>
    </row>
    <row r="113" spans="1:26" ht="13.2">
      <c r="A113" s="278" t="s">
        <v>1466</v>
      </c>
      <c r="B113" s="281">
        <v>44601</v>
      </c>
      <c r="C113" s="278" t="s">
        <v>1608</v>
      </c>
      <c r="D113" s="278">
        <v>40</v>
      </c>
      <c r="E113" s="278" t="s">
        <v>1507</v>
      </c>
      <c r="F113" s="283">
        <v>0.66666666666666663</v>
      </c>
      <c r="G113" s="281">
        <v>44607</v>
      </c>
      <c r="H113" s="278"/>
      <c r="I113" s="278" t="s">
        <v>115</v>
      </c>
      <c r="J113" s="278" t="s">
        <v>1455</v>
      </c>
      <c r="K113" s="282">
        <f t="shared" si="2"/>
        <v>2</v>
      </c>
      <c r="L113" s="278">
        <f t="shared" si="0"/>
        <v>2022</v>
      </c>
      <c r="M113" s="282">
        <f t="shared" ca="1" si="1"/>
        <v>6</v>
      </c>
      <c r="N113" s="282">
        <f>MONTH(Таблица10[[#This Row],[Дата погрузки]])</f>
        <v>2</v>
      </c>
      <c r="O113" s="278" t="str">
        <f>Таблица10[[#This Row],[плательщик ЖД тариф]]</f>
        <v>РЖД БА</v>
      </c>
      <c r="P113" s="278"/>
      <c r="Q113" s="278"/>
      <c r="R113" s="278"/>
      <c r="S113" s="278"/>
      <c r="T113" s="278"/>
      <c r="U113" s="278"/>
      <c r="V113" s="278"/>
      <c r="W113" s="278"/>
      <c r="X113" s="278"/>
      <c r="Y113" s="278"/>
      <c r="Z113" s="278" t="s">
        <v>1521</v>
      </c>
    </row>
    <row r="114" spans="1:26" ht="13.2">
      <c r="A114" s="278" t="s">
        <v>1489</v>
      </c>
      <c r="B114" s="281">
        <v>44601</v>
      </c>
      <c r="C114" s="278" t="s">
        <v>1609</v>
      </c>
      <c r="D114" s="278">
        <v>40</v>
      </c>
      <c r="E114" s="278" t="s">
        <v>1507</v>
      </c>
      <c r="F114" s="280">
        <v>0.29166666666666669</v>
      </c>
      <c r="G114" s="281">
        <v>44607</v>
      </c>
      <c r="H114" s="278"/>
      <c r="I114" s="278" t="s">
        <v>115</v>
      </c>
      <c r="J114" s="278" t="s">
        <v>1455</v>
      </c>
      <c r="K114" s="282">
        <f t="shared" si="2"/>
        <v>2</v>
      </c>
      <c r="L114" s="278">
        <f t="shared" si="0"/>
        <v>2022</v>
      </c>
      <c r="M114" s="282">
        <f t="shared" ca="1" si="1"/>
        <v>6</v>
      </c>
      <c r="N114" s="282">
        <f>MONTH(Таблица10[[#This Row],[Дата погрузки]])</f>
        <v>2</v>
      </c>
      <c r="O114" s="278" t="str">
        <f>Таблица10[[#This Row],[плательщик ЖД тариф]]</f>
        <v>РЖД БА</v>
      </c>
      <c r="P114" s="278"/>
      <c r="Q114" s="278"/>
      <c r="R114" s="278"/>
      <c r="S114" s="278"/>
      <c r="T114" s="278"/>
      <c r="U114" s="278"/>
      <c r="V114" s="278"/>
      <c r="W114" s="278"/>
      <c r="X114" s="278"/>
      <c r="Y114" s="278"/>
      <c r="Z114" s="278"/>
    </row>
    <row r="115" spans="1:26" ht="13.2">
      <c r="A115" s="278" t="s">
        <v>1589</v>
      </c>
      <c r="B115" s="281">
        <v>44601</v>
      </c>
      <c r="C115" s="278" t="s">
        <v>1610</v>
      </c>
      <c r="D115" s="278">
        <v>40</v>
      </c>
      <c r="E115" s="278" t="s">
        <v>1518</v>
      </c>
      <c r="F115" s="280">
        <v>0.41666666666666669</v>
      </c>
      <c r="G115" s="281">
        <v>44607</v>
      </c>
      <c r="H115" s="278"/>
      <c r="I115" s="278" t="s">
        <v>115</v>
      </c>
      <c r="J115" s="278" t="s">
        <v>1455</v>
      </c>
      <c r="K115" s="282">
        <f t="shared" si="2"/>
        <v>2</v>
      </c>
      <c r="L115" s="278">
        <f t="shared" si="0"/>
        <v>2022</v>
      </c>
      <c r="M115" s="282">
        <f t="shared" ca="1" si="1"/>
        <v>6</v>
      </c>
      <c r="N115" s="282">
        <f>MONTH(Таблица10[[#This Row],[Дата погрузки]])</f>
        <v>2</v>
      </c>
      <c r="O115" s="278" t="str">
        <f>Таблица10[[#This Row],[плательщик ЖД тариф]]</f>
        <v>РЖД БА</v>
      </c>
      <c r="P115" s="278"/>
      <c r="Q115" s="278"/>
      <c r="R115" s="278"/>
      <c r="S115" s="278"/>
      <c r="T115" s="278"/>
      <c r="U115" s="278"/>
      <c r="V115" s="278"/>
      <c r="W115" s="278"/>
      <c r="X115" s="278"/>
      <c r="Y115" s="278"/>
      <c r="Z115" s="278"/>
    </row>
    <row r="116" spans="1:26" ht="13.2">
      <c r="A116" s="278" t="s">
        <v>1599</v>
      </c>
      <c r="B116" s="279">
        <v>44602</v>
      </c>
      <c r="C116" s="278" t="s">
        <v>1611</v>
      </c>
      <c r="D116" s="278">
        <v>40</v>
      </c>
      <c r="E116" s="278" t="s">
        <v>1468</v>
      </c>
      <c r="F116" s="280">
        <v>0.41666666666666669</v>
      </c>
      <c r="G116" s="281">
        <v>44607</v>
      </c>
      <c r="H116" s="278"/>
      <c r="I116" s="278" t="s">
        <v>115</v>
      </c>
      <c r="J116" s="278" t="s">
        <v>1455</v>
      </c>
      <c r="K116" s="282">
        <f t="shared" si="2"/>
        <v>2</v>
      </c>
      <c r="L116" s="278">
        <f t="shared" si="0"/>
        <v>2022</v>
      </c>
      <c r="M116" s="282">
        <f t="shared" ca="1" si="1"/>
        <v>5</v>
      </c>
      <c r="N116" s="282">
        <f>MONTH(Таблица10[[#This Row],[Дата погрузки]])</f>
        <v>2</v>
      </c>
      <c r="O116" s="278" t="str">
        <f>Таблица10[[#This Row],[плательщик ЖД тариф]]</f>
        <v>РЖД БА</v>
      </c>
      <c r="P116" s="278"/>
      <c r="Q116" s="278"/>
      <c r="R116" s="278"/>
      <c r="S116" s="278"/>
      <c r="T116" s="278"/>
      <c r="U116" s="278"/>
      <c r="V116" s="278"/>
      <c r="W116" s="278"/>
      <c r="X116" s="278"/>
      <c r="Y116" s="278"/>
      <c r="Z116" s="278"/>
    </row>
    <row r="117" spans="1:26" ht="13.2">
      <c r="A117" s="278" t="s">
        <v>1558</v>
      </c>
      <c r="B117" s="281">
        <v>44602</v>
      </c>
      <c r="C117" s="278" t="s">
        <v>1612</v>
      </c>
      <c r="D117" s="278">
        <v>40</v>
      </c>
      <c r="E117" s="278" t="s">
        <v>1507</v>
      </c>
      <c r="F117" s="280">
        <v>0.54166666666666663</v>
      </c>
      <c r="G117" s="281">
        <v>44607</v>
      </c>
      <c r="H117" s="278"/>
      <c r="I117" s="278" t="s">
        <v>115</v>
      </c>
      <c r="J117" s="278" t="s">
        <v>1455</v>
      </c>
      <c r="K117" s="282">
        <f t="shared" si="2"/>
        <v>2</v>
      </c>
      <c r="L117" s="278">
        <f t="shared" si="0"/>
        <v>2022</v>
      </c>
      <c r="M117" s="282">
        <f t="shared" ca="1" si="1"/>
        <v>5</v>
      </c>
      <c r="N117" s="282">
        <f>MONTH(Таблица10[[#This Row],[Дата погрузки]])</f>
        <v>2</v>
      </c>
      <c r="O117" s="278" t="str">
        <f>Таблица10[[#This Row],[плательщик ЖД тариф]]</f>
        <v>РЖД БА</v>
      </c>
      <c r="P117" s="278"/>
      <c r="Q117" s="278"/>
      <c r="R117" s="278"/>
      <c r="S117" s="278"/>
      <c r="T117" s="278"/>
      <c r="U117" s="278"/>
      <c r="V117" s="278"/>
      <c r="W117" s="278"/>
      <c r="X117" s="278"/>
      <c r="Y117" s="278"/>
      <c r="Z117" s="278"/>
    </row>
    <row r="118" spans="1:26" ht="13.2">
      <c r="A118" s="278" t="s">
        <v>1497</v>
      </c>
      <c r="B118" s="279">
        <v>44602</v>
      </c>
      <c r="C118" s="278" t="s">
        <v>1613</v>
      </c>
      <c r="D118" s="278">
        <v>40</v>
      </c>
      <c r="E118" s="278" t="s">
        <v>1468</v>
      </c>
      <c r="F118" s="280">
        <v>0.375</v>
      </c>
      <c r="G118" s="281">
        <v>44605</v>
      </c>
      <c r="H118" s="278"/>
      <c r="I118" s="278" t="s">
        <v>117</v>
      </c>
      <c r="J118" s="278" t="s">
        <v>1455</v>
      </c>
      <c r="K118" s="282">
        <f t="shared" si="2"/>
        <v>2</v>
      </c>
      <c r="L118" s="278">
        <f t="shared" si="0"/>
        <v>2022</v>
      </c>
      <c r="M118" s="282">
        <f t="shared" ca="1" si="1"/>
        <v>3</v>
      </c>
      <c r="N118" s="282">
        <f>MONTH(Таблица10[[#This Row],[Дата погрузки]])</f>
        <v>2</v>
      </c>
      <c r="O118" s="278" t="str">
        <f>Таблица10[[#This Row],[плательщик ЖД тариф]]</f>
        <v>Евросиб</v>
      </c>
      <c r="P118" s="278"/>
      <c r="Q118" s="278"/>
      <c r="R118" s="278"/>
      <c r="S118" s="278"/>
      <c r="T118" s="278"/>
      <c r="U118" s="278"/>
      <c r="V118" s="278"/>
      <c r="W118" s="278"/>
      <c r="X118" s="278"/>
      <c r="Y118" s="278"/>
      <c r="Z118" s="278"/>
    </row>
    <row r="119" spans="1:26" ht="13.2">
      <c r="A119" s="278" t="s">
        <v>1558</v>
      </c>
      <c r="B119" s="279">
        <v>44602</v>
      </c>
      <c r="C119" s="278" t="s">
        <v>1614</v>
      </c>
      <c r="D119" s="278">
        <v>40</v>
      </c>
      <c r="E119" s="278" t="s">
        <v>1470</v>
      </c>
      <c r="F119" s="280">
        <v>0.41666666666666669</v>
      </c>
      <c r="G119" s="281">
        <v>44605</v>
      </c>
      <c r="H119" s="278"/>
      <c r="I119" s="278" t="s">
        <v>117</v>
      </c>
      <c r="J119" s="278" t="s">
        <v>1455</v>
      </c>
      <c r="K119" s="282">
        <f t="shared" si="2"/>
        <v>2</v>
      </c>
      <c r="L119" s="278">
        <f t="shared" si="0"/>
        <v>2022</v>
      </c>
      <c r="M119" s="282">
        <f t="shared" ca="1" si="1"/>
        <v>3</v>
      </c>
      <c r="N119" s="282">
        <f>MONTH(Таблица10[[#This Row],[Дата погрузки]])</f>
        <v>2</v>
      </c>
      <c r="O119" s="278" t="str">
        <f>Таблица10[[#This Row],[плательщик ЖД тариф]]</f>
        <v>Евросиб</v>
      </c>
      <c r="P119" s="278"/>
      <c r="Q119" s="278"/>
      <c r="R119" s="278"/>
      <c r="S119" s="278"/>
      <c r="T119" s="278"/>
      <c r="U119" s="278"/>
      <c r="V119" s="278"/>
      <c r="W119" s="278"/>
      <c r="X119" s="278"/>
      <c r="Y119" s="278"/>
      <c r="Z119" s="278"/>
    </row>
    <row r="120" spans="1:26" ht="13.2">
      <c r="A120" s="278" t="s">
        <v>1466</v>
      </c>
      <c r="B120" s="279">
        <v>44602</v>
      </c>
      <c r="C120" s="278" t="s">
        <v>1615</v>
      </c>
      <c r="D120" s="278">
        <v>40</v>
      </c>
      <c r="E120" s="278" t="s">
        <v>1616</v>
      </c>
      <c r="F120" s="280">
        <v>0.54166666666666663</v>
      </c>
      <c r="G120" s="281">
        <v>44605</v>
      </c>
      <c r="H120" s="278"/>
      <c r="I120" s="278" t="s">
        <v>117</v>
      </c>
      <c r="J120" s="278" t="s">
        <v>1455</v>
      </c>
      <c r="K120" s="282">
        <f t="shared" si="2"/>
        <v>2</v>
      </c>
      <c r="L120" s="278">
        <f t="shared" si="0"/>
        <v>2022</v>
      </c>
      <c r="M120" s="282">
        <f t="shared" ca="1" si="1"/>
        <v>3</v>
      </c>
      <c r="N120" s="282">
        <f>MONTH(Таблица10[[#This Row],[Дата погрузки]])</f>
        <v>2</v>
      </c>
      <c r="O120" s="278" t="str">
        <f>Таблица10[[#This Row],[плательщик ЖД тариф]]</f>
        <v>Евросиб</v>
      </c>
      <c r="P120" s="278"/>
      <c r="Q120" s="278"/>
      <c r="R120" s="278"/>
      <c r="S120" s="278"/>
      <c r="T120" s="278"/>
      <c r="U120" s="278"/>
      <c r="V120" s="278"/>
      <c r="W120" s="278"/>
      <c r="X120" s="278"/>
      <c r="Y120" s="278"/>
      <c r="Z120" s="278"/>
    </row>
    <row r="121" spans="1:26" ht="13.2">
      <c r="A121" s="278" t="s">
        <v>1599</v>
      </c>
      <c r="B121" s="281">
        <v>44603</v>
      </c>
      <c r="C121" s="278" t="s">
        <v>1617</v>
      </c>
      <c r="D121" s="278">
        <v>40</v>
      </c>
      <c r="E121" s="278" t="s">
        <v>1468</v>
      </c>
      <c r="F121" s="280">
        <v>0.5</v>
      </c>
      <c r="G121" s="281">
        <v>44607</v>
      </c>
      <c r="H121" s="278"/>
      <c r="I121" s="278" t="s">
        <v>115</v>
      </c>
      <c r="J121" s="278" t="s">
        <v>1455</v>
      </c>
      <c r="K121" s="282">
        <f t="shared" si="2"/>
        <v>2</v>
      </c>
      <c r="L121" s="278">
        <f t="shared" si="0"/>
        <v>2022</v>
      </c>
      <c r="M121" s="282">
        <f t="shared" ca="1" si="1"/>
        <v>4</v>
      </c>
      <c r="N121" s="282">
        <f>MONTH(Таблица10[[#This Row],[Дата погрузки]])</f>
        <v>2</v>
      </c>
      <c r="O121" s="278" t="str">
        <f>Таблица10[[#This Row],[плательщик ЖД тариф]]</f>
        <v>РЖД БА</v>
      </c>
      <c r="P121" s="278"/>
      <c r="Q121" s="278"/>
      <c r="R121" s="278"/>
      <c r="S121" s="278"/>
      <c r="T121" s="278"/>
      <c r="U121" s="278"/>
      <c r="V121" s="278"/>
      <c r="W121" s="278"/>
      <c r="X121" s="278"/>
      <c r="Y121" s="278"/>
      <c r="Z121" s="278"/>
    </row>
    <row r="122" spans="1:26" ht="13.2">
      <c r="A122" s="278" t="s">
        <v>1497</v>
      </c>
      <c r="B122" s="281">
        <v>44603</v>
      </c>
      <c r="C122" s="278" t="s">
        <v>1618</v>
      </c>
      <c r="D122" s="278">
        <v>40</v>
      </c>
      <c r="E122" s="278" t="s">
        <v>1468</v>
      </c>
      <c r="F122" s="280">
        <v>0.41666666666666669</v>
      </c>
      <c r="G122" s="281">
        <v>44607</v>
      </c>
      <c r="H122" s="278"/>
      <c r="I122" s="278" t="s">
        <v>115</v>
      </c>
      <c r="J122" s="278" t="s">
        <v>1455</v>
      </c>
      <c r="K122" s="282">
        <f t="shared" si="2"/>
        <v>2</v>
      </c>
      <c r="L122" s="278">
        <f t="shared" si="0"/>
        <v>2022</v>
      </c>
      <c r="M122" s="282">
        <f t="shared" ca="1" si="1"/>
        <v>4</v>
      </c>
      <c r="N122" s="282">
        <f>MONTH(Таблица10[[#This Row],[Дата погрузки]])</f>
        <v>2</v>
      </c>
      <c r="O122" s="278" t="str">
        <f>Таблица10[[#This Row],[плательщик ЖД тариф]]</f>
        <v>РЖД БА</v>
      </c>
      <c r="P122" s="278"/>
      <c r="Q122" s="278"/>
      <c r="R122" s="278"/>
      <c r="S122" s="278"/>
      <c r="T122" s="278"/>
      <c r="U122" s="278"/>
      <c r="V122" s="278"/>
      <c r="W122" s="278"/>
      <c r="X122" s="278"/>
      <c r="Y122" s="278"/>
      <c r="Z122" s="278"/>
    </row>
    <row r="123" spans="1:26" ht="13.2">
      <c r="A123" s="278" t="s">
        <v>1497</v>
      </c>
      <c r="B123" s="281">
        <v>44603</v>
      </c>
      <c r="C123" s="278" t="s">
        <v>1619</v>
      </c>
      <c r="D123" s="278">
        <v>40</v>
      </c>
      <c r="E123" s="278" t="s">
        <v>1470</v>
      </c>
      <c r="F123" s="280">
        <v>0.375</v>
      </c>
      <c r="G123" s="281">
        <v>44607</v>
      </c>
      <c r="H123" s="278"/>
      <c r="I123" s="278" t="s">
        <v>115</v>
      </c>
      <c r="J123" s="278" t="s">
        <v>1455</v>
      </c>
      <c r="K123" s="282">
        <f t="shared" si="2"/>
        <v>2</v>
      </c>
      <c r="L123" s="278">
        <f t="shared" si="0"/>
        <v>2022</v>
      </c>
      <c r="M123" s="282">
        <f t="shared" ca="1" si="1"/>
        <v>4</v>
      </c>
      <c r="N123" s="282">
        <f>MONTH(Таблица10[[#This Row],[Дата погрузки]])</f>
        <v>2</v>
      </c>
      <c r="O123" s="278" t="str">
        <f>Таблица10[[#This Row],[плательщик ЖД тариф]]</f>
        <v>РЖД БА</v>
      </c>
      <c r="P123" s="278"/>
      <c r="Q123" s="278"/>
      <c r="R123" s="278"/>
      <c r="S123" s="278"/>
      <c r="T123" s="278"/>
      <c r="U123" s="278"/>
      <c r="V123" s="278"/>
      <c r="W123" s="278"/>
      <c r="X123" s="278"/>
      <c r="Y123" s="278"/>
      <c r="Z123" s="278"/>
    </row>
    <row r="124" spans="1:26" ht="13.2">
      <c r="A124" s="278" t="s">
        <v>1497</v>
      </c>
      <c r="B124" s="281">
        <v>44603</v>
      </c>
      <c r="C124" s="278" t="s">
        <v>1620</v>
      </c>
      <c r="D124" s="278">
        <v>40</v>
      </c>
      <c r="E124" s="278" t="s">
        <v>1468</v>
      </c>
      <c r="F124" s="280">
        <v>0.625</v>
      </c>
      <c r="G124" s="281">
        <v>44607</v>
      </c>
      <c r="H124" s="278"/>
      <c r="I124" s="278" t="s">
        <v>115</v>
      </c>
      <c r="J124" s="278" t="s">
        <v>1455</v>
      </c>
      <c r="K124" s="282">
        <f t="shared" si="2"/>
        <v>2</v>
      </c>
      <c r="L124" s="278">
        <f t="shared" si="0"/>
        <v>2022</v>
      </c>
      <c r="M124" s="282">
        <f t="shared" ca="1" si="1"/>
        <v>4</v>
      </c>
      <c r="N124" s="282">
        <f>MONTH(Таблица10[[#This Row],[Дата погрузки]])</f>
        <v>2</v>
      </c>
      <c r="O124" s="278" t="str">
        <f>Таблица10[[#This Row],[плательщик ЖД тариф]]</f>
        <v>РЖД БА</v>
      </c>
      <c r="P124" s="278"/>
      <c r="Q124" s="278"/>
      <c r="R124" s="278"/>
      <c r="S124" s="278"/>
      <c r="T124" s="278"/>
      <c r="U124" s="278"/>
      <c r="V124" s="278"/>
      <c r="W124" s="278"/>
      <c r="X124" s="278"/>
      <c r="Y124" s="278"/>
      <c r="Z124" s="278"/>
    </row>
    <row r="125" spans="1:26" ht="13.2">
      <c r="A125" s="278" t="s">
        <v>1558</v>
      </c>
      <c r="B125" s="281">
        <v>44603</v>
      </c>
      <c r="C125" s="278" t="s">
        <v>1621</v>
      </c>
      <c r="D125" s="278">
        <v>40</v>
      </c>
      <c r="E125" s="278" t="s">
        <v>1622</v>
      </c>
      <c r="F125" s="280">
        <v>0.58333333333333337</v>
      </c>
      <c r="G125" s="281">
        <v>44606</v>
      </c>
      <c r="H125" s="278"/>
      <c r="I125" s="278" t="s">
        <v>118</v>
      </c>
      <c r="J125" s="278" t="s">
        <v>1455</v>
      </c>
      <c r="K125" s="282">
        <f t="shared" si="2"/>
        <v>2</v>
      </c>
      <c r="L125" s="278">
        <f t="shared" si="0"/>
        <v>2022</v>
      </c>
      <c r="M125" s="282">
        <f t="shared" ca="1" si="1"/>
        <v>3</v>
      </c>
      <c r="N125" s="282">
        <f>MONTH(Таблица10[[#This Row],[Дата погрузки]])</f>
        <v>2</v>
      </c>
      <c r="O125" s="278" t="str">
        <f>Таблица10[[#This Row],[плательщик ЖД тариф]]</f>
        <v>Феско</v>
      </c>
      <c r="P125" s="278"/>
      <c r="Q125" s="278"/>
      <c r="R125" s="278"/>
      <c r="S125" s="278"/>
      <c r="T125" s="278"/>
      <c r="U125" s="278"/>
      <c r="V125" s="278"/>
      <c r="W125" s="278"/>
      <c r="X125" s="278"/>
      <c r="Y125" s="278"/>
      <c r="Z125" s="278"/>
    </row>
    <row r="126" spans="1:26" ht="13.2">
      <c r="A126" s="278" t="s">
        <v>1456</v>
      </c>
      <c r="B126" s="281">
        <v>44603</v>
      </c>
      <c r="C126" s="278" t="s">
        <v>1623</v>
      </c>
      <c r="D126" s="278">
        <v>40</v>
      </c>
      <c r="E126" s="278" t="s">
        <v>1468</v>
      </c>
      <c r="F126" s="280">
        <v>0.375</v>
      </c>
      <c r="G126" s="281">
        <v>44608</v>
      </c>
      <c r="H126" s="278"/>
      <c r="I126" s="278" t="s">
        <v>118</v>
      </c>
      <c r="J126" s="278" t="s">
        <v>1455</v>
      </c>
      <c r="K126" s="282">
        <f t="shared" si="2"/>
        <v>2</v>
      </c>
      <c r="L126" s="278">
        <f t="shared" si="0"/>
        <v>2022</v>
      </c>
      <c r="M126" s="282">
        <f t="shared" ca="1" si="1"/>
        <v>5</v>
      </c>
      <c r="N126" s="282">
        <f>MONTH(Таблица10[[#This Row],[Дата погрузки]])</f>
        <v>2</v>
      </c>
      <c r="O126" s="278" t="str">
        <f>Таблица10[[#This Row],[плательщик ЖД тариф]]</f>
        <v>Феско</v>
      </c>
      <c r="P126" s="278"/>
      <c r="Q126" s="278"/>
      <c r="R126" s="278"/>
      <c r="S126" s="278"/>
      <c r="T126" s="278"/>
      <c r="U126" s="278"/>
      <c r="V126" s="278"/>
      <c r="W126" s="278"/>
      <c r="X126" s="278"/>
      <c r="Y126" s="278"/>
      <c r="Z126" s="278"/>
    </row>
    <row r="127" spans="1:26" ht="13.2">
      <c r="A127" s="278" t="s">
        <v>1497</v>
      </c>
      <c r="B127" s="281">
        <v>44604</v>
      </c>
      <c r="C127" s="278" t="s">
        <v>1624</v>
      </c>
      <c r="D127" s="278">
        <v>40</v>
      </c>
      <c r="E127" s="278" t="s">
        <v>1545</v>
      </c>
      <c r="F127" s="280">
        <v>0.60416666666666663</v>
      </c>
      <c r="G127" s="281">
        <v>44609</v>
      </c>
      <c r="H127" s="278"/>
      <c r="I127" s="278" t="s">
        <v>117</v>
      </c>
      <c r="J127" s="278" t="s">
        <v>1455</v>
      </c>
      <c r="K127" s="282">
        <f t="shared" si="2"/>
        <v>2</v>
      </c>
      <c r="L127" s="278">
        <f t="shared" si="0"/>
        <v>2022</v>
      </c>
      <c r="M127" s="282">
        <f t="shared" ca="1" si="1"/>
        <v>5</v>
      </c>
      <c r="N127" s="282">
        <f>MONTH(Таблица10[[#This Row],[Дата погрузки]])</f>
        <v>2</v>
      </c>
      <c r="O127" s="278" t="str">
        <f>Таблица10[[#This Row],[плательщик ЖД тариф]]</f>
        <v>Евросиб</v>
      </c>
      <c r="P127" s="278"/>
      <c r="Q127" s="278"/>
      <c r="R127" s="278"/>
      <c r="S127" s="278"/>
      <c r="T127" s="278"/>
      <c r="U127" s="278"/>
      <c r="V127" s="278"/>
      <c r="W127" s="278"/>
      <c r="X127" s="278"/>
      <c r="Y127" s="278"/>
      <c r="Z127" s="278"/>
    </row>
    <row r="128" spans="1:26" ht="13.2">
      <c r="A128" s="278" t="s">
        <v>1595</v>
      </c>
      <c r="B128" s="281">
        <v>44604</v>
      </c>
      <c r="C128" s="278" t="s">
        <v>1625</v>
      </c>
      <c r="D128" s="278">
        <v>40</v>
      </c>
      <c r="E128" s="278" t="s">
        <v>1470</v>
      </c>
      <c r="F128" s="280">
        <v>0.375</v>
      </c>
      <c r="G128" s="281">
        <v>44609</v>
      </c>
      <c r="H128" s="278"/>
      <c r="I128" s="278" t="s">
        <v>117</v>
      </c>
      <c r="J128" s="278" t="s">
        <v>1455</v>
      </c>
      <c r="K128" s="282">
        <f t="shared" si="2"/>
        <v>2</v>
      </c>
      <c r="L128" s="278">
        <f t="shared" si="0"/>
        <v>2022</v>
      </c>
      <c r="M128" s="282">
        <f t="shared" ca="1" si="1"/>
        <v>5</v>
      </c>
      <c r="N128" s="282">
        <f>MONTH(Таблица10[[#This Row],[Дата погрузки]])</f>
        <v>2</v>
      </c>
      <c r="O128" s="278" t="str">
        <f>Таблица10[[#This Row],[плательщик ЖД тариф]]</f>
        <v>Евросиб</v>
      </c>
      <c r="P128" s="278"/>
      <c r="Q128" s="278"/>
      <c r="R128" s="278"/>
      <c r="S128" s="278"/>
      <c r="T128" s="278"/>
      <c r="U128" s="278"/>
      <c r="V128" s="278"/>
      <c r="W128" s="278"/>
      <c r="X128" s="278"/>
      <c r="Y128" s="278"/>
      <c r="Z128" s="278"/>
    </row>
    <row r="129" spans="1:26" ht="13.2">
      <c r="A129" s="278" t="s">
        <v>1471</v>
      </c>
      <c r="B129" s="281">
        <v>44604</v>
      </c>
      <c r="C129" s="278" t="s">
        <v>1626</v>
      </c>
      <c r="D129" s="278">
        <v>40</v>
      </c>
      <c r="E129" s="278" t="s">
        <v>1468</v>
      </c>
      <c r="F129" s="280">
        <v>0.45833333333333331</v>
      </c>
      <c r="G129" s="281">
        <v>44609</v>
      </c>
      <c r="H129" s="278"/>
      <c r="I129" s="278" t="s">
        <v>117</v>
      </c>
      <c r="J129" s="278" t="s">
        <v>1455</v>
      </c>
      <c r="K129" s="282">
        <f t="shared" si="2"/>
        <v>2</v>
      </c>
      <c r="L129" s="278">
        <f t="shared" si="0"/>
        <v>2022</v>
      </c>
      <c r="M129" s="282">
        <f t="shared" ca="1" si="1"/>
        <v>5</v>
      </c>
      <c r="N129" s="282">
        <f>MONTH(Таблица10[[#This Row],[Дата погрузки]])</f>
        <v>2</v>
      </c>
      <c r="O129" s="278" t="str">
        <f>Таблица10[[#This Row],[плательщик ЖД тариф]]</f>
        <v>Евросиб</v>
      </c>
      <c r="P129" s="278"/>
      <c r="Q129" s="278"/>
      <c r="R129" s="278"/>
      <c r="S129" s="278"/>
      <c r="T129" s="278"/>
      <c r="U129" s="278"/>
      <c r="V129" s="278"/>
      <c r="W129" s="278"/>
      <c r="X129" s="278"/>
      <c r="Y129" s="278"/>
      <c r="Z129" s="278"/>
    </row>
    <row r="130" spans="1:26" ht="17.25" customHeight="1">
      <c r="A130" s="278" t="s">
        <v>1558</v>
      </c>
      <c r="B130" s="281">
        <v>44606</v>
      </c>
      <c r="C130" s="278" t="s">
        <v>1627</v>
      </c>
      <c r="D130" s="278">
        <v>40</v>
      </c>
      <c r="E130" s="278" t="s">
        <v>1468</v>
      </c>
      <c r="F130" s="280">
        <v>0.5</v>
      </c>
      <c r="G130" s="281">
        <v>44612</v>
      </c>
      <c r="H130" s="278"/>
      <c r="I130" s="278" t="s">
        <v>115</v>
      </c>
      <c r="J130" s="278" t="s">
        <v>1455</v>
      </c>
      <c r="K130" s="282">
        <f t="shared" si="2"/>
        <v>2</v>
      </c>
      <c r="L130" s="278">
        <f t="shared" si="0"/>
        <v>2022</v>
      </c>
      <c r="M130" s="282">
        <f t="shared" ca="1" si="1"/>
        <v>6</v>
      </c>
      <c r="N130" s="282">
        <f>MONTH(Таблица10[[#This Row],[Дата погрузки]])</f>
        <v>2</v>
      </c>
      <c r="O130" s="278" t="str">
        <f>Таблица10[[#This Row],[плательщик ЖД тариф]]</f>
        <v>РЖД БА</v>
      </c>
      <c r="P130" s="278"/>
      <c r="Q130" s="278"/>
      <c r="R130" s="278"/>
      <c r="S130" s="278"/>
      <c r="T130" s="278"/>
      <c r="U130" s="278"/>
      <c r="V130" s="278"/>
      <c r="W130" s="278"/>
      <c r="X130" s="278"/>
      <c r="Y130" s="278"/>
      <c r="Z130" s="278"/>
    </row>
    <row r="131" spans="1:26" ht="13.2">
      <c r="A131" s="278" t="s">
        <v>1466</v>
      </c>
      <c r="B131" s="281">
        <v>44606</v>
      </c>
      <c r="C131" s="278" t="s">
        <v>1628</v>
      </c>
      <c r="D131" s="278">
        <v>40</v>
      </c>
      <c r="E131" s="278" t="s">
        <v>1470</v>
      </c>
      <c r="F131" s="280">
        <v>0.375</v>
      </c>
      <c r="G131" s="281">
        <v>44609</v>
      </c>
      <c r="H131" s="278"/>
      <c r="I131" s="278" t="s">
        <v>117</v>
      </c>
      <c r="J131" s="278" t="s">
        <v>1455</v>
      </c>
      <c r="K131" s="282">
        <f t="shared" si="2"/>
        <v>2</v>
      </c>
      <c r="L131" s="278">
        <f t="shared" si="0"/>
        <v>2022</v>
      </c>
      <c r="M131" s="282">
        <f t="shared" ca="1" si="1"/>
        <v>3</v>
      </c>
      <c r="N131" s="282">
        <f>MONTH(Таблица10[[#This Row],[Дата погрузки]])</f>
        <v>2</v>
      </c>
      <c r="O131" s="278" t="str">
        <f>Таблица10[[#This Row],[плательщик ЖД тариф]]</f>
        <v>Евросиб</v>
      </c>
      <c r="P131" s="278"/>
      <c r="Q131" s="278"/>
      <c r="R131" s="278"/>
      <c r="S131" s="278"/>
      <c r="T131" s="278"/>
      <c r="U131" s="278"/>
      <c r="V131" s="278"/>
      <c r="W131" s="278"/>
      <c r="X131" s="278"/>
      <c r="Y131" s="278"/>
      <c r="Z131" s="278"/>
    </row>
    <row r="132" spans="1:26" ht="13.2">
      <c r="A132" s="278" t="s">
        <v>1466</v>
      </c>
      <c r="B132" s="281">
        <v>44606</v>
      </c>
      <c r="C132" s="278" t="s">
        <v>1629</v>
      </c>
      <c r="D132" s="278">
        <v>40</v>
      </c>
      <c r="E132" s="278" t="s">
        <v>1470</v>
      </c>
      <c r="F132" s="280">
        <v>0.58333333333333337</v>
      </c>
      <c r="G132" s="281">
        <v>44609</v>
      </c>
      <c r="H132" s="278"/>
      <c r="I132" s="278" t="s">
        <v>117</v>
      </c>
      <c r="J132" s="278" t="s">
        <v>1455</v>
      </c>
      <c r="K132" s="282">
        <f t="shared" si="2"/>
        <v>2</v>
      </c>
      <c r="L132" s="278">
        <f t="shared" si="0"/>
        <v>2022</v>
      </c>
      <c r="M132" s="282">
        <f t="shared" ca="1" si="1"/>
        <v>3</v>
      </c>
      <c r="N132" s="282">
        <f>MONTH(Таблица10[[#This Row],[Дата погрузки]])</f>
        <v>2</v>
      </c>
      <c r="O132" s="278" t="str">
        <f>Таблица10[[#This Row],[плательщик ЖД тариф]]</f>
        <v>Евросиб</v>
      </c>
      <c r="P132" s="278"/>
      <c r="Q132" s="278"/>
      <c r="R132" s="278"/>
      <c r="S132" s="278"/>
      <c r="T132" s="278"/>
      <c r="U132" s="278"/>
      <c r="V132" s="278"/>
      <c r="W132" s="278"/>
      <c r="X132" s="278"/>
      <c r="Y132" s="278"/>
      <c r="Z132" s="278"/>
    </row>
    <row r="133" spans="1:26" ht="13.2">
      <c r="A133" s="278" t="s">
        <v>1497</v>
      </c>
      <c r="B133" s="281">
        <v>44607</v>
      </c>
      <c r="C133" s="278" t="s">
        <v>1630</v>
      </c>
      <c r="D133" s="278">
        <v>40</v>
      </c>
      <c r="E133" s="278" t="s">
        <v>1568</v>
      </c>
      <c r="F133" s="280">
        <v>0.58333333333333337</v>
      </c>
      <c r="G133" s="281">
        <v>44614</v>
      </c>
      <c r="H133" s="278"/>
      <c r="I133" s="278" t="s">
        <v>117</v>
      </c>
      <c r="J133" s="278" t="s">
        <v>1455</v>
      </c>
      <c r="K133" s="282">
        <f t="shared" si="2"/>
        <v>2</v>
      </c>
      <c r="L133" s="278">
        <f t="shared" si="0"/>
        <v>2022</v>
      </c>
      <c r="M133" s="282">
        <f t="shared" ca="1" si="1"/>
        <v>7</v>
      </c>
      <c r="N133" s="282">
        <f>MONTH(Таблица10[[#This Row],[Дата погрузки]])</f>
        <v>2</v>
      </c>
      <c r="O133" s="278" t="str">
        <f>Таблица10[[#This Row],[плательщик ЖД тариф]]</f>
        <v>Евросиб</v>
      </c>
      <c r="P133" s="278"/>
      <c r="Q133" s="278"/>
      <c r="R133" s="278"/>
      <c r="S133" s="278"/>
      <c r="T133" s="278"/>
      <c r="U133" s="278"/>
      <c r="V133" s="278"/>
      <c r="W133" s="278"/>
      <c r="X133" s="278"/>
      <c r="Y133" s="278"/>
      <c r="Z133" s="278"/>
    </row>
    <row r="134" spans="1:26" ht="13.2">
      <c r="A134" s="278" t="s">
        <v>1456</v>
      </c>
      <c r="B134" s="281">
        <v>44607</v>
      </c>
      <c r="C134" t="s">
        <v>1631</v>
      </c>
      <c r="D134" s="278">
        <v>40</v>
      </c>
      <c r="E134" s="278" t="s">
        <v>1468</v>
      </c>
      <c r="F134" s="280">
        <v>0.375</v>
      </c>
      <c r="G134" s="281">
        <v>44614</v>
      </c>
      <c r="H134" s="278"/>
      <c r="I134" s="278" t="s">
        <v>117</v>
      </c>
      <c r="J134" s="278" t="s">
        <v>1455</v>
      </c>
      <c r="K134" s="282">
        <f t="shared" si="2"/>
        <v>2</v>
      </c>
      <c r="L134" s="278">
        <f t="shared" si="0"/>
        <v>2022</v>
      </c>
      <c r="M134" s="282">
        <f t="shared" ca="1" si="1"/>
        <v>7</v>
      </c>
      <c r="N134" s="282">
        <f>MONTH(Таблица10[[#This Row],[Дата погрузки]])</f>
        <v>2</v>
      </c>
      <c r="O134" s="278" t="str">
        <f>Таблица10[[#This Row],[плательщик ЖД тариф]]</f>
        <v>Евросиб</v>
      </c>
      <c r="P134" s="278"/>
      <c r="Q134" s="278"/>
      <c r="R134" s="278"/>
      <c r="S134" s="278"/>
      <c r="T134" s="278"/>
      <c r="U134" s="278"/>
      <c r="V134" s="278"/>
      <c r="W134" s="278"/>
      <c r="X134" s="278"/>
      <c r="Y134" s="278"/>
      <c r="Z134" s="278"/>
    </row>
    <row r="135" spans="1:26" ht="13.2">
      <c r="A135" s="278" t="s">
        <v>1456</v>
      </c>
      <c r="B135" s="281">
        <v>44607</v>
      </c>
      <c r="C135" s="278" t="s">
        <v>1632</v>
      </c>
      <c r="D135" s="278">
        <v>40</v>
      </c>
      <c r="E135" s="278" t="s">
        <v>1468</v>
      </c>
      <c r="F135" s="280">
        <v>0.45833333333333331</v>
      </c>
      <c r="G135" s="281">
        <v>44614</v>
      </c>
      <c r="H135" s="278"/>
      <c r="I135" s="278" t="s">
        <v>117</v>
      </c>
      <c r="J135" s="278" t="s">
        <v>1455</v>
      </c>
      <c r="K135" s="282">
        <f t="shared" si="2"/>
        <v>2</v>
      </c>
      <c r="L135" s="278">
        <f t="shared" si="0"/>
        <v>2022</v>
      </c>
      <c r="M135" s="282">
        <f t="shared" ca="1" si="1"/>
        <v>7</v>
      </c>
      <c r="N135" s="282">
        <f>MONTH(Таблица10[[#This Row],[Дата погрузки]])</f>
        <v>2</v>
      </c>
      <c r="O135" s="278" t="str">
        <f>Таблица10[[#This Row],[плательщик ЖД тариф]]</f>
        <v>Евросиб</v>
      </c>
      <c r="P135" s="278"/>
      <c r="Q135" s="278"/>
      <c r="R135" s="278"/>
      <c r="S135" s="278"/>
      <c r="T135" s="278"/>
      <c r="U135" s="278"/>
      <c r="V135" s="278"/>
      <c r="W135" s="278"/>
      <c r="X135" s="278"/>
      <c r="Y135" s="278"/>
      <c r="Z135" s="278"/>
    </row>
    <row r="136" spans="1:26" ht="13.2">
      <c r="A136" s="278" t="s">
        <v>1633</v>
      </c>
      <c r="B136" s="281">
        <v>44608</v>
      </c>
      <c r="C136" s="278" t="s">
        <v>1634</v>
      </c>
      <c r="D136" s="278">
        <v>40</v>
      </c>
      <c r="E136" s="278" t="s">
        <v>1468</v>
      </c>
      <c r="F136" s="280">
        <v>0.375</v>
      </c>
      <c r="G136" s="281">
        <v>44614</v>
      </c>
      <c r="H136" s="278"/>
      <c r="I136" s="278" t="s">
        <v>117</v>
      </c>
      <c r="J136" s="278" t="s">
        <v>1455</v>
      </c>
      <c r="K136" s="282">
        <f t="shared" si="2"/>
        <v>2</v>
      </c>
      <c r="L136" s="278">
        <f t="shared" si="0"/>
        <v>2022</v>
      </c>
      <c r="M136" s="282">
        <f t="shared" ca="1" si="1"/>
        <v>6</v>
      </c>
      <c r="N136" s="282">
        <f>MONTH(Таблица10[[#This Row],[Дата погрузки]])</f>
        <v>2</v>
      </c>
      <c r="O136" s="278" t="str">
        <f>Таблица10[[#This Row],[плательщик ЖД тариф]]</f>
        <v>Евросиб</v>
      </c>
      <c r="P136" s="278"/>
      <c r="Q136" s="278"/>
      <c r="R136" s="278"/>
      <c r="S136" s="278"/>
      <c r="T136" s="278"/>
      <c r="U136" s="278"/>
      <c r="V136" s="278"/>
      <c r="W136" s="278"/>
      <c r="X136" s="278"/>
      <c r="Y136" s="278"/>
      <c r="Z136" s="278"/>
    </row>
    <row r="137" spans="1:26" ht="13.2">
      <c r="A137" s="278" t="s">
        <v>1466</v>
      </c>
      <c r="B137" s="281">
        <v>44608</v>
      </c>
      <c r="C137" s="278" t="s">
        <v>1635</v>
      </c>
      <c r="D137" s="278">
        <v>40</v>
      </c>
      <c r="E137" s="278" t="s">
        <v>1468</v>
      </c>
      <c r="F137" s="280">
        <v>0.5</v>
      </c>
      <c r="G137" s="281">
        <v>44614</v>
      </c>
      <c r="H137" s="278"/>
      <c r="I137" s="278" t="s">
        <v>117</v>
      </c>
      <c r="J137" s="278" t="s">
        <v>1455</v>
      </c>
      <c r="K137" s="282">
        <f t="shared" si="2"/>
        <v>2</v>
      </c>
      <c r="L137" s="278">
        <f t="shared" si="0"/>
        <v>2022</v>
      </c>
      <c r="M137" s="282">
        <f t="shared" ca="1" si="1"/>
        <v>6</v>
      </c>
      <c r="N137" s="282">
        <f>MONTH(Таблица10[[#This Row],[Дата погрузки]])</f>
        <v>2</v>
      </c>
      <c r="O137" s="278" t="str">
        <f>Таблица10[[#This Row],[плательщик ЖД тариф]]</f>
        <v>Евросиб</v>
      </c>
      <c r="P137" s="278"/>
      <c r="Q137" s="278"/>
      <c r="R137" s="278"/>
      <c r="S137" s="278"/>
      <c r="T137" s="278"/>
      <c r="U137" s="278"/>
      <c r="V137" s="278"/>
      <c r="W137" s="278"/>
      <c r="X137" s="278"/>
      <c r="Y137" s="278"/>
      <c r="Z137" s="278"/>
    </row>
    <row r="138" spans="1:26" ht="13.2">
      <c r="A138" s="278" t="s">
        <v>1466</v>
      </c>
      <c r="B138" s="281">
        <v>44608</v>
      </c>
      <c r="C138" s="278" t="s">
        <v>1636</v>
      </c>
      <c r="D138" s="278">
        <v>40</v>
      </c>
      <c r="E138" s="278" t="s">
        <v>1468</v>
      </c>
      <c r="F138" s="280">
        <v>0.41666666666666669</v>
      </c>
      <c r="G138" s="281">
        <v>44614</v>
      </c>
      <c r="H138" s="278"/>
      <c r="I138" s="278" t="s">
        <v>117</v>
      </c>
      <c r="J138" s="278" t="s">
        <v>1455</v>
      </c>
      <c r="K138" s="282">
        <f t="shared" si="2"/>
        <v>2</v>
      </c>
      <c r="L138" s="278">
        <f t="shared" si="0"/>
        <v>2022</v>
      </c>
      <c r="M138" s="282">
        <f t="shared" ca="1" si="1"/>
        <v>6</v>
      </c>
      <c r="N138" s="282">
        <f>MONTH(Таблица10[[#This Row],[Дата погрузки]])</f>
        <v>2</v>
      </c>
      <c r="O138" s="278" t="str">
        <f>Таблица10[[#This Row],[плательщик ЖД тариф]]</f>
        <v>Евросиб</v>
      </c>
      <c r="P138" s="278"/>
      <c r="Q138" s="278"/>
      <c r="R138" s="278"/>
      <c r="S138" s="278"/>
      <c r="T138" s="278"/>
      <c r="U138" s="278"/>
      <c r="V138" s="278"/>
      <c r="W138" s="278"/>
      <c r="X138" s="278"/>
      <c r="Y138" s="278"/>
      <c r="Z138" s="278"/>
    </row>
    <row r="139" spans="1:26" ht="13.2">
      <c r="A139" s="278" t="s">
        <v>1466</v>
      </c>
      <c r="B139" s="281">
        <v>44608</v>
      </c>
      <c r="C139" s="278" t="s">
        <v>1637</v>
      </c>
      <c r="D139" s="278">
        <v>40</v>
      </c>
      <c r="E139" s="278" t="s">
        <v>1568</v>
      </c>
      <c r="F139" s="280">
        <v>0.33333333333333331</v>
      </c>
      <c r="G139" s="281">
        <v>44614</v>
      </c>
      <c r="H139" s="278"/>
      <c r="I139" s="278" t="s">
        <v>117</v>
      </c>
      <c r="J139" s="278" t="s">
        <v>1455</v>
      </c>
      <c r="K139" s="282">
        <f t="shared" si="2"/>
        <v>2</v>
      </c>
      <c r="L139" s="278">
        <f t="shared" si="0"/>
        <v>2022</v>
      </c>
      <c r="M139" s="282">
        <f t="shared" ca="1" si="1"/>
        <v>6</v>
      </c>
      <c r="N139" s="282">
        <f>MONTH(Таблица10[[#This Row],[Дата погрузки]])</f>
        <v>2</v>
      </c>
      <c r="O139" s="278" t="str">
        <f>Таблица10[[#This Row],[плательщик ЖД тариф]]</f>
        <v>Евросиб</v>
      </c>
      <c r="P139" s="278"/>
      <c r="Q139" s="278"/>
      <c r="R139" s="278"/>
      <c r="S139" s="278"/>
      <c r="T139" s="278"/>
      <c r="U139" s="278"/>
      <c r="V139" s="278"/>
      <c r="W139" s="278"/>
      <c r="X139" s="278"/>
      <c r="Y139" s="278"/>
      <c r="Z139" s="278"/>
    </row>
    <row r="140" spans="1:26" ht="13.2">
      <c r="A140" s="278" t="s">
        <v>1466</v>
      </c>
      <c r="B140" s="281">
        <v>44608</v>
      </c>
      <c r="C140" s="278" t="s">
        <v>1638</v>
      </c>
      <c r="D140" s="278">
        <v>40</v>
      </c>
      <c r="E140" s="278" t="s">
        <v>1568</v>
      </c>
      <c r="F140" s="280">
        <v>0.625</v>
      </c>
      <c r="G140" s="281">
        <v>44614</v>
      </c>
      <c r="H140" s="278"/>
      <c r="I140" s="4" t="s">
        <v>99</v>
      </c>
      <c r="J140" s="278" t="s">
        <v>1455</v>
      </c>
      <c r="K140" s="282">
        <f t="shared" si="2"/>
        <v>2</v>
      </c>
      <c r="L140" s="278">
        <f t="shared" si="0"/>
        <v>2022</v>
      </c>
      <c r="M140" s="282">
        <f t="shared" ca="1" si="1"/>
        <v>6</v>
      </c>
      <c r="N140" s="282">
        <f>MONTH(Таблица10[[#This Row],[Дата погрузки]])</f>
        <v>2</v>
      </c>
      <c r="O140" s="278" t="str">
        <f>Таблица10[[#This Row],[плательщик ЖД тариф]]</f>
        <v>ТрансКонтейнер</v>
      </c>
      <c r="P140" s="278"/>
      <c r="Q140" s="278"/>
      <c r="R140" s="278"/>
      <c r="S140" s="278"/>
      <c r="T140" s="278"/>
      <c r="U140" s="278"/>
      <c r="V140" s="278"/>
      <c r="W140" s="278"/>
      <c r="X140" s="278"/>
      <c r="Y140" s="278"/>
      <c r="Z140" s="278"/>
    </row>
    <row r="141" spans="1:26" ht="13.2">
      <c r="A141" s="278" t="s">
        <v>1456</v>
      </c>
      <c r="B141" s="281">
        <v>44608</v>
      </c>
      <c r="C141" s="278" t="s">
        <v>1639</v>
      </c>
      <c r="D141" s="278">
        <v>40</v>
      </c>
      <c r="E141" s="278" t="s">
        <v>1568</v>
      </c>
      <c r="F141" s="280">
        <v>0.375</v>
      </c>
      <c r="G141" s="281">
        <v>44614</v>
      </c>
      <c r="H141" s="278"/>
      <c r="I141" s="4" t="s">
        <v>99</v>
      </c>
      <c r="J141" s="278" t="s">
        <v>1455</v>
      </c>
      <c r="K141" s="282">
        <f t="shared" si="2"/>
        <v>2</v>
      </c>
      <c r="L141" s="278">
        <f t="shared" si="0"/>
        <v>2022</v>
      </c>
      <c r="M141" s="282">
        <f t="shared" ca="1" si="1"/>
        <v>6</v>
      </c>
      <c r="N141" s="282">
        <f>MONTH(Таблица10[[#This Row],[Дата погрузки]])</f>
        <v>2</v>
      </c>
      <c r="O141" s="278" t="str">
        <f>Таблица10[[#This Row],[плательщик ЖД тариф]]</f>
        <v>ТрансКонтейнер</v>
      </c>
      <c r="P141" s="278"/>
      <c r="Q141" s="278"/>
      <c r="R141" s="278"/>
      <c r="S141" s="278"/>
      <c r="T141" s="278"/>
      <c r="U141" s="278"/>
      <c r="V141" s="278"/>
      <c r="W141" s="278"/>
      <c r="X141" s="278"/>
      <c r="Y141" s="278"/>
      <c r="Z141" s="278"/>
    </row>
    <row r="142" spans="1:26" ht="13.2">
      <c r="A142" s="278" t="s">
        <v>1497</v>
      </c>
      <c r="B142" s="281">
        <v>44608</v>
      </c>
      <c r="C142" s="278" t="s">
        <v>1640</v>
      </c>
      <c r="D142" s="278">
        <v>40</v>
      </c>
      <c r="E142" s="278" t="s">
        <v>1537</v>
      </c>
      <c r="F142" s="280">
        <v>0.625</v>
      </c>
      <c r="G142" s="281">
        <v>44614</v>
      </c>
      <c r="H142" s="278"/>
      <c r="I142" s="4" t="s">
        <v>99</v>
      </c>
      <c r="J142" s="278" t="s">
        <v>1455</v>
      </c>
      <c r="K142" s="282">
        <f t="shared" si="2"/>
        <v>2</v>
      </c>
      <c r="L142" s="278">
        <f t="shared" si="0"/>
        <v>2022</v>
      </c>
      <c r="M142" s="282">
        <f t="shared" ca="1" si="1"/>
        <v>6</v>
      </c>
      <c r="N142" s="282">
        <f>MONTH(Таблица10[[#This Row],[Дата погрузки]])</f>
        <v>2</v>
      </c>
      <c r="O142" s="278" t="str">
        <f>Таблица10[[#This Row],[плательщик ЖД тариф]]</f>
        <v>ТрансКонтейнер</v>
      </c>
      <c r="P142" s="278"/>
      <c r="Q142" s="278"/>
      <c r="R142" s="278"/>
      <c r="S142" s="278"/>
      <c r="T142" s="278"/>
      <c r="U142" s="278"/>
      <c r="V142" s="278"/>
      <c r="W142" s="278"/>
      <c r="X142" s="278"/>
      <c r="Y142" s="278"/>
      <c r="Z142" s="278"/>
    </row>
    <row r="143" spans="1:26" ht="13.2">
      <c r="A143" s="278" t="s">
        <v>1489</v>
      </c>
      <c r="B143" s="281">
        <v>44608</v>
      </c>
      <c r="C143" s="278" t="s">
        <v>1641</v>
      </c>
      <c r="D143" s="278">
        <v>40</v>
      </c>
      <c r="E143" s="278" t="s">
        <v>1568</v>
      </c>
      <c r="F143" s="280">
        <v>0.5</v>
      </c>
      <c r="G143" s="281">
        <v>44614</v>
      </c>
      <c r="H143" s="278"/>
      <c r="I143" s="4" t="s">
        <v>99</v>
      </c>
      <c r="J143" s="278" t="s">
        <v>1455</v>
      </c>
      <c r="K143" s="282">
        <f t="shared" si="2"/>
        <v>2</v>
      </c>
      <c r="L143" s="278">
        <f t="shared" si="0"/>
        <v>2022</v>
      </c>
      <c r="M143" s="282">
        <f t="shared" ca="1" si="1"/>
        <v>6</v>
      </c>
      <c r="N143" s="282">
        <f>MONTH(Таблица10[[#This Row],[Дата погрузки]])</f>
        <v>2</v>
      </c>
      <c r="O143" s="278" t="str">
        <f>Таблица10[[#This Row],[плательщик ЖД тариф]]</f>
        <v>ТрансКонтейнер</v>
      </c>
      <c r="P143" s="278"/>
      <c r="Q143" s="278"/>
      <c r="R143" s="278"/>
      <c r="S143" s="278"/>
      <c r="T143" s="278"/>
      <c r="U143" s="278"/>
      <c r="V143" s="278"/>
      <c r="W143" s="278"/>
      <c r="X143" s="278"/>
      <c r="Y143" s="278"/>
      <c r="Z143" s="278"/>
    </row>
    <row r="144" spans="1:26" ht="13.2">
      <c r="A144" s="278" t="s">
        <v>1558</v>
      </c>
      <c r="B144" s="281">
        <v>44608</v>
      </c>
      <c r="C144" s="278" t="s">
        <v>1642</v>
      </c>
      <c r="D144" s="278">
        <v>40</v>
      </c>
      <c r="E144" s="278" t="s">
        <v>1568</v>
      </c>
      <c r="F144" s="280">
        <v>0.33333333333333331</v>
      </c>
      <c r="G144" s="281">
        <v>44614</v>
      </c>
      <c r="H144" s="278"/>
      <c r="I144" s="4" t="s">
        <v>99</v>
      </c>
      <c r="J144" s="278" t="s">
        <v>1455</v>
      </c>
      <c r="K144" s="282">
        <f t="shared" si="2"/>
        <v>2</v>
      </c>
      <c r="L144" s="278">
        <f t="shared" si="0"/>
        <v>2022</v>
      </c>
      <c r="M144" s="282">
        <f t="shared" ca="1" si="1"/>
        <v>6</v>
      </c>
      <c r="N144" s="282">
        <f>MONTH(Таблица10[[#This Row],[Дата погрузки]])</f>
        <v>2</v>
      </c>
      <c r="O144" s="278" t="str">
        <f>Таблица10[[#This Row],[плательщик ЖД тариф]]</f>
        <v>ТрансКонтейнер</v>
      </c>
      <c r="P144" s="278"/>
      <c r="Q144" s="278"/>
      <c r="R144" s="278"/>
      <c r="S144" s="278"/>
      <c r="T144" s="278"/>
      <c r="U144" s="278"/>
      <c r="V144" s="278"/>
      <c r="W144" s="278"/>
      <c r="X144" s="278"/>
      <c r="Y144" s="278"/>
      <c r="Z144" s="278"/>
    </row>
    <row r="145" spans="1:26" ht="13.2">
      <c r="A145" s="278" t="s">
        <v>1456</v>
      </c>
      <c r="B145" s="281">
        <v>44609</v>
      </c>
      <c r="C145" s="278" t="s">
        <v>1643</v>
      </c>
      <c r="D145" s="278">
        <v>40</v>
      </c>
      <c r="E145" s="278" t="s">
        <v>1465</v>
      </c>
      <c r="F145" s="280">
        <v>0.875</v>
      </c>
      <c r="G145" s="281">
        <v>44614</v>
      </c>
      <c r="H145" s="278"/>
      <c r="I145" s="4" t="s">
        <v>99</v>
      </c>
      <c r="J145" s="278" t="s">
        <v>1455</v>
      </c>
      <c r="K145" s="282">
        <f t="shared" si="2"/>
        <v>2</v>
      </c>
      <c r="L145" s="278">
        <f t="shared" si="0"/>
        <v>2022</v>
      </c>
      <c r="M145" s="282">
        <f t="shared" ca="1" si="1"/>
        <v>5</v>
      </c>
      <c r="N145" s="282">
        <f>MONTH(Таблица10[[#This Row],[Дата погрузки]])</f>
        <v>2</v>
      </c>
      <c r="O145" s="278" t="str">
        <f>Таблица10[[#This Row],[плательщик ЖД тариф]]</f>
        <v>ТрансКонтейнер</v>
      </c>
      <c r="P145" s="278"/>
      <c r="Q145" s="278"/>
      <c r="R145" s="278"/>
      <c r="S145" s="278"/>
      <c r="T145" s="278"/>
      <c r="U145" s="278"/>
      <c r="V145" s="278"/>
      <c r="W145" s="278"/>
      <c r="X145" s="278"/>
      <c r="Y145" s="278"/>
      <c r="Z145" s="278"/>
    </row>
    <row r="146" spans="1:26" ht="13.2">
      <c r="A146" s="278" t="s">
        <v>1466</v>
      </c>
      <c r="B146" s="281">
        <v>44609</v>
      </c>
      <c r="C146" s="278" t="s">
        <v>1644</v>
      </c>
      <c r="D146" s="278">
        <v>40</v>
      </c>
      <c r="E146" s="278" t="s">
        <v>1501</v>
      </c>
      <c r="F146" s="280">
        <v>0.66666666666666663</v>
      </c>
      <c r="G146" s="281">
        <v>44614</v>
      </c>
      <c r="H146" s="278"/>
      <c r="I146" s="4" t="s">
        <v>99</v>
      </c>
      <c r="J146" s="278" t="s">
        <v>1455</v>
      </c>
      <c r="K146" s="282">
        <f t="shared" si="2"/>
        <v>2</v>
      </c>
      <c r="L146" s="278">
        <f t="shared" si="0"/>
        <v>2022</v>
      </c>
      <c r="M146" s="282">
        <f t="shared" ca="1" si="1"/>
        <v>5</v>
      </c>
      <c r="N146" s="282">
        <f>MONTH(Таблица10[[#This Row],[Дата погрузки]])</f>
        <v>2</v>
      </c>
      <c r="O146" s="278" t="str">
        <f>Таблица10[[#This Row],[плательщик ЖД тариф]]</f>
        <v>ТрансКонтейнер</v>
      </c>
      <c r="P146" s="278"/>
      <c r="Q146" s="278"/>
      <c r="R146" s="278"/>
      <c r="S146" s="278"/>
      <c r="T146" s="278"/>
      <c r="U146" s="278"/>
      <c r="V146" s="278"/>
      <c r="W146" s="278"/>
      <c r="X146" s="278"/>
      <c r="Y146" s="278"/>
      <c r="Z146" s="278"/>
    </row>
    <row r="147" spans="1:26" ht="13.2">
      <c r="A147" s="278" t="s">
        <v>1466</v>
      </c>
      <c r="B147" s="281">
        <v>44609</v>
      </c>
      <c r="C147" s="278" t="s">
        <v>1645</v>
      </c>
      <c r="D147" s="278">
        <v>40</v>
      </c>
      <c r="E147" s="278" t="s">
        <v>1516</v>
      </c>
      <c r="F147" s="280">
        <v>0.5</v>
      </c>
      <c r="G147" s="281">
        <v>44614</v>
      </c>
      <c r="H147" s="278"/>
      <c r="I147" s="4" t="s">
        <v>99</v>
      </c>
      <c r="J147" s="278" t="s">
        <v>1455</v>
      </c>
      <c r="K147" s="282">
        <f t="shared" si="2"/>
        <v>2</v>
      </c>
      <c r="L147" s="278">
        <f t="shared" si="0"/>
        <v>2022</v>
      </c>
      <c r="M147" s="282">
        <f t="shared" ca="1" si="1"/>
        <v>5</v>
      </c>
      <c r="N147" s="282">
        <f>MONTH(Таблица10[[#This Row],[Дата погрузки]])</f>
        <v>2</v>
      </c>
      <c r="O147" s="278" t="str">
        <f>Таблица10[[#This Row],[плательщик ЖД тариф]]</f>
        <v>ТрансКонтейнер</v>
      </c>
      <c r="P147" s="278"/>
      <c r="Q147" s="278"/>
      <c r="R147" s="278"/>
      <c r="S147" s="278"/>
      <c r="T147" s="278"/>
      <c r="U147" s="278"/>
      <c r="V147" s="278"/>
      <c r="W147" s="278"/>
      <c r="X147" s="278"/>
      <c r="Y147" s="278"/>
      <c r="Z147" s="278"/>
    </row>
    <row r="148" spans="1:26" ht="13.2">
      <c r="A148" s="278" t="s">
        <v>1461</v>
      </c>
      <c r="B148" s="281">
        <v>44610</v>
      </c>
      <c r="C148" s="278" t="s">
        <v>1646</v>
      </c>
      <c r="D148" s="278">
        <v>40</v>
      </c>
      <c r="E148" s="278" t="s">
        <v>1507</v>
      </c>
      <c r="F148" s="280">
        <v>0.58333333333333337</v>
      </c>
      <c r="G148" s="281">
        <v>44612</v>
      </c>
      <c r="H148" s="278"/>
      <c r="I148" s="278" t="s">
        <v>115</v>
      </c>
      <c r="J148" s="278" t="s">
        <v>1455</v>
      </c>
      <c r="K148" s="282">
        <f t="shared" si="2"/>
        <v>2</v>
      </c>
      <c r="L148" s="278">
        <f t="shared" si="0"/>
        <v>2022</v>
      </c>
      <c r="M148" s="282">
        <f t="shared" ca="1" si="1"/>
        <v>2</v>
      </c>
      <c r="N148" s="282">
        <f>MONTH(Таблица10[[#This Row],[Дата погрузки]])</f>
        <v>2</v>
      </c>
      <c r="O148" s="278" t="str">
        <f>Таблица10[[#This Row],[плательщик ЖД тариф]]</f>
        <v>РЖД БА</v>
      </c>
      <c r="P148" s="278"/>
      <c r="Q148" s="278"/>
      <c r="R148" s="278"/>
      <c r="S148" s="278"/>
      <c r="T148" s="278"/>
      <c r="U148" s="278"/>
      <c r="V148" s="278"/>
      <c r="W148" s="278"/>
      <c r="X148" s="278"/>
      <c r="Y148" s="278"/>
      <c r="Z148" s="278"/>
    </row>
    <row r="149" spans="1:26" ht="13.2">
      <c r="A149" s="278" t="s">
        <v>1558</v>
      </c>
      <c r="B149" s="281">
        <v>44610</v>
      </c>
      <c r="C149" s="278" t="s">
        <v>1647</v>
      </c>
      <c r="D149" s="278">
        <v>40</v>
      </c>
      <c r="E149" s="278" t="s">
        <v>1454</v>
      </c>
      <c r="F149" s="280">
        <v>0.41666666666666669</v>
      </c>
      <c r="G149" s="281">
        <v>44612</v>
      </c>
      <c r="H149" s="278"/>
      <c r="I149" s="278" t="s">
        <v>115</v>
      </c>
      <c r="J149" s="278" t="s">
        <v>1455</v>
      </c>
      <c r="K149" s="282">
        <f t="shared" si="2"/>
        <v>2</v>
      </c>
      <c r="L149" s="278">
        <f t="shared" si="0"/>
        <v>2022</v>
      </c>
      <c r="M149" s="282">
        <f t="shared" ca="1" si="1"/>
        <v>2</v>
      </c>
      <c r="N149" s="282">
        <f>MONTH(Таблица10[[#This Row],[Дата погрузки]])</f>
        <v>2</v>
      </c>
      <c r="O149" s="278" t="str">
        <f>Таблица10[[#This Row],[плательщик ЖД тариф]]</f>
        <v>РЖД БА</v>
      </c>
      <c r="P149" s="278"/>
      <c r="Q149" s="278"/>
      <c r="R149" s="278"/>
      <c r="S149" s="278"/>
      <c r="T149" s="278"/>
      <c r="U149" s="278"/>
      <c r="V149" s="278"/>
      <c r="W149" s="278"/>
      <c r="X149" s="278"/>
      <c r="Y149" s="278"/>
      <c r="Z149" s="278"/>
    </row>
    <row r="150" spans="1:26" ht="13.2">
      <c r="A150" s="278" t="s">
        <v>1466</v>
      </c>
      <c r="B150" s="281">
        <v>44610</v>
      </c>
      <c r="C150" s="278" t="s">
        <v>1648</v>
      </c>
      <c r="D150" s="278">
        <v>40</v>
      </c>
      <c r="E150" s="278" t="s">
        <v>1470</v>
      </c>
      <c r="F150" s="280">
        <v>0.5</v>
      </c>
      <c r="G150" s="281">
        <v>44612</v>
      </c>
      <c r="H150" s="278"/>
      <c r="I150" s="278" t="s">
        <v>115</v>
      </c>
      <c r="J150" s="278" t="s">
        <v>1455</v>
      </c>
      <c r="K150" s="282">
        <f t="shared" si="2"/>
        <v>2</v>
      </c>
      <c r="L150" s="278">
        <f t="shared" si="0"/>
        <v>2022</v>
      </c>
      <c r="M150" s="282">
        <f t="shared" ca="1" si="1"/>
        <v>2</v>
      </c>
      <c r="N150" s="282">
        <f>MONTH(Таблица10[[#This Row],[Дата погрузки]])</f>
        <v>2</v>
      </c>
      <c r="O150" s="278" t="str">
        <f>Таблица10[[#This Row],[плательщик ЖД тариф]]</f>
        <v>РЖД БА</v>
      </c>
      <c r="P150" s="278"/>
      <c r="Q150" s="278"/>
      <c r="R150" s="278"/>
      <c r="S150" s="278"/>
      <c r="T150" s="278"/>
      <c r="U150" s="278"/>
      <c r="V150" s="278"/>
      <c r="W150" s="278"/>
      <c r="X150" s="278"/>
      <c r="Y150" s="278"/>
      <c r="Z150" s="278"/>
    </row>
    <row r="151" spans="1:26" ht="13.2">
      <c r="A151" s="278" t="s">
        <v>1489</v>
      </c>
      <c r="B151" s="281">
        <v>44610</v>
      </c>
      <c r="C151" s="278" t="s">
        <v>1649</v>
      </c>
      <c r="D151" s="278">
        <v>40</v>
      </c>
      <c r="E151" s="278" t="s">
        <v>1650</v>
      </c>
      <c r="F151" s="280">
        <v>0.5</v>
      </c>
      <c r="G151" s="281">
        <v>44612</v>
      </c>
      <c r="H151" s="278"/>
      <c r="I151" s="278" t="s">
        <v>115</v>
      </c>
      <c r="J151" s="278" t="s">
        <v>1455</v>
      </c>
      <c r="K151" s="282">
        <f t="shared" si="2"/>
        <v>2</v>
      </c>
      <c r="L151" s="278">
        <f t="shared" si="0"/>
        <v>2022</v>
      </c>
      <c r="M151" s="282">
        <f t="shared" ca="1" si="1"/>
        <v>2</v>
      </c>
      <c r="N151" s="282">
        <f>MONTH(Таблица10[[#This Row],[Дата погрузки]])</f>
        <v>2</v>
      </c>
      <c r="O151" s="278" t="str">
        <f>Таблица10[[#This Row],[плательщик ЖД тариф]]</f>
        <v>РЖД БА</v>
      </c>
      <c r="P151" s="278"/>
      <c r="Q151" s="278"/>
      <c r="R151" s="278"/>
      <c r="S151" s="278"/>
      <c r="T151" s="278"/>
      <c r="U151" s="278"/>
      <c r="V151" s="278"/>
      <c r="W151" s="278"/>
      <c r="X151" s="278"/>
      <c r="Y151" s="278"/>
      <c r="Z151" s="278"/>
    </row>
    <row r="152" spans="1:26" ht="13.2">
      <c r="A152" s="278" t="s">
        <v>1456</v>
      </c>
      <c r="B152" s="281">
        <v>44610</v>
      </c>
      <c r="C152" s="278" t="s">
        <v>1651</v>
      </c>
      <c r="D152" s="278">
        <v>40</v>
      </c>
      <c r="E152" s="278" t="s">
        <v>1518</v>
      </c>
      <c r="F152" s="280">
        <v>0.875</v>
      </c>
      <c r="G152" s="281">
        <v>44615</v>
      </c>
      <c r="H152" s="278"/>
      <c r="I152" s="278" t="s">
        <v>115</v>
      </c>
      <c r="J152" s="278" t="s">
        <v>1455</v>
      </c>
      <c r="K152" s="282">
        <f t="shared" si="2"/>
        <v>2</v>
      </c>
      <c r="L152" s="278">
        <f t="shared" si="0"/>
        <v>2022</v>
      </c>
      <c r="M152" s="282">
        <f t="shared" ca="1" si="1"/>
        <v>5</v>
      </c>
      <c r="N152" s="282">
        <f>MONTH(Таблица10[[#This Row],[Дата погрузки]])</f>
        <v>2</v>
      </c>
      <c r="O152" s="278" t="str">
        <f>Таблица10[[#This Row],[плательщик ЖД тариф]]</f>
        <v>РЖД БА</v>
      </c>
      <c r="P152" s="278"/>
      <c r="Q152" s="278"/>
      <c r="R152" s="278"/>
      <c r="S152" s="278"/>
      <c r="T152" s="278"/>
      <c r="U152" s="278"/>
      <c r="V152" s="278"/>
      <c r="W152" s="278"/>
      <c r="X152" s="278"/>
      <c r="Y152" s="278"/>
      <c r="Z152" s="278"/>
    </row>
    <row r="153" spans="1:26" ht="13.2">
      <c r="A153" s="278" t="s">
        <v>1456</v>
      </c>
      <c r="B153" s="281">
        <v>44610</v>
      </c>
      <c r="C153" s="278" t="s">
        <v>1652</v>
      </c>
      <c r="D153" s="278">
        <v>40</v>
      </c>
      <c r="E153" s="278" t="s">
        <v>1454</v>
      </c>
      <c r="F153" s="280">
        <v>4.1666666666666664E-2</v>
      </c>
      <c r="G153" s="281">
        <v>44615</v>
      </c>
      <c r="H153" s="278"/>
      <c r="I153" s="278" t="s">
        <v>115</v>
      </c>
      <c r="J153" s="278" t="s">
        <v>1455</v>
      </c>
      <c r="K153" s="282">
        <f t="shared" si="2"/>
        <v>2</v>
      </c>
      <c r="L153" s="278">
        <f t="shared" si="0"/>
        <v>2022</v>
      </c>
      <c r="M153" s="282">
        <f t="shared" ca="1" si="1"/>
        <v>5</v>
      </c>
      <c r="N153" s="282">
        <f>MONTH(Таблица10[[#This Row],[Дата погрузки]])</f>
        <v>2</v>
      </c>
      <c r="O153" s="278" t="str">
        <f>Таблица10[[#This Row],[плательщик ЖД тариф]]</f>
        <v>РЖД БА</v>
      </c>
      <c r="P153" s="278"/>
      <c r="Q153" s="278"/>
      <c r="R153" s="278"/>
      <c r="S153" s="278"/>
      <c r="T153" s="278"/>
      <c r="U153" s="278"/>
      <c r="V153" s="278"/>
      <c r="W153" s="278"/>
      <c r="X153" s="278"/>
      <c r="Y153" s="278"/>
      <c r="Z153" s="278"/>
    </row>
    <row r="154" spans="1:26" ht="13.2">
      <c r="A154" s="278" t="s">
        <v>1599</v>
      </c>
      <c r="B154" s="281">
        <v>44611</v>
      </c>
      <c r="C154" s="278" t="s">
        <v>1653</v>
      </c>
      <c r="D154" s="278">
        <v>40</v>
      </c>
      <c r="E154" s="278" t="s">
        <v>1454</v>
      </c>
      <c r="F154" s="280">
        <v>0.41666666666666669</v>
      </c>
      <c r="G154" s="281">
        <v>44615</v>
      </c>
      <c r="H154" s="278"/>
      <c r="I154" s="278" t="s">
        <v>115</v>
      </c>
      <c r="J154" s="278" t="s">
        <v>1455</v>
      </c>
      <c r="K154" s="282">
        <f t="shared" si="2"/>
        <v>2</v>
      </c>
      <c r="L154" s="278">
        <f t="shared" si="0"/>
        <v>2022</v>
      </c>
      <c r="M154" s="282">
        <f t="shared" ca="1" si="1"/>
        <v>4</v>
      </c>
      <c r="N154" s="282">
        <f>MONTH(Таблица10[[#This Row],[Дата погрузки]])</f>
        <v>2</v>
      </c>
      <c r="O154" s="278" t="str">
        <f>Таблица10[[#This Row],[плательщик ЖД тариф]]</f>
        <v>РЖД БА</v>
      </c>
      <c r="P154" s="278"/>
      <c r="Q154" s="278"/>
      <c r="R154" s="278"/>
      <c r="S154" s="278"/>
      <c r="T154" s="278"/>
      <c r="U154" s="278"/>
      <c r="V154" s="278"/>
      <c r="W154" s="278"/>
      <c r="X154" s="278"/>
      <c r="Y154" s="278"/>
      <c r="Z154" s="278"/>
    </row>
    <row r="155" spans="1:26" ht="13.2">
      <c r="A155" s="278" t="s">
        <v>1471</v>
      </c>
      <c r="B155" s="281">
        <v>44611</v>
      </c>
      <c r="C155" s="278" t="s">
        <v>1654</v>
      </c>
      <c r="D155" s="278">
        <v>40</v>
      </c>
      <c r="E155" s="278" t="s">
        <v>1468</v>
      </c>
      <c r="F155" s="280">
        <v>0.45833333333333331</v>
      </c>
      <c r="G155" s="281">
        <v>44614</v>
      </c>
      <c r="H155" s="278"/>
      <c r="I155" s="278" t="s">
        <v>117</v>
      </c>
      <c r="J155" s="278" t="s">
        <v>1455</v>
      </c>
      <c r="K155" s="282">
        <f t="shared" si="2"/>
        <v>2</v>
      </c>
      <c r="L155" s="278">
        <f t="shared" si="0"/>
        <v>2022</v>
      </c>
      <c r="M155" s="282">
        <f t="shared" ca="1" si="1"/>
        <v>3</v>
      </c>
      <c r="N155" s="282">
        <f>MONTH(Таблица10[[#This Row],[Дата погрузки]])</f>
        <v>2</v>
      </c>
      <c r="O155" s="278" t="str">
        <f>Таблица10[[#This Row],[плательщик ЖД тариф]]</f>
        <v>Евросиб</v>
      </c>
      <c r="P155" s="278"/>
      <c r="Q155" s="278"/>
      <c r="R155" s="278"/>
      <c r="S155" s="278"/>
      <c r="T155" s="278"/>
      <c r="U155" s="278"/>
      <c r="V155" s="278"/>
      <c r="W155" s="278"/>
      <c r="X155" s="278"/>
      <c r="Y155" s="278"/>
      <c r="Z155" s="278"/>
    </row>
    <row r="156" spans="1:26" ht="15.75" customHeight="1">
      <c r="A156" s="278" t="s">
        <v>1558</v>
      </c>
      <c r="B156" s="281">
        <v>44613</v>
      </c>
      <c r="C156" s="278" t="s">
        <v>1655</v>
      </c>
      <c r="D156" s="278">
        <v>40</v>
      </c>
      <c r="E156" s="278" t="s">
        <v>1507</v>
      </c>
      <c r="F156" s="280">
        <v>0.33333333333333331</v>
      </c>
      <c r="G156" s="281">
        <v>44615</v>
      </c>
      <c r="H156" s="278"/>
      <c r="I156" s="278" t="s">
        <v>115</v>
      </c>
      <c r="J156" s="278" t="s">
        <v>1455</v>
      </c>
      <c r="K156" s="282">
        <f t="shared" si="2"/>
        <v>2</v>
      </c>
      <c r="L156" s="278">
        <f t="shared" si="0"/>
        <v>2022</v>
      </c>
      <c r="M156" s="282">
        <f t="shared" ca="1" si="1"/>
        <v>2</v>
      </c>
      <c r="N156" s="282">
        <f>MONTH(Таблица10[[#This Row],[Дата погрузки]])</f>
        <v>2</v>
      </c>
      <c r="O156" s="278" t="str">
        <f>Таблица10[[#This Row],[плательщик ЖД тариф]]</f>
        <v>РЖД БА</v>
      </c>
      <c r="P156" s="278"/>
      <c r="Q156" s="278"/>
      <c r="R156" s="278"/>
      <c r="S156" s="278"/>
      <c r="T156" s="278"/>
      <c r="U156" s="278"/>
      <c r="V156" s="278"/>
      <c r="W156" s="278"/>
      <c r="X156" s="278"/>
      <c r="Y156" s="278"/>
      <c r="Z156" s="278"/>
    </row>
    <row r="157" spans="1:26" ht="13.2">
      <c r="A157" s="278" t="s">
        <v>1558</v>
      </c>
      <c r="B157" s="281">
        <v>44613</v>
      </c>
      <c r="C157" s="278" t="s">
        <v>1656</v>
      </c>
      <c r="D157" s="278">
        <v>40</v>
      </c>
      <c r="E157" s="278" t="s">
        <v>1518</v>
      </c>
      <c r="F157" s="280">
        <v>0.625</v>
      </c>
      <c r="G157" s="281">
        <v>44615</v>
      </c>
      <c r="H157" s="278"/>
      <c r="I157" s="278" t="s">
        <v>115</v>
      </c>
      <c r="J157" s="278" t="s">
        <v>1455</v>
      </c>
      <c r="K157" s="282">
        <f t="shared" si="2"/>
        <v>2</v>
      </c>
      <c r="L157" s="278">
        <f t="shared" si="0"/>
        <v>2022</v>
      </c>
      <c r="M157" s="282">
        <f t="shared" ca="1" si="1"/>
        <v>2</v>
      </c>
      <c r="N157" s="282">
        <f>MONTH(Таблица10[[#This Row],[Дата погрузки]])</f>
        <v>2</v>
      </c>
      <c r="O157" s="278" t="str">
        <f>Таблица10[[#This Row],[плательщик ЖД тариф]]</f>
        <v>РЖД БА</v>
      </c>
      <c r="P157" s="278"/>
      <c r="Q157" s="278"/>
      <c r="R157" s="278"/>
      <c r="S157" s="278"/>
      <c r="T157" s="278"/>
      <c r="U157" s="278"/>
      <c r="V157" s="278"/>
      <c r="W157" s="278"/>
      <c r="X157" s="278"/>
      <c r="Y157" s="278"/>
      <c r="Z157" s="278"/>
    </row>
    <row r="158" spans="1:26" ht="13.2">
      <c r="A158" s="278" t="s">
        <v>1461</v>
      </c>
      <c r="B158" s="281">
        <v>44613</v>
      </c>
      <c r="C158" s="278" t="s">
        <v>1657</v>
      </c>
      <c r="D158" s="278">
        <v>40</v>
      </c>
      <c r="E158" s="278" t="s">
        <v>1658</v>
      </c>
      <c r="F158" s="280"/>
      <c r="G158" s="281">
        <v>44616</v>
      </c>
      <c r="H158" s="278"/>
      <c r="I158" s="278" t="s">
        <v>117</v>
      </c>
      <c r="J158" s="278" t="s">
        <v>1455</v>
      </c>
      <c r="K158" s="282">
        <f t="shared" si="2"/>
        <v>2</v>
      </c>
      <c r="L158" s="278">
        <f t="shared" si="0"/>
        <v>2022</v>
      </c>
      <c r="M158" s="282">
        <f t="shared" ca="1" si="1"/>
        <v>3</v>
      </c>
      <c r="N158" s="282">
        <f>MONTH(Таблица10[[#This Row],[Дата погрузки]])</f>
        <v>2</v>
      </c>
      <c r="O158" s="278" t="str">
        <f>Таблица10[[#This Row],[плательщик ЖД тариф]]</f>
        <v>Евросиб</v>
      </c>
      <c r="P158" s="278"/>
      <c r="Q158" s="278"/>
      <c r="R158" s="278"/>
      <c r="S158" s="278"/>
      <c r="T158" s="278"/>
      <c r="U158" s="278"/>
      <c r="V158" s="278"/>
      <c r="W158" s="278"/>
      <c r="X158" s="278"/>
      <c r="Y158" s="278"/>
      <c r="Z158" s="278"/>
    </row>
    <row r="159" spans="1:26" ht="13.2">
      <c r="A159" s="278" t="s">
        <v>1466</v>
      </c>
      <c r="B159" s="281">
        <v>44613</v>
      </c>
      <c r="C159" s="278" t="s">
        <v>1659</v>
      </c>
      <c r="D159" s="278">
        <v>40</v>
      </c>
      <c r="E159" s="278" t="s">
        <v>1568</v>
      </c>
      <c r="F159" s="280">
        <v>0.33333333333333331</v>
      </c>
      <c r="G159" s="281">
        <v>44616</v>
      </c>
      <c r="H159" s="278"/>
      <c r="I159" s="278" t="s">
        <v>117</v>
      </c>
      <c r="J159" s="278" t="s">
        <v>1455</v>
      </c>
      <c r="K159" s="282">
        <f t="shared" si="2"/>
        <v>2</v>
      </c>
      <c r="L159" s="278">
        <f t="shared" si="0"/>
        <v>2022</v>
      </c>
      <c r="M159" s="282">
        <f t="shared" ca="1" si="1"/>
        <v>3</v>
      </c>
      <c r="N159" s="282">
        <f>MONTH(Таблица10[[#This Row],[Дата погрузки]])</f>
        <v>2</v>
      </c>
      <c r="O159" s="278" t="str">
        <f>Таблица10[[#This Row],[плательщик ЖД тариф]]</f>
        <v>Евросиб</v>
      </c>
      <c r="P159" s="278"/>
      <c r="Q159" s="278"/>
      <c r="R159" s="278"/>
      <c r="S159" s="278"/>
      <c r="T159" s="278"/>
      <c r="U159" s="278"/>
      <c r="V159" s="278"/>
      <c r="W159" s="278"/>
      <c r="X159" s="278"/>
      <c r="Y159" s="278"/>
      <c r="Z159" s="278"/>
    </row>
    <row r="160" spans="1:26" ht="13.2">
      <c r="A160" s="278" t="s">
        <v>1466</v>
      </c>
      <c r="B160" s="281">
        <v>44613</v>
      </c>
      <c r="C160" s="278" t="s">
        <v>1660</v>
      </c>
      <c r="D160" s="278">
        <v>40</v>
      </c>
      <c r="E160" s="278" t="s">
        <v>1468</v>
      </c>
      <c r="F160" s="280">
        <v>0.66666666666666663</v>
      </c>
      <c r="G160" s="281">
        <v>44616</v>
      </c>
      <c r="H160" s="278"/>
      <c r="I160" s="278" t="s">
        <v>117</v>
      </c>
      <c r="J160" s="278" t="s">
        <v>1455</v>
      </c>
      <c r="K160" s="282">
        <f t="shared" si="2"/>
        <v>2</v>
      </c>
      <c r="L160" s="278">
        <f t="shared" si="0"/>
        <v>2022</v>
      </c>
      <c r="M160" s="282">
        <f t="shared" ca="1" si="1"/>
        <v>3</v>
      </c>
      <c r="N160" s="282">
        <f>MONTH(Таблица10[[#This Row],[Дата погрузки]])</f>
        <v>2</v>
      </c>
      <c r="O160" s="278" t="str">
        <f>Таблица10[[#This Row],[плательщик ЖД тариф]]</f>
        <v>Евросиб</v>
      </c>
      <c r="P160" s="278"/>
      <c r="Q160" s="278"/>
      <c r="R160" s="278"/>
      <c r="S160" s="278"/>
      <c r="T160" s="278"/>
      <c r="U160" s="278"/>
      <c r="V160" s="278"/>
      <c r="W160" s="278"/>
      <c r="X160" s="278"/>
      <c r="Y160" s="278"/>
      <c r="Z160" s="278"/>
    </row>
    <row r="161" spans="1:26" ht="13.2">
      <c r="A161" s="278" t="s">
        <v>1456</v>
      </c>
      <c r="B161" s="281">
        <v>44614</v>
      </c>
      <c r="C161" s="278" t="s">
        <v>1661</v>
      </c>
      <c r="D161" s="278">
        <v>40</v>
      </c>
      <c r="E161" s="278" t="s">
        <v>1507</v>
      </c>
      <c r="F161" s="280">
        <v>0.375</v>
      </c>
      <c r="G161" s="281">
        <v>44615</v>
      </c>
      <c r="H161" s="278"/>
      <c r="I161" s="278" t="s">
        <v>115</v>
      </c>
      <c r="J161" s="278" t="s">
        <v>1455</v>
      </c>
      <c r="K161" s="282">
        <f t="shared" si="2"/>
        <v>2</v>
      </c>
      <c r="L161" s="278">
        <f t="shared" si="0"/>
        <v>2022</v>
      </c>
      <c r="M161" s="282">
        <f t="shared" ca="1" si="1"/>
        <v>1</v>
      </c>
      <c r="N161" s="282">
        <f>MONTH(Таблица10[[#This Row],[Дата погрузки]])</f>
        <v>2</v>
      </c>
      <c r="O161" s="278" t="str">
        <f>Таблица10[[#This Row],[плательщик ЖД тариф]]</f>
        <v>РЖД БА</v>
      </c>
      <c r="P161" s="278"/>
      <c r="Q161" s="278"/>
      <c r="R161" s="278"/>
      <c r="S161" s="278"/>
      <c r="T161" s="278"/>
      <c r="U161" s="278"/>
      <c r="V161" s="278"/>
      <c r="W161" s="278"/>
      <c r="X161" s="278"/>
      <c r="Y161" s="278"/>
      <c r="Z161" s="278"/>
    </row>
    <row r="162" spans="1:26" ht="13.2">
      <c r="A162" s="278" t="s">
        <v>1461</v>
      </c>
      <c r="B162" s="281">
        <v>44614</v>
      </c>
      <c r="C162" s="278" t="s">
        <v>1662</v>
      </c>
      <c r="D162" s="278">
        <v>40</v>
      </c>
      <c r="E162" s="278" t="s">
        <v>1568</v>
      </c>
      <c r="F162" s="280"/>
      <c r="G162" s="281">
        <v>44616</v>
      </c>
      <c r="H162" s="278"/>
      <c r="I162" s="278" t="s">
        <v>117</v>
      </c>
      <c r="J162" s="278" t="s">
        <v>1455</v>
      </c>
      <c r="K162" s="282">
        <f t="shared" si="2"/>
        <v>2</v>
      </c>
      <c r="L162" s="278">
        <f t="shared" si="0"/>
        <v>2022</v>
      </c>
      <c r="M162" s="282">
        <f t="shared" ca="1" si="1"/>
        <v>2</v>
      </c>
      <c r="N162" s="282">
        <f>MONTH(Таблица10[[#This Row],[Дата погрузки]])</f>
        <v>2</v>
      </c>
      <c r="O162" s="278" t="str">
        <f>Таблица10[[#This Row],[плательщик ЖД тариф]]</f>
        <v>Евросиб</v>
      </c>
      <c r="P162" s="278"/>
      <c r="Q162" s="278"/>
      <c r="R162" s="278"/>
      <c r="S162" s="278"/>
      <c r="T162" s="278"/>
      <c r="U162" s="278"/>
      <c r="V162" s="278"/>
      <c r="W162" s="278"/>
      <c r="X162" s="278"/>
      <c r="Y162" s="278"/>
      <c r="Z162" s="278"/>
    </row>
    <row r="163" spans="1:26" ht="13.2">
      <c r="A163" s="278" t="s">
        <v>1456</v>
      </c>
      <c r="B163" s="281">
        <v>44614</v>
      </c>
      <c r="C163" s="278" t="s">
        <v>1663</v>
      </c>
      <c r="D163" s="278">
        <v>40</v>
      </c>
      <c r="E163" s="278" t="s">
        <v>1537</v>
      </c>
      <c r="F163" s="280">
        <v>4.1666666666666664E-2</v>
      </c>
      <c r="G163" s="281">
        <v>44623</v>
      </c>
      <c r="H163" s="278"/>
      <c r="I163" s="4" t="s">
        <v>99</v>
      </c>
      <c r="J163" s="278" t="s">
        <v>1455</v>
      </c>
      <c r="K163" s="282">
        <f t="shared" si="2"/>
        <v>2</v>
      </c>
      <c r="L163" s="278">
        <f t="shared" si="0"/>
        <v>2022</v>
      </c>
      <c r="M163" s="282">
        <f t="shared" ca="1" si="1"/>
        <v>9</v>
      </c>
      <c r="N163" s="282">
        <f>MONTH(Таблица10[[#This Row],[Дата погрузки]])</f>
        <v>2</v>
      </c>
      <c r="O163" s="278" t="str">
        <f>Таблица10[[#This Row],[плательщик ЖД тариф]]</f>
        <v>ТрансКонтейнер</v>
      </c>
      <c r="P163" s="278"/>
      <c r="Q163" s="278"/>
      <c r="R163" s="278"/>
      <c r="S163" s="278"/>
      <c r="T163" s="278"/>
      <c r="U163" s="278"/>
      <c r="V163" s="278"/>
      <c r="W163" s="278"/>
      <c r="X163" s="278"/>
      <c r="Y163" s="278"/>
      <c r="Z163" s="278"/>
    </row>
    <row r="164" spans="1:26" ht="13.2">
      <c r="A164" s="278" t="s">
        <v>1456</v>
      </c>
      <c r="B164" s="281">
        <v>44614</v>
      </c>
      <c r="C164" s="278" t="s">
        <v>1664</v>
      </c>
      <c r="D164" s="278">
        <v>40</v>
      </c>
      <c r="E164" s="278" t="s">
        <v>1501</v>
      </c>
      <c r="F164" s="280">
        <v>0.625</v>
      </c>
      <c r="G164" s="281">
        <v>44623</v>
      </c>
      <c r="H164" s="278"/>
      <c r="I164" s="4" t="s">
        <v>99</v>
      </c>
      <c r="J164" s="278" t="s">
        <v>1455</v>
      </c>
      <c r="K164" s="282">
        <f t="shared" si="2"/>
        <v>2</v>
      </c>
      <c r="L164" s="278">
        <f t="shared" si="0"/>
        <v>2022</v>
      </c>
      <c r="M164" s="282">
        <f t="shared" ca="1" si="1"/>
        <v>9</v>
      </c>
      <c r="N164" s="282">
        <f>MONTH(Таблица10[[#This Row],[Дата погрузки]])</f>
        <v>2</v>
      </c>
      <c r="O164" s="278" t="str">
        <f>Таблица10[[#This Row],[плательщик ЖД тариф]]</f>
        <v>ТрансКонтейнер</v>
      </c>
      <c r="P164" s="278"/>
      <c r="Q164" s="278"/>
      <c r="R164" s="278"/>
      <c r="S164" s="278"/>
      <c r="T164" s="278"/>
      <c r="U164" s="278"/>
      <c r="V164" s="278"/>
      <c r="W164" s="278"/>
      <c r="X164" s="278"/>
      <c r="Y164" s="278"/>
      <c r="Z164" s="278"/>
    </row>
    <row r="165" spans="1:26" ht="13.2">
      <c r="A165" s="278" t="s">
        <v>1461</v>
      </c>
      <c r="B165" s="281">
        <v>44614</v>
      </c>
      <c r="C165" s="278" t="s">
        <v>1665</v>
      </c>
      <c r="D165" s="278">
        <v>40</v>
      </c>
      <c r="E165" s="278" t="s">
        <v>1468</v>
      </c>
      <c r="F165" s="280">
        <v>0.58333333333333337</v>
      </c>
      <c r="G165" s="281">
        <v>44623</v>
      </c>
      <c r="H165" s="278"/>
      <c r="I165" s="4" t="s">
        <v>99</v>
      </c>
      <c r="J165" s="278" t="s">
        <v>1455</v>
      </c>
      <c r="K165" s="282">
        <f t="shared" si="2"/>
        <v>2</v>
      </c>
      <c r="L165" s="278">
        <f t="shared" si="0"/>
        <v>2022</v>
      </c>
      <c r="M165" s="282">
        <f t="shared" ca="1" si="1"/>
        <v>9</v>
      </c>
      <c r="N165" s="282">
        <f>MONTH(Таблица10[[#This Row],[Дата погрузки]])</f>
        <v>2</v>
      </c>
      <c r="O165" s="278" t="str">
        <f>Таблица10[[#This Row],[плательщик ЖД тариф]]</f>
        <v>ТрансКонтейнер</v>
      </c>
      <c r="P165" s="278"/>
      <c r="Q165" s="278"/>
      <c r="R165" s="278"/>
      <c r="S165" s="278"/>
      <c r="T165" s="278"/>
      <c r="U165" s="278"/>
      <c r="V165" s="278"/>
      <c r="W165" s="278"/>
      <c r="X165" s="278"/>
      <c r="Y165" s="278"/>
      <c r="Z165" s="278"/>
    </row>
    <row r="166" spans="1:26" ht="13.2">
      <c r="A166" s="278" t="s">
        <v>1578</v>
      </c>
      <c r="B166" s="281">
        <v>44614</v>
      </c>
      <c r="C166" s="278" t="s">
        <v>1666</v>
      </c>
      <c r="D166" s="278">
        <v>40</v>
      </c>
      <c r="E166" s="278" t="s">
        <v>1468</v>
      </c>
      <c r="F166" s="280">
        <v>0.54166666666666663</v>
      </c>
      <c r="G166" s="281">
        <v>44623</v>
      </c>
      <c r="H166" s="278"/>
      <c r="I166" s="4" t="s">
        <v>99</v>
      </c>
      <c r="J166" s="278" t="s">
        <v>1455</v>
      </c>
      <c r="K166" s="282">
        <f t="shared" si="2"/>
        <v>2</v>
      </c>
      <c r="L166" s="278">
        <f t="shared" si="0"/>
        <v>2022</v>
      </c>
      <c r="M166" s="282">
        <f t="shared" ca="1" si="1"/>
        <v>9</v>
      </c>
      <c r="N166" s="282">
        <f>MONTH(Таблица10[[#This Row],[Дата погрузки]])</f>
        <v>2</v>
      </c>
      <c r="O166" s="278" t="str">
        <f>Таблица10[[#This Row],[плательщик ЖД тариф]]</f>
        <v>ТрансКонтейнер</v>
      </c>
      <c r="P166" s="278"/>
      <c r="Q166" s="278"/>
      <c r="R166" s="278"/>
      <c r="S166" s="278"/>
      <c r="T166" s="278"/>
      <c r="U166" s="278"/>
      <c r="V166" s="278"/>
      <c r="W166" s="278"/>
      <c r="X166" s="278"/>
      <c r="Y166" s="278"/>
      <c r="Z166" s="278"/>
    </row>
    <row r="167" spans="1:26" ht="13.2">
      <c r="A167" s="278" t="s">
        <v>1558</v>
      </c>
      <c r="B167" s="281">
        <v>44614</v>
      </c>
      <c r="C167" s="278" t="s">
        <v>1667</v>
      </c>
      <c r="D167" s="278">
        <v>40</v>
      </c>
      <c r="E167" s="278" t="s">
        <v>1507</v>
      </c>
      <c r="F167" s="280">
        <v>0.33333333333333331</v>
      </c>
      <c r="G167" s="281">
        <v>44623</v>
      </c>
      <c r="H167" s="278"/>
      <c r="I167" s="4" t="s">
        <v>99</v>
      </c>
      <c r="J167" s="278" t="s">
        <v>1455</v>
      </c>
      <c r="K167" s="282">
        <f t="shared" si="2"/>
        <v>2</v>
      </c>
      <c r="L167" s="278">
        <f t="shared" si="0"/>
        <v>2022</v>
      </c>
      <c r="M167" s="282">
        <f t="shared" ca="1" si="1"/>
        <v>9</v>
      </c>
      <c r="N167" s="282">
        <f>MONTH(Таблица10[[#This Row],[Дата погрузки]])</f>
        <v>2</v>
      </c>
      <c r="O167" s="278" t="str">
        <f>Таблица10[[#This Row],[плательщик ЖД тариф]]</f>
        <v>ТрансКонтейнер</v>
      </c>
      <c r="P167" s="278"/>
      <c r="Q167" s="278"/>
      <c r="R167" s="278"/>
      <c r="S167" s="278"/>
      <c r="T167" s="278"/>
      <c r="U167" s="278"/>
      <c r="V167" s="278"/>
      <c r="W167" s="278"/>
      <c r="X167" s="278"/>
      <c r="Y167" s="278"/>
      <c r="Z167" s="278"/>
    </row>
    <row r="168" spans="1:26" ht="13.2">
      <c r="A168" s="278" t="s">
        <v>1558</v>
      </c>
      <c r="B168" s="281">
        <v>44614</v>
      </c>
      <c r="C168" s="278" t="s">
        <v>1668</v>
      </c>
      <c r="D168" s="278">
        <v>40</v>
      </c>
      <c r="E168" s="278" t="s">
        <v>1507</v>
      </c>
      <c r="F168" s="280">
        <v>0.625</v>
      </c>
      <c r="G168" s="281">
        <v>44623</v>
      </c>
      <c r="H168" s="278"/>
      <c r="I168" s="4" t="s">
        <v>99</v>
      </c>
      <c r="J168" s="278" t="s">
        <v>1455</v>
      </c>
      <c r="K168" s="282">
        <f t="shared" si="2"/>
        <v>2</v>
      </c>
      <c r="L168" s="278">
        <f t="shared" si="0"/>
        <v>2022</v>
      </c>
      <c r="M168" s="282">
        <f t="shared" ca="1" si="1"/>
        <v>9</v>
      </c>
      <c r="N168" s="282">
        <f>MONTH(Таблица10[[#This Row],[Дата погрузки]])</f>
        <v>2</v>
      </c>
      <c r="O168" s="278" t="str">
        <f>Таблица10[[#This Row],[плательщик ЖД тариф]]</f>
        <v>ТрансКонтейнер</v>
      </c>
      <c r="P168" s="278"/>
      <c r="Q168" s="278"/>
      <c r="R168" s="278"/>
      <c r="S168" s="278"/>
      <c r="T168" s="278"/>
      <c r="U168" s="278"/>
      <c r="V168" s="278"/>
      <c r="W168" s="278"/>
      <c r="X168" s="278"/>
      <c r="Y168" s="278"/>
      <c r="Z168" s="278"/>
    </row>
    <row r="169" spans="1:26" ht="13.2">
      <c r="A169" s="278" t="s">
        <v>1589</v>
      </c>
      <c r="B169" s="281">
        <v>44615</v>
      </c>
      <c r="C169" s="278" t="s">
        <v>1669</v>
      </c>
      <c r="D169" s="278">
        <v>40</v>
      </c>
      <c r="E169" s="278" t="s">
        <v>1539</v>
      </c>
      <c r="F169" s="280">
        <v>0.41666666666666669</v>
      </c>
      <c r="G169" s="281">
        <v>44623</v>
      </c>
      <c r="H169" s="278"/>
      <c r="I169" s="4" t="s">
        <v>99</v>
      </c>
      <c r="J169" s="278" t="s">
        <v>1455</v>
      </c>
      <c r="K169" s="282">
        <f t="shared" si="2"/>
        <v>2</v>
      </c>
      <c r="L169" s="278">
        <f t="shared" si="0"/>
        <v>2022</v>
      </c>
      <c r="M169" s="282">
        <f t="shared" ca="1" si="1"/>
        <v>8</v>
      </c>
      <c r="N169" s="282">
        <f>MONTH(Таблица10[[#This Row],[Дата погрузки]])</f>
        <v>2</v>
      </c>
      <c r="O169" s="278" t="str">
        <f>Таблица10[[#This Row],[плательщик ЖД тариф]]</f>
        <v>ТрансКонтейнер</v>
      </c>
      <c r="P169" s="278"/>
      <c r="Q169" s="278"/>
      <c r="R169" s="278"/>
      <c r="S169" s="278"/>
      <c r="T169" s="278"/>
      <c r="U169" s="278"/>
      <c r="V169" s="278"/>
      <c r="W169" s="278"/>
      <c r="X169" s="278"/>
      <c r="Y169" s="278"/>
      <c r="Z169" s="278"/>
    </row>
    <row r="170" spans="1:26" ht="13.2">
      <c r="A170" s="278" t="s">
        <v>1589</v>
      </c>
      <c r="B170" s="281">
        <v>44615</v>
      </c>
      <c r="C170" s="278" t="s">
        <v>1670</v>
      </c>
      <c r="D170" s="278">
        <v>40</v>
      </c>
      <c r="E170" s="278" t="s">
        <v>1539</v>
      </c>
      <c r="F170" s="280">
        <v>0.625</v>
      </c>
      <c r="G170" s="281">
        <v>44623</v>
      </c>
      <c r="H170" s="278"/>
      <c r="I170" s="4" t="s">
        <v>99</v>
      </c>
      <c r="J170" s="278" t="s">
        <v>1455</v>
      </c>
      <c r="K170" s="282">
        <f t="shared" si="2"/>
        <v>2</v>
      </c>
      <c r="L170" s="278">
        <f t="shared" si="0"/>
        <v>2022</v>
      </c>
      <c r="M170" s="282">
        <f t="shared" ca="1" si="1"/>
        <v>8</v>
      </c>
      <c r="N170" s="282">
        <f>MONTH(Таблица10[[#This Row],[Дата погрузки]])</f>
        <v>2</v>
      </c>
      <c r="O170" s="278" t="str">
        <f>Таблица10[[#This Row],[плательщик ЖД тариф]]</f>
        <v>ТрансКонтейнер</v>
      </c>
      <c r="P170" s="278"/>
      <c r="Q170" s="278"/>
      <c r="R170" s="278"/>
      <c r="S170" s="278"/>
      <c r="T170" s="278"/>
      <c r="U170" s="278"/>
      <c r="V170" s="278"/>
      <c r="W170" s="278"/>
      <c r="X170" s="278"/>
      <c r="Y170" s="278"/>
      <c r="Z170" s="278"/>
    </row>
    <row r="171" spans="1:26" ht="13.2">
      <c r="A171" s="278" t="s">
        <v>1466</v>
      </c>
      <c r="B171" s="281">
        <v>44615</v>
      </c>
      <c r="C171" s="278" t="s">
        <v>1671</v>
      </c>
      <c r="D171" s="278">
        <v>40</v>
      </c>
      <c r="E171" s="278" t="s">
        <v>1501</v>
      </c>
      <c r="F171" s="280">
        <v>0.375</v>
      </c>
      <c r="G171" s="281">
        <v>44623</v>
      </c>
      <c r="H171" s="278"/>
      <c r="I171" s="4" t="s">
        <v>99</v>
      </c>
      <c r="J171" s="278" t="s">
        <v>1455</v>
      </c>
      <c r="K171" s="282">
        <f t="shared" si="2"/>
        <v>2</v>
      </c>
      <c r="L171" s="278">
        <f t="shared" si="0"/>
        <v>2022</v>
      </c>
      <c r="M171" s="282">
        <f t="shared" ca="1" si="1"/>
        <v>8</v>
      </c>
      <c r="N171" s="282">
        <f>MONTH(Таблица10[[#This Row],[Дата погрузки]])</f>
        <v>2</v>
      </c>
      <c r="O171" s="278" t="str">
        <f>Таблица10[[#This Row],[плательщик ЖД тариф]]</f>
        <v>ТрансКонтейнер</v>
      </c>
      <c r="P171" s="278"/>
      <c r="Q171" s="278"/>
      <c r="R171" s="278"/>
      <c r="S171" s="278"/>
      <c r="T171" s="278"/>
      <c r="U171" s="278"/>
      <c r="V171" s="278"/>
      <c r="W171" s="278"/>
      <c r="X171" s="278"/>
      <c r="Y171" s="278"/>
      <c r="Z171" s="278"/>
    </row>
    <row r="172" spans="1:26" ht="13.2">
      <c r="A172" s="278" t="s">
        <v>1497</v>
      </c>
      <c r="B172" s="281">
        <v>44616</v>
      </c>
      <c r="C172" s="278" t="s">
        <v>1672</v>
      </c>
      <c r="D172" s="278">
        <v>40</v>
      </c>
      <c r="E172" s="278" t="s">
        <v>1468</v>
      </c>
      <c r="F172" s="280">
        <v>0.5</v>
      </c>
      <c r="G172" s="281">
        <v>44619</v>
      </c>
      <c r="H172" s="278"/>
      <c r="I172" s="278" t="s">
        <v>115</v>
      </c>
      <c r="J172" s="278" t="s">
        <v>1455</v>
      </c>
      <c r="K172" s="282">
        <f t="shared" si="2"/>
        <v>2</v>
      </c>
      <c r="L172" s="278">
        <f t="shared" si="0"/>
        <v>2022</v>
      </c>
      <c r="M172" s="282">
        <f t="shared" ca="1" si="1"/>
        <v>3</v>
      </c>
      <c r="N172" s="282">
        <f>MONTH(Таблица10[[#This Row],[Дата погрузки]])</f>
        <v>2</v>
      </c>
      <c r="O172" s="278" t="str">
        <f>Таблица10[[#This Row],[плательщик ЖД тариф]]</f>
        <v>РЖД БА</v>
      </c>
      <c r="P172" s="278"/>
      <c r="Q172" s="278"/>
      <c r="R172" s="278"/>
      <c r="S172" s="278"/>
      <c r="T172" s="278"/>
      <c r="U172" s="278"/>
      <c r="V172" s="278"/>
      <c r="W172" s="278"/>
      <c r="X172" s="278"/>
      <c r="Y172" s="278"/>
      <c r="Z172" s="278"/>
    </row>
    <row r="173" spans="1:26" ht="13.2">
      <c r="A173" s="278" t="s">
        <v>1466</v>
      </c>
      <c r="B173" s="281">
        <v>44616</v>
      </c>
      <c r="C173" s="278" t="s">
        <v>1673</v>
      </c>
      <c r="D173" s="278">
        <v>40</v>
      </c>
      <c r="E173" s="278" t="s">
        <v>1518</v>
      </c>
      <c r="F173" s="280">
        <v>0.5</v>
      </c>
      <c r="G173" s="281">
        <v>44619</v>
      </c>
      <c r="H173" s="278"/>
      <c r="I173" s="278" t="s">
        <v>115</v>
      </c>
      <c r="J173" s="278" t="s">
        <v>1455</v>
      </c>
      <c r="K173" s="282">
        <f t="shared" si="2"/>
        <v>2</v>
      </c>
      <c r="L173" s="278">
        <f t="shared" si="0"/>
        <v>2022</v>
      </c>
      <c r="M173" s="282">
        <f t="shared" ca="1" si="1"/>
        <v>3</v>
      </c>
      <c r="N173" s="282">
        <f>MONTH(Таблица10[[#This Row],[Дата погрузки]])</f>
        <v>2</v>
      </c>
      <c r="O173" s="278" t="str">
        <f>Таблица10[[#This Row],[плательщик ЖД тариф]]</f>
        <v>РЖД БА</v>
      </c>
      <c r="P173" s="278"/>
      <c r="Q173" s="278"/>
      <c r="R173" s="278"/>
      <c r="S173" s="278"/>
      <c r="T173" s="278"/>
      <c r="U173" s="278"/>
      <c r="V173" s="278"/>
      <c r="W173" s="278"/>
      <c r="X173" s="278"/>
      <c r="Y173" s="278"/>
      <c r="Z173" s="278"/>
    </row>
    <row r="174" spans="1:26" ht="13.2">
      <c r="A174" s="278" t="s">
        <v>1466</v>
      </c>
      <c r="B174" s="281">
        <v>44616</v>
      </c>
      <c r="C174" s="278" t="s">
        <v>1674</v>
      </c>
      <c r="D174" s="278">
        <v>40</v>
      </c>
      <c r="E174" s="278" t="s">
        <v>1524</v>
      </c>
      <c r="F174" s="280">
        <v>0.5</v>
      </c>
      <c r="G174" s="281">
        <v>44619</v>
      </c>
      <c r="H174" s="278"/>
      <c r="I174" s="278" t="s">
        <v>115</v>
      </c>
      <c r="J174" s="278" t="s">
        <v>1455</v>
      </c>
      <c r="K174" s="282">
        <f t="shared" si="2"/>
        <v>2</v>
      </c>
      <c r="L174" s="278">
        <f t="shared" si="0"/>
        <v>2022</v>
      </c>
      <c r="M174" s="282">
        <f t="shared" ca="1" si="1"/>
        <v>3</v>
      </c>
      <c r="N174" s="282">
        <f>MONTH(Таблица10[[#This Row],[Дата погрузки]])</f>
        <v>2</v>
      </c>
      <c r="O174" s="278" t="str">
        <f>Таблица10[[#This Row],[плательщик ЖД тариф]]</f>
        <v>РЖД БА</v>
      </c>
      <c r="P174" s="278"/>
      <c r="Q174" s="278"/>
      <c r="R174" s="278"/>
      <c r="S174" s="278"/>
      <c r="T174" s="278"/>
      <c r="U174" s="278"/>
      <c r="V174" s="278"/>
      <c r="W174" s="278"/>
      <c r="X174" s="278"/>
      <c r="Y174" s="278"/>
      <c r="Z174" s="278"/>
    </row>
    <row r="175" spans="1:26" ht="13.2">
      <c r="A175" s="278" t="s">
        <v>1456</v>
      </c>
      <c r="B175" s="281">
        <v>44616</v>
      </c>
      <c r="C175" s="278" t="s">
        <v>1675</v>
      </c>
      <c r="D175" s="278">
        <v>40</v>
      </c>
      <c r="E175" s="278" t="s">
        <v>1468</v>
      </c>
      <c r="F175" s="280">
        <v>0.375</v>
      </c>
      <c r="G175" s="281">
        <v>44619</v>
      </c>
      <c r="H175" s="278"/>
      <c r="I175" s="278" t="s">
        <v>115</v>
      </c>
      <c r="J175" s="278" t="s">
        <v>1455</v>
      </c>
      <c r="K175" s="282">
        <f t="shared" si="2"/>
        <v>2</v>
      </c>
      <c r="L175" s="278">
        <f t="shared" si="0"/>
        <v>2022</v>
      </c>
      <c r="M175" s="282">
        <f t="shared" ca="1" si="1"/>
        <v>3</v>
      </c>
      <c r="N175" s="282">
        <f>MONTH(Таблица10[[#This Row],[Дата погрузки]])</f>
        <v>2</v>
      </c>
      <c r="O175" s="278" t="str">
        <f>Таблица10[[#This Row],[плательщик ЖД тариф]]</f>
        <v>РЖД БА</v>
      </c>
      <c r="P175" s="278"/>
      <c r="Q175" s="278"/>
      <c r="R175" s="278"/>
      <c r="S175" s="278"/>
      <c r="T175" s="278"/>
      <c r="U175" s="278"/>
      <c r="V175" s="278"/>
      <c r="W175" s="278"/>
      <c r="X175" s="278"/>
      <c r="Y175" s="278"/>
      <c r="Z175" s="278"/>
    </row>
    <row r="176" spans="1:26" ht="13.2">
      <c r="A176" s="278" t="s">
        <v>1497</v>
      </c>
      <c r="B176" s="281">
        <v>44616</v>
      </c>
      <c r="C176" s="278" t="s">
        <v>1676</v>
      </c>
      <c r="D176" s="278">
        <v>40</v>
      </c>
      <c r="E176" s="278" t="s">
        <v>1507</v>
      </c>
      <c r="F176" s="280">
        <v>0.41666666666666669</v>
      </c>
      <c r="G176" s="281">
        <v>44619</v>
      </c>
      <c r="H176" s="278"/>
      <c r="I176" s="278" t="s">
        <v>115</v>
      </c>
      <c r="J176" s="278" t="s">
        <v>1455</v>
      </c>
      <c r="K176" s="282">
        <f t="shared" si="2"/>
        <v>2</v>
      </c>
      <c r="L176" s="278">
        <f t="shared" si="0"/>
        <v>2022</v>
      </c>
      <c r="M176" s="282">
        <f t="shared" ca="1" si="1"/>
        <v>3</v>
      </c>
      <c r="N176" s="282">
        <f>MONTH(Таблица10[[#This Row],[Дата погрузки]])</f>
        <v>2</v>
      </c>
      <c r="O176" s="278" t="str">
        <f>Таблица10[[#This Row],[плательщик ЖД тариф]]</f>
        <v>РЖД БА</v>
      </c>
      <c r="P176" s="278"/>
      <c r="Q176" s="278"/>
      <c r="R176" s="278"/>
      <c r="S176" s="278"/>
      <c r="T176" s="278"/>
      <c r="U176" s="278"/>
      <c r="V176" s="278"/>
      <c r="W176" s="278"/>
      <c r="X176" s="278"/>
      <c r="Y176" s="278"/>
      <c r="Z176" s="278"/>
    </row>
    <row r="177" spans="1:26" ht="13.2">
      <c r="A177" s="278" t="s">
        <v>1558</v>
      </c>
      <c r="B177" s="281">
        <v>44616</v>
      </c>
      <c r="C177" s="278" t="s">
        <v>1677</v>
      </c>
      <c r="D177" s="278">
        <v>40</v>
      </c>
      <c r="E177" s="278" t="s">
        <v>1507</v>
      </c>
      <c r="F177" s="280">
        <v>0.625</v>
      </c>
      <c r="G177" s="281">
        <v>44619</v>
      </c>
      <c r="H177" s="278"/>
      <c r="I177" s="278" t="s">
        <v>115</v>
      </c>
      <c r="J177" s="278" t="s">
        <v>1455</v>
      </c>
      <c r="K177" s="282">
        <f t="shared" si="2"/>
        <v>2</v>
      </c>
      <c r="L177" s="278">
        <f t="shared" si="0"/>
        <v>2022</v>
      </c>
      <c r="M177" s="282">
        <f t="shared" ca="1" si="1"/>
        <v>3</v>
      </c>
      <c r="N177" s="282">
        <f>MONTH(Таблица10[[#This Row],[Дата погрузки]])</f>
        <v>2</v>
      </c>
      <c r="O177" s="278" t="str">
        <f>Таблица10[[#This Row],[плательщик ЖД тариф]]</f>
        <v>РЖД БА</v>
      </c>
      <c r="P177" s="278"/>
      <c r="Q177" s="278"/>
      <c r="R177" s="278"/>
      <c r="S177" s="278"/>
      <c r="T177" s="278"/>
      <c r="U177" s="278"/>
      <c r="V177" s="278"/>
      <c r="W177" s="278"/>
      <c r="X177" s="278"/>
      <c r="Y177" s="278"/>
      <c r="Z177" s="278"/>
    </row>
    <row r="178" spans="1:26" ht="13.2">
      <c r="A178" s="278" t="s">
        <v>1599</v>
      </c>
      <c r="B178" s="281">
        <v>44616</v>
      </c>
      <c r="C178" s="278" t="s">
        <v>1678</v>
      </c>
      <c r="D178" s="278">
        <v>40</v>
      </c>
      <c r="E178" s="278" t="s">
        <v>1507</v>
      </c>
      <c r="F178" s="280">
        <v>0.35416666666666669</v>
      </c>
      <c r="G178" s="281">
        <v>44619</v>
      </c>
      <c r="H178" s="278"/>
      <c r="I178" s="278" t="s">
        <v>115</v>
      </c>
      <c r="J178" s="278" t="s">
        <v>1455</v>
      </c>
      <c r="K178" s="282">
        <f t="shared" si="2"/>
        <v>2</v>
      </c>
      <c r="L178" s="278">
        <f t="shared" si="0"/>
        <v>2022</v>
      </c>
      <c r="M178" s="282">
        <f t="shared" ca="1" si="1"/>
        <v>3</v>
      </c>
      <c r="N178" s="282">
        <f>MONTH(Таблица10[[#This Row],[Дата погрузки]])</f>
        <v>2</v>
      </c>
      <c r="O178" s="278" t="str">
        <f>Таблица10[[#This Row],[плательщик ЖД тариф]]</f>
        <v>РЖД БА</v>
      </c>
      <c r="P178" s="278"/>
      <c r="Q178" s="278"/>
      <c r="R178" s="278"/>
      <c r="S178" s="278"/>
      <c r="T178" s="278"/>
      <c r="U178" s="278"/>
      <c r="V178" s="278"/>
      <c r="W178" s="278"/>
      <c r="X178" s="278"/>
      <c r="Y178" s="278"/>
      <c r="Z178" s="278"/>
    </row>
    <row r="179" spans="1:26" ht="13.2">
      <c r="A179" s="278" t="s">
        <v>1599</v>
      </c>
      <c r="B179" s="281">
        <v>44617</v>
      </c>
      <c r="C179" s="278" t="s">
        <v>1679</v>
      </c>
      <c r="D179" s="278">
        <v>40</v>
      </c>
      <c r="E179" s="278" t="s">
        <v>1454</v>
      </c>
      <c r="F179" s="280">
        <v>0.41666666666666669</v>
      </c>
      <c r="G179" s="281">
        <v>44621</v>
      </c>
      <c r="H179" s="278"/>
      <c r="I179" s="278" t="s">
        <v>115</v>
      </c>
      <c r="J179" s="278" t="s">
        <v>1455</v>
      </c>
      <c r="K179" s="282">
        <f t="shared" si="2"/>
        <v>2</v>
      </c>
      <c r="L179" s="278">
        <f t="shared" si="0"/>
        <v>2022</v>
      </c>
      <c r="M179" s="282">
        <f t="shared" ca="1" si="1"/>
        <v>4</v>
      </c>
      <c r="N179" s="282">
        <f>MONTH(Таблица10[[#This Row],[Дата погрузки]])</f>
        <v>2</v>
      </c>
      <c r="O179" s="278" t="str">
        <f>Таблица10[[#This Row],[плательщик ЖД тариф]]</f>
        <v>РЖД БА</v>
      </c>
      <c r="P179" s="278"/>
      <c r="Q179" s="278"/>
      <c r="R179" s="278"/>
      <c r="S179" s="278"/>
      <c r="T179" s="278"/>
      <c r="U179" s="278"/>
      <c r="V179" s="278"/>
      <c r="W179" s="278"/>
      <c r="X179" s="278"/>
      <c r="Y179" s="278"/>
      <c r="Z179" s="278"/>
    </row>
    <row r="180" spans="1:26" ht="13.2">
      <c r="A180" s="278" t="s">
        <v>1599</v>
      </c>
      <c r="B180" s="281">
        <v>44617</v>
      </c>
      <c r="C180" s="278" t="s">
        <v>1680</v>
      </c>
      <c r="D180" s="278">
        <v>40</v>
      </c>
      <c r="E180" s="278" t="s">
        <v>1468</v>
      </c>
      <c r="F180" s="280">
        <v>0.45833333333333331</v>
      </c>
      <c r="G180" s="281">
        <v>44621</v>
      </c>
      <c r="H180" s="278"/>
      <c r="I180" s="278" t="s">
        <v>115</v>
      </c>
      <c r="J180" s="278" t="s">
        <v>1455</v>
      </c>
      <c r="K180" s="282">
        <f t="shared" si="2"/>
        <v>2</v>
      </c>
      <c r="L180" s="278">
        <f t="shared" si="0"/>
        <v>2022</v>
      </c>
      <c r="M180" s="282">
        <f t="shared" ca="1" si="1"/>
        <v>4</v>
      </c>
      <c r="N180" s="282">
        <f>MONTH(Таблица10[[#This Row],[Дата погрузки]])</f>
        <v>2</v>
      </c>
      <c r="O180" s="278" t="str">
        <f>Таблица10[[#This Row],[плательщик ЖД тариф]]</f>
        <v>РЖД БА</v>
      </c>
      <c r="P180" s="278"/>
      <c r="Q180" s="278"/>
      <c r="R180" s="278"/>
      <c r="S180" s="278"/>
      <c r="T180" s="278"/>
      <c r="U180" s="278"/>
      <c r="V180" s="278"/>
      <c r="W180" s="278"/>
      <c r="X180" s="278"/>
      <c r="Y180" s="278"/>
      <c r="Z180" s="278"/>
    </row>
    <row r="181" spans="1:26" ht="13.2">
      <c r="A181" s="278" t="s">
        <v>1599</v>
      </c>
      <c r="B181" s="281">
        <v>44617</v>
      </c>
      <c r="C181" s="278" t="s">
        <v>1681</v>
      </c>
      <c r="D181" s="278">
        <v>40</v>
      </c>
      <c r="E181" s="278" t="s">
        <v>1468</v>
      </c>
      <c r="F181" s="280">
        <v>0.45833333333333331</v>
      </c>
      <c r="G181" s="281">
        <v>44621</v>
      </c>
      <c r="H181" s="278"/>
      <c r="I181" s="278" t="s">
        <v>115</v>
      </c>
      <c r="J181" s="278" t="s">
        <v>1455</v>
      </c>
      <c r="K181" s="282">
        <f t="shared" si="2"/>
        <v>2</v>
      </c>
      <c r="L181" s="278">
        <f t="shared" si="0"/>
        <v>2022</v>
      </c>
      <c r="M181" s="282">
        <f t="shared" ca="1" si="1"/>
        <v>4</v>
      </c>
      <c r="N181" s="282">
        <f>MONTH(Таблица10[[#This Row],[Дата погрузки]])</f>
        <v>2</v>
      </c>
      <c r="O181" s="278" t="str">
        <f>Таблица10[[#This Row],[плательщик ЖД тариф]]</f>
        <v>РЖД БА</v>
      </c>
      <c r="P181" s="278"/>
      <c r="Q181" s="278"/>
      <c r="R181" s="278"/>
      <c r="S181" s="278"/>
      <c r="T181" s="278"/>
      <c r="U181" s="278"/>
      <c r="V181" s="278"/>
      <c r="W181" s="278"/>
      <c r="X181" s="278"/>
      <c r="Y181" s="278"/>
      <c r="Z181" s="278"/>
    </row>
    <row r="182" spans="1:26" ht="17.25" customHeight="1">
      <c r="A182" s="278" t="s">
        <v>1595</v>
      </c>
      <c r="B182" s="281">
        <v>44617</v>
      </c>
      <c r="C182" s="278" t="s">
        <v>1682</v>
      </c>
      <c r="D182" s="278">
        <v>40</v>
      </c>
      <c r="E182" s="278" t="s">
        <v>1507</v>
      </c>
      <c r="F182" s="280">
        <v>0.375</v>
      </c>
      <c r="G182" s="281">
        <v>44621</v>
      </c>
      <c r="H182" s="278"/>
      <c r="I182" s="278" t="s">
        <v>115</v>
      </c>
      <c r="J182" s="278" t="s">
        <v>1455</v>
      </c>
      <c r="K182" s="282">
        <f t="shared" si="2"/>
        <v>2</v>
      </c>
      <c r="L182" s="278">
        <f t="shared" si="0"/>
        <v>2022</v>
      </c>
      <c r="M182" s="282">
        <f t="shared" ca="1" si="1"/>
        <v>4</v>
      </c>
      <c r="N182" s="282">
        <f>MONTH(Таблица10[[#This Row],[Дата погрузки]])</f>
        <v>2</v>
      </c>
      <c r="O182" s="278" t="str">
        <f>Таблица10[[#This Row],[плательщик ЖД тариф]]</f>
        <v>РЖД БА</v>
      </c>
      <c r="P182" s="278"/>
      <c r="Q182" s="278"/>
      <c r="R182" s="278"/>
      <c r="S182" s="278"/>
      <c r="T182" s="278"/>
      <c r="U182" s="278"/>
      <c r="V182" s="278"/>
      <c r="W182" s="278"/>
      <c r="X182" s="278"/>
      <c r="Y182" s="278"/>
      <c r="Z182" s="278"/>
    </row>
    <row r="183" spans="1:26" ht="13.2">
      <c r="A183" s="278" t="s">
        <v>1456</v>
      </c>
      <c r="B183" s="281">
        <v>44617</v>
      </c>
      <c r="C183" s="278" t="s">
        <v>1683</v>
      </c>
      <c r="D183" s="278">
        <v>40</v>
      </c>
      <c r="E183" s="278" t="s">
        <v>1507</v>
      </c>
      <c r="F183" s="280">
        <v>4.1666666666666664E-2</v>
      </c>
      <c r="G183" s="281">
        <v>44621</v>
      </c>
      <c r="H183" s="278"/>
      <c r="I183" s="278" t="s">
        <v>115</v>
      </c>
      <c r="J183" s="278" t="s">
        <v>1455</v>
      </c>
      <c r="K183" s="282">
        <f t="shared" si="2"/>
        <v>2</v>
      </c>
      <c r="L183" s="278">
        <f t="shared" si="0"/>
        <v>2022</v>
      </c>
      <c r="M183" s="282">
        <f t="shared" ca="1" si="1"/>
        <v>4</v>
      </c>
      <c r="N183" s="282">
        <f>MONTH(Таблица10[[#This Row],[Дата погрузки]])</f>
        <v>2</v>
      </c>
      <c r="O183" s="278" t="str">
        <f>Таблица10[[#This Row],[плательщик ЖД тариф]]</f>
        <v>РЖД БА</v>
      </c>
      <c r="P183" s="278"/>
      <c r="Q183" s="278"/>
      <c r="R183" s="278"/>
      <c r="S183" s="278"/>
      <c r="T183" s="278"/>
      <c r="U183" s="278"/>
      <c r="V183" s="278"/>
      <c r="W183" s="278"/>
      <c r="X183" s="278"/>
      <c r="Y183" s="278"/>
      <c r="Z183" s="278"/>
    </row>
    <row r="184" spans="1:26" ht="13.2">
      <c r="A184" s="278" t="s">
        <v>1599</v>
      </c>
      <c r="B184" s="281">
        <v>44617</v>
      </c>
      <c r="C184" s="278" t="s">
        <v>1684</v>
      </c>
      <c r="D184" s="278">
        <v>40</v>
      </c>
      <c r="E184" s="278" t="s">
        <v>1468</v>
      </c>
      <c r="F184" s="280">
        <v>0.375</v>
      </c>
      <c r="G184" s="281">
        <v>44619</v>
      </c>
      <c r="H184" s="278"/>
      <c r="I184" s="278" t="s">
        <v>117</v>
      </c>
      <c r="J184" s="278" t="s">
        <v>1455</v>
      </c>
      <c r="K184" s="282">
        <f t="shared" si="2"/>
        <v>2</v>
      </c>
      <c r="L184" s="278">
        <f t="shared" si="0"/>
        <v>2022</v>
      </c>
      <c r="M184" s="282">
        <f t="shared" ca="1" si="1"/>
        <v>2</v>
      </c>
      <c r="N184" s="282">
        <f>MONTH(Таблица10[[#This Row],[Дата погрузки]])</f>
        <v>2</v>
      </c>
      <c r="O184" s="278" t="str">
        <f>Таблица10[[#This Row],[плательщик ЖД тариф]]</f>
        <v>Евросиб</v>
      </c>
      <c r="P184" s="278"/>
      <c r="Q184" s="278"/>
      <c r="R184" s="278"/>
      <c r="S184" s="278"/>
      <c r="T184" s="278"/>
      <c r="U184" s="278"/>
      <c r="V184" s="278"/>
      <c r="W184" s="278"/>
      <c r="X184" s="278"/>
      <c r="Y184" s="278"/>
      <c r="Z184" s="278"/>
    </row>
    <row r="185" spans="1:26" ht="13.2">
      <c r="A185" s="278" t="s">
        <v>1456</v>
      </c>
      <c r="B185" s="281">
        <v>44617</v>
      </c>
      <c r="C185" s="278" t="s">
        <v>1685</v>
      </c>
      <c r="D185" s="278">
        <v>40</v>
      </c>
      <c r="E185" s="278" t="s">
        <v>1568</v>
      </c>
      <c r="F185" s="280">
        <v>0.66666666666666663</v>
      </c>
      <c r="G185" s="281">
        <v>44621</v>
      </c>
      <c r="H185" s="278"/>
      <c r="I185" s="278" t="s">
        <v>117</v>
      </c>
      <c r="J185" s="278" t="s">
        <v>1455</v>
      </c>
      <c r="K185" s="282">
        <f t="shared" si="2"/>
        <v>2</v>
      </c>
      <c r="L185" s="278">
        <f t="shared" si="0"/>
        <v>2022</v>
      </c>
      <c r="M185" s="282">
        <f t="shared" ca="1" si="1"/>
        <v>4</v>
      </c>
      <c r="N185" s="282">
        <f>MONTH(Таблица10[[#This Row],[Дата погрузки]])</f>
        <v>2</v>
      </c>
      <c r="O185" s="278" t="str">
        <f>Таблица10[[#This Row],[плательщик ЖД тариф]]</f>
        <v>Евросиб</v>
      </c>
      <c r="P185" s="278"/>
      <c r="Q185" s="278"/>
      <c r="R185" s="278"/>
      <c r="S185" s="278"/>
      <c r="T185" s="278"/>
      <c r="U185" s="278"/>
      <c r="V185" s="278"/>
      <c r="W185" s="278"/>
      <c r="X185" s="278"/>
      <c r="Y185" s="278"/>
      <c r="Z185" s="278"/>
    </row>
    <row r="186" spans="1:26" ht="13.2">
      <c r="A186" s="278" t="s">
        <v>1686</v>
      </c>
      <c r="B186" s="281">
        <v>44617</v>
      </c>
      <c r="C186" s="278" t="s">
        <v>1687</v>
      </c>
      <c r="D186" s="278">
        <v>40</v>
      </c>
      <c r="E186" s="278" t="s">
        <v>1468</v>
      </c>
      <c r="F186" s="280">
        <v>0.58333333333333337</v>
      </c>
      <c r="G186" s="281">
        <v>44621</v>
      </c>
      <c r="H186" s="278"/>
      <c r="I186" s="278" t="s">
        <v>117</v>
      </c>
      <c r="J186" s="278" t="s">
        <v>1455</v>
      </c>
      <c r="K186" s="282">
        <f t="shared" si="2"/>
        <v>2</v>
      </c>
      <c r="L186" s="278">
        <f t="shared" si="0"/>
        <v>2022</v>
      </c>
      <c r="M186" s="282">
        <f t="shared" ca="1" si="1"/>
        <v>4</v>
      </c>
      <c r="N186" s="282">
        <f>MONTH(Таблица10[[#This Row],[Дата погрузки]])</f>
        <v>2</v>
      </c>
      <c r="O186" s="278" t="str">
        <f>Таблица10[[#This Row],[плательщик ЖД тариф]]</f>
        <v>Евросиб</v>
      </c>
      <c r="P186" s="278"/>
      <c r="Q186" s="278"/>
      <c r="R186" s="278"/>
      <c r="S186" s="278"/>
      <c r="T186" s="278"/>
      <c r="U186" s="278"/>
      <c r="V186" s="278"/>
      <c r="W186" s="278"/>
      <c r="X186" s="278"/>
      <c r="Y186" s="278"/>
      <c r="Z186" s="278"/>
    </row>
    <row r="187" spans="1:26" ht="13.2">
      <c r="A187" s="278" t="s">
        <v>1489</v>
      </c>
      <c r="B187" s="281">
        <v>44617</v>
      </c>
      <c r="C187" s="278" t="s">
        <v>1688</v>
      </c>
      <c r="D187" s="278">
        <v>40</v>
      </c>
      <c r="E187" s="278" t="s">
        <v>1468</v>
      </c>
      <c r="F187" s="280">
        <v>0.29166666666666669</v>
      </c>
      <c r="G187" s="281">
        <v>44621</v>
      </c>
      <c r="H187" s="278"/>
      <c r="I187" s="278" t="s">
        <v>117</v>
      </c>
      <c r="J187" s="278" t="s">
        <v>1455</v>
      </c>
      <c r="K187" s="282">
        <f t="shared" si="2"/>
        <v>2</v>
      </c>
      <c r="L187" s="278">
        <f t="shared" si="0"/>
        <v>2022</v>
      </c>
      <c r="M187" s="282">
        <f t="shared" ca="1" si="1"/>
        <v>4</v>
      </c>
      <c r="N187" s="282">
        <f>MONTH(Таблица10[[#This Row],[Дата погрузки]])</f>
        <v>2</v>
      </c>
      <c r="O187" s="278" t="str">
        <f>Таблица10[[#This Row],[плательщик ЖД тариф]]</f>
        <v>Евросиб</v>
      </c>
      <c r="P187" s="278"/>
      <c r="Q187" s="278"/>
      <c r="R187" s="278"/>
      <c r="S187" s="278"/>
      <c r="T187" s="278"/>
      <c r="U187" s="278"/>
      <c r="V187" s="278"/>
      <c r="W187" s="278"/>
      <c r="X187" s="278"/>
      <c r="Y187" s="278"/>
      <c r="Z187" s="278"/>
    </row>
    <row r="188" spans="1:26" ht="13.2">
      <c r="A188" s="278" t="s">
        <v>1471</v>
      </c>
      <c r="B188" s="281">
        <v>44618</v>
      </c>
      <c r="C188" s="278" t="s">
        <v>1689</v>
      </c>
      <c r="D188" s="278">
        <v>40</v>
      </c>
      <c r="E188" s="278" t="s">
        <v>1507</v>
      </c>
      <c r="F188" s="280">
        <v>0.45833333333333331</v>
      </c>
      <c r="G188" s="281">
        <v>44621</v>
      </c>
      <c r="H188" s="278"/>
      <c r="I188" s="278" t="s">
        <v>117</v>
      </c>
      <c r="J188" s="278" t="s">
        <v>1455</v>
      </c>
      <c r="K188" s="282">
        <f t="shared" si="2"/>
        <v>2</v>
      </c>
      <c r="L188" s="278">
        <f t="shared" si="0"/>
        <v>2022</v>
      </c>
      <c r="M188" s="282">
        <f t="shared" ca="1" si="1"/>
        <v>3</v>
      </c>
      <c r="N188" s="282">
        <f>MONTH(Таблица10[[#This Row],[Дата погрузки]])</f>
        <v>2</v>
      </c>
      <c r="O188" s="278" t="str">
        <f>Таблица10[[#This Row],[плательщик ЖД тариф]]</f>
        <v>Евросиб</v>
      </c>
      <c r="P188" s="278"/>
      <c r="Q188" s="278"/>
      <c r="R188" s="278"/>
      <c r="S188" s="278"/>
      <c r="T188" s="278"/>
      <c r="U188" s="278"/>
      <c r="V188" s="278"/>
      <c r="W188" s="278"/>
      <c r="X188" s="278"/>
      <c r="Y188" s="278"/>
      <c r="Z188" s="278"/>
    </row>
    <row r="189" spans="1:26" ht="13.2">
      <c r="A189" s="278" t="s">
        <v>1558</v>
      </c>
      <c r="B189" s="281">
        <v>44619</v>
      </c>
      <c r="C189" s="278" t="s">
        <v>1690</v>
      </c>
      <c r="D189" s="278">
        <v>40</v>
      </c>
      <c r="E189" s="278" t="s">
        <v>1545</v>
      </c>
      <c r="F189" s="280">
        <v>0.45833333333333331</v>
      </c>
      <c r="G189" s="281">
        <v>44623</v>
      </c>
      <c r="H189" s="278"/>
      <c r="I189" s="4" t="s">
        <v>99</v>
      </c>
      <c r="J189" s="278" t="s">
        <v>1455</v>
      </c>
      <c r="K189" s="282">
        <f t="shared" si="2"/>
        <v>2</v>
      </c>
      <c r="L189" s="278">
        <f t="shared" si="0"/>
        <v>2022</v>
      </c>
      <c r="M189" s="282">
        <f t="shared" ca="1" si="1"/>
        <v>4</v>
      </c>
      <c r="N189" s="282">
        <f>MONTH(Таблица10[[#This Row],[Дата погрузки]])</f>
        <v>2</v>
      </c>
      <c r="O189" s="278" t="str">
        <f>Таблица10[[#This Row],[плательщик ЖД тариф]]</f>
        <v>ТрансКонтейнер</v>
      </c>
      <c r="P189" s="278"/>
      <c r="Q189" s="278"/>
      <c r="R189" s="278"/>
      <c r="S189" s="278"/>
      <c r="T189" s="278"/>
      <c r="U189" s="278"/>
      <c r="V189" s="278"/>
      <c r="W189" s="278"/>
      <c r="X189" s="278"/>
      <c r="Y189" s="278"/>
      <c r="Z189" s="278"/>
    </row>
    <row r="190" spans="1:26" ht="13.2">
      <c r="A190" s="278" t="s">
        <v>1558</v>
      </c>
      <c r="B190" s="281">
        <v>44619</v>
      </c>
      <c r="C190" s="278" t="s">
        <v>1691</v>
      </c>
      <c r="D190" s="278">
        <v>40</v>
      </c>
      <c r="E190" s="278" t="s">
        <v>1692</v>
      </c>
      <c r="F190" s="280">
        <v>0.45833333333333331</v>
      </c>
      <c r="G190" s="281">
        <v>44623</v>
      </c>
      <c r="H190" s="278"/>
      <c r="I190" s="4" t="s">
        <v>99</v>
      </c>
      <c r="J190" s="278" t="s">
        <v>1455</v>
      </c>
      <c r="K190" s="282">
        <f t="shared" si="2"/>
        <v>2</v>
      </c>
      <c r="L190" s="278">
        <f t="shared" si="0"/>
        <v>2022</v>
      </c>
      <c r="M190" s="282">
        <f t="shared" ca="1" si="1"/>
        <v>4</v>
      </c>
      <c r="N190" s="282">
        <f>MONTH(Таблица10[[#This Row],[Дата погрузки]])</f>
        <v>2</v>
      </c>
      <c r="O190" s="278" t="str">
        <f>Таблица10[[#This Row],[плательщик ЖД тариф]]</f>
        <v>ТрансКонтейнер</v>
      </c>
      <c r="P190" s="278"/>
      <c r="Q190" s="278"/>
      <c r="R190" s="278"/>
      <c r="S190" s="278"/>
      <c r="T190" s="278"/>
      <c r="U190" s="278"/>
      <c r="V190" s="278"/>
      <c r="W190" s="278"/>
      <c r="X190" s="278"/>
      <c r="Y190" s="278"/>
      <c r="Z190" s="278"/>
    </row>
    <row r="191" spans="1:26" ht="13.2">
      <c r="A191" s="278" t="s">
        <v>1558</v>
      </c>
      <c r="B191" s="281">
        <v>44619</v>
      </c>
      <c r="C191" s="278" t="s">
        <v>1693</v>
      </c>
      <c r="D191" s="278">
        <v>40</v>
      </c>
      <c r="E191" s="278" t="s">
        <v>5</v>
      </c>
      <c r="F191" s="280">
        <v>0.33333333333333331</v>
      </c>
      <c r="G191" s="281">
        <v>44623</v>
      </c>
      <c r="H191" s="278"/>
      <c r="I191" s="4" t="s">
        <v>99</v>
      </c>
      <c r="J191" s="278" t="s">
        <v>1455</v>
      </c>
      <c r="K191" s="282">
        <f t="shared" si="2"/>
        <v>2</v>
      </c>
      <c r="L191" s="278">
        <f t="shared" si="0"/>
        <v>2022</v>
      </c>
      <c r="M191" s="282">
        <f t="shared" ca="1" si="1"/>
        <v>4</v>
      </c>
      <c r="N191" s="282">
        <f>MONTH(Таблица10[[#This Row],[Дата погрузки]])</f>
        <v>2</v>
      </c>
      <c r="O191" s="278" t="str">
        <f>Таблица10[[#This Row],[плательщик ЖД тариф]]</f>
        <v>ТрансКонтейнер</v>
      </c>
      <c r="P191" s="278"/>
      <c r="Q191" s="278"/>
      <c r="R191" s="278"/>
      <c r="S191" s="278"/>
      <c r="T191" s="278"/>
      <c r="U191" s="278"/>
      <c r="V191" s="278"/>
      <c r="W191" s="278"/>
      <c r="X191" s="278"/>
      <c r="Y191" s="278"/>
      <c r="Z191" s="278"/>
    </row>
    <row r="192" spans="1:26" ht="13.2">
      <c r="A192" s="278" t="s">
        <v>1558</v>
      </c>
      <c r="B192" s="281">
        <v>44619</v>
      </c>
      <c r="C192" s="278" t="s">
        <v>1694</v>
      </c>
      <c r="D192" s="278">
        <v>40</v>
      </c>
      <c r="E192" s="278" t="s">
        <v>5</v>
      </c>
      <c r="F192" s="280">
        <v>0.33333333333333331</v>
      </c>
      <c r="G192" s="281">
        <v>44623</v>
      </c>
      <c r="H192" s="278"/>
      <c r="I192" s="4" t="s">
        <v>99</v>
      </c>
      <c r="J192" s="278" t="s">
        <v>1455</v>
      </c>
      <c r="K192" s="282">
        <f t="shared" si="2"/>
        <v>2</v>
      </c>
      <c r="L192" s="278">
        <f t="shared" si="0"/>
        <v>2022</v>
      </c>
      <c r="M192" s="282">
        <f t="shared" ca="1" si="1"/>
        <v>4</v>
      </c>
      <c r="N192" s="282">
        <f>MONTH(Таблица10[[#This Row],[Дата погрузки]])</f>
        <v>2</v>
      </c>
      <c r="O192" s="278" t="str">
        <f>Таблица10[[#This Row],[плательщик ЖД тариф]]</f>
        <v>ТрансКонтейнер</v>
      </c>
      <c r="P192" s="278"/>
      <c r="Q192" s="278"/>
      <c r="R192" s="278"/>
      <c r="S192" s="278"/>
      <c r="T192" s="278"/>
      <c r="U192" s="278"/>
      <c r="V192" s="278"/>
      <c r="W192" s="278"/>
      <c r="X192" s="278"/>
      <c r="Y192" s="278"/>
      <c r="Z192" s="278"/>
    </row>
    <row r="193" spans="1:26" ht="13.2">
      <c r="A193" s="278" t="s">
        <v>1466</v>
      </c>
      <c r="B193" s="281">
        <v>44620</v>
      </c>
      <c r="C193" s="278" t="s">
        <v>1695</v>
      </c>
      <c r="D193" s="278">
        <v>40</v>
      </c>
      <c r="E193" s="278" t="s">
        <v>1507</v>
      </c>
      <c r="F193" s="280">
        <v>0.41666666666666669</v>
      </c>
      <c r="G193" s="281">
        <v>44626</v>
      </c>
      <c r="H193" s="278"/>
      <c r="I193" s="278" t="s">
        <v>117</v>
      </c>
      <c r="J193" s="278" t="s">
        <v>1455</v>
      </c>
      <c r="K193" s="282">
        <f t="shared" si="2"/>
        <v>2</v>
      </c>
      <c r="L193" s="278">
        <f t="shared" si="0"/>
        <v>2022</v>
      </c>
      <c r="M193" s="282">
        <f t="shared" ca="1" si="1"/>
        <v>6</v>
      </c>
      <c r="N193" s="282">
        <f>MONTH(Таблица10[[#This Row],[Дата погрузки]])</f>
        <v>2</v>
      </c>
      <c r="O193" s="278" t="str">
        <f>Таблица10[[#This Row],[плательщик ЖД тариф]]</f>
        <v>Евросиб</v>
      </c>
      <c r="P193" s="278"/>
      <c r="Q193" s="278"/>
      <c r="R193" s="278"/>
      <c r="S193" s="278"/>
      <c r="T193" s="278"/>
      <c r="U193" s="278"/>
      <c r="V193" s="278"/>
      <c r="W193" s="278"/>
      <c r="X193" s="278"/>
      <c r="Y193" s="278"/>
      <c r="Z193" s="278"/>
    </row>
    <row r="194" spans="1:26" ht="13.2">
      <c r="A194" s="278" t="s">
        <v>1599</v>
      </c>
      <c r="B194" s="281">
        <v>44620</v>
      </c>
      <c r="C194" s="278" t="s">
        <v>1696</v>
      </c>
      <c r="D194" s="278">
        <v>40</v>
      </c>
      <c r="E194" s="278" t="s">
        <v>1518</v>
      </c>
      <c r="F194" s="280">
        <v>0.45833333333333331</v>
      </c>
      <c r="G194" s="281">
        <v>44626</v>
      </c>
      <c r="H194" s="278"/>
      <c r="I194" s="278" t="s">
        <v>117</v>
      </c>
      <c r="J194" s="278" t="s">
        <v>1455</v>
      </c>
      <c r="K194" s="282">
        <f t="shared" si="2"/>
        <v>2</v>
      </c>
      <c r="L194" s="278">
        <f t="shared" si="0"/>
        <v>2022</v>
      </c>
      <c r="M194" s="282">
        <f t="shared" ca="1" si="1"/>
        <v>6</v>
      </c>
      <c r="N194" s="282">
        <f>MONTH(Таблица10[[#This Row],[Дата погрузки]])</f>
        <v>2</v>
      </c>
      <c r="O194" s="278" t="str">
        <f>Таблица10[[#This Row],[плательщик ЖД тариф]]</f>
        <v>Евросиб</v>
      </c>
      <c r="P194" s="278"/>
      <c r="Q194" s="278"/>
      <c r="R194" s="278"/>
      <c r="S194" s="278"/>
      <c r="T194" s="278"/>
      <c r="U194" s="278"/>
      <c r="V194" s="278"/>
      <c r="W194" s="278"/>
      <c r="X194" s="278"/>
      <c r="Y194" s="278"/>
      <c r="Z194" s="278"/>
    </row>
    <row r="195" spans="1:26" ht="13.2">
      <c r="A195" s="278" t="s">
        <v>1599</v>
      </c>
      <c r="B195" s="281">
        <v>44620</v>
      </c>
      <c r="C195" s="278" t="s">
        <v>1697</v>
      </c>
      <c r="D195" s="278">
        <v>40</v>
      </c>
      <c r="E195" s="278" t="s">
        <v>1507</v>
      </c>
      <c r="F195" s="280">
        <v>0.41666666666666669</v>
      </c>
      <c r="G195" s="281">
        <v>44626</v>
      </c>
      <c r="H195" s="278"/>
      <c r="I195" s="278" t="s">
        <v>117</v>
      </c>
      <c r="J195" s="278" t="s">
        <v>1455</v>
      </c>
      <c r="K195" s="282">
        <f t="shared" si="2"/>
        <v>2</v>
      </c>
      <c r="L195" s="278">
        <f t="shared" si="0"/>
        <v>2022</v>
      </c>
      <c r="M195" s="282">
        <f t="shared" ca="1" si="1"/>
        <v>6</v>
      </c>
      <c r="N195" s="282">
        <f>MONTH(Таблица10[[#This Row],[Дата погрузки]])</f>
        <v>2</v>
      </c>
      <c r="O195" s="278" t="str">
        <f>Таблица10[[#This Row],[плательщик ЖД тариф]]</f>
        <v>Евросиб</v>
      </c>
      <c r="P195" s="278"/>
      <c r="Q195" s="278"/>
      <c r="R195" s="278"/>
      <c r="S195" s="278"/>
      <c r="T195" s="278"/>
      <c r="U195" s="278"/>
      <c r="V195" s="278"/>
      <c r="W195" s="278"/>
      <c r="X195" s="278"/>
      <c r="Y195" s="278"/>
      <c r="Z195" s="278"/>
    </row>
    <row r="196" spans="1:26" ht="13.2">
      <c r="A196" s="278" t="s">
        <v>1497</v>
      </c>
      <c r="B196" s="281">
        <v>44620</v>
      </c>
      <c r="C196" s="278" t="s">
        <v>1698</v>
      </c>
      <c r="D196" s="278">
        <v>40</v>
      </c>
      <c r="E196" s="278" t="s">
        <v>1507</v>
      </c>
      <c r="F196" s="280">
        <v>0.625</v>
      </c>
      <c r="G196" s="281">
        <v>44626</v>
      </c>
      <c r="H196" s="278"/>
      <c r="I196" s="278" t="s">
        <v>117</v>
      </c>
      <c r="J196" s="278" t="s">
        <v>1455</v>
      </c>
      <c r="K196" s="282">
        <f t="shared" si="2"/>
        <v>2</v>
      </c>
      <c r="L196" s="278">
        <f t="shared" si="0"/>
        <v>2022</v>
      </c>
      <c r="M196" s="282">
        <f t="shared" ca="1" si="1"/>
        <v>6</v>
      </c>
      <c r="N196" s="282">
        <f>MONTH(Таблица10[[#This Row],[Дата погрузки]])</f>
        <v>2</v>
      </c>
      <c r="O196" s="278" t="str">
        <f>Таблица10[[#This Row],[плательщик ЖД тариф]]</f>
        <v>Евросиб</v>
      </c>
      <c r="P196" s="278"/>
      <c r="Q196" s="278"/>
      <c r="R196" s="278"/>
      <c r="S196" s="278"/>
      <c r="T196" s="278"/>
      <c r="U196" s="278"/>
      <c r="V196" s="278"/>
      <c r="W196" s="278"/>
      <c r="X196" s="278"/>
      <c r="Y196" s="278"/>
      <c r="Z196" s="278"/>
    </row>
    <row r="197" spans="1:26" ht="15" customHeight="1">
      <c r="A197" s="278" t="s">
        <v>1461</v>
      </c>
      <c r="B197" s="281">
        <v>44620</v>
      </c>
      <c r="C197" s="278" t="s">
        <v>1699</v>
      </c>
      <c r="D197" s="278">
        <v>40</v>
      </c>
      <c r="E197" s="278" t="s">
        <v>1487</v>
      </c>
      <c r="F197" s="280"/>
      <c r="G197" s="281">
        <v>44623</v>
      </c>
      <c r="H197" s="278"/>
      <c r="I197" s="4" t="s">
        <v>99</v>
      </c>
      <c r="J197" s="278" t="s">
        <v>1455</v>
      </c>
      <c r="K197" s="282">
        <f t="shared" si="2"/>
        <v>2</v>
      </c>
      <c r="L197" s="278">
        <f t="shared" si="0"/>
        <v>2022</v>
      </c>
      <c r="M197" s="282">
        <f t="shared" ca="1" si="1"/>
        <v>3</v>
      </c>
      <c r="N197" s="282">
        <f>MONTH(Таблица10[[#This Row],[Дата погрузки]])</f>
        <v>2</v>
      </c>
      <c r="O197" s="278" t="str">
        <f>Таблица10[[#This Row],[плательщик ЖД тариф]]</f>
        <v>ТрансКонтейнер</v>
      </c>
      <c r="P197" s="278"/>
      <c r="Q197" s="278"/>
      <c r="R197" s="278"/>
      <c r="S197" s="278"/>
      <c r="T197" s="278"/>
      <c r="U197" s="278"/>
      <c r="V197" s="278"/>
      <c r="W197" s="278"/>
      <c r="X197" s="278"/>
      <c r="Y197" s="278"/>
      <c r="Z197" s="278"/>
    </row>
    <row r="198" spans="1:26" ht="13.2">
      <c r="A198" s="278" t="s">
        <v>1558</v>
      </c>
      <c r="B198" s="281">
        <v>44620</v>
      </c>
      <c r="C198" s="278" t="s">
        <v>1700</v>
      </c>
      <c r="D198" s="278">
        <v>40</v>
      </c>
      <c r="E198" s="278" t="s">
        <v>1468</v>
      </c>
      <c r="F198" s="280">
        <v>0.625</v>
      </c>
      <c r="G198" s="281">
        <v>44635</v>
      </c>
      <c r="H198" s="278"/>
      <c r="I198" s="4" t="s">
        <v>99</v>
      </c>
      <c r="J198" s="278" t="s">
        <v>1455</v>
      </c>
      <c r="K198" s="282">
        <f t="shared" si="2"/>
        <v>2</v>
      </c>
      <c r="L198" s="278">
        <f t="shared" si="0"/>
        <v>2022</v>
      </c>
      <c r="M198" s="282">
        <f t="shared" ca="1" si="1"/>
        <v>15</v>
      </c>
      <c r="N198" s="282">
        <f>MONTH(Таблица10[[#This Row],[Дата погрузки]])</f>
        <v>2</v>
      </c>
      <c r="O198" s="278" t="str">
        <f>Таблица10[[#This Row],[плательщик ЖД тариф]]</f>
        <v>ТрансКонтейнер</v>
      </c>
      <c r="P198" s="278"/>
      <c r="Q198" s="278"/>
      <c r="R198" s="278"/>
      <c r="S198" s="278"/>
      <c r="T198" s="278"/>
      <c r="U198" s="278"/>
      <c r="V198" s="278"/>
      <c r="W198" s="278"/>
      <c r="X198" s="278"/>
      <c r="Y198" s="278"/>
      <c r="Z198" s="278"/>
    </row>
    <row r="199" spans="1:26" ht="15" customHeight="1">
      <c r="A199" s="278" t="s">
        <v>1558</v>
      </c>
      <c r="B199" s="281">
        <v>44620</v>
      </c>
      <c r="C199" s="278" t="s">
        <v>1701</v>
      </c>
      <c r="D199" s="278">
        <v>40</v>
      </c>
      <c r="E199" s="278" t="s">
        <v>1487</v>
      </c>
      <c r="F199" s="280">
        <v>0.33333333333333331</v>
      </c>
      <c r="G199" s="281">
        <v>44635</v>
      </c>
      <c r="H199" s="278"/>
      <c r="I199" s="4" t="s">
        <v>99</v>
      </c>
      <c r="J199" s="278" t="s">
        <v>1455</v>
      </c>
      <c r="K199" s="282">
        <f t="shared" si="2"/>
        <v>2</v>
      </c>
      <c r="L199" s="278">
        <f t="shared" si="0"/>
        <v>2022</v>
      </c>
      <c r="M199" s="282">
        <f t="shared" ca="1" si="1"/>
        <v>15</v>
      </c>
      <c r="N199" s="282">
        <f>MONTH(Таблица10[[#This Row],[Дата погрузки]])</f>
        <v>2</v>
      </c>
      <c r="O199" s="278" t="str">
        <f>Таблица10[[#This Row],[плательщик ЖД тариф]]</f>
        <v>ТрансКонтейнер</v>
      </c>
      <c r="P199" s="278"/>
      <c r="Q199" s="278"/>
      <c r="R199" s="278"/>
      <c r="S199" s="278"/>
      <c r="T199" s="278"/>
      <c r="U199" s="278"/>
      <c r="V199" s="278"/>
      <c r="W199" s="278"/>
      <c r="X199" s="278"/>
      <c r="Y199" s="278"/>
      <c r="Z199" s="278"/>
    </row>
    <row r="200" spans="1:26" ht="13.2">
      <c r="A200" s="278" t="s">
        <v>1456</v>
      </c>
      <c r="B200" s="281">
        <v>44620</v>
      </c>
      <c r="C200" s="278" t="s">
        <v>1702</v>
      </c>
      <c r="D200" s="278">
        <v>40</v>
      </c>
      <c r="E200" s="278" t="s">
        <v>1537</v>
      </c>
      <c r="F200" s="280">
        <v>0.875</v>
      </c>
      <c r="G200" s="281">
        <v>44635</v>
      </c>
      <c r="H200" s="278"/>
      <c r="I200" s="4" t="s">
        <v>99</v>
      </c>
      <c r="J200" s="278" t="s">
        <v>1455</v>
      </c>
      <c r="K200" s="282">
        <f t="shared" si="2"/>
        <v>2</v>
      </c>
      <c r="L200" s="278">
        <f t="shared" si="0"/>
        <v>2022</v>
      </c>
      <c r="M200" s="282">
        <f t="shared" ca="1" si="1"/>
        <v>15</v>
      </c>
      <c r="N200" s="282">
        <f>MONTH(Таблица10[[#This Row],[Дата погрузки]])</f>
        <v>2</v>
      </c>
      <c r="O200" s="278" t="str">
        <f>Таблица10[[#This Row],[плательщик ЖД тариф]]</f>
        <v>ТрансКонтейнер</v>
      </c>
      <c r="P200" s="278"/>
      <c r="Q200" s="278"/>
      <c r="R200" s="278"/>
      <c r="S200" s="278"/>
      <c r="T200" s="278"/>
      <c r="U200" s="278"/>
      <c r="V200" s="278"/>
      <c r="W200" s="278"/>
      <c r="X200" s="278"/>
      <c r="Y200" s="278"/>
      <c r="Z200" s="278"/>
    </row>
    <row r="201" spans="1:26" ht="13.2">
      <c r="A201" s="278" t="s">
        <v>1456</v>
      </c>
      <c r="B201" s="281">
        <v>44620</v>
      </c>
      <c r="C201" s="278" t="s">
        <v>1703</v>
      </c>
      <c r="D201" s="278">
        <v>40</v>
      </c>
      <c r="E201" s="278" t="s">
        <v>1704</v>
      </c>
      <c r="F201" s="280">
        <v>4.1666666666666664E-2</v>
      </c>
      <c r="G201" s="281">
        <v>44635</v>
      </c>
      <c r="H201" s="278"/>
      <c r="I201" s="4" t="s">
        <v>99</v>
      </c>
      <c r="J201" s="278" t="s">
        <v>1455</v>
      </c>
      <c r="K201" s="282">
        <f t="shared" si="2"/>
        <v>2</v>
      </c>
      <c r="L201" s="278">
        <f t="shared" si="0"/>
        <v>2022</v>
      </c>
      <c r="M201" s="282">
        <f t="shared" ca="1" si="1"/>
        <v>15</v>
      </c>
      <c r="N201" s="282">
        <f>MONTH(Таблица10[[#This Row],[Дата погрузки]])</f>
        <v>2</v>
      </c>
      <c r="O201" s="278" t="str">
        <f>Таблица10[[#This Row],[плательщик ЖД тариф]]</f>
        <v>ТрансКонтейнер</v>
      </c>
      <c r="P201" s="278"/>
      <c r="Q201" s="278"/>
      <c r="R201" s="278"/>
      <c r="S201" s="278"/>
      <c r="T201" s="278"/>
      <c r="U201" s="278"/>
      <c r="V201" s="278"/>
      <c r="W201" s="278"/>
      <c r="X201" s="278"/>
      <c r="Y201" s="278"/>
      <c r="Z201" s="278" t="s">
        <v>1521</v>
      </c>
    </row>
    <row r="202" spans="1:26" ht="15" customHeight="1">
      <c r="A202" s="278" t="s">
        <v>1466</v>
      </c>
      <c r="B202" s="281">
        <v>44620</v>
      </c>
      <c r="C202" s="278" t="s">
        <v>1705</v>
      </c>
      <c r="D202" s="278">
        <v>40</v>
      </c>
      <c r="E202" s="278" t="s">
        <v>1706</v>
      </c>
      <c r="F202" s="280">
        <v>0.58333333333333337</v>
      </c>
      <c r="G202" s="281">
        <v>44635</v>
      </c>
      <c r="H202" s="278"/>
      <c r="I202" s="4" t="s">
        <v>99</v>
      </c>
      <c r="J202" s="278" t="s">
        <v>1455</v>
      </c>
      <c r="K202" s="282">
        <f t="shared" si="2"/>
        <v>2</v>
      </c>
      <c r="L202" s="278">
        <f t="shared" si="0"/>
        <v>2022</v>
      </c>
      <c r="M202" s="282">
        <f t="shared" ca="1" si="1"/>
        <v>15</v>
      </c>
      <c r="N202" s="282">
        <f>MONTH(Таблица10[[#This Row],[Дата погрузки]])</f>
        <v>2</v>
      </c>
      <c r="O202" s="278" t="str">
        <f>Таблица10[[#This Row],[плательщик ЖД тариф]]</f>
        <v>ТрансКонтейнер</v>
      </c>
      <c r="P202" s="278"/>
      <c r="Q202" s="278"/>
      <c r="R202" s="278"/>
      <c r="S202" s="278"/>
      <c r="T202" s="278"/>
      <c r="U202" s="278"/>
      <c r="V202" s="278"/>
      <c r="W202" s="278"/>
      <c r="X202" s="278"/>
      <c r="Y202" s="278"/>
      <c r="Z202" s="278"/>
    </row>
    <row r="203" spans="1:26" ht="13.2">
      <c r="A203" s="278" t="s">
        <v>1595</v>
      </c>
      <c r="B203" s="281">
        <v>44620</v>
      </c>
      <c r="C203" s="278" t="s">
        <v>1707</v>
      </c>
      <c r="D203" s="278">
        <v>40</v>
      </c>
      <c r="E203" s="278" t="s">
        <v>1507</v>
      </c>
      <c r="F203" s="280">
        <v>0.375</v>
      </c>
      <c r="G203" s="281">
        <v>44621</v>
      </c>
      <c r="H203" s="278"/>
      <c r="I203" s="278" t="s">
        <v>115</v>
      </c>
      <c r="J203" s="278" t="s">
        <v>1455</v>
      </c>
      <c r="K203" s="282">
        <f t="shared" si="2"/>
        <v>2</v>
      </c>
      <c r="L203" s="278">
        <f t="shared" si="0"/>
        <v>2022</v>
      </c>
      <c r="M203" s="282">
        <f t="shared" ca="1" si="1"/>
        <v>1</v>
      </c>
      <c r="N203" s="282">
        <f>MONTH(Таблица10[[#This Row],[Дата погрузки]])</f>
        <v>2</v>
      </c>
      <c r="O203" s="278" t="str">
        <f>Таблица10[[#This Row],[плательщик ЖД тариф]]</f>
        <v>РЖД БА</v>
      </c>
      <c r="P203" s="278"/>
      <c r="Q203" s="278"/>
      <c r="R203" s="278"/>
      <c r="S203" s="278"/>
      <c r="T203" s="278"/>
      <c r="U203" s="278"/>
      <c r="V203" s="278"/>
      <c r="W203" s="278"/>
      <c r="X203" s="278"/>
      <c r="Y203" s="278"/>
      <c r="Z203" s="278"/>
    </row>
    <row r="204" spans="1:26" ht="13.2">
      <c r="A204" s="278" t="s">
        <v>1708</v>
      </c>
      <c r="B204" s="281">
        <v>44621</v>
      </c>
      <c r="C204" s="278" t="s">
        <v>1709</v>
      </c>
      <c r="D204" s="278">
        <v>40</v>
      </c>
      <c r="E204" s="278" t="s">
        <v>1537</v>
      </c>
      <c r="F204" s="280">
        <v>0.375</v>
      </c>
      <c r="G204" s="281">
        <v>44625</v>
      </c>
      <c r="H204" s="278"/>
      <c r="I204" s="278" t="s">
        <v>117</v>
      </c>
      <c r="J204" s="278" t="s">
        <v>1455</v>
      </c>
      <c r="K204" s="282">
        <f t="shared" si="2"/>
        <v>3</v>
      </c>
      <c r="L204" s="278">
        <f t="shared" si="0"/>
        <v>2022</v>
      </c>
      <c r="M204" s="282">
        <f t="shared" ca="1" si="1"/>
        <v>4</v>
      </c>
      <c r="N204" s="282">
        <f>MONTH(Таблица10[[#This Row],[Дата погрузки]])</f>
        <v>3</v>
      </c>
      <c r="O204" s="278" t="str">
        <f>Таблица10[[#This Row],[плательщик ЖД тариф]]</f>
        <v>Евросиб</v>
      </c>
      <c r="P204" s="278"/>
      <c r="Q204" s="278"/>
      <c r="R204" s="278"/>
      <c r="S204" s="278"/>
      <c r="T204" s="278"/>
      <c r="U204" s="278"/>
      <c r="V204" s="278"/>
      <c r="W204" s="278"/>
      <c r="X204" s="278"/>
      <c r="Y204" s="278"/>
      <c r="Z204" s="278"/>
    </row>
    <row r="205" spans="1:26" ht="13.2">
      <c r="A205" s="278" t="s">
        <v>1471</v>
      </c>
      <c r="B205" s="281">
        <v>44621</v>
      </c>
      <c r="C205" s="278" t="s">
        <v>1710</v>
      </c>
      <c r="D205" s="278">
        <v>40</v>
      </c>
      <c r="E205" s="278" t="s">
        <v>1537</v>
      </c>
      <c r="F205" s="280">
        <v>0.45833333333333331</v>
      </c>
      <c r="G205" s="281">
        <v>44625</v>
      </c>
      <c r="H205" s="278"/>
      <c r="I205" s="278" t="s">
        <v>117</v>
      </c>
      <c r="J205" s="278" t="s">
        <v>1455</v>
      </c>
      <c r="K205" s="282">
        <f t="shared" si="2"/>
        <v>3</v>
      </c>
      <c r="L205" s="278">
        <f t="shared" si="0"/>
        <v>2022</v>
      </c>
      <c r="M205" s="282">
        <f t="shared" ca="1" si="1"/>
        <v>4</v>
      </c>
      <c r="N205" s="282">
        <f>MONTH(Таблица10[[#This Row],[Дата погрузки]])</f>
        <v>3</v>
      </c>
      <c r="O205" s="278" t="str">
        <f>Таблица10[[#This Row],[плательщик ЖД тариф]]</f>
        <v>Евросиб</v>
      </c>
      <c r="P205" s="278"/>
      <c r="Q205" s="278"/>
      <c r="R205" s="278"/>
      <c r="S205" s="278"/>
      <c r="T205" s="278"/>
      <c r="U205" s="278"/>
      <c r="V205" s="278"/>
      <c r="W205" s="278"/>
      <c r="X205" s="278"/>
      <c r="Y205" s="278"/>
      <c r="Z205" s="278"/>
    </row>
    <row r="206" spans="1:26" ht="13.2">
      <c r="A206" s="278" t="s">
        <v>1466</v>
      </c>
      <c r="B206" s="281">
        <v>44621</v>
      </c>
      <c r="C206" s="278" t="s">
        <v>1711</v>
      </c>
      <c r="D206" s="278">
        <v>40</v>
      </c>
      <c r="E206" s="278" t="s">
        <v>1468</v>
      </c>
      <c r="F206" s="280">
        <v>0.41666666666666669</v>
      </c>
      <c r="G206" s="281">
        <v>44626</v>
      </c>
      <c r="H206" s="278"/>
      <c r="I206" s="278" t="s">
        <v>115</v>
      </c>
      <c r="J206" s="278" t="s">
        <v>1455</v>
      </c>
      <c r="K206" s="282">
        <f t="shared" si="2"/>
        <v>3</v>
      </c>
      <c r="L206" s="278">
        <f t="shared" si="0"/>
        <v>2022</v>
      </c>
      <c r="M206" s="282">
        <f t="shared" ca="1" si="1"/>
        <v>5</v>
      </c>
      <c r="N206" s="282">
        <f>MONTH(Таблица10[[#This Row],[Дата погрузки]])</f>
        <v>3</v>
      </c>
      <c r="O206" s="278" t="str">
        <f>Таблица10[[#This Row],[плательщик ЖД тариф]]</f>
        <v>РЖД БА</v>
      </c>
      <c r="P206" s="278"/>
      <c r="Q206" s="278"/>
      <c r="R206" s="278"/>
      <c r="S206" s="278"/>
      <c r="T206" s="278"/>
      <c r="U206" s="278"/>
      <c r="V206" s="278"/>
      <c r="W206" s="278"/>
      <c r="X206" s="278"/>
      <c r="Y206" s="278"/>
      <c r="Z206" s="278"/>
    </row>
    <row r="207" spans="1:26" ht="13.2">
      <c r="A207" s="278" t="s">
        <v>1466</v>
      </c>
      <c r="B207" s="281">
        <v>44621</v>
      </c>
      <c r="C207" s="278" t="s">
        <v>1712</v>
      </c>
      <c r="D207" s="278">
        <v>40</v>
      </c>
      <c r="E207" s="278" t="s">
        <v>1507</v>
      </c>
      <c r="F207" s="280">
        <v>0.66666666666666663</v>
      </c>
      <c r="G207" s="281">
        <v>44626</v>
      </c>
      <c r="H207" s="278"/>
      <c r="I207" s="278" t="s">
        <v>115</v>
      </c>
      <c r="J207" s="278" t="s">
        <v>1455</v>
      </c>
      <c r="K207" s="282">
        <f t="shared" si="2"/>
        <v>3</v>
      </c>
      <c r="L207" s="278">
        <f t="shared" si="0"/>
        <v>2022</v>
      </c>
      <c r="M207" s="282">
        <f t="shared" ca="1" si="1"/>
        <v>5</v>
      </c>
      <c r="N207" s="282">
        <f>MONTH(Таблица10[[#This Row],[Дата погрузки]])</f>
        <v>3</v>
      </c>
      <c r="O207" s="278" t="str">
        <f>Таблица10[[#This Row],[плательщик ЖД тариф]]</f>
        <v>РЖД БА</v>
      </c>
      <c r="P207" s="278"/>
      <c r="Q207" s="278"/>
      <c r="R207" s="278"/>
      <c r="S207" s="278"/>
      <c r="T207" s="278"/>
      <c r="U207" s="278"/>
      <c r="V207" s="278"/>
      <c r="W207" s="278"/>
      <c r="X207" s="278"/>
      <c r="Y207" s="278"/>
      <c r="Z207" s="278"/>
    </row>
    <row r="208" spans="1:26" ht="13.2">
      <c r="A208" s="278" t="s">
        <v>1558</v>
      </c>
      <c r="B208" s="281">
        <v>44621</v>
      </c>
      <c r="C208" s="278" t="s">
        <v>1713</v>
      </c>
      <c r="D208" s="278">
        <v>40</v>
      </c>
      <c r="E208" s="278" t="s">
        <v>1499</v>
      </c>
      <c r="F208" s="280">
        <v>0.45833333333333331</v>
      </c>
      <c r="G208" s="281">
        <v>44635</v>
      </c>
      <c r="H208" s="278"/>
      <c r="I208" s="4" t="s">
        <v>99</v>
      </c>
      <c r="J208" s="278" t="s">
        <v>1455</v>
      </c>
      <c r="K208" s="282">
        <f t="shared" si="2"/>
        <v>3</v>
      </c>
      <c r="L208" s="278">
        <f t="shared" si="0"/>
        <v>2022</v>
      </c>
      <c r="M208" s="282">
        <f t="shared" ca="1" si="1"/>
        <v>14</v>
      </c>
      <c r="N208" s="282">
        <f>MONTH(Таблица10[[#This Row],[Дата погрузки]])</f>
        <v>3</v>
      </c>
      <c r="O208" s="278" t="str">
        <f>Таблица10[[#This Row],[плательщик ЖД тариф]]</f>
        <v>ТрансКонтейнер</v>
      </c>
      <c r="P208" s="278"/>
      <c r="Q208" s="278"/>
      <c r="R208" s="278"/>
      <c r="S208" s="278"/>
      <c r="T208" s="278"/>
      <c r="U208" s="278"/>
      <c r="V208" s="278"/>
      <c r="W208" s="278"/>
      <c r="X208" s="278"/>
      <c r="Y208" s="278"/>
      <c r="Z208" s="278"/>
    </row>
    <row r="209" spans="1:26" ht="13.2">
      <c r="A209" s="278" t="s">
        <v>1558</v>
      </c>
      <c r="B209" s="281">
        <v>44621</v>
      </c>
      <c r="C209" s="278" t="s">
        <v>1714</v>
      </c>
      <c r="D209" s="278">
        <v>40</v>
      </c>
      <c r="E209" s="278" t="s">
        <v>1501</v>
      </c>
      <c r="F209" s="280">
        <v>0.58333333333333337</v>
      </c>
      <c r="G209" s="281">
        <v>44635</v>
      </c>
      <c r="H209" s="278"/>
      <c r="I209" s="4" t="s">
        <v>99</v>
      </c>
      <c r="J209" s="278" t="s">
        <v>1455</v>
      </c>
      <c r="K209" s="282">
        <f t="shared" si="2"/>
        <v>3</v>
      </c>
      <c r="L209" s="278">
        <f t="shared" si="0"/>
        <v>2022</v>
      </c>
      <c r="M209" s="282">
        <f t="shared" ca="1" si="1"/>
        <v>14</v>
      </c>
      <c r="N209" s="282">
        <f>MONTH(Таблица10[[#This Row],[Дата погрузки]])</f>
        <v>3</v>
      </c>
      <c r="O209" s="278" t="str">
        <f>Таблица10[[#This Row],[плательщик ЖД тариф]]</f>
        <v>ТрансКонтейнер</v>
      </c>
      <c r="P209" s="278"/>
      <c r="Q209" s="278"/>
      <c r="R209" s="278"/>
      <c r="S209" s="278"/>
      <c r="T209" s="278"/>
      <c r="U209" s="278"/>
      <c r="V209" s="278"/>
      <c r="W209" s="278"/>
      <c r="X209" s="278"/>
      <c r="Y209" s="278"/>
      <c r="Z209" s="278"/>
    </row>
    <row r="210" spans="1:26" ht="13.2">
      <c r="A210" s="278" t="s">
        <v>1489</v>
      </c>
      <c r="B210" s="281">
        <v>44622</v>
      </c>
      <c r="C210" s="278" t="s">
        <v>1715</v>
      </c>
      <c r="D210" s="278">
        <v>40</v>
      </c>
      <c r="E210" s="278" t="s">
        <v>1507</v>
      </c>
      <c r="F210" s="280">
        <v>0.29166666666666669</v>
      </c>
      <c r="G210" s="281">
        <v>44626</v>
      </c>
      <c r="H210" s="278"/>
      <c r="I210" s="278" t="s">
        <v>115</v>
      </c>
      <c r="J210" s="278" t="s">
        <v>1455</v>
      </c>
      <c r="K210" s="282">
        <f t="shared" si="2"/>
        <v>3</v>
      </c>
      <c r="L210" s="278">
        <f t="shared" si="0"/>
        <v>2022</v>
      </c>
      <c r="M210" s="282">
        <f t="shared" ca="1" si="1"/>
        <v>4</v>
      </c>
      <c r="N210" s="282">
        <f>MONTH(Таблица10[[#This Row],[Дата погрузки]])</f>
        <v>3</v>
      </c>
      <c r="O210" s="278" t="str">
        <f>Таблица10[[#This Row],[плательщик ЖД тариф]]</f>
        <v>РЖД БА</v>
      </c>
      <c r="P210" s="278"/>
      <c r="Q210" s="278"/>
      <c r="R210" s="278"/>
      <c r="S210" s="278"/>
      <c r="T210" s="278"/>
      <c r="U210" s="278"/>
      <c r="V210" s="278"/>
      <c r="W210" s="278"/>
      <c r="X210" s="278"/>
      <c r="Y210" s="278"/>
      <c r="Z210" s="278"/>
    </row>
    <row r="211" spans="1:26" ht="13.2">
      <c r="A211" s="278" t="s">
        <v>1466</v>
      </c>
      <c r="B211" s="281">
        <v>44622</v>
      </c>
      <c r="C211" s="278" t="s">
        <v>1716</v>
      </c>
      <c r="D211" s="278">
        <v>40</v>
      </c>
      <c r="E211" s="278" t="s">
        <v>1507</v>
      </c>
      <c r="F211" s="280">
        <v>0.5</v>
      </c>
      <c r="G211" s="281">
        <v>44626</v>
      </c>
      <c r="H211" s="278"/>
      <c r="I211" s="278" t="s">
        <v>115</v>
      </c>
      <c r="J211" s="278" t="s">
        <v>1455</v>
      </c>
      <c r="K211" s="282">
        <f t="shared" si="2"/>
        <v>3</v>
      </c>
      <c r="L211" s="278">
        <f t="shared" si="0"/>
        <v>2022</v>
      </c>
      <c r="M211" s="282">
        <f t="shared" ca="1" si="1"/>
        <v>4</v>
      </c>
      <c r="N211" s="282">
        <f>MONTH(Таблица10[[#This Row],[Дата погрузки]])</f>
        <v>3</v>
      </c>
      <c r="O211" s="278" t="str">
        <f>Таблица10[[#This Row],[плательщик ЖД тариф]]</f>
        <v>РЖД БА</v>
      </c>
      <c r="P211" s="278"/>
      <c r="Q211" s="278"/>
      <c r="R211" s="278"/>
      <c r="S211" s="278"/>
      <c r="T211" s="278"/>
      <c r="U211" s="278"/>
      <c r="V211" s="278"/>
      <c r="W211" s="278"/>
      <c r="X211" s="278"/>
      <c r="Y211" s="278"/>
      <c r="Z211" s="278"/>
    </row>
    <row r="212" spans="1:26" ht="13.2">
      <c r="A212" s="278" t="s">
        <v>1558</v>
      </c>
      <c r="B212" s="281">
        <v>44622</v>
      </c>
      <c r="C212" s="278" t="s">
        <v>1717</v>
      </c>
      <c r="D212" s="278">
        <v>40</v>
      </c>
      <c r="E212" s="278" t="s">
        <v>1507</v>
      </c>
      <c r="F212" s="280">
        <v>0.45833333333333331</v>
      </c>
      <c r="G212" s="281">
        <v>44626</v>
      </c>
      <c r="H212" s="278"/>
      <c r="I212" s="278" t="s">
        <v>115</v>
      </c>
      <c r="J212" s="278" t="s">
        <v>1455</v>
      </c>
      <c r="K212" s="282">
        <f t="shared" si="2"/>
        <v>3</v>
      </c>
      <c r="L212" s="278">
        <f t="shared" si="0"/>
        <v>2022</v>
      </c>
      <c r="M212" s="282">
        <f t="shared" ca="1" si="1"/>
        <v>4</v>
      </c>
      <c r="N212" s="282">
        <f>MONTH(Таблица10[[#This Row],[Дата погрузки]])</f>
        <v>3</v>
      </c>
      <c r="O212" s="278" t="str">
        <f>Таблица10[[#This Row],[плательщик ЖД тариф]]</f>
        <v>РЖД БА</v>
      </c>
      <c r="P212" s="278"/>
      <c r="Q212" s="278"/>
      <c r="R212" s="278"/>
      <c r="S212" s="278"/>
      <c r="T212" s="278"/>
      <c r="U212" s="278"/>
      <c r="V212" s="278"/>
      <c r="W212" s="278"/>
      <c r="X212" s="278"/>
      <c r="Y212" s="278"/>
      <c r="Z212" s="278"/>
    </row>
    <row r="213" spans="1:26" ht="13.2">
      <c r="A213" s="278" t="s">
        <v>1471</v>
      </c>
      <c r="B213" s="281">
        <v>44622</v>
      </c>
      <c r="C213" s="278" t="s">
        <v>1718</v>
      </c>
      <c r="D213" s="278">
        <v>40</v>
      </c>
      <c r="E213" s="278" t="s">
        <v>1468</v>
      </c>
      <c r="F213" s="280">
        <v>0.625</v>
      </c>
      <c r="G213" s="281">
        <v>44625</v>
      </c>
      <c r="H213" s="278"/>
      <c r="I213" s="278" t="s">
        <v>117</v>
      </c>
      <c r="J213" s="278" t="s">
        <v>1455</v>
      </c>
      <c r="K213" s="282">
        <f t="shared" si="2"/>
        <v>3</v>
      </c>
      <c r="L213" s="278">
        <f t="shared" si="0"/>
        <v>2022</v>
      </c>
      <c r="M213" s="282">
        <f t="shared" ca="1" si="1"/>
        <v>3</v>
      </c>
      <c r="N213" s="282">
        <f>MONTH(Таблица10[[#This Row],[Дата погрузки]])</f>
        <v>3</v>
      </c>
      <c r="O213" s="278" t="str">
        <f>Таблица10[[#This Row],[плательщик ЖД тариф]]</f>
        <v>Евросиб</v>
      </c>
      <c r="P213" s="278"/>
      <c r="Q213" s="278"/>
      <c r="R213" s="278"/>
      <c r="S213" s="278"/>
      <c r="T213" s="278"/>
      <c r="U213" s="278"/>
      <c r="V213" s="278"/>
      <c r="W213" s="278"/>
      <c r="X213" s="278"/>
      <c r="Y213" s="278"/>
      <c r="Z213" s="278"/>
    </row>
    <row r="214" spans="1:26" ht="13.2">
      <c r="A214" s="278" t="s">
        <v>1471</v>
      </c>
      <c r="B214" s="281">
        <v>44622</v>
      </c>
      <c r="C214" s="278" t="s">
        <v>1719</v>
      </c>
      <c r="D214" s="278">
        <v>40</v>
      </c>
      <c r="E214" s="278" t="s">
        <v>1568</v>
      </c>
      <c r="F214" s="280">
        <v>0.45833333333333331</v>
      </c>
      <c r="G214" s="281">
        <v>44625</v>
      </c>
      <c r="H214" s="278"/>
      <c r="I214" s="278" t="s">
        <v>117</v>
      </c>
      <c r="J214" s="278" t="s">
        <v>1455</v>
      </c>
      <c r="K214" s="282">
        <f t="shared" si="2"/>
        <v>3</v>
      </c>
      <c r="L214" s="278">
        <f t="shared" si="0"/>
        <v>2022</v>
      </c>
      <c r="M214" s="282">
        <f t="shared" ca="1" si="1"/>
        <v>3</v>
      </c>
      <c r="N214" s="282">
        <f>MONTH(Таблица10[[#This Row],[Дата погрузки]])</f>
        <v>3</v>
      </c>
      <c r="O214" s="278" t="str">
        <f>Таблица10[[#This Row],[плательщик ЖД тариф]]</f>
        <v>Евросиб</v>
      </c>
      <c r="P214" s="278"/>
      <c r="Q214" s="278"/>
      <c r="R214" s="278"/>
      <c r="S214" s="278"/>
      <c r="T214" s="278"/>
      <c r="U214" s="278"/>
      <c r="V214" s="278"/>
      <c r="W214" s="278"/>
      <c r="X214" s="278"/>
      <c r="Y214" s="278"/>
      <c r="Z214" s="278"/>
    </row>
    <row r="215" spans="1:26" ht="13.2">
      <c r="A215" s="278" t="s">
        <v>1599</v>
      </c>
      <c r="B215" s="281">
        <v>44623</v>
      </c>
      <c r="C215" s="278" t="s">
        <v>1720</v>
      </c>
      <c r="D215" s="278">
        <v>40</v>
      </c>
      <c r="E215" s="278" t="s">
        <v>1468</v>
      </c>
      <c r="F215" s="280">
        <v>0.5</v>
      </c>
      <c r="G215" s="281">
        <v>44628</v>
      </c>
      <c r="H215" s="278"/>
      <c r="I215" s="278" t="s">
        <v>117</v>
      </c>
      <c r="J215" s="278" t="s">
        <v>1455</v>
      </c>
      <c r="K215" s="282">
        <f t="shared" si="2"/>
        <v>3</v>
      </c>
      <c r="L215" s="278">
        <f t="shared" si="0"/>
        <v>2022</v>
      </c>
      <c r="M215" s="282">
        <f t="shared" ca="1" si="1"/>
        <v>5</v>
      </c>
      <c r="N215" s="282">
        <f>MONTH(Таблица10[[#This Row],[Дата погрузки]])</f>
        <v>3</v>
      </c>
      <c r="O215" s="278" t="str">
        <f>Таблица10[[#This Row],[плательщик ЖД тариф]]</f>
        <v>Евросиб</v>
      </c>
      <c r="P215" s="278"/>
      <c r="Q215" s="278"/>
      <c r="R215" s="278"/>
      <c r="S215" s="278"/>
      <c r="T215" s="278"/>
      <c r="U215" s="278"/>
      <c r="V215" s="278"/>
      <c r="W215" s="278"/>
      <c r="X215" s="278"/>
      <c r="Y215" s="278"/>
      <c r="Z215" s="278"/>
    </row>
    <row r="216" spans="1:26" ht="13.2">
      <c r="A216" s="278" t="s">
        <v>1558</v>
      </c>
      <c r="B216" s="281">
        <v>44623</v>
      </c>
      <c r="C216" s="278" t="s">
        <v>1721</v>
      </c>
      <c r="D216" s="278">
        <v>40</v>
      </c>
      <c r="E216" s="278" t="s">
        <v>1537</v>
      </c>
      <c r="F216" s="280">
        <v>0.5</v>
      </c>
      <c r="G216" s="281">
        <v>44628</v>
      </c>
      <c r="H216" s="278"/>
      <c r="I216" s="278" t="s">
        <v>117</v>
      </c>
      <c r="J216" s="278" t="s">
        <v>1455</v>
      </c>
      <c r="K216" s="282">
        <f t="shared" si="2"/>
        <v>3</v>
      </c>
      <c r="L216" s="278">
        <f t="shared" si="0"/>
        <v>2022</v>
      </c>
      <c r="M216" s="282">
        <f t="shared" ca="1" si="1"/>
        <v>5</v>
      </c>
      <c r="N216" s="282">
        <f>MONTH(Таблица10[[#This Row],[Дата погрузки]])</f>
        <v>3</v>
      </c>
      <c r="O216" s="278" t="str">
        <f>Таблица10[[#This Row],[плательщик ЖД тариф]]</f>
        <v>Евросиб</v>
      </c>
      <c r="P216" s="278"/>
      <c r="Q216" s="278"/>
      <c r="R216" s="278"/>
      <c r="S216" s="278"/>
      <c r="T216" s="278"/>
      <c r="U216" s="278"/>
      <c r="V216" s="278"/>
      <c r="W216" s="278"/>
      <c r="X216" s="278"/>
      <c r="Y216" s="278"/>
      <c r="Z216" s="278"/>
    </row>
    <row r="217" spans="1:26" ht="16.5" customHeight="1">
      <c r="A217" s="278" t="s">
        <v>1558</v>
      </c>
      <c r="B217" s="281">
        <v>44623</v>
      </c>
      <c r="C217" s="278" t="s">
        <v>1722</v>
      </c>
      <c r="D217" s="278">
        <v>40</v>
      </c>
      <c r="E217" s="278" t="s">
        <v>1537</v>
      </c>
      <c r="F217" s="280">
        <v>0.625</v>
      </c>
      <c r="G217" s="281">
        <v>44628</v>
      </c>
      <c r="H217" s="278"/>
      <c r="I217" s="278" t="s">
        <v>117</v>
      </c>
      <c r="J217" s="278" t="s">
        <v>1455</v>
      </c>
      <c r="K217" s="282">
        <f t="shared" si="2"/>
        <v>3</v>
      </c>
      <c r="L217" s="278">
        <f t="shared" si="0"/>
        <v>2022</v>
      </c>
      <c r="M217" s="282">
        <f t="shared" ca="1" si="1"/>
        <v>5</v>
      </c>
      <c r="N217" s="282">
        <f>MONTH(Таблица10[[#This Row],[Дата погрузки]])</f>
        <v>3</v>
      </c>
      <c r="O217" s="278" t="str">
        <f>Таблица10[[#This Row],[плательщик ЖД тариф]]</f>
        <v>Евросиб</v>
      </c>
      <c r="P217" s="278"/>
      <c r="Q217" s="278"/>
      <c r="R217" s="278"/>
      <c r="S217" s="278"/>
      <c r="T217" s="278"/>
      <c r="U217" s="278"/>
      <c r="V217" s="278"/>
      <c r="W217" s="278"/>
      <c r="X217" s="278"/>
      <c r="Y217" s="278"/>
      <c r="Z217" s="278"/>
    </row>
    <row r="218" spans="1:26" ht="13.2">
      <c r="A218" s="278" t="s">
        <v>1466</v>
      </c>
      <c r="B218" s="281">
        <v>44623</v>
      </c>
      <c r="C218" s="278" t="s">
        <v>1723</v>
      </c>
      <c r="D218" s="278">
        <v>40</v>
      </c>
      <c r="E218" s="278" t="s">
        <v>1537</v>
      </c>
      <c r="F218" s="280">
        <v>0.75</v>
      </c>
      <c r="G218" s="281">
        <v>44628</v>
      </c>
      <c r="H218" s="278"/>
      <c r="I218" s="278" t="s">
        <v>117</v>
      </c>
      <c r="J218" s="278" t="s">
        <v>1455</v>
      </c>
      <c r="K218" s="282">
        <f t="shared" si="2"/>
        <v>3</v>
      </c>
      <c r="L218" s="278">
        <f t="shared" si="0"/>
        <v>2022</v>
      </c>
      <c r="M218" s="282">
        <f t="shared" ca="1" si="1"/>
        <v>5</v>
      </c>
      <c r="N218" s="282">
        <f>MONTH(Таблица10[[#This Row],[Дата погрузки]])</f>
        <v>3</v>
      </c>
      <c r="O218" s="278" t="str">
        <f>Таблица10[[#This Row],[плательщик ЖД тариф]]</f>
        <v>Евросиб</v>
      </c>
      <c r="P218" s="278"/>
      <c r="Q218" s="278"/>
      <c r="R218" s="278"/>
      <c r="S218" s="278"/>
      <c r="T218" s="278"/>
      <c r="U218" s="278"/>
      <c r="V218" s="278"/>
      <c r="W218" s="278"/>
      <c r="X218" s="278"/>
      <c r="Y218" s="278"/>
      <c r="Z218" s="278"/>
    </row>
    <row r="219" spans="1:26" ht="13.2">
      <c r="A219" s="278" t="s">
        <v>1456</v>
      </c>
      <c r="B219" s="281">
        <v>44623</v>
      </c>
      <c r="C219" s="278" t="s">
        <v>1724</v>
      </c>
      <c r="D219" s="278">
        <v>40</v>
      </c>
      <c r="E219" s="278" t="s">
        <v>1507</v>
      </c>
      <c r="F219" s="280">
        <v>0.5</v>
      </c>
      <c r="G219" s="281">
        <v>44626</v>
      </c>
      <c r="H219" s="278"/>
      <c r="I219" s="278" t="s">
        <v>115</v>
      </c>
      <c r="J219" s="278" t="s">
        <v>1455</v>
      </c>
      <c r="K219" s="282">
        <f t="shared" si="2"/>
        <v>3</v>
      </c>
      <c r="L219" s="278">
        <f t="shared" si="0"/>
        <v>2022</v>
      </c>
      <c r="M219" s="282">
        <f t="shared" ca="1" si="1"/>
        <v>3</v>
      </c>
      <c r="N219" s="282">
        <f>MONTH(Таблица10[[#This Row],[Дата погрузки]])</f>
        <v>3</v>
      </c>
      <c r="O219" s="278" t="str">
        <f>Таблица10[[#This Row],[плательщик ЖД тариф]]</f>
        <v>РЖД БА</v>
      </c>
      <c r="P219" s="278"/>
      <c r="Q219" s="278"/>
      <c r="R219" s="278"/>
      <c r="S219" s="278"/>
      <c r="T219" s="278"/>
      <c r="U219" s="278"/>
      <c r="V219" s="278"/>
      <c r="W219" s="278"/>
      <c r="X219" s="278"/>
      <c r="Y219" s="278"/>
      <c r="Z219" s="278"/>
    </row>
    <row r="220" spans="1:26" ht="13.2">
      <c r="A220" s="278" t="s">
        <v>1558</v>
      </c>
      <c r="B220" s="281">
        <v>44624</v>
      </c>
      <c r="C220" s="278" t="s">
        <v>1725</v>
      </c>
      <c r="D220" s="278">
        <v>40</v>
      </c>
      <c r="E220" s="278" t="s">
        <v>1568</v>
      </c>
      <c r="F220" s="280">
        <v>0.45833333333333331</v>
      </c>
      <c r="G220" s="281">
        <v>44633</v>
      </c>
      <c r="H220" s="278"/>
      <c r="I220" s="278" t="s">
        <v>117</v>
      </c>
      <c r="J220" s="278" t="s">
        <v>1455</v>
      </c>
      <c r="K220" s="282">
        <f t="shared" si="2"/>
        <v>3</v>
      </c>
      <c r="L220" s="278">
        <f t="shared" si="0"/>
        <v>2022</v>
      </c>
      <c r="M220" s="282">
        <f t="shared" ca="1" si="1"/>
        <v>9</v>
      </c>
      <c r="N220" s="282">
        <f>MONTH(Таблица10[[#This Row],[Дата погрузки]])</f>
        <v>3</v>
      </c>
      <c r="O220" s="278" t="str">
        <f>Таблица10[[#This Row],[плательщик ЖД тариф]]</f>
        <v>Евросиб</v>
      </c>
      <c r="P220" s="278"/>
      <c r="Q220" s="278"/>
      <c r="R220" s="278"/>
      <c r="S220" s="278"/>
      <c r="T220" s="278"/>
      <c r="U220" s="278"/>
      <c r="V220" s="278"/>
      <c r="W220" s="278"/>
      <c r="X220" s="278"/>
      <c r="Y220" s="278"/>
      <c r="Z220" s="278"/>
    </row>
    <row r="221" spans="1:26" ht="13.2">
      <c r="A221" s="278" t="s">
        <v>1558</v>
      </c>
      <c r="B221" s="281">
        <v>44624</v>
      </c>
      <c r="C221" s="278" t="s">
        <v>1726</v>
      </c>
      <c r="D221" s="278">
        <v>40</v>
      </c>
      <c r="E221" s="278" t="s">
        <v>1468</v>
      </c>
      <c r="F221" s="280">
        <v>0.58333333333333337</v>
      </c>
      <c r="G221" s="281">
        <v>44633</v>
      </c>
      <c r="H221" s="278"/>
      <c r="I221" s="278" t="s">
        <v>117</v>
      </c>
      <c r="J221" s="278" t="s">
        <v>1455</v>
      </c>
      <c r="K221" s="282">
        <f t="shared" si="2"/>
        <v>3</v>
      </c>
      <c r="L221" s="278">
        <f t="shared" si="0"/>
        <v>2022</v>
      </c>
      <c r="M221" s="282">
        <f t="shared" ca="1" si="1"/>
        <v>9</v>
      </c>
      <c r="N221" s="282">
        <f>MONTH(Таблица10[[#This Row],[Дата погрузки]])</f>
        <v>3</v>
      </c>
      <c r="O221" s="278" t="str">
        <f>Таблица10[[#This Row],[плательщик ЖД тариф]]</f>
        <v>Евросиб</v>
      </c>
      <c r="P221" s="278"/>
      <c r="Q221" s="278"/>
      <c r="R221" s="278"/>
      <c r="S221" s="278"/>
      <c r="T221" s="278"/>
      <c r="U221" s="278"/>
      <c r="V221" s="278"/>
      <c r="W221" s="278"/>
      <c r="X221" s="278"/>
      <c r="Y221" s="278"/>
      <c r="Z221" s="278"/>
    </row>
    <row r="222" spans="1:26" ht="13.2">
      <c r="A222" s="278" t="s">
        <v>1456</v>
      </c>
      <c r="B222" s="281">
        <v>44624</v>
      </c>
      <c r="C222" s="278" t="s">
        <v>1727</v>
      </c>
      <c r="D222" s="278">
        <v>40</v>
      </c>
      <c r="E222" s="278" t="s">
        <v>1468</v>
      </c>
      <c r="F222" s="280">
        <v>0.375</v>
      </c>
      <c r="G222" s="281">
        <v>44633</v>
      </c>
      <c r="H222" s="278"/>
      <c r="I222" s="278" t="s">
        <v>117</v>
      </c>
      <c r="J222" s="278" t="s">
        <v>1455</v>
      </c>
      <c r="K222" s="282">
        <f t="shared" si="2"/>
        <v>3</v>
      </c>
      <c r="L222" s="278">
        <f t="shared" si="0"/>
        <v>2022</v>
      </c>
      <c r="M222" s="282">
        <f t="shared" ca="1" si="1"/>
        <v>9</v>
      </c>
      <c r="N222" s="282">
        <f>MONTH(Таблица10[[#This Row],[Дата погрузки]])</f>
        <v>3</v>
      </c>
      <c r="O222" s="278" t="str">
        <f>Таблица10[[#This Row],[плательщик ЖД тариф]]</f>
        <v>Евросиб</v>
      </c>
      <c r="P222" s="278"/>
      <c r="Q222" s="278"/>
      <c r="R222" s="278"/>
      <c r="S222" s="278"/>
      <c r="T222" s="278"/>
      <c r="U222" s="278"/>
      <c r="V222" s="278"/>
      <c r="W222" s="278"/>
      <c r="X222" s="278"/>
      <c r="Y222" s="278"/>
      <c r="Z222" s="278"/>
    </row>
    <row r="223" spans="1:26" ht="13.2">
      <c r="A223" s="278" t="s">
        <v>1456</v>
      </c>
      <c r="B223" s="281">
        <v>44624</v>
      </c>
      <c r="C223" s="278" t="s">
        <v>1728</v>
      </c>
      <c r="D223" s="278">
        <v>40</v>
      </c>
      <c r="E223" s="278" t="s">
        <v>1568</v>
      </c>
      <c r="F223" s="280">
        <v>0.875</v>
      </c>
      <c r="G223" s="281">
        <v>44633</v>
      </c>
      <c r="H223" s="278"/>
      <c r="I223" s="278" t="s">
        <v>117</v>
      </c>
      <c r="J223" s="278" t="s">
        <v>1455</v>
      </c>
      <c r="K223" s="282">
        <f t="shared" si="2"/>
        <v>3</v>
      </c>
      <c r="L223" s="278">
        <f t="shared" si="0"/>
        <v>2022</v>
      </c>
      <c r="M223" s="282">
        <f t="shared" ca="1" si="1"/>
        <v>9</v>
      </c>
      <c r="N223" s="282">
        <f>MONTH(Таблица10[[#This Row],[Дата погрузки]])</f>
        <v>3</v>
      </c>
      <c r="O223" s="278" t="str">
        <f>Таблица10[[#This Row],[плательщик ЖД тариф]]</f>
        <v>Евросиб</v>
      </c>
      <c r="P223" s="278"/>
      <c r="Q223" s="278"/>
      <c r="R223" s="278"/>
      <c r="S223" s="278"/>
      <c r="T223" s="278"/>
      <c r="U223" s="278"/>
      <c r="V223" s="278"/>
      <c r="W223" s="278"/>
      <c r="X223" s="278"/>
      <c r="Y223" s="278"/>
      <c r="Z223" s="278"/>
    </row>
    <row r="224" spans="1:26" ht="13.2">
      <c r="A224" s="278" t="s">
        <v>1466</v>
      </c>
      <c r="B224" s="281">
        <v>44624</v>
      </c>
      <c r="C224" s="278" t="s">
        <v>1729</v>
      </c>
      <c r="D224" s="278">
        <v>40</v>
      </c>
      <c r="E224" s="278" t="s">
        <v>1507</v>
      </c>
      <c r="F224" s="280">
        <v>0.5</v>
      </c>
      <c r="G224" s="281">
        <v>44633</v>
      </c>
      <c r="H224" s="278"/>
      <c r="I224" s="278" t="s">
        <v>115</v>
      </c>
      <c r="J224" s="278" t="s">
        <v>1455</v>
      </c>
      <c r="K224" s="282">
        <f t="shared" si="2"/>
        <v>3</v>
      </c>
      <c r="L224" s="278">
        <f t="shared" si="0"/>
        <v>2022</v>
      </c>
      <c r="M224" s="282">
        <f t="shared" ca="1" si="1"/>
        <v>9</v>
      </c>
      <c r="N224" s="282">
        <f>MONTH(Таблица10[[#This Row],[Дата погрузки]])</f>
        <v>3</v>
      </c>
      <c r="O224" s="278" t="str">
        <f>Таблица10[[#This Row],[плательщик ЖД тариф]]</f>
        <v>РЖД БА</v>
      </c>
      <c r="P224" s="278"/>
      <c r="Q224" s="278"/>
      <c r="R224" s="278"/>
      <c r="S224" s="278"/>
      <c r="T224" s="278"/>
      <c r="U224" s="278"/>
      <c r="V224" s="278"/>
      <c r="W224" s="278"/>
      <c r="X224" s="278"/>
      <c r="Y224" s="278"/>
      <c r="Z224" s="278"/>
    </row>
    <row r="225" spans="1:26" ht="13.2">
      <c r="A225" s="278" t="s">
        <v>1466</v>
      </c>
      <c r="B225" s="281">
        <v>44624</v>
      </c>
      <c r="C225" s="278" t="s">
        <v>1730</v>
      </c>
      <c r="D225" s="278">
        <v>40</v>
      </c>
      <c r="E225" s="278" t="s">
        <v>1507</v>
      </c>
      <c r="F225" s="280">
        <v>0.625</v>
      </c>
      <c r="G225" s="281">
        <v>44633</v>
      </c>
      <c r="H225" s="278"/>
      <c r="I225" s="278" t="s">
        <v>115</v>
      </c>
      <c r="J225" s="278" t="s">
        <v>1455</v>
      </c>
      <c r="K225" s="282">
        <f t="shared" si="2"/>
        <v>3</v>
      </c>
      <c r="L225" s="278">
        <f t="shared" si="0"/>
        <v>2022</v>
      </c>
      <c r="M225" s="282">
        <f t="shared" ca="1" si="1"/>
        <v>9</v>
      </c>
      <c r="N225" s="282">
        <f>MONTH(Таблица10[[#This Row],[Дата погрузки]])</f>
        <v>3</v>
      </c>
      <c r="O225" s="278" t="str">
        <f>Таблица10[[#This Row],[плательщик ЖД тариф]]</f>
        <v>РЖД БА</v>
      </c>
      <c r="P225" s="278"/>
      <c r="Q225" s="278"/>
      <c r="R225" s="278"/>
      <c r="S225" s="278"/>
      <c r="T225" s="278"/>
      <c r="U225" s="278"/>
      <c r="V225" s="278"/>
      <c r="W225" s="278"/>
      <c r="X225" s="278"/>
      <c r="Y225" s="278"/>
      <c r="Z225" s="278"/>
    </row>
    <row r="226" spans="1:26" ht="13.2">
      <c r="A226" s="278" t="s">
        <v>1599</v>
      </c>
      <c r="B226" s="281">
        <v>44625</v>
      </c>
      <c r="C226" s="278" t="s">
        <v>1731</v>
      </c>
      <c r="D226" s="278">
        <v>40</v>
      </c>
      <c r="E226" s="278" t="s">
        <v>1468</v>
      </c>
      <c r="F226" s="280">
        <v>0.41666666666666669</v>
      </c>
      <c r="G226" s="281">
        <v>44633</v>
      </c>
      <c r="H226" s="278"/>
      <c r="I226" s="278" t="s">
        <v>115</v>
      </c>
      <c r="J226" s="278" t="s">
        <v>1455</v>
      </c>
      <c r="K226" s="282">
        <f t="shared" si="2"/>
        <v>3</v>
      </c>
      <c r="L226" s="278">
        <f t="shared" si="0"/>
        <v>2022</v>
      </c>
      <c r="M226" s="282">
        <f t="shared" ca="1" si="1"/>
        <v>8</v>
      </c>
      <c r="N226" s="282">
        <f>MONTH(Таблица10[[#This Row],[Дата погрузки]])</f>
        <v>3</v>
      </c>
      <c r="O226" s="278" t="str">
        <f>Таблица10[[#This Row],[плательщик ЖД тариф]]</f>
        <v>РЖД БА</v>
      </c>
      <c r="P226" s="278"/>
      <c r="Q226" s="278"/>
      <c r="R226" s="278"/>
      <c r="S226" s="278"/>
      <c r="T226" s="278"/>
      <c r="U226" s="278"/>
      <c r="V226" s="278"/>
      <c r="W226" s="278"/>
      <c r="X226" s="278"/>
      <c r="Y226" s="278"/>
      <c r="Z226" s="278"/>
    </row>
    <row r="227" spans="1:26" ht="13.2">
      <c r="A227" s="278" t="s">
        <v>1466</v>
      </c>
      <c r="B227" s="281">
        <v>44625</v>
      </c>
      <c r="C227" s="278" t="s">
        <v>1732</v>
      </c>
      <c r="D227" s="278">
        <v>40</v>
      </c>
      <c r="E227" s="278" t="s">
        <v>1524</v>
      </c>
      <c r="F227" s="280">
        <v>0.375</v>
      </c>
      <c r="G227" s="281">
        <v>44633</v>
      </c>
      <c r="H227" s="278"/>
      <c r="I227" s="278" t="s">
        <v>115</v>
      </c>
      <c r="J227" s="278" t="s">
        <v>1455</v>
      </c>
      <c r="K227" s="282">
        <f t="shared" si="2"/>
        <v>3</v>
      </c>
      <c r="L227" s="278">
        <f t="shared" si="0"/>
        <v>2022</v>
      </c>
      <c r="M227" s="282">
        <f t="shared" ca="1" si="1"/>
        <v>8</v>
      </c>
      <c r="N227" s="282">
        <f>MONTH(Таблица10[[#This Row],[Дата погрузки]])</f>
        <v>3</v>
      </c>
      <c r="O227" s="278" t="str">
        <f>Таблица10[[#This Row],[плательщик ЖД тариф]]</f>
        <v>РЖД БА</v>
      </c>
      <c r="P227" s="278"/>
      <c r="Q227" s="278"/>
      <c r="R227" s="278"/>
      <c r="S227" s="278"/>
      <c r="T227" s="278"/>
      <c r="U227" s="278"/>
      <c r="V227" s="278"/>
      <c r="W227" s="278"/>
      <c r="X227" s="278"/>
      <c r="Y227" s="278"/>
      <c r="Z227" s="278"/>
    </row>
    <row r="228" spans="1:26" ht="13.2">
      <c r="A228" s="278" t="s">
        <v>1497</v>
      </c>
      <c r="B228" s="281">
        <v>44625</v>
      </c>
      <c r="C228" s="278" t="s">
        <v>1733</v>
      </c>
      <c r="D228" s="278">
        <v>40</v>
      </c>
      <c r="E228" s="278" t="s">
        <v>1545</v>
      </c>
      <c r="F228" s="280">
        <v>0.625</v>
      </c>
      <c r="G228" s="281">
        <v>44633</v>
      </c>
      <c r="H228" s="278"/>
      <c r="I228" s="278" t="s">
        <v>117</v>
      </c>
      <c r="J228" s="278" t="s">
        <v>1455</v>
      </c>
      <c r="K228" s="282">
        <f t="shared" si="2"/>
        <v>3</v>
      </c>
      <c r="L228" s="278">
        <f t="shared" si="0"/>
        <v>2022</v>
      </c>
      <c r="M228" s="282">
        <f t="shared" ca="1" si="1"/>
        <v>8</v>
      </c>
      <c r="N228" s="282">
        <f>MONTH(Таблица10[[#This Row],[Дата погрузки]])</f>
        <v>3</v>
      </c>
      <c r="O228" s="278" t="str">
        <f>Таблица10[[#This Row],[плательщик ЖД тариф]]</f>
        <v>Евросиб</v>
      </c>
      <c r="P228" s="278"/>
      <c r="Q228" s="278"/>
      <c r="R228" s="278"/>
      <c r="S228" s="278"/>
      <c r="T228" s="278"/>
      <c r="U228" s="278"/>
      <c r="V228" s="278"/>
      <c r="W228" s="278"/>
      <c r="X228" s="278"/>
      <c r="Y228" s="278"/>
      <c r="Z228" s="278"/>
    </row>
    <row r="229" spans="1:26" ht="13.2">
      <c r="A229" s="278" t="s">
        <v>1452</v>
      </c>
      <c r="B229" s="281">
        <v>44625</v>
      </c>
      <c r="C229" s="278" t="s">
        <v>1734</v>
      </c>
      <c r="D229" s="278">
        <v>40</v>
      </c>
      <c r="E229" s="278" t="s">
        <v>1545</v>
      </c>
      <c r="F229" s="280">
        <v>0.54166666666666663</v>
      </c>
      <c r="G229" s="281">
        <v>44633</v>
      </c>
      <c r="H229" s="278"/>
      <c r="I229" s="278" t="s">
        <v>117</v>
      </c>
      <c r="J229" s="278" t="s">
        <v>1455</v>
      </c>
      <c r="K229" s="282">
        <f t="shared" si="2"/>
        <v>3</v>
      </c>
      <c r="L229" s="278">
        <f t="shared" si="0"/>
        <v>2022</v>
      </c>
      <c r="M229" s="282">
        <f t="shared" ca="1" si="1"/>
        <v>8</v>
      </c>
      <c r="N229" s="282">
        <f>MONTH(Таблица10[[#This Row],[Дата погрузки]])</f>
        <v>3</v>
      </c>
      <c r="O229" s="278" t="str">
        <f>Таблица10[[#This Row],[плательщик ЖД тариф]]</f>
        <v>Евросиб</v>
      </c>
      <c r="P229" s="278"/>
      <c r="Q229" s="278"/>
      <c r="R229" s="278"/>
      <c r="S229" s="278"/>
      <c r="T229" s="278"/>
      <c r="U229" s="278"/>
      <c r="V229" s="278"/>
      <c r="W229" s="278"/>
      <c r="X229" s="278"/>
      <c r="Y229" s="278"/>
      <c r="Z229" s="278"/>
    </row>
    <row r="230" spans="1:26" ht="13.2">
      <c r="A230" s="278" t="s">
        <v>1466</v>
      </c>
      <c r="B230" s="281">
        <v>44626</v>
      </c>
      <c r="C230" s="278" t="s">
        <v>1735</v>
      </c>
      <c r="D230" s="278">
        <v>40</v>
      </c>
      <c r="E230" s="278" t="s">
        <v>1650</v>
      </c>
      <c r="F230" s="280">
        <v>0.33333333333333331</v>
      </c>
      <c r="G230" s="281">
        <v>44633</v>
      </c>
      <c r="H230" s="278"/>
      <c r="I230" s="278" t="s">
        <v>117</v>
      </c>
      <c r="J230" s="278" t="s">
        <v>1455</v>
      </c>
      <c r="K230" s="282">
        <f t="shared" si="2"/>
        <v>3</v>
      </c>
      <c r="L230" s="278">
        <f t="shared" si="0"/>
        <v>2022</v>
      </c>
      <c r="M230" s="282">
        <f t="shared" ca="1" si="1"/>
        <v>7</v>
      </c>
      <c r="N230" s="282">
        <f>MONTH(Таблица10[[#This Row],[Дата погрузки]])</f>
        <v>3</v>
      </c>
      <c r="O230" s="278" t="str">
        <f>Таблица10[[#This Row],[плательщик ЖД тариф]]</f>
        <v>Евросиб</v>
      </c>
      <c r="P230" s="278"/>
      <c r="Q230" s="278"/>
      <c r="R230" s="278"/>
      <c r="S230" s="278"/>
      <c r="T230" s="278"/>
      <c r="U230" s="278"/>
      <c r="V230" s="278"/>
      <c r="W230" s="278"/>
      <c r="X230" s="278"/>
      <c r="Y230" s="278"/>
      <c r="Z230" s="278"/>
    </row>
    <row r="231" spans="1:26" ht="13.2">
      <c r="A231" s="278" t="s">
        <v>1466</v>
      </c>
      <c r="B231" s="281">
        <v>44626</v>
      </c>
      <c r="C231" s="278" t="s">
        <v>1736</v>
      </c>
      <c r="D231" s="278">
        <v>40</v>
      </c>
      <c r="E231" s="278" t="s">
        <v>1650</v>
      </c>
      <c r="F231" s="280">
        <v>0.41666666666666669</v>
      </c>
      <c r="G231" s="281">
        <v>44633</v>
      </c>
      <c r="H231" s="278"/>
      <c r="I231" s="278" t="s">
        <v>117</v>
      </c>
      <c r="J231" s="278" t="s">
        <v>1455</v>
      </c>
      <c r="K231" s="282">
        <f t="shared" si="2"/>
        <v>3</v>
      </c>
      <c r="L231" s="278">
        <f t="shared" si="0"/>
        <v>2022</v>
      </c>
      <c r="M231" s="282">
        <f t="shared" ca="1" si="1"/>
        <v>7</v>
      </c>
      <c r="N231" s="282">
        <f>MONTH(Таблица10[[#This Row],[Дата погрузки]])</f>
        <v>3</v>
      </c>
      <c r="O231" s="278" t="str">
        <f>Таблица10[[#This Row],[плательщик ЖД тариф]]</f>
        <v>Евросиб</v>
      </c>
      <c r="P231" s="278"/>
      <c r="Q231" s="278"/>
      <c r="R231" s="278"/>
      <c r="S231" s="278"/>
      <c r="T231" s="278"/>
      <c r="U231" s="278"/>
      <c r="V231" s="278"/>
      <c r="W231" s="278"/>
      <c r="X231" s="278"/>
      <c r="Y231" s="278"/>
      <c r="Z231" s="278"/>
    </row>
    <row r="232" spans="1:26" ht="13.2">
      <c r="A232" s="278" t="s">
        <v>1466</v>
      </c>
      <c r="B232" s="281">
        <v>44629</v>
      </c>
      <c r="C232" s="278" t="s">
        <v>1737</v>
      </c>
      <c r="D232" s="278">
        <v>40</v>
      </c>
      <c r="E232" s="278" t="s">
        <v>1470</v>
      </c>
      <c r="F232" s="280">
        <v>0.5</v>
      </c>
      <c r="G232" s="281">
        <v>44635</v>
      </c>
      <c r="H232" s="278"/>
      <c r="I232" s="278" t="s">
        <v>117</v>
      </c>
      <c r="J232" s="278" t="s">
        <v>1455</v>
      </c>
      <c r="K232" s="282">
        <f t="shared" si="2"/>
        <v>3</v>
      </c>
      <c r="L232" s="278">
        <f t="shared" si="0"/>
        <v>2022</v>
      </c>
      <c r="M232" s="282">
        <f t="shared" ca="1" si="1"/>
        <v>6</v>
      </c>
      <c r="N232" s="282">
        <f>MONTH(Таблица10[[#This Row],[Дата погрузки]])</f>
        <v>3</v>
      </c>
      <c r="O232" s="278" t="str">
        <f>Таблица10[[#This Row],[плательщик ЖД тариф]]</f>
        <v>Евросиб</v>
      </c>
      <c r="P232" s="278"/>
      <c r="Q232" s="278"/>
      <c r="R232" s="278"/>
      <c r="S232" s="278"/>
      <c r="T232" s="278"/>
      <c r="U232" s="278"/>
      <c r="V232" s="278"/>
      <c r="W232" s="278"/>
      <c r="X232" s="278"/>
      <c r="Y232" s="278"/>
      <c r="Z232" s="278"/>
    </row>
    <row r="233" spans="1:26" ht="13.2">
      <c r="A233" s="278" t="s">
        <v>1456</v>
      </c>
      <c r="B233" s="281">
        <v>44629</v>
      </c>
      <c r="C233" s="278" t="s">
        <v>1738</v>
      </c>
      <c r="D233" s="278">
        <v>40</v>
      </c>
      <c r="E233" s="278" t="s">
        <v>1470</v>
      </c>
      <c r="F233" s="280">
        <v>0.875</v>
      </c>
      <c r="G233" s="281">
        <v>44635</v>
      </c>
      <c r="H233" s="278"/>
      <c r="I233" s="278" t="s">
        <v>117</v>
      </c>
      <c r="J233" s="278" t="s">
        <v>1455</v>
      </c>
      <c r="K233" s="282">
        <f t="shared" si="2"/>
        <v>3</v>
      </c>
      <c r="L233" s="278">
        <f t="shared" si="0"/>
        <v>2022</v>
      </c>
      <c r="M233" s="282">
        <f t="shared" ca="1" si="1"/>
        <v>6</v>
      </c>
      <c r="N233" s="282">
        <f>MONTH(Таблица10[[#This Row],[Дата погрузки]])</f>
        <v>3</v>
      </c>
      <c r="O233" s="278" t="str">
        <f>Таблица10[[#This Row],[плательщик ЖД тариф]]</f>
        <v>Евросиб</v>
      </c>
      <c r="P233" s="278"/>
      <c r="Q233" s="278"/>
      <c r="R233" s="278"/>
      <c r="S233" s="278"/>
      <c r="T233" s="278"/>
      <c r="U233" s="278"/>
      <c r="V233" s="278"/>
      <c r="W233" s="278"/>
      <c r="X233" s="278"/>
      <c r="Y233" s="278"/>
      <c r="Z233" s="278"/>
    </row>
    <row r="234" spans="1:26" ht="13.2">
      <c r="A234" s="278" t="s">
        <v>1456</v>
      </c>
      <c r="B234" s="281">
        <v>44629</v>
      </c>
      <c r="C234" s="278" t="s">
        <v>1739</v>
      </c>
      <c r="D234" s="278">
        <v>40</v>
      </c>
      <c r="E234" s="278" t="s">
        <v>1650</v>
      </c>
      <c r="F234" s="280">
        <v>0.5</v>
      </c>
      <c r="G234" s="281">
        <v>44635</v>
      </c>
      <c r="H234" s="278"/>
      <c r="I234" s="278" t="s">
        <v>117</v>
      </c>
      <c r="J234" s="278" t="s">
        <v>1455</v>
      </c>
      <c r="K234" s="282">
        <f t="shared" si="2"/>
        <v>3</v>
      </c>
      <c r="L234" s="278">
        <f t="shared" si="0"/>
        <v>2022</v>
      </c>
      <c r="M234" s="282">
        <f t="shared" ca="1" si="1"/>
        <v>6</v>
      </c>
      <c r="N234" s="282">
        <f>MONTH(Таблица10[[#This Row],[Дата погрузки]])</f>
        <v>3</v>
      </c>
      <c r="O234" s="278" t="str">
        <f>Таблица10[[#This Row],[плательщик ЖД тариф]]</f>
        <v>Евросиб</v>
      </c>
      <c r="P234" s="278"/>
      <c r="Q234" s="278"/>
      <c r="R234" s="278"/>
      <c r="S234" s="278"/>
      <c r="T234" s="278"/>
      <c r="U234" s="278"/>
      <c r="V234" s="278"/>
      <c r="W234" s="278"/>
      <c r="X234" s="278"/>
      <c r="Y234" s="278"/>
      <c r="Z234" s="278"/>
    </row>
    <row r="235" spans="1:26" ht="13.2">
      <c r="A235" s="278" t="s">
        <v>1456</v>
      </c>
      <c r="B235" s="281">
        <v>44629</v>
      </c>
      <c r="C235" s="278" t="s">
        <v>1740</v>
      </c>
      <c r="D235" s="278">
        <v>40</v>
      </c>
      <c r="E235" s="278" t="s">
        <v>1741</v>
      </c>
      <c r="F235" s="280">
        <v>0.375</v>
      </c>
      <c r="G235" s="281">
        <v>44633</v>
      </c>
      <c r="H235" s="278"/>
      <c r="I235" s="278" t="s">
        <v>115</v>
      </c>
      <c r="J235" s="278" t="s">
        <v>1455</v>
      </c>
      <c r="K235" s="282">
        <f t="shared" si="2"/>
        <v>3</v>
      </c>
      <c r="L235" s="278">
        <f t="shared" si="0"/>
        <v>2022</v>
      </c>
      <c r="M235" s="282">
        <f t="shared" ca="1" si="1"/>
        <v>4</v>
      </c>
      <c r="N235" s="282">
        <f>MONTH(Таблица10[[#This Row],[Дата погрузки]])</f>
        <v>3</v>
      </c>
      <c r="O235" s="278" t="str">
        <f>Таблица10[[#This Row],[плательщик ЖД тариф]]</f>
        <v>РЖД БА</v>
      </c>
      <c r="P235" s="278"/>
      <c r="Q235" s="278"/>
      <c r="R235" s="278"/>
      <c r="S235" s="278"/>
      <c r="T235" s="278"/>
      <c r="U235" s="278"/>
      <c r="V235" s="278"/>
      <c r="W235" s="278"/>
      <c r="X235" s="278"/>
      <c r="Y235" s="278"/>
      <c r="Z235" s="278"/>
    </row>
    <row r="236" spans="1:26" ht="13.2">
      <c r="A236" s="278" t="s">
        <v>1497</v>
      </c>
      <c r="B236" s="281">
        <v>44629</v>
      </c>
      <c r="C236" s="278" t="s">
        <v>1742</v>
      </c>
      <c r="D236" s="278">
        <v>40</v>
      </c>
      <c r="E236" s="278" t="s">
        <v>1650</v>
      </c>
      <c r="F236" s="280">
        <v>0.625</v>
      </c>
      <c r="G236" s="281">
        <v>44633</v>
      </c>
      <c r="H236" s="278"/>
      <c r="I236" s="278" t="s">
        <v>115</v>
      </c>
      <c r="J236" s="278" t="s">
        <v>1455</v>
      </c>
      <c r="K236" s="282">
        <f t="shared" si="2"/>
        <v>3</v>
      </c>
      <c r="L236" s="278">
        <f t="shared" si="0"/>
        <v>2022</v>
      </c>
      <c r="M236" s="282">
        <f t="shared" ca="1" si="1"/>
        <v>4</v>
      </c>
      <c r="N236" s="282">
        <f>MONTH(Таблица10[[#This Row],[Дата погрузки]])</f>
        <v>3</v>
      </c>
      <c r="O236" s="278" t="str">
        <f>Таблица10[[#This Row],[плательщик ЖД тариф]]</f>
        <v>РЖД БА</v>
      </c>
      <c r="P236" s="278"/>
      <c r="Q236" s="278"/>
      <c r="R236" s="278"/>
      <c r="S236" s="278"/>
      <c r="T236" s="278"/>
      <c r="U236" s="278"/>
      <c r="V236" s="278"/>
      <c r="W236" s="278"/>
      <c r="X236" s="278"/>
      <c r="Y236" s="278"/>
      <c r="Z236" s="278"/>
    </row>
    <row r="237" spans="1:26" ht="13.2">
      <c r="A237" s="278" t="s">
        <v>1466</v>
      </c>
      <c r="B237" s="281">
        <v>44630</v>
      </c>
      <c r="C237" s="278" t="s">
        <v>1743</v>
      </c>
      <c r="D237" s="278">
        <v>40</v>
      </c>
      <c r="E237" s="278" t="s">
        <v>1470</v>
      </c>
      <c r="F237" s="280"/>
      <c r="G237" s="281">
        <v>44635</v>
      </c>
      <c r="H237" s="278"/>
      <c r="I237" s="278" t="s">
        <v>117</v>
      </c>
      <c r="J237" s="278" t="s">
        <v>1455</v>
      </c>
      <c r="K237" s="282">
        <f t="shared" si="2"/>
        <v>3</v>
      </c>
      <c r="L237" s="278">
        <f t="shared" si="0"/>
        <v>2022</v>
      </c>
      <c r="M237" s="282">
        <f t="shared" ca="1" si="1"/>
        <v>5</v>
      </c>
      <c r="N237" s="282">
        <f>MONTH(Таблица10[[#This Row],[Дата погрузки]])</f>
        <v>3</v>
      </c>
      <c r="O237" s="278" t="str">
        <f>Таблица10[[#This Row],[плательщик ЖД тариф]]</f>
        <v>Евросиб</v>
      </c>
      <c r="P237" s="278"/>
      <c r="Q237" s="278"/>
      <c r="R237" s="278"/>
      <c r="S237" s="278"/>
      <c r="T237" s="278"/>
      <c r="U237" s="278"/>
      <c r="V237" s="278"/>
      <c r="W237" s="278"/>
      <c r="X237" s="278"/>
      <c r="Y237" s="278"/>
      <c r="Z237" s="278"/>
    </row>
    <row r="238" spans="1:26" ht="13.2">
      <c r="A238" s="278" t="s">
        <v>1456</v>
      </c>
      <c r="B238" s="281">
        <v>44630</v>
      </c>
      <c r="C238" s="278" t="s">
        <v>1744</v>
      </c>
      <c r="D238" s="278">
        <v>40</v>
      </c>
      <c r="E238" s="278" t="s">
        <v>1568</v>
      </c>
      <c r="F238" s="280">
        <v>4.1666666666666664E-2</v>
      </c>
      <c r="G238" s="281">
        <v>44635</v>
      </c>
      <c r="H238" s="278"/>
      <c r="I238" s="278" t="s">
        <v>117</v>
      </c>
      <c r="J238" s="278" t="s">
        <v>1455</v>
      </c>
      <c r="K238" s="282">
        <f t="shared" si="2"/>
        <v>3</v>
      </c>
      <c r="L238" s="278">
        <f t="shared" si="0"/>
        <v>2022</v>
      </c>
      <c r="M238" s="282">
        <f t="shared" ca="1" si="1"/>
        <v>5</v>
      </c>
      <c r="N238" s="282">
        <f>MONTH(Таблица10[[#This Row],[Дата погрузки]])</f>
        <v>3</v>
      </c>
      <c r="O238" s="278" t="str">
        <f>Таблица10[[#This Row],[плательщик ЖД тариф]]</f>
        <v>Евросиб</v>
      </c>
      <c r="P238" s="278"/>
      <c r="Q238" s="278"/>
      <c r="R238" s="278"/>
      <c r="S238" s="278"/>
      <c r="T238" s="278"/>
      <c r="U238" s="278"/>
      <c r="V238" s="278"/>
      <c r="W238" s="278"/>
      <c r="X238" s="278"/>
      <c r="Y238" s="278"/>
      <c r="Z238" s="278"/>
    </row>
    <row r="239" spans="1:26" ht="13.2">
      <c r="A239" s="278" t="s">
        <v>1456</v>
      </c>
      <c r="B239" s="281">
        <v>44630</v>
      </c>
      <c r="C239" s="278" t="s">
        <v>1745</v>
      </c>
      <c r="D239" s="278">
        <v>40</v>
      </c>
      <c r="E239" s="278" t="s">
        <v>1650</v>
      </c>
      <c r="F239" s="280">
        <v>0.875</v>
      </c>
      <c r="G239" s="281">
        <v>44635</v>
      </c>
      <c r="H239" s="278"/>
      <c r="I239" s="278" t="s">
        <v>117</v>
      </c>
      <c r="J239" s="278" t="s">
        <v>1455</v>
      </c>
      <c r="K239" s="282">
        <f t="shared" si="2"/>
        <v>3</v>
      </c>
      <c r="L239" s="278">
        <f t="shared" si="0"/>
        <v>2022</v>
      </c>
      <c r="M239" s="282">
        <f t="shared" ca="1" si="1"/>
        <v>5</v>
      </c>
      <c r="N239" s="282">
        <f>MONTH(Таблица10[[#This Row],[Дата погрузки]])</f>
        <v>3</v>
      </c>
      <c r="O239" s="278" t="str">
        <f>Таблица10[[#This Row],[плательщик ЖД тариф]]</f>
        <v>Евросиб</v>
      </c>
      <c r="P239" s="278"/>
      <c r="Q239" s="278"/>
      <c r="R239" s="278"/>
      <c r="S239" s="278"/>
      <c r="T239" s="278"/>
      <c r="U239" s="278"/>
      <c r="V239" s="278"/>
      <c r="W239" s="278"/>
      <c r="X239" s="278"/>
      <c r="Y239" s="278"/>
      <c r="Z239" s="278"/>
    </row>
    <row r="240" spans="1:26" ht="13.2">
      <c r="A240" s="278" t="s">
        <v>1558</v>
      </c>
      <c r="B240" s="281">
        <v>44630</v>
      </c>
      <c r="C240" s="278" t="s">
        <v>1746</v>
      </c>
      <c r="D240" s="278">
        <v>40</v>
      </c>
      <c r="E240" s="278" t="s">
        <v>1507</v>
      </c>
      <c r="F240" s="280">
        <v>0.45833333333333331</v>
      </c>
      <c r="G240" s="281">
        <v>44636</v>
      </c>
      <c r="H240" s="278"/>
      <c r="I240" s="278" t="s">
        <v>115</v>
      </c>
      <c r="J240" s="278" t="s">
        <v>1455</v>
      </c>
      <c r="K240" s="282">
        <f t="shared" si="2"/>
        <v>3</v>
      </c>
      <c r="L240" s="278">
        <f t="shared" si="0"/>
        <v>2022</v>
      </c>
      <c r="M240" s="282">
        <f t="shared" ca="1" si="1"/>
        <v>6</v>
      </c>
      <c r="N240" s="282">
        <f>MONTH(Таблица10[[#This Row],[Дата погрузки]])</f>
        <v>3</v>
      </c>
      <c r="O240" s="278" t="str">
        <f>Таблица10[[#This Row],[плательщик ЖД тариф]]</f>
        <v>РЖД БА</v>
      </c>
      <c r="P240" s="278"/>
      <c r="Q240" s="278"/>
      <c r="R240" s="278"/>
      <c r="S240" s="278"/>
      <c r="T240" s="278"/>
      <c r="U240" s="278"/>
      <c r="V240" s="278"/>
      <c r="W240" s="278"/>
      <c r="X240" s="278"/>
      <c r="Y240" s="278"/>
      <c r="Z240" s="278"/>
    </row>
    <row r="241" spans="1:26" ht="13.2">
      <c r="A241" s="278" t="s">
        <v>1558</v>
      </c>
      <c r="B241" s="281">
        <v>44630</v>
      </c>
      <c r="C241" s="278" t="s">
        <v>1747</v>
      </c>
      <c r="D241" s="278">
        <v>40</v>
      </c>
      <c r="E241" s="278" t="s">
        <v>1507</v>
      </c>
      <c r="F241" s="280">
        <v>0.33333333333333331</v>
      </c>
      <c r="G241" s="281">
        <v>44636</v>
      </c>
      <c r="H241" s="278"/>
      <c r="I241" s="278" t="s">
        <v>115</v>
      </c>
      <c r="J241" s="278" t="s">
        <v>1455</v>
      </c>
      <c r="K241" s="282">
        <f t="shared" si="2"/>
        <v>3</v>
      </c>
      <c r="L241" s="278">
        <f t="shared" si="0"/>
        <v>2022</v>
      </c>
      <c r="M241" s="282">
        <f t="shared" ca="1" si="1"/>
        <v>6</v>
      </c>
      <c r="N241" s="282">
        <f>MONTH(Таблица10[[#This Row],[Дата погрузки]])</f>
        <v>3</v>
      </c>
      <c r="O241" s="278" t="str">
        <f>Таблица10[[#This Row],[плательщик ЖД тариф]]</f>
        <v>РЖД БА</v>
      </c>
      <c r="P241" s="278"/>
      <c r="Q241" s="278"/>
      <c r="R241" s="278"/>
      <c r="S241" s="278"/>
      <c r="T241" s="278"/>
      <c r="U241" s="278"/>
      <c r="V241" s="278"/>
      <c r="W241" s="278"/>
      <c r="X241" s="278"/>
      <c r="Y241" s="278"/>
      <c r="Z241" s="278"/>
    </row>
    <row r="242" spans="1:26" ht="13.2">
      <c r="A242" s="278" t="s">
        <v>1558</v>
      </c>
      <c r="B242" s="281">
        <v>44630</v>
      </c>
      <c r="C242" s="278" t="s">
        <v>1748</v>
      </c>
      <c r="D242" s="278">
        <v>40</v>
      </c>
      <c r="E242" s="278" t="s">
        <v>1507</v>
      </c>
      <c r="F242" s="280">
        <v>0.58333333333333337</v>
      </c>
      <c r="G242" s="281">
        <v>44636</v>
      </c>
      <c r="H242" s="278"/>
      <c r="I242" s="278" t="s">
        <v>115</v>
      </c>
      <c r="J242" s="278" t="s">
        <v>1455</v>
      </c>
      <c r="K242" s="282">
        <f t="shared" si="2"/>
        <v>3</v>
      </c>
      <c r="L242" s="278">
        <f t="shared" si="0"/>
        <v>2022</v>
      </c>
      <c r="M242" s="282">
        <f t="shared" ca="1" si="1"/>
        <v>6</v>
      </c>
      <c r="N242" s="282">
        <f>MONTH(Таблица10[[#This Row],[Дата погрузки]])</f>
        <v>3</v>
      </c>
      <c r="O242" s="278" t="str">
        <f>Таблица10[[#This Row],[плательщик ЖД тариф]]</f>
        <v>РЖД БА</v>
      </c>
      <c r="P242" s="278"/>
      <c r="Q242" s="278"/>
      <c r="R242" s="278"/>
      <c r="S242" s="278"/>
      <c r="T242" s="278"/>
      <c r="U242" s="278"/>
      <c r="V242" s="278"/>
      <c r="W242" s="278"/>
      <c r="X242" s="278"/>
      <c r="Y242" s="278"/>
      <c r="Z242" s="278"/>
    </row>
    <row r="243" spans="1:26" ht="13.2">
      <c r="A243" s="278" t="s">
        <v>1466</v>
      </c>
      <c r="B243" s="281">
        <v>44630</v>
      </c>
      <c r="C243" s="278" t="s">
        <v>1749</v>
      </c>
      <c r="D243" s="278">
        <v>40</v>
      </c>
      <c r="E243" s="278" t="s">
        <v>1518</v>
      </c>
      <c r="F243" s="280">
        <v>0.375</v>
      </c>
      <c r="G243" s="281">
        <v>44636</v>
      </c>
      <c r="H243" s="278"/>
      <c r="I243" s="278" t="s">
        <v>115</v>
      </c>
      <c r="J243" s="278" t="s">
        <v>1455</v>
      </c>
      <c r="K243" s="282">
        <f t="shared" si="2"/>
        <v>3</v>
      </c>
      <c r="L243" s="278">
        <f t="shared" si="0"/>
        <v>2022</v>
      </c>
      <c r="M243" s="282">
        <f t="shared" ca="1" si="1"/>
        <v>6</v>
      </c>
      <c r="N243" s="282">
        <f>MONTH(Таблица10[[#This Row],[Дата погрузки]])</f>
        <v>3</v>
      </c>
      <c r="O243" s="278" t="str">
        <f>Таблица10[[#This Row],[плательщик ЖД тариф]]</f>
        <v>РЖД БА</v>
      </c>
      <c r="P243" s="278"/>
      <c r="Q243" s="278"/>
      <c r="R243" s="278"/>
      <c r="S243" s="278"/>
      <c r="T243" s="278"/>
      <c r="U243" s="278"/>
      <c r="V243" s="278"/>
      <c r="W243" s="278"/>
      <c r="X243" s="278"/>
      <c r="Y243" s="278"/>
      <c r="Z243" s="278"/>
    </row>
    <row r="244" spans="1:26" ht="13.2">
      <c r="A244" s="278" t="s">
        <v>1589</v>
      </c>
      <c r="B244" s="281">
        <v>44631</v>
      </c>
      <c r="C244" s="278" t="s">
        <v>1750</v>
      </c>
      <c r="D244" s="278">
        <v>40</v>
      </c>
      <c r="E244" s="278" t="s">
        <v>1507</v>
      </c>
      <c r="F244" s="280">
        <v>0.41666666666666669</v>
      </c>
      <c r="G244" s="281">
        <v>44636</v>
      </c>
      <c r="H244" s="278"/>
      <c r="I244" s="278" t="s">
        <v>115</v>
      </c>
      <c r="J244" s="278" t="s">
        <v>1455</v>
      </c>
      <c r="K244" s="282">
        <f t="shared" si="2"/>
        <v>3</v>
      </c>
      <c r="L244" s="278">
        <f t="shared" si="0"/>
        <v>2022</v>
      </c>
      <c r="M244" s="282">
        <f t="shared" ca="1" si="1"/>
        <v>5</v>
      </c>
      <c r="N244" s="282">
        <f>MONTH(Таблица10[[#This Row],[Дата погрузки]])</f>
        <v>3</v>
      </c>
      <c r="O244" s="278" t="str">
        <f>Таблица10[[#This Row],[плательщик ЖД тариф]]</f>
        <v>РЖД БА</v>
      </c>
      <c r="P244" s="278"/>
      <c r="Q244" s="278"/>
      <c r="R244" s="278"/>
      <c r="S244" s="278"/>
      <c r="T244" s="278"/>
      <c r="U244" s="278"/>
      <c r="V244" s="278"/>
      <c r="W244" s="278"/>
      <c r="X244" s="278"/>
      <c r="Y244" s="278"/>
      <c r="Z244" s="278"/>
    </row>
    <row r="245" spans="1:26" ht="13.2">
      <c r="A245" s="278" t="s">
        <v>1466</v>
      </c>
      <c r="B245" s="281">
        <v>44631</v>
      </c>
      <c r="C245" s="278" t="s">
        <v>1751</v>
      </c>
      <c r="D245" s="278">
        <v>40</v>
      </c>
      <c r="E245" s="278" t="s">
        <v>1470</v>
      </c>
      <c r="F245" s="280">
        <v>0.375</v>
      </c>
      <c r="G245" s="281">
        <v>44635</v>
      </c>
      <c r="H245" s="278"/>
      <c r="I245" s="278" t="s">
        <v>117</v>
      </c>
      <c r="J245" s="278" t="s">
        <v>1455</v>
      </c>
      <c r="K245" s="282">
        <f t="shared" si="2"/>
        <v>3</v>
      </c>
      <c r="L245" s="278">
        <f t="shared" si="0"/>
        <v>2022</v>
      </c>
      <c r="M245" s="282">
        <f t="shared" ca="1" si="1"/>
        <v>4</v>
      </c>
      <c r="N245" s="282">
        <f>MONTH(Таблица10[[#This Row],[Дата погрузки]])</f>
        <v>3</v>
      </c>
      <c r="O245" s="278" t="str">
        <f>Таблица10[[#This Row],[плательщик ЖД тариф]]</f>
        <v>Евросиб</v>
      </c>
      <c r="P245" s="278"/>
      <c r="Q245" s="278"/>
      <c r="R245" s="278"/>
      <c r="S245" s="278"/>
      <c r="T245" s="278"/>
      <c r="U245" s="278"/>
      <c r="V245" s="278"/>
      <c r="W245" s="278"/>
      <c r="X245" s="278"/>
      <c r="Y245" s="278"/>
      <c r="Z245" s="278"/>
    </row>
    <row r="246" spans="1:26" ht="13.2">
      <c r="A246" s="278" t="s">
        <v>1489</v>
      </c>
      <c r="B246" s="281">
        <v>44631</v>
      </c>
      <c r="C246" s="278" t="s">
        <v>1752</v>
      </c>
      <c r="D246" s="278">
        <v>40</v>
      </c>
      <c r="E246" s="278" t="s">
        <v>1470</v>
      </c>
      <c r="F246" s="280">
        <v>0.5</v>
      </c>
      <c r="G246" s="281">
        <v>44635</v>
      </c>
      <c r="H246" s="278"/>
      <c r="I246" s="278" t="s">
        <v>117</v>
      </c>
      <c r="J246" s="278" t="s">
        <v>1455</v>
      </c>
      <c r="K246" s="282">
        <f t="shared" si="2"/>
        <v>3</v>
      </c>
      <c r="L246" s="278">
        <f t="shared" si="0"/>
        <v>2022</v>
      </c>
      <c r="M246" s="282">
        <f t="shared" ca="1" si="1"/>
        <v>4</v>
      </c>
      <c r="N246" s="282">
        <f>MONTH(Таблица10[[#This Row],[Дата погрузки]])</f>
        <v>3</v>
      </c>
      <c r="O246" s="278" t="str">
        <f>Таблица10[[#This Row],[плательщик ЖД тариф]]</f>
        <v>Евросиб</v>
      </c>
      <c r="P246" s="278"/>
      <c r="Q246" s="278"/>
      <c r="R246" s="278"/>
      <c r="S246" s="278"/>
      <c r="T246" s="278"/>
      <c r="U246" s="278"/>
      <c r="V246" s="278"/>
      <c r="W246" s="278"/>
      <c r="X246" s="278"/>
      <c r="Y246" s="278"/>
      <c r="Z246" s="278"/>
    </row>
    <row r="247" spans="1:26" ht="13.2">
      <c r="A247" s="278" t="s">
        <v>1497</v>
      </c>
      <c r="B247" s="281">
        <v>44631</v>
      </c>
      <c r="C247" s="278" t="s">
        <v>1753</v>
      </c>
      <c r="D247" s="278">
        <v>40</v>
      </c>
      <c r="E247" s="278" t="s">
        <v>1470</v>
      </c>
      <c r="F247" s="280">
        <v>0.625</v>
      </c>
      <c r="G247" s="281">
        <v>44635</v>
      </c>
      <c r="H247" s="278"/>
      <c r="I247" s="278" t="s">
        <v>117</v>
      </c>
      <c r="J247" s="278" t="s">
        <v>1455</v>
      </c>
      <c r="K247" s="282">
        <f t="shared" si="2"/>
        <v>3</v>
      </c>
      <c r="L247" s="278">
        <f t="shared" si="0"/>
        <v>2022</v>
      </c>
      <c r="M247" s="282">
        <f t="shared" ca="1" si="1"/>
        <v>4</v>
      </c>
      <c r="N247" s="282">
        <f>MONTH(Таблица10[[#This Row],[Дата погрузки]])</f>
        <v>3</v>
      </c>
      <c r="O247" s="278" t="str">
        <f>Таблица10[[#This Row],[плательщик ЖД тариф]]</f>
        <v>Евросиб</v>
      </c>
      <c r="P247" s="278"/>
      <c r="Q247" s="278"/>
      <c r="R247" s="278"/>
      <c r="S247" s="278"/>
      <c r="T247" s="278"/>
      <c r="U247" s="278"/>
      <c r="V247" s="278"/>
      <c r="W247" s="278"/>
      <c r="X247" s="278"/>
      <c r="Y247" s="278"/>
      <c r="Z247" s="278"/>
    </row>
    <row r="248" spans="1:26" ht="13.2">
      <c r="A248" s="278" t="s">
        <v>1456</v>
      </c>
      <c r="B248" s="281">
        <v>44631</v>
      </c>
      <c r="C248" s="278" t="s">
        <v>1754</v>
      </c>
      <c r="D248" s="278">
        <v>40</v>
      </c>
      <c r="E248" s="278" t="s">
        <v>1568</v>
      </c>
      <c r="F248" s="280">
        <v>0.875</v>
      </c>
      <c r="G248" s="281">
        <v>44635</v>
      </c>
      <c r="H248" s="278"/>
      <c r="I248" s="278" t="s">
        <v>117</v>
      </c>
      <c r="J248" s="278" t="s">
        <v>1455</v>
      </c>
      <c r="K248" s="282">
        <f t="shared" si="2"/>
        <v>3</v>
      </c>
      <c r="L248" s="278">
        <f t="shared" si="0"/>
        <v>2022</v>
      </c>
      <c r="M248" s="282">
        <f t="shared" ca="1" si="1"/>
        <v>4</v>
      </c>
      <c r="N248" s="282">
        <f>MONTH(Таблица10[[#This Row],[Дата погрузки]])</f>
        <v>3</v>
      </c>
      <c r="O248" s="278" t="str">
        <f>Таблица10[[#This Row],[плательщик ЖД тариф]]</f>
        <v>Евросиб</v>
      </c>
      <c r="P248" s="278"/>
      <c r="Q248" s="278"/>
      <c r="R248" s="278"/>
      <c r="S248" s="278"/>
      <c r="T248" s="278"/>
      <c r="U248" s="278"/>
      <c r="V248" s="278"/>
      <c r="W248" s="278"/>
      <c r="X248" s="278"/>
      <c r="Y248" s="278"/>
      <c r="Z248" s="278"/>
    </row>
    <row r="249" spans="1:26" ht="13.2">
      <c r="A249" s="278" t="s">
        <v>1456</v>
      </c>
      <c r="B249" s="281">
        <v>44631</v>
      </c>
      <c r="C249" s="278" t="s">
        <v>1755</v>
      </c>
      <c r="D249" s="278">
        <v>40</v>
      </c>
      <c r="E249" s="278" t="s">
        <v>1756</v>
      </c>
      <c r="F249" s="280">
        <v>4.1666666666666664E-2</v>
      </c>
      <c r="G249" s="281">
        <v>44635</v>
      </c>
      <c r="H249" s="278"/>
      <c r="I249" s="4" t="s">
        <v>99</v>
      </c>
      <c r="J249" s="278" t="s">
        <v>1455</v>
      </c>
      <c r="K249" s="282">
        <f t="shared" si="2"/>
        <v>3</v>
      </c>
      <c r="L249" s="278">
        <f t="shared" si="0"/>
        <v>2022</v>
      </c>
      <c r="M249" s="282">
        <f t="shared" ca="1" si="1"/>
        <v>4</v>
      </c>
      <c r="N249" s="282">
        <f>MONTH(Таблица10[[#This Row],[Дата погрузки]])</f>
        <v>3</v>
      </c>
      <c r="O249" s="278" t="str">
        <f>Таблица10[[#This Row],[плательщик ЖД тариф]]</f>
        <v>ТрансКонтейнер</v>
      </c>
      <c r="P249" s="278"/>
      <c r="Q249" s="278"/>
      <c r="R249" s="278"/>
      <c r="S249" s="278"/>
      <c r="T249" s="278"/>
      <c r="U249" s="278"/>
      <c r="V249" s="278"/>
      <c r="W249" s="278"/>
      <c r="X249" s="278"/>
      <c r="Y249" s="278"/>
      <c r="Z249" s="278"/>
    </row>
    <row r="250" spans="1:26" ht="13.2">
      <c r="A250" s="278" t="s">
        <v>1466</v>
      </c>
      <c r="B250" s="281">
        <v>44631</v>
      </c>
      <c r="C250" s="278" t="s">
        <v>1757</v>
      </c>
      <c r="D250" s="278">
        <v>40</v>
      </c>
      <c r="E250" s="278" t="s">
        <v>1756</v>
      </c>
      <c r="F250" s="280">
        <v>0.54166666666666663</v>
      </c>
      <c r="G250" s="281">
        <v>44635</v>
      </c>
      <c r="H250" s="278"/>
      <c r="I250" s="4" t="s">
        <v>99</v>
      </c>
      <c r="J250" s="278" t="s">
        <v>1455</v>
      </c>
      <c r="K250" s="282">
        <f t="shared" si="2"/>
        <v>3</v>
      </c>
      <c r="L250" s="278">
        <f t="shared" si="0"/>
        <v>2022</v>
      </c>
      <c r="M250" s="282">
        <f t="shared" ca="1" si="1"/>
        <v>4</v>
      </c>
      <c r="N250" s="282">
        <f>MONTH(Таблица10[[#This Row],[Дата погрузки]])</f>
        <v>3</v>
      </c>
      <c r="O250" s="278" t="str">
        <f>Таблица10[[#This Row],[плательщик ЖД тариф]]</f>
        <v>ТрансКонтейнер</v>
      </c>
      <c r="P250" s="278"/>
      <c r="Q250" s="278"/>
      <c r="R250" s="278"/>
      <c r="S250" s="278"/>
      <c r="T250" s="278"/>
      <c r="U250" s="278"/>
      <c r="V250" s="278"/>
      <c r="W250" s="278"/>
      <c r="X250" s="278"/>
      <c r="Y250" s="278"/>
      <c r="Z250" s="278"/>
    </row>
    <row r="251" spans="1:26" ht="13.2">
      <c r="A251" s="278" t="s">
        <v>1466</v>
      </c>
      <c r="B251" s="281">
        <v>44631</v>
      </c>
      <c r="C251" s="278" t="s">
        <v>1758</v>
      </c>
      <c r="D251" s="278">
        <v>40</v>
      </c>
      <c r="E251" s="278" t="s">
        <v>1756</v>
      </c>
      <c r="F251" s="280">
        <v>0.79166666666666663</v>
      </c>
      <c r="G251" s="281">
        <v>44635</v>
      </c>
      <c r="H251" s="278"/>
      <c r="I251" s="4" t="s">
        <v>99</v>
      </c>
      <c r="J251" s="278" t="s">
        <v>1455</v>
      </c>
      <c r="K251" s="282">
        <f t="shared" si="2"/>
        <v>3</v>
      </c>
      <c r="L251" s="278">
        <f t="shared" si="0"/>
        <v>2022</v>
      </c>
      <c r="M251" s="282">
        <f t="shared" ca="1" si="1"/>
        <v>4</v>
      </c>
      <c r="N251" s="282">
        <f>MONTH(Таблица10[[#This Row],[Дата погрузки]])</f>
        <v>3</v>
      </c>
      <c r="O251" s="278" t="str">
        <f>Таблица10[[#This Row],[плательщик ЖД тариф]]</f>
        <v>ТрансКонтейнер</v>
      </c>
      <c r="P251" s="278"/>
      <c r="Q251" s="278"/>
      <c r="R251" s="278"/>
      <c r="S251" s="278"/>
      <c r="T251" s="278"/>
      <c r="U251" s="278"/>
      <c r="V251" s="278"/>
      <c r="W251" s="278"/>
      <c r="X251" s="278"/>
      <c r="Y251" s="278"/>
      <c r="Z251" s="278"/>
    </row>
    <row r="252" spans="1:26" ht="13.2">
      <c r="A252" s="278" t="s">
        <v>1466</v>
      </c>
      <c r="B252" s="281">
        <v>44631</v>
      </c>
      <c r="C252" s="278" t="s">
        <v>1759</v>
      </c>
      <c r="D252" s="278">
        <v>40</v>
      </c>
      <c r="E252" s="278" t="s">
        <v>1760</v>
      </c>
      <c r="F252" s="280">
        <v>0.58333333333333337</v>
      </c>
      <c r="G252" s="281">
        <v>44635</v>
      </c>
      <c r="H252" s="278"/>
      <c r="I252" s="4" t="s">
        <v>99</v>
      </c>
      <c r="J252" s="278" t="s">
        <v>1455</v>
      </c>
      <c r="K252" s="282">
        <f t="shared" si="2"/>
        <v>3</v>
      </c>
      <c r="L252" s="278">
        <f t="shared" si="0"/>
        <v>2022</v>
      </c>
      <c r="M252" s="282">
        <f t="shared" ca="1" si="1"/>
        <v>4</v>
      </c>
      <c r="N252" s="282">
        <f>MONTH(Таблица10[[#This Row],[Дата погрузки]])</f>
        <v>3</v>
      </c>
      <c r="O252" s="278" t="str">
        <f>Таблица10[[#This Row],[плательщик ЖД тариф]]</f>
        <v>ТрансКонтейнер</v>
      </c>
      <c r="P252" s="278"/>
      <c r="Q252" s="278"/>
      <c r="R252" s="278"/>
      <c r="S252" s="278"/>
      <c r="T252" s="278"/>
      <c r="U252" s="278"/>
      <c r="V252" s="278"/>
      <c r="W252" s="278"/>
      <c r="X252" s="278"/>
      <c r="Y252" s="278"/>
      <c r="Z252" s="278"/>
    </row>
    <row r="253" spans="1:26" ht="13.2">
      <c r="A253" s="278" t="s">
        <v>1497</v>
      </c>
      <c r="B253" s="281">
        <v>44631</v>
      </c>
      <c r="C253" s="278" t="s">
        <v>1761</v>
      </c>
      <c r="D253" s="278">
        <v>40</v>
      </c>
      <c r="E253" s="278" t="s">
        <v>1741</v>
      </c>
      <c r="F253" s="280">
        <v>0.625</v>
      </c>
      <c r="G253" s="281">
        <v>44635</v>
      </c>
      <c r="H253" s="278"/>
      <c r="I253" s="4" t="s">
        <v>99</v>
      </c>
      <c r="J253" s="278" t="s">
        <v>1455</v>
      </c>
      <c r="K253" s="282">
        <f t="shared" si="2"/>
        <v>3</v>
      </c>
      <c r="L253" s="278">
        <f t="shared" si="0"/>
        <v>2022</v>
      </c>
      <c r="M253" s="282">
        <f t="shared" ca="1" si="1"/>
        <v>4</v>
      </c>
      <c r="N253" s="282">
        <f>MONTH(Таблица10[[#This Row],[Дата погрузки]])</f>
        <v>3</v>
      </c>
      <c r="O253" s="278" t="str">
        <f>Таблица10[[#This Row],[плательщик ЖД тариф]]</f>
        <v>ТрансКонтейнер</v>
      </c>
      <c r="P253" s="278"/>
      <c r="Q253" s="278"/>
      <c r="R253" s="278"/>
      <c r="S253" s="278"/>
      <c r="T253" s="278"/>
      <c r="U253" s="278"/>
      <c r="V253" s="278"/>
      <c r="W253" s="278"/>
      <c r="X253" s="278"/>
      <c r="Y253" s="278"/>
      <c r="Z253" s="278"/>
    </row>
    <row r="254" spans="1:26" ht="13.2">
      <c r="A254" s="278" t="s">
        <v>1497</v>
      </c>
      <c r="B254" s="281">
        <v>44632</v>
      </c>
      <c r="C254" s="278" t="s">
        <v>1762</v>
      </c>
      <c r="D254" s="278">
        <v>40</v>
      </c>
      <c r="E254" s="278" t="s">
        <v>1763</v>
      </c>
      <c r="F254" s="280">
        <v>0.58333333333333337</v>
      </c>
      <c r="G254" s="281">
        <v>44636</v>
      </c>
      <c r="H254" s="278"/>
      <c r="I254" s="278" t="s">
        <v>115</v>
      </c>
      <c r="J254" s="278" t="s">
        <v>1455</v>
      </c>
      <c r="K254" s="282">
        <f t="shared" si="2"/>
        <v>3</v>
      </c>
      <c r="L254" s="278">
        <f t="shared" si="0"/>
        <v>2022</v>
      </c>
      <c r="M254" s="282">
        <f t="shared" ca="1" si="1"/>
        <v>4</v>
      </c>
      <c r="N254" s="282">
        <f>MONTH(Таблица10[[#This Row],[Дата погрузки]])</f>
        <v>3</v>
      </c>
      <c r="O254" s="278" t="str">
        <f>Таблица10[[#This Row],[плательщик ЖД тариф]]</f>
        <v>РЖД БА</v>
      </c>
      <c r="P254" s="278"/>
      <c r="Q254" s="278"/>
      <c r="R254" s="278"/>
      <c r="S254" s="278"/>
      <c r="T254" s="278"/>
      <c r="U254" s="278"/>
      <c r="V254" s="278"/>
      <c r="W254" s="278"/>
      <c r="X254" s="278"/>
      <c r="Y254" s="278"/>
      <c r="Z254" s="278"/>
    </row>
    <row r="255" spans="1:26" ht="13.2">
      <c r="A255" s="278" t="s">
        <v>1589</v>
      </c>
      <c r="B255" s="281">
        <v>44632</v>
      </c>
      <c r="C255" s="278" t="s">
        <v>1764</v>
      </c>
      <c r="D255" s="278">
        <v>40</v>
      </c>
      <c r="E255" s="278" t="s">
        <v>1763</v>
      </c>
      <c r="F255" s="280">
        <v>0.41666666666666669</v>
      </c>
      <c r="G255" s="281">
        <v>44636</v>
      </c>
      <c r="H255" s="278"/>
      <c r="I255" s="278" t="s">
        <v>115</v>
      </c>
      <c r="J255" s="278" t="s">
        <v>1455</v>
      </c>
      <c r="K255" s="282">
        <f t="shared" si="2"/>
        <v>3</v>
      </c>
      <c r="L255" s="278">
        <f t="shared" si="0"/>
        <v>2022</v>
      </c>
      <c r="M255" s="282">
        <f t="shared" ca="1" si="1"/>
        <v>4</v>
      </c>
      <c r="N255" s="282">
        <f>MONTH(Таблица10[[#This Row],[Дата погрузки]])</f>
        <v>3</v>
      </c>
      <c r="O255" s="278" t="str">
        <f>Таблица10[[#This Row],[плательщик ЖД тариф]]</f>
        <v>РЖД БА</v>
      </c>
      <c r="P255" s="278"/>
      <c r="Q255" s="278"/>
      <c r="R255" s="278"/>
      <c r="S255" s="278"/>
      <c r="T255" s="278"/>
      <c r="U255" s="278"/>
      <c r="V255" s="278"/>
      <c r="W255" s="278"/>
      <c r="X255" s="278"/>
      <c r="Y255" s="278"/>
      <c r="Z255" s="278"/>
    </row>
    <row r="256" spans="1:26" ht="13.2">
      <c r="A256" s="278" t="s">
        <v>1456</v>
      </c>
      <c r="B256" s="281">
        <v>44634</v>
      </c>
      <c r="C256" s="278" t="s">
        <v>1765</v>
      </c>
      <c r="D256" s="278">
        <v>40</v>
      </c>
      <c r="E256" s="278" t="s">
        <v>1763</v>
      </c>
      <c r="F256" s="280">
        <v>4.1666666666666664E-2</v>
      </c>
      <c r="G256" s="281">
        <v>44636</v>
      </c>
      <c r="H256" s="278"/>
      <c r="I256" s="278" t="s">
        <v>115</v>
      </c>
      <c r="J256" s="278" t="s">
        <v>1455</v>
      </c>
      <c r="K256" s="282">
        <f t="shared" si="2"/>
        <v>3</v>
      </c>
      <c r="L256" s="278">
        <f t="shared" si="0"/>
        <v>2022</v>
      </c>
      <c r="M256" s="282">
        <f t="shared" ca="1" si="1"/>
        <v>2</v>
      </c>
      <c r="N256" s="282">
        <f>MONTH(Таблица10[[#This Row],[Дата погрузки]])</f>
        <v>3</v>
      </c>
      <c r="O256" s="278" t="str">
        <f>Таблица10[[#This Row],[плательщик ЖД тариф]]</f>
        <v>РЖД БА</v>
      </c>
      <c r="P256" s="278"/>
      <c r="Q256" s="278"/>
      <c r="R256" s="278"/>
      <c r="S256" s="278"/>
      <c r="T256" s="278"/>
      <c r="U256" s="278"/>
      <c r="V256" s="278"/>
      <c r="W256" s="278"/>
      <c r="X256" s="278"/>
      <c r="Y256" s="278"/>
      <c r="Z256" s="278"/>
    </row>
    <row r="257" spans="1:26" ht="13.2">
      <c r="A257" s="278" t="s">
        <v>1456</v>
      </c>
      <c r="B257" s="281">
        <v>44634</v>
      </c>
      <c r="C257" s="278" t="s">
        <v>1766</v>
      </c>
      <c r="D257" s="278">
        <v>40</v>
      </c>
      <c r="E257" s="278" t="s">
        <v>1537</v>
      </c>
      <c r="F257" s="280">
        <v>0.875</v>
      </c>
      <c r="G257" s="281">
        <v>44636</v>
      </c>
      <c r="H257" s="278"/>
      <c r="I257" s="278" t="s">
        <v>115</v>
      </c>
      <c r="J257" s="278" t="s">
        <v>1455</v>
      </c>
      <c r="K257" s="282">
        <f t="shared" ref="K257:K511" si="3">IF(B257="","",MONTH(B257))</f>
        <v>3</v>
      </c>
      <c r="L257" s="278">
        <f t="shared" ref="L257:L511" si="4">IF(B257="","",YEAR(B257))</f>
        <v>2022</v>
      </c>
      <c r="M257" s="282">
        <f t="shared" ref="M257:M511" ca="1" si="5">IF(B257&gt;TODAY(),"",IF(G257="",TODAY()-B257,G257-B257))</f>
        <v>2</v>
      </c>
      <c r="N257" s="282">
        <f>MONTH(Таблица10[[#This Row],[Дата погрузки]])</f>
        <v>3</v>
      </c>
      <c r="O257" s="278" t="str">
        <f>Таблица10[[#This Row],[плательщик ЖД тариф]]</f>
        <v>РЖД БА</v>
      </c>
      <c r="P257" s="278"/>
      <c r="Q257" s="278"/>
      <c r="R257" s="278"/>
      <c r="S257" s="278"/>
      <c r="T257" s="278"/>
      <c r="U257" s="278"/>
      <c r="V257" s="278"/>
      <c r="W257" s="278"/>
      <c r="X257" s="278"/>
      <c r="Y257" s="278"/>
      <c r="Z257" s="278"/>
    </row>
    <row r="258" spans="1:26" ht="13.2">
      <c r="A258" s="278" t="s">
        <v>1461</v>
      </c>
      <c r="B258" s="281">
        <v>44634</v>
      </c>
      <c r="C258" s="278" t="s">
        <v>1767</v>
      </c>
      <c r="D258" s="278">
        <v>40</v>
      </c>
      <c r="E258" s="278" t="s">
        <v>1470</v>
      </c>
      <c r="F258" s="280">
        <v>0.375</v>
      </c>
      <c r="G258" s="281">
        <v>44636</v>
      </c>
      <c r="H258" s="278"/>
      <c r="I258" s="278" t="s">
        <v>115</v>
      </c>
      <c r="J258" s="278" t="s">
        <v>1455</v>
      </c>
      <c r="K258" s="282">
        <f t="shared" si="3"/>
        <v>3</v>
      </c>
      <c r="L258" s="278">
        <f t="shared" si="4"/>
        <v>2022</v>
      </c>
      <c r="M258" s="282">
        <f t="shared" ca="1" si="5"/>
        <v>2</v>
      </c>
      <c r="N258" s="282">
        <f>MONTH(Таблица10[[#This Row],[Дата погрузки]])</f>
        <v>3</v>
      </c>
      <c r="O258" s="278" t="str">
        <f>Таблица10[[#This Row],[плательщик ЖД тариф]]</f>
        <v>РЖД БА</v>
      </c>
      <c r="P258" s="278"/>
      <c r="Q258" s="278"/>
      <c r="R258" s="278"/>
      <c r="S258" s="278"/>
      <c r="T258" s="278"/>
      <c r="U258" s="278"/>
      <c r="V258" s="278"/>
      <c r="W258" s="278"/>
      <c r="X258" s="278"/>
      <c r="Y258" s="278"/>
      <c r="Z258" s="278"/>
    </row>
    <row r="259" spans="1:26" ht="13.2">
      <c r="A259" s="278" t="s">
        <v>1558</v>
      </c>
      <c r="B259" s="281">
        <v>44634</v>
      </c>
      <c r="C259" s="278" t="s">
        <v>1768</v>
      </c>
      <c r="D259" s="278">
        <v>40</v>
      </c>
      <c r="E259" s="278" t="s">
        <v>1741</v>
      </c>
      <c r="F259" s="280">
        <v>0.33333333333333331</v>
      </c>
      <c r="G259" s="281">
        <v>44636</v>
      </c>
      <c r="H259" s="278"/>
      <c r="I259" s="278" t="s">
        <v>115</v>
      </c>
      <c r="J259" s="278" t="s">
        <v>1455</v>
      </c>
      <c r="K259" s="282">
        <f t="shared" si="3"/>
        <v>3</v>
      </c>
      <c r="L259" s="278">
        <f t="shared" si="4"/>
        <v>2022</v>
      </c>
      <c r="M259" s="282">
        <f t="shared" ca="1" si="5"/>
        <v>2</v>
      </c>
      <c r="N259" s="282">
        <f>MONTH(Таблица10[[#This Row],[Дата погрузки]])</f>
        <v>3</v>
      </c>
      <c r="O259" s="278" t="str">
        <f>Таблица10[[#This Row],[плательщик ЖД тариф]]</f>
        <v>РЖД БА</v>
      </c>
      <c r="P259" s="278"/>
      <c r="Q259" s="278"/>
      <c r="R259" s="278"/>
      <c r="S259" s="278"/>
      <c r="T259" s="278"/>
      <c r="U259" s="278"/>
      <c r="V259" s="278"/>
      <c r="W259" s="278"/>
      <c r="X259" s="278"/>
      <c r="Y259" s="278"/>
      <c r="Z259" s="278"/>
    </row>
    <row r="260" spans="1:26" ht="13.2">
      <c r="A260" s="278" t="s">
        <v>1456</v>
      </c>
      <c r="B260" s="281">
        <v>44635</v>
      </c>
      <c r="C260" s="278" t="s">
        <v>1769</v>
      </c>
      <c r="D260" s="278">
        <v>40</v>
      </c>
      <c r="E260" s="278" t="s">
        <v>1568</v>
      </c>
      <c r="F260" s="280">
        <v>0.5</v>
      </c>
      <c r="G260" s="281">
        <v>44638</v>
      </c>
      <c r="H260" s="278"/>
      <c r="I260" s="278" t="s">
        <v>117</v>
      </c>
      <c r="J260" s="278" t="s">
        <v>1455</v>
      </c>
      <c r="K260" s="282">
        <f t="shared" si="3"/>
        <v>3</v>
      </c>
      <c r="L260" s="278">
        <f t="shared" si="4"/>
        <v>2022</v>
      </c>
      <c r="M260" s="282">
        <f t="shared" ca="1" si="5"/>
        <v>3</v>
      </c>
      <c r="N260" s="282">
        <f>MONTH(Таблица10[[#This Row],[Дата погрузки]])</f>
        <v>3</v>
      </c>
      <c r="O260" s="278" t="str">
        <f>Таблица10[[#This Row],[плательщик ЖД тариф]]</f>
        <v>Евросиб</v>
      </c>
      <c r="P260" s="278"/>
      <c r="Q260" s="278"/>
      <c r="R260" s="278"/>
      <c r="S260" s="278"/>
      <c r="T260" s="278"/>
      <c r="U260" s="278"/>
      <c r="V260" s="278"/>
      <c r="W260" s="278"/>
      <c r="X260" s="278"/>
      <c r="Y260" s="278"/>
      <c r="Z260" s="278"/>
    </row>
    <row r="261" spans="1:26" ht="13.2">
      <c r="A261" s="278" t="s">
        <v>1599</v>
      </c>
      <c r="B261" s="281">
        <v>44635</v>
      </c>
      <c r="C261" s="278" t="s">
        <v>1770</v>
      </c>
      <c r="D261" s="278">
        <v>40</v>
      </c>
      <c r="E261" s="278" t="s">
        <v>1492</v>
      </c>
      <c r="F261" s="280">
        <v>0.375</v>
      </c>
      <c r="G261" s="281">
        <v>44638</v>
      </c>
      <c r="H261" s="278"/>
      <c r="I261" s="278" t="s">
        <v>117</v>
      </c>
      <c r="J261" s="278" t="s">
        <v>1455</v>
      </c>
      <c r="K261" s="282">
        <f t="shared" si="3"/>
        <v>3</v>
      </c>
      <c r="L261" s="278">
        <f t="shared" si="4"/>
        <v>2022</v>
      </c>
      <c r="M261" s="282">
        <f t="shared" ca="1" si="5"/>
        <v>3</v>
      </c>
      <c r="N261" s="282">
        <f>MONTH(Таблица10[[#This Row],[Дата погрузки]])</f>
        <v>3</v>
      </c>
      <c r="O261" s="278" t="str">
        <f>Таблица10[[#This Row],[плательщик ЖД тариф]]</f>
        <v>Евросиб</v>
      </c>
      <c r="P261" s="278"/>
      <c r="Q261" s="278"/>
      <c r="R261" s="278"/>
      <c r="S261" s="278"/>
      <c r="T261" s="278"/>
      <c r="U261" s="278"/>
      <c r="V261" s="278"/>
      <c r="W261" s="278"/>
      <c r="X261" s="278"/>
      <c r="Y261" s="278"/>
      <c r="Z261" s="278"/>
    </row>
    <row r="262" spans="1:26" ht="13.2">
      <c r="A262" s="278" t="s">
        <v>1466</v>
      </c>
      <c r="B262" s="281">
        <v>44635</v>
      </c>
      <c r="C262" s="278" t="s">
        <v>1771</v>
      </c>
      <c r="D262" s="278">
        <v>40</v>
      </c>
      <c r="E262" s="278" t="s">
        <v>1568</v>
      </c>
      <c r="F262" s="280">
        <v>0.33333333333333331</v>
      </c>
      <c r="G262" s="281">
        <v>44638</v>
      </c>
      <c r="H262" s="278"/>
      <c r="I262" s="278" t="s">
        <v>117</v>
      </c>
      <c r="J262" s="278" t="s">
        <v>1455</v>
      </c>
      <c r="K262" s="282">
        <f t="shared" si="3"/>
        <v>3</v>
      </c>
      <c r="L262" s="278">
        <f t="shared" si="4"/>
        <v>2022</v>
      </c>
      <c r="M262" s="282">
        <f t="shared" ca="1" si="5"/>
        <v>3</v>
      </c>
      <c r="N262" s="282">
        <f>MONTH(Таблица10[[#This Row],[Дата погрузки]])</f>
        <v>3</v>
      </c>
      <c r="O262" s="278" t="str">
        <f>Таблица10[[#This Row],[плательщик ЖД тариф]]</f>
        <v>Евросиб</v>
      </c>
      <c r="P262" s="278"/>
      <c r="Q262" s="278"/>
      <c r="R262" s="278"/>
      <c r="S262" s="278"/>
      <c r="T262" s="278"/>
      <c r="U262" s="278"/>
      <c r="V262" s="278"/>
      <c r="W262" s="278"/>
      <c r="X262" s="278"/>
      <c r="Y262" s="278"/>
      <c r="Z262" s="278"/>
    </row>
    <row r="263" spans="1:26" ht="15" customHeight="1">
      <c r="A263" s="278" t="s">
        <v>1466</v>
      </c>
      <c r="B263" s="281">
        <v>44635</v>
      </c>
      <c r="C263" s="278" t="s">
        <v>1772</v>
      </c>
      <c r="D263" s="278">
        <v>40</v>
      </c>
      <c r="E263" s="278" t="s">
        <v>1568</v>
      </c>
      <c r="F263" s="280">
        <v>0.75</v>
      </c>
      <c r="G263" s="281">
        <v>44638</v>
      </c>
      <c r="H263" s="278"/>
      <c r="I263" s="278" t="s">
        <v>117</v>
      </c>
      <c r="J263" s="278" t="s">
        <v>1455</v>
      </c>
      <c r="K263" s="282">
        <f t="shared" si="3"/>
        <v>3</v>
      </c>
      <c r="L263" s="278">
        <f t="shared" si="4"/>
        <v>2022</v>
      </c>
      <c r="M263" s="282">
        <f t="shared" ca="1" si="5"/>
        <v>3</v>
      </c>
      <c r="N263" s="282">
        <f>MONTH(Таблица10[[#This Row],[Дата погрузки]])</f>
        <v>3</v>
      </c>
      <c r="O263" s="278" t="str">
        <f>Таблица10[[#This Row],[плательщик ЖД тариф]]</f>
        <v>Евросиб</v>
      </c>
      <c r="P263" s="278"/>
      <c r="Q263" s="278"/>
      <c r="R263" s="278"/>
      <c r="S263" s="278"/>
      <c r="T263" s="278"/>
      <c r="U263" s="278"/>
      <c r="V263" s="278"/>
      <c r="W263" s="278"/>
      <c r="X263" s="278"/>
      <c r="Y263" s="278"/>
      <c r="Z263" s="278"/>
    </row>
    <row r="264" spans="1:26" ht="13.2">
      <c r="A264" s="278" t="s">
        <v>1456</v>
      </c>
      <c r="B264" s="281">
        <v>44636</v>
      </c>
      <c r="C264" s="278" t="s">
        <v>1773</v>
      </c>
      <c r="D264" s="278">
        <v>40</v>
      </c>
      <c r="E264" s="278" t="s">
        <v>1763</v>
      </c>
      <c r="F264" s="280">
        <v>0.375</v>
      </c>
      <c r="G264" s="281">
        <v>44639</v>
      </c>
      <c r="H264" s="278"/>
      <c r="I264" s="4" t="s">
        <v>99</v>
      </c>
      <c r="J264" s="278" t="s">
        <v>1455</v>
      </c>
      <c r="K264" s="282">
        <f t="shared" si="3"/>
        <v>3</v>
      </c>
      <c r="L264" s="278">
        <f t="shared" si="4"/>
        <v>2022</v>
      </c>
      <c r="M264" s="282">
        <f t="shared" ca="1" si="5"/>
        <v>3</v>
      </c>
      <c r="N264" s="282">
        <f>MONTH(Таблица10[[#This Row],[Дата погрузки]])</f>
        <v>3</v>
      </c>
      <c r="O264" s="278" t="str">
        <f>Таблица10[[#This Row],[плательщик ЖД тариф]]</f>
        <v>ТрансКонтейнер</v>
      </c>
      <c r="P264" s="278"/>
      <c r="Q264" s="278"/>
      <c r="R264" s="278"/>
      <c r="S264" s="278"/>
      <c r="T264" s="278"/>
      <c r="U264" s="278"/>
      <c r="V264" s="278"/>
      <c r="W264" s="278"/>
      <c r="X264" s="278"/>
      <c r="Y264" s="278"/>
      <c r="Z264" s="278"/>
    </row>
    <row r="265" spans="1:26" ht="13.2">
      <c r="A265" s="278" t="s">
        <v>1456</v>
      </c>
      <c r="B265" s="281">
        <v>44636</v>
      </c>
      <c r="C265" s="278" t="s">
        <v>1774</v>
      </c>
      <c r="D265" s="278">
        <v>40</v>
      </c>
      <c r="E265" s="278" t="s">
        <v>1763</v>
      </c>
      <c r="F265" s="280">
        <v>0.89583333333333337</v>
      </c>
      <c r="G265" s="281">
        <v>44639</v>
      </c>
      <c r="H265" s="278"/>
      <c r="I265" s="4" t="s">
        <v>99</v>
      </c>
      <c r="J265" s="278" t="s">
        <v>1455</v>
      </c>
      <c r="K265" s="282">
        <f t="shared" si="3"/>
        <v>3</v>
      </c>
      <c r="L265" s="278">
        <f t="shared" si="4"/>
        <v>2022</v>
      </c>
      <c r="M265" s="282">
        <f t="shared" ca="1" si="5"/>
        <v>3</v>
      </c>
      <c r="N265" s="282">
        <f>MONTH(Таблица10[[#This Row],[Дата погрузки]])</f>
        <v>3</v>
      </c>
      <c r="O265" s="278" t="str">
        <f>Таблица10[[#This Row],[плательщик ЖД тариф]]</f>
        <v>ТрансКонтейнер</v>
      </c>
      <c r="P265" s="278"/>
      <c r="Q265" s="278"/>
      <c r="R265" s="278"/>
      <c r="S265" s="278"/>
      <c r="T265" s="278"/>
      <c r="U265" s="278"/>
      <c r="V265" s="278"/>
      <c r="W265" s="278"/>
      <c r="X265" s="278"/>
      <c r="Y265" s="278"/>
      <c r="Z265" s="278"/>
    </row>
    <row r="266" spans="1:26" ht="13.2">
      <c r="A266" s="278" t="s">
        <v>1456</v>
      </c>
      <c r="B266" s="281">
        <v>44636</v>
      </c>
      <c r="C266" s="278" t="s">
        <v>1775</v>
      </c>
      <c r="D266" s="278">
        <v>40</v>
      </c>
      <c r="E266" s="278" t="s">
        <v>1763</v>
      </c>
      <c r="F266" s="280">
        <v>4.1666666666666664E-2</v>
      </c>
      <c r="G266" s="281">
        <v>44639</v>
      </c>
      <c r="H266" s="278"/>
      <c r="I266" s="4" t="s">
        <v>99</v>
      </c>
      <c r="J266" s="278" t="s">
        <v>1455</v>
      </c>
      <c r="K266" s="282">
        <f t="shared" si="3"/>
        <v>3</v>
      </c>
      <c r="L266" s="278">
        <f t="shared" si="4"/>
        <v>2022</v>
      </c>
      <c r="M266" s="282">
        <f t="shared" ca="1" si="5"/>
        <v>3</v>
      </c>
      <c r="N266" s="282">
        <f>MONTH(Таблица10[[#This Row],[Дата погрузки]])</f>
        <v>3</v>
      </c>
      <c r="O266" s="278" t="str">
        <f>Таблица10[[#This Row],[плательщик ЖД тариф]]</f>
        <v>ТрансКонтейнер</v>
      </c>
      <c r="P266" s="278"/>
      <c r="Q266" s="278"/>
      <c r="R266" s="278"/>
      <c r="S266" s="278"/>
      <c r="T266" s="278"/>
      <c r="U266" s="278"/>
      <c r="V266" s="278"/>
      <c r="W266" s="278"/>
      <c r="X266" s="278"/>
      <c r="Y266" s="278"/>
      <c r="Z266" s="278"/>
    </row>
    <row r="267" spans="1:26" ht="13.2">
      <c r="A267" s="278" t="s">
        <v>1558</v>
      </c>
      <c r="B267" s="281">
        <v>44636</v>
      </c>
      <c r="C267" s="278" t="s">
        <v>1776</v>
      </c>
      <c r="D267" s="278">
        <v>40</v>
      </c>
      <c r="E267" s="278" t="s">
        <v>1763</v>
      </c>
      <c r="F267" s="280">
        <v>0.33333333333333331</v>
      </c>
      <c r="G267" s="281">
        <v>44639</v>
      </c>
      <c r="H267" s="278"/>
      <c r="I267" s="4" t="s">
        <v>99</v>
      </c>
      <c r="J267" s="278" t="s">
        <v>1455</v>
      </c>
      <c r="K267" s="282">
        <f t="shared" si="3"/>
        <v>3</v>
      </c>
      <c r="L267" s="278">
        <f t="shared" si="4"/>
        <v>2022</v>
      </c>
      <c r="M267" s="282">
        <f t="shared" ca="1" si="5"/>
        <v>3</v>
      </c>
      <c r="N267" s="282">
        <f>MONTH(Таблица10[[#This Row],[Дата погрузки]])</f>
        <v>3</v>
      </c>
      <c r="O267" s="278" t="str">
        <f>Таблица10[[#This Row],[плательщик ЖД тариф]]</f>
        <v>ТрансКонтейнер</v>
      </c>
      <c r="P267" s="278"/>
      <c r="Q267" s="278"/>
      <c r="R267" s="278"/>
      <c r="S267" s="278"/>
      <c r="T267" s="278"/>
      <c r="U267" s="278"/>
      <c r="V267" s="278"/>
      <c r="W267" s="278"/>
      <c r="X267" s="278"/>
      <c r="Y267" s="278"/>
      <c r="Z267" s="278"/>
    </row>
    <row r="268" spans="1:26" ht="13.2">
      <c r="A268" s="278" t="s">
        <v>1466</v>
      </c>
      <c r="B268" s="281">
        <v>44636</v>
      </c>
      <c r="C268" s="278" t="s">
        <v>1777</v>
      </c>
      <c r="D268" s="278">
        <v>40</v>
      </c>
      <c r="E268" s="278" t="s">
        <v>1537</v>
      </c>
      <c r="F268" s="280">
        <v>0.5</v>
      </c>
      <c r="G268" s="281">
        <v>44639</v>
      </c>
      <c r="H268" s="278"/>
      <c r="I268" s="278" t="s">
        <v>117</v>
      </c>
      <c r="J268" s="278" t="s">
        <v>1455</v>
      </c>
      <c r="K268" s="282">
        <f t="shared" si="3"/>
        <v>3</v>
      </c>
      <c r="L268" s="278">
        <f t="shared" si="4"/>
        <v>2022</v>
      </c>
      <c r="M268" s="282">
        <f t="shared" ca="1" si="5"/>
        <v>3</v>
      </c>
      <c r="N268" s="282">
        <f>MONTH(Таблица10[[#This Row],[Дата погрузки]])</f>
        <v>3</v>
      </c>
      <c r="O268" s="278" t="str">
        <f>Таблица10[[#This Row],[плательщик ЖД тариф]]</f>
        <v>Евросиб</v>
      </c>
      <c r="P268" s="278"/>
      <c r="Q268" s="278"/>
      <c r="R268" s="278"/>
      <c r="S268" s="278"/>
      <c r="T268" s="278"/>
      <c r="U268" s="278"/>
      <c r="V268" s="278"/>
      <c r="W268" s="278"/>
      <c r="X268" s="278"/>
      <c r="Y268" s="278"/>
      <c r="Z268" s="278"/>
    </row>
    <row r="269" spans="1:26" ht="13.2">
      <c r="A269" s="278" t="s">
        <v>1466</v>
      </c>
      <c r="B269" s="281">
        <v>44636</v>
      </c>
      <c r="C269" s="278" t="s">
        <v>1778</v>
      </c>
      <c r="D269" s="278">
        <v>40</v>
      </c>
      <c r="E269" s="278" t="s">
        <v>1537</v>
      </c>
      <c r="F269" s="280">
        <v>0.58333333333333337</v>
      </c>
      <c r="G269" s="281">
        <v>44639</v>
      </c>
      <c r="H269" s="278"/>
      <c r="I269" s="278" t="s">
        <v>117</v>
      </c>
      <c r="J269" s="278" t="s">
        <v>1455</v>
      </c>
      <c r="K269" s="282">
        <f t="shared" si="3"/>
        <v>3</v>
      </c>
      <c r="L269" s="278">
        <f t="shared" si="4"/>
        <v>2022</v>
      </c>
      <c r="M269" s="282">
        <f t="shared" ca="1" si="5"/>
        <v>3</v>
      </c>
      <c r="N269" s="282">
        <f>MONTH(Таблица10[[#This Row],[Дата погрузки]])</f>
        <v>3</v>
      </c>
      <c r="O269" s="278" t="str">
        <f>Таблица10[[#This Row],[плательщик ЖД тариф]]</f>
        <v>Евросиб</v>
      </c>
      <c r="P269" s="278"/>
      <c r="Q269" s="278"/>
      <c r="R269" s="278"/>
      <c r="S269" s="278"/>
      <c r="T269" s="278"/>
      <c r="U269" s="278"/>
      <c r="V269" s="278"/>
      <c r="W269" s="278"/>
      <c r="X269" s="278"/>
      <c r="Y269" s="278"/>
      <c r="Z269" s="278"/>
    </row>
    <row r="270" spans="1:26" ht="13.2">
      <c r="A270" s="278" t="s">
        <v>1497</v>
      </c>
      <c r="B270" s="281">
        <v>44637</v>
      </c>
      <c r="C270" s="278" t="s">
        <v>1779</v>
      </c>
      <c r="D270" s="278">
        <v>40</v>
      </c>
      <c r="E270" s="278" t="s">
        <v>5</v>
      </c>
      <c r="F270" s="280">
        <v>0.83333333333333337</v>
      </c>
      <c r="G270" s="281">
        <v>44639</v>
      </c>
      <c r="H270" s="278"/>
      <c r="I270" s="4" t="s">
        <v>99</v>
      </c>
      <c r="J270" s="278" t="s">
        <v>1455</v>
      </c>
      <c r="K270" s="282">
        <f t="shared" si="3"/>
        <v>3</v>
      </c>
      <c r="L270" s="278">
        <f t="shared" si="4"/>
        <v>2022</v>
      </c>
      <c r="M270" s="282">
        <f t="shared" ca="1" si="5"/>
        <v>2</v>
      </c>
      <c r="N270" s="282">
        <f>MONTH(Таблица10[[#This Row],[Дата погрузки]])</f>
        <v>3</v>
      </c>
      <c r="O270" s="278" t="str">
        <f>Таблица10[[#This Row],[плательщик ЖД тариф]]</f>
        <v>ТрансКонтейнер</v>
      </c>
      <c r="P270" s="278"/>
      <c r="Q270" s="278"/>
      <c r="R270" s="278"/>
      <c r="S270" s="278"/>
      <c r="T270" s="278"/>
      <c r="U270" s="278"/>
      <c r="V270" s="278"/>
      <c r="W270" s="278"/>
      <c r="X270" s="278"/>
      <c r="Y270" s="278"/>
      <c r="Z270" s="278"/>
    </row>
    <row r="271" spans="1:26" ht="13.2">
      <c r="A271" s="278" t="s">
        <v>1452</v>
      </c>
      <c r="B271" s="281">
        <v>44637</v>
      </c>
      <c r="C271" s="278" t="s">
        <v>1780</v>
      </c>
      <c r="D271" s="278">
        <v>40</v>
      </c>
      <c r="E271" s="278" t="s">
        <v>5</v>
      </c>
      <c r="F271" s="280">
        <v>0.375</v>
      </c>
      <c r="G271" s="281">
        <v>44639</v>
      </c>
      <c r="H271" s="278"/>
      <c r="I271" s="4" t="s">
        <v>99</v>
      </c>
      <c r="J271" s="278" t="s">
        <v>1455</v>
      </c>
      <c r="K271" s="282">
        <f t="shared" si="3"/>
        <v>3</v>
      </c>
      <c r="L271" s="278">
        <f t="shared" si="4"/>
        <v>2022</v>
      </c>
      <c r="M271" s="282">
        <f t="shared" ca="1" si="5"/>
        <v>2</v>
      </c>
      <c r="N271" s="282">
        <f>MONTH(Таблица10[[#This Row],[Дата погрузки]])</f>
        <v>3</v>
      </c>
      <c r="O271" s="278" t="str">
        <f>Таблица10[[#This Row],[плательщик ЖД тариф]]</f>
        <v>ТрансКонтейнер</v>
      </c>
      <c r="P271" s="278"/>
      <c r="Q271" s="278"/>
      <c r="R271" s="278"/>
      <c r="S271" s="278"/>
      <c r="T271" s="278"/>
      <c r="U271" s="278"/>
      <c r="V271" s="278"/>
      <c r="W271" s="278"/>
      <c r="X271" s="278"/>
      <c r="Y271" s="278"/>
      <c r="Z271" s="278"/>
    </row>
    <row r="272" spans="1:26" ht="13.2">
      <c r="A272" s="278" t="s">
        <v>1497</v>
      </c>
      <c r="B272" s="281">
        <v>44637</v>
      </c>
      <c r="C272" s="278" t="s">
        <v>1781</v>
      </c>
      <c r="D272" s="278">
        <v>40</v>
      </c>
      <c r="E272" s="278" t="s">
        <v>1763</v>
      </c>
      <c r="F272" s="280">
        <v>0.625</v>
      </c>
      <c r="G272" s="281">
        <v>44639</v>
      </c>
      <c r="H272" s="278"/>
      <c r="I272" s="4" t="s">
        <v>99</v>
      </c>
      <c r="J272" s="278" t="s">
        <v>1455</v>
      </c>
      <c r="K272" s="282">
        <f t="shared" si="3"/>
        <v>3</v>
      </c>
      <c r="L272" s="278">
        <f t="shared" si="4"/>
        <v>2022</v>
      </c>
      <c r="M272" s="282">
        <f t="shared" ca="1" si="5"/>
        <v>2</v>
      </c>
      <c r="N272" s="282">
        <f>MONTH(Таблица10[[#This Row],[Дата погрузки]])</f>
        <v>3</v>
      </c>
      <c r="O272" s="278" t="str">
        <f>Таблица10[[#This Row],[плательщик ЖД тариф]]</f>
        <v>ТрансКонтейнер</v>
      </c>
      <c r="P272" s="278"/>
      <c r="Q272" s="278"/>
      <c r="R272" s="278"/>
      <c r="S272" s="278"/>
      <c r="T272" s="278"/>
      <c r="U272" s="278"/>
      <c r="V272" s="278"/>
      <c r="W272" s="278"/>
      <c r="X272" s="278"/>
      <c r="Y272" s="278"/>
      <c r="Z272" s="278"/>
    </row>
    <row r="273" spans="1:26" ht="13.2">
      <c r="A273" s="278" t="s">
        <v>1456</v>
      </c>
      <c r="B273" s="281">
        <v>44637</v>
      </c>
      <c r="C273" s="278" t="s">
        <v>1782</v>
      </c>
      <c r="D273" s="278">
        <v>40</v>
      </c>
      <c r="E273" s="278" t="s">
        <v>1763</v>
      </c>
      <c r="F273" s="280">
        <v>0.875</v>
      </c>
      <c r="G273" s="281">
        <v>44639</v>
      </c>
      <c r="H273" s="278"/>
      <c r="I273" s="4" t="s">
        <v>99</v>
      </c>
      <c r="J273" s="278" t="s">
        <v>1455</v>
      </c>
      <c r="K273" s="282">
        <f t="shared" si="3"/>
        <v>3</v>
      </c>
      <c r="L273" s="278">
        <f t="shared" si="4"/>
        <v>2022</v>
      </c>
      <c r="M273" s="282">
        <f t="shared" ca="1" si="5"/>
        <v>2</v>
      </c>
      <c r="N273" s="282">
        <f>MONTH(Таблица10[[#This Row],[Дата погрузки]])</f>
        <v>3</v>
      </c>
      <c r="O273" s="278" t="str">
        <f>Таблица10[[#This Row],[плательщик ЖД тариф]]</f>
        <v>ТрансКонтейнер</v>
      </c>
      <c r="P273" s="278"/>
      <c r="Q273" s="278"/>
      <c r="R273" s="278"/>
      <c r="S273" s="278"/>
      <c r="T273" s="278"/>
      <c r="U273" s="278"/>
      <c r="V273" s="278"/>
      <c r="W273" s="278"/>
      <c r="X273" s="278"/>
      <c r="Y273" s="278"/>
      <c r="Z273" s="278"/>
    </row>
    <row r="274" spans="1:26" ht="13.2">
      <c r="A274" s="278" t="s">
        <v>1558</v>
      </c>
      <c r="B274" s="281">
        <v>44637</v>
      </c>
      <c r="C274" s="278" t="s">
        <v>1783</v>
      </c>
      <c r="D274" s="278">
        <v>40</v>
      </c>
      <c r="E274" s="278" t="s">
        <v>1763</v>
      </c>
      <c r="F274" s="280">
        <v>0.33333333333333331</v>
      </c>
      <c r="G274" s="281">
        <v>44639</v>
      </c>
      <c r="H274" s="278"/>
      <c r="I274" s="4" t="s">
        <v>99</v>
      </c>
      <c r="J274" s="278" t="s">
        <v>1455</v>
      </c>
      <c r="K274" s="282">
        <f t="shared" si="3"/>
        <v>3</v>
      </c>
      <c r="L274" s="278">
        <f t="shared" si="4"/>
        <v>2022</v>
      </c>
      <c r="M274" s="282">
        <f t="shared" ca="1" si="5"/>
        <v>2</v>
      </c>
      <c r="N274" s="282">
        <f>MONTH(Таблица10[[#This Row],[Дата погрузки]])</f>
        <v>3</v>
      </c>
      <c r="O274" s="278" t="str">
        <f>Таблица10[[#This Row],[плательщик ЖД тариф]]</f>
        <v>ТрансКонтейнер</v>
      </c>
      <c r="P274" s="278"/>
      <c r="Q274" s="278"/>
      <c r="R274" s="278"/>
      <c r="S274" s="278"/>
      <c r="T274" s="278"/>
      <c r="U274" s="278"/>
      <c r="V274" s="278"/>
      <c r="W274" s="278"/>
      <c r="X274" s="278"/>
      <c r="Y274" s="278"/>
      <c r="Z274" s="278"/>
    </row>
    <row r="275" spans="1:26" ht="13.2">
      <c r="A275" s="278" t="s">
        <v>1558</v>
      </c>
      <c r="B275" s="281">
        <v>44637</v>
      </c>
      <c r="C275" s="278" t="s">
        <v>1784</v>
      </c>
      <c r="D275" s="278">
        <v>40</v>
      </c>
      <c r="E275" s="278" t="s">
        <v>1763</v>
      </c>
      <c r="F275" s="280">
        <v>0.5</v>
      </c>
      <c r="G275" s="281">
        <v>44639</v>
      </c>
      <c r="H275" s="278"/>
      <c r="I275" s="4" t="s">
        <v>99</v>
      </c>
      <c r="J275" s="278" t="s">
        <v>1455</v>
      </c>
      <c r="K275" s="282">
        <f t="shared" si="3"/>
        <v>3</v>
      </c>
      <c r="L275" s="278">
        <f t="shared" si="4"/>
        <v>2022</v>
      </c>
      <c r="M275" s="282">
        <f t="shared" ca="1" si="5"/>
        <v>2</v>
      </c>
      <c r="N275" s="282">
        <f>MONTH(Таблица10[[#This Row],[Дата погрузки]])</f>
        <v>3</v>
      </c>
      <c r="O275" s="278" t="str">
        <f>Таблица10[[#This Row],[плательщик ЖД тариф]]</f>
        <v>ТрансКонтейнер</v>
      </c>
      <c r="P275" s="278"/>
      <c r="Q275" s="278"/>
      <c r="R275" s="278"/>
      <c r="S275" s="278"/>
      <c r="T275" s="278"/>
      <c r="U275" s="278"/>
      <c r="V275" s="278"/>
      <c r="W275" s="278"/>
      <c r="X275" s="278"/>
      <c r="Y275" s="278"/>
      <c r="Z275" s="278"/>
    </row>
    <row r="276" spans="1:26" ht="13.2">
      <c r="A276" s="278" t="s">
        <v>1466</v>
      </c>
      <c r="B276" s="281">
        <v>44637</v>
      </c>
      <c r="C276" s="278" t="s">
        <v>1785</v>
      </c>
      <c r="D276" s="278">
        <v>40</v>
      </c>
      <c r="E276" s="278" t="s">
        <v>1763</v>
      </c>
      <c r="F276" s="280"/>
      <c r="G276" s="281">
        <v>44639</v>
      </c>
      <c r="H276" s="278"/>
      <c r="I276" s="4" t="s">
        <v>99</v>
      </c>
      <c r="J276" s="278" t="s">
        <v>1455</v>
      </c>
      <c r="K276" s="282">
        <f t="shared" si="3"/>
        <v>3</v>
      </c>
      <c r="L276" s="278">
        <f t="shared" si="4"/>
        <v>2022</v>
      </c>
      <c r="M276" s="282">
        <f t="shared" ca="1" si="5"/>
        <v>2</v>
      </c>
      <c r="N276" s="282">
        <f>MONTH(Таблица10[[#This Row],[Дата погрузки]])</f>
        <v>3</v>
      </c>
      <c r="O276" s="278" t="str">
        <f>Таблица10[[#This Row],[плательщик ЖД тариф]]</f>
        <v>ТрансКонтейнер</v>
      </c>
      <c r="P276" s="278"/>
      <c r="Q276" s="278"/>
      <c r="R276" s="278"/>
      <c r="S276" s="278"/>
      <c r="T276" s="278"/>
      <c r="U276" s="278"/>
      <c r="V276" s="278"/>
      <c r="W276" s="278"/>
      <c r="X276" s="278"/>
      <c r="Y276" s="278"/>
      <c r="Z276" s="278"/>
    </row>
    <row r="277" spans="1:26" ht="13.2">
      <c r="A277" s="278" t="s">
        <v>1466</v>
      </c>
      <c r="B277" s="281">
        <v>44637</v>
      </c>
      <c r="C277" s="278" t="s">
        <v>1786</v>
      </c>
      <c r="D277" s="278">
        <v>40</v>
      </c>
      <c r="E277" s="278" t="s">
        <v>1763</v>
      </c>
      <c r="F277" s="280"/>
      <c r="G277" s="281">
        <v>44639</v>
      </c>
      <c r="H277" s="278"/>
      <c r="I277" s="4" t="s">
        <v>99</v>
      </c>
      <c r="J277" s="278" t="s">
        <v>1455</v>
      </c>
      <c r="K277" s="282">
        <f t="shared" si="3"/>
        <v>3</v>
      </c>
      <c r="L277" s="278">
        <f t="shared" si="4"/>
        <v>2022</v>
      </c>
      <c r="M277" s="282">
        <f t="shared" ca="1" si="5"/>
        <v>2</v>
      </c>
      <c r="N277" s="282">
        <f>MONTH(Таблица10[[#This Row],[Дата погрузки]])</f>
        <v>3</v>
      </c>
      <c r="O277" s="278" t="str">
        <f>Таблица10[[#This Row],[плательщик ЖД тариф]]</f>
        <v>ТрансКонтейнер</v>
      </c>
      <c r="P277" s="278"/>
      <c r="Q277" s="278"/>
      <c r="R277" s="278"/>
      <c r="S277" s="278"/>
      <c r="T277" s="278"/>
      <c r="U277" s="278"/>
      <c r="V277" s="278"/>
      <c r="W277" s="278"/>
      <c r="X277" s="278"/>
      <c r="Y277" s="278"/>
      <c r="Z277" s="278"/>
    </row>
    <row r="278" spans="1:26" ht="13.2">
      <c r="A278" s="278" t="s">
        <v>1466</v>
      </c>
      <c r="B278" s="281">
        <v>44637</v>
      </c>
      <c r="C278" s="278" t="s">
        <v>1787</v>
      </c>
      <c r="D278" s="278">
        <v>40</v>
      </c>
      <c r="E278" s="278" t="s">
        <v>1763</v>
      </c>
      <c r="F278" s="280"/>
      <c r="G278" s="281">
        <v>44642</v>
      </c>
      <c r="H278" s="278"/>
      <c r="I278" s="4" t="s">
        <v>99</v>
      </c>
      <c r="J278" s="278" t="s">
        <v>1455</v>
      </c>
      <c r="K278" s="282">
        <f t="shared" si="3"/>
        <v>3</v>
      </c>
      <c r="L278" s="278">
        <f t="shared" si="4"/>
        <v>2022</v>
      </c>
      <c r="M278" s="282">
        <f t="shared" ca="1" si="5"/>
        <v>5</v>
      </c>
      <c r="N278" s="282">
        <f>MONTH(Таблица10[[#This Row],[Дата погрузки]])</f>
        <v>3</v>
      </c>
      <c r="O278" s="278" t="str">
        <f>Таблица10[[#This Row],[плательщик ЖД тариф]]</f>
        <v>ТрансКонтейнер</v>
      </c>
      <c r="P278" s="278"/>
      <c r="Q278" s="278"/>
      <c r="R278" s="278"/>
      <c r="S278" s="278"/>
      <c r="T278" s="278"/>
      <c r="U278" s="278"/>
      <c r="V278" s="278"/>
      <c r="W278" s="278"/>
      <c r="X278" s="278"/>
      <c r="Y278" s="278"/>
      <c r="Z278" s="278"/>
    </row>
    <row r="279" spans="1:26" ht="13.2">
      <c r="A279" s="278" t="s">
        <v>1466</v>
      </c>
      <c r="B279" s="281">
        <v>44638</v>
      </c>
      <c r="C279" s="278" t="s">
        <v>1788</v>
      </c>
      <c r="D279" s="278">
        <v>40</v>
      </c>
      <c r="E279" s="278" t="s">
        <v>1763</v>
      </c>
      <c r="F279" s="280"/>
      <c r="G279" s="281">
        <v>44642</v>
      </c>
      <c r="H279" s="278"/>
      <c r="I279" s="4" t="s">
        <v>99</v>
      </c>
      <c r="J279" s="278" t="s">
        <v>1455</v>
      </c>
      <c r="K279" s="282">
        <f t="shared" si="3"/>
        <v>3</v>
      </c>
      <c r="L279" s="278">
        <f t="shared" si="4"/>
        <v>2022</v>
      </c>
      <c r="M279" s="282">
        <f t="shared" ca="1" si="5"/>
        <v>4</v>
      </c>
      <c r="N279" s="282">
        <f>MONTH(Таблица10[[#This Row],[Дата погрузки]])</f>
        <v>3</v>
      </c>
      <c r="O279" s="278" t="str">
        <f>Таблица10[[#This Row],[плательщик ЖД тариф]]</f>
        <v>ТрансКонтейнер</v>
      </c>
      <c r="P279" s="278"/>
      <c r="Q279" s="278"/>
      <c r="R279" s="278"/>
      <c r="S279" s="278"/>
      <c r="T279" s="278"/>
      <c r="U279" s="278"/>
      <c r="V279" s="278"/>
      <c r="W279" s="278"/>
      <c r="X279" s="278"/>
      <c r="Y279" s="278"/>
      <c r="Z279" s="278"/>
    </row>
    <row r="280" spans="1:26" ht="13.2">
      <c r="A280" s="278" t="s">
        <v>1789</v>
      </c>
      <c r="B280" s="281">
        <v>44638</v>
      </c>
      <c r="C280" s="278" t="s">
        <v>1790</v>
      </c>
      <c r="D280" s="278">
        <v>40</v>
      </c>
      <c r="E280" s="278" t="s">
        <v>1763</v>
      </c>
      <c r="F280" s="280">
        <v>0.41666666666666669</v>
      </c>
      <c r="G280" s="281">
        <v>44642</v>
      </c>
      <c r="H280" s="278"/>
      <c r="I280" s="4" t="s">
        <v>99</v>
      </c>
      <c r="J280" s="278" t="s">
        <v>1455</v>
      </c>
      <c r="K280" s="282">
        <f t="shared" si="3"/>
        <v>3</v>
      </c>
      <c r="L280" s="278">
        <f t="shared" si="4"/>
        <v>2022</v>
      </c>
      <c r="M280" s="282">
        <f t="shared" ca="1" si="5"/>
        <v>4</v>
      </c>
      <c r="N280" s="282">
        <f>MONTH(Таблица10[[#This Row],[Дата погрузки]])</f>
        <v>3</v>
      </c>
      <c r="O280" s="278" t="str">
        <f>Таблица10[[#This Row],[плательщик ЖД тариф]]</f>
        <v>ТрансКонтейнер</v>
      </c>
      <c r="P280" s="278"/>
      <c r="Q280" s="278"/>
      <c r="R280" s="278"/>
      <c r="S280" s="278"/>
      <c r="T280" s="278"/>
      <c r="U280" s="278"/>
      <c r="V280" s="278"/>
      <c r="W280" s="278"/>
      <c r="X280" s="278"/>
      <c r="Y280" s="278"/>
      <c r="Z280" s="278"/>
    </row>
    <row r="281" spans="1:26" ht="13.2">
      <c r="A281" s="278" t="s">
        <v>1466</v>
      </c>
      <c r="B281" s="281">
        <v>44638</v>
      </c>
      <c r="C281" s="278" t="s">
        <v>1791</v>
      </c>
      <c r="D281" s="278">
        <v>40</v>
      </c>
      <c r="E281" s="278" t="s">
        <v>1763</v>
      </c>
      <c r="F281" s="280"/>
      <c r="G281" s="281">
        <v>44639</v>
      </c>
      <c r="H281" s="278"/>
      <c r="I281" s="4" t="s">
        <v>99</v>
      </c>
      <c r="J281" s="278" t="s">
        <v>1455</v>
      </c>
      <c r="K281" s="282">
        <f t="shared" si="3"/>
        <v>3</v>
      </c>
      <c r="L281" s="278">
        <f t="shared" si="4"/>
        <v>2022</v>
      </c>
      <c r="M281" s="282">
        <f t="shared" ca="1" si="5"/>
        <v>1</v>
      </c>
      <c r="N281" s="282">
        <f>MONTH(Таблица10[[#This Row],[Дата погрузки]])</f>
        <v>3</v>
      </c>
      <c r="O281" s="278" t="str">
        <f>Таблица10[[#This Row],[плательщик ЖД тариф]]</f>
        <v>ТрансКонтейнер</v>
      </c>
      <c r="P281" s="278"/>
      <c r="Q281" s="278"/>
      <c r="R281" s="278"/>
      <c r="S281" s="278"/>
      <c r="T281" s="278"/>
      <c r="U281" s="278"/>
      <c r="V281" s="278"/>
      <c r="W281" s="278"/>
      <c r="X281" s="278"/>
      <c r="Y281" s="278"/>
      <c r="Z281" s="278"/>
    </row>
    <row r="282" spans="1:26" ht="13.2">
      <c r="A282" s="278" t="s">
        <v>1466</v>
      </c>
      <c r="B282" s="281">
        <v>44638</v>
      </c>
      <c r="C282" s="278" t="s">
        <v>1792</v>
      </c>
      <c r="D282" s="278">
        <v>40</v>
      </c>
      <c r="E282" s="278" t="s">
        <v>1763</v>
      </c>
      <c r="F282" s="280"/>
      <c r="G282" s="281">
        <v>44642</v>
      </c>
      <c r="H282" s="278"/>
      <c r="I282" s="4" t="s">
        <v>99</v>
      </c>
      <c r="J282" s="278" t="s">
        <v>1455</v>
      </c>
      <c r="K282" s="282">
        <f t="shared" si="3"/>
        <v>3</v>
      </c>
      <c r="L282" s="278">
        <f t="shared" si="4"/>
        <v>2022</v>
      </c>
      <c r="M282" s="282">
        <f t="shared" ca="1" si="5"/>
        <v>4</v>
      </c>
      <c r="N282" s="282">
        <f>MONTH(Таблица10[[#This Row],[Дата погрузки]])</f>
        <v>3</v>
      </c>
      <c r="O282" s="278" t="str">
        <f>Таблица10[[#This Row],[плательщик ЖД тариф]]</f>
        <v>ТрансКонтейнер</v>
      </c>
      <c r="P282" s="278"/>
      <c r="Q282" s="278"/>
      <c r="R282" s="278"/>
      <c r="S282" s="278"/>
      <c r="T282" s="278"/>
      <c r="U282" s="278"/>
      <c r="V282" s="278"/>
      <c r="W282" s="278"/>
      <c r="X282" s="278"/>
      <c r="Y282" s="278"/>
      <c r="Z282" s="278"/>
    </row>
    <row r="283" spans="1:26" ht="13.2">
      <c r="A283" s="278" t="s">
        <v>1558</v>
      </c>
      <c r="B283" s="281">
        <v>44638</v>
      </c>
      <c r="C283" s="278" t="s">
        <v>1793</v>
      </c>
      <c r="D283" s="278">
        <v>40</v>
      </c>
      <c r="E283" s="278" t="s">
        <v>1763</v>
      </c>
      <c r="F283" s="280">
        <v>0.5</v>
      </c>
      <c r="G283" s="281">
        <v>44642</v>
      </c>
      <c r="H283" s="278"/>
      <c r="I283" s="4" t="s">
        <v>99</v>
      </c>
      <c r="J283" s="278" t="s">
        <v>1455</v>
      </c>
      <c r="K283" s="282">
        <f t="shared" si="3"/>
        <v>3</v>
      </c>
      <c r="L283" s="278">
        <f t="shared" si="4"/>
        <v>2022</v>
      </c>
      <c r="M283" s="282">
        <f t="shared" ca="1" si="5"/>
        <v>4</v>
      </c>
      <c r="N283" s="282">
        <f>MONTH(Таблица10[[#This Row],[Дата погрузки]])</f>
        <v>3</v>
      </c>
      <c r="O283" s="278" t="str">
        <f>Таблица10[[#This Row],[плательщик ЖД тариф]]</f>
        <v>ТрансКонтейнер</v>
      </c>
      <c r="P283" s="278"/>
      <c r="Q283" s="278"/>
      <c r="R283" s="278"/>
      <c r="S283" s="278"/>
      <c r="T283" s="278"/>
      <c r="U283" s="278"/>
      <c r="V283" s="278"/>
      <c r="W283" s="278"/>
      <c r="X283" s="278"/>
      <c r="Y283" s="278"/>
      <c r="Z283" s="278"/>
    </row>
    <row r="284" spans="1:26" ht="13.2">
      <c r="A284" s="278" t="s">
        <v>1558</v>
      </c>
      <c r="B284" s="281">
        <v>44638</v>
      </c>
      <c r="C284" s="278" t="s">
        <v>1794</v>
      </c>
      <c r="D284" s="278">
        <v>40</v>
      </c>
      <c r="E284" s="278" t="s">
        <v>1763</v>
      </c>
      <c r="F284" s="280">
        <v>0.33333333333333331</v>
      </c>
      <c r="G284" s="281">
        <v>44642</v>
      </c>
      <c r="H284" s="278"/>
      <c r="I284" s="4" t="s">
        <v>99</v>
      </c>
      <c r="J284" s="278" t="s">
        <v>1455</v>
      </c>
      <c r="K284" s="282">
        <f t="shared" si="3"/>
        <v>3</v>
      </c>
      <c r="L284" s="278">
        <f t="shared" si="4"/>
        <v>2022</v>
      </c>
      <c r="M284" s="282">
        <f t="shared" ca="1" si="5"/>
        <v>4</v>
      </c>
      <c r="N284" s="282">
        <f>MONTH(Таблица10[[#This Row],[Дата погрузки]])</f>
        <v>3</v>
      </c>
      <c r="O284" s="278" t="str">
        <f>Таблица10[[#This Row],[плательщик ЖД тариф]]</f>
        <v>ТрансКонтейнер</v>
      </c>
      <c r="P284" s="278"/>
      <c r="Q284" s="278"/>
      <c r="R284" s="278"/>
      <c r="S284" s="278"/>
      <c r="T284" s="278"/>
      <c r="U284" s="278"/>
      <c r="V284" s="278"/>
      <c r="W284" s="278"/>
      <c r="X284" s="278"/>
      <c r="Y284" s="278"/>
      <c r="Z284" s="278"/>
    </row>
    <row r="285" spans="1:26" ht="13.2">
      <c r="A285" s="278" t="s">
        <v>1456</v>
      </c>
      <c r="B285" s="281">
        <v>44638</v>
      </c>
      <c r="C285" s="278" t="s">
        <v>1795</v>
      </c>
      <c r="D285" s="278">
        <v>40</v>
      </c>
      <c r="E285" s="278" t="s">
        <v>1763</v>
      </c>
      <c r="F285" s="280">
        <v>0.89583333333333337</v>
      </c>
      <c r="G285" s="281">
        <v>44642</v>
      </c>
      <c r="H285" s="278"/>
      <c r="I285" s="4" t="s">
        <v>99</v>
      </c>
      <c r="J285" s="278" t="s">
        <v>1455</v>
      </c>
      <c r="K285" s="282">
        <f t="shared" si="3"/>
        <v>3</v>
      </c>
      <c r="L285" s="278">
        <f t="shared" si="4"/>
        <v>2022</v>
      </c>
      <c r="M285" s="282">
        <f t="shared" ca="1" si="5"/>
        <v>4</v>
      </c>
      <c r="N285" s="282">
        <f>MONTH(Таблица10[[#This Row],[Дата погрузки]])</f>
        <v>3</v>
      </c>
      <c r="O285" s="278" t="str">
        <f>Таблица10[[#This Row],[плательщик ЖД тариф]]</f>
        <v>ТрансКонтейнер</v>
      </c>
      <c r="P285" s="278"/>
      <c r="Q285" s="278"/>
      <c r="R285" s="278"/>
      <c r="S285" s="278"/>
      <c r="T285" s="278"/>
      <c r="U285" s="278"/>
      <c r="V285" s="278"/>
      <c r="W285" s="278"/>
      <c r="X285" s="278"/>
      <c r="Y285" s="278"/>
      <c r="Z285" s="278"/>
    </row>
    <row r="286" spans="1:26" ht="13.2">
      <c r="A286" s="278" t="s">
        <v>1789</v>
      </c>
      <c r="B286" s="281">
        <v>44639</v>
      </c>
      <c r="C286" s="278" t="s">
        <v>1796</v>
      </c>
      <c r="D286" s="278">
        <v>40</v>
      </c>
      <c r="E286" s="278" t="s">
        <v>1539</v>
      </c>
      <c r="F286" s="280">
        <v>0.375</v>
      </c>
      <c r="G286" s="281">
        <v>44642</v>
      </c>
      <c r="H286" s="278"/>
      <c r="I286" s="4" t="s">
        <v>99</v>
      </c>
      <c r="J286" s="278" t="s">
        <v>1455</v>
      </c>
      <c r="K286" s="282">
        <f t="shared" si="3"/>
        <v>3</v>
      </c>
      <c r="L286" s="278">
        <f t="shared" si="4"/>
        <v>2022</v>
      </c>
      <c r="M286" s="282">
        <f t="shared" ca="1" si="5"/>
        <v>3</v>
      </c>
      <c r="N286" s="282">
        <f>MONTH(Таблица10[[#This Row],[Дата погрузки]])</f>
        <v>3</v>
      </c>
      <c r="O286" s="278" t="str">
        <f>Таблица10[[#This Row],[плательщик ЖД тариф]]</f>
        <v>ТрансКонтейнер</v>
      </c>
      <c r="P286" s="278"/>
      <c r="Q286" s="278"/>
      <c r="R286" s="278"/>
      <c r="S286" s="278"/>
      <c r="T286" s="278"/>
      <c r="U286" s="278"/>
      <c r="V286" s="278"/>
      <c r="W286" s="278"/>
      <c r="X286" s="278"/>
      <c r="Y286" s="278"/>
      <c r="Z286" s="278"/>
    </row>
    <row r="287" spans="1:26" ht="13.2">
      <c r="A287" s="278" t="s">
        <v>1489</v>
      </c>
      <c r="B287" s="281">
        <v>44641</v>
      </c>
      <c r="C287" s="278" t="s">
        <v>1797</v>
      </c>
      <c r="D287" s="278">
        <v>40</v>
      </c>
      <c r="E287" s="278" t="s">
        <v>1568</v>
      </c>
      <c r="F287" s="280">
        <v>0.5</v>
      </c>
      <c r="G287" s="281">
        <v>44644</v>
      </c>
      <c r="H287" s="278"/>
      <c r="I287" s="4" t="s">
        <v>99</v>
      </c>
      <c r="J287" s="278" t="s">
        <v>1455</v>
      </c>
      <c r="K287" s="282">
        <f t="shared" si="3"/>
        <v>3</v>
      </c>
      <c r="L287" s="278">
        <f t="shared" si="4"/>
        <v>2022</v>
      </c>
      <c r="M287" s="282">
        <f t="shared" ca="1" si="5"/>
        <v>3</v>
      </c>
      <c r="N287" s="282">
        <f>MONTH(Таблица10[[#This Row],[Дата погрузки]])</f>
        <v>3</v>
      </c>
      <c r="O287" s="278" t="str">
        <f>Таблица10[[#This Row],[плательщик ЖД тариф]]</f>
        <v>ТрансКонтейнер</v>
      </c>
      <c r="P287" s="278"/>
      <c r="Q287" s="278"/>
      <c r="R287" s="278"/>
      <c r="S287" s="278"/>
      <c r="T287" s="278"/>
      <c r="U287" s="278"/>
      <c r="V287" s="278"/>
      <c r="W287" s="278"/>
      <c r="X287" s="278"/>
      <c r="Y287" s="278"/>
      <c r="Z287" s="278"/>
    </row>
    <row r="288" spans="1:26" ht="13.2">
      <c r="A288" s="278" t="s">
        <v>1456</v>
      </c>
      <c r="B288" s="281">
        <v>44641</v>
      </c>
      <c r="C288" s="278" t="s">
        <v>1798</v>
      </c>
      <c r="D288" s="278">
        <v>40</v>
      </c>
      <c r="E288" s="278" t="s">
        <v>1568</v>
      </c>
      <c r="F288" s="280">
        <v>0.5</v>
      </c>
      <c r="G288" s="281">
        <v>44644</v>
      </c>
      <c r="H288" s="278"/>
      <c r="I288" s="4" t="s">
        <v>99</v>
      </c>
      <c r="J288" s="278" t="s">
        <v>1455</v>
      </c>
      <c r="K288" s="282">
        <f t="shared" si="3"/>
        <v>3</v>
      </c>
      <c r="L288" s="278">
        <f t="shared" si="4"/>
        <v>2022</v>
      </c>
      <c r="M288" s="282">
        <f t="shared" ca="1" si="5"/>
        <v>3</v>
      </c>
      <c r="N288" s="282">
        <f>MONTH(Таблица10[[#This Row],[Дата погрузки]])</f>
        <v>3</v>
      </c>
      <c r="O288" s="278" t="str">
        <f>Таблица10[[#This Row],[плательщик ЖД тариф]]</f>
        <v>ТрансКонтейнер</v>
      </c>
      <c r="P288" s="278"/>
      <c r="Q288" s="278"/>
      <c r="R288" s="278"/>
      <c r="S288" s="278"/>
      <c r="T288" s="278"/>
      <c r="U288" s="278"/>
      <c r="V288" s="278"/>
      <c r="W288" s="278"/>
      <c r="X288" s="278"/>
      <c r="Y288" s="278"/>
      <c r="Z288" s="278"/>
    </row>
    <row r="289" spans="1:26" ht="13.2">
      <c r="A289" s="278" t="s">
        <v>1789</v>
      </c>
      <c r="B289" s="281">
        <v>44641</v>
      </c>
      <c r="C289" s="278" t="s">
        <v>1799</v>
      </c>
      <c r="D289" s="278">
        <v>40</v>
      </c>
      <c r="E289" s="278" t="s">
        <v>1568</v>
      </c>
      <c r="F289" s="280">
        <v>0.58333333333333337</v>
      </c>
      <c r="G289" s="281">
        <v>44644</v>
      </c>
      <c r="H289" s="278"/>
      <c r="I289" s="4" t="s">
        <v>99</v>
      </c>
      <c r="J289" s="278" t="s">
        <v>1455</v>
      </c>
      <c r="K289" s="282">
        <f t="shared" si="3"/>
        <v>3</v>
      </c>
      <c r="L289" s="278">
        <f t="shared" si="4"/>
        <v>2022</v>
      </c>
      <c r="M289" s="282">
        <f t="shared" ca="1" si="5"/>
        <v>3</v>
      </c>
      <c r="N289" s="282">
        <f>MONTH(Таблица10[[#This Row],[Дата погрузки]])</f>
        <v>3</v>
      </c>
      <c r="O289" s="278" t="str">
        <f>Таблица10[[#This Row],[плательщик ЖД тариф]]</f>
        <v>ТрансКонтейнер</v>
      </c>
      <c r="P289" s="278"/>
      <c r="Q289" s="278"/>
      <c r="R289" s="278"/>
      <c r="S289" s="278"/>
      <c r="T289" s="278"/>
      <c r="U289" s="278"/>
      <c r="V289" s="278"/>
      <c r="W289" s="278"/>
      <c r="X289" s="278"/>
      <c r="Y289" s="278"/>
      <c r="Z289" s="278"/>
    </row>
    <row r="290" spans="1:26" ht="13.2">
      <c r="A290" s="278" t="s">
        <v>1789</v>
      </c>
      <c r="B290" s="281">
        <v>44641</v>
      </c>
      <c r="C290" s="278" t="s">
        <v>1800</v>
      </c>
      <c r="D290" s="278">
        <v>40</v>
      </c>
      <c r="E290" s="278" t="s">
        <v>1537</v>
      </c>
      <c r="F290" s="280">
        <v>0.45833333333333331</v>
      </c>
      <c r="G290" s="281">
        <v>44644</v>
      </c>
      <c r="H290" s="278"/>
      <c r="I290" s="4" t="s">
        <v>99</v>
      </c>
      <c r="J290" s="278" t="s">
        <v>1455</v>
      </c>
      <c r="K290" s="282">
        <f t="shared" si="3"/>
        <v>3</v>
      </c>
      <c r="L290" s="278">
        <f t="shared" si="4"/>
        <v>2022</v>
      </c>
      <c r="M290" s="282">
        <f t="shared" ca="1" si="5"/>
        <v>3</v>
      </c>
      <c r="N290" s="282">
        <f>MONTH(Таблица10[[#This Row],[Дата погрузки]])</f>
        <v>3</v>
      </c>
      <c r="O290" s="278" t="str">
        <f>Таблица10[[#This Row],[плательщик ЖД тариф]]</f>
        <v>ТрансКонтейнер</v>
      </c>
      <c r="P290" s="278"/>
      <c r="Q290" s="278"/>
      <c r="R290" s="278"/>
      <c r="S290" s="278"/>
      <c r="T290" s="278"/>
      <c r="U290" s="278"/>
      <c r="V290" s="278"/>
      <c r="W290" s="278"/>
      <c r="X290" s="278"/>
      <c r="Y290" s="278"/>
      <c r="Z290" s="278"/>
    </row>
    <row r="291" spans="1:26" ht="13.2">
      <c r="A291" s="278" t="s">
        <v>1456</v>
      </c>
      <c r="B291" s="281">
        <v>44641</v>
      </c>
      <c r="C291" s="278" t="s">
        <v>1801</v>
      </c>
      <c r="D291" s="278">
        <v>40</v>
      </c>
      <c r="E291" s="278" t="s">
        <v>1539</v>
      </c>
      <c r="F291" s="280">
        <v>0.875</v>
      </c>
      <c r="G291" s="281">
        <v>44644</v>
      </c>
      <c r="H291" s="278"/>
      <c r="I291" s="4" t="s">
        <v>99</v>
      </c>
      <c r="J291" s="278" t="s">
        <v>1455</v>
      </c>
      <c r="K291" s="282">
        <f t="shared" si="3"/>
        <v>3</v>
      </c>
      <c r="L291" s="278">
        <f t="shared" si="4"/>
        <v>2022</v>
      </c>
      <c r="M291" s="282">
        <f t="shared" ca="1" si="5"/>
        <v>3</v>
      </c>
      <c r="N291" s="282">
        <f>MONTH(Таблица10[[#This Row],[Дата погрузки]])</f>
        <v>3</v>
      </c>
      <c r="O291" s="278" t="str">
        <f>Таблица10[[#This Row],[плательщик ЖД тариф]]</f>
        <v>ТрансКонтейнер</v>
      </c>
      <c r="P291" s="278"/>
      <c r="Q291" s="278"/>
      <c r="R291" s="278"/>
      <c r="S291" s="278"/>
      <c r="T291" s="278"/>
      <c r="U291" s="278"/>
      <c r="V291" s="278"/>
      <c r="W291" s="278"/>
      <c r="X291" s="278"/>
      <c r="Y291" s="278"/>
      <c r="Z291" s="278"/>
    </row>
    <row r="292" spans="1:26" ht="13.2">
      <c r="A292" s="278" t="s">
        <v>1456</v>
      </c>
      <c r="B292" s="281">
        <v>44641</v>
      </c>
      <c r="C292" s="278" t="s">
        <v>1802</v>
      </c>
      <c r="D292" s="278">
        <v>40</v>
      </c>
      <c r="E292" s="278" t="s">
        <v>1568</v>
      </c>
      <c r="F292" s="280">
        <v>4.1666666666666664E-2</v>
      </c>
      <c r="G292" s="281">
        <v>44644</v>
      </c>
      <c r="H292" s="278"/>
      <c r="I292" s="4" t="s">
        <v>99</v>
      </c>
      <c r="J292" s="278" t="s">
        <v>1455</v>
      </c>
      <c r="K292" s="282">
        <f t="shared" si="3"/>
        <v>3</v>
      </c>
      <c r="L292" s="278">
        <f t="shared" si="4"/>
        <v>2022</v>
      </c>
      <c r="M292" s="282">
        <f t="shared" ca="1" si="5"/>
        <v>3</v>
      </c>
      <c r="N292" s="282">
        <f>MONTH(Таблица10[[#This Row],[Дата погрузки]])</f>
        <v>3</v>
      </c>
      <c r="O292" s="278" t="str">
        <f>Таблица10[[#This Row],[плательщик ЖД тариф]]</f>
        <v>ТрансКонтейнер</v>
      </c>
      <c r="P292" s="278"/>
      <c r="Q292" s="278"/>
      <c r="R292" s="278"/>
      <c r="S292" s="278"/>
      <c r="T292" s="278"/>
      <c r="U292" s="278"/>
      <c r="V292" s="278"/>
      <c r="W292" s="278"/>
      <c r="X292" s="278"/>
      <c r="Y292" s="278"/>
      <c r="Z292" s="278"/>
    </row>
    <row r="293" spans="1:26" ht="13.2">
      <c r="A293" s="278" t="s">
        <v>1466</v>
      </c>
      <c r="B293" s="281">
        <v>44641</v>
      </c>
      <c r="C293" s="278" t="s">
        <v>1803</v>
      </c>
      <c r="D293" s="278">
        <v>40</v>
      </c>
      <c r="E293" s="278" t="s">
        <v>1568</v>
      </c>
      <c r="F293" s="280"/>
      <c r="G293" s="281">
        <v>44644</v>
      </c>
      <c r="H293" s="278"/>
      <c r="I293" s="4" t="s">
        <v>99</v>
      </c>
      <c r="J293" s="278" t="s">
        <v>1455</v>
      </c>
      <c r="K293" s="282">
        <f t="shared" si="3"/>
        <v>3</v>
      </c>
      <c r="L293" s="278">
        <f t="shared" si="4"/>
        <v>2022</v>
      </c>
      <c r="M293" s="282">
        <f t="shared" ca="1" si="5"/>
        <v>3</v>
      </c>
      <c r="N293" s="282">
        <f>MONTH(Таблица10[[#This Row],[Дата погрузки]])</f>
        <v>3</v>
      </c>
      <c r="O293" s="278" t="str">
        <f>Таблица10[[#This Row],[плательщик ЖД тариф]]</f>
        <v>ТрансКонтейнер</v>
      </c>
      <c r="P293" s="278"/>
      <c r="Q293" s="278"/>
      <c r="R293" s="278"/>
      <c r="S293" s="278"/>
      <c r="T293" s="278"/>
      <c r="U293" s="278"/>
      <c r="V293" s="278"/>
      <c r="W293" s="278"/>
      <c r="X293" s="278"/>
      <c r="Y293" s="278"/>
      <c r="Z293" s="278"/>
    </row>
    <row r="294" spans="1:26" ht="13.2">
      <c r="A294" s="278" t="s">
        <v>1456</v>
      </c>
      <c r="B294" s="281">
        <v>44642</v>
      </c>
      <c r="C294" s="278" t="s">
        <v>1804</v>
      </c>
      <c r="D294" s="278">
        <v>40</v>
      </c>
      <c r="E294" s="278" t="s">
        <v>1568</v>
      </c>
      <c r="F294" s="280">
        <v>4.1666666666666664E-2</v>
      </c>
      <c r="G294" s="281">
        <v>44644</v>
      </c>
      <c r="H294" s="278"/>
      <c r="I294" s="4" t="s">
        <v>99</v>
      </c>
      <c r="J294" s="278" t="s">
        <v>1455</v>
      </c>
      <c r="K294" s="282">
        <f t="shared" si="3"/>
        <v>3</v>
      </c>
      <c r="L294" s="278">
        <f t="shared" si="4"/>
        <v>2022</v>
      </c>
      <c r="M294" s="282">
        <f t="shared" ca="1" si="5"/>
        <v>2</v>
      </c>
      <c r="N294" s="282">
        <f>MONTH(Таблица10[[#This Row],[Дата погрузки]])</f>
        <v>3</v>
      </c>
      <c r="O294" s="278" t="str">
        <f>Таблица10[[#This Row],[плательщик ЖД тариф]]</f>
        <v>ТрансКонтейнер</v>
      </c>
      <c r="P294" s="278"/>
      <c r="Q294" s="278"/>
      <c r="R294" s="278"/>
      <c r="S294" s="278"/>
      <c r="T294" s="278"/>
      <c r="U294" s="278"/>
      <c r="V294" s="278"/>
      <c r="W294" s="278"/>
      <c r="X294" s="278"/>
      <c r="Y294" s="278"/>
      <c r="Z294" s="278"/>
    </row>
    <row r="295" spans="1:26" ht="13.2">
      <c r="A295" s="278" t="s">
        <v>1456</v>
      </c>
      <c r="B295" s="281">
        <v>44642</v>
      </c>
      <c r="C295" s="278" t="s">
        <v>1805</v>
      </c>
      <c r="D295" s="278">
        <v>40</v>
      </c>
      <c r="E295" s="278" t="s">
        <v>1568</v>
      </c>
      <c r="F295" s="280">
        <v>0.89583333333333337</v>
      </c>
      <c r="G295" s="281">
        <v>44644</v>
      </c>
      <c r="H295" s="278"/>
      <c r="I295" s="4" t="s">
        <v>99</v>
      </c>
      <c r="J295" s="278" t="s">
        <v>1455</v>
      </c>
      <c r="K295" s="282">
        <f t="shared" si="3"/>
        <v>3</v>
      </c>
      <c r="L295" s="278">
        <f t="shared" si="4"/>
        <v>2022</v>
      </c>
      <c r="M295" s="282">
        <f t="shared" ca="1" si="5"/>
        <v>2</v>
      </c>
      <c r="N295" s="282">
        <f>MONTH(Таблица10[[#This Row],[Дата погрузки]])</f>
        <v>3</v>
      </c>
      <c r="O295" s="278" t="str">
        <f>Таблица10[[#This Row],[плательщик ЖД тариф]]</f>
        <v>ТрансКонтейнер</v>
      </c>
      <c r="P295" s="278"/>
      <c r="Q295" s="278"/>
      <c r="R295" s="278"/>
      <c r="S295" s="278"/>
      <c r="T295" s="278"/>
      <c r="U295" s="278"/>
      <c r="V295" s="278"/>
      <c r="W295" s="278"/>
      <c r="X295" s="278"/>
      <c r="Y295" s="278"/>
      <c r="Z295" s="278"/>
    </row>
    <row r="296" spans="1:26" ht="13.2">
      <c r="A296" s="278" t="s">
        <v>1497</v>
      </c>
      <c r="B296" s="281">
        <v>44643</v>
      </c>
      <c r="C296" t="s">
        <v>1806</v>
      </c>
      <c r="D296" s="278">
        <v>40</v>
      </c>
      <c r="E296" s="278" t="s">
        <v>1518</v>
      </c>
      <c r="F296" s="280">
        <v>0.75</v>
      </c>
      <c r="G296" s="281">
        <v>44646</v>
      </c>
      <c r="H296" s="278"/>
      <c r="I296" s="4" t="s">
        <v>99</v>
      </c>
      <c r="J296" s="278" t="s">
        <v>1455</v>
      </c>
      <c r="K296" s="282">
        <f t="shared" si="3"/>
        <v>3</v>
      </c>
      <c r="L296" s="278">
        <f t="shared" si="4"/>
        <v>2022</v>
      </c>
      <c r="M296" s="282">
        <f t="shared" ca="1" si="5"/>
        <v>3</v>
      </c>
      <c r="N296" s="282">
        <f>MONTH(Таблица10[[#This Row],[Дата погрузки]])</f>
        <v>3</v>
      </c>
      <c r="O296" s="278" t="str">
        <f>Таблица10[[#This Row],[плательщик ЖД тариф]]</f>
        <v>ТрансКонтейнер</v>
      </c>
      <c r="P296" s="278"/>
      <c r="Q296" s="278"/>
      <c r="R296" s="278"/>
      <c r="S296" s="278"/>
      <c r="T296" s="278"/>
      <c r="U296" s="278"/>
      <c r="V296" s="278"/>
      <c r="W296" s="278"/>
      <c r="X296" s="278"/>
      <c r="Y296" s="278"/>
      <c r="Z296" s="278"/>
    </row>
    <row r="297" spans="1:26" ht="13.2">
      <c r="A297" s="278" t="s">
        <v>1599</v>
      </c>
      <c r="B297" s="281">
        <v>44643</v>
      </c>
      <c r="C297" t="s">
        <v>1807</v>
      </c>
      <c r="D297" s="278">
        <v>40</v>
      </c>
      <c r="E297" s="278" t="s">
        <v>1537</v>
      </c>
      <c r="F297" s="280">
        <v>0.5</v>
      </c>
      <c r="G297" s="281">
        <v>44646</v>
      </c>
      <c r="H297" s="278"/>
      <c r="I297" s="4" t="s">
        <v>99</v>
      </c>
      <c r="J297" s="278" t="s">
        <v>1455</v>
      </c>
      <c r="K297" s="282">
        <f t="shared" si="3"/>
        <v>3</v>
      </c>
      <c r="L297" s="278">
        <f t="shared" si="4"/>
        <v>2022</v>
      </c>
      <c r="M297" s="282">
        <f t="shared" ca="1" si="5"/>
        <v>3</v>
      </c>
      <c r="N297" s="282">
        <f>MONTH(Таблица10[[#This Row],[Дата погрузки]])</f>
        <v>3</v>
      </c>
      <c r="O297" s="278" t="str">
        <f>Таблица10[[#This Row],[плательщик ЖД тариф]]</f>
        <v>ТрансКонтейнер</v>
      </c>
      <c r="P297" s="278"/>
      <c r="Q297" s="278"/>
      <c r="R297" s="278"/>
      <c r="S297" s="278"/>
      <c r="T297" s="278"/>
      <c r="U297" s="278"/>
      <c r="V297" s="278"/>
      <c r="W297" s="278"/>
      <c r="X297" s="278"/>
      <c r="Y297" s="278"/>
      <c r="Z297" s="278"/>
    </row>
    <row r="298" spans="1:26" ht="13.2">
      <c r="A298" s="278" t="s">
        <v>1489</v>
      </c>
      <c r="B298" s="281">
        <v>44643</v>
      </c>
      <c r="C298" s="278" t="s">
        <v>1808</v>
      </c>
      <c r="D298" s="278">
        <v>40</v>
      </c>
      <c r="E298" s="278" t="s">
        <v>1507</v>
      </c>
      <c r="F298" s="280">
        <v>0.29166666666666669</v>
      </c>
      <c r="G298" s="281">
        <v>44644</v>
      </c>
      <c r="H298" s="278"/>
      <c r="I298" s="4" t="s">
        <v>99</v>
      </c>
      <c r="J298" s="278" t="s">
        <v>1455</v>
      </c>
      <c r="K298" s="282">
        <f t="shared" si="3"/>
        <v>3</v>
      </c>
      <c r="L298" s="278">
        <f t="shared" si="4"/>
        <v>2022</v>
      </c>
      <c r="M298" s="282">
        <f t="shared" ca="1" si="5"/>
        <v>1</v>
      </c>
      <c r="N298" s="282">
        <f>MONTH(Таблица10[[#This Row],[Дата погрузки]])</f>
        <v>3</v>
      </c>
      <c r="O298" s="278" t="str">
        <f>Таблица10[[#This Row],[плательщик ЖД тариф]]</f>
        <v>ТрансКонтейнер</v>
      </c>
      <c r="P298" s="278"/>
      <c r="Q298" s="278"/>
      <c r="R298" s="278"/>
      <c r="S298" s="278"/>
      <c r="T298" s="278"/>
      <c r="U298" s="278"/>
      <c r="V298" s="278"/>
      <c r="W298" s="278"/>
      <c r="X298" s="278"/>
      <c r="Y298" s="278"/>
      <c r="Z298" s="278"/>
    </row>
    <row r="299" spans="1:26" ht="13.2">
      <c r="A299" s="278" t="s">
        <v>1466</v>
      </c>
      <c r="B299" s="281">
        <v>44643</v>
      </c>
      <c r="C299" s="278" t="s">
        <v>1809</v>
      </c>
      <c r="D299" s="278">
        <v>40</v>
      </c>
      <c r="E299" s="278" t="s">
        <v>1692</v>
      </c>
      <c r="F299" s="280"/>
      <c r="G299" s="281">
        <v>44646</v>
      </c>
      <c r="H299" s="278"/>
      <c r="I299" s="4" t="s">
        <v>99</v>
      </c>
      <c r="J299" s="278" t="s">
        <v>1455</v>
      </c>
      <c r="K299" s="282">
        <f t="shared" si="3"/>
        <v>3</v>
      </c>
      <c r="L299" s="278">
        <f t="shared" si="4"/>
        <v>2022</v>
      </c>
      <c r="M299" s="282">
        <f t="shared" ca="1" si="5"/>
        <v>3</v>
      </c>
      <c r="N299" s="282">
        <f>MONTH(Таблица10[[#This Row],[Дата погрузки]])</f>
        <v>3</v>
      </c>
      <c r="O299" s="278" t="str">
        <f>Таблица10[[#This Row],[плательщик ЖД тариф]]</f>
        <v>ТрансКонтейнер</v>
      </c>
      <c r="P299" s="278"/>
      <c r="Q299" s="278"/>
      <c r="R299" s="278"/>
      <c r="S299" s="278"/>
      <c r="T299" s="278"/>
      <c r="U299" s="278"/>
      <c r="V299" s="278"/>
      <c r="W299" s="278"/>
      <c r="X299" s="278"/>
      <c r="Y299" s="278"/>
      <c r="Z299" s="278"/>
    </row>
    <row r="300" spans="1:26" ht="13.2">
      <c r="A300" s="278" t="s">
        <v>1466</v>
      </c>
      <c r="B300" s="281">
        <v>44643</v>
      </c>
      <c r="C300" s="278" t="s">
        <v>1810</v>
      </c>
      <c r="D300" s="278">
        <v>40</v>
      </c>
      <c r="E300" s="278" t="s">
        <v>1692</v>
      </c>
      <c r="F300" s="280"/>
      <c r="G300" s="281">
        <v>44644</v>
      </c>
      <c r="H300" s="278"/>
      <c r="I300" s="4" t="s">
        <v>99</v>
      </c>
      <c r="J300" s="278" t="s">
        <v>1455</v>
      </c>
      <c r="K300" s="282">
        <f t="shared" si="3"/>
        <v>3</v>
      </c>
      <c r="L300" s="278">
        <f t="shared" si="4"/>
        <v>2022</v>
      </c>
      <c r="M300" s="282">
        <f t="shared" ca="1" si="5"/>
        <v>1</v>
      </c>
      <c r="N300" s="282">
        <f>MONTH(Таблица10[[#This Row],[Дата погрузки]])</f>
        <v>3</v>
      </c>
      <c r="O300" s="278" t="str">
        <f>Таблица10[[#This Row],[плательщик ЖД тариф]]</f>
        <v>ТрансКонтейнер</v>
      </c>
      <c r="P300" s="278"/>
      <c r="Q300" s="278"/>
      <c r="R300" s="278"/>
      <c r="S300" s="278"/>
      <c r="T300" s="278"/>
      <c r="U300" s="278"/>
      <c r="V300" s="278"/>
      <c r="W300" s="278"/>
      <c r="X300" s="278"/>
      <c r="Y300" s="278"/>
      <c r="Z300" s="278"/>
    </row>
    <row r="301" spans="1:26" ht="13.2">
      <c r="A301" s="278" t="s">
        <v>1466</v>
      </c>
      <c r="B301" s="281">
        <v>44643</v>
      </c>
      <c r="C301" s="278" t="s">
        <v>1811</v>
      </c>
      <c r="D301" s="278">
        <v>40</v>
      </c>
      <c r="E301" s="278" t="s">
        <v>1692</v>
      </c>
      <c r="F301" s="280"/>
      <c r="G301" s="281">
        <v>44646</v>
      </c>
      <c r="H301" s="278"/>
      <c r="I301" s="4" t="s">
        <v>99</v>
      </c>
      <c r="J301" s="278" t="s">
        <v>1455</v>
      </c>
      <c r="K301" s="282">
        <f t="shared" si="3"/>
        <v>3</v>
      </c>
      <c r="L301" s="278">
        <f t="shared" si="4"/>
        <v>2022</v>
      </c>
      <c r="M301" s="282">
        <f t="shared" ca="1" si="5"/>
        <v>3</v>
      </c>
      <c r="N301" s="282">
        <f>MONTH(Таблица10[[#This Row],[Дата погрузки]])</f>
        <v>3</v>
      </c>
      <c r="O301" s="278" t="str">
        <f>Таблица10[[#This Row],[плательщик ЖД тариф]]</f>
        <v>ТрансКонтейнер</v>
      </c>
      <c r="P301" s="278"/>
      <c r="Q301" s="278"/>
      <c r="R301" s="278"/>
      <c r="S301" s="278"/>
      <c r="T301" s="278"/>
      <c r="U301" s="278"/>
      <c r="V301" s="278"/>
      <c r="W301" s="278"/>
      <c r="X301" s="278"/>
      <c r="Y301" s="278"/>
      <c r="Z301" s="278"/>
    </row>
    <row r="302" spans="1:26" ht="13.2">
      <c r="A302" s="278" t="s">
        <v>1466</v>
      </c>
      <c r="B302" s="281">
        <v>44643</v>
      </c>
      <c r="C302" s="278" t="s">
        <v>1812</v>
      </c>
      <c r="D302" s="278">
        <v>40</v>
      </c>
      <c r="E302" s="278" t="s">
        <v>1692</v>
      </c>
      <c r="F302" s="280"/>
      <c r="G302" s="281">
        <v>44646</v>
      </c>
      <c r="H302" s="278"/>
      <c r="I302" s="4" t="s">
        <v>99</v>
      </c>
      <c r="J302" s="278" t="s">
        <v>1455</v>
      </c>
      <c r="K302" s="282">
        <f t="shared" si="3"/>
        <v>3</v>
      </c>
      <c r="L302" s="278">
        <f t="shared" si="4"/>
        <v>2022</v>
      </c>
      <c r="M302" s="282">
        <f t="shared" ca="1" si="5"/>
        <v>3</v>
      </c>
      <c r="N302" s="282">
        <f>MONTH(Таблица10[[#This Row],[Дата погрузки]])</f>
        <v>3</v>
      </c>
      <c r="O302" s="278" t="str">
        <f>Таблица10[[#This Row],[плательщик ЖД тариф]]</f>
        <v>ТрансКонтейнер</v>
      </c>
      <c r="P302" s="278"/>
      <c r="Q302" s="278"/>
      <c r="R302" s="278"/>
      <c r="S302" s="278"/>
      <c r="T302" s="278"/>
      <c r="U302" s="278"/>
      <c r="V302" s="278"/>
      <c r="W302" s="278"/>
      <c r="X302" s="278"/>
      <c r="Y302" s="278"/>
      <c r="Z302" s="278"/>
    </row>
    <row r="303" spans="1:26" ht="13.2">
      <c r="A303" s="278" t="s">
        <v>1466</v>
      </c>
      <c r="B303" s="281">
        <v>44643</v>
      </c>
      <c r="C303" s="278" t="s">
        <v>1813</v>
      </c>
      <c r="D303" s="278">
        <v>40</v>
      </c>
      <c r="E303" s="278" t="s">
        <v>5</v>
      </c>
      <c r="F303" s="280" t="s">
        <v>1814</v>
      </c>
      <c r="G303" s="281">
        <v>44646</v>
      </c>
      <c r="H303" s="278"/>
      <c r="I303" s="4" t="s">
        <v>99</v>
      </c>
      <c r="J303" s="278" t="s">
        <v>1455</v>
      </c>
      <c r="K303" s="282">
        <f t="shared" si="3"/>
        <v>3</v>
      </c>
      <c r="L303" s="278">
        <f t="shared" si="4"/>
        <v>2022</v>
      </c>
      <c r="M303" s="282">
        <f t="shared" ca="1" si="5"/>
        <v>3</v>
      </c>
      <c r="N303" s="282">
        <f>MONTH(Таблица10[[#This Row],[Дата погрузки]])</f>
        <v>3</v>
      </c>
      <c r="O303" s="278" t="str">
        <f>Таблица10[[#This Row],[плательщик ЖД тариф]]</f>
        <v>ТрансКонтейнер</v>
      </c>
      <c r="P303" s="278"/>
      <c r="Q303" s="278"/>
      <c r="R303" s="278"/>
      <c r="S303" s="278"/>
      <c r="T303" s="278"/>
      <c r="U303" s="278"/>
      <c r="V303" s="278"/>
      <c r="W303" s="278"/>
      <c r="X303" s="278"/>
      <c r="Y303" s="278"/>
      <c r="Z303" s="278"/>
    </row>
    <row r="304" spans="1:26" ht="13.2">
      <c r="A304" s="278" t="s">
        <v>1456</v>
      </c>
      <c r="B304" s="281">
        <v>44644</v>
      </c>
      <c r="C304" s="278" t="s">
        <v>1815</v>
      </c>
      <c r="D304" s="278">
        <v>40</v>
      </c>
      <c r="E304" s="278" t="s">
        <v>1537</v>
      </c>
      <c r="F304" s="280">
        <v>0.89583333333333337</v>
      </c>
      <c r="G304" s="281">
        <v>44646</v>
      </c>
      <c r="H304" s="278"/>
      <c r="I304" s="4" t="s">
        <v>99</v>
      </c>
      <c r="J304" s="278" t="s">
        <v>1455</v>
      </c>
      <c r="K304" s="282">
        <f t="shared" si="3"/>
        <v>3</v>
      </c>
      <c r="L304" s="278">
        <f t="shared" si="4"/>
        <v>2022</v>
      </c>
      <c r="M304" s="282">
        <f t="shared" ca="1" si="5"/>
        <v>2</v>
      </c>
      <c r="N304" s="282">
        <f>MONTH(Таблица10[[#This Row],[Дата погрузки]])</f>
        <v>3</v>
      </c>
      <c r="O304" s="278" t="str">
        <f>Таблица10[[#This Row],[плательщик ЖД тариф]]</f>
        <v>ТрансКонтейнер</v>
      </c>
      <c r="P304" s="278"/>
      <c r="Q304" s="278"/>
      <c r="R304" s="278"/>
      <c r="S304" s="278"/>
      <c r="T304" s="278"/>
      <c r="U304" s="278"/>
      <c r="V304" s="278"/>
      <c r="W304" s="278"/>
      <c r="X304" s="278"/>
      <c r="Y304" s="278"/>
      <c r="Z304" s="278"/>
    </row>
    <row r="305" spans="1:26" ht="13.2">
      <c r="A305" s="278" t="s">
        <v>1456</v>
      </c>
      <c r="B305" s="281">
        <v>44644</v>
      </c>
      <c r="C305" s="278" t="s">
        <v>1816</v>
      </c>
      <c r="D305" s="278">
        <v>40</v>
      </c>
      <c r="E305" s="278" t="s">
        <v>5</v>
      </c>
      <c r="F305" s="280">
        <v>0.89583333333333337</v>
      </c>
      <c r="G305" s="281">
        <v>44646</v>
      </c>
      <c r="H305" s="278"/>
      <c r="I305" s="4" t="s">
        <v>99</v>
      </c>
      <c r="J305" s="278" t="s">
        <v>1455</v>
      </c>
      <c r="K305" s="282">
        <f t="shared" si="3"/>
        <v>3</v>
      </c>
      <c r="L305" s="278">
        <f t="shared" si="4"/>
        <v>2022</v>
      </c>
      <c r="M305" s="282">
        <f t="shared" ca="1" si="5"/>
        <v>2</v>
      </c>
      <c r="N305" s="282">
        <f>MONTH(Таблица10[[#This Row],[Дата погрузки]])</f>
        <v>3</v>
      </c>
      <c r="O305" s="278" t="str">
        <f>Таблица10[[#This Row],[плательщик ЖД тариф]]</f>
        <v>ТрансКонтейнер</v>
      </c>
      <c r="P305" s="278"/>
      <c r="Q305" s="278"/>
      <c r="R305" s="278"/>
      <c r="S305" s="278"/>
      <c r="T305" s="278"/>
      <c r="U305" s="278"/>
      <c r="V305" s="278"/>
      <c r="W305" s="278"/>
      <c r="X305" s="278"/>
      <c r="Y305" s="278"/>
      <c r="Z305" s="278"/>
    </row>
    <row r="306" spans="1:26" ht="13.2">
      <c r="A306" s="278" t="s">
        <v>1456</v>
      </c>
      <c r="B306" s="281">
        <v>44644</v>
      </c>
      <c r="C306" s="278" t="s">
        <v>1817</v>
      </c>
      <c r="D306" s="278">
        <v>40</v>
      </c>
      <c r="E306" s="278" t="s">
        <v>5</v>
      </c>
      <c r="F306" s="280">
        <v>4.1666666666666664E-2</v>
      </c>
      <c r="G306" s="281">
        <v>44646</v>
      </c>
      <c r="H306" s="278"/>
      <c r="I306" s="4" t="s">
        <v>99</v>
      </c>
      <c r="J306" s="278" t="s">
        <v>1455</v>
      </c>
      <c r="K306" s="282">
        <f t="shared" si="3"/>
        <v>3</v>
      </c>
      <c r="L306" s="278">
        <f t="shared" si="4"/>
        <v>2022</v>
      </c>
      <c r="M306" s="282">
        <f t="shared" ca="1" si="5"/>
        <v>2</v>
      </c>
      <c r="N306" s="282">
        <f>MONTH(Таблица10[[#This Row],[Дата погрузки]])</f>
        <v>3</v>
      </c>
      <c r="O306" s="278" t="str">
        <f>Таблица10[[#This Row],[плательщик ЖД тариф]]</f>
        <v>ТрансКонтейнер</v>
      </c>
      <c r="P306" s="278"/>
      <c r="Q306" s="278"/>
      <c r="R306" s="278"/>
      <c r="S306" s="278"/>
      <c r="T306" s="278"/>
      <c r="U306" s="278"/>
      <c r="V306" s="278"/>
      <c r="W306" s="278"/>
      <c r="X306" s="278"/>
      <c r="Y306" s="278"/>
      <c r="Z306" s="278"/>
    </row>
    <row r="307" spans="1:26" ht="13.2">
      <c r="A307" s="278" t="s">
        <v>1497</v>
      </c>
      <c r="B307" s="281">
        <v>44644</v>
      </c>
      <c r="C307" s="278" t="s">
        <v>1818</v>
      </c>
      <c r="D307" s="278">
        <v>40</v>
      </c>
      <c r="E307" s="278" t="s">
        <v>1465</v>
      </c>
      <c r="F307" s="280">
        <v>0.58333333333333337</v>
      </c>
      <c r="G307" s="281">
        <v>44646</v>
      </c>
      <c r="H307" s="278"/>
      <c r="I307" s="4" t="s">
        <v>99</v>
      </c>
      <c r="J307" s="278" t="s">
        <v>1455</v>
      </c>
      <c r="K307" s="282">
        <f t="shared" si="3"/>
        <v>3</v>
      </c>
      <c r="L307" s="278">
        <f t="shared" si="4"/>
        <v>2022</v>
      </c>
      <c r="M307" s="282">
        <f t="shared" ca="1" si="5"/>
        <v>2</v>
      </c>
      <c r="N307" s="282">
        <f>MONTH(Таблица10[[#This Row],[Дата погрузки]])</f>
        <v>3</v>
      </c>
      <c r="O307" s="278" t="str">
        <f>Таблица10[[#This Row],[плательщик ЖД тариф]]</f>
        <v>ТрансКонтейнер</v>
      </c>
      <c r="P307" s="278"/>
      <c r="Q307" s="278"/>
      <c r="R307" s="278"/>
      <c r="S307" s="278"/>
      <c r="T307" s="278"/>
      <c r="U307" s="278"/>
      <c r="V307" s="278"/>
      <c r="W307" s="278"/>
      <c r="X307" s="278"/>
      <c r="Y307" s="278"/>
      <c r="Z307" s="278"/>
    </row>
    <row r="308" spans="1:26" ht="13.2">
      <c r="A308" s="278" t="s">
        <v>1497</v>
      </c>
      <c r="B308" s="281">
        <v>44644</v>
      </c>
      <c r="C308" s="278" t="s">
        <v>1819</v>
      </c>
      <c r="D308" s="278">
        <v>40</v>
      </c>
      <c r="E308" s="278" t="s">
        <v>5</v>
      </c>
      <c r="F308" s="280">
        <v>0.70833333333333337</v>
      </c>
      <c r="G308" s="281">
        <v>44646</v>
      </c>
      <c r="H308" s="278"/>
      <c r="I308" s="4" t="s">
        <v>99</v>
      </c>
      <c r="J308" s="278" t="s">
        <v>1455</v>
      </c>
      <c r="K308" s="282">
        <f t="shared" si="3"/>
        <v>3</v>
      </c>
      <c r="L308" s="278">
        <f t="shared" si="4"/>
        <v>2022</v>
      </c>
      <c r="M308" s="282">
        <f t="shared" ca="1" si="5"/>
        <v>2</v>
      </c>
      <c r="N308" s="282">
        <f>MONTH(Таблица10[[#This Row],[Дата погрузки]])</f>
        <v>3</v>
      </c>
      <c r="O308" s="278" t="str">
        <f>Таблица10[[#This Row],[плательщик ЖД тариф]]</f>
        <v>ТрансКонтейнер</v>
      </c>
      <c r="P308" s="278"/>
      <c r="Q308" s="278"/>
      <c r="R308" s="278"/>
      <c r="S308" s="278"/>
      <c r="T308" s="278"/>
      <c r="U308" s="278"/>
      <c r="V308" s="278"/>
      <c r="W308" s="278"/>
      <c r="X308" s="278"/>
      <c r="Y308" s="278"/>
      <c r="Z308" s="278"/>
    </row>
    <row r="309" spans="1:26" ht="13.2">
      <c r="A309" s="278" t="s">
        <v>1820</v>
      </c>
      <c r="B309" s="281">
        <v>44644</v>
      </c>
      <c r="C309" s="278" t="s">
        <v>1821</v>
      </c>
      <c r="D309" s="278">
        <v>40</v>
      </c>
      <c r="E309" s="278" t="s">
        <v>1539</v>
      </c>
      <c r="F309" s="280">
        <v>0.5</v>
      </c>
      <c r="G309" s="281">
        <v>44646</v>
      </c>
      <c r="H309" s="278"/>
      <c r="I309" s="4" t="s">
        <v>99</v>
      </c>
      <c r="J309" s="278" t="s">
        <v>1455</v>
      </c>
      <c r="K309" s="282">
        <f t="shared" si="3"/>
        <v>3</v>
      </c>
      <c r="L309" s="278">
        <f t="shared" si="4"/>
        <v>2022</v>
      </c>
      <c r="M309" s="282">
        <f t="shared" ca="1" si="5"/>
        <v>2</v>
      </c>
      <c r="N309" s="282">
        <f>MONTH(Таблица10[[#This Row],[Дата погрузки]])</f>
        <v>3</v>
      </c>
      <c r="O309" s="278" t="str">
        <f>Таблица10[[#This Row],[плательщик ЖД тариф]]</f>
        <v>ТрансКонтейнер</v>
      </c>
      <c r="P309" s="278"/>
      <c r="Q309" s="278"/>
      <c r="R309" s="278"/>
      <c r="S309" s="278"/>
      <c r="T309" s="278"/>
      <c r="U309" s="278"/>
      <c r="V309" s="278"/>
      <c r="W309" s="278"/>
      <c r="X309" s="278"/>
      <c r="Y309" s="278"/>
      <c r="Z309" s="278"/>
    </row>
    <row r="310" spans="1:26" ht="13.2">
      <c r="A310" s="278" t="s">
        <v>1820</v>
      </c>
      <c r="B310" s="281">
        <v>44644</v>
      </c>
      <c r="C310" s="278" t="s">
        <v>1822</v>
      </c>
      <c r="D310" s="278">
        <v>40</v>
      </c>
      <c r="E310" s="278" t="s">
        <v>1537</v>
      </c>
      <c r="F310" s="280">
        <v>0.625</v>
      </c>
      <c r="G310" s="281">
        <v>44646</v>
      </c>
      <c r="H310" s="278"/>
      <c r="I310" s="4" t="s">
        <v>99</v>
      </c>
      <c r="J310" s="278" t="s">
        <v>1455</v>
      </c>
      <c r="K310" s="282">
        <f t="shared" si="3"/>
        <v>3</v>
      </c>
      <c r="L310" s="278">
        <f t="shared" si="4"/>
        <v>2022</v>
      </c>
      <c r="M310" s="282">
        <f t="shared" ca="1" si="5"/>
        <v>2</v>
      </c>
      <c r="N310" s="282">
        <f>MONTH(Таблица10[[#This Row],[Дата погрузки]])</f>
        <v>3</v>
      </c>
      <c r="O310" s="278" t="str">
        <f>Таблица10[[#This Row],[плательщик ЖД тариф]]</f>
        <v>ТрансКонтейнер</v>
      </c>
      <c r="P310" s="278"/>
      <c r="Q310" s="278"/>
      <c r="R310" s="278"/>
      <c r="S310" s="278"/>
      <c r="T310" s="278"/>
      <c r="U310" s="278"/>
      <c r="V310" s="278"/>
      <c r="W310" s="278"/>
      <c r="X310" s="278"/>
      <c r="Y310" s="278"/>
      <c r="Z310" s="278"/>
    </row>
    <row r="311" spans="1:26" ht="13.2">
      <c r="A311" s="278" t="s">
        <v>1466</v>
      </c>
      <c r="B311" s="281">
        <v>44644</v>
      </c>
      <c r="C311" s="278" t="s">
        <v>1823</v>
      </c>
      <c r="D311" s="278">
        <v>40</v>
      </c>
      <c r="E311" s="278" t="s">
        <v>5</v>
      </c>
      <c r="F311" s="280">
        <v>0.33333333333333331</v>
      </c>
      <c r="G311" s="281">
        <v>44646</v>
      </c>
      <c r="H311" s="278"/>
      <c r="I311" s="4" t="s">
        <v>99</v>
      </c>
      <c r="J311" s="278" t="s">
        <v>1455</v>
      </c>
      <c r="K311" s="282">
        <f t="shared" si="3"/>
        <v>3</v>
      </c>
      <c r="L311" s="278">
        <f t="shared" si="4"/>
        <v>2022</v>
      </c>
      <c r="M311" s="282">
        <f t="shared" ca="1" si="5"/>
        <v>2</v>
      </c>
      <c r="N311" s="282">
        <f>MONTH(Таблица10[[#This Row],[Дата погрузки]])</f>
        <v>3</v>
      </c>
      <c r="O311" s="278" t="str">
        <f>Таблица10[[#This Row],[плательщик ЖД тариф]]</f>
        <v>ТрансКонтейнер</v>
      </c>
      <c r="P311" s="278"/>
      <c r="Q311" s="278"/>
      <c r="R311" s="278"/>
      <c r="S311" s="278"/>
      <c r="T311" s="278"/>
      <c r="U311" s="278"/>
      <c r="V311" s="278"/>
      <c r="W311" s="278"/>
      <c r="X311" s="278"/>
      <c r="Y311" s="278"/>
      <c r="Z311" s="278"/>
    </row>
    <row r="312" spans="1:26" ht="13.2">
      <c r="A312" s="278" t="s">
        <v>1466</v>
      </c>
      <c r="B312" s="281">
        <v>44644</v>
      </c>
      <c r="C312" s="278" t="s">
        <v>1824</v>
      </c>
      <c r="D312" s="278">
        <v>40</v>
      </c>
      <c r="E312" s="278" t="s">
        <v>1470</v>
      </c>
      <c r="F312" s="280"/>
      <c r="G312" s="281">
        <v>44646</v>
      </c>
      <c r="H312" s="278"/>
      <c r="I312" s="4" t="s">
        <v>99</v>
      </c>
      <c r="J312" s="278" t="s">
        <v>1455</v>
      </c>
      <c r="K312" s="282">
        <f t="shared" si="3"/>
        <v>3</v>
      </c>
      <c r="L312" s="278">
        <f t="shared" si="4"/>
        <v>2022</v>
      </c>
      <c r="M312" s="282">
        <f t="shared" ca="1" si="5"/>
        <v>2</v>
      </c>
      <c r="N312" s="282">
        <f>MONTH(Таблица10[[#This Row],[Дата погрузки]])</f>
        <v>3</v>
      </c>
      <c r="O312" s="278" t="str">
        <f>Таблица10[[#This Row],[плательщик ЖД тариф]]</f>
        <v>ТрансКонтейнер</v>
      </c>
      <c r="P312" s="278"/>
      <c r="Q312" s="278"/>
      <c r="R312" s="278"/>
      <c r="S312" s="278"/>
      <c r="T312" s="278"/>
      <c r="U312" s="278"/>
      <c r="V312" s="278"/>
      <c r="W312" s="278"/>
      <c r="X312" s="278"/>
      <c r="Y312" s="278"/>
      <c r="Z312" s="278"/>
    </row>
    <row r="313" spans="1:26" ht="13.2">
      <c r="A313" s="278" t="s">
        <v>1820</v>
      </c>
      <c r="B313" s="281">
        <v>44645</v>
      </c>
      <c r="C313" s="278" t="s">
        <v>1825</v>
      </c>
      <c r="D313" s="278">
        <v>40</v>
      </c>
      <c r="E313" s="278" t="s">
        <v>1507</v>
      </c>
      <c r="F313" s="280">
        <v>0.5</v>
      </c>
      <c r="G313" s="281">
        <v>44650</v>
      </c>
      <c r="H313" s="278"/>
      <c r="I313" s="278" t="s">
        <v>115</v>
      </c>
      <c r="J313" s="278" t="s">
        <v>1455</v>
      </c>
      <c r="K313" s="282">
        <f t="shared" si="3"/>
        <v>3</v>
      </c>
      <c r="L313" s="278">
        <f t="shared" si="4"/>
        <v>2022</v>
      </c>
      <c r="M313" s="282">
        <f t="shared" ca="1" si="5"/>
        <v>5</v>
      </c>
      <c r="N313" s="282">
        <f>MONTH(Таблица10[[#This Row],[Дата погрузки]])</f>
        <v>3</v>
      </c>
      <c r="O313" s="278" t="str">
        <f>Таблица10[[#This Row],[плательщик ЖД тариф]]</f>
        <v>РЖД БА</v>
      </c>
      <c r="P313" s="278"/>
      <c r="Q313" s="278"/>
      <c r="R313" s="278"/>
      <c r="S313" s="278"/>
      <c r="T313" s="278"/>
      <c r="U313" s="278"/>
      <c r="V313" s="278"/>
      <c r="W313" s="278"/>
      <c r="X313" s="278"/>
      <c r="Y313" s="278"/>
      <c r="Z313" s="278"/>
    </row>
    <row r="314" spans="1:26" ht="13.2">
      <c r="A314" s="278" t="s">
        <v>1578</v>
      </c>
      <c r="B314" s="281">
        <v>44645</v>
      </c>
      <c r="C314" s="278" t="s">
        <v>1826</v>
      </c>
      <c r="D314" s="278">
        <v>40</v>
      </c>
      <c r="E314" s="278" t="s">
        <v>1468</v>
      </c>
      <c r="F314" s="280">
        <v>0.5</v>
      </c>
      <c r="G314" s="281">
        <v>44650</v>
      </c>
      <c r="H314" s="278"/>
      <c r="I314" s="278" t="s">
        <v>115</v>
      </c>
      <c r="J314" s="278" t="s">
        <v>1455</v>
      </c>
      <c r="K314" s="282">
        <f t="shared" si="3"/>
        <v>3</v>
      </c>
      <c r="L314" s="278">
        <f t="shared" si="4"/>
        <v>2022</v>
      </c>
      <c r="M314" s="282">
        <f t="shared" ca="1" si="5"/>
        <v>5</v>
      </c>
      <c r="N314" s="282">
        <f>MONTH(Таблица10[[#This Row],[Дата погрузки]])</f>
        <v>3</v>
      </c>
      <c r="O314" s="278" t="str">
        <f>Таблица10[[#This Row],[плательщик ЖД тариф]]</f>
        <v>РЖД БА</v>
      </c>
      <c r="P314" s="278"/>
      <c r="Q314" s="278"/>
      <c r="R314" s="278"/>
      <c r="S314" s="278"/>
      <c r="T314" s="278"/>
      <c r="U314" s="278"/>
      <c r="V314" s="278"/>
      <c r="W314" s="278"/>
      <c r="X314" s="278"/>
      <c r="Y314" s="278"/>
      <c r="Z314" s="278"/>
    </row>
    <row r="315" spans="1:26" ht="13.2">
      <c r="A315" s="278" t="s">
        <v>1471</v>
      </c>
      <c r="B315" s="281">
        <v>44645</v>
      </c>
      <c r="C315" s="278" t="s">
        <v>1827</v>
      </c>
      <c r="D315" s="278">
        <v>40</v>
      </c>
      <c r="E315" s="278" t="s">
        <v>1518</v>
      </c>
      <c r="F315" s="280">
        <v>0.58333333333333337</v>
      </c>
      <c r="G315" s="281">
        <v>44650</v>
      </c>
      <c r="H315" s="278"/>
      <c r="I315" s="278" t="s">
        <v>115</v>
      </c>
      <c r="J315" s="278" t="s">
        <v>1455</v>
      </c>
      <c r="K315" s="282">
        <f t="shared" si="3"/>
        <v>3</v>
      </c>
      <c r="L315" s="278">
        <f t="shared" si="4"/>
        <v>2022</v>
      </c>
      <c r="M315" s="282">
        <f t="shared" ca="1" si="5"/>
        <v>5</v>
      </c>
      <c r="N315" s="282">
        <f>MONTH(Таблица10[[#This Row],[Дата погрузки]])</f>
        <v>3</v>
      </c>
      <c r="O315" s="278" t="str">
        <f>Таблица10[[#This Row],[плательщик ЖД тариф]]</f>
        <v>РЖД БА</v>
      </c>
      <c r="P315" s="278"/>
      <c r="Q315" s="278"/>
      <c r="R315" s="278"/>
      <c r="S315" s="278"/>
      <c r="T315" s="278"/>
      <c r="U315" s="278"/>
      <c r="V315" s="278"/>
      <c r="W315" s="278"/>
      <c r="X315" s="278"/>
      <c r="Y315" s="278"/>
      <c r="Z315" s="278"/>
    </row>
    <row r="316" spans="1:26" ht="13.2">
      <c r="A316" s="278" t="s">
        <v>1471</v>
      </c>
      <c r="B316" s="281">
        <v>44645</v>
      </c>
      <c r="C316" s="278" t="s">
        <v>1828</v>
      </c>
      <c r="D316" s="278">
        <v>40</v>
      </c>
      <c r="E316" s="278" t="s">
        <v>1650</v>
      </c>
      <c r="F316" s="280">
        <v>0.41666666666666669</v>
      </c>
      <c r="G316" s="281">
        <v>44650</v>
      </c>
      <c r="H316" s="278"/>
      <c r="I316" s="278" t="s">
        <v>115</v>
      </c>
      <c r="J316" s="278" t="s">
        <v>1455</v>
      </c>
      <c r="K316" s="282">
        <f t="shared" si="3"/>
        <v>3</v>
      </c>
      <c r="L316" s="278">
        <f t="shared" si="4"/>
        <v>2022</v>
      </c>
      <c r="M316" s="282">
        <f t="shared" ca="1" si="5"/>
        <v>5</v>
      </c>
      <c r="N316" s="282">
        <f>MONTH(Таблица10[[#This Row],[Дата погрузки]])</f>
        <v>3</v>
      </c>
      <c r="O316" s="278" t="str">
        <f>Таблица10[[#This Row],[плательщик ЖД тариф]]</f>
        <v>РЖД БА</v>
      </c>
      <c r="P316" s="278"/>
      <c r="Q316" s="278"/>
      <c r="R316" s="278"/>
      <c r="S316" s="278"/>
      <c r="T316" s="278"/>
      <c r="U316" s="278"/>
      <c r="V316" s="278"/>
      <c r="W316" s="278"/>
      <c r="X316" s="278"/>
      <c r="Y316" s="278"/>
      <c r="Z316" s="278"/>
    </row>
    <row r="317" spans="1:26" ht="13.2">
      <c r="A317" s="278" t="s">
        <v>1456</v>
      </c>
      <c r="B317" s="281">
        <v>44645</v>
      </c>
      <c r="C317" s="278" t="s">
        <v>1829</v>
      </c>
      <c r="D317" s="278">
        <v>40</v>
      </c>
      <c r="E317" s="278" t="s">
        <v>1568</v>
      </c>
      <c r="F317" s="280">
        <v>4.1666666666666664E-2</v>
      </c>
      <c r="G317" s="281">
        <v>44649</v>
      </c>
      <c r="H317" s="278"/>
      <c r="I317" s="4" t="s">
        <v>99</v>
      </c>
      <c r="J317" s="278" t="s">
        <v>1455</v>
      </c>
      <c r="K317" s="282">
        <f t="shared" si="3"/>
        <v>3</v>
      </c>
      <c r="L317" s="278">
        <f t="shared" si="4"/>
        <v>2022</v>
      </c>
      <c r="M317" s="282">
        <f t="shared" ca="1" si="5"/>
        <v>4</v>
      </c>
      <c r="N317" s="282">
        <f>MONTH(Таблица10[[#This Row],[Дата погрузки]])</f>
        <v>3</v>
      </c>
      <c r="O317" s="278" t="str">
        <f>Таблица10[[#This Row],[плательщик ЖД тариф]]</f>
        <v>ТрансКонтейнер</v>
      </c>
      <c r="P317" s="278"/>
      <c r="Q317" s="278"/>
      <c r="R317" s="278"/>
      <c r="S317" s="278"/>
      <c r="T317" s="278"/>
      <c r="U317" s="278"/>
      <c r="V317" s="278"/>
      <c r="W317" s="278"/>
      <c r="X317" s="278"/>
      <c r="Y317" s="278"/>
      <c r="Z317" s="278"/>
    </row>
    <row r="318" spans="1:26" ht="13.2">
      <c r="A318" s="278" t="s">
        <v>1456</v>
      </c>
      <c r="B318" s="281">
        <v>44645</v>
      </c>
      <c r="C318" s="278" t="s">
        <v>1830</v>
      </c>
      <c r="D318" s="278">
        <v>40</v>
      </c>
      <c r="E318" s="278" t="s">
        <v>1831</v>
      </c>
      <c r="F318" s="280">
        <v>0.875</v>
      </c>
      <c r="G318" s="281">
        <v>44649</v>
      </c>
      <c r="H318" s="278"/>
      <c r="I318" s="4" t="s">
        <v>99</v>
      </c>
      <c r="J318" s="278" t="s">
        <v>1455</v>
      </c>
      <c r="K318" s="282">
        <f t="shared" si="3"/>
        <v>3</v>
      </c>
      <c r="L318" s="278">
        <f t="shared" si="4"/>
        <v>2022</v>
      </c>
      <c r="M318" s="282">
        <f t="shared" ca="1" si="5"/>
        <v>4</v>
      </c>
      <c r="N318" s="282">
        <f>MONTH(Таблица10[[#This Row],[Дата погрузки]])</f>
        <v>3</v>
      </c>
      <c r="O318" s="278" t="str">
        <f>Таблица10[[#This Row],[плательщик ЖД тариф]]</f>
        <v>ТрансКонтейнер</v>
      </c>
      <c r="P318" s="278"/>
      <c r="Q318" s="278"/>
      <c r="R318" s="278"/>
      <c r="S318" s="278"/>
      <c r="T318" s="278"/>
      <c r="U318" s="278"/>
      <c r="V318" s="278"/>
      <c r="W318" s="278"/>
      <c r="X318" s="278"/>
      <c r="Y318" s="278"/>
      <c r="Z318" s="278"/>
    </row>
    <row r="319" spans="1:26" ht="13.2">
      <c r="A319" s="278" t="s">
        <v>1599</v>
      </c>
      <c r="B319" s="281">
        <v>44645</v>
      </c>
      <c r="C319" s="278" t="s">
        <v>1832</v>
      </c>
      <c r="D319" s="278">
        <v>40</v>
      </c>
      <c r="E319" s="278" t="s">
        <v>1539</v>
      </c>
      <c r="F319" s="280">
        <v>0.45833333333333331</v>
      </c>
      <c r="G319" s="281">
        <v>44649</v>
      </c>
      <c r="H319" s="278"/>
      <c r="I319" s="4" t="s">
        <v>99</v>
      </c>
      <c r="J319" s="278" t="s">
        <v>1455</v>
      </c>
      <c r="K319" s="282">
        <f t="shared" si="3"/>
        <v>3</v>
      </c>
      <c r="L319" s="278">
        <f t="shared" si="4"/>
        <v>2022</v>
      </c>
      <c r="M319" s="282">
        <f t="shared" ca="1" si="5"/>
        <v>4</v>
      </c>
      <c r="N319" s="282">
        <f>MONTH(Таблица10[[#This Row],[Дата погрузки]])</f>
        <v>3</v>
      </c>
      <c r="O319" s="278" t="str">
        <f>Таблица10[[#This Row],[плательщик ЖД тариф]]</f>
        <v>ТрансКонтейнер</v>
      </c>
      <c r="P319" s="278"/>
      <c r="Q319" s="278"/>
      <c r="R319" s="278"/>
      <c r="S319" s="278"/>
      <c r="T319" s="278"/>
      <c r="U319" s="278"/>
      <c r="V319" s="278"/>
      <c r="W319" s="278"/>
      <c r="X319" s="278"/>
      <c r="Y319" s="278"/>
      <c r="Z319" s="278"/>
    </row>
    <row r="320" spans="1:26" ht="13.2">
      <c r="A320" s="278" t="s">
        <v>1599</v>
      </c>
      <c r="B320" s="281">
        <v>44645</v>
      </c>
      <c r="C320" s="278" t="s">
        <v>1833</v>
      </c>
      <c r="D320" s="278">
        <v>40</v>
      </c>
      <c r="E320" s="278" t="s">
        <v>1539</v>
      </c>
      <c r="F320" s="280">
        <v>0.41666666666666669</v>
      </c>
      <c r="G320" s="281">
        <v>44649</v>
      </c>
      <c r="H320" s="278"/>
      <c r="I320" s="4" t="s">
        <v>99</v>
      </c>
      <c r="J320" s="278" t="s">
        <v>1455</v>
      </c>
      <c r="K320" s="282">
        <f t="shared" si="3"/>
        <v>3</v>
      </c>
      <c r="L320" s="278">
        <f t="shared" si="4"/>
        <v>2022</v>
      </c>
      <c r="M320" s="282">
        <f t="shared" ca="1" si="5"/>
        <v>4</v>
      </c>
      <c r="N320" s="282">
        <f>MONTH(Таблица10[[#This Row],[Дата погрузки]])</f>
        <v>3</v>
      </c>
      <c r="O320" s="278" t="str">
        <f>Таблица10[[#This Row],[плательщик ЖД тариф]]</f>
        <v>ТрансКонтейнер</v>
      </c>
      <c r="P320" s="278"/>
      <c r="Q320" s="278"/>
      <c r="R320" s="278"/>
      <c r="S320" s="278"/>
      <c r="T320" s="278"/>
      <c r="U320" s="278"/>
      <c r="V320" s="278"/>
      <c r="W320" s="278"/>
      <c r="X320" s="278"/>
      <c r="Y320" s="278"/>
      <c r="Z320" s="278"/>
    </row>
    <row r="321" spans="1:26" ht="13.2">
      <c r="A321" s="278" t="s">
        <v>1466</v>
      </c>
      <c r="B321" s="281">
        <v>44645</v>
      </c>
      <c r="C321" s="278" t="s">
        <v>1834</v>
      </c>
      <c r="D321" s="278">
        <v>40</v>
      </c>
      <c r="E321" s="278" t="s">
        <v>1568</v>
      </c>
      <c r="F321" s="280"/>
      <c r="G321" s="281">
        <v>44649</v>
      </c>
      <c r="H321" s="278"/>
      <c r="I321" s="4" t="s">
        <v>99</v>
      </c>
      <c r="J321" s="278" t="s">
        <v>1455</v>
      </c>
      <c r="K321" s="282">
        <f t="shared" si="3"/>
        <v>3</v>
      </c>
      <c r="L321" s="278">
        <f t="shared" si="4"/>
        <v>2022</v>
      </c>
      <c r="M321" s="282">
        <f t="shared" ca="1" si="5"/>
        <v>4</v>
      </c>
      <c r="N321" s="282">
        <f>MONTH(Таблица10[[#This Row],[Дата погрузки]])</f>
        <v>3</v>
      </c>
      <c r="O321" s="278" t="str">
        <f>Таблица10[[#This Row],[плательщик ЖД тариф]]</f>
        <v>ТрансКонтейнер</v>
      </c>
      <c r="P321" s="278"/>
      <c r="Q321" s="278"/>
      <c r="R321" s="278"/>
      <c r="S321" s="278"/>
      <c r="T321" s="278"/>
      <c r="U321" s="278"/>
      <c r="V321" s="278"/>
      <c r="W321" s="278"/>
      <c r="X321" s="278"/>
      <c r="Y321" s="278"/>
      <c r="Z321" s="278"/>
    </row>
    <row r="322" spans="1:26" ht="13.2">
      <c r="A322" s="278" t="s">
        <v>1466</v>
      </c>
      <c r="B322" s="281">
        <v>44645</v>
      </c>
      <c r="C322" s="278" t="s">
        <v>1835</v>
      </c>
      <c r="D322" s="278">
        <v>40</v>
      </c>
      <c r="E322" s="278" t="s">
        <v>5</v>
      </c>
      <c r="F322" s="280"/>
      <c r="G322" s="281">
        <v>44650</v>
      </c>
      <c r="H322" s="278"/>
      <c r="I322" s="4" t="s">
        <v>99</v>
      </c>
      <c r="J322" s="278" t="s">
        <v>1455</v>
      </c>
      <c r="K322" s="282">
        <f t="shared" si="3"/>
        <v>3</v>
      </c>
      <c r="L322" s="278">
        <f t="shared" si="4"/>
        <v>2022</v>
      </c>
      <c r="M322" s="282">
        <f t="shared" ca="1" si="5"/>
        <v>5</v>
      </c>
      <c r="N322" s="282">
        <f>MONTH(Таблица10[[#This Row],[Дата погрузки]])</f>
        <v>3</v>
      </c>
      <c r="O322" s="278" t="str">
        <f>Таблица10[[#This Row],[плательщик ЖД тариф]]</f>
        <v>ТрансКонтейнер</v>
      </c>
      <c r="P322" s="278"/>
      <c r="Q322" s="278"/>
      <c r="R322" s="278"/>
      <c r="S322" s="278"/>
      <c r="T322" s="278"/>
      <c r="U322" s="278"/>
      <c r="V322" s="278"/>
      <c r="W322" s="278"/>
      <c r="X322" s="278"/>
      <c r="Y322" s="278"/>
      <c r="Z322" s="278"/>
    </row>
    <row r="323" spans="1:26" ht="13.2">
      <c r="A323" s="278" t="s">
        <v>1471</v>
      </c>
      <c r="B323" s="281">
        <v>44646</v>
      </c>
      <c r="C323" s="278" t="s">
        <v>1836</v>
      </c>
      <c r="D323" s="278">
        <v>40</v>
      </c>
      <c r="E323" s="278" t="s">
        <v>1537</v>
      </c>
      <c r="F323" s="280">
        <v>0.58333333333333337</v>
      </c>
      <c r="G323" s="281">
        <v>44649</v>
      </c>
      <c r="H323" s="278"/>
      <c r="I323" s="4" t="s">
        <v>99</v>
      </c>
      <c r="J323" s="278" t="s">
        <v>1455</v>
      </c>
      <c r="K323" s="282">
        <f t="shared" si="3"/>
        <v>3</v>
      </c>
      <c r="L323" s="278">
        <f t="shared" si="4"/>
        <v>2022</v>
      </c>
      <c r="M323" s="282">
        <f t="shared" ca="1" si="5"/>
        <v>3</v>
      </c>
      <c r="N323" s="282">
        <f>MONTH(Таблица10[[#This Row],[Дата погрузки]])</f>
        <v>3</v>
      </c>
      <c r="O323" s="278" t="str">
        <f>Таблица10[[#This Row],[плательщик ЖД тариф]]</f>
        <v>ТрансКонтейнер</v>
      </c>
      <c r="P323" s="278"/>
      <c r="Q323" s="278"/>
      <c r="R323" s="278"/>
      <c r="S323" s="278"/>
      <c r="T323" s="278"/>
      <c r="U323" s="278"/>
      <c r="V323" s="278"/>
      <c r="W323" s="278"/>
      <c r="X323" s="278"/>
      <c r="Y323" s="278"/>
      <c r="Z323" s="278"/>
    </row>
    <row r="324" spans="1:26" ht="13.2">
      <c r="A324" s="278" t="s">
        <v>1471</v>
      </c>
      <c r="B324" s="281">
        <v>44646</v>
      </c>
      <c r="C324" s="278" t="s">
        <v>1837</v>
      </c>
      <c r="D324" s="278">
        <v>40</v>
      </c>
      <c r="E324" s="278" t="s">
        <v>1741</v>
      </c>
      <c r="F324" s="280">
        <v>0.41666666666666669</v>
      </c>
      <c r="G324" s="281">
        <v>44649</v>
      </c>
      <c r="H324" s="278"/>
      <c r="I324" s="4" t="s">
        <v>99</v>
      </c>
      <c r="J324" s="278" t="s">
        <v>1455</v>
      </c>
      <c r="K324" s="282">
        <f t="shared" si="3"/>
        <v>3</v>
      </c>
      <c r="L324" s="278">
        <f t="shared" si="4"/>
        <v>2022</v>
      </c>
      <c r="M324" s="282">
        <f t="shared" ca="1" si="5"/>
        <v>3</v>
      </c>
      <c r="N324" s="282">
        <f>MONTH(Таблица10[[#This Row],[Дата погрузки]])</f>
        <v>3</v>
      </c>
      <c r="O324" s="278" t="str">
        <f>Таблица10[[#This Row],[плательщик ЖД тариф]]</f>
        <v>ТрансКонтейнер</v>
      </c>
      <c r="P324" s="278"/>
      <c r="Q324" s="278"/>
      <c r="R324" s="278"/>
      <c r="S324" s="278"/>
      <c r="T324" s="278"/>
      <c r="U324" s="278"/>
      <c r="V324" s="278"/>
      <c r="W324" s="278"/>
      <c r="X324" s="278"/>
      <c r="Y324" s="278"/>
      <c r="Z324" s="278"/>
    </row>
    <row r="325" spans="1:26" ht="13.2">
      <c r="A325" s="278" t="s">
        <v>1789</v>
      </c>
      <c r="B325" s="281">
        <v>44646</v>
      </c>
      <c r="C325" s="278" t="s">
        <v>1838</v>
      </c>
      <c r="D325" s="278">
        <v>40</v>
      </c>
      <c r="E325" s="278" t="s">
        <v>1741</v>
      </c>
      <c r="F325" s="280">
        <v>0.375</v>
      </c>
      <c r="G325" s="281">
        <v>44649</v>
      </c>
      <c r="H325" s="278"/>
      <c r="I325" s="4" t="s">
        <v>99</v>
      </c>
      <c r="J325" s="278" t="s">
        <v>1455</v>
      </c>
      <c r="K325" s="282">
        <f t="shared" si="3"/>
        <v>3</v>
      </c>
      <c r="L325" s="278">
        <f t="shared" si="4"/>
        <v>2022</v>
      </c>
      <c r="M325" s="282">
        <f t="shared" ca="1" si="5"/>
        <v>3</v>
      </c>
      <c r="N325" s="282">
        <f>MONTH(Таблица10[[#This Row],[Дата погрузки]])</f>
        <v>3</v>
      </c>
      <c r="O325" s="278" t="str">
        <f>Таблица10[[#This Row],[плательщик ЖД тариф]]</f>
        <v>ТрансКонтейнер</v>
      </c>
      <c r="P325" s="278"/>
      <c r="Q325" s="278"/>
      <c r="R325" s="278"/>
      <c r="S325" s="278"/>
      <c r="T325" s="278"/>
      <c r="U325" s="278"/>
      <c r="V325" s="278"/>
      <c r="W325" s="278"/>
      <c r="X325" s="278"/>
      <c r="Y325" s="278"/>
      <c r="Z325" s="278"/>
    </row>
    <row r="326" spans="1:26" ht="13.2">
      <c r="A326" s="278" t="s">
        <v>1456</v>
      </c>
      <c r="B326" s="281">
        <v>44648</v>
      </c>
      <c r="C326" s="278" t="s">
        <v>1839</v>
      </c>
      <c r="D326" s="278">
        <v>40</v>
      </c>
      <c r="E326" s="278" t="s">
        <v>1537</v>
      </c>
      <c r="F326" s="280">
        <v>0.875</v>
      </c>
      <c r="G326" s="281">
        <v>44650</v>
      </c>
      <c r="H326" s="278"/>
      <c r="I326" s="4" t="s">
        <v>99</v>
      </c>
      <c r="J326" s="278" t="s">
        <v>1455</v>
      </c>
      <c r="K326" s="282">
        <f t="shared" si="3"/>
        <v>3</v>
      </c>
      <c r="L326" s="278">
        <f t="shared" si="4"/>
        <v>2022</v>
      </c>
      <c r="M326" s="282">
        <f t="shared" ca="1" si="5"/>
        <v>2</v>
      </c>
      <c r="N326" s="282">
        <f>MONTH(Таблица10[[#This Row],[Дата погрузки]])</f>
        <v>3</v>
      </c>
      <c r="O326" s="278" t="str">
        <f>Таблица10[[#This Row],[плательщик ЖД тариф]]</f>
        <v>ТрансКонтейнер</v>
      </c>
      <c r="P326" s="278"/>
      <c r="Q326" s="278"/>
      <c r="R326" s="278"/>
      <c r="S326" s="278"/>
      <c r="T326" s="278"/>
      <c r="U326" s="278"/>
      <c r="V326" s="278"/>
      <c r="W326" s="278"/>
      <c r="X326" s="278"/>
      <c r="Y326" s="278"/>
      <c r="Z326" s="278"/>
    </row>
    <row r="327" spans="1:26" ht="13.2">
      <c r="A327" s="278" t="s">
        <v>1456</v>
      </c>
      <c r="B327" s="281">
        <v>44648</v>
      </c>
      <c r="C327" s="278" t="s">
        <v>1840</v>
      </c>
      <c r="D327" s="278">
        <v>40</v>
      </c>
      <c r="E327" s="278" t="s">
        <v>1760</v>
      </c>
      <c r="F327" s="280">
        <v>4.1666666666666664E-2</v>
      </c>
      <c r="G327" s="281">
        <v>44650</v>
      </c>
      <c r="H327" s="278"/>
      <c r="I327" s="4" t="s">
        <v>99</v>
      </c>
      <c r="J327" s="278" t="s">
        <v>1455</v>
      </c>
      <c r="K327" s="282">
        <f t="shared" si="3"/>
        <v>3</v>
      </c>
      <c r="L327" s="278">
        <f t="shared" si="4"/>
        <v>2022</v>
      </c>
      <c r="M327" s="282">
        <f t="shared" ca="1" si="5"/>
        <v>2</v>
      </c>
      <c r="N327" s="282">
        <f>MONTH(Таблица10[[#This Row],[Дата погрузки]])</f>
        <v>3</v>
      </c>
      <c r="O327" s="278" t="str">
        <f>Таблица10[[#This Row],[плательщик ЖД тариф]]</f>
        <v>ТрансКонтейнер</v>
      </c>
      <c r="P327" s="278"/>
      <c r="Q327" s="278"/>
      <c r="R327" s="278"/>
      <c r="S327" s="278"/>
      <c r="T327" s="278"/>
      <c r="U327" s="278"/>
      <c r="V327" s="278"/>
      <c r="W327" s="278"/>
      <c r="X327" s="278"/>
      <c r="Y327" s="278"/>
      <c r="Z327" s="278"/>
    </row>
    <row r="328" spans="1:26" ht="13.2">
      <c r="A328" s="278" t="s">
        <v>1558</v>
      </c>
      <c r="B328" s="281">
        <v>44649</v>
      </c>
      <c r="C328" s="278" t="s">
        <v>1841</v>
      </c>
      <c r="D328" s="278">
        <v>40</v>
      </c>
      <c r="E328" s="278" t="s">
        <v>1539</v>
      </c>
      <c r="F328" s="280">
        <v>0.58333333333333337</v>
      </c>
      <c r="G328" s="281">
        <v>44650</v>
      </c>
      <c r="H328" s="278"/>
      <c r="I328" s="4" t="s">
        <v>99</v>
      </c>
      <c r="J328" s="278" t="s">
        <v>1455</v>
      </c>
      <c r="K328" s="282">
        <f t="shared" si="3"/>
        <v>3</v>
      </c>
      <c r="L328" s="278">
        <f t="shared" si="4"/>
        <v>2022</v>
      </c>
      <c r="M328" s="282">
        <f t="shared" ca="1" si="5"/>
        <v>1</v>
      </c>
      <c r="N328" s="282">
        <f>MONTH(Таблица10[[#This Row],[Дата погрузки]])</f>
        <v>3</v>
      </c>
      <c r="O328" s="278" t="str">
        <f>Таблица10[[#This Row],[плательщик ЖД тариф]]</f>
        <v>ТрансКонтейнер</v>
      </c>
      <c r="P328" s="278"/>
      <c r="Q328" s="278"/>
      <c r="R328" s="278"/>
      <c r="S328" s="278"/>
      <c r="T328" s="278"/>
      <c r="U328" s="278"/>
      <c r="V328" s="278"/>
      <c r="W328" s="278"/>
      <c r="X328" s="278"/>
      <c r="Y328" s="278"/>
      <c r="Z328" s="278"/>
    </row>
    <row r="329" spans="1:26" ht="13.2">
      <c r="A329" s="278" t="s">
        <v>1471</v>
      </c>
      <c r="B329" s="281">
        <v>44649</v>
      </c>
      <c r="C329" s="278" t="s">
        <v>1842</v>
      </c>
      <c r="D329" s="278">
        <v>40</v>
      </c>
      <c r="E329" s="278" t="s">
        <v>1843</v>
      </c>
      <c r="F329" s="280">
        <v>0.41666666666666669</v>
      </c>
      <c r="G329" s="281">
        <v>44650</v>
      </c>
      <c r="H329" s="278"/>
      <c r="I329" s="4" t="s">
        <v>99</v>
      </c>
      <c r="J329" s="278" t="s">
        <v>1455</v>
      </c>
      <c r="K329" s="282">
        <f t="shared" si="3"/>
        <v>3</v>
      </c>
      <c r="L329" s="278">
        <f t="shared" si="4"/>
        <v>2022</v>
      </c>
      <c r="M329" s="282">
        <f t="shared" ca="1" si="5"/>
        <v>1</v>
      </c>
      <c r="N329" s="282">
        <f>MONTH(Таблица10[[#This Row],[Дата погрузки]])</f>
        <v>3</v>
      </c>
      <c r="O329" s="278" t="str">
        <f>Таблица10[[#This Row],[плательщик ЖД тариф]]</f>
        <v>ТрансКонтейнер</v>
      </c>
      <c r="P329" s="278"/>
      <c r="Q329" s="278"/>
      <c r="R329" s="278"/>
      <c r="S329" s="278"/>
      <c r="T329" s="278"/>
      <c r="U329" s="278"/>
      <c r="V329" s="278"/>
      <c r="W329" s="278"/>
      <c r="X329" s="278"/>
      <c r="Y329" s="278"/>
      <c r="Z329" s="278"/>
    </row>
    <row r="330" spans="1:26" ht="13.2">
      <c r="A330" s="278" t="s">
        <v>1789</v>
      </c>
      <c r="B330" s="281">
        <v>44649</v>
      </c>
      <c r="C330" s="278" t="s">
        <v>1844</v>
      </c>
      <c r="D330" s="278">
        <v>40</v>
      </c>
      <c r="E330" s="278" t="s">
        <v>1537</v>
      </c>
      <c r="F330" s="280">
        <v>0.41666666666666669</v>
      </c>
      <c r="G330" s="281">
        <v>44650</v>
      </c>
      <c r="H330" s="278"/>
      <c r="I330" s="4" t="s">
        <v>99</v>
      </c>
      <c r="J330" s="278" t="s">
        <v>1455</v>
      </c>
      <c r="K330" s="282">
        <f t="shared" si="3"/>
        <v>3</v>
      </c>
      <c r="L330" s="278">
        <f t="shared" si="4"/>
        <v>2022</v>
      </c>
      <c r="M330" s="282">
        <f t="shared" ca="1" si="5"/>
        <v>1</v>
      </c>
      <c r="N330" s="282">
        <f>MONTH(Таблица10[[#This Row],[Дата погрузки]])</f>
        <v>3</v>
      </c>
      <c r="O330" s="278" t="str">
        <f>Таблица10[[#This Row],[плательщик ЖД тариф]]</f>
        <v>ТрансКонтейнер</v>
      </c>
      <c r="P330" s="278"/>
      <c r="Q330" s="278"/>
      <c r="R330" s="278"/>
      <c r="S330" s="278"/>
      <c r="T330" s="278"/>
      <c r="U330" s="278"/>
      <c r="V330" s="278"/>
      <c r="W330" s="278"/>
      <c r="X330" s="278"/>
      <c r="Y330" s="278"/>
      <c r="Z330" s="278"/>
    </row>
    <row r="331" spans="1:26" ht="13.2">
      <c r="A331" s="278" t="s">
        <v>1456</v>
      </c>
      <c r="B331" s="281">
        <v>44650</v>
      </c>
      <c r="C331" s="278" t="s">
        <v>1845</v>
      </c>
      <c r="D331" s="278">
        <v>40</v>
      </c>
      <c r="E331" s="278" t="s">
        <v>1537</v>
      </c>
      <c r="F331" s="280">
        <v>0.875</v>
      </c>
      <c r="G331" s="281">
        <v>44654</v>
      </c>
      <c r="H331" s="278"/>
      <c r="I331" s="4" t="s">
        <v>99</v>
      </c>
      <c r="J331" s="278" t="s">
        <v>1455</v>
      </c>
      <c r="K331" s="282">
        <f t="shared" si="3"/>
        <v>3</v>
      </c>
      <c r="L331" s="278">
        <f t="shared" si="4"/>
        <v>2022</v>
      </c>
      <c r="M331" s="282">
        <f t="shared" ca="1" si="5"/>
        <v>4</v>
      </c>
      <c r="N331" s="282">
        <f>MONTH(Таблица10[[#This Row],[Дата погрузки]])</f>
        <v>3</v>
      </c>
      <c r="O331" s="278" t="str">
        <f>Таблица10[[#This Row],[плательщик ЖД тариф]]</f>
        <v>ТрансКонтейнер</v>
      </c>
      <c r="P331" s="278"/>
      <c r="Q331" s="278"/>
      <c r="R331" s="278"/>
      <c r="S331" s="278"/>
      <c r="T331" s="278"/>
      <c r="U331" s="278"/>
      <c r="V331" s="278"/>
      <c r="W331" s="278"/>
      <c r="X331" s="278"/>
      <c r="Y331" s="278"/>
      <c r="Z331" s="278"/>
    </row>
    <row r="332" spans="1:26" ht="13.2">
      <c r="A332" s="278" t="s">
        <v>1489</v>
      </c>
      <c r="B332" s="281">
        <v>44650</v>
      </c>
      <c r="C332" s="278" t="s">
        <v>1846</v>
      </c>
      <c r="D332" s="278">
        <v>40</v>
      </c>
      <c r="E332" s="278" t="s">
        <v>1516</v>
      </c>
      <c r="F332" s="280">
        <v>0.29166666666666669</v>
      </c>
      <c r="G332" s="281">
        <v>44654</v>
      </c>
      <c r="H332" s="278"/>
      <c r="I332" s="4" t="s">
        <v>99</v>
      </c>
      <c r="J332" s="278" t="s">
        <v>1455</v>
      </c>
      <c r="K332" s="282">
        <f t="shared" si="3"/>
        <v>3</v>
      </c>
      <c r="L332" s="278">
        <f t="shared" si="4"/>
        <v>2022</v>
      </c>
      <c r="M332" s="282">
        <f t="shared" ca="1" si="5"/>
        <v>4</v>
      </c>
      <c r="N332" s="282">
        <f>MONTH(Таблица10[[#This Row],[Дата погрузки]])</f>
        <v>3</v>
      </c>
      <c r="O332" s="278" t="str">
        <f>Таблица10[[#This Row],[плательщик ЖД тариф]]</f>
        <v>ТрансКонтейнер</v>
      </c>
      <c r="P332" s="278"/>
      <c r="Q332" s="278"/>
      <c r="R332" s="278"/>
      <c r="S332" s="278"/>
      <c r="T332" s="278"/>
      <c r="U332" s="278"/>
      <c r="V332" s="278"/>
      <c r="W332" s="278"/>
      <c r="X332" s="278"/>
      <c r="Y332" s="278"/>
      <c r="Z332" s="278"/>
    </row>
    <row r="333" spans="1:26" ht="13.2">
      <c r="A333" s="278" t="s">
        <v>1599</v>
      </c>
      <c r="B333" s="281">
        <v>44650</v>
      </c>
      <c r="C333" s="278" t="s">
        <v>1847</v>
      </c>
      <c r="D333" s="278">
        <v>40</v>
      </c>
      <c r="E333" s="278" t="s">
        <v>1516</v>
      </c>
      <c r="F333" s="280">
        <v>0.41666666666666669</v>
      </c>
      <c r="G333" s="281">
        <v>44654</v>
      </c>
      <c r="H333" s="278"/>
      <c r="I333" s="4" t="s">
        <v>99</v>
      </c>
      <c r="J333" s="278" t="s">
        <v>1455</v>
      </c>
      <c r="K333" s="282">
        <f t="shared" si="3"/>
        <v>3</v>
      </c>
      <c r="L333" s="278">
        <f t="shared" si="4"/>
        <v>2022</v>
      </c>
      <c r="M333" s="282">
        <f t="shared" ca="1" si="5"/>
        <v>4</v>
      </c>
      <c r="N333" s="282">
        <f>MONTH(Таблица10[[#This Row],[Дата погрузки]])</f>
        <v>3</v>
      </c>
      <c r="O333" s="278" t="str">
        <f>Таблица10[[#This Row],[плательщик ЖД тариф]]</f>
        <v>ТрансКонтейнер</v>
      </c>
      <c r="P333" s="278"/>
      <c r="Q333" s="278"/>
      <c r="R333" s="278"/>
      <c r="S333" s="278"/>
      <c r="T333" s="278"/>
      <c r="U333" s="278"/>
      <c r="V333" s="278"/>
      <c r="W333" s="278"/>
      <c r="X333" s="278"/>
      <c r="Y333" s="278"/>
      <c r="Z333" s="278"/>
    </row>
    <row r="334" spans="1:26" ht="13.2">
      <c r="A334" s="278" t="s">
        <v>1466</v>
      </c>
      <c r="B334" s="281">
        <v>44650</v>
      </c>
      <c r="C334" s="278" t="s">
        <v>1848</v>
      </c>
      <c r="D334" s="278">
        <v>40</v>
      </c>
      <c r="E334" s="278" t="s">
        <v>1516</v>
      </c>
      <c r="F334" s="280"/>
      <c r="G334" s="281">
        <v>44654</v>
      </c>
      <c r="H334" s="278"/>
      <c r="I334" s="4" t="s">
        <v>99</v>
      </c>
      <c r="J334" s="278" t="s">
        <v>1455</v>
      </c>
      <c r="K334" s="282">
        <f t="shared" si="3"/>
        <v>3</v>
      </c>
      <c r="L334" s="278">
        <f t="shared" si="4"/>
        <v>2022</v>
      </c>
      <c r="M334" s="282">
        <f t="shared" ca="1" si="5"/>
        <v>4</v>
      </c>
      <c r="N334" s="282">
        <f>MONTH(Таблица10[[#This Row],[Дата погрузки]])</f>
        <v>3</v>
      </c>
      <c r="O334" s="278" t="str">
        <f>Таблица10[[#This Row],[плательщик ЖД тариф]]</f>
        <v>ТрансКонтейнер</v>
      </c>
      <c r="P334" s="278"/>
      <c r="Q334" s="278"/>
      <c r="R334" s="278"/>
      <c r="S334" s="278"/>
      <c r="T334" s="278"/>
      <c r="U334" s="278"/>
      <c r="V334" s="278"/>
      <c r="W334" s="278"/>
      <c r="X334" s="278"/>
      <c r="Y334" s="278"/>
      <c r="Z334" s="278"/>
    </row>
    <row r="335" spans="1:26" ht="13.2">
      <c r="A335" s="278" t="s">
        <v>1471</v>
      </c>
      <c r="B335" s="281">
        <v>44650</v>
      </c>
      <c r="C335" s="278" t="s">
        <v>1849</v>
      </c>
      <c r="D335" s="278">
        <v>40</v>
      </c>
      <c r="E335" s="278" t="s">
        <v>1516</v>
      </c>
      <c r="F335" s="280">
        <v>0.58333333333333337</v>
      </c>
      <c r="G335" s="281">
        <v>44654</v>
      </c>
      <c r="H335" s="278"/>
      <c r="I335" s="4" t="s">
        <v>99</v>
      </c>
      <c r="J335" s="278" t="s">
        <v>1455</v>
      </c>
      <c r="K335" s="282">
        <f t="shared" si="3"/>
        <v>3</v>
      </c>
      <c r="L335" s="278">
        <f t="shared" si="4"/>
        <v>2022</v>
      </c>
      <c r="M335" s="282">
        <f t="shared" ca="1" si="5"/>
        <v>4</v>
      </c>
      <c r="N335" s="282">
        <f>MONTH(Таблица10[[#This Row],[Дата погрузки]])</f>
        <v>3</v>
      </c>
      <c r="O335" s="278" t="str">
        <f>Таблица10[[#This Row],[плательщик ЖД тариф]]</f>
        <v>ТрансКонтейнер</v>
      </c>
      <c r="P335" s="278"/>
      <c r="Q335" s="278"/>
      <c r="R335" s="278"/>
      <c r="S335" s="278"/>
      <c r="T335" s="278"/>
      <c r="U335" s="278"/>
      <c r="V335" s="278"/>
      <c r="W335" s="278"/>
      <c r="X335" s="278"/>
      <c r="Y335" s="278"/>
      <c r="Z335" s="278"/>
    </row>
    <row r="336" spans="1:26" ht="13.2">
      <c r="A336" s="278" t="s">
        <v>1820</v>
      </c>
      <c r="B336" s="281">
        <v>44651</v>
      </c>
      <c r="C336" s="278" t="s">
        <v>1850</v>
      </c>
      <c r="D336" s="278">
        <v>40</v>
      </c>
      <c r="E336" s="278" t="s">
        <v>1501</v>
      </c>
      <c r="F336" s="280">
        <v>0.625</v>
      </c>
      <c r="G336" s="281">
        <v>44654</v>
      </c>
      <c r="H336" s="278"/>
      <c r="I336" s="4" t="s">
        <v>99</v>
      </c>
      <c r="J336" s="278" t="s">
        <v>1455</v>
      </c>
      <c r="K336" s="282">
        <f t="shared" si="3"/>
        <v>3</v>
      </c>
      <c r="L336" s="278">
        <f t="shared" si="4"/>
        <v>2022</v>
      </c>
      <c r="M336" s="282">
        <f t="shared" ca="1" si="5"/>
        <v>3</v>
      </c>
      <c r="N336" s="282">
        <f>MONTH(Таблица10[[#This Row],[Дата погрузки]])</f>
        <v>3</v>
      </c>
      <c r="O336" s="278" t="str">
        <f>Таблица10[[#This Row],[плательщик ЖД тариф]]</f>
        <v>ТрансКонтейнер</v>
      </c>
      <c r="P336" s="278"/>
      <c r="Q336" s="278"/>
      <c r="R336" s="278"/>
      <c r="S336" s="278"/>
      <c r="T336" s="278"/>
      <c r="U336" s="278"/>
      <c r="V336" s="278"/>
      <c r="W336" s="278"/>
      <c r="X336" s="278"/>
      <c r="Y336" s="278"/>
      <c r="Z336" s="278"/>
    </row>
    <row r="337" spans="1:26" ht="13.2">
      <c r="A337" s="278" t="s">
        <v>1497</v>
      </c>
      <c r="B337" s="281">
        <v>44651</v>
      </c>
      <c r="C337" s="278" t="s">
        <v>1851</v>
      </c>
      <c r="D337" s="278">
        <v>40</v>
      </c>
      <c r="E337" s="278" t="s">
        <v>1706</v>
      </c>
      <c r="F337" s="280">
        <v>0.5</v>
      </c>
      <c r="G337" s="281">
        <v>44654</v>
      </c>
      <c r="H337" s="278"/>
      <c r="I337" s="4" t="s">
        <v>99</v>
      </c>
      <c r="J337" s="278" t="s">
        <v>1455</v>
      </c>
      <c r="K337" s="282">
        <f t="shared" si="3"/>
        <v>3</v>
      </c>
      <c r="L337" s="278">
        <f t="shared" si="4"/>
        <v>2022</v>
      </c>
      <c r="M337" s="282">
        <f t="shared" ca="1" si="5"/>
        <v>3</v>
      </c>
      <c r="N337" s="282">
        <f>MONTH(Таблица10[[#This Row],[Дата погрузки]])</f>
        <v>3</v>
      </c>
      <c r="O337" s="278" t="str">
        <f>Таблица10[[#This Row],[плательщик ЖД тариф]]</f>
        <v>ТрансКонтейнер</v>
      </c>
      <c r="P337" s="278"/>
      <c r="Q337" s="278"/>
      <c r="R337" s="278"/>
      <c r="S337" s="278"/>
      <c r="T337" s="278"/>
      <c r="U337" s="278"/>
      <c r="V337" s="278"/>
      <c r="W337" s="278"/>
      <c r="X337" s="278"/>
      <c r="Y337" s="278"/>
      <c r="Z337" s="278"/>
    </row>
    <row r="338" spans="1:26" ht="13.2">
      <c r="A338" s="278" t="s">
        <v>1558</v>
      </c>
      <c r="B338" s="281">
        <v>44651</v>
      </c>
      <c r="C338" s="278" t="s">
        <v>1852</v>
      </c>
      <c r="D338" s="278">
        <v>40</v>
      </c>
      <c r="E338" s="278" t="s">
        <v>1501</v>
      </c>
      <c r="F338" s="280">
        <v>0.58333333333333337</v>
      </c>
      <c r="G338" s="281">
        <v>44654</v>
      </c>
      <c r="H338" s="278"/>
      <c r="I338" s="4" t="s">
        <v>99</v>
      </c>
      <c r="J338" s="278" t="s">
        <v>1455</v>
      </c>
      <c r="K338" s="282">
        <f t="shared" si="3"/>
        <v>3</v>
      </c>
      <c r="L338" s="278">
        <f t="shared" si="4"/>
        <v>2022</v>
      </c>
      <c r="M338" s="282">
        <f t="shared" ca="1" si="5"/>
        <v>3</v>
      </c>
      <c r="N338" s="282">
        <f>MONTH(Таблица10[[#This Row],[Дата погрузки]])</f>
        <v>3</v>
      </c>
      <c r="O338" s="278" t="str">
        <f>Таблица10[[#This Row],[плательщик ЖД тариф]]</f>
        <v>ТрансКонтейнер</v>
      </c>
      <c r="P338" s="278"/>
      <c r="Q338" s="278"/>
      <c r="R338" s="278"/>
      <c r="S338" s="278"/>
      <c r="T338" s="278"/>
      <c r="U338" s="278"/>
      <c r="V338" s="278"/>
      <c r="W338" s="278"/>
      <c r="X338" s="278"/>
      <c r="Y338" s="278"/>
      <c r="Z338" s="278"/>
    </row>
    <row r="339" spans="1:26" ht="13.2">
      <c r="A339" s="278" t="s">
        <v>1466</v>
      </c>
      <c r="B339" s="281">
        <v>44651</v>
      </c>
      <c r="C339" s="278" t="s">
        <v>1853</v>
      </c>
      <c r="D339" s="278">
        <v>40</v>
      </c>
      <c r="E339" s="278" t="s">
        <v>1516</v>
      </c>
      <c r="F339" s="280"/>
      <c r="G339" s="281">
        <v>44654</v>
      </c>
      <c r="H339" s="278"/>
      <c r="I339" s="4" t="s">
        <v>99</v>
      </c>
      <c r="J339" s="278" t="s">
        <v>1455</v>
      </c>
      <c r="K339" s="282">
        <f t="shared" si="3"/>
        <v>3</v>
      </c>
      <c r="L339" s="278">
        <f t="shared" si="4"/>
        <v>2022</v>
      </c>
      <c r="M339" s="282">
        <f t="shared" ca="1" si="5"/>
        <v>3</v>
      </c>
      <c r="N339" s="282">
        <f>MONTH(Таблица10[[#This Row],[Дата погрузки]])</f>
        <v>3</v>
      </c>
      <c r="O339" s="278" t="str">
        <f>Таблица10[[#This Row],[плательщик ЖД тариф]]</f>
        <v>ТрансКонтейнер</v>
      </c>
      <c r="P339" s="278"/>
      <c r="Q339" s="278"/>
      <c r="R339" s="278"/>
      <c r="S339" s="278"/>
      <c r="T339" s="278"/>
      <c r="U339" s="278"/>
      <c r="V339" s="278"/>
      <c r="W339" s="278"/>
      <c r="X339" s="278"/>
      <c r="Y339" s="278"/>
      <c r="Z339" s="278"/>
    </row>
    <row r="340" spans="1:26" ht="13.2">
      <c r="A340" s="278" t="s">
        <v>1489</v>
      </c>
      <c r="B340" s="281">
        <v>44652</v>
      </c>
      <c r="C340" s="278" t="s">
        <v>1854</v>
      </c>
      <c r="D340" s="278">
        <v>40</v>
      </c>
      <c r="E340" s="278" t="s">
        <v>1568</v>
      </c>
      <c r="F340" s="280">
        <v>0.29166666666666669</v>
      </c>
      <c r="G340" s="281">
        <v>44657</v>
      </c>
      <c r="H340" s="278"/>
      <c r="I340" s="4" t="s">
        <v>99</v>
      </c>
      <c r="J340" s="278" t="s">
        <v>1455</v>
      </c>
      <c r="K340" s="282">
        <f t="shared" si="3"/>
        <v>4</v>
      </c>
      <c r="L340" s="278">
        <f t="shared" si="4"/>
        <v>2022</v>
      </c>
      <c r="M340" s="282">
        <f t="shared" ca="1" si="5"/>
        <v>5</v>
      </c>
      <c r="N340" s="282">
        <f>MONTH(Таблица10[[#This Row],[Дата погрузки]])</f>
        <v>4</v>
      </c>
      <c r="O340" s="278" t="str">
        <f>Таблица10[[#This Row],[плательщик ЖД тариф]]</f>
        <v>ТрансКонтейнер</v>
      </c>
      <c r="P340" s="278"/>
      <c r="Q340" s="278"/>
      <c r="R340" s="278"/>
      <c r="S340" s="278"/>
      <c r="T340" s="278"/>
      <c r="U340" s="278"/>
      <c r="V340" s="278"/>
      <c r="W340" s="278"/>
      <c r="X340" s="278"/>
      <c r="Y340" s="278"/>
      <c r="Z340" s="278"/>
    </row>
    <row r="341" spans="1:26" ht="13.2">
      <c r="A341" s="278" t="s">
        <v>1471</v>
      </c>
      <c r="B341" s="281">
        <v>44652</v>
      </c>
      <c r="C341" s="278" t="s">
        <v>1855</v>
      </c>
      <c r="D341" s="278">
        <v>40</v>
      </c>
      <c r="E341" s="278" t="s">
        <v>1568</v>
      </c>
      <c r="F341" s="280">
        <v>0.41666666666666669</v>
      </c>
      <c r="G341" s="281">
        <v>44657</v>
      </c>
      <c r="H341" s="278"/>
      <c r="I341" s="4" t="s">
        <v>99</v>
      </c>
      <c r="J341" s="278" t="s">
        <v>1455</v>
      </c>
      <c r="K341" s="282">
        <f t="shared" si="3"/>
        <v>4</v>
      </c>
      <c r="L341" s="278">
        <f t="shared" si="4"/>
        <v>2022</v>
      </c>
      <c r="M341" s="282">
        <f t="shared" ca="1" si="5"/>
        <v>5</v>
      </c>
      <c r="N341" s="282">
        <f>MONTH(Таблица10[[#This Row],[Дата погрузки]])</f>
        <v>4</v>
      </c>
      <c r="O341" s="278" t="str">
        <f>Таблица10[[#This Row],[плательщик ЖД тариф]]</f>
        <v>ТрансКонтейнер</v>
      </c>
      <c r="P341" s="278"/>
      <c r="Q341" s="278"/>
      <c r="R341" s="278"/>
      <c r="S341" s="278"/>
      <c r="T341" s="278"/>
      <c r="U341" s="278"/>
      <c r="V341" s="278"/>
      <c r="W341" s="278"/>
      <c r="X341" s="278"/>
      <c r="Y341" s="278"/>
      <c r="Z341" s="278"/>
    </row>
    <row r="342" spans="1:26" ht="13.2">
      <c r="A342" s="278" t="s">
        <v>1471</v>
      </c>
      <c r="B342" s="281">
        <v>44652</v>
      </c>
      <c r="C342" s="278" t="s">
        <v>1856</v>
      </c>
      <c r="D342" s="278">
        <v>40</v>
      </c>
      <c r="E342" s="278" t="s">
        <v>1568</v>
      </c>
      <c r="F342" s="280">
        <v>0.625</v>
      </c>
      <c r="G342" s="281">
        <v>44657</v>
      </c>
      <c r="H342" s="278"/>
      <c r="I342" s="4" t="s">
        <v>99</v>
      </c>
      <c r="J342" s="278" t="s">
        <v>1455</v>
      </c>
      <c r="K342" s="282">
        <f t="shared" si="3"/>
        <v>4</v>
      </c>
      <c r="L342" s="278">
        <f t="shared" si="4"/>
        <v>2022</v>
      </c>
      <c r="M342" s="282">
        <f t="shared" ca="1" si="5"/>
        <v>5</v>
      </c>
      <c r="N342" s="282">
        <f>MONTH(Таблица10[[#This Row],[Дата погрузки]])</f>
        <v>4</v>
      </c>
      <c r="O342" s="278" t="str">
        <f>Таблица10[[#This Row],[плательщик ЖД тариф]]</f>
        <v>ТрансКонтейнер</v>
      </c>
      <c r="P342" s="278"/>
      <c r="Q342" s="278"/>
      <c r="R342" s="278"/>
      <c r="S342" s="278"/>
      <c r="T342" s="278"/>
      <c r="U342" s="278"/>
      <c r="V342" s="278"/>
      <c r="W342" s="278"/>
      <c r="X342" s="278"/>
      <c r="Y342" s="278"/>
      <c r="Z342" s="278"/>
    </row>
    <row r="343" spans="1:26" ht="13.2">
      <c r="A343" s="278" t="s">
        <v>1466</v>
      </c>
      <c r="B343" s="281">
        <v>44652</v>
      </c>
      <c r="C343" s="278" t="s">
        <v>1857</v>
      </c>
      <c r="D343" s="278">
        <v>40</v>
      </c>
      <c r="E343" s="278" t="s">
        <v>1568</v>
      </c>
      <c r="F343" s="280" t="s">
        <v>1858</v>
      </c>
      <c r="G343" s="281">
        <v>44657</v>
      </c>
      <c r="H343" s="278"/>
      <c r="I343" s="4" t="s">
        <v>99</v>
      </c>
      <c r="J343" s="278" t="s">
        <v>1455</v>
      </c>
      <c r="K343" s="282">
        <f t="shared" si="3"/>
        <v>4</v>
      </c>
      <c r="L343" s="278">
        <f t="shared" si="4"/>
        <v>2022</v>
      </c>
      <c r="M343" s="282">
        <f t="shared" ca="1" si="5"/>
        <v>5</v>
      </c>
      <c r="N343" s="282">
        <f>MONTH(Таблица10[[#This Row],[Дата погрузки]])</f>
        <v>4</v>
      </c>
      <c r="O343" s="278" t="str">
        <f>Таблица10[[#This Row],[плательщик ЖД тариф]]</f>
        <v>ТрансКонтейнер</v>
      </c>
      <c r="P343" s="278"/>
      <c r="Q343" s="278"/>
      <c r="R343" s="278"/>
      <c r="S343" s="278"/>
      <c r="T343" s="278"/>
      <c r="U343" s="278"/>
      <c r="V343" s="278"/>
      <c r="W343" s="278"/>
      <c r="X343" s="278"/>
      <c r="Y343" s="278"/>
      <c r="Z343" s="278"/>
    </row>
    <row r="344" spans="1:26" ht="13.2">
      <c r="A344" s="278" t="s">
        <v>1599</v>
      </c>
      <c r="B344" s="281">
        <v>44653</v>
      </c>
      <c r="C344" s="278" t="s">
        <v>1859</v>
      </c>
      <c r="D344" s="278">
        <v>40</v>
      </c>
      <c r="E344" s="278" t="s">
        <v>1568</v>
      </c>
      <c r="F344" s="280">
        <v>0.41666666666666669</v>
      </c>
      <c r="G344" s="281">
        <v>44657</v>
      </c>
      <c r="H344" s="278"/>
      <c r="I344" s="4" t="s">
        <v>99</v>
      </c>
      <c r="J344" s="278" t="s">
        <v>1455</v>
      </c>
      <c r="K344" s="282">
        <f t="shared" si="3"/>
        <v>4</v>
      </c>
      <c r="L344" s="278">
        <f t="shared" si="4"/>
        <v>2022</v>
      </c>
      <c r="M344" s="282">
        <f t="shared" ca="1" si="5"/>
        <v>4</v>
      </c>
      <c r="N344" s="282">
        <f>MONTH(Таблица10[[#This Row],[Дата погрузки]])</f>
        <v>4</v>
      </c>
      <c r="O344" s="278" t="str">
        <f>Таблица10[[#This Row],[плательщик ЖД тариф]]</f>
        <v>ТрансКонтейнер</v>
      </c>
      <c r="P344" s="278"/>
      <c r="Q344" s="278"/>
      <c r="R344" s="278"/>
      <c r="S344" s="278"/>
      <c r="T344" s="278"/>
      <c r="U344" s="278"/>
      <c r="V344" s="278"/>
      <c r="W344" s="278"/>
      <c r="X344" s="278"/>
      <c r="Y344" s="278"/>
      <c r="Z344" s="278"/>
    </row>
    <row r="345" spans="1:26" ht="13.2">
      <c r="A345" s="278" t="s">
        <v>1471</v>
      </c>
      <c r="B345" s="281">
        <v>44653</v>
      </c>
      <c r="C345" s="278" t="s">
        <v>1860</v>
      </c>
      <c r="D345" s="278">
        <v>40</v>
      </c>
      <c r="E345" s="278" t="s">
        <v>1568</v>
      </c>
      <c r="F345" s="280">
        <v>0.41666666666666669</v>
      </c>
      <c r="G345" s="281">
        <v>44657</v>
      </c>
      <c r="H345" s="278"/>
      <c r="I345" s="4" t="s">
        <v>99</v>
      </c>
      <c r="J345" s="278" t="s">
        <v>1455</v>
      </c>
      <c r="K345" s="282">
        <f t="shared" si="3"/>
        <v>4</v>
      </c>
      <c r="L345" s="278">
        <f t="shared" si="4"/>
        <v>2022</v>
      </c>
      <c r="M345" s="282">
        <f t="shared" ca="1" si="5"/>
        <v>4</v>
      </c>
      <c r="N345" s="282">
        <f>MONTH(Таблица10[[#This Row],[Дата погрузки]])</f>
        <v>4</v>
      </c>
      <c r="O345" s="278" t="str">
        <f>Таблица10[[#This Row],[плательщик ЖД тариф]]</f>
        <v>ТрансКонтейнер</v>
      </c>
      <c r="P345" s="278"/>
      <c r="Q345" s="278"/>
      <c r="R345" s="278"/>
      <c r="S345" s="278"/>
      <c r="T345" s="278"/>
      <c r="U345" s="278"/>
      <c r="V345" s="278"/>
      <c r="W345" s="278"/>
      <c r="X345" s="278"/>
      <c r="Y345" s="278"/>
      <c r="Z345" s="278"/>
    </row>
    <row r="346" spans="1:26" ht="13.2">
      <c r="A346" s="278" t="s">
        <v>1456</v>
      </c>
      <c r="B346" s="281">
        <v>44655</v>
      </c>
      <c r="C346" s="284" t="s">
        <v>1861</v>
      </c>
      <c r="D346" s="278">
        <v>40</v>
      </c>
      <c r="E346" s="278" t="s">
        <v>1763</v>
      </c>
      <c r="F346" s="280">
        <v>0.875</v>
      </c>
      <c r="G346" s="281">
        <v>44657</v>
      </c>
      <c r="H346" s="278"/>
      <c r="I346" s="4" t="s">
        <v>99</v>
      </c>
      <c r="J346" s="278" t="s">
        <v>1455</v>
      </c>
      <c r="K346" s="282">
        <f t="shared" si="3"/>
        <v>4</v>
      </c>
      <c r="L346" s="278">
        <f t="shared" si="4"/>
        <v>2022</v>
      </c>
      <c r="M346" s="282">
        <f t="shared" ca="1" si="5"/>
        <v>2</v>
      </c>
      <c r="N346" s="282">
        <f>MONTH(Таблица10[[#This Row],[Дата погрузки]])</f>
        <v>4</v>
      </c>
      <c r="O346" s="278" t="str">
        <f>Таблица10[[#This Row],[плательщик ЖД тариф]]</f>
        <v>ТрансКонтейнер</v>
      </c>
      <c r="P346" s="278"/>
      <c r="Q346" s="278"/>
      <c r="R346" s="278"/>
      <c r="S346" s="278"/>
      <c r="T346" s="278"/>
      <c r="U346" s="278"/>
      <c r="V346" s="278"/>
      <c r="W346" s="278"/>
      <c r="X346" s="278"/>
      <c r="Y346" s="278"/>
      <c r="Z346" s="278"/>
    </row>
    <row r="347" spans="1:26" ht="13.2">
      <c r="A347" s="278" t="s">
        <v>1471</v>
      </c>
      <c r="B347" s="281">
        <v>44655</v>
      </c>
      <c r="C347" s="278" t="s">
        <v>1862</v>
      </c>
      <c r="D347" s="278">
        <v>40</v>
      </c>
      <c r="E347" s="278" t="s">
        <v>1539</v>
      </c>
      <c r="F347" s="280">
        <v>0.41666666666666669</v>
      </c>
      <c r="G347" s="281">
        <v>44657</v>
      </c>
      <c r="H347" s="278"/>
      <c r="I347" s="4" t="s">
        <v>99</v>
      </c>
      <c r="J347" s="278" t="s">
        <v>1455</v>
      </c>
      <c r="K347" s="282">
        <f t="shared" si="3"/>
        <v>4</v>
      </c>
      <c r="L347" s="278">
        <f t="shared" si="4"/>
        <v>2022</v>
      </c>
      <c r="M347" s="282">
        <f t="shared" ca="1" si="5"/>
        <v>2</v>
      </c>
      <c r="N347" s="282">
        <f>MONTH(Таблица10[[#This Row],[Дата погрузки]])</f>
        <v>4</v>
      </c>
      <c r="O347" s="278" t="str">
        <f>Таблица10[[#This Row],[плательщик ЖД тариф]]</f>
        <v>ТрансКонтейнер</v>
      </c>
      <c r="P347" s="278"/>
      <c r="Q347" s="278"/>
      <c r="R347" s="278"/>
      <c r="S347" s="278"/>
      <c r="T347" s="278"/>
      <c r="U347" s="278"/>
      <c r="V347" s="278"/>
      <c r="W347" s="278"/>
      <c r="X347" s="278"/>
      <c r="Y347" s="278"/>
      <c r="Z347" s="278"/>
    </row>
    <row r="348" spans="1:26" ht="13.2">
      <c r="A348" s="278" t="s">
        <v>1558</v>
      </c>
      <c r="B348" s="281">
        <v>44655</v>
      </c>
      <c r="C348" s="278" t="s">
        <v>1863</v>
      </c>
      <c r="D348" s="278">
        <v>40</v>
      </c>
      <c r="E348" s="278" t="s">
        <v>1537</v>
      </c>
      <c r="F348" s="280">
        <v>0.54166666666666663</v>
      </c>
      <c r="G348" s="281">
        <v>44657</v>
      </c>
      <c r="H348" s="278"/>
      <c r="I348" s="4" t="s">
        <v>99</v>
      </c>
      <c r="J348" s="278" t="s">
        <v>1455</v>
      </c>
      <c r="K348" s="282">
        <f t="shared" si="3"/>
        <v>4</v>
      </c>
      <c r="L348" s="278">
        <f t="shared" si="4"/>
        <v>2022</v>
      </c>
      <c r="M348" s="282">
        <f t="shared" ca="1" si="5"/>
        <v>2</v>
      </c>
      <c r="N348" s="282">
        <f>MONTH(Таблица10[[#This Row],[Дата погрузки]])</f>
        <v>4</v>
      </c>
      <c r="O348" s="278" t="str">
        <f>Таблица10[[#This Row],[плательщик ЖД тариф]]</f>
        <v>ТрансКонтейнер</v>
      </c>
      <c r="P348" s="278"/>
      <c r="Q348" s="278"/>
      <c r="R348" s="278"/>
      <c r="S348" s="278"/>
      <c r="T348" s="278"/>
      <c r="U348" s="278"/>
      <c r="V348" s="278"/>
      <c r="W348" s="278"/>
      <c r="X348" s="278"/>
      <c r="Y348" s="278"/>
      <c r="Z348" s="278"/>
    </row>
    <row r="349" spans="1:26" ht="13.2">
      <c r="A349" s="278" t="s">
        <v>1558</v>
      </c>
      <c r="B349" s="281">
        <v>44655</v>
      </c>
      <c r="C349" s="278" t="s">
        <v>1864</v>
      </c>
      <c r="D349" s="278">
        <v>40</v>
      </c>
      <c r="E349" s="278" t="s">
        <v>1537</v>
      </c>
      <c r="F349" s="280">
        <v>0.45833333333333331</v>
      </c>
      <c r="G349" s="281">
        <v>44657</v>
      </c>
      <c r="H349" s="278"/>
      <c r="I349" s="4" t="s">
        <v>99</v>
      </c>
      <c r="J349" s="278" t="s">
        <v>1455</v>
      </c>
      <c r="K349" s="282">
        <f t="shared" si="3"/>
        <v>4</v>
      </c>
      <c r="L349" s="278">
        <f t="shared" si="4"/>
        <v>2022</v>
      </c>
      <c r="M349" s="282">
        <f t="shared" ca="1" si="5"/>
        <v>2</v>
      </c>
      <c r="N349" s="282">
        <f>MONTH(Таблица10[[#This Row],[Дата погрузки]])</f>
        <v>4</v>
      </c>
      <c r="O349" s="278" t="str">
        <f>Таблица10[[#This Row],[плательщик ЖД тариф]]</f>
        <v>ТрансКонтейнер</v>
      </c>
      <c r="P349" s="278"/>
      <c r="Q349" s="278"/>
      <c r="R349" s="278"/>
      <c r="S349" s="278"/>
      <c r="T349" s="278"/>
      <c r="U349" s="278"/>
      <c r="V349" s="278"/>
      <c r="W349" s="278"/>
      <c r="X349" s="278"/>
      <c r="Y349" s="278"/>
      <c r="Z349" s="278"/>
    </row>
    <row r="350" spans="1:26" ht="13.2">
      <c r="A350" s="278" t="s">
        <v>1466</v>
      </c>
      <c r="B350" s="281">
        <v>44655</v>
      </c>
      <c r="C350" s="278" t="s">
        <v>1865</v>
      </c>
      <c r="D350" s="278">
        <v>40</v>
      </c>
      <c r="E350" s="278" t="s">
        <v>1537</v>
      </c>
      <c r="F350" s="280"/>
      <c r="G350" s="281">
        <v>44657</v>
      </c>
      <c r="H350" s="278"/>
      <c r="I350" s="4" t="s">
        <v>99</v>
      </c>
      <c r="J350" s="278" t="s">
        <v>1455</v>
      </c>
      <c r="K350" s="282">
        <f t="shared" si="3"/>
        <v>4</v>
      </c>
      <c r="L350" s="278">
        <f t="shared" si="4"/>
        <v>2022</v>
      </c>
      <c r="M350" s="282">
        <f t="shared" ca="1" si="5"/>
        <v>2</v>
      </c>
      <c r="N350" s="282">
        <f>MONTH(Таблица10[[#This Row],[Дата погрузки]])</f>
        <v>4</v>
      </c>
      <c r="O350" s="278" t="str">
        <f>Таблица10[[#This Row],[плательщик ЖД тариф]]</f>
        <v>ТрансКонтейнер</v>
      </c>
      <c r="P350" s="278"/>
      <c r="Q350" s="278"/>
      <c r="R350" s="278"/>
      <c r="S350" s="278"/>
      <c r="T350" s="278"/>
      <c r="U350" s="278"/>
      <c r="V350" s="278"/>
      <c r="W350" s="278"/>
      <c r="X350" s="278"/>
      <c r="Y350" s="278"/>
      <c r="Z350" s="278"/>
    </row>
    <row r="351" spans="1:26" ht="15.75" customHeight="1">
      <c r="A351" s="278" t="s">
        <v>1497</v>
      </c>
      <c r="B351" s="281">
        <v>44656</v>
      </c>
      <c r="C351" s="278" t="s">
        <v>1866</v>
      </c>
      <c r="D351" s="278">
        <v>40</v>
      </c>
      <c r="E351" s="278" t="s">
        <v>1763</v>
      </c>
      <c r="F351" s="280">
        <v>0.375</v>
      </c>
      <c r="G351" s="281">
        <v>44658</v>
      </c>
      <c r="H351" s="278"/>
      <c r="I351" s="4" t="s">
        <v>99</v>
      </c>
      <c r="J351" s="278" t="s">
        <v>1455</v>
      </c>
      <c r="K351" s="282">
        <f t="shared" si="3"/>
        <v>4</v>
      </c>
      <c r="L351" s="278">
        <f t="shared" si="4"/>
        <v>2022</v>
      </c>
      <c r="M351" s="282">
        <f t="shared" ca="1" si="5"/>
        <v>2</v>
      </c>
      <c r="N351" s="282">
        <f>MONTH(Таблица10[[#This Row],[Дата погрузки]])</f>
        <v>4</v>
      </c>
      <c r="O351" s="278" t="str">
        <f>Таблица10[[#This Row],[плательщик ЖД тариф]]</f>
        <v>ТрансКонтейнер</v>
      </c>
      <c r="P351" s="278"/>
      <c r="Q351" s="278"/>
      <c r="R351" s="278"/>
      <c r="S351" s="278"/>
      <c r="T351" s="278"/>
      <c r="U351" s="278"/>
      <c r="V351" s="278"/>
      <c r="W351" s="278"/>
      <c r="X351" s="278"/>
      <c r="Y351" s="278"/>
      <c r="Z351" s="278"/>
    </row>
    <row r="352" spans="1:26" ht="13.2">
      <c r="A352" s="278" t="s">
        <v>1466</v>
      </c>
      <c r="B352" s="281">
        <v>44656</v>
      </c>
      <c r="C352" s="278" t="s">
        <v>1867</v>
      </c>
      <c r="D352" s="278">
        <v>40</v>
      </c>
      <c r="E352" s="278" t="s">
        <v>1568</v>
      </c>
      <c r="F352" s="280"/>
      <c r="G352" s="281">
        <v>44658</v>
      </c>
      <c r="H352" s="278"/>
      <c r="I352" s="4" t="s">
        <v>99</v>
      </c>
      <c r="J352" s="278" t="s">
        <v>1455</v>
      </c>
      <c r="K352" s="282">
        <f t="shared" si="3"/>
        <v>4</v>
      </c>
      <c r="L352" s="278">
        <f t="shared" si="4"/>
        <v>2022</v>
      </c>
      <c r="M352" s="282">
        <f t="shared" ca="1" si="5"/>
        <v>2</v>
      </c>
      <c r="N352" s="282">
        <f>MONTH(Таблица10[[#This Row],[Дата погрузки]])</f>
        <v>4</v>
      </c>
      <c r="O352" s="278" t="str">
        <f>Таблица10[[#This Row],[плательщик ЖД тариф]]</f>
        <v>ТрансКонтейнер</v>
      </c>
      <c r="P352" s="278"/>
      <c r="Q352" s="278"/>
      <c r="R352" s="278"/>
      <c r="S352" s="278"/>
      <c r="T352" s="278"/>
      <c r="U352" s="278"/>
      <c r="V352" s="278"/>
      <c r="W352" s="278"/>
      <c r="X352" s="278"/>
      <c r="Y352" s="278"/>
      <c r="Z352" s="278"/>
    </row>
    <row r="353" spans="1:26" ht="13.2">
      <c r="A353" s="278" t="s">
        <v>1489</v>
      </c>
      <c r="B353" s="281">
        <v>44657</v>
      </c>
      <c r="C353" s="278" t="s">
        <v>1868</v>
      </c>
      <c r="D353" s="278">
        <v>40</v>
      </c>
      <c r="E353" s="278" t="s">
        <v>1516</v>
      </c>
      <c r="F353" s="280">
        <v>0.29166666666666669</v>
      </c>
      <c r="G353" s="281">
        <v>44658</v>
      </c>
      <c r="H353" s="278"/>
      <c r="I353" s="4" t="s">
        <v>99</v>
      </c>
      <c r="J353" s="278" t="s">
        <v>1455</v>
      </c>
      <c r="K353" s="282">
        <f t="shared" si="3"/>
        <v>4</v>
      </c>
      <c r="L353" s="278">
        <f t="shared" si="4"/>
        <v>2022</v>
      </c>
      <c r="M353" s="282">
        <f t="shared" ca="1" si="5"/>
        <v>1</v>
      </c>
      <c r="N353" s="282">
        <f>MONTH(Таблица10[[#This Row],[Дата погрузки]])</f>
        <v>4</v>
      </c>
      <c r="O353" s="278" t="str">
        <f>Таблица10[[#This Row],[плательщик ЖД тариф]]</f>
        <v>ТрансКонтейнер</v>
      </c>
      <c r="P353" s="278"/>
      <c r="Q353" s="278"/>
      <c r="R353" s="278"/>
      <c r="S353" s="278"/>
      <c r="T353" s="278"/>
      <c r="U353" s="278"/>
      <c r="V353" s="278"/>
      <c r="W353" s="278"/>
      <c r="X353" s="278"/>
      <c r="Y353" s="278"/>
      <c r="Z353" s="278"/>
    </row>
    <row r="354" spans="1:26" ht="13.2">
      <c r="A354" s="278" t="s">
        <v>1466</v>
      </c>
      <c r="B354" s="281">
        <v>44657</v>
      </c>
      <c r="C354" s="278" t="s">
        <v>1869</v>
      </c>
      <c r="D354" s="278">
        <v>40</v>
      </c>
      <c r="E354" s="278" t="s">
        <v>1516</v>
      </c>
      <c r="F354" s="280"/>
      <c r="G354" s="281">
        <v>44658</v>
      </c>
      <c r="H354" s="278"/>
      <c r="I354" s="4" t="s">
        <v>99</v>
      </c>
      <c r="J354" s="278" t="s">
        <v>1455</v>
      </c>
      <c r="K354" s="282">
        <f t="shared" si="3"/>
        <v>4</v>
      </c>
      <c r="L354" s="278">
        <f t="shared" si="4"/>
        <v>2022</v>
      </c>
      <c r="M354" s="282">
        <f t="shared" ca="1" si="5"/>
        <v>1</v>
      </c>
      <c r="N354" s="282">
        <f>MONTH(Таблица10[[#This Row],[Дата погрузки]])</f>
        <v>4</v>
      </c>
      <c r="O354" s="278" t="str">
        <f>Таблица10[[#This Row],[плательщик ЖД тариф]]</f>
        <v>ТрансКонтейнер</v>
      </c>
      <c r="P354" s="278"/>
      <c r="Q354" s="278"/>
      <c r="R354" s="278"/>
      <c r="S354" s="278"/>
      <c r="T354" s="278"/>
      <c r="U354" s="278"/>
      <c r="V354" s="278"/>
      <c r="W354" s="278"/>
      <c r="X354" s="278"/>
      <c r="Y354" s="278"/>
      <c r="Z354" s="278"/>
    </row>
    <row r="355" spans="1:26" ht="13.2">
      <c r="A355" s="278" t="s">
        <v>1466</v>
      </c>
      <c r="B355" s="281">
        <v>44657</v>
      </c>
      <c r="C355" s="278" t="s">
        <v>1870</v>
      </c>
      <c r="D355" s="278">
        <v>40</v>
      </c>
      <c r="E355" s="278" t="s">
        <v>1706</v>
      </c>
      <c r="F355" s="280"/>
      <c r="G355" s="281">
        <v>44658</v>
      </c>
      <c r="H355" s="278"/>
      <c r="I355" s="4" t="s">
        <v>99</v>
      </c>
      <c r="J355" s="278" t="s">
        <v>1455</v>
      </c>
      <c r="K355" s="282">
        <f t="shared" si="3"/>
        <v>4</v>
      </c>
      <c r="L355" s="278">
        <f t="shared" si="4"/>
        <v>2022</v>
      </c>
      <c r="M355" s="282">
        <f t="shared" ca="1" si="5"/>
        <v>1</v>
      </c>
      <c r="N355" s="282">
        <f>MONTH(Таблица10[[#This Row],[Дата погрузки]])</f>
        <v>4</v>
      </c>
      <c r="O355" s="278" t="str">
        <f>Таблица10[[#This Row],[плательщик ЖД тариф]]</f>
        <v>ТрансКонтейнер</v>
      </c>
      <c r="P355" s="278"/>
      <c r="Q355" s="278"/>
      <c r="R355" s="278"/>
      <c r="S355" s="278"/>
      <c r="T355" s="278"/>
      <c r="U355" s="278"/>
      <c r="V355" s="278"/>
      <c r="W355" s="278"/>
      <c r="X355" s="278"/>
      <c r="Y355" s="278"/>
      <c r="Z355" s="278"/>
    </row>
    <row r="356" spans="1:26" ht="13.2">
      <c r="A356" s="278" t="s">
        <v>1456</v>
      </c>
      <c r="B356" s="281">
        <v>44657</v>
      </c>
      <c r="C356" s="278" t="s">
        <v>1871</v>
      </c>
      <c r="D356" s="278">
        <v>40</v>
      </c>
      <c r="E356" s="278" t="s">
        <v>1516</v>
      </c>
      <c r="F356" s="280">
        <v>0.375</v>
      </c>
      <c r="G356" s="281">
        <v>44658</v>
      </c>
      <c r="H356" s="278"/>
      <c r="I356" s="4" t="s">
        <v>99</v>
      </c>
      <c r="J356" s="278" t="s">
        <v>1455</v>
      </c>
      <c r="K356" s="282">
        <f t="shared" si="3"/>
        <v>4</v>
      </c>
      <c r="L356" s="278">
        <f t="shared" si="4"/>
        <v>2022</v>
      </c>
      <c r="M356" s="282">
        <f t="shared" ca="1" si="5"/>
        <v>1</v>
      </c>
      <c r="N356" s="282">
        <f>MONTH(Таблица10[[#This Row],[Дата погрузки]])</f>
        <v>4</v>
      </c>
      <c r="O356" s="278" t="str">
        <f>Таблица10[[#This Row],[плательщик ЖД тариф]]</f>
        <v>ТрансКонтейнер</v>
      </c>
      <c r="P356" s="278"/>
      <c r="Q356" s="278"/>
      <c r="R356" s="278"/>
      <c r="S356" s="278"/>
      <c r="T356" s="278"/>
      <c r="U356" s="278"/>
      <c r="V356" s="278"/>
      <c r="W356" s="278"/>
      <c r="X356" s="278"/>
      <c r="Y356" s="278"/>
      <c r="Z356" s="278"/>
    </row>
    <row r="357" spans="1:26" ht="13.2">
      <c r="A357" s="278" t="s">
        <v>1456</v>
      </c>
      <c r="B357" s="281">
        <v>44657</v>
      </c>
      <c r="C357" s="278" t="s">
        <v>1872</v>
      </c>
      <c r="D357" s="278">
        <v>40</v>
      </c>
      <c r="E357" s="278" t="s">
        <v>1539</v>
      </c>
      <c r="F357" s="280">
        <v>0.875</v>
      </c>
      <c r="G357" s="281">
        <v>44658</v>
      </c>
      <c r="H357" s="278"/>
      <c r="I357" s="4" t="s">
        <v>99</v>
      </c>
      <c r="J357" s="278" t="s">
        <v>1455</v>
      </c>
      <c r="K357" s="282">
        <f t="shared" si="3"/>
        <v>4</v>
      </c>
      <c r="L357" s="278">
        <f t="shared" si="4"/>
        <v>2022</v>
      </c>
      <c r="M357" s="282">
        <f t="shared" ca="1" si="5"/>
        <v>1</v>
      </c>
      <c r="N357" s="282">
        <f>MONTH(Таблица10[[#This Row],[Дата погрузки]])</f>
        <v>4</v>
      </c>
      <c r="O357" s="278" t="str">
        <f>Таблица10[[#This Row],[плательщик ЖД тариф]]</f>
        <v>ТрансКонтейнер</v>
      </c>
      <c r="P357" s="278"/>
      <c r="Q357" s="278"/>
      <c r="R357" s="278"/>
      <c r="S357" s="278"/>
      <c r="T357" s="278"/>
      <c r="U357" s="278"/>
      <c r="V357" s="278"/>
      <c r="W357" s="278"/>
      <c r="X357" s="278"/>
      <c r="Y357" s="278"/>
      <c r="Z357" s="278"/>
    </row>
    <row r="358" spans="1:26" ht="13.2">
      <c r="A358" s="278" t="s">
        <v>1471</v>
      </c>
      <c r="B358" s="281">
        <v>44657</v>
      </c>
      <c r="C358" s="278" t="s">
        <v>1873</v>
      </c>
      <c r="D358" s="278">
        <v>40</v>
      </c>
      <c r="E358" s="278" t="s">
        <v>1465</v>
      </c>
      <c r="F358" s="280">
        <v>0.41666666666666669</v>
      </c>
      <c r="G358" s="281">
        <v>44658</v>
      </c>
      <c r="H358" s="278"/>
      <c r="I358" s="4" t="s">
        <v>99</v>
      </c>
      <c r="J358" s="278" t="s">
        <v>1455</v>
      </c>
      <c r="K358" s="282">
        <f t="shared" si="3"/>
        <v>4</v>
      </c>
      <c r="L358" s="278">
        <f t="shared" si="4"/>
        <v>2022</v>
      </c>
      <c r="M358" s="282">
        <f t="shared" ca="1" si="5"/>
        <v>1</v>
      </c>
      <c r="N358" s="282">
        <f>MONTH(Таблица10[[#This Row],[Дата погрузки]])</f>
        <v>4</v>
      </c>
      <c r="O358" s="278" t="str">
        <f>Таблица10[[#This Row],[плательщик ЖД тариф]]</f>
        <v>ТрансКонтейнер</v>
      </c>
      <c r="P358" s="278"/>
      <c r="Q358" s="278"/>
      <c r="R358" s="278"/>
      <c r="S358" s="278"/>
      <c r="T358" s="278"/>
      <c r="U358" s="278"/>
      <c r="V358" s="278"/>
      <c r="W358" s="278"/>
      <c r="X358" s="278"/>
      <c r="Y358" s="278"/>
      <c r="Z358" s="278"/>
    </row>
    <row r="359" spans="1:26" ht="13.2">
      <c r="A359" s="278" t="s">
        <v>1599</v>
      </c>
      <c r="B359" s="281">
        <v>44658</v>
      </c>
      <c r="C359" s="278" t="s">
        <v>1874</v>
      </c>
      <c r="D359" s="278">
        <v>40</v>
      </c>
      <c r="E359" s="278" t="s">
        <v>1516</v>
      </c>
      <c r="F359" s="280">
        <v>0.375</v>
      </c>
      <c r="G359" s="281">
        <v>44661</v>
      </c>
      <c r="H359" s="278"/>
      <c r="I359" s="4" t="s">
        <v>99</v>
      </c>
      <c r="J359" s="278" t="s">
        <v>1455</v>
      </c>
      <c r="K359" s="282">
        <f t="shared" si="3"/>
        <v>4</v>
      </c>
      <c r="L359" s="278">
        <f t="shared" si="4"/>
        <v>2022</v>
      </c>
      <c r="M359" s="282">
        <f t="shared" ca="1" si="5"/>
        <v>3</v>
      </c>
      <c r="N359" s="282">
        <f>MONTH(Таблица10[[#This Row],[Дата погрузки]])</f>
        <v>4</v>
      </c>
      <c r="O359" s="278" t="str">
        <f>Таблица10[[#This Row],[плательщик ЖД тариф]]</f>
        <v>ТрансКонтейнер</v>
      </c>
      <c r="P359" s="278"/>
      <c r="Q359" s="278"/>
      <c r="R359" s="278"/>
      <c r="S359" s="278"/>
      <c r="T359" s="278"/>
      <c r="U359" s="278"/>
      <c r="V359" s="278"/>
      <c r="W359" s="278"/>
      <c r="X359" s="278"/>
      <c r="Y359" s="278"/>
      <c r="Z359" s="278"/>
    </row>
    <row r="360" spans="1:26" ht="13.2">
      <c r="A360" s="278" t="s">
        <v>1471</v>
      </c>
      <c r="B360" s="281">
        <v>44658</v>
      </c>
      <c r="C360" s="278" t="s">
        <v>1875</v>
      </c>
      <c r="D360" s="278">
        <v>40</v>
      </c>
      <c r="E360" s="278" t="s">
        <v>1516</v>
      </c>
      <c r="F360" s="280">
        <v>0.5</v>
      </c>
      <c r="G360" s="281">
        <v>44661</v>
      </c>
      <c r="H360" s="278"/>
      <c r="I360" s="4" t="s">
        <v>99</v>
      </c>
      <c r="J360" s="278" t="s">
        <v>1455</v>
      </c>
      <c r="K360" s="282">
        <f t="shared" si="3"/>
        <v>4</v>
      </c>
      <c r="L360" s="278">
        <f t="shared" si="4"/>
        <v>2022</v>
      </c>
      <c r="M360" s="282">
        <f t="shared" ca="1" si="5"/>
        <v>3</v>
      </c>
      <c r="N360" s="282">
        <f>MONTH(Таблица10[[#This Row],[Дата погрузки]])</f>
        <v>4</v>
      </c>
      <c r="O360" s="278" t="str">
        <f>Таблица10[[#This Row],[плательщик ЖД тариф]]</f>
        <v>ТрансКонтейнер</v>
      </c>
      <c r="P360" s="278"/>
      <c r="Q360" s="278"/>
      <c r="R360" s="278"/>
      <c r="S360" s="278"/>
      <c r="T360" s="278"/>
      <c r="U360" s="278"/>
      <c r="V360" s="278"/>
      <c r="W360" s="278"/>
      <c r="X360" s="278"/>
      <c r="Y360" s="278"/>
      <c r="Z360" s="278"/>
    </row>
    <row r="361" spans="1:26" ht="13.2">
      <c r="A361" s="278" t="s">
        <v>1471</v>
      </c>
      <c r="B361" s="281">
        <v>44658</v>
      </c>
      <c r="C361" s="278" t="s">
        <v>1876</v>
      </c>
      <c r="D361" s="278">
        <v>40</v>
      </c>
      <c r="E361" s="278" t="s">
        <v>1706</v>
      </c>
      <c r="F361" s="280">
        <v>0.66666666666666663</v>
      </c>
      <c r="G361" s="281">
        <v>44661</v>
      </c>
      <c r="H361" s="278"/>
      <c r="I361" s="4" t="s">
        <v>99</v>
      </c>
      <c r="J361" s="278" t="s">
        <v>1455</v>
      </c>
      <c r="K361" s="282">
        <f t="shared" si="3"/>
        <v>4</v>
      </c>
      <c r="L361" s="278">
        <f t="shared" si="4"/>
        <v>2022</v>
      </c>
      <c r="M361" s="282">
        <f t="shared" ca="1" si="5"/>
        <v>3</v>
      </c>
      <c r="N361" s="282">
        <f>MONTH(Таблица10[[#This Row],[Дата погрузки]])</f>
        <v>4</v>
      </c>
      <c r="O361" s="278" t="str">
        <f>Таблица10[[#This Row],[плательщик ЖД тариф]]</f>
        <v>ТрансКонтейнер</v>
      </c>
      <c r="P361" s="278"/>
      <c r="Q361" s="278"/>
      <c r="R361" s="278"/>
      <c r="S361" s="278"/>
      <c r="T361" s="278"/>
      <c r="U361" s="278"/>
      <c r="V361" s="278"/>
      <c r="W361" s="278"/>
      <c r="X361" s="278"/>
      <c r="Y361" s="278"/>
      <c r="Z361" s="278"/>
    </row>
    <row r="362" spans="1:26" ht="13.2">
      <c r="A362" s="278" t="s">
        <v>1466</v>
      </c>
      <c r="B362" s="281">
        <v>44658</v>
      </c>
      <c r="C362" s="278" t="s">
        <v>1877</v>
      </c>
      <c r="D362" s="278">
        <v>40</v>
      </c>
      <c r="E362" s="278" t="s">
        <v>1516</v>
      </c>
      <c r="F362" s="280"/>
      <c r="G362" s="281">
        <v>44661</v>
      </c>
      <c r="H362" s="278"/>
      <c r="I362" s="4" t="s">
        <v>99</v>
      </c>
      <c r="J362" s="278" t="s">
        <v>1455</v>
      </c>
      <c r="K362" s="282">
        <f t="shared" si="3"/>
        <v>4</v>
      </c>
      <c r="L362" s="278">
        <f t="shared" si="4"/>
        <v>2022</v>
      </c>
      <c r="M362" s="282">
        <f t="shared" ca="1" si="5"/>
        <v>3</v>
      </c>
      <c r="N362" s="282">
        <f>MONTH(Таблица10[[#This Row],[Дата погрузки]])</f>
        <v>4</v>
      </c>
      <c r="O362" s="278" t="str">
        <f>Таблица10[[#This Row],[плательщик ЖД тариф]]</f>
        <v>ТрансКонтейнер</v>
      </c>
      <c r="P362" s="278"/>
      <c r="Q362" s="278"/>
      <c r="R362" s="278"/>
      <c r="S362" s="278"/>
      <c r="T362" s="278"/>
      <c r="U362" s="278"/>
      <c r="V362" s="278"/>
      <c r="W362" s="278"/>
      <c r="X362" s="278"/>
      <c r="Y362" s="278"/>
      <c r="Z362" s="278"/>
    </row>
    <row r="363" spans="1:26" ht="13.2">
      <c r="A363" s="278" t="s">
        <v>1466</v>
      </c>
      <c r="B363" s="281">
        <v>44658</v>
      </c>
      <c r="C363" s="278" t="s">
        <v>1878</v>
      </c>
      <c r="D363" s="278">
        <v>40</v>
      </c>
      <c r="E363" s="278" t="s">
        <v>1516</v>
      </c>
      <c r="F363" s="280"/>
      <c r="G363" s="281">
        <v>44661</v>
      </c>
      <c r="H363" s="278"/>
      <c r="I363" s="4" t="s">
        <v>99</v>
      </c>
      <c r="J363" s="278" t="s">
        <v>1455</v>
      </c>
      <c r="K363" s="282">
        <f t="shared" si="3"/>
        <v>4</v>
      </c>
      <c r="L363" s="278">
        <f t="shared" si="4"/>
        <v>2022</v>
      </c>
      <c r="M363" s="282">
        <f t="shared" ca="1" si="5"/>
        <v>3</v>
      </c>
      <c r="N363" s="282">
        <f>MONTH(Таблица10[[#This Row],[Дата погрузки]])</f>
        <v>4</v>
      </c>
      <c r="O363" s="278" t="str">
        <f>Таблица10[[#This Row],[плательщик ЖД тариф]]</f>
        <v>ТрансКонтейнер</v>
      </c>
      <c r="P363" s="278"/>
      <c r="Q363" s="278"/>
      <c r="R363" s="278"/>
      <c r="S363" s="278"/>
      <c r="T363" s="278"/>
      <c r="U363" s="278"/>
      <c r="V363" s="278"/>
      <c r="W363" s="278"/>
      <c r="X363" s="278"/>
      <c r="Y363" s="278"/>
      <c r="Z363" s="278"/>
    </row>
    <row r="364" spans="1:26" ht="13.2">
      <c r="A364" s="278" t="s">
        <v>1456</v>
      </c>
      <c r="B364" s="281">
        <v>44659</v>
      </c>
      <c r="C364" s="278" t="s">
        <v>1879</v>
      </c>
      <c r="D364" s="278">
        <v>40</v>
      </c>
      <c r="E364" s="278" t="s">
        <v>1539</v>
      </c>
      <c r="F364" s="280">
        <v>0.375</v>
      </c>
      <c r="G364" s="281">
        <v>44661</v>
      </c>
      <c r="H364" s="278"/>
      <c r="I364" s="4" t="s">
        <v>99</v>
      </c>
      <c r="J364" s="278" t="s">
        <v>1455</v>
      </c>
      <c r="K364" s="282">
        <f t="shared" si="3"/>
        <v>4</v>
      </c>
      <c r="L364" s="278">
        <f t="shared" si="4"/>
        <v>2022</v>
      </c>
      <c r="M364" s="282">
        <f t="shared" ca="1" si="5"/>
        <v>2</v>
      </c>
      <c r="N364" s="282">
        <f>MONTH(Таблица10[[#This Row],[Дата погрузки]])</f>
        <v>4</v>
      </c>
      <c r="O364" s="278" t="str">
        <f>Таблица10[[#This Row],[плательщик ЖД тариф]]</f>
        <v>ТрансКонтейнер</v>
      </c>
      <c r="P364" s="278"/>
      <c r="Q364" s="278"/>
      <c r="R364" s="278"/>
      <c r="S364" s="278"/>
      <c r="T364" s="278"/>
      <c r="U364" s="278"/>
      <c r="V364" s="278"/>
      <c r="W364" s="278"/>
      <c r="X364" s="278"/>
      <c r="Y364" s="278"/>
      <c r="Z364" s="278"/>
    </row>
    <row r="365" spans="1:26" ht="13.2">
      <c r="A365" s="278" t="s">
        <v>1456</v>
      </c>
      <c r="B365" s="281">
        <v>44659</v>
      </c>
      <c r="C365" s="278" t="s">
        <v>1880</v>
      </c>
      <c r="D365" s="278">
        <v>40</v>
      </c>
      <c r="E365" s="278" t="s">
        <v>1516</v>
      </c>
      <c r="F365" s="280">
        <v>0.5</v>
      </c>
      <c r="G365" s="281">
        <v>44661</v>
      </c>
      <c r="H365" s="278"/>
      <c r="I365" s="4" t="s">
        <v>99</v>
      </c>
      <c r="J365" s="278" t="s">
        <v>1455</v>
      </c>
      <c r="K365" s="282">
        <f t="shared" si="3"/>
        <v>4</v>
      </c>
      <c r="L365" s="278">
        <f t="shared" si="4"/>
        <v>2022</v>
      </c>
      <c r="M365" s="282">
        <f t="shared" ca="1" si="5"/>
        <v>2</v>
      </c>
      <c r="N365" s="282">
        <f>MONTH(Таблица10[[#This Row],[Дата погрузки]])</f>
        <v>4</v>
      </c>
      <c r="O365" s="278" t="str">
        <f>Таблица10[[#This Row],[плательщик ЖД тариф]]</f>
        <v>ТрансКонтейнер</v>
      </c>
      <c r="P365" s="278"/>
      <c r="Q365" s="278"/>
      <c r="R365" s="278"/>
      <c r="S365" s="278"/>
      <c r="T365" s="278"/>
      <c r="U365" s="278"/>
      <c r="V365" s="278"/>
      <c r="W365" s="278"/>
      <c r="X365" s="278"/>
      <c r="Y365" s="278"/>
      <c r="Z365" s="278"/>
    </row>
    <row r="366" spans="1:26" ht="13.2">
      <c r="A366" s="278" t="s">
        <v>1456</v>
      </c>
      <c r="B366" s="281">
        <v>44659</v>
      </c>
      <c r="C366" s="278" t="s">
        <v>1881</v>
      </c>
      <c r="D366" s="278">
        <v>40</v>
      </c>
      <c r="E366" s="278" t="s">
        <v>1539</v>
      </c>
      <c r="F366" s="280">
        <v>0.89583333333333337</v>
      </c>
      <c r="G366" s="281">
        <v>44662</v>
      </c>
      <c r="H366" s="278"/>
      <c r="I366" s="4" t="s">
        <v>99</v>
      </c>
      <c r="J366" s="278" t="s">
        <v>1455</v>
      </c>
      <c r="K366" s="282">
        <f t="shared" si="3"/>
        <v>4</v>
      </c>
      <c r="L366" s="278">
        <f t="shared" si="4"/>
        <v>2022</v>
      </c>
      <c r="M366" s="282">
        <f t="shared" ca="1" si="5"/>
        <v>3</v>
      </c>
      <c r="N366" s="282">
        <f>MONTH(Таблица10[[#This Row],[Дата погрузки]])</f>
        <v>4</v>
      </c>
      <c r="O366" s="278" t="str">
        <f>Таблица10[[#This Row],[плательщик ЖД тариф]]</f>
        <v>ТрансКонтейнер</v>
      </c>
      <c r="P366" s="278"/>
      <c r="Q366" s="278"/>
      <c r="R366" s="278"/>
      <c r="S366" s="278"/>
      <c r="T366" s="278"/>
      <c r="U366" s="278"/>
      <c r="V366" s="278"/>
      <c r="W366" s="278"/>
      <c r="X366" s="278"/>
      <c r="Y366" s="278"/>
      <c r="Z366" s="278"/>
    </row>
    <row r="367" spans="1:26" ht="13.2">
      <c r="A367" s="278" t="s">
        <v>1497</v>
      </c>
      <c r="B367" s="281">
        <v>44659</v>
      </c>
      <c r="C367" s="278" t="s">
        <v>1882</v>
      </c>
      <c r="D367" s="278">
        <v>40</v>
      </c>
      <c r="E367" s="278" t="s">
        <v>1883</v>
      </c>
      <c r="F367" s="280">
        <v>0.375</v>
      </c>
      <c r="G367" s="281">
        <v>44662</v>
      </c>
      <c r="H367" s="278"/>
      <c r="I367" s="4" t="s">
        <v>99</v>
      </c>
      <c r="J367" s="278" t="s">
        <v>1455</v>
      </c>
      <c r="K367" s="282">
        <f t="shared" si="3"/>
        <v>4</v>
      </c>
      <c r="L367" s="278">
        <f t="shared" si="4"/>
        <v>2022</v>
      </c>
      <c r="M367" s="282">
        <f t="shared" ca="1" si="5"/>
        <v>3</v>
      </c>
      <c r="N367" s="282">
        <f>MONTH(Таблица10[[#This Row],[Дата погрузки]])</f>
        <v>4</v>
      </c>
      <c r="O367" s="278" t="str">
        <f>Таблица10[[#This Row],[плательщик ЖД тариф]]</f>
        <v>ТрансКонтейнер</v>
      </c>
      <c r="P367" s="278"/>
      <c r="Q367" s="278"/>
      <c r="R367" s="278"/>
      <c r="S367" s="278"/>
      <c r="T367" s="278"/>
      <c r="U367" s="278"/>
      <c r="V367" s="278"/>
      <c r="W367" s="278"/>
      <c r="X367" s="278"/>
      <c r="Y367" s="278"/>
      <c r="Z367" s="278"/>
    </row>
    <row r="368" spans="1:26" ht="13.2">
      <c r="A368" s="278" t="s">
        <v>1466</v>
      </c>
      <c r="B368" s="281">
        <v>44659</v>
      </c>
      <c r="C368" s="278" t="s">
        <v>1884</v>
      </c>
      <c r="D368" s="278">
        <v>40</v>
      </c>
      <c r="E368" s="278" t="s">
        <v>1706</v>
      </c>
      <c r="F368" s="280"/>
      <c r="G368" s="281">
        <v>44661</v>
      </c>
      <c r="H368" s="278"/>
      <c r="I368" s="4" t="s">
        <v>99</v>
      </c>
      <c r="J368" s="278" t="s">
        <v>1455</v>
      </c>
      <c r="K368" s="282">
        <f t="shared" si="3"/>
        <v>4</v>
      </c>
      <c r="L368" s="278">
        <f t="shared" si="4"/>
        <v>2022</v>
      </c>
      <c r="M368" s="282">
        <f t="shared" ca="1" si="5"/>
        <v>2</v>
      </c>
      <c r="N368" s="282">
        <f>MONTH(Таблица10[[#This Row],[Дата погрузки]])</f>
        <v>4</v>
      </c>
      <c r="O368" s="278" t="str">
        <f>Таблица10[[#This Row],[плательщик ЖД тариф]]</f>
        <v>ТрансКонтейнер</v>
      </c>
      <c r="P368" s="278"/>
      <c r="Q368" s="278"/>
      <c r="R368" s="278"/>
      <c r="S368" s="278"/>
      <c r="T368" s="278"/>
      <c r="U368" s="278"/>
      <c r="V368" s="278"/>
      <c r="W368" s="278"/>
      <c r="X368" s="278"/>
      <c r="Y368" s="278"/>
      <c r="Z368" s="278"/>
    </row>
    <row r="369" spans="1:26" ht="13.2">
      <c r="A369" s="278" t="s">
        <v>1466</v>
      </c>
      <c r="B369" s="281">
        <v>44659</v>
      </c>
      <c r="C369" s="278" t="s">
        <v>1885</v>
      </c>
      <c r="D369" s="278">
        <v>40</v>
      </c>
      <c r="E369" s="278" t="s">
        <v>1706</v>
      </c>
      <c r="F369" s="280"/>
      <c r="G369" s="281">
        <v>44661</v>
      </c>
      <c r="H369" s="278"/>
      <c r="I369" s="4" t="s">
        <v>99</v>
      </c>
      <c r="J369" s="278" t="s">
        <v>1455</v>
      </c>
      <c r="K369" s="282">
        <f t="shared" si="3"/>
        <v>4</v>
      </c>
      <c r="L369" s="278">
        <f t="shared" si="4"/>
        <v>2022</v>
      </c>
      <c r="M369" s="282">
        <f t="shared" ca="1" si="5"/>
        <v>2</v>
      </c>
      <c r="N369" s="282">
        <f>MONTH(Таблица10[[#This Row],[Дата погрузки]])</f>
        <v>4</v>
      </c>
      <c r="O369" s="278" t="str">
        <f>Таблица10[[#This Row],[плательщик ЖД тариф]]</f>
        <v>ТрансКонтейнер</v>
      </c>
      <c r="P369" s="278"/>
      <c r="Q369" s="278"/>
      <c r="R369" s="278"/>
      <c r="S369" s="278"/>
      <c r="T369" s="278"/>
      <c r="U369" s="278"/>
      <c r="V369" s="278"/>
      <c r="W369" s="278"/>
      <c r="X369" s="278"/>
      <c r="Y369" s="278"/>
      <c r="Z369" s="278"/>
    </row>
    <row r="370" spans="1:26" ht="13.2">
      <c r="A370" s="278" t="s">
        <v>1558</v>
      </c>
      <c r="B370" s="281">
        <v>44659</v>
      </c>
      <c r="C370" s="278" t="s">
        <v>1886</v>
      </c>
      <c r="D370" s="278">
        <v>40</v>
      </c>
      <c r="E370" s="278" t="s">
        <v>1539</v>
      </c>
      <c r="F370" s="280">
        <v>0.625</v>
      </c>
      <c r="G370" s="281">
        <v>44661</v>
      </c>
      <c r="H370" s="278"/>
      <c r="I370" s="4" t="s">
        <v>99</v>
      </c>
      <c r="J370" s="278" t="s">
        <v>1455</v>
      </c>
      <c r="K370" s="282">
        <f t="shared" si="3"/>
        <v>4</v>
      </c>
      <c r="L370" s="278">
        <f t="shared" si="4"/>
        <v>2022</v>
      </c>
      <c r="M370" s="282">
        <f t="shared" ca="1" si="5"/>
        <v>2</v>
      </c>
      <c r="N370" s="282">
        <f>MONTH(Таблица10[[#This Row],[Дата погрузки]])</f>
        <v>4</v>
      </c>
      <c r="O370" s="278" t="str">
        <f>Таблица10[[#This Row],[плательщик ЖД тариф]]</f>
        <v>ТрансКонтейнер</v>
      </c>
      <c r="P370" s="278"/>
      <c r="Q370" s="278"/>
      <c r="R370" s="278"/>
      <c r="S370" s="278"/>
      <c r="T370" s="278"/>
      <c r="U370" s="278"/>
      <c r="V370" s="278"/>
      <c r="W370" s="278"/>
      <c r="X370" s="278"/>
      <c r="Y370" s="278"/>
      <c r="Z370" s="278"/>
    </row>
    <row r="371" spans="1:26" ht="13.2">
      <c r="A371" s="278" t="s">
        <v>1456</v>
      </c>
      <c r="B371" s="281">
        <v>44660</v>
      </c>
      <c r="C371" s="278" t="s">
        <v>1887</v>
      </c>
      <c r="D371" s="278">
        <v>40</v>
      </c>
      <c r="E371" s="278" t="s">
        <v>1888</v>
      </c>
      <c r="F371" s="280">
        <v>0.375</v>
      </c>
      <c r="G371" s="281">
        <v>44661</v>
      </c>
      <c r="H371" s="278"/>
      <c r="I371" s="4" t="s">
        <v>99</v>
      </c>
      <c r="J371" s="278" t="s">
        <v>1455</v>
      </c>
      <c r="K371" s="282">
        <f t="shared" si="3"/>
        <v>4</v>
      </c>
      <c r="L371" s="278">
        <f t="shared" si="4"/>
        <v>2022</v>
      </c>
      <c r="M371" s="282">
        <f t="shared" ca="1" si="5"/>
        <v>1</v>
      </c>
      <c r="N371" s="282">
        <f>MONTH(Таблица10[[#This Row],[Дата погрузки]])</f>
        <v>4</v>
      </c>
      <c r="O371" s="278" t="str">
        <f>Таблица10[[#This Row],[плательщик ЖД тариф]]</f>
        <v>ТрансКонтейнер</v>
      </c>
      <c r="P371" s="278"/>
      <c r="Q371" s="278"/>
      <c r="R371" s="278"/>
      <c r="S371" s="278"/>
      <c r="T371" s="278"/>
      <c r="U371" s="278"/>
      <c r="V371" s="278"/>
      <c r="W371" s="278"/>
      <c r="X371" s="278"/>
      <c r="Y371" s="278"/>
      <c r="Z371" s="278"/>
    </row>
    <row r="372" spans="1:26" ht="13.2">
      <c r="A372" s="278" t="s">
        <v>1471</v>
      </c>
      <c r="B372" s="281">
        <v>44660</v>
      </c>
      <c r="C372" s="278" t="s">
        <v>1889</v>
      </c>
      <c r="D372" s="278">
        <v>40</v>
      </c>
      <c r="E372" s="278" t="s">
        <v>1470</v>
      </c>
      <c r="F372" s="280">
        <v>0.41666666666666669</v>
      </c>
      <c r="G372" s="281">
        <v>44661</v>
      </c>
      <c r="H372" s="278"/>
      <c r="I372" s="4" t="s">
        <v>99</v>
      </c>
      <c r="J372" s="278" t="s">
        <v>1455</v>
      </c>
      <c r="K372" s="282">
        <f t="shared" si="3"/>
        <v>4</v>
      </c>
      <c r="L372" s="278">
        <f t="shared" si="4"/>
        <v>2022</v>
      </c>
      <c r="M372" s="282">
        <f t="shared" ca="1" si="5"/>
        <v>1</v>
      </c>
      <c r="N372" s="282">
        <f>MONTH(Таблица10[[#This Row],[Дата погрузки]])</f>
        <v>4</v>
      </c>
      <c r="O372" s="278" t="str">
        <f>Таблица10[[#This Row],[плательщик ЖД тариф]]</f>
        <v>ТрансКонтейнер</v>
      </c>
      <c r="P372" s="278"/>
      <c r="Q372" s="278"/>
      <c r="R372" s="278"/>
      <c r="S372" s="278"/>
      <c r="T372" s="278"/>
      <c r="U372" s="278"/>
      <c r="V372" s="278"/>
      <c r="W372" s="278"/>
      <c r="X372" s="278"/>
      <c r="Y372" s="278"/>
      <c r="Z372" s="278"/>
    </row>
    <row r="373" spans="1:26" ht="13.2">
      <c r="A373" s="278" t="s">
        <v>1558</v>
      </c>
      <c r="B373" s="281">
        <v>44662</v>
      </c>
      <c r="C373" s="278" t="s">
        <v>1890</v>
      </c>
      <c r="D373" s="278">
        <v>40</v>
      </c>
      <c r="E373" s="278" t="s">
        <v>1706</v>
      </c>
      <c r="F373" s="280">
        <v>0.58333333333333337</v>
      </c>
      <c r="G373" s="281">
        <v>44664</v>
      </c>
      <c r="H373" s="278"/>
      <c r="I373" s="4" t="s">
        <v>99</v>
      </c>
      <c r="J373" s="278" t="s">
        <v>1455</v>
      </c>
      <c r="K373" s="282">
        <f t="shared" si="3"/>
        <v>4</v>
      </c>
      <c r="L373" s="278">
        <f t="shared" si="4"/>
        <v>2022</v>
      </c>
      <c r="M373" s="282">
        <f t="shared" ca="1" si="5"/>
        <v>2</v>
      </c>
      <c r="N373" s="282">
        <f>MONTH(Таблица10[[#This Row],[Дата погрузки]])</f>
        <v>4</v>
      </c>
      <c r="O373" s="278" t="str">
        <f>Таблица10[[#This Row],[плательщик ЖД тариф]]</f>
        <v>ТрансКонтейнер</v>
      </c>
      <c r="P373" s="278"/>
      <c r="Q373" s="278"/>
      <c r="R373" s="278"/>
      <c r="S373" s="278"/>
      <c r="T373" s="278"/>
      <c r="U373" s="278"/>
      <c r="V373" s="278"/>
      <c r="W373" s="278"/>
      <c r="X373" s="278"/>
      <c r="Y373" s="278"/>
      <c r="Z373" s="278"/>
    </row>
    <row r="374" spans="1:26" ht="13.2">
      <c r="A374" s="278" t="s">
        <v>1456</v>
      </c>
      <c r="B374" s="281">
        <v>44662</v>
      </c>
      <c r="C374" s="278" t="s">
        <v>1891</v>
      </c>
      <c r="D374" s="278">
        <v>40</v>
      </c>
      <c r="E374" s="278" t="s">
        <v>1539</v>
      </c>
      <c r="F374" s="280">
        <v>0.875</v>
      </c>
      <c r="G374" s="281">
        <v>44664</v>
      </c>
      <c r="H374" s="278"/>
      <c r="I374" s="4" t="s">
        <v>99</v>
      </c>
      <c r="J374" s="278" t="s">
        <v>1455</v>
      </c>
      <c r="K374" s="282">
        <f t="shared" si="3"/>
        <v>4</v>
      </c>
      <c r="L374" s="278">
        <f t="shared" si="4"/>
        <v>2022</v>
      </c>
      <c r="M374" s="282">
        <f t="shared" ca="1" si="5"/>
        <v>2</v>
      </c>
      <c r="N374" s="282">
        <f>MONTH(Таблица10[[#This Row],[Дата погрузки]])</f>
        <v>4</v>
      </c>
      <c r="O374" s="278" t="str">
        <f>Таблица10[[#This Row],[плательщик ЖД тариф]]</f>
        <v>ТрансКонтейнер</v>
      </c>
      <c r="P374" s="278"/>
      <c r="Q374" s="278"/>
      <c r="R374" s="278"/>
      <c r="S374" s="278"/>
      <c r="T374" s="278"/>
      <c r="U374" s="278"/>
      <c r="V374" s="278"/>
      <c r="W374" s="278"/>
      <c r="X374" s="278"/>
      <c r="Y374" s="278"/>
      <c r="Z374" s="278"/>
    </row>
    <row r="375" spans="1:26" ht="13.2">
      <c r="A375" s="278" t="s">
        <v>1456</v>
      </c>
      <c r="B375" s="281">
        <v>44662</v>
      </c>
      <c r="C375" s="278" t="s">
        <v>1892</v>
      </c>
      <c r="D375" s="278">
        <v>40</v>
      </c>
      <c r="E375" s="278" t="s">
        <v>1539</v>
      </c>
      <c r="F375" s="280">
        <v>4.1666666666666664E-2</v>
      </c>
      <c r="G375" s="281">
        <v>44664</v>
      </c>
      <c r="H375" s="278"/>
      <c r="I375" s="4" t="s">
        <v>99</v>
      </c>
      <c r="J375" s="278" t="s">
        <v>1455</v>
      </c>
      <c r="K375" s="282">
        <f t="shared" si="3"/>
        <v>4</v>
      </c>
      <c r="L375" s="278">
        <f t="shared" si="4"/>
        <v>2022</v>
      </c>
      <c r="M375" s="282">
        <f t="shared" ca="1" si="5"/>
        <v>2</v>
      </c>
      <c r="N375" s="282">
        <f>MONTH(Таблица10[[#This Row],[Дата погрузки]])</f>
        <v>4</v>
      </c>
      <c r="O375" s="278" t="str">
        <f>Таблица10[[#This Row],[плательщик ЖД тариф]]</f>
        <v>ТрансКонтейнер</v>
      </c>
      <c r="P375" s="278"/>
      <c r="Q375" s="278"/>
      <c r="R375" s="278"/>
      <c r="S375" s="278"/>
      <c r="T375" s="278"/>
      <c r="U375" s="278"/>
      <c r="V375" s="278"/>
      <c r="W375" s="278"/>
      <c r="X375" s="278"/>
      <c r="Y375" s="278"/>
      <c r="Z375" s="278"/>
    </row>
    <row r="376" spans="1:26" ht="13.2">
      <c r="A376" s="278" t="s">
        <v>1820</v>
      </c>
      <c r="B376" s="281">
        <v>44663</v>
      </c>
      <c r="C376" s="278" t="s">
        <v>1893</v>
      </c>
      <c r="D376" s="278">
        <v>40</v>
      </c>
      <c r="E376" s="278" t="s">
        <v>1487</v>
      </c>
      <c r="F376" s="280">
        <v>0.66666666666666663</v>
      </c>
      <c r="G376" s="281">
        <v>44664</v>
      </c>
      <c r="H376" s="278"/>
      <c r="I376" s="4" t="s">
        <v>99</v>
      </c>
      <c r="J376" s="278" t="s">
        <v>1455</v>
      </c>
      <c r="K376" s="282">
        <f t="shared" si="3"/>
        <v>4</v>
      </c>
      <c r="L376" s="278">
        <f t="shared" si="4"/>
        <v>2022</v>
      </c>
      <c r="M376" s="282">
        <f t="shared" ca="1" si="5"/>
        <v>1</v>
      </c>
      <c r="N376" s="282">
        <f>MONTH(Таблица10[[#This Row],[Дата погрузки]])</f>
        <v>4</v>
      </c>
      <c r="O376" s="278" t="str">
        <f>Таблица10[[#This Row],[плательщик ЖД тариф]]</f>
        <v>ТрансКонтейнер</v>
      </c>
      <c r="P376" s="278"/>
      <c r="Q376" s="278"/>
      <c r="R376" s="278"/>
      <c r="S376" s="278"/>
      <c r="T376" s="278"/>
      <c r="U376" s="278"/>
      <c r="V376" s="278"/>
      <c r="W376" s="278"/>
      <c r="X376" s="278"/>
      <c r="Y376" s="278"/>
      <c r="Z376" s="278"/>
    </row>
    <row r="377" spans="1:26" ht="13.2">
      <c r="A377" s="278" t="s">
        <v>1820</v>
      </c>
      <c r="B377" s="281">
        <v>44663</v>
      </c>
      <c r="C377" t="s">
        <v>1894</v>
      </c>
      <c r="D377" s="278">
        <v>40</v>
      </c>
      <c r="E377" s="278" t="s">
        <v>1487</v>
      </c>
      <c r="F377" s="280">
        <v>0.54166666666666663</v>
      </c>
      <c r="G377" s="281">
        <v>44664</v>
      </c>
      <c r="H377" s="278"/>
      <c r="I377" s="4" t="s">
        <v>99</v>
      </c>
      <c r="J377" s="278" t="s">
        <v>1455</v>
      </c>
      <c r="K377" s="282">
        <f t="shared" si="3"/>
        <v>4</v>
      </c>
      <c r="L377" s="278">
        <f t="shared" si="4"/>
        <v>2022</v>
      </c>
      <c r="M377" s="282">
        <f t="shared" ca="1" si="5"/>
        <v>1</v>
      </c>
      <c r="N377" s="282">
        <f>MONTH(Таблица10[[#This Row],[Дата погрузки]])</f>
        <v>4</v>
      </c>
      <c r="O377" s="278" t="str">
        <f>Таблица10[[#This Row],[плательщик ЖД тариф]]</f>
        <v>ТрансКонтейнер</v>
      </c>
      <c r="P377" s="278"/>
      <c r="Q377" s="278"/>
      <c r="R377" s="278"/>
      <c r="S377" s="278"/>
      <c r="T377" s="278"/>
      <c r="U377" s="278"/>
      <c r="V377" s="278"/>
      <c r="W377" s="278"/>
      <c r="X377" s="278"/>
      <c r="Y377" s="278"/>
      <c r="Z377" s="278"/>
    </row>
    <row r="378" spans="1:26" ht="13.2">
      <c r="A378" s="278" t="s">
        <v>1466</v>
      </c>
      <c r="B378" s="281">
        <v>44663</v>
      </c>
      <c r="C378" s="278" t="s">
        <v>1895</v>
      </c>
      <c r="D378" s="278">
        <v>40</v>
      </c>
      <c r="E378" s="278" t="s">
        <v>1470</v>
      </c>
      <c r="F378" s="280"/>
      <c r="G378" s="281">
        <v>44664</v>
      </c>
      <c r="H378" s="278"/>
      <c r="I378" s="4" t="s">
        <v>99</v>
      </c>
      <c r="J378" s="278" t="s">
        <v>1455</v>
      </c>
      <c r="K378" s="282">
        <f t="shared" si="3"/>
        <v>4</v>
      </c>
      <c r="L378" s="278">
        <f t="shared" si="4"/>
        <v>2022</v>
      </c>
      <c r="M378" s="282">
        <f t="shared" ca="1" si="5"/>
        <v>1</v>
      </c>
      <c r="N378" s="282">
        <f>MONTH(Таблица10[[#This Row],[Дата погрузки]])</f>
        <v>4</v>
      </c>
      <c r="O378" s="278" t="str">
        <f>Таблица10[[#This Row],[плательщик ЖД тариф]]</f>
        <v>ТрансКонтейнер</v>
      </c>
      <c r="P378" s="278"/>
      <c r="Q378" s="278"/>
      <c r="R378" s="278"/>
      <c r="S378" s="278"/>
      <c r="T378" s="278"/>
      <c r="U378" s="278"/>
      <c r="V378" s="278"/>
      <c r="W378" s="278"/>
      <c r="X378" s="278"/>
      <c r="Y378" s="278"/>
      <c r="Z378" s="278"/>
    </row>
    <row r="379" spans="1:26" ht="13.2">
      <c r="A379" s="278" t="s">
        <v>1466</v>
      </c>
      <c r="B379" s="281">
        <v>44663</v>
      </c>
      <c r="C379" s="278" t="s">
        <v>1896</v>
      </c>
      <c r="D379" s="278">
        <v>40</v>
      </c>
      <c r="E379" s="278" t="s">
        <v>1470</v>
      </c>
      <c r="F379" s="280"/>
      <c r="G379" s="281">
        <v>44664</v>
      </c>
      <c r="H379" s="278"/>
      <c r="I379" s="4" t="s">
        <v>99</v>
      </c>
      <c r="J379" s="278" t="s">
        <v>1455</v>
      </c>
      <c r="K379" s="282">
        <f t="shared" si="3"/>
        <v>4</v>
      </c>
      <c r="L379" s="278">
        <f t="shared" si="4"/>
        <v>2022</v>
      </c>
      <c r="M379" s="282">
        <f t="shared" ca="1" si="5"/>
        <v>1</v>
      </c>
      <c r="N379" s="282">
        <f>MONTH(Таблица10[[#This Row],[Дата погрузки]])</f>
        <v>4</v>
      </c>
      <c r="O379" s="278" t="str">
        <f>Таблица10[[#This Row],[плательщик ЖД тариф]]</f>
        <v>ТрансКонтейнер</v>
      </c>
      <c r="P379" s="278"/>
      <c r="Q379" s="278"/>
      <c r="R379" s="278"/>
      <c r="S379" s="278"/>
      <c r="T379" s="278"/>
      <c r="U379" s="278"/>
      <c r="V379" s="278"/>
      <c r="W379" s="278"/>
      <c r="X379" s="278"/>
      <c r="Y379" s="278"/>
      <c r="Z379" s="278"/>
    </row>
    <row r="380" spans="1:26" ht="13.2">
      <c r="A380" s="278" t="s">
        <v>1456</v>
      </c>
      <c r="B380" s="281">
        <v>44663</v>
      </c>
      <c r="C380" t="s">
        <v>1897</v>
      </c>
      <c r="D380" s="278">
        <v>40</v>
      </c>
      <c r="E380" s="278" t="s">
        <v>5</v>
      </c>
      <c r="F380" s="280">
        <v>0.875</v>
      </c>
      <c r="G380" s="281">
        <v>44664</v>
      </c>
      <c r="H380" s="278"/>
      <c r="I380" s="4" t="s">
        <v>99</v>
      </c>
      <c r="J380" s="278" t="s">
        <v>1455</v>
      </c>
      <c r="K380" s="282">
        <f t="shared" si="3"/>
        <v>4</v>
      </c>
      <c r="L380" s="278">
        <f t="shared" si="4"/>
        <v>2022</v>
      </c>
      <c r="M380" s="282">
        <f t="shared" ca="1" si="5"/>
        <v>1</v>
      </c>
      <c r="N380" s="282">
        <f>MONTH(Таблица10[[#This Row],[Дата погрузки]])</f>
        <v>4</v>
      </c>
      <c r="O380" s="278" t="str">
        <f>Таблица10[[#This Row],[плательщик ЖД тариф]]</f>
        <v>ТрансКонтейнер</v>
      </c>
      <c r="P380" s="278"/>
      <c r="Q380" s="278"/>
      <c r="R380" s="278"/>
      <c r="S380" s="278"/>
      <c r="T380" s="278"/>
      <c r="U380" s="278"/>
      <c r="V380" s="278"/>
      <c r="W380" s="278"/>
      <c r="X380" s="278"/>
      <c r="Y380" s="278"/>
      <c r="Z380" s="278"/>
    </row>
    <row r="381" spans="1:26" ht="13.2">
      <c r="A381" s="278" t="s">
        <v>1471</v>
      </c>
      <c r="B381" s="281">
        <v>44664</v>
      </c>
      <c r="C381" s="278" t="s">
        <v>1898</v>
      </c>
      <c r="D381" s="278">
        <v>40</v>
      </c>
      <c r="E381" s="278" t="s">
        <v>1568</v>
      </c>
      <c r="F381" s="280">
        <v>0.41666666666666669</v>
      </c>
      <c r="G381" s="281">
        <v>44666</v>
      </c>
      <c r="H381" s="278"/>
      <c r="I381" s="4" t="s">
        <v>99</v>
      </c>
      <c r="J381" s="278" t="s">
        <v>1455</v>
      </c>
      <c r="K381" s="282">
        <f t="shared" si="3"/>
        <v>4</v>
      </c>
      <c r="L381" s="278">
        <f t="shared" si="4"/>
        <v>2022</v>
      </c>
      <c r="M381" s="282">
        <f t="shared" ca="1" si="5"/>
        <v>2</v>
      </c>
      <c r="N381" s="282">
        <f>MONTH(Таблица10[[#This Row],[Дата погрузки]])</f>
        <v>4</v>
      </c>
      <c r="O381" s="278" t="str">
        <f>Таблица10[[#This Row],[плательщик ЖД тариф]]</f>
        <v>ТрансКонтейнер</v>
      </c>
      <c r="P381" s="278"/>
      <c r="Q381" s="278"/>
      <c r="R381" s="278"/>
      <c r="S381" s="278"/>
      <c r="T381" s="278"/>
      <c r="U381" s="278"/>
      <c r="V381" s="278"/>
      <c r="W381" s="278"/>
      <c r="X381" s="278"/>
      <c r="Y381" s="278"/>
      <c r="Z381" s="278"/>
    </row>
    <row r="382" spans="1:26" ht="13.2">
      <c r="A382" s="278" t="s">
        <v>1497</v>
      </c>
      <c r="B382" s="281">
        <v>44664</v>
      </c>
      <c r="C382" s="278" t="s">
        <v>1899</v>
      </c>
      <c r="D382" s="278">
        <v>40</v>
      </c>
      <c r="E382" s="278" t="s">
        <v>1568</v>
      </c>
      <c r="F382" s="280">
        <v>0.375</v>
      </c>
      <c r="G382" s="281">
        <v>44666</v>
      </c>
      <c r="H382" s="278"/>
      <c r="I382" s="4" t="s">
        <v>99</v>
      </c>
      <c r="J382" s="278" t="s">
        <v>1455</v>
      </c>
      <c r="K382" s="282">
        <f t="shared" si="3"/>
        <v>4</v>
      </c>
      <c r="L382" s="278">
        <f t="shared" si="4"/>
        <v>2022</v>
      </c>
      <c r="M382" s="282">
        <f t="shared" ca="1" si="5"/>
        <v>2</v>
      </c>
      <c r="N382" s="282">
        <f>MONTH(Таблица10[[#This Row],[Дата погрузки]])</f>
        <v>4</v>
      </c>
      <c r="O382" s="278" t="str">
        <f>Таблица10[[#This Row],[плательщик ЖД тариф]]</f>
        <v>ТрансКонтейнер</v>
      </c>
      <c r="P382" s="278"/>
      <c r="Q382" s="278"/>
      <c r="R382" s="278"/>
      <c r="S382" s="278"/>
      <c r="T382" s="278"/>
      <c r="U382" s="278"/>
      <c r="V382" s="278"/>
      <c r="W382" s="278"/>
      <c r="X382" s="278"/>
      <c r="Y382" s="278"/>
      <c r="Z382" s="278"/>
    </row>
    <row r="383" spans="1:26" ht="13.2">
      <c r="A383" s="278" t="s">
        <v>1599</v>
      </c>
      <c r="B383" s="281">
        <v>44664</v>
      </c>
      <c r="C383" s="278" t="s">
        <v>1900</v>
      </c>
      <c r="D383" s="278">
        <v>40</v>
      </c>
      <c r="E383" s="278" t="s">
        <v>1568</v>
      </c>
      <c r="F383" s="280">
        <v>0.375</v>
      </c>
      <c r="G383" s="281">
        <v>44666</v>
      </c>
      <c r="H383" s="278"/>
      <c r="I383" s="4" t="s">
        <v>99</v>
      </c>
      <c r="J383" s="278" t="s">
        <v>1455</v>
      </c>
      <c r="K383" s="282">
        <f t="shared" si="3"/>
        <v>4</v>
      </c>
      <c r="L383" s="278">
        <f t="shared" si="4"/>
        <v>2022</v>
      </c>
      <c r="M383" s="282">
        <f t="shared" ca="1" si="5"/>
        <v>2</v>
      </c>
      <c r="N383" s="282">
        <f>MONTH(Таблица10[[#This Row],[Дата погрузки]])</f>
        <v>4</v>
      </c>
      <c r="O383" s="278" t="str">
        <f>Таблица10[[#This Row],[плательщик ЖД тариф]]</f>
        <v>ТрансКонтейнер</v>
      </c>
      <c r="P383" s="278"/>
      <c r="Q383" s="278"/>
      <c r="R383" s="278"/>
      <c r="S383" s="278"/>
      <c r="T383" s="278"/>
      <c r="U383" s="278"/>
      <c r="V383" s="278"/>
      <c r="W383" s="278"/>
      <c r="X383" s="278"/>
      <c r="Y383" s="278"/>
      <c r="Z383" s="278"/>
    </row>
    <row r="384" spans="1:26" ht="13.2">
      <c r="A384" s="278" t="s">
        <v>1558</v>
      </c>
      <c r="B384" s="281">
        <v>44664</v>
      </c>
      <c r="C384" s="278" t="s">
        <v>1901</v>
      </c>
      <c r="D384" s="278">
        <v>40</v>
      </c>
      <c r="E384" s="278" t="s">
        <v>1568</v>
      </c>
      <c r="F384" s="280">
        <v>0.33333333333333331</v>
      </c>
      <c r="G384" s="281">
        <v>44666</v>
      </c>
      <c r="H384" s="278"/>
      <c r="I384" s="4" t="s">
        <v>99</v>
      </c>
      <c r="J384" s="278" t="s">
        <v>1455</v>
      </c>
      <c r="K384" s="282">
        <f t="shared" si="3"/>
        <v>4</v>
      </c>
      <c r="L384" s="278">
        <f t="shared" si="4"/>
        <v>2022</v>
      </c>
      <c r="M384" s="282">
        <f t="shared" ca="1" si="5"/>
        <v>2</v>
      </c>
      <c r="N384" s="282">
        <f>MONTH(Таблица10[[#This Row],[Дата погрузки]])</f>
        <v>4</v>
      </c>
      <c r="O384" s="278" t="str">
        <f>Таблица10[[#This Row],[плательщик ЖД тариф]]</f>
        <v>ТрансКонтейнер</v>
      </c>
      <c r="P384" s="278"/>
      <c r="Q384" s="278"/>
      <c r="R384" s="278"/>
      <c r="S384" s="278"/>
      <c r="T384" s="278"/>
      <c r="U384" s="278"/>
      <c r="V384" s="278"/>
      <c r="W384" s="278"/>
      <c r="X384" s="278"/>
      <c r="Y384" s="278"/>
      <c r="Z384" s="278"/>
    </row>
    <row r="385" spans="1:26" ht="13.2">
      <c r="A385" s="278" t="s">
        <v>1466</v>
      </c>
      <c r="B385" s="281">
        <v>44664</v>
      </c>
      <c r="C385" s="278" t="s">
        <v>1902</v>
      </c>
      <c r="D385" s="278">
        <v>40</v>
      </c>
      <c r="E385" s="278" t="s">
        <v>1568</v>
      </c>
      <c r="F385" s="280"/>
      <c r="G385" s="281">
        <v>44666</v>
      </c>
      <c r="H385" s="278"/>
      <c r="I385" s="4" t="s">
        <v>99</v>
      </c>
      <c r="J385" s="278" t="s">
        <v>1455</v>
      </c>
      <c r="K385" s="282">
        <f t="shared" si="3"/>
        <v>4</v>
      </c>
      <c r="L385" s="278">
        <f t="shared" si="4"/>
        <v>2022</v>
      </c>
      <c r="M385" s="282">
        <f t="shared" ca="1" si="5"/>
        <v>2</v>
      </c>
      <c r="N385" s="282">
        <f>MONTH(Таблица10[[#This Row],[Дата погрузки]])</f>
        <v>4</v>
      </c>
      <c r="O385" s="278" t="str">
        <f>Таблица10[[#This Row],[плательщик ЖД тариф]]</f>
        <v>ТрансКонтейнер</v>
      </c>
      <c r="P385" s="278"/>
      <c r="Q385" s="278"/>
      <c r="R385" s="278"/>
      <c r="S385" s="278"/>
      <c r="T385" s="278"/>
      <c r="U385" s="278"/>
      <c r="V385" s="278"/>
      <c r="W385" s="278"/>
      <c r="X385" s="278"/>
      <c r="Y385" s="278"/>
      <c r="Z385" s="278"/>
    </row>
    <row r="386" spans="1:26" ht="13.2">
      <c r="A386" s="278" t="s">
        <v>1466</v>
      </c>
      <c r="B386" s="281">
        <v>44664</v>
      </c>
      <c r="C386" s="278" t="s">
        <v>1903</v>
      </c>
      <c r="D386" s="278">
        <v>40</v>
      </c>
      <c r="E386" s="278" t="s">
        <v>1568</v>
      </c>
      <c r="F386" s="280"/>
      <c r="G386" s="281">
        <v>44666</v>
      </c>
      <c r="H386" s="278"/>
      <c r="I386" s="4" t="s">
        <v>99</v>
      </c>
      <c r="J386" s="278" t="s">
        <v>1455</v>
      </c>
      <c r="K386" s="282">
        <f t="shared" si="3"/>
        <v>4</v>
      </c>
      <c r="L386" s="278">
        <f t="shared" si="4"/>
        <v>2022</v>
      </c>
      <c r="M386" s="282">
        <f t="shared" ca="1" si="5"/>
        <v>2</v>
      </c>
      <c r="N386" s="282">
        <f>MONTH(Таблица10[[#This Row],[Дата погрузки]])</f>
        <v>4</v>
      </c>
      <c r="O386" s="278" t="str">
        <f>Таблица10[[#This Row],[плательщик ЖД тариф]]</f>
        <v>ТрансКонтейнер</v>
      </c>
      <c r="P386" s="278"/>
      <c r="Q386" s="278"/>
      <c r="R386" s="278"/>
      <c r="S386" s="278"/>
      <c r="T386" s="278"/>
      <c r="U386" s="278"/>
      <c r="V386" s="278"/>
      <c r="W386" s="278"/>
      <c r="X386" s="278"/>
      <c r="Y386" s="278"/>
      <c r="Z386" s="278"/>
    </row>
    <row r="387" spans="1:26" ht="13.2">
      <c r="A387" s="278" t="s">
        <v>1456</v>
      </c>
      <c r="B387" s="281">
        <v>44664</v>
      </c>
      <c r="C387" s="278" t="s">
        <v>1904</v>
      </c>
      <c r="D387" s="278">
        <v>40</v>
      </c>
      <c r="E387" s="278" t="s">
        <v>1706</v>
      </c>
      <c r="F387" s="280">
        <v>0.875</v>
      </c>
      <c r="G387" s="281">
        <v>44666</v>
      </c>
      <c r="H387" s="278"/>
      <c r="I387" s="4" t="s">
        <v>99</v>
      </c>
      <c r="J387" s="278" t="s">
        <v>1455</v>
      </c>
      <c r="K387" s="282">
        <f t="shared" si="3"/>
        <v>4</v>
      </c>
      <c r="L387" s="278">
        <f t="shared" si="4"/>
        <v>2022</v>
      </c>
      <c r="M387" s="282">
        <f t="shared" ca="1" si="5"/>
        <v>2</v>
      </c>
      <c r="N387" s="282">
        <f>MONTH(Таблица10[[#This Row],[Дата погрузки]])</f>
        <v>4</v>
      </c>
      <c r="O387" s="278" t="str">
        <f>Таблица10[[#This Row],[плательщик ЖД тариф]]</f>
        <v>ТрансКонтейнер</v>
      </c>
      <c r="P387" s="278"/>
      <c r="Q387" s="278"/>
      <c r="R387" s="278"/>
      <c r="S387" s="278"/>
      <c r="T387" s="278"/>
      <c r="U387" s="278"/>
      <c r="V387" s="278"/>
      <c r="W387" s="278"/>
      <c r="X387" s="278"/>
      <c r="Y387" s="278"/>
      <c r="Z387" s="278"/>
    </row>
    <row r="388" spans="1:26" ht="13.2">
      <c r="A388" s="278" t="s">
        <v>1456</v>
      </c>
      <c r="B388" s="281">
        <v>44664</v>
      </c>
      <c r="C388" s="278" t="s">
        <v>1905</v>
      </c>
      <c r="D388" s="278">
        <v>40</v>
      </c>
      <c r="E388" s="278" t="s">
        <v>1568</v>
      </c>
      <c r="F388" s="280">
        <v>4.1666666666666664E-2</v>
      </c>
      <c r="G388" s="281">
        <v>44666</v>
      </c>
      <c r="H388" s="278"/>
      <c r="I388" s="4" t="s">
        <v>99</v>
      </c>
      <c r="J388" s="278" t="s">
        <v>1455</v>
      </c>
      <c r="K388" s="282">
        <f t="shared" si="3"/>
        <v>4</v>
      </c>
      <c r="L388" s="278">
        <f t="shared" si="4"/>
        <v>2022</v>
      </c>
      <c r="M388" s="282">
        <f t="shared" ca="1" si="5"/>
        <v>2</v>
      </c>
      <c r="N388" s="282">
        <f>MONTH(Таблица10[[#This Row],[Дата погрузки]])</f>
        <v>4</v>
      </c>
      <c r="O388" s="278" t="str">
        <f>Таблица10[[#This Row],[плательщик ЖД тариф]]</f>
        <v>ТрансКонтейнер</v>
      </c>
      <c r="P388" s="278"/>
      <c r="Q388" s="278"/>
      <c r="R388" s="278"/>
      <c r="S388" s="278"/>
      <c r="T388" s="278"/>
      <c r="U388" s="278"/>
      <c r="V388" s="278"/>
      <c r="W388" s="278"/>
      <c r="X388" s="278"/>
      <c r="Y388" s="278"/>
      <c r="Z388" s="278"/>
    </row>
    <row r="389" spans="1:26" ht="13.2">
      <c r="A389" s="278" t="s">
        <v>1558</v>
      </c>
      <c r="B389" s="281">
        <v>44665</v>
      </c>
      <c r="C389" s="278" t="s">
        <v>1906</v>
      </c>
      <c r="D389" s="278">
        <v>40</v>
      </c>
      <c r="E389" s="278" t="s">
        <v>1568</v>
      </c>
      <c r="F389" s="280">
        <v>0.41666666666666669</v>
      </c>
      <c r="G389" s="281">
        <v>44666</v>
      </c>
      <c r="H389" s="278"/>
      <c r="I389" s="4" t="s">
        <v>99</v>
      </c>
      <c r="J389" s="278" t="s">
        <v>1455</v>
      </c>
      <c r="K389" s="282">
        <f t="shared" si="3"/>
        <v>4</v>
      </c>
      <c r="L389" s="278">
        <f t="shared" si="4"/>
        <v>2022</v>
      </c>
      <c r="M389" s="282">
        <f t="shared" ca="1" si="5"/>
        <v>1</v>
      </c>
      <c r="N389" s="282">
        <f>MONTH(Таблица10[[#This Row],[Дата погрузки]])</f>
        <v>4</v>
      </c>
      <c r="O389" s="278" t="str">
        <f>Таблица10[[#This Row],[плательщик ЖД тариф]]</f>
        <v>ТрансКонтейнер</v>
      </c>
      <c r="P389" s="278"/>
      <c r="Q389" s="278"/>
      <c r="R389" s="278"/>
      <c r="S389" s="278"/>
      <c r="T389" s="278"/>
      <c r="U389" s="278"/>
      <c r="V389" s="278"/>
      <c r="W389" s="278"/>
      <c r="X389" s="278"/>
      <c r="Y389" s="278"/>
      <c r="Z389" s="278"/>
    </row>
    <row r="390" spans="1:26" ht="13.2">
      <c r="A390" s="278" t="s">
        <v>1466</v>
      </c>
      <c r="B390" s="281">
        <v>44665</v>
      </c>
      <c r="C390" s="278" t="s">
        <v>1907</v>
      </c>
      <c r="D390" s="278">
        <v>40</v>
      </c>
      <c r="E390" s="278" t="s">
        <v>1468</v>
      </c>
      <c r="F390" s="280"/>
      <c r="G390" s="281">
        <v>44668</v>
      </c>
      <c r="H390" s="278"/>
      <c r="I390" s="4" t="s">
        <v>99</v>
      </c>
      <c r="J390" s="278" t="s">
        <v>1455</v>
      </c>
      <c r="K390" s="282">
        <f t="shared" si="3"/>
        <v>4</v>
      </c>
      <c r="L390" s="278">
        <f t="shared" si="4"/>
        <v>2022</v>
      </c>
      <c r="M390" s="282">
        <f t="shared" ca="1" si="5"/>
        <v>3</v>
      </c>
      <c r="N390" s="282">
        <f>MONTH(Таблица10[[#This Row],[Дата погрузки]])</f>
        <v>4</v>
      </c>
      <c r="O390" s="278" t="str">
        <f>Таблица10[[#This Row],[плательщик ЖД тариф]]</f>
        <v>ТрансКонтейнер</v>
      </c>
      <c r="P390" s="278"/>
      <c r="Q390" s="278"/>
      <c r="R390" s="278"/>
      <c r="S390" s="278"/>
      <c r="T390" s="278"/>
      <c r="U390" s="278"/>
      <c r="V390" s="278"/>
      <c r="W390" s="278"/>
      <c r="X390" s="278"/>
      <c r="Y390" s="278"/>
      <c r="Z390" s="278"/>
    </row>
    <row r="391" spans="1:26" ht="13.2">
      <c r="A391" s="278" t="s">
        <v>1466</v>
      </c>
      <c r="B391" s="281">
        <v>44665</v>
      </c>
      <c r="C391" s="278" t="s">
        <v>1908</v>
      </c>
      <c r="D391" s="278">
        <v>40</v>
      </c>
      <c r="E391" s="278" t="s">
        <v>1537</v>
      </c>
      <c r="F391" s="280">
        <v>0.75</v>
      </c>
      <c r="G391" s="281">
        <v>44668</v>
      </c>
      <c r="H391" s="278"/>
      <c r="I391" s="4" t="s">
        <v>99</v>
      </c>
      <c r="J391" s="278" t="s">
        <v>1455</v>
      </c>
      <c r="K391" s="282">
        <f t="shared" si="3"/>
        <v>4</v>
      </c>
      <c r="L391" s="278">
        <f t="shared" si="4"/>
        <v>2022</v>
      </c>
      <c r="M391" s="282">
        <f t="shared" ca="1" si="5"/>
        <v>3</v>
      </c>
      <c r="N391" s="282">
        <f>MONTH(Таблица10[[#This Row],[Дата погрузки]])</f>
        <v>4</v>
      </c>
      <c r="O391" s="278" t="str">
        <f>Таблица10[[#This Row],[плательщик ЖД тариф]]</f>
        <v>ТрансКонтейнер</v>
      </c>
      <c r="P391" s="278"/>
      <c r="Q391" s="278"/>
      <c r="R391" s="278"/>
      <c r="S391" s="278"/>
      <c r="T391" s="278"/>
      <c r="U391" s="278"/>
      <c r="V391" s="278"/>
      <c r="W391" s="278"/>
      <c r="X391" s="278"/>
      <c r="Y391" s="278"/>
      <c r="Z391" s="278"/>
    </row>
    <row r="392" spans="1:26" ht="13.2">
      <c r="A392" s="278" t="s">
        <v>1456</v>
      </c>
      <c r="B392" s="281">
        <v>44665</v>
      </c>
      <c r="C392" s="278" t="s">
        <v>1909</v>
      </c>
      <c r="D392" s="278">
        <v>40</v>
      </c>
      <c r="E392" s="278" t="s">
        <v>1501</v>
      </c>
      <c r="F392" s="280">
        <v>0.89583333333333337</v>
      </c>
      <c r="G392" s="281">
        <v>44668</v>
      </c>
      <c r="H392" s="278"/>
      <c r="I392" s="4" t="s">
        <v>99</v>
      </c>
      <c r="J392" s="278" t="s">
        <v>1455</v>
      </c>
      <c r="K392" s="282">
        <f t="shared" si="3"/>
        <v>4</v>
      </c>
      <c r="L392" s="278">
        <f t="shared" si="4"/>
        <v>2022</v>
      </c>
      <c r="M392" s="282">
        <f t="shared" ca="1" si="5"/>
        <v>3</v>
      </c>
      <c r="N392" s="282">
        <f>MONTH(Таблица10[[#This Row],[Дата погрузки]])</f>
        <v>4</v>
      </c>
      <c r="O392" s="278" t="str">
        <f>Таблица10[[#This Row],[плательщик ЖД тариф]]</f>
        <v>ТрансКонтейнер</v>
      </c>
      <c r="P392" s="278"/>
      <c r="Q392" s="278"/>
      <c r="R392" s="278"/>
      <c r="S392" s="278"/>
      <c r="T392" s="278"/>
      <c r="U392" s="278"/>
      <c r="V392" s="278"/>
      <c r="W392" s="278"/>
      <c r="X392" s="278"/>
      <c r="Y392" s="278"/>
      <c r="Z392" s="278" t="s">
        <v>1521</v>
      </c>
    </row>
    <row r="393" spans="1:26" ht="13.2">
      <c r="A393" s="278" t="s">
        <v>1456</v>
      </c>
      <c r="B393" s="281">
        <v>44665</v>
      </c>
      <c r="C393" s="278" t="s">
        <v>1910</v>
      </c>
      <c r="D393" s="278">
        <v>40</v>
      </c>
      <c r="E393" s="278" t="s">
        <v>1501</v>
      </c>
      <c r="F393" s="280">
        <v>4.1666666666666664E-2</v>
      </c>
      <c r="G393" s="281">
        <v>44668</v>
      </c>
      <c r="H393" s="278"/>
      <c r="I393" s="4" t="s">
        <v>99</v>
      </c>
      <c r="J393" s="278" t="s">
        <v>1455</v>
      </c>
      <c r="K393" s="282">
        <f t="shared" si="3"/>
        <v>4</v>
      </c>
      <c r="L393" s="278">
        <f t="shared" si="4"/>
        <v>2022</v>
      </c>
      <c r="M393" s="282">
        <f t="shared" ca="1" si="5"/>
        <v>3</v>
      </c>
      <c r="N393" s="282">
        <f>MONTH(Таблица10[[#This Row],[Дата погрузки]])</f>
        <v>4</v>
      </c>
      <c r="O393" s="278" t="str">
        <f>Таблица10[[#This Row],[плательщик ЖД тариф]]</f>
        <v>ТрансКонтейнер</v>
      </c>
      <c r="P393" s="278"/>
      <c r="Q393" s="278"/>
      <c r="R393" s="278"/>
      <c r="S393" s="278"/>
      <c r="T393" s="278"/>
      <c r="U393" s="278"/>
      <c r="V393" s="278"/>
      <c r="W393" s="278"/>
      <c r="X393" s="278"/>
      <c r="Y393" s="278"/>
      <c r="Z393" s="278"/>
    </row>
    <row r="394" spans="1:26" ht="13.2">
      <c r="A394" s="278" t="s">
        <v>1471</v>
      </c>
      <c r="B394" s="281">
        <v>44666</v>
      </c>
      <c r="C394" s="278" t="s">
        <v>1911</v>
      </c>
      <c r="D394" s="278">
        <v>40</v>
      </c>
      <c r="E394" s="278" t="s">
        <v>1537</v>
      </c>
      <c r="F394" s="280">
        <v>0.41666666666666669</v>
      </c>
      <c r="G394" s="281">
        <v>44668</v>
      </c>
      <c r="H394" s="278"/>
      <c r="I394" s="4" t="s">
        <v>99</v>
      </c>
      <c r="J394" s="278" t="s">
        <v>1455</v>
      </c>
      <c r="K394" s="282">
        <f t="shared" si="3"/>
        <v>4</v>
      </c>
      <c r="L394" s="278">
        <f t="shared" si="4"/>
        <v>2022</v>
      </c>
      <c r="M394" s="282">
        <f t="shared" ca="1" si="5"/>
        <v>2</v>
      </c>
      <c r="N394" s="282">
        <f>MONTH(Таблица10[[#This Row],[Дата погрузки]])</f>
        <v>4</v>
      </c>
      <c r="O394" s="278" t="str">
        <f>Таблица10[[#This Row],[плательщик ЖД тариф]]</f>
        <v>ТрансКонтейнер</v>
      </c>
      <c r="P394" s="278"/>
      <c r="Q394" s="278"/>
      <c r="R394" s="278"/>
      <c r="S394" s="278"/>
      <c r="T394" s="278"/>
      <c r="U394" s="278"/>
      <c r="V394" s="278"/>
      <c r="W394" s="278"/>
      <c r="X394" s="278"/>
      <c r="Y394" s="278"/>
      <c r="Z394" s="278"/>
    </row>
    <row r="395" spans="1:26" ht="13.2">
      <c r="A395" s="278" t="s">
        <v>1578</v>
      </c>
      <c r="B395" s="281">
        <v>44666</v>
      </c>
      <c r="C395" s="278" t="s">
        <v>1912</v>
      </c>
      <c r="D395" s="278">
        <v>40</v>
      </c>
      <c r="E395" s="278" t="s">
        <v>1468</v>
      </c>
      <c r="F395" s="280">
        <v>0.5</v>
      </c>
      <c r="G395" s="281">
        <v>44668</v>
      </c>
      <c r="H395" s="278"/>
      <c r="I395" s="4" t="s">
        <v>99</v>
      </c>
      <c r="J395" s="278" t="s">
        <v>1455</v>
      </c>
      <c r="K395" s="282">
        <f t="shared" si="3"/>
        <v>4</v>
      </c>
      <c r="L395" s="278">
        <f t="shared" si="4"/>
        <v>2022</v>
      </c>
      <c r="M395" s="282">
        <f t="shared" ca="1" si="5"/>
        <v>2</v>
      </c>
      <c r="N395" s="282">
        <f>MONTH(Таблица10[[#This Row],[Дата погрузки]])</f>
        <v>4</v>
      </c>
      <c r="O395" s="278" t="str">
        <f>Таблица10[[#This Row],[плательщик ЖД тариф]]</f>
        <v>ТрансКонтейнер</v>
      </c>
      <c r="P395" s="278"/>
      <c r="Q395" s="278"/>
      <c r="R395" s="278"/>
      <c r="S395" s="278"/>
      <c r="T395" s="278"/>
      <c r="U395" s="278"/>
      <c r="V395" s="278"/>
      <c r="W395" s="278"/>
      <c r="X395" s="278"/>
      <c r="Y395" s="278"/>
      <c r="Z395" s="278"/>
    </row>
    <row r="396" spans="1:26" ht="13.2">
      <c r="A396" s="278" t="s">
        <v>1589</v>
      </c>
      <c r="B396" s="281">
        <v>44666</v>
      </c>
      <c r="C396" s="278" t="s">
        <v>1913</v>
      </c>
      <c r="D396" s="278">
        <v>40</v>
      </c>
      <c r="E396" s="278" t="s">
        <v>1741</v>
      </c>
      <c r="F396" s="280">
        <v>0.375</v>
      </c>
      <c r="G396" s="281">
        <v>44668</v>
      </c>
      <c r="H396" s="278"/>
      <c r="I396" s="4" t="s">
        <v>99</v>
      </c>
      <c r="J396" s="278" t="s">
        <v>1455</v>
      </c>
      <c r="K396" s="282">
        <f t="shared" si="3"/>
        <v>4</v>
      </c>
      <c r="L396" s="278">
        <f t="shared" si="4"/>
        <v>2022</v>
      </c>
      <c r="M396" s="282">
        <f t="shared" ca="1" si="5"/>
        <v>2</v>
      </c>
      <c r="N396" s="282">
        <f>MONTH(Таблица10[[#This Row],[Дата погрузки]])</f>
        <v>4</v>
      </c>
      <c r="O396" s="278" t="str">
        <f>Таблица10[[#This Row],[плательщик ЖД тариф]]</f>
        <v>ТрансКонтейнер</v>
      </c>
      <c r="P396" s="278"/>
      <c r="Q396" s="278"/>
      <c r="R396" s="278"/>
      <c r="S396" s="278"/>
      <c r="T396" s="278"/>
      <c r="U396" s="278"/>
      <c r="V396" s="278"/>
      <c r="W396" s="278"/>
      <c r="X396" s="278"/>
      <c r="Y396" s="278"/>
      <c r="Z396" s="278"/>
    </row>
    <row r="397" spans="1:26" ht="13.2">
      <c r="A397" s="278" t="s">
        <v>1589</v>
      </c>
      <c r="B397" s="281">
        <v>44666</v>
      </c>
      <c r="C397" s="278" t="s">
        <v>1914</v>
      </c>
      <c r="D397" s="278">
        <v>40</v>
      </c>
      <c r="E397" s="278" t="s">
        <v>1915</v>
      </c>
      <c r="F397" s="280">
        <v>0.54166666666666663</v>
      </c>
      <c r="G397" s="281">
        <v>44668</v>
      </c>
      <c r="H397" s="278"/>
      <c r="I397" s="4" t="s">
        <v>99</v>
      </c>
      <c r="J397" s="278" t="s">
        <v>1455</v>
      </c>
      <c r="K397" s="282">
        <f t="shared" si="3"/>
        <v>4</v>
      </c>
      <c r="L397" s="278">
        <f t="shared" si="4"/>
        <v>2022</v>
      </c>
      <c r="M397" s="282">
        <f t="shared" ca="1" si="5"/>
        <v>2</v>
      </c>
      <c r="N397" s="282">
        <f>MONTH(Таблица10[[#This Row],[Дата погрузки]])</f>
        <v>4</v>
      </c>
      <c r="O397" s="278" t="str">
        <f>Таблица10[[#This Row],[плательщик ЖД тариф]]</f>
        <v>ТрансКонтейнер</v>
      </c>
      <c r="P397" s="278"/>
      <c r="Q397" s="278"/>
      <c r="R397" s="278"/>
      <c r="S397" s="278"/>
      <c r="T397" s="278"/>
      <c r="U397" s="278"/>
      <c r="V397" s="278"/>
      <c r="W397" s="278"/>
      <c r="X397" s="278"/>
      <c r="Y397" s="278"/>
      <c r="Z397" s="278"/>
    </row>
    <row r="398" spans="1:26" ht="13.2">
      <c r="A398" s="278" t="s">
        <v>1589</v>
      </c>
      <c r="B398" s="281">
        <v>44666</v>
      </c>
      <c r="C398" s="278" t="s">
        <v>1916</v>
      </c>
      <c r="D398" s="278">
        <v>40</v>
      </c>
      <c r="E398" s="278" t="s">
        <v>1888</v>
      </c>
      <c r="F398" s="280">
        <v>0.66666666666666663</v>
      </c>
      <c r="G398" s="281">
        <v>44668</v>
      </c>
      <c r="H398" s="278"/>
      <c r="I398" s="4" t="s">
        <v>99</v>
      </c>
      <c r="J398" s="278" t="s">
        <v>1455</v>
      </c>
      <c r="K398" s="282">
        <f t="shared" si="3"/>
        <v>4</v>
      </c>
      <c r="L398" s="278">
        <f t="shared" si="4"/>
        <v>2022</v>
      </c>
      <c r="M398" s="282">
        <f t="shared" ca="1" si="5"/>
        <v>2</v>
      </c>
      <c r="N398" s="282">
        <f>MONTH(Таблица10[[#This Row],[Дата погрузки]])</f>
        <v>4</v>
      </c>
      <c r="O398" s="278" t="str">
        <f>Таблица10[[#This Row],[плательщик ЖД тариф]]</f>
        <v>ТрансКонтейнер</v>
      </c>
      <c r="P398" s="278"/>
      <c r="Q398" s="278"/>
      <c r="R398" s="278"/>
      <c r="S398" s="278"/>
      <c r="T398" s="278"/>
      <c r="U398" s="278"/>
      <c r="V398" s="278"/>
      <c r="W398" s="278"/>
      <c r="X398" s="278"/>
      <c r="Y398" s="278"/>
      <c r="Z398" s="278"/>
    </row>
    <row r="399" spans="1:26" ht="13.2">
      <c r="A399" s="278" t="s">
        <v>1558</v>
      </c>
      <c r="B399" s="281">
        <v>44666</v>
      </c>
      <c r="C399" s="278" t="s">
        <v>1917</v>
      </c>
      <c r="D399" s="278">
        <v>40</v>
      </c>
      <c r="E399" s="278" t="s">
        <v>1537</v>
      </c>
      <c r="F399" s="280">
        <v>0.45833333333333331</v>
      </c>
      <c r="G399" s="281">
        <v>44668</v>
      </c>
      <c r="H399" s="278"/>
      <c r="I399" s="4" t="s">
        <v>99</v>
      </c>
      <c r="J399" s="278" t="s">
        <v>1455</v>
      </c>
      <c r="K399" s="282">
        <f t="shared" si="3"/>
        <v>4</v>
      </c>
      <c r="L399" s="278">
        <f t="shared" si="4"/>
        <v>2022</v>
      </c>
      <c r="M399" s="282">
        <f t="shared" ca="1" si="5"/>
        <v>2</v>
      </c>
      <c r="N399" s="282">
        <f>MONTH(Таблица10[[#This Row],[Дата погрузки]])</f>
        <v>4</v>
      </c>
      <c r="O399" s="278" t="str">
        <f>Таблица10[[#This Row],[плательщик ЖД тариф]]</f>
        <v>ТрансКонтейнер</v>
      </c>
      <c r="P399" s="278"/>
      <c r="Q399" s="278"/>
      <c r="R399" s="278"/>
      <c r="S399" s="278"/>
      <c r="T399" s="278"/>
      <c r="U399" s="278"/>
      <c r="V399" s="278"/>
      <c r="W399" s="278"/>
      <c r="X399" s="278"/>
      <c r="Y399" s="278"/>
      <c r="Z399" s="278"/>
    </row>
    <row r="400" spans="1:26" ht="13.2">
      <c r="A400" s="278" t="s">
        <v>1456</v>
      </c>
      <c r="B400" s="281">
        <v>44666</v>
      </c>
      <c r="C400" s="278" t="s">
        <v>1918</v>
      </c>
      <c r="D400" s="278">
        <v>40</v>
      </c>
      <c r="E400" s="278" t="s">
        <v>1539</v>
      </c>
      <c r="F400" s="280">
        <v>0.875</v>
      </c>
      <c r="G400" s="281">
        <v>44668</v>
      </c>
      <c r="H400" s="278"/>
      <c r="I400" s="4" t="s">
        <v>99</v>
      </c>
      <c r="J400" s="278" t="s">
        <v>1455</v>
      </c>
      <c r="K400" s="282">
        <f t="shared" si="3"/>
        <v>4</v>
      </c>
      <c r="L400" s="278">
        <f t="shared" si="4"/>
        <v>2022</v>
      </c>
      <c r="M400" s="282">
        <f t="shared" ca="1" si="5"/>
        <v>2</v>
      </c>
      <c r="N400" s="282">
        <f>MONTH(Таблица10[[#This Row],[Дата погрузки]])</f>
        <v>4</v>
      </c>
      <c r="O400" s="278" t="str">
        <f>Таблица10[[#This Row],[плательщик ЖД тариф]]</f>
        <v>ТрансКонтейнер</v>
      </c>
      <c r="P400" s="278"/>
      <c r="Q400" s="278"/>
      <c r="R400" s="278"/>
      <c r="S400" s="278"/>
      <c r="T400" s="278"/>
      <c r="U400" s="278"/>
      <c r="V400" s="278"/>
      <c r="W400" s="278"/>
      <c r="X400" s="278"/>
      <c r="Y400" s="278"/>
      <c r="Z400" s="278"/>
    </row>
    <row r="401" spans="1:26" ht="13.2">
      <c r="A401" s="278" t="s">
        <v>1456</v>
      </c>
      <c r="B401" s="281">
        <v>44666</v>
      </c>
      <c r="C401" s="278" t="s">
        <v>1919</v>
      </c>
      <c r="D401" s="278">
        <v>40</v>
      </c>
      <c r="E401" s="278" t="s">
        <v>1499</v>
      </c>
      <c r="F401" s="280">
        <v>4.1666666666666664E-2</v>
      </c>
      <c r="G401" s="281">
        <v>44668</v>
      </c>
      <c r="H401" s="278"/>
      <c r="I401" s="4" t="s">
        <v>99</v>
      </c>
      <c r="J401" s="278" t="s">
        <v>1455</v>
      </c>
      <c r="K401" s="282">
        <f t="shared" si="3"/>
        <v>4</v>
      </c>
      <c r="L401" s="278">
        <f t="shared" si="4"/>
        <v>2022</v>
      </c>
      <c r="M401" s="282">
        <f t="shared" ca="1" si="5"/>
        <v>2</v>
      </c>
      <c r="N401" s="282">
        <f>MONTH(Таблица10[[#This Row],[Дата погрузки]])</f>
        <v>4</v>
      </c>
      <c r="O401" s="278" t="str">
        <f>Таблица10[[#This Row],[плательщик ЖД тариф]]</f>
        <v>ТрансКонтейнер</v>
      </c>
      <c r="P401" s="278"/>
      <c r="Q401" s="278"/>
      <c r="R401" s="278"/>
      <c r="S401" s="278"/>
      <c r="T401" s="278"/>
      <c r="U401" s="278"/>
      <c r="V401" s="278"/>
      <c r="W401" s="278"/>
      <c r="X401" s="278"/>
      <c r="Y401" s="278"/>
      <c r="Z401" s="278"/>
    </row>
    <row r="402" spans="1:26" ht="13.2">
      <c r="A402" s="278" t="s">
        <v>1466</v>
      </c>
      <c r="B402" s="281">
        <v>44666</v>
      </c>
      <c r="C402" s="278" t="s">
        <v>1920</v>
      </c>
      <c r="D402" s="278">
        <v>40</v>
      </c>
      <c r="E402" s="278" t="s">
        <v>1470</v>
      </c>
      <c r="F402" s="280"/>
      <c r="G402" s="281">
        <v>44668</v>
      </c>
      <c r="H402" s="278"/>
      <c r="I402" s="4" t="s">
        <v>99</v>
      </c>
      <c r="J402" s="278" t="s">
        <v>1455</v>
      </c>
      <c r="K402" s="282">
        <f t="shared" si="3"/>
        <v>4</v>
      </c>
      <c r="L402" s="278">
        <f t="shared" si="4"/>
        <v>2022</v>
      </c>
      <c r="M402" s="282">
        <f t="shared" ca="1" si="5"/>
        <v>2</v>
      </c>
      <c r="N402" s="282">
        <f>MONTH(Таблица10[[#This Row],[Дата погрузки]])</f>
        <v>4</v>
      </c>
      <c r="O402" s="278" t="str">
        <f>Таблица10[[#This Row],[плательщик ЖД тариф]]</f>
        <v>ТрансКонтейнер</v>
      </c>
      <c r="P402" s="278"/>
      <c r="Q402" s="278"/>
      <c r="R402" s="278"/>
      <c r="S402" s="278"/>
      <c r="T402" s="278"/>
      <c r="U402" s="278"/>
      <c r="V402" s="278"/>
      <c r="W402" s="278"/>
      <c r="X402" s="278"/>
      <c r="Y402" s="278"/>
      <c r="Z402" s="278"/>
    </row>
    <row r="403" spans="1:26" ht="13.2">
      <c r="A403" s="278" t="s">
        <v>1589</v>
      </c>
      <c r="B403" s="281">
        <v>44669</v>
      </c>
      <c r="C403" s="278" t="s">
        <v>1921</v>
      </c>
      <c r="D403" s="278">
        <v>40</v>
      </c>
      <c r="E403" s="278" t="s">
        <v>1470</v>
      </c>
      <c r="F403" s="280">
        <v>0.625</v>
      </c>
      <c r="G403" s="281">
        <v>44671</v>
      </c>
      <c r="H403" s="278"/>
      <c r="I403" s="4" t="s">
        <v>99</v>
      </c>
      <c r="J403" s="278" t="s">
        <v>1455</v>
      </c>
      <c r="K403" s="282">
        <f t="shared" si="3"/>
        <v>4</v>
      </c>
      <c r="L403" s="278">
        <f t="shared" si="4"/>
        <v>2022</v>
      </c>
      <c r="M403" s="282">
        <f t="shared" ca="1" si="5"/>
        <v>2</v>
      </c>
      <c r="N403" s="282">
        <f>MONTH(Таблица10[[#This Row],[Дата погрузки]])</f>
        <v>4</v>
      </c>
      <c r="O403" s="278" t="str">
        <f>Таблица10[[#This Row],[плательщик ЖД тариф]]</f>
        <v>ТрансКонтейнер</v>
      </c>
      <c r="P403" s="278"/>
      <c r="Q403" s="278"/>
      <c r="R403" s="278"/>
      <c r="S403" s="278"/>
      <c r="T403" s="278"/>
      <c r="U403" s="278"/>
      <c r="V403" s="278"/>
      <c r="W403" s="278"/>
      <c r="X403" s="278"/>
      <c r="Y403" s="278"/>
      <c r="Z403" s="278"/>
    </row>
    <row r="404" spans="1:26" ht="13.2">
      <c r="A404" s="278" t="s">
        <v>1466</v>
      </c>
      <c r="B404" s="281">
        <v>44669</v>
      </c>
      <c r="C404" s="278" t="s">
        <v>1922</v>
      </c>
      <c r="D404" s="278">
        <v>40</v>
      </c>
      <c r="E404" s="278" t="s">
        <v>1495</v>
      </c>
      <c r="F404" s="280"/>
      <c r="G404" s="281">
        <v>44671</v>
      </c>
      <c r="H404" s="278"/>
      <c r="I404" s="4" t="s">
        <v>99</v>
      </c>
      <c r="J404" s="278" t="s">
        <v>1455</v>
      </c>
      <c r="K404" s="282">
        <f t="shared" si="3"/>
        <v>4</v>
      </c>
      <c r="L404" s="278">
        <f t="shared" si="4"/>
        <v>2022</v>
      </c>
      <c r="M404" s="282">
        <f t="shared" ca="1" si="5"/>
        <v>2</v>
      </c>
      <c r="N404" s="282">
        <f>MONTH(Таблица10[[#This Row],[Дата погрузки]])</f>
        <v>4</v>
      </c>
      <c r="O404" s="278" t="str">
        <f>Таблица10[[#This Row],[плательщик ЖД тариф]]</f>
        <v>ТрансКонтейнер</v>
      </c>
      <c r="P404" s="278"/>
      <c r="Q404" s="278"/>
      <c r="R404" s="278"/>
      <c r="S404" s="278"/>
      <c r="T404" s="278"/>
      <c r="U404" s="278"/>
      <c r="V404" s="278"/>
      <c r="W404" s="278"/>
      <c r="X404" s="278"/>
      <c r="Y404" s="278"/>
      <c r="Z404" s="278"/>
    </row>
    <row r="405" spans="1:26" ht="13.2">
      <c r="A405" s="278" t="s">
        <v>1466</v>
      </c>
      <c r="B405" s="281">
        <v>44669</v>
      </c>
      <c r="C405" s="278" t="s">
        <v>1923</v>
      </c>
      <c r="D405" s="278">
        <v>40</v>
      </c>
      <c r="E405" s="278" t="s">
        <v>1495</v>
      </c>
      <c r="F405" s="280"/>
      <c r="G405" s="281">
        <v>44671</v>
      </c>
      <c r="H405" s="278"/>
      <c r="I405" s="4" t="s">
        <v>99</v>
      </c>
      <c r="J405" s="278" t="s">
        <v>1455</v>
      </c>
      <c r="K405" s="282">
        <f t="shared" si="3"/>
        <v>4</v>
      </c>
      <c r="L405" s="278">
        <f t="shared" si="4"/>
        <v>2022</v>
      </c>
      <c r="M405" s="282">
        <f t="shared" ca="1" si="5"/>
        <v>2</v>
      </c>
      <c r="N405" s="282">
        <f>MONTH(Таблица10[[#This Row],[Дата погрузки]])</f>
        <v>4</v>
      </c>
      <c r="O405" s="278" t="str">
        <f>Таблица10[[#This Row],[плательщик ЖД тариф]]</f>
        <v>ТрансКонтейнер</v>
      </c>
      <c r="P405" s="278"/>
      <c r="Q405" s="278"/>
      <c r="R405" s="278"/>
      <c r="S405" s="278"/>
      <c r="T405" s="278"/>
      <c r="U405" s="278"/>
      <c r="V405" s="278"/>
      <c r="W405" s="278"/>
      <c r="X405" s="278"/>
      <c r="Y405" s="278"/>
      <c r="Z405" s="278"/>
    </row>
    <row r="406" spans="1:26" ht="13.2">
      <c r="A406" s="278" t="s">
        <v>1497</v>
      </c>
      <c r="B406" s="281">
        <v>44669</v>
      </c>
      <c r="C406" s="278" t="s">
        <v>1924</v>
      </c>
      <c r="D406" s="278">
        <v>40</v>
      </c>
      <c r="E406" s="278" t="s">
        <v>1925</v>
      </c>
      <c r="F406" s="280">
        <v>0.625</v>
      </c>
      <c r="G406" s="281">
        <v>44671</v>
      </c>
      <c r="H406" s="278"/>
      <c r="I406" s="4" t="s">
        <v>99</v>
      </c>
      <c r="J406" s="278" t="s">
        <v>1455</v>
      </c>
      <c r="K406" s="282">
        <f t="shared" si="3"/>
        <v>4</v>
      </c>
      <c r="L406" s="278">
        <f t="shared" si="4"/>
        <v>2022</v>
      </c>
      <c r="M406" s="282">
        <f t="shared" ca="1" si="5"/>
        <v>2</v>
      </c>
      <c r="N406" s="282">
        <f>MONTH(Таблица10[[#This Row],[Дата погрузки]])</f>
        <v>4</v>
      </c>
      <c r="O406" s="278" t="str">
        <f>Таблица10[[#This Row],[плательщик ЖД тариф]]</f>
        <v>ТрансКонтейнер</v>
      </c>
      <c r="P406" s="278"/>
      <c r="Q406" s="278"/>
      <c r="R406" s="278"/>
      <c r="S406" s="278"/>
      <c r="T406" s="278"/>
      <c r="U406" s="278"/>
      <c r="V406" s="278"/>
      <c r="W406" s="278"/>
      <c r="X406" s="278"/>
      <c r="Y406" s="278"/>
      <c r="Z406" s="278"/>
    </row>
    <row r="407" spans="1:26" ht="13.2">
      <c r="A407" s="278" t="s">
        <v>1558</v>
      </c>
      <c r="B407" s="281">
        <v>44669</v>
      </c>
      <c r="C407" s="278" t="s">
        <v>1926</v>
      </c>
      <c r="D407" s="278">
        <v>40</v>
      </c>
      <c r="E407" s="278" t="s">
        <v>1927</v>
      </c>
      <c r="F407" s="280">
        <v>0.5</v>
      </c>
      <c r="G407" s="281">
        <v>44671</v>
      </c>
      <c r="H407" s="278"/>
      <c r="I407" s="4" t="s">
        <v>99</v>
      </c>
      <c r="J407" s="278" t="s">
        <v>1455</v>
      </c>
      <c r="K407" s="282">
        <f t="shared" si="3"/>
        <v>4</v>
      </c>
      <c r="L407" s="278">
        <f t="shared" si="4"/>
        <v>2022</v>
      </c>
      <c r="M407" s="282">
        <f t="shared" ca="1" si="5"/>
        <v>2</v>
      </c>
      <c r="N407" s="282">
        <f>MONTH(Таблица10[[#This Row],[Дата погрузки]])</f>
        <v>4</v>
      </c>
      <c r="O407" s="278" t="str">
        <f>Таблица10[[#This Row],[плательщик ЖД тариф]]</f>
        <v>ТрансКонтейнер</v>
      </c>
      <c r="P407" s="278"/>
      <c r="Q407" s="278"/>
      <c r="R407" s="278"/>
      <c r="S407" s="278"/>
      <c r="T407" s="278"/>
      <c r="U407" s="278"/>
      <c r="V407" s="278"/>
      <c r="W407" s="278"/>
      <c r="X407" s="278"/>
      <c r="Y407" s="278"/>
      <c r="Z407" s="278"/>
    </row>
    <row r="408" spans="1:26" ht="13.2">
      <c r="A408" s="278" t="s">
        <v>1456</v>
      </c>
      <c r="B408" s="281">
        <v>44669</v>
      </c>
      <c r="C408" s="278" t="s">
        <v>1928</v>
      </c>
      <c r="D408" s="278">
        <v>40</v>
      </c>
      <c r="E408" s="278" t="s">
        <v>1539</v>
      </c>
      <c r="F408" s="280">
        <v>0.875</v>
      </c>
      <c r="G408" s="281">
        <v>44671</v>
      </c>
      <c r="H408" s="278"/>
      <c r="I408" s="4" t="s">
        <v>99</v>
      </c>
      <c r="J408" s="278" t="s">
        <v>1455</v>
      </c>
      <c r="K408" s="282">
        <f t="shared" si="3"/>
        <v>4</v>
      </c>
      <c r="L408" s="278">
        <f t="shared" si="4"/>
        <v>2022</v>
      </c>
      <c r="M408" s="282">
        <f t="shared" ca="1" si="5"/>
        <v>2</v>
      </c>
      <c r="N408" s="282">
        <f>MONTH(Таблица10[[#This Row],[Дата погрузки]])</f>
        <v>4</v>
      </c>
      <c r="O408" s="278" t="str">
        <f>Таблица10[[#This Row],[плательщик ЖД тариф]]</f>
        <v>ТрансКонтейнер</v>
      </c>
      <c r="P408" s="278"/>
      <c r="Q408" s="278"/>
      <c r="R408" s="278"/>
      <c r="S408" s="278"/>
      <c r="T408" s="278"/>
      <c r="U408" s="278"/>
      <c r="V408" s="278"/>
      <c r="W408" s="278"/>
      <c r="X408" s="278"/>
      <c r="Y408" s="278"/>
      <c r="Z408" s="278"/>
    </row>
    <row r="409" spans="1:26" ht="13.2">
      <c r="A409" s="278" t="s">
        <v>1456</v>
      </c>
      <c r="B409" s="281">
        <v>44669</v>
      </c>
      <c r="C409" s="278" t="s">
        <v>1929</v>
      </c>
      <c r="D409" s="278">
        <v>40</v>
      </c>
      <c r="E409" s="278" t="s">
        <v>1501</v>
      </c>
      <c r="F409" s="280">
        <v>4.1666666666666664E-2</v>
      </c>
      <c r="G409" s="281">
        <v>44671</v>
      </c>
      <c r="H409" s="278"/>
      <c r="I409" s="4" t="s">
        <v>99</v>
      </c>
      <c r="J409" s="278" t="s">
        <v>1455</v>
      </c>
      <c r="K409" s="282">
        <f t="shared" si="3"/>
        <v>4</v>
      </c>
      <c r="L409" s="278">
        <f t="shared" si="4"/>
        <v>2022</v>
      </c>
      <c r="M409" s="282">
        <f t="shared" ca="1" si="5"/>
        <v>2</v>
      </c>
      <c r="N409" s="282">
        <f>MONTH(Таблица10[[#This Row],[Дата погрузки]])</f>
        <v>4</v>
      </c>
      <c r="O409" s="278" t="str">
        <f>Таблица10[[#This Row],[плательщик ЖД тариф]]</f>
        <v>ТрансКонтейнер</v>
      </c>
      <c r="P409" s="278"/>
      <c r="Q409" s="278"/>
      <c r="R409" s="278"/>
      <c r="S409" s="278"/>
      <c r="T409" s="278"/>
      <c r="U409" s="278"/>
      <c r="V409" s="278"/>
      <c r="W409" s="278"/>
      <c r="X409" s="278"/>
      <c r="Y409" s="278"/>
      <c r="Z409" s="278"/>
    </row>
    <row r="410" spans="1:26" ht="13.2">
      <c r="A410" s="278" t="s">
        <v>1558</v>
      </c>
      <c r="B410" s="281">
        <v>44670</v>
      </c>
      <c r="C410" s="278" t="s">
        <v>1930</v>
      </c>
      <c r="D410" s="278">
        <v>40</v>
      </c>
      <c r="E410" s="278" t="s">
        <v>1931</v>
      </c>
      <c r="F410" s="280">
        <v>0.33333333333333331</v>
      </c>
      <c r="G410" s="281">
        <v>44671</v>
      </c>
      <c r="H410" s="278"/>
      <c r="I410" s="4" t="s">
        <v>99</v>
      </c>
      <c r="J410" s="278" t="s">
        <v>1455</v>
      </c>
      <c r="K410" s="282">
        <f t="shared" si="3"/>
        <v>4</v>
      </c>
      <c r="L410" s="278">
        <f t="shared" si="4"/>
        <v>2022</v>
      </c>
      <c r="M410" s="282">
        <f t="shared" ca="1" si="5"/>
        <v>1</v>
      </c>
      <c r="N410" s="282">
        <f>MONTH(Таблица10[[#This Row],[Дата погрузки]])</f>
        <v>4</v>
      </c>
      <c r="O410" s="278" t="str">
        <f>Таблица10[[#This Row],[плательщик ЖД тариф]]</f>
        <v>ТрансКонтейнер</v>
      </c>
      <c r="P410" s="278"/>
      <c r="Q410" s="278"/>
      <c r="R410" s="278"/>
      <c r="S410" s="278"/>
      <c r="T410" s="278"/>
      <c r="U410" s="278"/>
      <c r="V410" s="278"/>
      <c r="W410" s="278"/>
      <c r="X410" s="278"/>
      <c r="Y410" s="278"/>
      <c r="Z410" s="278"/>
    </row>
    <row r="411" spans="1:26" ht="13.2">
      <c r="A411" s="278" t="s">
        <v>1497</v>
      </c>
      <c r="B411" s="281">
        <v>44670</v>
      </c>
      <c r="C411" s="278" t="s">
        <v>1932</v>
      </c>
      <c r="D411" s="278">
        <v>40</v>
      </c>
      <c r="E411" s="278" t="s">
        <v>1933</v>
      </c>
      <c r="F411" s="280">
        <v>0.33333333333333331</v>
      </c>
      <c r="G411" s="281">
        <v>44671</v>
      </c>
      <c r="H411" s="278"/>
      <c r="I411" s="4" t="s">
        <v>99</v>
      </c>
      <c r="J411" s="278" t="s">
        <v>1455</v>
      </c>
      <c r="K411" s="282">
        <f t="shared" si="3"/>
        <v>4</v>
      </c>
      <c r="L411" s="278">
        <f t="shared" si="4"/>
        <v>2022</v>
      </c>
      <c r="M411" s="282">
        <f t="shared" ca="1" si="5"/>
        <v>1</v>
      </c>
      <c r="N411" s="282">
        <f>MONTH(Таблица10[[#This Row],[Дата погрузки]])</f>
        <v>4</v>
      </c>
      <c r="O411" s="278" t="str">
        <f>Таблица10[[#This Row],[плательщик ЖД тариф]]</f>
        <v>ТрансКонтейнер</v>
      </c>
      <c r="P411" s="278"/>
      <c r="Q411" s="278"/>
      <c r="R411" s="278"/>
      <c r="S411" s="278"/>
      <c r="T411" s="278"/>
      <c r="U411" s="278"/>
      <c r="V411" s="278"/>
      <c r="W411" s="278"/>
      <c r="X411" s="278"/>
      <c r="Y411" s="278"/>
      <c r="Z411" s="278"/>
    </row>
    <row r="412" spans="1:26" ht="13.2">
      <c r="A412" s="278" t="s">
        <v>1934</v>
      </c>
      <c r="B412" s="281">
        <v>44670</v>
      </c>
      <c r="C412" s="278" t="s">
        <v>1935</v>
      </c>
      <c r="D412" s="278">
        <v>40</v>
      </c>
      <c r="E412" s="278" t="s">
        <v>1468</v>
      </c>
      <c r="F412" s="280"/>
      <c r="G412" s="281">
        <v>44673</v>
      </c>
      <c r="H412" s="278"/>
      <c r="I412" s="4" t="s">
        <v>99</v>
      </c>
      <c r="J412" s="278" t="s">
        <v>1455</v>
      </c>
      <c r="K412" s="282">
        <f t="shared" si="3"/>
        <v>4</v>
      </c>
      <c r="L412" s="278">
        <f t="shared" si="4"/>
        <v>2022</v>
      </c>
      <c r="M412" s="282">
        <f t="shared" ca="1" si="5"/>
        <v>3</v>
      </c>
      <c r="N412" s="282">
        <f>MONTH(Таблица10[[#This Row],[Дата погрузки]])</f>
        <v>4</v>
      </c>
      <c r="O412" s="278" t="str">
        <f>Таблица10[[#This Row],[плательщик ЖД тариф]]</f>
        <v>ТрансКонтейнер</v>
      </c>
      <c r="P412" s="278"/>
      <c r="Q412" s="278"/>
      <c r="R412" s="278"/>
      <c r="S412" s="278"/>
      <c r="T412" s="278"/>
      <c r="U412" s="278"/>
      <c r="V412" s="278"/>
      <c r="W412" s="278"/>
      <c r="X412" s="278"/>
      <c r="Y412" s="278"/>
      <c r="Z412" s="278"/>
    </row>
    <row r="413" spans="1:26" ht="13.2">
      <c r="A413" s="278" t="s">
        <v>1471</v>
      </c>
      <c r="B413" s="281">
        <v>44670</v>
      </c>
      <c r="C413" s="278" t="s">
        <v>1936</v>
      </c>
      <c r="D413" s="278">
        <v>40</v>
      </c>
      <c r="E413" s="278" t="s">
        <v>1470</v>
      </c>
      <c r="F413" s="280">
        <v>0.41666666666666669</v>
      </c>
      <c r="G413" s="281">
        <v>44673</v>
      </c>
      <c r="H413" s="278"/>
      <c r="I413" s="4" t="s">
        <v>99</v>
      </c>
      <c r="J413" s="278" t="s">
        <v>1455</v>
      </c>
      <c r="K413" s="282">
        <f t="shared" si="3"/>
        <v>4</v>
      </c>
      <c r="L413" s="278">
        <f t="shared" si="4"/>
        <v>2022</v>
      </c>
      <c r="M413" s="282">
        <f t="shared" ca="1" si="5"/>
        <v>3</v>
      </c>
      <c r="N413" s="282">
        <f>MONTH(Таблица10[[#This Row],[Дата погрузки]])</f>
        <v>4</v>
      </c>
      <c r="O413" s="278" t="str">
        <f>Таблица10[[#This Row],[плательщик ЖД тариф]]</f>
        <v>ТрансКонтейнер</v>
      </c>
      <c r="P413" s="278"/>
      <c r="Q413" s="278"/>
      <c r="R413" s="278"/>
      <c r="S413" s="278"/>
      <c r="T413" s="278"/>
      <c r="U413" s="278"/>
      <c r="V413" s="278"/>
      <c r="W413" s="278"/>
      <c r="X413" s="278"/>
      <c r="Y413" s="278"/>
      <c r="Z413" s="278"/>
    </row>
    <row r="414" spans="1:26" ht="13.2">
      <c r="A414" s="278" t="s">
        <v>1466</v>
      </c>
      <c r="B414" s="281">
        <v>44670</v>
      </c>
      <c r="C414" s="278" t="s">
        <v>1937</v>
      </c>
      <c r="D414" s="278">
        <v>40</v>
      </c>
      <c r="E414" s="278" t="s">
        <v>1470</v>
      </c>
      <c r="F414" s="280"/>
      <c r="G414" s="281">
        <v>44673</v>
      </c>
      <c r="H414" s="278"/>
      <c r="I414" s="4" t="s">
        <v>99</v>
      </c>
      <c r="J414" s="278" t="s">
        <v>1455</v>
      </c>
      <c r="K414" s="282">
        <f t="shared" si="3"/>
        <v>4</v>
      </c>
      <c r="L414" s="278">
        <f t="shared" si="4"/>
        <v>2022</v>
      </c>
      <c r="M414" s="282">
        <f t="shared" ca="1" si="5"/>
        <v>3</v>
      </c>
      <c r="N414" s="282">
        <f>MONTH(Таблица10[[#This Row],[Дата погрузки]])</f>
        <v>4</v>
      </c>
      <c r="O414" s="278" t="str">
        <f>Таблица10[[#This Row],[плательщик ЖД тариф]]</f>
        <v>ТрансКонтейнер</v>
      </c>
      <c r="P414" s="278"/>
      <c r="Q414" s="278"/>
      <c r="R414" s="278"/>
      <c r="S414" s="278"/>
      <c r="T414" s="278"/>
      <c r="U414" s="278"/>
      <c r="V414" s="278"/>
      <c r="W414" s="278"/>
      <c r="X414" s="278"/>
      <c r="Y414" s="278"/>
      <c r="Z414" s="278"/>
    </row>
    <row r="415" spans="1:26" ht="13.2">
      <c r="A415" s="278" t="s">
        <v>1466</v>
      </c>
      <c r="B415" s="281">
        <v>44670</v>
      </c>
      <c r="C415" s="285" t="s">
        <v>1938</v>
      </c>
      <c r="D415" s="278">
        <v>40</v>
      </c>
      <c r="E415" s="278" t="s">
        <v>1470</v>
      </c>
      <c r="F415" s="280"/>
      <c r="G415" s="281">
        <v>44673</v>
      </c>
      <c r="H415" s="278"/>
      <c r="I415" s="4" t="s">
        <v>99</v>
      </c>
      <c r="J415" s="278" t="s">
        <v>1455</v>
      </c>
      <c r="K415" s="282">
        <f t="shared" si="3"/>
        <v>4</v>
      </c>
      <c r="L415" s="278">
        <f t="shared" si="4"/>
        <v>2022</v>
      </c>
      <c r="M415" s="282">
        <f t="shared" ca="1" si="5"/>
        <v>3</v>
      </c>
      <c r="N415" s="282">
        <f>MONTH(Таблица10[[#This Row],[Дата погрузки]])</f>
        <v>4</v>
      </c>
      <c r="O415" s="278" t="str">
        <f>Таблица10[[#This Row],[плательщик ЖД тариф]]</f>
        <v>ТрансКонтейнер</v>
      </c>
      <c r="P415" s="278"/>
      <c r="Q415" s="278"/>
      <c r="R415" s="278"/>
      <c r="S415" s="278"/>
      <c r="T415" s="278"/>
      <c r="U415" s="278"/>
      <c r="V415" s="278"/>
      <c r="W415" s="278"/>
      <c r="X415" s="278"/>
      <c r="Y415" s="278"/>
      <c r="Z415" s="278"/>
    </row>
    <row r="416" spans="1:26" ht="13.2">
      <c r="A416" s="278" t="s">
        <v>1456</v>
      </c>
      <c r="B416" s="281">
        <v>44670</v>
      </c>
      <c r="C416" s="278" t="s">
        <v>1939</v>
      </c>
      <c r="D416" s="278">
        <v>40</v>
      </c>
      <c r="E416" s="278" t="s">
        <v>1501</v>
      </c>
      <c r="F416" s="280">
        <v>0.875</v>
      </c>
      <c r="G416" s="281">
        <v>44673</v>
      </c>
      <c r="H416" s="278"/>
      <c r="I416" s="4" t="s">
        <v>99</v>
      </c>
      <c r="J416" s="278" t="s">
        <v>1455</v>
      </c>
      <c r="K416" s="282">
        <f t="shared" si="3"/>
        <v>4</v>
      </c>
      <c r="L416" s="278">
        <f t="shared" si="4"/>
        <v>2022</v>
      </c>
      <c r="M416" s="282">
        <f t="shared" ca="1" si="5"/>
        <v>3</v>
      </c>
      <c r="N416" s="282">
        <f>MONTH(Таблица10[[#This Row],[Дата погрузки]])</f>
        <v>4</v>
      </c>
      <c r="O416" s="278" t="str">
        <f>Таблица10[[#This Row],[плательщик ЖД тариф]]</f>
        <v>ТрансКонтейнер</v>
      </c>
      <c r="P416" s="278"/>
      <c r="Q416" s="278"/>
      <c r="R416" s="278"/>
      <c r="S416" s="278"/>
      <c r="T416" s="278"/>
      <c r="U416" s="278"/>
      <c r="V416" s="278"/>
      <c r="W416" s="278"/>
      <c r="X416" s="278"/>
      <c r="Y416" s="278"/>
      <c r="Z416" s="278"/>
    </row>
    <row r="417" spans="1:26" ht="13.2">
      <c r="A417" s="278" t="s">
        <v>1466</v>
      </c>
      <c r="B417" s="281">
        <v>44671</v>
      </c>
      <c r="C417" s="278" t="s">
        <v>1940</v>
      </c>
      <c r="D417" s="278">
        <v>40</v>
      </c>
      <c r="E417" s="278" t="s">
        <v>1468</v>
      </c>
      <c r="F417" s="280"/>
      <c r="G417" s="281">
        <v>44673</v>
      </c>
      <c r="H417" s="278"/>
      <c r="I417" s="4" t="s">
        <v>99</v>
      </c>
      <c r="J417" s="278" t="s">
        <v>1455</v>
      </c>
      <c r="K417" s="282">
        <f t="shared" si="3"/>
        <v>4</v>
      </c>
      <c r="L417" s="278">
        <f t="shared" si="4"/>
        <v>2022</v>
      </c>
      <c r="M417" s="282">
        <f t="shared" ca="1" si="5"/>
        <v>2</v>
      </c>
      <c r="N417" s="282">
        <f>MONTH(Таблица10[[#This Row],[Дата погрузки]])</f>
        <v>4</v>
      </c>
      <c r="O417" s="278" t="str">
        <f>Таблица10[[#This Row],[плательщик ЖД тариф]]</f>
        <v>ТрансКонтейнер</v>
      </c>
      <c r="P417" s="278"/>
      <c r="Q417" s="278"/>
      <c r="R417" s="278"/>
      <c r="S417" s="278"/>
      <c r="T417" s="278"/>
      <c r="U417" s="278"/>
      <c r="V417" s="278"/>
      <c r="W417" s="278"/>
      <c r="X417" s="278"/>
      <c r="Y417" s="278"/>
      <c r="Z417" s="278"/>
    </row>
    <row r="418" spans="1:26" ht="13.2">
      <c r="A418" s="278" t="s">
        <v>1589</v>
      </c>
      <c r="B418" s="281">
        <v>44671</v>
      </c>
      <c r="C418" s="278" t="s">
        <v>1941</v>
      </c>
      <c r="D418" s="278">
        <v>40</v>
      </c>
      <c r="E418" s="278" t="s">
        <v>1539</v>
      </c>
      <c r="F418" s="280">
        <v>0.41666666666666669</v>
      </c>
      <c r="G418" s="281">
        <v>44673</v>
      </c>
      <c r="H418" s="278"/>
      <c r="I418" s="4" t="s">
        <v>99</v>
      </c>
      <c r="J418" s="278" t="s">
        <v>1455</v>
      </c>
      <c r="K418" s="282">
        <f t="shared" si="3"/>
        <v>4</v>
      </c>
      <c r="L418" s="278">
        <f t="shared" si="4"/>
        <v>2022</v>
      </c>
      <c r="M418" s="282">
        <f t="shared" ca="1" si="5"/>
        <v>2</v>
      </c>
      <c r="N418" s="282">
        <f>MONTH(Таблица10[[#This Row],[Дата погрузки]])</f>
        <v>4</v>
      </c>
      <c r="O418" s="278" t="str">
        <f>Таблица10[[#This Row],[плательщик ЖД тариф]]</f>
        <v>ТрансКонтейнер</v>
      </c>
      <c r="P418" s="278"/>
      <c r="Q418" s="278"/>
      <c r="R418" s="278"/>
      <c r="S418" s="278"/>
      <c r="T418" s="278"/>
      <c r="U418" s="278"/>
      <c r="V418" s="278"/>
      <c r="W418" s="278"/>
      <c r="X418" s="278"/>
      <c r="Y418" s="278"/>
      <c r="Z418" s="278"/>
    </row>
    <row r="419" spans="1:26" ht="13.2">
      <c r="A419" s="278" t="s">
        <v>1589</v>
      </c>
      <c r="B419" s="281">
        <v>44671</v>
      </c>
      <c r="C419" s="278" t="s">
        <v>1942</v>
      </c>
      <c r="D419" s="278">
        <v>40</v>
      </c>
      <c r="E419" s="278" t="s">
        <v>1943</v>
      </c>
      <c r="F419" s="280">
        <v>0.625</v>
      </c>
      <c r="G419" s="281">
        <v>44673</v>
      </c>
      <c r="H419" s="278"/>
      <c r="I419" s="4" t="s">
        <v>99</v>
      </c>
      <c r="J419" s="278" t="s">
        <v>1455</v>
      </c>
      <c r="K419" s="282">
        <f t="shared" si="3"/>
        <v>4</v>
      </c>
      <c r="L419" s="278">
        <f t="shared" si="4"/>
        <v>2022</v>
      </c>
      <c r="M419" s="282">
        <f t="shared" ca="1" si="5"/>
        <v>2</v>
      </c>
      <c r="N419" s="282">
        <f>MONTH(Таблица10[[#This Row],[Дата погрузки]])</f>
        <v>4</v>
      </c>
      <c r="O419" s="278" t="str">
        <f>Таблица10[[#This Row],[плательщик ЖД тариф]]</f>
        <v>ТрансКонтейнер</v>
      </c>
      <c r="P419" s="278"/>
      <c r="Q419" s="278"/>
      <c r="R419" s="278"/>
      <c r="S419" s="278"/>
      <c r="T419" s="278"/>
      <c r="U419" s="278"/>
      <c r="V419" s="278"/>
      <c r="W419" s="278"/>
      <c r="X419" s="278"/>
      <c r="Y419" s="278"/>
      <c r="Z419" s="278"/>
    </row>
    <row r="420" spans="1:26" ht="13.2">
      <c r="A420" s="278" t="s">
        <v>1456</v>
      </c>
      <c r="B420" s="281">
        <v>44671</v>
      </c>
      <c r="C420" s="278" t="s">
        <v>1944</v>
      </c>
      <c r="D420" s="278">
        <v>40</v>
      </c>
      <c r="E420" s="278" t="s">
        <v>1943</v>
      </c>
      <c r="F420" s="280">
        <v>4.1666666666666664E-2</v>
      </c>
      <c r="G420" s="281">
        <v>44673</v>
      </c>
      <c r="H420" s="278"/>
      <c r="I420" s="4" t="s">
        <v>99</v>
      </c>
      <c r="J420" s="278" t="s">
        <v>1455</v>
      </c>
      <c r="K420" s="282">
        <f t="shared" si="3"/>
        <v>4</v>
      </c>
      <c r="L420" s="278">
        <f t="shared" si="4"/>
        <v>2022</v>
      </c>
      <c r="M420" s="282">
        <f t="shared" ca="1" si="5"/>
        <v>2</v>
      </c>
      <c r="N420" s="282">
        <f>MONTH(Таблица10[[#This Row],[Дата погрузки]])</f>
        <v>4</v>
      </c>
      <c r="O420" s="278" t="str">
        <f>Таблица10[[#This Row],[плательщик ЖД тариф]]</f>
        <v>ТрансКонтейнер</v>
      </c>
      <c r="P420" s="278"/>
      <c r="Q420" s="278"/>
      <c r="R420" s="278"/>
      <c r="S420" s="278"/>
      <c r="T420" s="278"/>
      <c r="U420" s="278"/>
      <c r="V420" s="278"/>
      <c r="W420" s="278"/>
      <c r="X420" s="278"/>
      <c r="Y420" s="278"/>
      <c r="Z420" s="278"/>
    </row>
    <row r="421" spans="1:26" ht="13.2">
      <c r="A421" s="278" t="s">
        <v>1589</v>
      </c>
      <c r="B421" s="281">
        <v>44672</v>
      </c>
      <c r="C421" s="278" t="s">
        <v>1945</v>
      </c>
      <c r="D421" s="278">
        <v>40</v>
      </c>
      <c r="E421" s="278" t="s">
        <v>1495</v>
      </c>
      <c r="F421" s="280">
        <v>0.41666666666666669</v>
      </c>
      <c r="G421" s="281">
        <v>44673</v>
      </c>
      <c r="H421" s="278"/>
      <c r="I421" s="4" t="s">
        <v>99</v>
      </c>
      <c r="J421" s="278" t="s">
        <v>1455</v>
      </c>
      <c r="K421" s="282">
        <f t="shared" si="3"/>
        <v>4</v>
      </c>
      <c r="L421" s="278">
        <f t="shared" si="4"/>
        <v>2022</v>
      </c>
      <c r="M421" s="282">
        <f t="shared" ca="1" si="5"/>
        <v>1</v>
      </c>
      <c r="N421" s="282">
        <f>MONTH(Таблица10[[#This Row],[Дата погрузки]])</f>
        <v>4</v>
      </c>
      <c r="O421" s="278" t="str">
        <f>Таблица10[[#This Row],[плательщик ЖД тариф]]</f>
        <v>ТрансКонтейнер</v>
      </c>
      <c r="P421" s="278"/>
      <c r="Q421" s="278"/>
      <c r="R421" s="278"/>
      <c r="S421" s="278"/>
      <c r="T421" s="278"/>
      <c r="U421" s="278"/>
      <c r="V421" s="278"/>
      <c r="W421" s="278"/>
      <c r="X421" s="278"/>
      <c r="Y421" s="278"/>
      <c r="Z421" s="278"/>
    </row>
    <row r="422" spans="1:26" ht="13.2">
      <c r="A422" s="278" t="s">
        <v>1599</v>
      </c>
      <c r="B422" s="281">
        <v>44672</v>
      </c>
      <c r="C422" s="278" t="s">
        <v>1946</v>
      </c>
      <c r="D422" s="278">
        <v>40</v>
      </c>
      <c r="E422" s="278" t="s">
        <v>1495</v>
      </c>
      <c r="F422" s="280">
        <v>0.375</v>
      </c>
      <c r="G422" s="281">
        <v>44673</v>
      </c>
      <c r="H422" s="278"/>
      <c r="I422" s="4" t="s">
        <v>99</v>
      </c>
      <c r="J422" s="278" t="s">
        <v>1455</v>
      </c>
      <c r="K422" s="282">
        <f t="shared" si="3"/>
        <v>4</v>
      </c>
      <c r="L422" s="278">
        <f t="shared" si="4"/>
        <v>2022</v>
      </c>
      <c r="M422" s="282">
        <f t="shared" ca="1" si="5"/>
        <v>1</v>
      </c>
      <c r="N422" s="282">
        <f>MONTH(Таблица10[[#This Row],[Дата погрузки]])</f>
        <v>4</v>
      </c>
      <c r="O422" s="278" t="str">
        <f>Таблица10[[#This Row],[плательщик ЖД тариф]]</f>
        <v>ТрансКонтейнер</v>
      </c>
      <c r="P422" s="278"/>
      <c r="Q422" s="278"/>
      <c r="R422" s="278"/>
      <c r="S422" s="278"/>
      <c r="T422" s="278"/>
      <c r="U422" s="278"/>
      <c r="V422" s="278"/>
      <c r="W422" s="278"/>
      <c r="X422" s="278"/>
      <c r="Y422" s="278"/>
      <c r="Z422" s="278"/>
    </row>
    <row r="423" spans="1:26" ht="13.2">
      <c r="A423" s="278" t="s">
        <v>1497</v>
      </c>
      <c r="B423" s="281">
        <v>44672</v>
      </c>
      <c r="C423" s="278" t="s">
        <v>1947</v>
      </c>
      <c r="D423" s="278">
        <v>40</v>
      </c>
      <c r="E423" s="278" t="s">
        <v>1537</v>
      </c>
      <c r="F423" s="280">
        <v>0.45833333333333331</v>
      </c>
      <c r="G423" s="281">
        <v>44673</v>
      </c>
      <c r="H423" s="278"/>
      <c r="I423" s="4" t="s">
        <v>99</v>
      </c>
      <c r="J423" s="278" t="s">
        <v>1455</v>
      </c>
      <c r="K423" s="282">
        <f t="shared" si="3"/>
        <v>4</v>
      </c>
      <c r="L423" s="278">
        <f t="shared" si="4"/>
        <v>2022</v>
      </c>
      <c r="M423" s="282">
        <f t="shared" ca="1" si="5"/>
        <v>1</v>
      </c>
      <c r="N423" s="282">
        <f>MONTH(Таблица10[[#This Row],[Дата погрузки]])</f>
        <v>4</v>
      </c>
      <c r="O423" s="278" t="str">
        <f>Таблица10[[#This Row],[плательщик ЖД тариф]]</f>
        <v>ТрансКонтейнер</v>
      </c>
      <c r="P423" s="278"/>
      <c r="Q423" s="278"/>
      <c r="R423" s="278"/>
      <c r="S423" s="278"/>
      <c r="T423" s="278"/>
      <c r="U423" s="278"/>
      <c r="V423" s="278"/>
      <c r="W423" s="278"/>
      <c r="X423" s="278"/>
      <c r="Y423" s="278"/>
      <c r="Z423" s="278"/>
    </row>
    <row r="424" spans="1:26" ht="13.2">
      <c r="A424" s="278" t="s">
        <v>1466</v>
      </c>
      <c r="B424" s="281">
        <v>44672</v>
      </c>
      <c r="C424" s="278" t="s">
        <v>1948</v>
      </c>
      <c r="D424" s="278">
        <v>40</v>
      </c>
      <c r="E424" s="278" t="s">
        <v>1470</v>
      </c>
      <c r="F424" s="280"/>
      <c r="G424" s="281">
        <v>44673</v>
      </c>
      <c r="H424" s="278"/>
      <c r="I424" s="4" t="s">
        <v>99</v>
      </c>
      <c r="J424" s="278" t="s">
        <v>1455</v>
      </c>
      <c r="K424" s="282">
        <f t="shared" si="3"/>
        <v>4</v>
      </c>
      <c r="L424" s="278">
        <f t="shared" si="4"/>
        <v>2022</v>
      </c>
      <c r="M424" s="282">
        <f t="shared" ca="1" si="5"/>
        <v>1</v>
      </c>
      <c r="N424" s="282">
        <f>MONTH(Таблица10[[#This Row],[Дата погрузки]])</f>
        <v>4</v>
      </c>
      <c r="O424" s="278" t="str">
        <f>Таблица10[[#This Row],[плательщик ЖД тариф]]</f>
        <v>ТрансКонтейнер</v>
      </c>
      <c r="P424" s="278"/>
      <c r="Q424" s="278"/>
      <c r="R424" s="278"/>
      <c r="S424" s="278"/>
      <c r="T424" s="278"/>
      <c r="U424" s="278"/>
      <c r="V424" s="278"/>
      <c r="W424" s="278"/>
      <c r="X424" s="278"/>
      <c r="Y424" s="278"/>
      <c r="Z424" s="278"/>
    </row>
    <row r="425" spans="1:26" ht="13.2">
      <c r="A425" s="278" t="s">
        <v>1466</v>
      </c>
      <c r="B425" s="281">
        <v>44672</v>
      </c>
      <c r="C425" s="278" t="s">
        <v>1949</v>
      </c>
      <c r="D425" s="278">
        <v>40</v>
      </c>
      <c r="E425" s="278" t="s">
        <v>1470</v>
      </c>
      <c r="F425" s="280"/>
      <c r="G425" s="281">
        <v>44673</v>
      </c>
      <c r="H425" s="278"/>
      <c r="I425" s="4" t="s">
        <v>99</v>
      </c>
      <c r="J425" s="278" t="s">
        <v>1455</v>
      </c>
      <c r="K425" s="282">
        <f t="shared" si="3"/>
        <v>4</v>
      </c>
      <c r="L425" s="278">
        <f t="shared" si="4"/>
        <v>2022</v>
      </c>
      <c r="M425" s="282">
        <f t="shared" ca="1" si="5"/>
        <v>1</v>
      </c>
      <c r="N425" s="282">
        <f>MONTH(Таблица10[[#This Row],[Дата погрузки]])</f>
        <v>4</v>
      </c>
      <c r="O425" s="278" t="str">
        <f>Таблица10[[#This Row],[плательщик ЖД тариф]]</f>
        <v>ТрансКонтейнер</v>
      </c>
      <c r="P425" s="278"/>
      <c r="Q425" s="278"/>
      <c r="R425" s="278"/>
      <c r="S425" s="278"/>
      <c r="T425" s="278"/>
      <c r="U425" s="278"/>
      <c r="V425" s="278"/>
      <c r="W425" s="278"/>
      <c r="X425" s="278"/>
      <c r="Y425" s="278"/>
      <c r="Z425" s="278"/>
    </row>
    <row r="426" spans="1:26" ht="13.2">
      <c r="A426" s="278" t="s">
        <v>1456</v>
      </c>
      <c r="B426" s="281">
        <v>44672</v>
      </c>
      <c r="C426" s="278" t="s">
        <v>1950</v>
      </c>
      <c r="D426" s="278">
        <v>40</v>
      </c>
      <c r="E426" s="278" t="s">
        <v>1537</v>
      </c>
      <c r="F426" s="280">
        <v>0.875</v>
      </c>
      <c r="G426" s="281">
        <v>44676</v>
      </c>
      <c r="H426" s="278"/>
      <c r="I426" s="4" t="s">
        <v>99</v>
      </c>
      <c r="J426" s="278" t="s">
        <v>1455</v>
      </c>
      <c r="K426" s="282">
        <f t="shared" si="3"/>
        <v>4</v>
      </c>
      <c r="L426" s="278">
        <f t="shared" si="4"/>
        <v>2022</v>
      </c>
      <c r="M426" s="282">
        <f t="shared" ca="1" si="5"/>
        <v>4</v>
      </c>
      <c r="N426" s="282">
        <f>MONTH(Таблица10[[#This Row],[Дата погрузки]])</f>
        <v>4</v>
      </c>
      <c r="O426" s="278" t="str">
        <f>Таблица10[[#This Row],[плательщик ЖД тариф]]</f>
        <v>ТрансКонтейнер</v>
      </c>
      <c r="P426" s="278"/>
      <c r="Q426" s="278"/>
      <c r="R426" s="278"/>
      <c r="S426" s="278"/>
      <c r="T426" s="278"/>
      <c r="U426" s="278"/>
      <c r="V426" s="278"/>
      <c r="W426" s="278"/>
      <c r="X426" s="278"/>
      <c r="Y426" s="278"/>
      <c r="Z426" s="278"/>
    </row>
    <row r="427" spans="1:26" ht="13.2">
      <c r="A427" s="278" t="s">
        <v>1456</v>
      </c>
      <c r="B427" s="281">
        <v>44672</v>
      </c>
      <c r="C427" s="278" t="s">
        <v>1951</v>
      </c>
      <c r="D427" s="278">
        <v>40</v>
      </c>
      <c r="E427" s="278" t="s">
        <v>1468</v>
      </c>
      <c r="F427" s="280">
        <v>4.1666666666666664E-2</v>
      </c>
      <c r="G427" s="281">
        <v>44676</v>
      </c>
      <c r="H427" s="278"/>
      <c r="I427" s="4" t="s">
        <v>99</v>
      </c>
      <c r="J427" s="278" t="s">
        <v>1455</v>
      </c>
      <c r="K427" s="282">
        <f t="shared" si="3"/>
        <v>4</v>
      </c>
      <c r="L427" s="278">
        <f t="shared" si="4"/>
        <v>2022</v>
      </c>
      <c r="M427" s="282">
        <f t="shared" ca="1" si="5"/>
        <v>4</v>
      </c>
      <c r="N427" s="282">
        <f>MONTH(Таблица10[[#This Row],[Дата погрузки]])</f>
        <v>4</v>
      </c>
      <c r="O427" s="278" t="str">
        <f>Таблица10[[#This Row],[плательщик ЖД тариф]]</f>
        <v>ТрансКонтейнер</v>
      </c>
      <c r="P427" s="278"/>
      <c r="Q427" s="278"/>
      <c r="R427" s="278"/>
      <c r="S427" s="278"/>
      <c r="T427" s="278"/>
      <c r="U427" s="278"/>
      <c r="V427" s="278"/>
      <c r="W427" s="278"/>
      <c r="X427" s="278"/>
      <c r="Y427" s="278"/>
      <c r="Z427" s="278"/>
    </row>
    <row r="428" spans="1:26" ht="13.2">
      <c r="A428" s="278" t="s">
        <v>1578</v>
      </c>
      <c r="B428" s="281">
        <v>44673</v>
      </c>
      <c r="C428" s="278" t="s">
        <v>1952</v>
      </c>
      <c r="D428" s="278">
        <v>40</v>
      </c>
      <c r="E428" s="278" t="s">
        <v>1495</v>
      </c>
      <c r="F428" s="280">
        <v>0.5</v>
      </c>
      <c r="G428" s="281">
        <v>44676</v>
      </c>
      <c r="H428" s="278"/>
      <c r="I428" s="4" t="s">
        <v>99</v>
      </c>
      <c r="J428" s="278" t="s">
        <v>1455</v>
      </c>
      <c r="K428" s="282">
        <f t="shared" si="3"/>
        <v>4</v>
      </c>
      <c r="L428" s="278">
        <f t="shared" si="4"/>
        <v>2022</v>
      </c>
      <c r="M428" s="282">
        <f t="shared" ca="1" si="5"/>
        <v>3</v>
      </c>
      <c r="N428" s="282">
        <f>MONTH(Таблица10[[#This Row],[Дата погрузки]])</f>
        <v>4</v>
      </c>
      <c r="O428" s="278" t="str">
        <f>Таблица10[[#This Row],[плательщик ЖД тариф]]</f>
        <v>ТрансКонтейнер</v>
      </c>
      <c r="P428" s="278"/>
      <c r="Q428" s="278"/>
      <c r="R428" s="278"/>
      <c r="S428" s="278"/>
      <c r="T428" s="278"/>
      <c r="U428" s="278"/>
      <c r="V428" s="278"/>
      <c r="W428" s="278"/>
      <c r="X428" s="278"/>
      <c r="Y428" s="278"/>
      <c r="Z428" s="278"/>
    </row>
    <row r="429" spans="1:26" ht="13.2">
      <c r="A429" s="278" t="s">
        <v>1820</v>
      </c>
      <c r="B429" s="281">
        <v>44673</v>
      </c>
      <c r="C429" s="278" t="s">
        <v>1953</v>
      </c>
      <c r="D429" s="278">
        <v>40</v>
      </c>
      <c r="E429" s="278" t="s">
        <v>1537</v>
      </c>
      <c r="F429" s="280">
        <v>0.54166666666666663</v>
      </c>
      <c r="G429" s="281">
        <v>44676</v>
      </c>
      <c r="H429" s="278"/>
      <c r="I429" s="4" t="s">
        <v>99</v>
      </c>
      <c r="J429" s="278" t="s">
        <v>1455</v>
      </c>
      <c r="K429" s="282">
        <f t="shared" si="3"/>
        <v>4</v>
      </c>
      <c r="L429" s="278">
        <f t="shared" si="4"/>
        <v>2022</v>
      </c>
      <c r="M429" s="282">
        <f t="shared" ca="1" si="5"/>
        <v>3</v>
      </c>
      <c r="N429" s="282">
        <f>MONTH(Таблица10[[#This Row],[Дата погрузки]])</f>
        <v>4</v>
      </c>
      <c r="O429" s="278" t="str">
        <f>Таблица10[[#This Row],[плательщик ЖД тариф]]</f>
        <v>ТрансКонтейнер</v>
      </c>
      <c r="P429" s="278"/>
      <c r="Q429" s="278"/>
      <c r="R429" s="278"/>
      <c r="S429" s="278"/>
      <c r="T429" s="278"/>
      <c r="U429" s="278"/>
      <c r="V429" s="278"/>
      <c r="W429" s="278"/>
      <c r="X429" s="278"/>
      <c r="Y429" s="278"/>
      <c r="Z429" s="278"/>
    </row>
    <row r="430" spans="1:26" ht="13.2">
      <c r="A430" s="278" t="s">
        <v>1589</v>
      </c>
      <c r="B430" s="281">
        <v>44673</v>
      </c>
      <c r="C430" s="278" t="s">
        <v>1954</v>
      </c>
      <c r="D430" s="278">
        <v>40</v>
      </c>
      <c r="E430" s="278" t="s">
        <v>1470</v>
      </c>
      <c r="F430" s="280">
        <v>0.5</v>
      </c>
      <c r="G430" s="281">
        <v>44676</v>
      </c>
      <c r="H430" s="278"/>
      <c r="I430" s="4" t="s">
        <v>99</v>
      </c>
      <c r="J430" s="278" t="s">
        <v>1455</v>
      </c>
      <c r="K430" s="282">
        <f t="shared" si="3"/>
        <v>4</v>
      </c>
      <c r="L430" s="278">
        <f t="shared" si="4"/>
        <v>2022</v>
      </c>
      <c r="M430" s="282">
        <f t="shared" ca="1" si="5"/>
        <v>3</v>
      </c>
      <c r="N430" s="282">
        <f>MONTH(Таблица10[[#This Row],[Дата погрузки]])</f>
        <v>4</v>
      </c>
      <c r="O430" s="278" t="str">
        <f>Таблица10[[#This Row],[плательщик ЖД тариф]]</f>
        <v>ТрансКонтейнер</v>
      </c>
      <c r="P430" s="278"/>
      <c r="Q430" s="278"/>
      <c r="R430" s="278"/>
      <c r="S430" s="278"/>
      <c r="T430" s="278"/>
      <c r="U430" s="278"/>
      <c r="V430" s="278"/>
      <c r="W430" s="278"/>
      <c r="X430" s="278"/>
      <c r="Y430" s="278"/>
      <c r="Z430" s="278"/>
    </row>
    <row r="431" spans="1:26" ht="13.2">
      <c r="A431" s="278" t="s">
        <v>1471</v>
      </c>
      <c r="B431" s="281">
        <v>44673</v>
      </c>
      <c r="C431" s="278" t="s">
        <v>1955</v>
      </c>
      <c r="D431" s="278">
        <v>40</v>
      </c>
      <c r="E431" s="278" t="s">
        <v>1537</v>
      </c>
      <c r="F431" s="280">
        <v>0.45833333333333331</v>
      </c>
      <c r="G431" s="281">
        <v>44676</v>
      </c>
      <c r="H431" s="278"/>
      <c r="I431" s="4" t="s">
        <v>99</v>
      </c>
      <c r="J431" s="278" t="s">
        <v>1455</v>
      </c>
      <c r="K431" s="282">
        <f t="shared" si="3"/>
        <v>4</v>
      </c>
      <c r="L431" s="278">
        <f t="shared" si="4"/>
        <v>2022</v>
      </c>
      <c r="M431" s="282">
        <f t="shared" ca="1" si="5"/>
        <v>3</v>
      </c>
      <c r="N431" s="282">
        <f>MONTH(Таблица10[[#This Row],[Дата погрузки]])</f>
        <v>4</v>
      </c>
      <c r="O431" s="278" t="str">
        <f>Таблица10[[#This Row],[плательщик ЖД тариф]]</f>
        <v>ТрансКонтейнер</v>
      </c>
      <c r="P431" s="278"/>
      <c r="Q431" s="278"/>
      <c r="R431" s="278"/>
      <c r="S431" s="278"/>
      <c r="T431" s="278"/>
      <c r="U431" s="278"/>
      <c r="V431" s="278"/>
      <c r="W431" s="278"/>
      <c r="X431" s="278"/>
      <c r="Y431" s="278"/>
      <c r="Z431" s="278"/>
    </row>
    <row r="432" spans="1:26" ht="13.2">
      <c r="A432" s="278" t="s">
        <v>1489</v>
      </c>
      <c r="B432" s="281">
        <v>44673</v>
      </c>
      <c r="C432" s="278" t="s">
        <v>1956</v>
      </c>
      <c r="D432" s="278">
        <v>40</v>
      </c>
      <c r="E432" s="278" t="s">
        <v>1692</v>
      </c>
      <c r="F432" s="280">
        <v>0.29166666666666669</v>
      </c>
      <c r="G432" s="281">
        <v>44676</v>
      </c>
      <c r="H432" s="278"/>
      <c r="I432" s="4" t="s">
        <v>99</v>
      </c>
      <c r="J432" s="278" t="s">
        <v>1455</v>
      </c>
      <c r="K432" s="282">
        <f t="shared" si="3"/>
        <v>4</v>
      </c>
      <c r="L432" s="278">
        <f t="shared" si="4"/>
        <v>2022</v>
      </c>
      <c r="M432" s="282">
        <f t="shared" ca="1" si="5"/>
        <v>3</v>
      </c>
      <c r="N432" s="282">
        <f>MONTH(Таблица10[[#This Row],[Дата погрузки]])</f>
        <v>4</v>
      </c>
      <c r="O432" s="278" t="str">
        <f>Таблица10[[#This Row],[плательщик ЖД тариф]]</f>
        <v>ТрансКонтейнер</v>
      </c>
      <c r="P432" s="278"/>
      <c r="Q432" s="278"/>
      <c r="R432" s="278"/>
      <c r="S432" s="278"/>
      <c r="T432" s="278"/>
      <c r="U432" s="278"/>
      <c r="V432" s="278"/>
      <c r="W432" s="278"/>
      <c r="X432" s="278"/>
      <c r="Y432" s="278"/>
      <c r="Z432" s="278"/>
    </row>
    <row r="433" spans="1:26" ht="13.2">
      <c r="A433" s="278" t="s">
        <v>1934</v>
      </c>
      <c r="B433" s="281">
        <v>44673</v>
      </c>
      <c r="C433" s="278" t="s">
        <v>1957</v>
      </c>
      <c r="D433" s="278">
        <v>40</v>
      </c>
      <c r="E433" s="278" t="s">
        <v>1468</v>
      </c>
      <c r="F433" s="280"/>
      <c r="G433" s="281">
        <v>44676</v>
      </c>
      <c r="H433" s="278"/>
      <c r="I433" s="4" t="s">
        <v>99</v>
      </c>
      <c r="J433" s="278" t="s">
        <v>1455</v>
      </c>
      <c r="K433" s="282">
        <f t="shared" si="3"/>
        <v>4</v>
      </c>
      <c r="L433" s="278">
        <f t="shared" si="4"/>
        <v>2022</v>
      </c>
      <c r="M433" s="282">
        <f t="shared" ca="1" si="5"/>
        <v>3</v>
      </c>
      <c r="N433" s="282">
        <f>MONTH(Таблица10[[#This Row],[Дата погрузки]])</f>
        <v>4</v>
      </c>
      <c r="O433" s="278" t="str">
        <f>Таблица10[[#This Row],[плательщик ЖД тариф]]</f>
        <v>ТрансКонтейнер</v>
      </c>
      <c r="P433" s="278"/>
      <c r="Q433" s="278"/>
      <c r="R433" s="278"/>
      <c r="S433" s="278"/>
      <c r="T433" s="278"/>
      <c r="U433" s="278"/>
      <c r="V433" s="278"/>
      <c r="W433" s="278"/>
      <c r="X433" s="278"/>
      <c r="Y433" s="278"/>
      <c r="Z433" s="278"/>
    </row>
    <row r="434" spans="1:26" ht="13.2">
      <c r="A434" s="278" t="s">
        <v>1466</v>
      </c>
      <c r="B434" s="281">
        <v>44673</v>
      </c>
      <c r="C434" s="278" t="s">
        <v>1958</v>
      </c>
      <c r="D434" s="278">
        <v>40</v>
      </c>
      <c r="E434" s="278" t="s">
        <v>1495</v>
      </c>
      <c r="F434" s="280"/>
      <c r="G434" s="281">
        <v>44676</v>
      </c>
      <c r="H434" s="278"/>
      <c r="I434" s="4" t="s">
        <v>99</v>
      </c>
      <c r="J434" s="278" t="s">
        <v>1455</v>
      </c>
      <c r="K434" s="282">
        <f t="shared" si="3"/>
        <v>4</v>
      </c>
      <c r="L434" s="278">
        <f t="shared" si="4"/>
        <v>2022</v>
      </c>
      <c r="M434" s="282">
        <f t="shared" ca="1" si="5"/>
        <v>3</v>
      </c>
      <c r="N434" s="282">
        <f>MONTH(Таблица10[[#This Row],[Дата погрузки]])</f>
        <v>4</v>
      </c>
      <c r="O434" s="278" t="str">
        <f>Таблица10[[#This Row],[плательщик ЖД тариф]]</f>
        <v>ТрансКонтейнер</v>
      </c>
      <c r="P434" s="278"/>
      <c r="Q434" s="278"/>
      <c r="R434" s="278"/>
      <c r="S434" s="278"/>
      <c r="T434" s="278"/>
      <c r="U434" s="278"/>
      <c r="V434" s="278"/>
      <c r="W434" s="278"/>
      <c r="X434" s="278"/>
      <c r="Y434" s="278"/>
      <c r="Z434" s="278"/>
    </row>
    <row r="435" spans="1:26" ht="13.2">
      <c r="A435" s="278" t="s">
        <v>1558</v>
      </c>
      <c r="B435" s="281">
        <v>44673</v>
      </c>
      <c r="C435" s="278" t="s">
        <v>1959</v>
      </c>
      <c r="D435" s="278">
        <v>40</v>
      </c>
      <c r="E435" s="278" t="s">
        <v>1468</v>
      </c>
      <c r="F435" s="280">
        <v>0.58333333333333337</v>
      </c>
      <c r="G435" s="281">
        <v>44676</v>
      </c>
      <c r="H435" s="278"/>
      <c r="I435" s="4" t="s">
        <v>99</v>
      </c>
      <c r="J435" s="278" t="s">
        <v>1455</v>
      </c>
      <c r="K435" s="282">
        <f t="shared" si="3"/>
        <v>4</v>
      </c>
      <c r="L435" s="278">
        <f t="shared" si="4"/>
        <v>2022</v>
      </c>
      <c r="M435" s="282">
        <f t="shared" ca="1" si="5"/>
        <v>3</v>
      </c>
      <c r="N435" s="282">
        <f>MONTH(Таблица10[[#This Row],[Дата погрузки]])</f>
        <v>4</v>
      </c>
      <c r="O435" s="278" t="str">
        <f>Таблица10[[#This Row],[плательщик ЖД тариф]]</f>
        <v>ТрансКонтейнер</v>
      </c>
      <c r="P435" s="278"/>
      <c r="Q435" s="278"/>
      <c r="R435" s="278"/>
      <c r="S435" s="278"/>
      <c r="T435" s="278"/>
      <c r="U435" s="278"/>
      <c r="V435" s="278"/>
      <c r="W435" s="278"/>
      <c r="X435" s="278"/>
      <c r="Y435" s="278"/>
      <c r="Z435" s="278"/>
    </row>
    <row r="436" spans="1:26" ht="13.2">
      <c r="A436" s="278" t="s">
        <v>1456</v>
      </c>
      <c r="B436" s="281">
        <v>44673</v>
      </c>
      <c r="C436" s="278" t="s">
        <v>1960</v>
      </c>
      <c r="D436" s="278">
        <v>40</v>
      </c>
      <c r="E436" s="278" t="s">
        <v>1537</v>
      </c>
      <c r="F436" s="280">
        <v>0.875</v>
      </c>
      <c r="G436" s="281">
        <v>44676</v>
      </c>
      <c r="H436" s="278"/>
      <c r="I436" s="4" t="s">
        <v>99</v>
      </c>
      <c r="J436" s="278" t="s">
        <v>1455</v>
      </c>
      <c r="K436" s="282">
        <f t="shared" si="3"/>
        <v>4</v>
      </c>
      <c r="L436" s="278">
        <f t="shared" si="4"/>
        <v>2022</v>
      </c>
      <c r="M436" s="282">
        <f t="shared" ca="1" si="5"/>
        <v>3</v>
      </c>
      <c r="N436" s="282">
        <f>MONTH(Таблица10[[#This Row],[Дата погрузки]])</f>
        <v>4</v>
      </c>
      <c r="O436" s="278" t="str">
        <f>Таблица10[[#This Row],[плательщик ЖД тариф]]</f>
        <v>ТрансКонтейнер</v>
      </c>
      <c r="P436" s="278"/>
      <c r="Q436" s="278"/>
      <c r="R436" s="278"/>
      <c r="S436" s="278"/>
      <c r="T436" s="278"/>
      <c r="U436" s="278"/>
      <c r="V436" s="278"/>
      <c r="W436" s="278"/>
      <c r="X436" s="278"/>
      <c r="Y436" s="278"/>
      <c r="Z436" s="278"/>
    </row>
    <row r="437" spans="1:26" ht="13.2">
      <c r="A437" s="278" t="s">
        <v>1456</v>
      </c>
      <c r="B437" s="281">
        <v>44673</v>
      </c>
      <c r="C437" s="278" t="s">
        <v>1961</v>
      </c>
      <c r="D437" s="278">
        <v>40</v>
      </c>
      <c r="E437" s="278" t="s">
        <v>1501</v>
      </c>
      <c r="F437" s="280">
        <v>4.1666666666666664E-2</v>
      </c>
      <c r="G437" s="281">
        <v>44676</v>
      </c>
      <c r="H437" s="278"/>
      <c r="I437" s="4" t="s">
        <v>99</v>
      </c>
      <c r="J437" s="278" t="s">
        <v>1455</v>
      </c>
      <c r="K437" s="282">
        <f t="shared" si="3"/>
        <v>4</v>
      </c>
      <c r="L437" s="278">
        <f t="shared" si="4"/>
        <v>2022</v>
      </c>
      <c r="M437" s="282">
        <f t="shared" ca="1" si="5"/>
        <v>3</v>
      </c>
      <c r="N437" s="282">
        <f>MONTH(Таблица10[[#This Row],[Дата погрузки]])</f>
        <v>4</v>
      </c>
      <c r="O437" s="278" t="str">
        <f>Таблица10[[#This Row],[плательщик ЖД тариф]]</f>
        <v>ТрансКонтейнер</v>
      </c>
      <c r="P437" s="278"/>
      <c r="Q437" s="278"/>
      <c r="R437" s="278"/>
      <c r="S437" s="278"/>
      <c r="T437" s="278"/>
      <c r="U437" s="278"/>
      <c r="V437" s="278"/>
      <c r="W437" s="278"/>
      <c r="X437" s="278"/>
      <c r="Y437" s="278"/>
      <c r="Z437" s="278"/>
    </row>
    <row r="438" spans="1:26" ht="13.2">
      <c r="A438" s="278" t="s">
        <v>1471</v>
      </c>
      <c r="B438" s="281">
        <v>44674</v>
      </c>
      <c r="C438" s="278" t="s">
        <v>1962</v>
      </c>
      <c r="D438" s="278">
        <v>40</v>
      </c>
      <c r="E438" s="278" t="s">
        <v>1501</v>
      </c>
      <c r="F438" s="280">
        <v>0.41666666666666669</v>
      </c>
      <c r="G438" s="281">
        <v>44676</v>
      </c>
      <c r="H438" s="278"/>
      <c r="I438" s="4" t="s">
        <v>99</v>
      </c>
      <c r="J438" s="278" t="s">
        <v>1455</v>
      </c>
      <c r="K438" s="282">
        <f t="shared" si="3"/>
        <v>4</v>
      </c>
      <c r="L438" s="278">
        <f t="shared" si="4"/>
        <v>2022</v>
      </c>
      <c r="M438" s="282">
        <f t="shared" ca="1" si="5"/>
        <v>2</v>
      </c>
      <c r="N438" s="282">
        <f>MONTH(Таблица10[[#This Row],[Дата погрузки]])</f>
        <v>4</v>
      </c>
      <c r="O438" s="278" t="str">
        <f>Таблица10[[#This Row],[плательщик ЖД тариф]]</f>
        <v>ТрансКонтейнер</v>
      </c>
      <c r="P438" s="278"/>
      <c r="Q438" s="278"/>
      <c r="R438" s="278"/>
      <c r="S438" s="278"/>
      <c r="T438" s="278"/>
      <c r="U438" s="278"/>
      <c r="V438" s="278"/>
      <c r="W438" s="278"/>
      <c r="X438" s="278"/>
      <c r="Y438" s="278"/>
      <c r="Z438" s="278"/>
    </row>
    <row r="439" spans="1:26" ht="13.2">
      <c r="A439" s="278" t="s">
        <v>1471</v>
      </c>
      <c r="B439" s="281">
        <v>44676</v>
      </c>
      <c r="C439" s="278" t="s">
        <v>1963</v>
      </c>
      <c r="D439" s="278">
        <v>40</v>
      </c>
      <c r="E439" s="278" t="s">
        <v>1537</v>
      </c>
      <c r="F439" s="280">
        <v>0.41666666666666669</v>
      </c>
      <c r="G439" s="281">
        <v>44678</v>
      </c>
      <c r="H439" s="278"/>
      <c r="I439" s="4" t="s">
        <v>99</v>
      </c>
      <c r="J439" s="278" t="s">
        <v>1455</v>
      </c>
      <c r="K439" s="282">
        <f t="shared" si="3"/>
        <v>4</v>
      </c>
      <c r="L439" s="278">
        <f t="shared" si="4"/>
        <v>2022</v>
      </c>
      <c r="M439" s="282">
        <f t="shared" ca="1" si="5"/>
        <v>2</v>
      </c>
      <c r="N439" s="282">
        <f>MONTH(Таблица10[[#This Row],[Дата погрузки]])</f>
        <v>4</v>
      </c>
      <c r="O439" s="278" t="str">
        <f>Таблица10[[#This Row],[плательщик ЖД тариф]]</f>
        <v>ТрансКонтейнер</v>
      </c>
      <c r="P439" s="278"/>
      <c r="Q439" s="278"/>
      <c r="R439" s="278"/>
      <c r="S439" s="278"/>
      <c r="T439" s="278"/>
      <c r="U439" s="278"/>
      <c r="V439" s="278"/>
      <c r="W439" s="278"/>
      <c r="X439" s="278"/>
      <c r="Y439" s="278"/>
      <c r="Z439" s="278"/>
    </row>
    <row r="440" spans="1:26" ht="13.2">
      <c r="A440" s="278" t="s">
        <v>1820</v>
      </c>
      <c r="B440" s="281">
        <v>44676</v>
      </c>
      <c r="C440" s="278" t="s">
        <v>1964</v>
      </c>
      <c r="D440" s="278">
        <v>40</v>
      </c>
      <c r="E440" s="278" t="s">
        <v>1537</v>
      </c>
      <c r="F440" s="280">
        <v>0.54166666666666663</v>
      </c>
      <c r="G440" s="281">
        <v>44678</v>
      </c>
      <c r="H440" s="278"/>
      <c r="I440" s="4" t="s">
        <v>99</v>
      </c>
      <c r="J440" s="278" t="s">
        <v>1455</v>
      </c>
      <c r="K440" s="282">
        <f t="shared" si="3"/>
        <v>4</v>
      </c>
      <c r="L440" s="278">
        <f t="shared" si="4"/>
        <v>2022</v>
      </c>
      <c r="M440" s="282">
        <f t="shared" ca="1" si="5"/>
        <v>2</v>
      </c>
      <c r="N440" s="282">
        <f>MONTH(Таблица10[[#This Row],[Дата погрузки]])</f>
        <v>4</v>
      </c>
      <c r="O440" s="278" t="str">
        <f>Таблица10[[#This Row],[плательщик ЖД тариф]]</f>
        <v>ТрансКонтейнер</v>
      </c>
      <c r="P440" s="278"/>
      <c r="Q440" s="278"/>
      <c r="R440" s="278"/>
      <c r="S440" s="278"/>
      <c r="T440" s="278"/>
      <c r="U440" s="278"/>
      <c r="V440" s="278"/>
      <c r="W440" s="278"/>
      <c r="X440" s="278"/>
      <c r="Y440" s="278"/>
      <c r="Z440" s="278"/>
    </row>
    <row r="441" spans="1:26" ht="13.2">
      <c r="A441" s="278" t="s">
        <v>1820</v>
      </c>
      <c r="B441" s="281">
        <v>44676</v>
      </c>
      <c r="C441" s="278" t="s">
        <v>1965</v>
      </c>
      <c r="D441" s="278">
        <v>40</v>
      </c>
      <c r="E441" s="278" t="s">
        <v>1537</v>
      </c>
      <c r="F441" s="280">
        <v>0.66666666666666663</v>
      </c>
      <c r="G441" s="281">
        <v>44678</v>
      </c>
      <c r="H441" s="278"/>
      <c r="I441" s="4" t="s">
        <v>99</v>
      </c>
      <c r="J441" s="278" t="s">
        <v>1455</v>
      </c>
      <c r="K441" s="282">
        <f t="shared" si="3"/>
        <v>4</v>
      </c>
      <c r="L441" s="278">
        <f t="shared" si="4"/>
        <v>2022</v>
      </c>
      <c r="M441" s="282">
        <f t="shared" ca="1" si="5"/>
        <v>2</v>
      </c>
      <c r="N441" s="282">
        <f>MONTH(Таблица10[[#This Row],[Дата погрузки]])</f>
        <v>4</v>
      </c>
      <c r="O441" s="278" t="str">
        <f>Таблица10[[#This Row],[плательщик ЖД тариф]]</f>
        <v>ТрансКонтейнер</v>
      </c>
      <c r="P441" s="278"/>
      <c r="Q441" s="278"/>
      <c r="R441" s="278"/>
      <c r="S441" s="278"/>
      <c r="T441" s="278"/>
      <c r="U441" s="278"/>
      <c r="V441" s="278"/>
      <c r="W441" s="278"/>
      <c r="X441" s="278"/>
      <c r="Y441" s="278"/>
      <c r="Z441" s="278"/>
    </row>
    <row r="442" spans="1:26" ht="13.2">
      <c r="A442" s="278" t="s">
        <v>1589</v>
      </c>
      <c r="B442" s="281">
        <v>44676</v>
      </c>
      <c r="C442" s="278" t="s">
        <v>1966</v>
      </c>
      <c r="D442" s="278">
        <v>40</v>
      </c>
      <c r="E442" s="278" t="s">
        <v>1537</v>
      </c>
      <c r="F442" s="280">
        <v>0.625</v>
      </c>
      <c r="G442" s="281">
        <v>44678</v>
      </c>
      <c r="H442" s="278"/>
      <c r="I442" s="4" t="s">
        <v>99</v>
      </c>
      <c r="J442" s="278" t="s">
        <v>1455</v>
      </c>
      <c r="K442" s="282">
        <f t="shared" si="3"/>
        <v>4</v>
      </c>
      <c r="L442" s="278">
        <f t="shared" si="4"/>
        <v>2022</v>
      </c>
      <c r="M442" s="282">
        <f t="shared" ca="1" si="5"/>
        <v>2</v>
      </c>
      <c r="N442" s="282">
        <f>MONTH(Таблица10[[#This Row],[Дата погрузки]])</f>
        <v>4</v>
      </c>
      <c r="O442" s="278" t="str">
        <f>Таблица10[[#This Row],[плательщик ЖД тариф]]</f>
        <v>ТрансКонтейнер</v>
      </c>
      <c r="P442" s="278"/>
      <c r="Q442" s="278"/>
      <c r="R442" s="278"/>
      <c r="S442" s="278"/>
      <c r="T442" s="278"/>
      <c r="U442" s="278"/>
      <c r="V442" s="278"/>
      <c r="W442" s="278"/>
      <c r="X442" s="278"/>
      <c r="Y442" s="278"/>
      <c r="Z442" s="278"/>
    </row>
    <row r="443" spans="1:26" ht="13.2">
      <c r="A443" s="278" t="s">
        <v>1466</v>
      </c>
      <c r="B443" s="281">
        <v>44676</v>
      </c>
      <c r="C443" s="278" t="s">
        <v>1967</v>
      </c>
      <c r="D443" s="278">
        <v>40</v>
      </c>
      <c r="E443" s="278" t="s">
        <v>1495</v>
      </c>
      <c r="F443" s="280"/>
      <c r="G443" s="281">
        <v>44678</v>
      </c>
      <c r="H443" s="278"/>
      <c r="I443" s="4" t="s">
        <v>99</v>
      </c>
      <c r="J443" s="278" t="s">
        <v>1455</v>
      </c>
      <c r="K443" s="282">
        <f t="shared" si="3"/>
        <v>4</v>
      </c>
      <c r="L443" s="278">
        <f t="shared" si="4"/>
        <v>2022</v>
      </c>
      <c r="M443" s="282">
        <f t="shared" ca="1" si="5"/>
        <v>2</v>
      </c>
      <c r="N443" s="282">
        <f>MONTH(Таблица10[[#This Row],[Дата погрузки]])</f>
        <v>4</v>
      </c>
      <c r="O443" s="278" t="str">
        <f>Таблица10[[#This Row],[плательщик ЖД тариф]]</f>
        <v>ТрансКонтейнер</v>
      </c>
      <c r="P443" s="278"/>
      <c r="Q443" s="278"/>
      <c r="R443" s="278"/>
      <c r="S443" s="278"/>
      <c r="T443" s="278"/>
      <c r="U443" s="278"/>
      <c r="V443" s="278"/>
      <c r="W443" s="278"/>
      <c r="X443" s="278"/>
      <c r="Y443" s="278"/>
      <c r="Z443" s="278"/>
    </row>
    <row r="444" spans="1:26" ht="13.2">
      <c r="A444" s="278" t="s">
        <v>1466</v>
      </c>
      <c r="B444" s="281">
        <v>44676</v>
      </c>
      <c r="C444" s="278" t="s">
        <v>1968</v>
      </c>
      <c r="D444" s="278">
        <v>40</v>
      </c>
      <c r="E444" s="278" t="s">
        <v>1495</v>
      </c>
      <c r="F444" s="280"/>
      <c r="G444" s="281">
        <v>44678</v>
      </c>
      <c r="H444" s="278"/>
      <c r="I444" s="4" t="s">
        <v>99</v>
      </c>
      <c r="J444" s="278" t="s">
        <v>1455</v>
      </c>
      <c r="K444" s="282">
        <f t="shared" si="3"/>
        <v>4</v>
      </c>
      <c r="L444" s="278">
        <f t="shared" si="4"/>
        <v>2022</v>
      </c>
      <c r="M444" s="282">
        <f t="shared" ca="1" si="5"/>
        <v>2</v>
      </c>
      <c r="N444" s="282">
        <f>MONTH(Таблица10[[#This Row],[Дата погрузки]])</f>
        <v>4</v>
      </c>
      <c r="O444" s="278" t="str">
        <f>Таблица10[[#This Row],[плательщик ЖД тариф]]</f>
        <v>ТрансКонтейнер</v>
      </c>
      <c r="P444" s="278"/>
      <c r="Q444" s="278"/>
      <c r="R444" s="278"/>
      <c r="S444" s="278"/>
      <c r="T444" s="278"/>
      <c r="U444" s="278"/>
      <c r="V444" s="278"/>
      <c r="W444" s="278"/>
      <c r="X444" s="278"/>
      <c r="Y444" s="278"/>
      <c r="Z444" s="278"/>
    </row>
    <row r="445" spans="1:26" ht="13.2">
      <c r="A445" s="278" t="s">
        <v>1497</v>
      </c>
      <c r="B445" s="281">
        <v>44676</v>
      </c>
      <c r="C445" s="278" t="s">
        <v>1969</v>
      </c>
      <c r="D445" s="278">
        <v>40</v>
      </c>
      <c r="E445" s="278" t="s">
        <v>1706</v>
      </c>
      <c r="F445" s="280"/>
      <c r="G445" s="281">
        <v>44678</v>
      </c>
      <c r="H445" s="278"/>
      <c r="I445" s="4" t="s">
        <v>99</v>
      </c>
      <c r="J445" s="278" t="s">
        <v>1455</v>
      </c>
      <c r="K445" s="282">
        <f t="shared" si="3"/>
        <v>4</v>
      </c>
      <c r="L445" s="278">
        <f t="shared" si="4"/>
        <v>2022</v>
      </c>
      <c r="M445" s="282">
        <f t="shared" ca="1" si="5"/>
        <v>2</v>
      </c>
      <c r="N445" s="282">
        <f>MONTH(Таблица10[[#This Row],[Дата погрузки]])</f>
        <v>4</v>
      </c>
      <c r="O445" s="278" t="str">
        <f>Таблица10[[#This Row],[плательщик ЖД тариф]]</f>
        <v>ТрансКонтейнер</v>
      </c>
      <c r="P445" s="278"/>
      <c r="Q445" s="278"/>
      <c r="R445" s="278"/>
      <c r="S445" s="278"/>
      <c r="T445" s="278"/>
      <c r="U445" s="278"/>
      <c r="V445" s="278"/>
      <c r="W445" s="278"/>
      <c r="X445" s="278"/>
      <c r="Y445" s="278"/>
      <c r="Z445" s="278"/>
    </row>
    <row r="446" spans="1:26" ht="13.2">
      <c r="A446" s="278" t="s">
        <v>1456</v>
      </c>
      <c r="B446" s="281">
        <v>44676</v>
      </c>
      <c r="C446" s="278" t="s">
        <v>1970</v>
      </c>
      <c r="D446" s="278">
        <v>40</v>
      </c>
      <c r="E446" s="278" t="s">
        <v>1706</v>
      </c>
      <c r="F446" s="280">
        <v>0.875</v>
      </c>
      <c r="G446" s="281">
        <v>44678</v>
      </c>
      <c r="H446" s="278"/>
      <c r="I446" s="4" t="s">
        <v>99</v>
      </c>
      <c r="J446" s="278" t="s">
        <v>1455</v>
      </c>
      <c r="K446" s="282">
        <f t="shared" si="3"/>
        <v>4</v>
      </c>
      <c r="L446" s="278">
        <f t="shared" si="4"/>
        <v>2022</v>
      </c>
      <c r="M446" s="282">
        <f t="shared" ca="1" si="5"/>
        <v>2</v>
      </c>
      <c r="N446" s="282">
        <f>MONTH(Таблица10[[#This Row],[Дата погрузки]])</f>
        <v>4</v>
      </c>
      <c r="O446" s="278" t="str">
        <f>Таблица10[[#This Row],[плательщик ЖД тариф]]</f>
        <v>ТрансКонтейнер</v>
      </c>
      <c r="P446" s="278"/>
      <c r="Q446" s="278"/>
      <c r="R446" s="278"/>
      <c r="S446" s="278"/>
      <c r="T446" s="278"/>
      <c r="U446" s="278"/>
      <c r="V446" s="278"/>
      <c r="W446" s="278"/>
      <c r="X446" s="278"/>
      <c r="Y446" s="278"/>
      <c r="Z446" s="278"/>
    </row>
    <row r="447" spans="1:26" ht="13.2">
      <c r="A447" s="278" t="s">
        <v>1497</v>
      </c>
      <c r="B447" s="281">
        <v>44677</v>
      </c>
      <c r="C447" s="278" t="s">
        <v>1971</v>
      </c>
      <c r="D447" s="278">
        <v>40</v>
      </c>
      <c r="E447" s="278" t="s">
        <v>1487</v>
      </c>
      <c r="F447" s="280">
        <v>0.375</v>
      </c>
      <c r="G447" s="281">
        <v>44678</v>
      </c>
      <c r="H447" s="278"/>
      <c r="I447" s="4" t="s">
        <v>99</v>
      </c>
      <c r="J447" s="278" t="s">
        <v>1455</v>
      </c>
      <c r="K447" s="282">
        <f t="shared" si="3"/>
        <v>4</v>
      </c>
      <c r="L447" s="278">
        <f t="shared" si="4"/>
        <v>2022</v>
      </c>
      <c r="M447" s="282">
        <f t="shared" ca="1" si="5"/>
        <v>1</v>
      </c>
      <c r="N447" s="282">
        <f>MONTH(Таблица10[[#This Row],[Дата погрузки]])</f>
        <v>4</v>
      </c>
      <c r="O447" s="278" t="str">
        <f>Таблица10[[#This Row],[плательщик ЖД тариф]]</f>
        <v>ТрансКонтейнер</v>
      </c>
      <c r="P447" s="278"/>
      <c r="Q447" s="278"/>
      <c r="R447" s="278"/>
      <c r="S447" s="278"/>
      <c r="T447" s="278"/>
      <c r="U447" s="278"/>
      <c r="V447" s="278"/>
      <c r="W447" s="278"/>
      <c r="X447" s="278"/>
      <c r="Y447" s="278"/>
      <c r="Z447" s="278"/>
    </row>
    <row r="448" spans="1:26" ht="13.2">
      <c r="A448" s="278" t="s">
        <v>1466</v>
      </c>
      <c r="B448" s="281">
        <v>44677</v>
      </c>
      <c r="C448" s="278" t="s">
        <v>1972</v>
      </c>
      <c r="D448" s="278">
        <v>40</v>
      </c>
      <c r="E448" s="278" t="s">
        <v>1470</v>
      </c>
      <c r="F448" s="280"/>
      <c r="G448" s="281">
        <v>44678</v>
      </c>
      <c r="H448" s="278"/>
      <c r="I448" s="4" t="s">
        <v>99</v>
      </c>
      <c r="J448" s="278" t="s">
        <v>1455</v>
      </c>
      <c r="K448" s="282">
        <f t="shared" si="3"/>
        <v>4</v>
      </c>
      <c r="L448" s="278">
        <f t="shared" si="4"/>
        <v>2022</v>
      </c>
      <c r="M448" s="282">
        <f t="shared" ca="1" si="5"/>
        <v>1</v>
      </c>
      <c r="N448" s="282">
        <f>MONTH(Таблица10[[#This Row],[Дата погрузки]])</f>
        <v>4</v>
      </c>
      <c r="O448" s="278" t="str">
        <f>Таблица10[[#This Row],[плательщик ЖД тариф]]</f>
        <v>ТрансКонтейнер</v>
      </c>
      <c r="P448" s="278"/>
      <c r="Q448" s="278"/>
      <c r="R448" s="278"/>
      <c r="S448" s="278"/>
      <c r="T448" s="278"/>
      <c r="U448" s="278"/>
      <c r="V448" s="278"/>
      <c r="W448" s="278"/>
      <c r="X448" s="278"/>
      <c r="Y448" s="278"/>
      <c r="Z448" s="278"/>
    </row>
    <row r="449" spans="1:26" ht="13.2">
      <c r="A449" s="278" t="s">
        <v>1466</v>
      </c>
      <c r="B449" s="281">
        <v>44677</v>
      </c>
      <c r="C449" s="278" t="s">
        <v>1973</v>
      </c>
      <c r="D449" s="278">
        <v>40</v>
      </c>
      <c r="E449" s="278" t="s">
        <v>1741</v>
      </c>
      <c r="F449" s="280"/>
      <c r="G449" s="281">
        <v>44678</v>
      </c>
      <c r="H449" s="278"/>
      <c r="I449" s="4" t="s">
        <v>99</v>
      </c>
      <c r="J449" s="278" t="s">
        <v>1455</v>
      </c>
      <c r="K449" s="282">
        <f t="shared" si="3"/>
        <v>4</v>
      </c>
      <c r="L449" s="278">
        <f t="shared" si="4"/>
        <v>2022</v>
      </c>
      <c r="M449" s="282">
        <f t="shared" ca="1" si="5"/>
        <v>1</v>
      </c>
      <c r="N449" s="282">
        <f>MONTH(Таблица10[[#This Row],[Дата погрузки]])</f>
        <v>4</v>
      </c>
      <c r="O449" s="278" t="str">
        <f>Таблица10[[#This Row],[плательщик ЖД тариф]]</f>
        <v>ТрансКонтейнер</v>
      </c>
      <c r="P449" s="278"/>
      <c r="Q449" s="278"/>
      <c r="R449" s="278"/>
      <c r="S449" s="278"/>
      <c r="T449" s="278"/>
      <c r="U449" s="278"/>
      <c r="V449" s="278"/>
      <c r="W449" s="278"/>
      <c r="X449" s="278"/>
      <c r="Y449" s="278"/>
      <c r="Z449" s="278"/>
    </row>
    <row r="450" spans="1:26" ht="13.2">
      <c r="A450" s="278" t="s">
        <v>1466</v>
      </c>
      <c r="B450" s="281">
        <v>44677</v>
      </c>
      <c r="C450" s="278" t="s">
        <v>1974</v>
      </c>
      <c r="D450" s="278">
        <v>40</v>
      </c>
      <c r="E450" s="278" t="s">
        <v>1470</v>
      </c>
      <c r="F450" s="280"/>
      <c r="G450" s="281">
        <v>44678</v>
      </c>
      <c r="H450" s="278"/>
      <c r="I450" s="4" t="s">
        <v>99</v>
      </c>
      <c r="J450" s="278" t="s">
        <v>1455</v>
      </c>
      <c r="K450" s="282">
        <f t="shared" si="3"/>
        <v>4</v>
      </c>
      <c r="L450" s="278">
        <f t="shared" si="4"/>
        <v>2022</v>
      </c>
      <c r="M450" s="282">
        <f t="shared" ca="1" si="5"/>
        <v>1</v>
      </c>
      <c r="N450" s="282">
        <f>MONTH(Таблица10[[#This Row],[Дата погрузки]])</f>
        <v>4</v>
      </c>
      <c r="O450" s="278" t="str">
        <f>Таблица10[[#This Row],[плательщик ЖД тариф]]</f>
        <v>ТрансКонтейнер</v>
      </c>
      <c r="P450" s="278"/>
      <c r="Q450" s="278"/>
      <c r="R450" s="278"/>
      <c r="S450" s="278"/>
      <c r="T450" s="278"/>
      <c r="U450" s="278"/>
      <c r="V450" s="278"/>
      <c r="W450" s="278"/>
      <c r="X450" s="278"/>
      <c r="Y450" s="278"/>
      <c r="Z450" s="278"/>
    </row>
    <row r="451" spans="1:26" ht="13.2">
      <c r="A451" s="278" t="s">
        <v>1466</v>
      </c>
      <c r="B451" s="281">
        <v>44677</v>
      </c>
      <c r="C451" s="278" t="s">
        <v>1975</v>
      </c>
      <c r="D451" s="278">
        <v>40</v>
      </c>
      <c r="E451" s="278" t="s">
        <v>1537</v>
      </c>
      <c r="F451" s="280">
        <v>0.58333333333333337</v>
      </c>
      <c r="G451" s="281">
        <v>44681</v>
      </c>
      <c r="H451" s="278"/>
      <c r="I451" s="4" t="s">
        <v>99</v>
      </c>
      <c r="J451" s="278" t="s">
        <v>1455</v>
      </c>
      <c r="K451" s="282">
        <f t="shared" si="3"/>
        <v>4</v>
      </c>
      <c r="L451" s="278">
        <f t="shared" si="4"/>
        <v>2022</v>
      </c>
      <c r="M451" s="282">
        <f t="shared" ca="1" si="5"/>
        <v>4</v>
      </c>
      <c r="N451" s="282">
        <f>MONTH(Таблица10[[#This Row],[Дата погрузки]])</f>
        <v>4</v>
      </c>
      <c r="O451" s="278" t="str">
        <f>Таблица10[[#This Row],[плательщик ЖД тариф]]</f>
        <v>ТрансКонтейнер</v>
      </c>
      <c r="P451" s="278"/>
      <c r="Q451" s="278"/>
      <c r="R451" s="278"/>
      <c r="S451" s="278"/>
      <c r="T451" s="278"/>
      <c r="U451" s="278"/>
      <c r="V451" s="278"/>
      <c r="W451" s="278"/>
      <c r="X451" s="278"/>
      <c r="Y451" s="278"/>
      <c r="Z451" s="278"/>
    </row>
    <row r="452" spans="1:26" ht="13.2">
      <c r="A452" s="278" t="s">
        <v>1466</v>
      </c>
      <c r="B452" s="281">
        <v>44677</v>
      </c>
      <c r="C452" s="278" t="s">
        <v>1976</v>
      </c>
      <c r="D452" s="278">
        <v>40</v>
      </c>
      <c r="E452" s="278" t="s">
        <v>1492</v>
      </c>
      <c r="F452" s="280">
        <v>0.5</v>
      </c>
      <c r="G452" s="281">
        <v>44686</v>
      </c>
      <c r="H452" s="278"/>
      <c r="I452" s="4" t="s">
        <v>99</v>
      </c>
      <c r="J452" s="278" t="s">
        <v>1455</v>
      </c>
      <c r="K452" s="282">
        <f t="shared" si="3"/>
        <v>4</v>
      </c>
      <c r="L452" s="278">
        <f t="shared" si="4"/>
        <v>2022</v>
      </c>
      <c r="M452" s="282">
        <f t="shared" ca="1" si="5"/>
        <v>9</v>
      </c>
      <c r="N452" s="282">
        <f>MONTH(Таблица10[[#This Row],[Дата погрузки]])</f>
        <v>4</v>
      </c>
      <c r="O452" s="278" t="str">
        <f>Таблица10[[#This Row],[плательщик ЖД тариф]]</f>
        <v>ТрансКонтейнер</v>
      </c>
      <c r="P452" s="278"/>
      <c r="Q452" s="278"/>
      <c r="R452" s="278"/>
      <c r="S452" s="278"/>
      <c r="T452" s="278"/>
      <c r="U452" s="278"/>
      <c r="V452" s="278"/>
      <c r="W452" s="278"/>
      <c r="X452" s="278"/>
      <c r="Y452" s="278"/>
      <c r="Z452" s="278"/>
    </row>
    <row r="453" spans="1:26" ht="13.2">
      <c r="A453" s="278" t="s">
        <v>1456</v>
      </c>
      <c r="B453" s="281">
        <v>44677</v>
      </c>
      <c r="C453" s="278" t="s">
        <v>1977</v>
      </c>
      <c r="D453" s="278">
        <v>40</v>
      </c>
      <c r="E453" s="278" t="s">
        <v>1537</v>
      </c>
      <c r="F453" s="280">
        <v>0.875</v>
      </c>
      <c r="G453" s="281">
        <v>44681</v>
      </c>
      <c r="H453" s="278"/>
      <c r="I453" s="4" t="s">
        <v>99</v>
      </c>
      <c r="J453" s="278" t="s">
        <v>1455</v>
      </c>
      <c r="K453" s="282">
        <f t="shared" si="3"/>
        <v>4</v>
      </c>
      <c r="L453" s="278">
        <f t="shared" si="4"/>
        <v>2022</v>
      </c>
      <c r="M453" s="282">
        <f t="shared" ca="1" si="5"/>
        <v>4</v>
      </c>
      <c r="N453" s="282">
        <f>MONTH(Таблица10[[#This Row],[Дата погрузки]])</f>
        <v>4</v>
      </c>
      <c r="O453" s="278" t="str">
        <f>Таблица10[[#This Row],[плательщик ЖД тариф]]</f>
        <v>ТрансКонтейнер</v>
      </c>
      <c r="P453" s="278"/>
      <c r="Q453" s="278"/>
      <c r="R453" s="278"/>
      <c r="S453" s="278"/>
      <c r="T453" s="278"/>
      <c r="U453" s="278"/>
      <c r="V453" s="278"/>
      <c r="W453" s="278"/>
      <c r="X453" s="278"/>
      <c r="Y453" s="278"/>
      <c r="Z453" s="278"/>
    </row>
    <row r="454" spans="1:26" ht="13.2">
      <c r="A454" s="278" t="s">
        <v>1589</v>
      </c>
      <c r="B454" s="281">
        <v>44678</v>
      </c>
      <c r="C454" s="278" t="s">
        <v>1978</v>
      </c>
      <c r="D454" s="278">
        <v>40</v>
      </c>
      <c r="E454" s="278" t="s">
        <v>1568</v>
      </c>
      <c r="F454" s="280">
        <v>0.625</v>
      </c>
      <c r="G454" s="281">
        <v>44681</v>
      </c>
      <c r="H454" s="278"/>
      <c r="I454" s="4" t="s">
        <v>99</v>
      </c>
      <c r="J454" s="278" t="s">
        <v>1455</v>
      </c>
      <c r="K454" s="282">
        <f t="shared" si="3"/>
        <v>4</v>
      </c>
      <c r="L454" s="278">
        <f t="shared" si="4"/>
        <v>2022</v>
      </c>
      <c r="M454" s="282">
        <f t="shared" ca="1" si="5"/>
        <v>3</v>
      </c>
      <c r="N454" s="282">
        <f>MONTH(Таблица10[[#This Row],[Дата погрузки]])</f>
        <v>4</v>
      </c>
      <c r="O454" s="278" t="str">
        <f>Таблица10[[#This Row],[плательщик ЖД тариф]]</f>
        <v>ТрансКонтейнер</v>
      </c>
      <c r="P454" s="278"/>
      <c r="Q454" s="278"/>
      <c r="R454" s="278"/>
      <c r="S454" s="278"/>
      <c r="T454" s="278"/>
      <c r="U454" s="278"/>
      <c r="V454" s="278"/>
      <c r="W454" s="278"/>
      <c r="X454" s="278"/>
      <c r="Y454" s="278"/>
      <c r="Z454" s="278"/>
    </row>
    <row r="455" spans="1:26" ht="13.2">
      <c r="A455" s="278" t="s">
        <v>1558</v>
      </c>
      <c r="B455" s="281">
        <v>44678</v>
      </c>
      <c r="C455" s="278" t="s">
        <v>1979</v>
      </c>
      <c r="D455" s="278">
        <v>40</v>
      </c>
      <c r="E455" s="278" t="s">
        <v>1568</v>
      </c>
      <c r="F455" s="280">
        <v>0.58333333333333337</v>
      </c>
      <c r="G455" s="281">
        <v>44681</v>
      </c>
      <c r="H455" s="278"/>
      <c r="I455" s="4" t="s">
        <v>99</v>
      </c>
      <c r="J455" s="278" t="s">
        <v>1455</v>
      </c>
      <c r="K455" s="282">
        <f t="shared" si="3"/>
        <v>4</v>
      </c>
      <c r="L455" s="278">
        <f t="shared" si="4"/>
        <v>2022</v>
      </c>
      <c r="M455" s="282">
        <f t="shared" ca="1" si="5"/>
        <v>3</v>
      </c>
      <c r="N455" s="282">
        <f>MONTH(Таблица10[[#This Row],[Дата погрузки]])</f>
        <v>4</v>
      </c>
      <c r="O455" s="278" t="str">
        <f>Таблица10[[#This Row],[плательщик ЖД тариф]]</f>
        <v>ТрансКонтейнер</v>
      </c>
      <c r="P455" s="278"/>
      <c r="Q455" s="278"/>
      <c r="R455" s="278"/>
      <c r="S455" s="278"/>
      <c r="T455" s="278"/>
      <c r="U455" s="278"/>
      <c r="V455" s="278"/>
      <c r="W455" s="278"/>
      <c r="X455" s="278"/>
      <c r="Y455" s="278"/>
      <c r="Z455" s="278"/>
    </row>
    <row r="456" spans="1:26" ht="13.2">
      <c r="A456" s="278" t="s">
        <v>1471</v>
      </c>
      <c r="B456" s="281">
        <v>44678</v>
      </c>
      <c r="C456" s="278" t="s">
        <v>1980</v>
      </c>
      <c r="D456" s="278">
        <v>40</v>
      </c>
      <c r="E456" s="278" t="s">
        <v>1568</v>
      </c>
      <c r="F456" s="280">
        <v>0.58333333333333337</v>
      </c>
      <c r="G456" s="281">
        <v>44681</v>
      </c>
      <c r="H456" s="278"/>
      <c r="I456" s="4" t="s">
        <v>99</v>
      </c>
      <c r="J456" s="278" t="s">
        <v>1455</v>
      </c>
      <c r="K456" s="282">
        <f t="shared" si="3"/>
        <v>4</v>
      </c>
      <c r="L456" s="278">
        <f t="shared" si="4"/>
        <v>2022</v>
      </c>
      <c r="M456" s="282">
        <f t="shared" ca="1" si="5"/>
        <v>3</v>
      </c>
      <c r="N456" s="282">
        <f>MONTH(Таблица10[[#This Row],[Дата погрузки]])</f>
        <v>4</v>
      </c>
      <c r="O456" s="278" t="str">
        <f>Таблица10[[#This Row],[плательщик ЖД тариф]]</f>
        <v>ТрансКонтейнер</v>
      </c>
      <c r="P456" s="278"/>
      <c r="Q456" s="278"/>
      <c r="R456" s="278"/>
      <c r="S456" s="278"/>
      <c r="T456" s="278"/>
      <c r="U456" s="278"/>
      <c r="V456" s="278"/>
      <c r="W456" s="278"/>
      <c r="X456" s="278"/>
      <c r="Y456" s="278"/>
      <c r="Z456" s="278"/>
    </row>
    <row r="457" spans="1:26" ht="13.2">
      <c r="A457" s="278" t="s">
        <v>1466</v>
      </c>
      <c r="B457" s="281">
        <v>44678</v>
      </c>
      <c r="C457" s="278" t="s">
        <v>1981</v>
      </c>
      <c r="D457" s="278">
        <v>40</v>
      </c>
      <c r="E457" s="278" t="s">
        <v>1568</v>
      </c>
      <c r="F457" s="280" t="s">
        <v>1858</v>
      </c>
      <c r="G457" s="281">
        <v>44681</v>
      </c>
      <c r="H457" s="278"/>
      <c r="I457" s="4" t="s">
        <v>99</v>
      </c>
      <c r="J457" s="278" t="s">
        <v>1455</v>
      </c>
      <c r="K457" s="282">
        <f t="shared" si="3"/>
        <v>4</v>
      </c>
      <c r="L457" s="278">
        <f t="shared" si="4"/>
        <v>2022</v>
      </c>
      <c r="M457" s="282">
        <f t="shared" ca="1" si="5"/>
        <v>3</v>
      </c>
      <c r="N457" s="282">
        <f>MONTH(Таблица10[[#This Row],[Дата погрузки]])</f>
        <v>4</v>
      </c>
      <c r="O457" s="278" t="str">
        <f>Таблица10[[#This Row],[плательщик ЖД тариф]]</f>
        <v>ТрансКонтейнер</v>
      </c>
      <c r="P457" s="278"/>
      <c r="Q457" s="278"/>
      <c r="R457" s="278"/>
      <c r="S457" s="278"/>
      <c r="T457" s="278"/>
      <c r="U457" s="278"/>
      <c r="V457" s="278"/>
      <c r="W457" s="278"/>
      <c r="X457" s="278"/>
      <c r="Y457" s="278"/>
      <c r="Z457" s="278"/>
    </row>
    <row r="458" spans="1:26" ht="13.2">
      <c r="A458" s="278" t="s">
        <v>1466</v>
      </c>
      <c r="B458" s="281">
        <v>44678</v>
      </c>
      <c r="C458" s="278" t="s">
        <v>1982</v>
      </c>
      <c r="D458" s="278">
        <v>40</v>
      </c>
      <c r="E458" s="278" t="s">
        <v>1706</v>
      </c>
      <c r="F458" s="280" t="s">
        <v>1858</v>
      </c>
      <c r="G458" s="281">
        <v>44681</v>
      </c>
      <c r="H458" s="278"/>
      <c r="I458" s="4" t="s">
        <v>99</v>
      </c>
      <c r="J458" s="278" t="s">
        <v>1455</v>
      </c>
      <c r="K458" s="282">
        <f t="shared" si="3"/>
        <v>4</v>
      </c>
      <c r="L458" s="278">
        <f t="shared" si="4"/>
        <v>2022</v>
      </c>
      <c r="M458" s="282">
        <f t="shared" ca="1" si="5"/>
        <v>3</v>
      </c>
      <c r="N458" s="282">
        <f>MONTH(Таблица10[[#This Row],[Дата погрузки]])</f>
        <v>4</v>
      </c>
      <c r="O458" s="278" t="str">
        <f>Таблица10[[#This Row],[плательщик ЖД тариф]]</f>
        <v>ТрансКонтейнер</v>
      </c>
      <c r="P458" s="278"/>
      <c r="Q458" s="278"/>
      <c r="R458" s="278"/>
      <c r="S458" s="278"/>
      <c r="T458" s="278"/>
      <c r="U458" s="278"/>
      <c r="V458" s="278"/>
      <c r="W458" s="278"/>
      <c r="X458" s="278"/>
      <c r="Y458" s="278"/>
      <c r="Z458" s="278"/>
    </row>
    <row r="459" spans="1:26" ht="13.2">
      <c r="A459" s="278" t="s">
        <v>1456</v>
      </c>
      <c r="B459" s="281">
        <v>44678</v>
      </c>
      <c r="C459" s="278" t="s">
        <v>1983</v>
      </c>
      <c r="D459" s="278">
        <v>40</v>
      </c>
      <c r="E459" s="278" t="s">
        <v>1537</v>
      </c>
      <c r="F459" s="280">
        <v>0.89583333333333337</v>
      </c>
      <c r="G459" s="281">
        <v>44681</v>
      </c>
      <c r="H459" s="278"/>
      <c r="I459" s="4" t="s">
        <v>99</v>
      </c>
      <c r="J459" s="278" t="s">
        <v>1455</v>
      </c>
      <c r="K459" s="282">
        <f t="shared" si="3"/>
        <v>4</v>
      </c>
      <c r="L459" s="278">
        <f t="shared" si="4"/>
        <v>2022</v>
      </c>
      <c r="M459" s="282">
        <f t="shared" ca="1" si="5"/>
        <v>3</v>
      </c>
      <c r="N459" s="282">
        <f>MONTH(Таблица10[[#This Row],[Дата погрузки]])</f>
        <v>4</v>
      </c>
      <c r="O459" s="278" t="str">
        <f>Таблица10[[#This Row],[плательщик ЖД тариф]]</f>
        <v>ТрансКонтейнер</v>
      </c>
      <c r="P459" s="278"/>
      <c r="Q459" s="278"/>
      <c r="R459" s="278"/>
      <c r="S459" s="278"/>
      <c r="T459" s="278"/>
      <c r="U459" s="278"/>
      <c r="V459" s="278"/>
      <c r="W459" s="278"/>
      <c r="X459" s="278"/>
      <c r="Y459" s="278"/>
      <c r="Z459" s="278"/>
    </row>
    <row r="460" spans="1:26" ht="13.2">
      <c r="A460" s="278" t="s">
        <v>1456</v>
      </c>
      <c r="B460" s="281">
        <v>44678</v>
      </c>
      <c r="C460" s="278" t="s">
        <v>1984</v>
      </c>
      <c r="D460" s="278">
        <v>40</v>
      </c>
      <c r="E460" s="278" t="s">
        <v>1507</v>
      </c>
      <c r="F460" s="280">
        <v>4.1666666666666664E-2</v>
      </c>
      <c r="G460" s="281">
        <v>44681</v>
      </c>
      <c r="H460" s="278"/>
      <c r="I460" s="4" t="s">
        <v>99</v>
      </c>
      <c r="J460" s="278" t="s">
        <v>1455</v>
      </c>
      <c r="K460" s="282">
        <f t="shared" si="3"/>
        <v>4</v>
      </c>
      <c r="L460" s="278">
        <f t="shared" si="4"/>
        <v>2022</v>
      </c>
      <c r="M460" s="282">
        <f t="shared" ca="1" si="5"/>
        <v>3</v>
      </c>
      <c r="N460" s="282">
        <f>MONTH(Таблица10[[#This Row],[Дата погрузки]])</f>
        <v>4</v>
      </c>
      <c r="O460" s="278" t="str">
        <f>Таблица10[[#This Row],[плательщик ЖД тариф]]</f>
        <v>ТрансКонтейнер</v>
      </c>
      <c r="P460" s="278"/>
      <c r="Q460" s="278"/>
      <c r="R460" s="278"/>
      <c r="S460" s="278"/>
      <c r="T460" s="278"/>
      <c r="U460" s="278"/>
      <c r="V460" s="278"/>
      <c r="W460" s="278"/>
      <c r="X460" s="278"/>
      <c r="Y460" s="278"/>
      <c r="Z460" s="278"/>
    </row>
    <row r="461" spans="1:26" ht="13.2">
      <c r="A461" s="278" t="s">
        <v>1589</v>
      </c>
      <c r="B461" s="281">
        <v>44679</v>
      </c>
      <c r="C461" s="278" t="s">
        <v>1985</v>
      </c>
      <c r="D461" s="278">
        <v>40</v>
      </c>
      <c r="E461" s="278" t="s">
        <v>1518</v>
      </c>
      <c r="F461" s="280">
        <v>0.41666666666666669</v>
      </c>
      <c r="G461" s="281">
        <v>44681</v>
      </c>
      <c r="H461" s="278"/>
      <c r="I461" s="4" t="s">
        <v>99</v>
      </c>
      <c r="J461" s="278" t="s">
        <v>1455</v>
      </c>
      <c r="K461" s="282">
        <f t="shared" si="3"/>
        <v>4</v>
      </c>
      <c r="L461" s="278">
        <f t="shared" si="4"/>
        <v>2022</v>
      </c>
      <c r="M461" s="282">
        <f t="shared" ca="1" si="5"/>
        <v>2</v>
      </c>
      <c r="N461" s="282">
        <f>MONTH(Таблица10[[#This Row],[Дата погрузки]])</f>
        <v>4</v>
      </c>
      <c r="O461" s="278" t="str">
        <f>Таблица10[[#This Row],[плательщик ЖД тариф]]</f>
        <v>ТрансКонтейнер</v>
      </c>
      <c r="P461" s="278"/>
      <c r="Q461" s="278"/>
      <c r="R461" s="278"/>
      <c r="S461" s="278"/>
      <c r="T461" s="278"/>
      <c r="U461" s="278"/>
      <c r="V461" s="278"/>
      <c r="W461" s="278"/>
      <c r="X461" s="278"/>
      <c r="Y461" s="278"/>
      <c r="Z461" s="278"/>
    </row>
    <row r="462" spans="1:26" ht="13.2">
      <c r="A462" s="278" t="s">
        <v>1589</v>
      </c>
      <c r="B462" s="281">
        <v>44679</v>
      </c>
      <c r="C462" s="278" t="s">
        <v>1986</v>
      </c>
      <c r="D462" s="278">
        <v>40</v>
      </c>
      <c r="E462" s="278" t="s">
        <v>1495</v>
      </c>
      <c r="F462" s="280">
        <v>0.625</v>
      </c>
      <c r="G462" s="281">
        <v>44683</v>
      </c>
      <c r="H462" s="278"/>
      <c r="I462" s="4" t="s">
        <v>99</v>
      </c>
      <c r="J462" s="278" t="s">
        <v>1455</v>
      </c>
      <c r="K462" s="282">
        <f t="shared" si="3"/>
        <v>4</v>
      </c>
      <c r="L462" s="278">
        <f t="shared" si="4"/>
        <v>2022</v>
      </c>
      <c r="M462" s="282">
        <f t="shared" ca="1" si="5"/>
        <v>4</v>
      </c>
      <c r="N462" s="282">
        <f>MONTH(Таблица10[[#This Row],[Дата погрузки]])</f>
        <v>4</v>
      </c>
      <c r="O462" s="278" t="str">
        <f>Таблица10[[#This Row],[плательщик ЖД тариф]]</f>
        <v>ТрансКонтейнер</v>
      </c>
      <c r="P462" s="278"/>
      <c r="Q462" s="278"/>
      <c r="R462" s="278"/>
      <c r="S462" s="278"/>
      <c r="T462" s="278"/>
      <c r="U462" s="278"/>
      <c r="V462" s="278"/>
      <c r="W462" s="278"/>
      <c r="X462" s="278"/>
      <c r="Y462" s="278"/>
      <c r="Z462" s="278"/>
    </row>
    <row r="463" spans="1:26" ht="13.2">
      <c r="A463" s="278" t="s">
        <v>1497</v>
      </c>
      <c r="B463" s="281">
        <v>44679</v>
      </c>
      <c r="C463" s="278" t="s">
        <v>1987</v>
      </c>
      <c r="D463" s="278">
        <v>40</v>
      </c>
      <c r="E463" s="278" t="s">
        <v>1495</v>
      </c>
      <c r="F463" s="280">
        <v>0.625</v>
      </c>
      <c r="G463" s="281">
        <v>44683</v>
      </c>
      <c r="H463" s="278"/>
      <c r="I463" s="4" t="s">
        <v>99</v>
      </c>
      <c r="J463" s="278" t="s">
        <v>1455</v>
      </c>
      <c r="K463" s="282">
        <f t="shared" si="3"/>
        <v>4</v>
      </c>
      <c r="L463" s="278">
        <f t="shared" si="4"/>
        <v>2022</v>
      </c>
      <c r="M463" s="282">
        <f t="shared" ca="1" si="5"/>
        <v>4</v>
      </c>
      <c r="N463" s="282">
        <f>MONTH(Таблица10[[#This Row],[Дата погрузки]])</f>
        <v>4</v>
      </c>
      <c r="O463" s="278" t="str">
        <f>Таблица10[[#This Row],[плательщик ЖД тариф]]</f>
        <v>ТрансКонтейнер</v>
      </c>
      <c r="P463" s="278"/>
      <c r="Q463" s="278"/>
      <c r="R463" s="278"/>
      <c r="S463" s="278"/>
      <c r="T463" s="278"/>
      <c r="U463" s="278"/>
      <c r="V463" s="278"/>
      <c r="W463" s="278"/>
      <c r="X463" s="278"/>
      <c r="Y463" s="278"/>
      <c r="Z463" s="278"/>
    </row>
    <row r="464" spans="1:26" ht="13.2">
      <c r="A464" s="278" t="s">
        <v>1558</v>
      </c>
      <c r="B464" s="281">
        <v>44679</v>
      </c>
      <c r="C464" s="278" t="s">
        <v>1988</v>
      </c>
      <c r="D464" s="278">
        <v>40</v>
      </c>
      <c r="E464" s="278" t="s">
        <v>1507</v>
      </c>
      <c r="F464" s="280">
        <v>0.33333333333333331</v>
      </c>
      <c r="G464" s="281">
        <v>44681</v>
      </c>
      <c r="H464" s="278"/>
      <c r="I464" s="4" t="s">
        <v>99</v>
      </c>
      <c r="J464" s="278" t="s">
        <v>1455</v>
      </c>
      <c r="K464" s="282">
        <f t="shared" si="3"/>
        <v>4</v>
      </c>
      <c r="L464" s="278">
        <f t="shared" si="4"/>
        <v>2022</v>
      </c>
      <c r="M464" s="282">
        <f t="shared" ca="1" si="5"/>
        <v>2</v>
      </c>
      <c r="N464" s="282">
        <f>MONTH(Таблица10[[#This Row],[Дата погрузки]])</f>
        <v>4</v>
      </c>
      <c r="O464" s="278" t="str">
        <f>Таблица10[[#This Row],[плательщик ЖД тариф]]</f>
        <v>ТрансКонтейнер</v>
      </c>
      <c r="P464" s="278"/>
      <c r="Q464" s="278"/>
      <c r="R464" s="278"/>
      <c r="S464" s="278"/>
      <c r="T464" s="278"/>
      <c r="U464" s="278"/>
      <c r="V464" s="278"/>
      <c r="W464" s="278"/>
      <c r="X464" s="278"/>
      <c r="Y464" s="278"/>
      <c r="Z464" s="278"/>
    </row>
    <row r="465" spans="1:26" ht="13.2">
      <c r="A465" s="278" t="s">
        <v>1456</v>
      </c>
      <c r="B465" s="281">
        <v>44679</v>
      </c>
      <c r="C465" s="278" t="s">
        <v>1989</v>
      </c>
      <c r="D465" s="278">
        <v>40</v>
      </c>
      <c r="E465" s="278" t="s">
        <v>1537</v>
      </c>
      <c r="F465" s="280">
        <v>0.875</v>
      </c>
      <c r="G465" s="281">
        <v>44683</v>
      </c>
      <c r="H465" s="278"/>
      <c r="I465" s="4" t="s">
        <v>99</v>
      </c>
      <c r="J465" s="278" t="s">
        <v>1455</v>
      </c>
      <c r="K465" s="282">
        <f t="shared" si="3"/>
        <v>4</v>
      </c>
      <c r="L465" s="278">
        <f t="shared" si="4"/>
        <v>2022</v>
      </c>
      <c r="M465" s="282">
        <f t="shared" ca="1" si="5"/>
        <v>4</v>
      </c>
      <c r="N465" s="282">
        <f>MONTH(Таблица10[[#This Row],[Дата погрузки]])</f>
        <v>4</v>
      </c>
      <c r="O465" s="278" t="str">
        <f>Таблица10[[#This Row],[плательщик ЖД тариф]]</f>
        <v>ТрансКонтейнер</v>
      </c>
      <c r="P465" s="278"/>
      <c r="Q465" s="278"/>
      <c r="R465" s="278"/>
      <c r="S465" s="278"/>
      <c r="T465" s="278"/>
      <c r="U465" s="278"/>
      <c r="V465" s="278"/>
      <c r="W465" s="278"/>
      <c r="X465" s="278"/>
      <c r="Y465" s="278"/>
      <c r="Z465" s="278"/>
    </row>
    <row r="466" spans="1:26" ht="13.2">
      <c r="A466" s="278" t="s">
        <v>1934</v>
      </c>
      <c r="B466" s="281">
        <v>44679</v>
      </c>
      <c r="C466" s="278" t="s">
        <v>1990</v>
      </c>
      <c r="D466" s="278">
        <v>40</v>
      </c>
      <c r="E466" s="278" t="s">
        <v>1507</v>
      </c>
      <c r="F466" s="280"/>
      <c r="G466" s="281">
        <v>44683</v>
      </c>
      <c r="H466" s="278"/>
      <c r="I466" s="4" t="s">
        <v>99</v>
      </c>
      <c r="J466" s="278" t="s">
        <v>1455</v>
      </c>
      <c r="K466" s="282">
        <f t="shared" si="3"/>
        <v>4</v>
      </c>
      <c r="L466" s="278">
        <f t="shared" si="4"/>
        <v>2022</v>
      </c>
      <c r="M466" s="282">
        <f t="shared" ca="1" si="5"/>
        <v>4</v>
      </c>
      <c r="N466" s="282">
        <f>MONTH(Таблица10[[#This Row],[Дата погрузки]])</f>
        <v>4</v>
      </c>
      <c r="O466" s="278" t="str">
        <f>Таблица10[[#This Row],[плательщик ЖД тариф]]</f>
        <v>ТрансКонтейнер</v>
      </c>
      <c r="P466" s="278"/>
      <c r="Q466" s="278"/>
      <c r="R466" s="278"/>
      <c r="S466" s="278"/>
      <c r="T466" s="278"/>
      <c r="U466" s="278"/>
      <c r="V466" s="278"/>
      <c r="W466" s="278"/>
      <c r="X466" s="278"/>
      <c r="Y466" s="278"/>
      <c r="Z466" s="278"/>
    </row>
    <row r="467" spans="1:26" ht="13.2">
      <c r="A467" s="278" t="s">
        <v>1456</v>
      </c>
      <c r="B467" s="281">
        <v>44679</v>
      </c>
      <c r="C467" s="278" t="s">
        <v>1991</v>
      </c>
      <c r="D467" s="278">
        <v>40</v>
      </c>
      <c r="E467" s="278" t="s">
        <v>1537</v>
      </c>
      <c r="F467" s="280">
        <v>4.1666666666666664E-2</v>
      </c>
      <c r="G467" s="281">
        <v>44683</v>
      </c>
      <c r="H467" s="278"/>
      <c r="I467" s="4" t="s">
        <v>99</v>
      </c>
      <c r="J467" s="278" t="s">
        <v>1455</v>
      </c>
      <c r="K467" s="282">
        <f t="shared" si="3"/>
        <v>4</v>
      </c>
      <c r="L467" s="278">
        <f t="shared" si="4"/>
        <v>2022</v>
      </c>
      <c r="M467" s="282">
        <f t="shared" ca="1" si="5"/>
        <v>4</v>
      </c>
      <c r="N467" s="282">
        <f>MONTH(Таблица10[[#This Row],[Дата погрузки]])</f>
        <v>4</v>
      </c>
      <c r="O467" s="278" t="str">
        <f>Таблица10[[#This Row],[плательщик ЖД тариф]]</f>
        <v>ТрансКонтейнер</v>
      </c>
      <c r="P467" s="278"/>
      <c r="Q467" s="278"/>
      <c r="R467" s="278"/>
      <c r="S467" s="278"/>
      <c r="T467" s="278"/>
      <c r="U467" s="278"/>
      <c r="V467" s="278"/>
      <c r="W467" s="278"/>
      <c r="X467" s="278"/>
      <c r="Y467" s="278"/>
      <c r="Z467" s="278"/>
    </row>
    <row r="468" spans="1:26" ht="13.2">
      <c r="A468" s="278" t="s">
        <v>1992</v>
      </c>
      <c r="B468" s="281">
        <v>44680</v>
      </c>
      <c r="C468" s="278" t="s">
        <v>1993</v>
      </c>
      <c r="D468" s="278">
        <v>40</v>
      </c>
      <c r="E468" s="278" t="s">
        <v>1495</v>
      </c>
      <c r="F468" s="280">
        <v>0.5</v>
      </c>
      <c r="G468" s="281">
        <v>44683</v>
      </c>
      <c r="H468" s="278"/>
      <c r="I468" s="4" t="s">
        <v>99</v>
      </c>
      <c r="J468" s="278" t="s">
        <v>1455</v>
      </c>
      <c r="K468" s="282">
        <f t="shared" si="3"/>
        <v>4</v>
      </c>
      <c r="L468" s="278">
        <f t="shared" si="4"/>
        <v>2022</v>
      </c>
      <c r="M468" s="282">
        <f t="shared" ca="1" si="5"/>
        <v>3</v>
      </c>
      <c r="N468" s="282">
        <f>MONTH(Таблица10[[#This Row],[Дата погрузки]])</f>
        <v>4</v>
      </c>
      <c r="O468" s="278" t="str">
        <f>Таблица10[[#This Row],[плательщик ЖД тариф]]</f>
        <v>ТрансКонтейнер</v>
      </c>
      <c r="P468" s="278"/>
      <c r="Q468" s="278"/>
      <c r="R468" s="278"/>
      <c r="S468" s="278"/>
      <c r="T468" s="278"/>
      <c r="U468" s="278"/>
      <c r="V468" s="278"/>
      <c r="W468" s="278"/>
      <c r="X468" s="278"/>
      <c r="Y468" s="278"/>
      <c r="Z468" s="278"/>
    </row>
    <row r="469" spans="1:26" ht="13.2">
      <c r="A469" s="278" t="s">
        <v>1471</v>
      </c>
      <c r="B469" s="281">
        <v>44680</v>
      </c>
      <c r="C469" s="278" t="s">
        <v>1994</v>
      </c>
      <c r="D469" s="278">
        <v>40</v>
      </c>
      <c r="E469" s="278" t="s">
        <v>1931</v>
      </c>
      <c r="F469" s="280">
        <v>0.41666666666666669</v>
      </c>
      <c r="G469" s="281">
        <v>44683</v>
      </c>
      <c r="H469" s="278"/>
      <c r="I469" s="4" t="s">
        <v>99</v>
      </c>
      <c r="J469" s="278" t="s">
        <v>1455</v>
      </c>
      <c r="K469" s="282">
        <f t="shared" si="3"/>
        <v>4</v>
      </c>
      <c r="L469" s="278">
        <f t="shared" si="4"/>
        <v>2022</v>
      </c>
      <c r="M469" s="282">
        <f t="shared" ca="1" si="5"/>
        <v>3</v>
      </c>
      <c r="N469" s="282">
        <f>MONTH(Таблица10[[#This Row],[Дата погрузки]])</f>
        <v>4</v>
      </c>
      <c r="O469" s="278" t="str">
        <f>Таблица10[[#This Row],[плательщик ЖД тариф]]</f>
        <v>ТрансКонтейнер</v>
      </c>
      <c r="P469" s="278"/>
      <c r="Q469" s="278"/>
      <c r="R469" s="278"/>
      <c r="S469" s="278"/>
      <c r="T469" s="278"/>
      <c r="U469" s="278"/>
      <c r="V469" s="278"/>
      <c r="W469" s="278"/>
      <c r="X469" s="278"/>
      <c r="Y469" s="278"/>
      <c r="Z469" s="278"/>
    </row>
    <row r="470" spans="1:26" ht="13.2">
      <c r="A470" s="278" t="s">
        <v>1489</v>
      </c>
      <c r="B470" s="281">
        <v>44680</v>
      </c>
      <c r="C470" s="278" t="s">
        <v>1995</v>
      </c>
      <c r="D470" s="278">
        <v>40</v>
      </c>
      <c r="E470" s="278" t="s">
        <v>1931</v>
      </c>
      <c r="F470" s="280">
        <v>0.29166666666666669</v>
      </c>
      <c r="G470" s="281">
        <v>44683</v>
      </c>
      <c r="H470" s="278"/>
      <c r="I470" s="4" t="s">
        <v>99</v>
      </c>
      <c r="J470" s="278" t="s">
        <v>1455</v>
      </c>
      <c r="K470" s="282">
        <f t="shared" si="3"/>
        <v>4</v>
      </c>
      <c r="L470" s="278">
        <f t="shared" si="4"/>
        <v>2022</v>
      </c>
      <c r="M470" s="282">
        <f t="shared" ca="1" si="5"/>
        <v>3</v>
      </c>
      <c r="N470" s="282">
        <f>MONTH(Таблица10[[#This Row],[Дата погрузки]])</f>
        <v>4</v>
      </c>
      <c r="O470" s="278" t="str">
        <f>Таблица10[[#This Row],[плательщик ЖД тариф]]</f>
        <v>ТрансКонтейнер</v>
      </c>
      <c r="P470" s="278"/>
      <c r="Q470" s="278"/>
      <c r="R470" s="278"/>
      <c r="S470" s="278"/>
      <c r="T470" s="278"/>
      <c r="U470" s="278"/>
      <c r="V470" s="278"/>
      <c r="W470" s="278"/>
      <c r="X470" s="278"/>
      <c r="Y470" s="278"/>
      <c r="Z470" s="278"/>
    </row>
    <row r="471" spans="1:26" ht="13.2">
      <c r="A471" s="278" t="s">
        <v>1589</v>
      </c>
      <c r="B471" s="281">
        <v>44680</v>
      </c>
      <c r="C471" s="278" t="s">
        <v>1996</v>
      </c>
      <c r="D471" s="278">
        <v>40</v>
      </c>
      <c r="E471" s="278" t="s">
        <v>1931</v>
      </c>
      <c r="F471" s="280">
        <v>0.41666666666666669</v>
      </c>
      <c r="G471" s="281">
        <v>44683</v>
      </c>
      <c r="H471" s="278"/>
      <c r="I471" s="4" t="s">
        <v>99</v>
      </c>
      <c r="J471" s="278" t="s">
        <v>1455</v>
      </c>
      <c r="K471" s="282">
        <f t="shared" si="3"/>
        <v>4</v>
      </c>
      <c r="L471" s="278">
        <f t="shared" si="4"/>
        <v>2022</v>
      </c>
      <c r="M471" s="282">
        <f t="shared" ca="1" si="5"/>
        <v>3</v>
      </c>
      <c r="N471" s="282">
        <f>MONTH(Таблица10[[#This Row],[Дата погрузки]])</f>
        <v>4</v>
      </c>
      <c r="O471" s="278" t="str">
        <f>Таблица10[[#This Row],[плательщик ЖД тариф]]</f>
        <v>ТрансКонтейнер</v>
      </c>
      <c r="P471" s="278"/>
      <c r="Q471" s="278"/>
      <c r="R471" s="278"/>
      <c r="S471" s="278"/>
      <c r="T471" s="278"/>
      <c r="U471" s="278"/>
      <c r="V471" s="278"/>
      <c r="W471" s="278"/>
      <c r="X471" s="278"/>
      <c r="Y471" s="278"/>
      <c r="Z471" s="278"/>
    </row>
    <row r="472" spans="1:26" ht="13.2">
      <c r="A472" s="278" t="s">
        <v>1589</v>
      </c>
      <c r="B472" s="281">
        <v>44680</v>
      </c>
      <c r="C472" s="278" t="s">
        <v>1997</v>
      </c>
      <c r="D472" s="278">
        <v>40</v>
      </c>
      <c r="E472" s="278" t="s">
        <v>1495</v>
      </c>
      <c r="F472" s="280">
        <v>0.625</v>
      </c>
      <c r="G472" s="281">
        <v>44683</v>
      </c>
      <c r="H472" s="278"/>
      <c r="I472" s="4" t="s">
        <v>99</v>
      </c>
      <c r="J472" s="278" t="s">
        <v>1455</v>
      </c>
      <c r="K472" s="282">
        <f t="shared" si="3"/>
        <v>4</v>
      </c>
      <c r="L472" s="278">
        <f t="shared" si="4"/>
        <v>2022</v>
      </c>
      <c r="M472" s="282">
        <f t="shared" ca="1" si="5"/>
        <v>3</v>
      </c>
      <c r="N472" s="282">
        <f>MONTH(Таблица10[[#This Row],[Дата погрузки]])</f>
        <v>4</v>
      </c>
      <c r="O472" s="278" t="str">
        <f>Таблица10[[#This Row],[плательщик ЖД тариф]]</f>
        <v>ТрансКонтейнер</v>
      </c>
      <c r="P472" s="278"/>
      <c r="Q472" s="278"/>
      <c r="R472" s="278"/>
      <c r="S472" s="278"/>
      <c r="T472" s="278"/>
      <c r="U472" s="278"/>
      <c r="V472" s="278"/>
      <c r="W472" s="278"/>
      <c r="X472" s="278"/>
      <c r="Y472" s="278"/>
      <c r="Z472" s="278"/>
    </row>
    <row r="473" spans="1:26" ht="13.2">
      <c r="A473" s="278" t="s">
        <v>1497</v>
      </c>
      <c r="B473" s="281">
        <v>44680</v>
      </c>
      <c r="C473" s="278" t="s">
        <v>1998</v>
      </c>
      <c r="D473" s="278">
        <v>40</v>
      </c>
      <c r="E473" s="278" t="s">
        <v>1507</v>
      </c>
      <c r="F473" s="280">
        <v>0.375</v>
      </c>
      <c r="G473" s="281">
        <v>44683</v>
      </c>
      <c r="H473" s="278"/>
      <c r="I473" s="4" t="s">
        <v>99</v>
      </c>
      <c r="J473" s="278" t="s">
        <v>1455</v>
      </c>
      <c r="K473" s="282">
        <f t="shared" si="3"/>
        <v>4</v>
      </c>
      <c r="L473" s="278">
        <f t="shared" si="4"/>
        <v>2022</v>
      </c>
      <c r="M473" s="282">
        <f t="shared" ca="1" si="5"/>
        <v>3</v>
      </c>
      <c r="N473" s="282">
        <f>MONTH(Таблица10[[#This Row],[Дата погрузки]])</f>
        <v>4</v>
      </c>
      <c r="O473" s="278" t="str">
        <f>Таблица10[[#This Row],[плательщик ЖД тариф]]</f>
        <v>ТрансКонтейнер</v>
      </c>
      <c r="P473" s="278"/>
      <c r="Q473" s="278"/>
      <c r="R473" s="278"/>
      <c r="S473" s="278"/>
      <c r="T473" s="278"/>
      <c r="U473" s="278"/>
      <c r="V473" s="278"/>
      <c r="W473" s="278"/>
      <c r="X473" s="278"/>
      <c r="Y473" s="278"/>
      <c r="Z473" s="278"/>
    </row>
    <row r="474" spans="1:26" ht="13.2">
      <c r="A474" s="278" t="s">
        <v>1558</v>
      </c>
      <c r="B474" s="281">
        <v>44680</v>
      </c>
      <c r="C474" s="278" t="s">
        <v>1999</v>
      </c>
      <c r="D474" s="278">
        <v>40</v>
      </c>
      <c r="E474" s="278" t="s">
        <v>1931</v>
      </c>
      <c r="F474" s="280">
        <v>0.625</v>
      </c>
      <c r="G474" s="281">
        <v>44683</v>
      </c>
      <c r="H474" s="278"/>
      <c r="I474" s="4" t="s">
        <v>99</v>
      </c>
      <c r="J474" s="278" t="s">
        <v>1455</v>
      </c>
      <c r="K474" s="282">
        <f t="shared" si="3"/>
        <v>4</v>
      </c>
      <c r="L474" s="278">
        <f t="shared" si="4"/>
        <v>2022</v>
      </c>
      <c r="M474" s="282">
        <f t="shared" ca="1" si="5"/>
        <v>3</v>
      </c>
      <c r="N474" s="282">
        <f>MONTH(Таблица10[[#This Row],[Дата погрузки]])</f>
        <v>4</v>
      </c>
      <c r="O474" s="278" t="str">
        <f>Таблица10[[#This Row],[плательщик ЖД тариф]]</f>
        <v>ТрансКонтейнер</v>
      </c>
      <c r="P474" s="278"/>
      <c r="Q474" s="278"/>
      <c r="R474" s="278"/>
      <c r="S474" s="278"/>
      <c r="T474" s="278"/>
      <c r="U474" s="278"/>
      <c r="V474" s="278"/>
      <c r="W474" s="278"/>
      <c r="X474" s="278"/>
      <c r="Y474" s="278"/>
      <c r="Z474" s="278"/>
    </row>
    <row r="475" spans="1:26" ht="13.2">
      <c r="A475" s="278" t="s">
        <v>1456</v>
      </c>
      <c r="B475" s="281">
        <v>44680</v>
      </c>
      <c r="C475" s="278" t="s">
        <v>2000</v>
      </c>
      <c r="D475" s="278">
        <v>40</v>
      </c>
      <c r="E475" s="278" t="s">
        <v>1499</v>
      </c>
      <c r="F475" s="280">
        <v>0.89583333333333337</v>
      </c>
      <c r="G475" s="281">
        <v>44683</v>
      </c>
      <c r="H475" s="278"/>
      <c r="I475" s="4" t="s">
        <v>99</v>
      </c>
      <c r="J475" s="278" t="s">
        <v>1455</v>
      </c>
      <c r="K475" s="282">
        <f t="shared" si="3"/>
        <v>4</v>
      </c>
      <c r="L475" s="278">
        <f t="shared" si="4"/>
        <v>2022</v>
      </c>
      <c r="M475" s="282">
        <f t="shared" ca="1" si="5"/>
        <v>3</v>
      </c>
      <c r="N475" s="282">
        <f>MONTH(Таблица10[[#This Row],[Дата погрузки]])</f>
        <v>4</v>
      </c>
      <c r="O475" s="278" t="str">
        <f>Таблица10[[#This Row],[плательщик ЖД тариф]]</f>
        <v>ТрансКонтейнер</v>
      </c>
      <c r="P475" s="278"/>
      <c r="Q475" s="278"/>
      <c r="R475" s="278"/>
      <c r="S475" s="278"/>
      <c r="T475" s="278"/>
      <c r="U475" s="278"/>
      <c r="V475" s="278"/>
      <c r="W475" s="278"/>
      <c r="X475" s="278"/>
      <c r="Y475" s="278"/>
      <c r="Z475" s="278"/>
    </row>
    <row r="476" spans="1:26" ht="13.2">
      <c r="A476" s="278" t="s">
        <v>1466</v>
      </c>
      <c r="B476" s="281">
        <v>44680</v>
      </c>
      <c r="C476" s="278" t="s">
        <v>2001</v>
      </c>
      <c r="D476" s="278">
        <v>40</v>
      </c>
      <c r="E476" s="278" t="s">
        <v>1537</v>
      </c>
      <c r="F476" s="280">
        <v>0.75</v>
      </c>
      <c r="G476" s="281">
        <v>44683</v>
      </c>
      <c r="H476" s="278"/>
      <c r="I476" s="4" t="s">
        <v>99</v>
      </c>
      <c r="J476" s="278" t="s">
        <v>1455</v>
      </c>
      <c r="K476" s="282">
        <f t="shared" si="3"/>
        <v>4</v>
      </c>
      <c r="L476" s="278">
        <f t="shared" si="4"/>
        <v>2022</v>
      </c>
      <c r="M476" s="282">
        <f t="shared" ca="1" si="5"/>
        <v>3</v>
      </c>
      <c r="N476" s="282">
        <f>MONTH(Таблица10[[#This Row],[Дата погрузки]])</f>
        <v>4</v>
      </c>
      <c r="O476" s="278" t="str">
        <f>Таблица10[[#This Row],[плательщик ЖД тариф]]</f>
        <v>ТрансКонтейнер</v>
      </c>
      <c r="P476" s="278"/>
      <c r="Q476" s="278"/>
      <c r="R476" s="278"/>
      <c r="S476" s="278"/>
      <c r="T476" s="278"/>
      <c r="U476" s="278"/>
      <c r="V476" s="278"/>
      <c r="W476" s="278"/>
      <c r="X476" s="278"/>
      <c r="Y476" s="278"/>
      <c r="Z476" s="278"/>
    </row>
    <row r="477" spans="1:26" ht="13.2">
      <c r="A477" s="278" t="s">
        <v>1558</v>
      </c>
      <c r="B477" s="281">
        <v>44680</v>
      </c>
      <c r="C477" s="278" t="s">
        <v>2002</v>
      </c>
      <c r="D477" s="278">
        <v>40</v>
      </c>
      <c r="E477" s="278" t="s">
        <v>1537</v>
      </c>
      <c r="F477" s="280">
        <v>0.625</v>
      </c>
      <c r="G477" s="281">
        <v>44683</v>
      </c>
      <c r="H477" s="278"/>
      <c r="I477" s="4" t="s">
        <v>99</v>
      </c>
      <c r="J477" s="278" t="s">
        <v>1455</v>
      </c>
      <c r="K477" s="282">
        <f t="shared" si="3"/>
        <v>4</v>
      </c>
      <c r="L477" s="278">
        <f t="shared" si="4"/>
        <v>2022</v>
      </c>
      <c r="M477" s="282">
        <f t="shared" ca="1" si="5"/>
        <v>3</v>
      </c>
      <c r="N477" s="282">
        <f>MONTH(Таблица10[[#This Row],[Дата погрузки]])</f>
        <v>4</v>
      </c>
      <c r="O477" s="278" t="str">
        <f>Таблица10[[#This Row],[плательщик ЖД тариф]]</f>
        <v>ТрансКонтейнер</v>
      </c>
      <c r="P477" s="278"/>
      <c r="Q477" s="278"/>
      <c r="R477" s="278"/>
      <c r="S477" s="278"/>
      <c r="T477" s="278"/>
      <c r="U477" s="278"/>
      <c r="V477" s="278"/>
      <c r="W477" s="278"/>
      <c r="X477" s="278"/>
      <c r="Y477" s="278"/>
      <c r="Z477" s="278"/>
    </row>
    <row r="478" spans="1:26" ht="13.2">
      <c r="A478" s="278" t="s">
        <v>1456</v>
      </c>
      <c r="B478" s="281">
        <v>44680</v>
      </c>
      <c r="C478" s="278" t="s">
        <v>2003</v>
      </c>
      <c r="D478" s="278">
        <v>40</v>
      </c>
      <c r="E478" s="278" t="s">
        <v>1495</v>
      </c>
      <c r="F478" s="280">
        <v>4.1666666666666664E-2</v>
      </c>
      <c r="G478" s="281">
        <v>44683</v>
      </c>
      <c r="H478" s="278"/>
      <c r="I478" s="4" t="s">
        <v>99</v>
      </c>
      <c r="J478" s="278" t="s">
        <v>1455</v>
      </c>
      <c r="K478" s="282">
        <f t="shared" si="3"/>
        <v>4</v>
      </c>
      <c r="L478" s="278">
        <f t="shared" si="4"/>
        <v>2022</v>
      </c>
      <c r="M478" s="282">
        <f t="shared" ca="1" si="5"/>
        <v>3</v>
      </c>
      <c r="N478" s="282">
        <f>MONTH(Таблица10[[#This Row],[Дата погрузки]])</f>
        <v>4</v>
      </c>
      <c r="O478" s="278" t="str">
        <f>Таблица10[[#This Row],[плательщик ЖД тариф]]</f>
        <v>ТрансКонтейнер</v>
      </c>
      <c r="P478" s="278"/>
      <c r="Q478" s="278"/>
      <c r="R478" s="278"/>
      <c r="S478" s="278"/>
      <c r="T478" s="278"/>
      <c r="U478" s="278"/>
      <c r="V478" s="278"/>
      <c r="W478" s="278"/>
      <c r="X478" s="278"/>
      <c r="Y478" s="278"/>
      <c r="Z478" s="278"/>
    </row>
    <row r="479" spans="1:26" ht="13.2">
      <c r="A479" s="278" t="s">
        <v>1934</v>
      </c>
      <c r="B479" s="281">
        <v>44681</v>
      </c>
      <c r="C479" s="278" t="s">
        <v>2004</v>
      </c>
      <c r="D479" s="278">
        <v>40</v>
      </c>
      <c r="E479" s="278" t="s">
        <v>1537</v>
      </c>
      <c r="F479" s="280">
        <v>0</v>
      </c>
      <c r="G479" s="281">
        <v>44691</v>
      </c>
      <c r="H479" s="278"/>
      <c r="I479" s="4" t="s">
        <v>99</v>
      </c>
      <c r="J479" s="278" t="s">
        <v>1455</v>
      </c>
      <c r="K479" s="282">
        <f t="shared" si="3"/>
        <v>4</v>
      </c>
      <c r="L479" s="278">
        <f t="shared" si="4"/>
        <v>2022</v>
      </c>
      <c r="M479" s="282">
        <f t="shared" ca="1" si="5"/>
        <v>10</v>
      </c>
      <c r="N479" s="282">
        <f>MONTH(Таблица10[[#This Row],[Дата погрузки]])</f>
        <v>4</v>
      </c>
      <c r="O479" s="278" t="str">
        <f>Таблица10[[#This Row],[плательщик ЖД тариф]]</f>
        <v>ТрансКонтейнер</v>
      </c>
      <c r="P479" s="278"/>
      <c r="Q479" s="278"/>
      <c r="R479" s="278"/>
      <c r="S479" s="278"/>
      <c r="T479" s="278"/>
      <c r="U479" s="278"/>
      <c r="V479" s="278"/>
      <c r="W479" s="278"/>
      <c r="X479" s="278"/>
      <c r="Y479" s="278"/>
      <c r="Z479" s="278"/>
    </row>
    <row r="480" spans="1:26" ht="13.2">
      <c r="A480" s="278" t="s">
        <v>1471</v>
      </c>
      <c r="B480" s="281">
        <v>44681</v>
      </c>
      <c r="C480" s="278" t="s">
        <v>2005</v>
      </c>
      <c r="D480" s="278">
        <v>40</v>
      </c>
      <c r="E480" s="278" t="s">
        <v>1537</v>
      </c>
      <c r="F480" s="280">
        <v>0.45833333333333331</v>
      </c>
      <c r="G480" s="281">
        <v>44686</v>
      </c>
      <c r="H480" s="278"/>
      <c r="I480" s="4" t="s">
        <v>99</v>
      </c>
      <c r="J480" s="278" t="s">
        <v>1455</v>
      </c>
      <c r="K480" s="282">
        <f t="shared" si="3"/>
        <v>4</v>
      </c>
      <c r="L480" s="278">
        <f t="shared" si="4"/>
        <v>2022</v>
      </c>
      <c r="M480" s="282">
        <f t="shared" ca="1" si="5"/>
        <v>5</v>
      </c>
      <c r="N480" s="282">
        <f>MONTH(Таблица10[[#This Row],[Дата погрузки]])</f>
        <v>4</v>
      </c>
      <c r="O480" s="278" t="str">
        <f>Таблица10[[#This Row],[плательщик ЖД тариф]]</f>
        <v>ТрансКонтейнер</v>
      </c>
      <c r="P480" s="278"/>
      <c r="Q480" s="278"/>
      <c r="R480" s="278"/>
      <c r="S480" s="278"/>
      <c r="T480" s="278"/>
      <c r="U480" s="278"/>
      <c r="V480" s="278"/>
      <c r="W480" s="278"/>
      <c r="X480" s="278"/>
      <c r="Y480" s="278"/>
      <c r="Z480" s="278"/>
    </row>
    <row r="481" spans="1:26" ht="13.2">
      <c r="A481" s="278" t="s">
        <v>2006</v>
      </c>
      <c r="B481" s="281">
        <v>44681</v>
      </c>
      <c r="C481" s="278" t="s">
        <v>2007</v>
      </c>
      <c r="D481" s="278">
        <v>40</v>
      </c>
      <c r="E481" s="278" t="s">
        <v>1931</v>
      </c>
      <c r="F481" s="280">
        <v>0.375</v>
      </c>
      <c r="G481" s="281">
        <v>44686</v>
      </c>
      <c r="H481" s="278"/>
      <c r="I481" s="4" t="s">
        <v>99</v>
      </c>
      <c r="J481" s="278" t="s">
        <v>1455</v>
      </c>
      <c r="K481" s="282">
        <f t="shared" si="3"/>
        <v>4</v>
      </c>
      <c r="L481" s="278">
        <f t="shared" si="4"/>
        <v>2022</v>
      </c>
      <c r="M481" s="282">
        <f t="shared" ca="1" si="5"/>
        <v>5</v>
      </c>
      <c r="N481" s="282">
        <f>MONTH(Таблица10[[#This Row],[Дата погрузки]])</f>
        <v>4</v>
      </c>
      <c r="O481" s="278" t="str">
        <f>Таблица10[[#This Row],[плательщик ЖД тариф]]</f>
        <v>ТрансКонтейнер</v>
      </c>
      <c r="P481" s="278"/>
      <c r="Q481" s="278"/>
      <c r="R481" s="278"/>
      <c r="S481" s="278"/>
      <c r="T481" s="278"/>
      <c r="U481" s="278"/>
      <c r="V481" s="278"/>
      <c r="W481" s="278"/>
      <c r="X481" s="278"/>
      <c r="Y481" s="278"/>
      <c r="Z481" s="278"/>
    </row>
    <row r="482" spans="1:26" ht="13.2">
      <c r="A482" s="278" t="s">
        <v>1497</v>
      </c>
      <c r="B482" s="281">
        <v>44684</v>
      </c>
      <c r="C482" s="278" t="s">
        <v>2008</v>
      </c>
      <c r="D482" s="278">
        <v>40</v>
      </c>
      <c r="E482" s="278" t="s">
        <v>1706</v>
      </c>
      <c r="F482" s="280">
        <v>0.5</v>
      </c>
      <c r="G482" s="281">
        <v>44686</v>
      </c>
      <c r="H482" s="278"/>
      <c r="I482" s="4" t="s">
        <v>99</v>
      </c>
      <c r="J482" s="278" t="s">
        <v>1455</v>
      </c>
      <c r="K482" s="282">
        <f t="shared" si="3"/>
        <v>5</v>
      </c>
      <c r="L482" s="278">
        <f t="shared" si="4"/>
        <v>2022</v>
      </c>
      <c r="M482" s="282">
        <f t="shared" ca="1" si="5"/>
        <v>2</v>
      </c>
      <c r="N482" s="282">
        <f>MONTH(Таблица10[[#This Row],[Дата погрузки]])</f>
        <v>5</v>
      </c>
      <c r="O482" s="278" t="str">
        <f>Таблица10[[#This Row],[плательщик ЖД тариф]]</f>
        <v>ТрансКонтейнер</v>
      </c>
      <c r="P482" s="278"/>
      <c r="Q482" s="278"/>
      <c r="R482" s="278"/>
      <c r="S482" s="278"/>
      <c r="T482" s="278"/>
      <c r="U482" s="278"/>
      <c r="V482" s="278"/>
      <c r="W482" s="278"/>
      <c r="X482" s="278"/>
      <c r="Y482" s="278"/>
      <c r="Z482" s="278"/>
    </row>
    <row r="483" spans="1:26" ht="13.2">
      <c r="A483" s="278" t="s">
        <v>1589</v>
      </c>
      <c r="B483" s="281">
        <v>44685</v>
      </c>
      <c r="C483" s="278" t="s">
        <v>2009</v>
      </c>
      <c r="D483" s="278">
        <v>40</v>
      </c>
      <c r="E483" s="278" t="s">
        <v>1706</v>
      </c>
      <c r="F483" s="280">
        <v>0.625</v>
      </c>
      <c r="G483" s="281">
        <v>44686</v>
      </c>
      <c r="H483" s="278"/>
      <c r="I483" s="4" t="s">
        <v>99</v>
      </c>
      <c r="J483" s="278" t="s">
        <v>1455</v>
      </c>
      <c r="K483" s="282">
        <f t="shared" si="3"/>
        <v>5</v>
      </c>
      <c r="L483" s="278">
        <f t="shared" si="4"/>
        <v>2022</v>
      </c>
      <c r="M483" s="282">
        <f t="shared" ca="1" si="5"/>
        <v>1</v>
      </c>
      <c r="N483" s="282">
        <f>MONTH(Таблица10[[#This Row],[Дата погрузки]])</f>
        <v>5</v>
      </c>
      <c r="O483" s="278" t="str">
        <f>Таблица10[[#This Row],[плательщик ЖД тариф]]</f>
        <v>ТрансКонтейнер</v>
      </c>
      <c r="P483" s="278"/>
      <c r="Q483" s="278"/>
      <c r="R483" s="278"/>
      <c r="S483" s="278"/>
      <c r="T483" s="278"/>
      <c r="U483" s="278"/>
      <c r="V483" s="278"/>
      <c r="W483" s="278"/>
      <c r="X483" s="278"/>
      <c r="Y483" s="278"/>
      <c r="Z483" s="278"/>
    </row>
    <row r="484" spans="1:26" ht="13.2">
      <c r="A484" s="278" t="s">
        <v>1589</v>
      </c>
      <c r="B484" s="281">
        <v>44685</v>
      </c>
      <c r="C484" s="278" t="s">
        <v>2010</v>
      </c>
      <c r="D484" s="278">
        <v>40</v>
      </c>
      <c r="E484" s="278" t="s">
        <v>1495</v>
      </c>
      <c r="F484" s="280">
        <v>0.41666666666666669</v>
      </c>
      <c r="G484" s="281">
        <v>44688</v>
      </c>
      <c r="H484" s="278"/>
      <c r="I484" s="4" t="s">
        <v>99</v>
      </c>
      <c r="J484" s="278" t="s">
        <v>1455</v>
      </c>
      <c r="K484" s="282">
        <f t="shared" si="3"/>
        <v>5</v>
      </c>
      <c r="L484" s="278">
        <f t="shared" si="4"/>
        <v>2022</v>
      </c>
      <c r="M484" s="282">
        <f t="shared" ca="1" si="5"/>
        <v>3</v>
      </c>
      <c r="N484" s="282">
        <f>MONTH(Таблица10[[#This Row],[Дата погрузки]])</f>
        <v>5</v>
      </c>
      <c r="O484" s="278" t="str">
        <f>Таблица10[[#This Row],[плательщик ЖД тариф]]</f>
        <v>ТрансКонтейнер</v>
      </c>
      <c r="P484" s="278"/>
      <c r="Q484" s="278"/>
      <c r="R484" s="278"/>
      <c r="S484" s="278"/>
      <c r="T484" s="278"/>
      <c r="U484" s="278"/>
      <c r="V484" s="278"/>
      <c r="W484" s="278"/>
      <c r="X484" s="278"/>
      <c r="Y484" s="278"/>
      <c r="Z484" s="278"/>
    </row>
    <row r="485" spans="1:26" ht="13.2">
      <c r="A485" s="278" t="s">
        <v>1471</v>
      </c>
      <c r="B485" s="281">
        <v>44685</v>
      </c>
      <c r="C485" s="278" t="s">
        <v>2011</v>
      </c>
      <c r="D485" s="278">
        <v>40</v>
      </c>
      <c r="E485" s="278" t="s">
        <v>1537</v>
      </c>
      <c r="F485" s="280">
        <v>0.375</v>
      </c>
      <c r="G485" s="281">
        <v>44686</v>
      </c>
      <c r="H485" s="278"/>
      <c r="I485" s="4" t="s">
        <v>99</v>
      </c>
      <c r="J485" s="278" t="s">
        <v>1455</v>
      </c>
      <c r="K485" s="282">
        <f t="shared" si="3"/>
        <v>5</v>
      </c>
      <c r="L485" s="278">
        <f t="shared" si="4"/>
        <v>2022</v>
      </c>
      <c r="M485" s="282">
        <f t="shared" ca="1" si="5"/>
        <v>1</v>
      </c>
      <c r="N485" s="282">
        <f>MONTH(Таблица10[[#This Row],[Дата погрузки]])</f>
        <v>5</v>
      </c>
      <c r="O485" s="278" t="str">
        <f>Таблица10[[#This Row],[плательщик ЖД тариф]]</f>
        <v>ТрансКонтейнер</v>
      </c>
      <c r="P485" s="278"/>
      <c r="Q485" s="278"/>
      <c r="R485" s="278"/>
      <c r="S485" s="278"/>
      <c r="T485" s="278"/>
      <c r="U485" s="278"/>
      <c r="V485" s="278"/>
      <c r="W485" s="278"/>
      <c r="X485" s="278"/>
      <c r="Y485" s="278"/>
      <c r="Z485" s="278"/>
    </row>
    <row r="486" spans="1:26" ht="13.2">
      <c r="A486" s="278" t="s">
        <v>1456</v>
      </c>
      <c r="B486" s="281">
        <v>44685</v>
      </c>
      <c r="C486" s="278" t="s">
        <v>2012</v>
      </c>
      <c r="D486" s="278">
        <v>40</v>
      </c>
      <c r="E486" s="278" t="s">
        <v>1537</v>
      </c>
      <c r="F486" s="280">
        <v>0.5</v>
      </c>
      <c r="G486" s="281">
        <v>44686</v>
      </c>
      <c r="H486" s="278"/>
      <c r="I486" s="4" t="s">
        <v>99</v>
      </c>
      <c r="J486" s="278" t="s">
        <v>1455</v>
      </c>
      <c r="K486" s="282">
        <f t="shared" si="3"/>
        <v>5</v>
      </c>
      <c r="L486" s="278">
        <f t="shared" si="4"/>
        <v>2022</v>
      </c>
      <c r="M486" s="282">
        <f t="shared" ca="1" si="5"/>
        <v>1</v>
      </c>
      <c r="N486" s="282">
        <f>MONTH(Таблица10[[#This Row],[Дата погрузки]])</f>
        <v>5</v>
      </c>
      <c r="O486" s="278" t="str">
        <f>Таблица10[[#This Row],[плательщик ЖД тариф]]</f>
        <v>ТрансКонтейнер</v>
      </c>
      <c r="P486" s="278"/>
      <c r="Q486" s="278"/>
      <c r="R486" s="278"/>
      <c r="S486" s="278"/>
      <c r="T486" s="278"/>
      <c r="U486" s="278"/>
      <c r="V486" s="278"/>
      <c r="W486" s="278"/>
      <c r="X486" s="278"/>
      <c r="Y486" s="278"/>
      <c r="Z486" s="278"/>
    </row>
    <row r="487" spans="1:26" ht="13.2">
      <c r="A487" s="278" t="s">
        <v>1456</v>
      </c>
      <c r="B487" s="281">
        <v>44685</v>
      </c>
      <c r="C487" s="278" t="s">
        <v>2013</v>
      </c>
      <c r="D487" s="278">
        <v>40</v>
      </c>
      <c r="E487" s="278" t="s">
        <v>1537</v>
      </c>
      <c r="F487" s="280">
        <v>4.1666666666666664E-2</v>
      </c>
      <c r="G487" s="281">
        <v>44688</v>
      </c>
      <c r="H487" s="278"/>
      <c r="I487" s="4" t="s">
        <v>99</v>
      </c>
      <c r="J487" s="278" t="s">
        <v>1455</v>
      </c>
      <c r="K487" s="282">
        <f t="shared" si="3"/>
        <v>5</v>
      </c>
      <c r="L487" s="278">
        <f t="shared" si="4"/>
        <v>2022</v>
      </c>
      <c r="M487" s="282">
        <f t="shared" ca="1" si="5"/>
        <v>3</v>
      </c>
      <c r="N487" s="282">
        <f>MONTH(Таблица10[[#This Row],[Дата погрузки]])</f>
        <v>5</v>
      </c>
      <c r="O487" s="278" t="str">
        <f>Таблица10[[#This Row],[плательщик ЖД тариф]]</f>
        <v>ТрансКонтейнер</v>
      </c>
      <c r="P487" s="278"/>
      <c r="Q487" s="278"/>
      <c r="R487" s="278"/>
      <c r="S487" s="278"/>
      <c r="T487" s="278"/>
      <c r="U487" s="278"/>
      <c r="V487" s="278"/>
      <c r="W487" s="278"/>
      <c r="X487" s="278"/>
      <c r="Y487" s="278"/>
      <c r="Z487" s="278"/>
    </row>
    <row r="488" spans="1:26" ht="13.2">
      <c r="A488" s="278" t="s">
        <v>1456</v>
      </c>
      <c r="B488" s="281">
        <v>44685</v>
      </c>
      <c r="C488" s="278" t="s">
        <v>2014</v>
      </c>
      <c r="D488" s="278">
        <v>40</v>
      </c>
      <c r="E488" s="278" t="s">
        <v>1537</v>
      </c>
      <c r="F488" s="280">
        <v>0.875</v>
      </c>
      <c r="G488" s="281">
        <v>44688</v>
      </c>
      <c r="H488" s="278"/>
      <c r="I488" s="4" t="s">
        <v>99</v>
      </c>
      <c r="J488" s="278" t="s">
        <v>1455</v>
      </c>
      <c r="K488" s="282">
        <f t="shared" si="3"/>
        <v>5</v>
      </c>
      <c r="L488" s="278">
        <f t="shared" si="4"/>
        <v>2022</v>
      </c>
      <c r="M488" s="282">
        <f t="shared" ca="1" si="5"/>
        <v>3</v>
      </c>
      <c r="N488" s="282">
        <f>MONTH(Таблица10[[#This Row],[Дата погрузки]])</f>
        <v>5</v>
      </c>
      <c r="O488" s="278" t="str">
        <f>Таблица10[[#This Row],[плательщик ЖД тариф]]</f>
        <v>ТрансКонтейнер</v>
      </c>
      <c r="P488" s="278"/>
      <c r="Q488" s="278"/>
      <c r="R488" s="278"/>
      <c r="S488" s="278"/>
      <c r="T488" s="278"/>
      <c r="U488" s="278"/>
      <c r="V488" s="278"/>
      <c r="W488" s="278"/>
      <c r="X488" s="278"/>
      <c r="Y488" s="278"/>
      <c r="Z488" s="278"/>
    </row>
    <row r="489" spans="1:26" ht="13.2">
      <c r="A489" s="278" t="s">
        <v>1599</v>
      </c>
      <c r="B489" s="281">
        <v>44686</v>
      </c>
      <c r="C489" s="278" t="s">
        <v>2015</v>
      </c>
      <c r="D489" s="278">
        <v>40</v>
      </c>
      <c r="E489" s="278" t="s">
        <v>1537</v>
      </c>
      <c r="F489" s="280">
        <v>0.375</v>
      </c>
      <c r="G489" s="281">
        <v>44688</v>
      </c>
      <c r="H489" s="278"/>
      <c r="I489" s="4" t="s">
        <v>99</v>
      </c>
      <c r="J489" s="278" t="s">
        <v>1455</v>
      </c>
      <c r="K489" s="282">
        <f t="shared" si="3"/>
        <v>5</v>
      </c>
      <c r="L489" s="278">
        <f t="shared" si="4"/>
        <v>2022</v>
      </c>
      <c r="M489" s="282">
        <f t="shared" ca="1" si="5"/>
        <v>2</v>
      </c>
      <c r="N489" s="282">
        <f>MONTH(Таблица10[[#This Row],[Дата погрузки]])</f>
        <v>5</v>
      </c>
      <c r="O489" s="278" t="str">
        <f>Таблица10[[#This Row],[плательщик ЖД тариф]]</f>
        <v>ТрансКонтейнер</v>
      </c>
      <c r="P489" s="278"/>
      <c r="Q489" s="278"/>
      <c r="R489" s="278"/>
      <c r="S489" s="278"/>
      <c r="T489" s="278"/>
      <c r="U489" s="278"/>
      <c r="V489" s="278"/>
      <c r="W489" s="278"/>
      <c r="X489" s="278"/>
      <c r="Y489" s="278"/>
      <c r="Z489" s="278"/>
    </row>
    <row r="490" spans="1:26" ht="13.2">
      <c r="A490" s="278" t="s">
        <v>1589</v>
      </c>
      <c r="B490" s="281">
        <v>44686</v>
      </c>
      <c r="C490" s="278" t="s">
        <v>2016</v>
      </c>
      <c r="D490" s="278">
        <v>40</v>
      </c>
      <c r="E490" s="278" t="s">
        <v>1539</v>
      </c>
      <c r="F490" s="280">
        <v>0.625</v>
      </c>
      <c r="G490" s="281">
        <v>44688</v>
      </c>
      <c r="H490" s="278"/>
      <c r="I490" s="4" t="s">
        <v>99</v>
      </c>
      <c r="J490" s="278" t="s">
        <v>1455</v>
      </c>
      <c r="K490" s="282">
        <f t="shared" si="3"/>
        <v>5</v>
      </c>
      <c r="L490" s="278">
        <f t="shared" si="4"/>
        <v>2022</v>
      </c>
      <c r="M490" s="282">
        <f t="shared" ca="1" si="5"/>
        <v>2</v>
      </c>
      <c r="N490" s="282">
        <f>MONTH(Таблица10[[#This Row],[Дата погрузки]])</f>
        <v>5</v>
      </c>
      <c r="O490" s="278" t="str">
        <f>Таблица10[[#This Row],[плательщик ЖД тариф]]</f>
        <v>ТрансКонтейнер</v>
      </c>
      <c r="P490" s="278"/>
      <c r="Q490" s="278"/>
      <c r="R490" s="278"/>
      <c r="S490" s="278"/>
      <c r="T490" s="278"/>
      <c r="U490" s="278"/>
      <c r="V490" s="278"/>
      <c r="W490" s="278"/>
      <c r="X490" s="278"/>
      <c r="Y490" s="278"/>
      <c r="Z490" s="278"/>
    </row>
    <row r="491" spans="1:26" ht="13.2">
      <c r="A491" s="278" t="s">
        <v>1589</v>
      </c>
      <c r="B491" s="281">
        <v>44686</v>
      </c>
      <c r="C491" s="278" t="s">
        <v>2017</v>
      </c>
      <c r="D491" s="278">
        <v>40</v>
      </c>
      <c r="E491" s="278" t="s">
        <v>1499</v>
      </c>
      <c r="F491" s="280">
        <v>0.41666666666666669</v>
      </c>
      <c r="G491" s="281">
        <v>44688</v>
      </c>
      <c r="H491" s="278"/>
      <c r="I491" s="4" t="s">
        <v>99</v>
      </c>
      <c r="J491" s="278" t="s">
        <v>1455</v>
      </c>
      <c r="K491" s="282">
        <f t="shared" si="3"/>
        <v>5</v>
      </c>
      <c r="L491" s="278">
        <f t="shared" si="4"/>
        <v>2022</v>
      </c>
      <c r="M491" s="282">
        <f t="shared" ca="1" si="5"/>
        <v>2</v>
      </c>
      <c r="N491" s="282">
        <f>MONTH(Таблица10[[#This Row],[Дата погрузки]])</f>
        <v>5</v>
      </c>
      <c r="O491" s="278" t="str">
        <f>Таблица10[[#This Row],[плательщик ЖД тариф]]</f>
        <v>ТрансКонтейнер</v>
      </c>
      <c r="P491" s="278"/>
      <c r="Q491" s="278"/>
      <c r="R491" s="278"/>
      <c r="S491" s="278"/>
      <c r="T491" s="278"/>
      <c r="U491" s="278"/>
      <c r="V491" s="278"/>
      <c r="W491" s="278"/>
      <c r="X491" s="278"/>
      <c r="Y491" s="278"/>
      <c r="Z491" s="278"/>
    </row>
    <row r="492" spans="1:26" ht="13.2">
      <c r="A492" s="278" t="s">
        <v>1471</v>
      </c>
      <c r="B492" s="281">
        <v>44686</v>
      </c>
      <c r="C492" s="278" t="s">
        <v>1124</v>
      </c>
      <c r="D492" s="278">
        <v>40</v>
      </c>
      <c r="E492" s="278" t="s">
        <v>1931</v>
      </c>
      <c r="F492" s="280">
        <v>0.41666666666666669</v>
      </c>
      <c r="G492" s="281">
        <v>44688</v>
      </c>
      <c r="H492" s="278"/>
      <c r="I492" s="4" t="s">
        <v>99</v>
      </c>
      <c r="J492" s="278" t="s">
        <v>1455</v>
      </c>
      <c r="K492" s="282">
        <f t="shared" si="3"/>
        <v>5</v>
      </c>
      <c r="L492" s="278">
        <f t="shared" si="4"/>
        <v>2022</v>
      </c>
      <c r="M492" s="282">
        <f t="shared" ca="1" si="5"/>
        <v>2</v>
      </c>
      <c r="N492" s="282">
        <f>MONTH(Таблица10[[#This Row],[Дата погрузки]])</f>
        <v>5</v>
      </c>
      <c r="O492" s="278" t="str">
        <f>Таблица10[[#This Row],[плательщик ЖД тариф]]</f>
        <v>ТрансКонтейнер</v>
      </c>
      <c r="P492" s="278"/>
      <c r="Q492" s="278"/>
      <c r="R492" s="278"/>
      <c r="S492" s="278"/>
      <c r="T492" s="278"/>
      <c r="U492" s="278"/>
      <c r="V492" s="278"/>
      <c r="W492" s="278"/>
      <c r="X492" s="278"/>
      <c r="Y492" s="278"/>
      <c r="Z492" s="278"/>
    </row>
    <row r="493" spans="1:26" ht="13.2">
      <c r="A493" s="278" t="s">
        <v>1471</v>
      </c>
      <c r="B493" s="281">
        <v>44686</v>
      </c>
      <c r="C493" s="278" t="s">
        <v>2018</v>
      </c>
      <c r="D493" s="278">
        <v>40</v>
      </c>
      <c r="E493" s="278" t="s">
        <v>1931</v>
      </c>
      <c r="F493" s="280">
        <v>0.375</v>
      </c>
      <c r="G493" s="281">
        <v>44688</v>
      </c>
      <c r="H493" s="278"/>
      <c r="I493" s="4" t="s">
        <v>99</v>
      </c>
      <c r="J493" s="278" t="s">
        <v>1455</v>
      </c>
      <c r="K493" s="282">
        <f t="shared" si="3"/>
        <v>5</v>
      </c>
      <c r="L493" s="278">
        <f t="shared" si="4"/>
        <v>2022</v>
      </c>
      <c r="M493" s="282">
        <f t="shared" ca="1" si="5"/>
        <v>2</v>
      </c>
      <c r="N493" s="282">
        <f>MONTH(Таблица10[[#This Row],[Дата погрузки]])</f>
        <v>5</v>
      </c>
      <c r="O493" s="278" t="str">
        <f>Таблица10[[#This Row],[плательщик ЖД тариф]]</f>
        <v>ТрансКонтейнер</v>
      </c>
      <c r="P493" s="278"/>
      <c r="Q493" s="278"/>
      <c r="R493" s="278"/>
      <c r="S493" s="278"/>
      <c r="T493" s="278"/>
      <c r="U493" s="278"/>
      <c r="V493" s="278"/>
      <c r="W493" s="278"/>
      <c r="X493" s="278"/>
      <c r="Y493" s="278"/>
      <c r="Z493" s="278"/>
    </row>
    <row r="494" spans="1:26" ht="13.2">
      <c r="A494" s="278" t="s">
        <v>1466</v>
      </c>
      <c r="B494" s="281">
        <v>44686</v>
      </c>
      <c r="C494" s="278" t="s">
        <v>2019</v>
      </c>
      <c r="D494" s="278">
        <v>40</v>
      </c>
      <c r="E494" s="278" t="s">
        <v>1537</v>
      </c>
      <c r="F494" s="280"/>
      <c r="G494" s="281">
        <v>44688</v>
      </c>
      <c r="H494" s="278"/>
      <c r="I494" s="4" t="s">
        <v>99</v>
      </c>
      <c r="J494" s="278" t="s">
        <v>1455</v>
      </c>
      <c r="K494" s="282">
        <f t="shared" si="3"/>
        <v>5</v>
      </c>
      <c r="L494" s="278">
        <f t="shared" si="4"/>
        <v>2022</v>
      </c>
      <c r="M494" s="282">
        <f t="shared" ca="1" si="5"/>
        <v>2</v>
      </c>
      <c r="N494" s="282">
        <f>MONTH(Таблица10[[#This Row],[Дата погрузки]])</f>
        <v>5</v>
      </c>
      <c r="O494" s="278" t="str">
        <f>Таблица10[[#This Row],[плательщик ЖД тариф]]</f>
        <v>ТрансКонтейнер</v>
      </c>
      <c r="P494" s="278"/>
      <c r="Q494" s="278"/>
      <c r="R494" s="278"/>
      <c r="S494" s="278"/>
      <c r="T494" s="278"/>
      <c r="U494" s="278"/>
      <c r="V494" s="278"/>
      <c r="W494" s="278"/>
      <c r="X494" s="278"/>
      <c r="Y494" s="278"/>
      <c r="Z494" s="278"/>
    </row>
    <row r="495" spans="1:26" ht="13.2">
      <c r="A495" s="278" t="s">
        <v>1589</v>
      </c>
      <c r="B495" s="281">
        <v>44687</v>
      </c>
      <c r="C495" s="278" t="s">
        <v>2020</v>
      </c>
      <c r="D495" s="278">
        <v>40</v>
      </c>
      <c r="E495" s="278" t="s">
        <v>1468</v>
      </c>
      <c r="F495" s="280">
        <v>0.41666666666666669</v>
      </c>
      <c r="G495" s="281">
        <v>44688</v>
      </c>
      <c r="H495" s="278"/>
      <c r="I495" s="4" t="s">
        <v>99</v>
      </c>
      <c r="J495" s="278" t="s">
        <v>1455</v>
      </c>
      <c r="K495" s="282">
        <f t="shared" si="3"/>
        <v>5</v>
      </c>
      <c r="L495" s="278">
        <f t="shared" si="4"/>
        <v>2022</v>
      </c>
      <c r="M495" s="282">
        <f t="shared" ca="1" si="5"/>
        <v>1</v>
      </c>
      <c r="N495" s="282">
        <f>MONTH(Таблица10[[#This Row],[Дата погрузки]])</f>
        <v>5</v>
      </c>
      <c r="O495" s="278" t="str">
        <f>Таблица10[[#This Row],[плательщик ЖД тариф]]</f>
        <v>ТрансКонтейнер</v>
      </c>
      <c r="P495" s="278"/>
      <c r="Q495" s="278"/>
      <c r="R495" s="278"/>
      <c r="S495" s="278"/>
      <c r="T495" s="278"/>
      <c r="U495" s="278"/>
      <c r="V495" s="278"/>
      <c r="W495" s="278"/>
      <c r="X495" s="278"/>
      <c r="Y495" s="278"/>
      <c r="Z495" s="278"/>
    </row>
    <row r="496" spans="1:26" ht="13.2">
      <c r="A496" s="278" t="s">
        <v>1471</v>
      </c>
      <c r="B496" s="279">
        <v>44687</v>
      </c>
      <c r="C496" s="278" t="s">
        <v>2021</v>
      </c>
      <c r="D496" s="286">
        <v>40</v>
      </c>
      <c r="E496" s="278" t="s">
        <v>1568</v>
      </c>
      <c r="F496" s="280">
        <v>0.41666666666666669</v>
      </c>
      <c r="G496" s="281">
        <v>44691</v>
      </c>
      <c r="H496" s="278"/>
      <c r="I496" s="4" t="s">
        <v>99</v>
      </c>
      <c r="J496" s="278" t="s">
        <v>1455</v>
      </c>
      <c r="K496" s="282">
        <f t="shared" si="3"/>
        <v>5</v>
      </c>
      <c r="L496" s="278">
        <f t="shared" si="4"/>
        <v>2022</v>
      </c>
      <c r="M496" s="282">
        <f t="shared" ca="1" si="5"/>
        <v>4</v>
      </c>
      <c r="N496" s="282">
        <f>MONTH(Таблица10[[#This Row],[Дата погрузки]])</f>
        <v>5</v>
      </c>
      <c r="O496" s="278" t="str">
        <f>Таблица10[[#This Row],[плательщик ЖД тариф]]</f>
        <v>ТрансКонтейнер</v>
      </c>
      <c r="P496" s="278"/>
      <c r="Q496" s="278"/>
      <c r="R496" s="278"/>
      <c r="S496" s="278"/>
      <c r="T496" s="278"/>
      <c r="U496" s="278"/>
      <c r="V496" s="278"/>
      <c r="W496" s="278"/>
      <c r="X496" s="278"/>
      <c r="Y496" s="278"/>
      <c r="Z496" s="278"/>
    </row>
    <row r="497" spans="1:26" ht="13.2">
      <c r="A497" s="278" t="s">
        <v>1456</v>
      </c>
      <c r="B497" s="281">
        <v>44687</v>
      </c>
      <c r="C497" s="278" t="s">
        <v>2022</v>
      </c>
      <c r="D497" s="278">
        <v>40</v>
      </c>
      <c r="E497" s="278" t="s">
        <v>1537</v>
      </c>
      <c r="F497" s="280">
        <v>4.1666666666666664E-2</v>
      </c>
      <c r="G497" s="281">
        <v>44691</v>
      </c>
      <c r="H497" s="278"/>
      <c r="I497" s="4" t="s">
        <v>99</v>
      </c>
      <c r="J497" s="278" t="s">
        <v>1455</v>
      </c>
      <c r="K497" s="282">
        <f t="shared" si="3"/>
        <v>5</v>
      </c>
      <c r="L497" s="278">
        <f t="shared" si="4"/>
        <v>2022</v>
      </c>
      <c r="M497" s="282">
        <f t="shared" ca="1" si="5"/>
        <v>4</v>
      </c>
      <c r="N497" s="282">
        <f>MONTH(Таблица10[[#This Row],[Дата погрузки]])</f>
        <v>5</v>
      </c>
      <c r="O497" s="278" t="str">
        <f>Таблица10[[#This Row],[плательщик ЖД тариф]]</f>
        <v>ТрансКонтейнер</v>
      </c>
      <c r="P497" s="278"/>
      <c r="Q497" s="278"/>
      <c r="R497" s="278"/>
      <c r="S497" s="278"/>
      <c r="T497" s="278"/>
      <c r="U497" s="278"/>
      <c r="V497" s="278"/>
      <c r="W497" s="278"/>
      <c r="X497" s="278"/>
      <c r="Y497" s="278"/>
      <c r="Z497" s="278"/>
    </row>
    <row r="498" spans="1:26" ht="13.2">
      <c r="A498" s="278" t="s">
        <v>1589</v>
      </c>
      <c r="B498" s="281">
        <v>44692</v>
      </c>
      <c r="C498" s="278" t="s">
        <v>2023</v>
      </c>
      <c r="D498" s="278">
        <v>40</v>
      </c>
      <c r="E498" s="278" t="s">
        <v>1537</v>
      </c>
      <c r="F498" s="280">
        <v>0.41666666666666669</v>
      </c>
      <c r="G498" s="281">
        <v>44693</v>
      </c>
      <c r="H498" s="278"/>
      <c r="I498" s="4" t="s">
        <v>99</v>
      </c>
      <c r="J498" s="278" t="s">
        <v>1455</v>
      </c>
      <c r="K498" s="282">
        <f t="shared" si="3"/>
        <v>5</v>
      </c>
      <c r="L498" s="278">
        <f t="shared" si="4"/>
        <v>2022</v>
      </c>
      <c r="M498" s="282">
        <f t="shared" ca="1" si="5"/>
        <v>1</v>
      </c>
      <c r="N498" s="282">
        <f>MONTH(Таблица10[[#This Row],[Дата погрузки]])</f>
        <v>5</v>
      </c>
      <c r="O498" s="278" t="str">
        <f>Таблица10[[#This Row],[плательщик ЖД тариф]]</f>
        <v>ТрансКонтейнер</v>
      </c>
      <c r="P498" s="278"/>
      <c r="Q498" s="278"/>
      <c r="R498" s="278"/>
      <c r="S498" s="278"/>
      <c r="T498" s="278"/>
      <c r="U498" s="278"/>
      <c r="V498" s="278"/>
      <c r="W498" s="278"/>
      <c r="X498" s="278"/>
      <c r="Y498" s="278"/>
      <c r="Z498" s="278"/>
    </row>
    <row r="499" spans="1:26" ht="13.2">
      <c r="A499" s="278" t="s">
        <v>1589</v>
      </c>
      <c r="B499" s="281">
        <v>44692</v>
      </c>
      <c r="C499" s="278" t="s">
        <v>2024</v>
      </c>
      <c r="D499" s="278">
        <v>40</v>
      </c>
      <c r="E499" s="278" t="s">
        <v>1537</v>
      </c>
      <c r="F499" s="280">
        <v>0.625</v>
      </c>
      <c r="G499" s="281">
        <v>44693</v>
      </c>
      <c r="H499" s="278"/>
      <c r="I499" s="4" t="s">
        <v>99</v>
      </c>
      <c r="J499" s="278" t="s">
        <v>1455</v>
      </c>
      <c r="K499" s="282">
        <f t="shared" si="3"/>
        <v>5</v>
      </c>
      <c r="L499" s="278">
        <f t="shared" si="4"/>
        <v>2022</v>
      </c>
      <c r="M499" s="282">
        <f t="shared" ca="1" si="5"/>
        <v>1</v>
      </c>
      <c r="N499" s="282">
        <f>MONTH(Таблица10[[#This Row],[Дата погрузки]])</f>
        <v>5</v>
      </c>
      <c r="O499" s="278" t="str">
        <f>Таблица10[[#This Row],[плательщик ЖД тариф]]</f>
        <v>ТрансКонтейнер</v>
      </c>
      <c r="P499" s="278"/>
      <c r="Q499" s="278"/>
      <c r="R499" s="278"/>
      <c r="S499" s="278"/>
      <c r="T499" s="278"/>
      <c r="U499" s="278"/>
      <c r="V499" s="278"/>
      <c r="W499" s="278"/>
      <c r="X499" s="278"/>
      <c r="Y499" s="278"/>
      <c r="Z499" s="278"/>
    </row>
    <row r="500" spans="1:26" ht="13.2">
      <c r="A500" s="278" t="s">
        <v>1456</v>
      </c>
      <c r="B500" s="281">
        <v>44692</v>
      </c>
      <c r="C500" s="278" t="s">
        <v>2025</v>
      </c>
      <c r="D500" s="278">
        <v>40</v>
      </c>
      <c r="E500" s="278" t="s">
        <v>1537</v>
      </c>
      <c r="F500" s="280">
        <v>0.5</v>
      </c>
      <c r="G500" s="281">
        <v>44693</v>
      </c>
      <c r="H500" s="278"/>
      <c r="I500" s="4" t="s">
        <v>99</v>
      </c>
      <c r="J500" s="278" t="s">
        <v>1455</v>
      </c>
      <c r="K500" s="282">
        <f t="shared" si="3"/>
        <v>5</v>
      </c>
      <c r="L500" s="278">
        <f t="shared" si="4"/>
        <v>2022</v>
      </c>
      <c r="M500" s="282">
        <f t="shared" ca="1" si="5"/>
        <v>1</v>
      </c>
      <c r="N500" s="282">
        <f>MONTH(Таблица10[[#This Row],[Дата погрузки]])</f>
        <v>5</v>
      </c>
      <c r="O500" s="278" t="str">
        <f>Таблица10[[#This Row],[плательщик ЖД тариф]]</f>
        <v>ТрансКонтейнер</v>
      </c>
      <c r="P500" s="278"/>
      <c r="Q500" s="278"/>
      <c r="R500" s="278"/>
      <c r="S500" s="278"/>
      <c r="T500" s="278"/>
      <c r="U500" s="278"/>
      <c r="V500" s="278"/>
      <c r="W500" s="278"/>
      <c r="X500" s="278"/>
      <c r="Y500" s="278"/>
      <c r="Z500" s="278"/>
    </row>
    <row r="501" spans="1:26" ht="13.2">
      <c r="A501" s="278" t="s">
        <v>1466</v>
      </c>
      <c r="B501" s="281">
        <v>44692</v>
      </c>
      <c r="C501" s="278" t="s">
        <v>2026</v>
      </c>
      <c r="D501" s="278">
        <v>40</v>
      </c>
      <c r="E501" s="278" t="s">
        <v>1537</v>
      </c>
      <c r="F501" s="280"/>
      <c r="G501" s="281">
        <v>44693</v>
      </c>
      <c r="H501" s="278"/>
      <c r="I501" s="4" t="s">
        <v>99</v>
      </c>
      <c r="J501" s="278" t="s">
        <v>1455</v>
      </c>
      <c r="K501" s="282">
        <f t="shared" si="3"/>
        <v>5</v>
      </c>
      <c r="L501" s="278">
        <f t="shared" si="4"/>
        <v>2022</v>
      </c>
      <c r="M501" s="282">
        <f t="shared" ca="1" si="5"/>
        <v>1</v>
      </c>
      <c r="N501" s="282">
        <f>MONTH(Таблица10[[#This Row],[Дата погрузки]])</f>
        <v>5</v>
      </c>
      <c r="O501" s="278" t="str">
        <f>Таблица10[[#This Row],[плательщик ЖД тариф]]</f>
        <v>ТрансКонтейнер</v>
      </c>
      <c r="P501" s="278"/>
      <c r="Q501" s="278"/>
      <c r="R501" s="278"/>
      <c r="S501" s="278"/>
      <c r="T501" s="278"/>
      <c r="U501" s="278"/>
      <c r="V501" s="278"/>
      <c r="W501" s="278"/>
      <c r="X501" s="278"/>
      <c r="Y501" s="278"/>
      <c r="Z501" s="278"/>
    </row>
    <row r="502" spans="1:26" ht="13.2">
      <c r="A502" s="278" t="s">
        <v>1466</v>
      </c>
      <c r="B502" s="281">
        <v>44692</v>
      </c>
      <c r="C502" s="278" t="s">
        <v>2027</v>
      </c>
      <c r="D502" s="278">
        <v>40</v>
      </c>
      <c r="E502" s="278" t="s">
        <v>1537</v>
      </c>
      <c r="F502" s="280"/>
      <c r="G502" s="281">
        <v>44693</v>
      </c>
      <c r="H502" s="278"/>
      <c r="I502" s="4" t="s">
        <v>99</v>
      </c>
      <c r="J502" s="278" t="s">
        <v>1455</v>
      </c>
      <c r="K502" s="282">
        <f t="shared" si="3"/>
        <v>5</v>
      </c>
      <c r="L502" s="278">
        <f t="shared" si="4"/>
        <v>2022</v>
      </c>
      <c r="M502" s="282">
        <f t="shared" ca="1" si="5"/>
        <v>1</v>
      </c>
      <c r="N502" s="282">
        <f>MONTH(Таблица10[[#This Row],[Дата погрузки]])</f>
        <v>5</v>
      </c>
      <c r="O502" s="278" t="str">
        <f>Таблица10[[#This Row],[плательщик ЖД тариф]]</f>
        <v>ТрансКонтейнер</v>
      </c>
      <c r="P502" s="278"/>
      <c r="Q502" s="278"/>
      <c r="R502" s="278"/>
      <c r="S502" s="278"/>
      <c r="T502" s="278"/>
      <c r="U502" s="278"/>
      <c r="V502" s="278"/>
      <c r="W502" s="278"/>
      <c r="X502" s="278"/>
      <c r="Y502" s="278"/>
      <c r="Z502" s="278"/>
    </row>
    <row r="503" spans="1:26" ht="13.2">
      <c r="A503" s="278" t="s">
        <v>1599</v>
      </c>
      <c r="B503" s="281">
        <v>44693</v>
      </c>
      <c r="C503" s="278" t="s">
        <v>2028</v>
      </c>
      <c r="D503" s="278">
        <v>40</v>
      </c>
      <c r="E503" s="278" t="s">
        <v>1568</v>
      </c>
      <c r="F503" s="280">
        <v>0.5</v>
      </c>
      <c r="G503" s="281">
        <v>44695</v>
      </c>
      <c r="H503" s="278"/>
      <c r="I503" s="4" t="s">
        <v>99</v>
      </c>
      <c r="J503" s="278" t="s">
        <v>1455</v>
      </c>
      <c r="K503" s="282">
        <f t="shared" si="3"/>
        <v>5</v>
      </c>
      <c r="L503" s="278">
        <f t="shared" si="4"/>
        <v>2022</v>
      </c>
      <c r="M503" s="282">
        <f t="shared" ca="1" si="5"/>
        <v>2</v>
      </c>
      <c r="N503" s="282">
        <f>MONTH(Таблица10[[#This Row],[Дата погрузки]])</f>
        <v>5</v>
      </c>
      <c r="O503" s="278" t="str">
        <f>Таблица10[[#This Row],[плательщик ЖД тариф]]</f>
        <v>ТрансКонтейнер</v>
      </c>
      <c r="P503" s="278"/>
      <c r="Q503" s="278"/>
      <c r="R503" s="278"/>
      <c r="S503" s="278"/>
      <c r="T503" s="278"/>
      <c r="U503" s="278"/>
      <c r="V503" s="278"/>
      <c r="W503" s="278"/>
      <c r="X503" s="278"/>
      <c r="Y503" s="278"/>
      <c r="Z503" s="278"/>
    </row>
    <row r="504" spans="1:26" ht="13.2">
      <c r="A504" s="278" t="s">
        <v>1471</v>
      </c>
      <c r="B504" s="281">
        <v>44693</v>
      </c>
      <c r="C504" s="278" t="s">
        <v>2029</v>
      </c>
      <c r="D504" s="278">
        <v>40</v>
      </c>
      <c r="E504" s="278" t="s">
        <v>1568</v>
      </c>
      <c r="F504" s="280">
        <v>0.41666666666666669</v>
      </c>
      <c r="G504" s="281">
        <v>44695</v>
      </c>
      <c r="H504" s="278"/>
      <c r="I504" s="4" t="s">
        <v>99</v>
      </c>
      <c r="J504" s="278" t="s">
        <v>1455</v>
      </c>
      <c r="K504" s="282">
        <f t="shared" si="3"/>
        <v>5</v>
      </c>
      <c r="L504" s="278">
        <f t="shared" si="4"/>
        <v>2022</v>
      </c>
      <c r="M504" s="282">
        <f t="shared" ca="1" si="5"/>
        <v>2</v>
      </c>
      <c r="N504" s="282">
        <f>MONTH(Таблица10[[#This Row],[Дата погрузки]])</f>
        <v>5</v>
      </c>
      <c r="O504" s="278" t="str">
        <f>Таблица10[[#This Row],[плательщик ЖД тариф]]</f>
        <v>ТрансКонтейнер</v>
      </c>
      <c r="P504" s="278"/>
      <c r="Q504" s="278"/>
      <c r="R504" s="278"/>
      <c r="S504" s="278"/>
      <c r="T504" s="278"/>
      <c r="U504" s="278"/>
      <c r="V504" s="278"/>
      <c r="W504" s="278"/>
      <c r="X504" s="278"/>
      <c r="Y504" s="278"/>
      <c r="Z504" s="278"/>
    </row>
    <row r="505" spans="1:26" ht="13.2">
      <c r="A505" s="278" t="s">
        <v>1471</v>
      </c>
      <c r="B505" s="281">
        <v>44693</v>
      </c>
      <c r="C505" s="278" t="s">
        <v>2030</v>
      </c>
      <c r="D505" s="278">
        <v>40</v>
      </c>
      <c r="E505" s="278" t="s">
        <v>1568</v>
      </c>
      <c r="F505" s="280">
        <v>0.375</v>
      </c>
      <c r="G505" s="281">
        <v>44695</v>
      </c>
      <c r="H505" s="278"/>
      <c r="I505" s="4" t="s">
        <v>99</v>
      </c>
      <c r="J505" s="278" t="s">
        <v>1455</v>
      </c>
      <c r="K505" s="282">
        <f t="shared" si="3"/>
        <v>5</v>
      </c>
      <c r="L505" s="278">
        <f t="shared" si="4"/>
        <v>2022</v>
      </c>
      <c r="M505" s="282">
        <f t="shared" ca="1" si="5"/>
        <v>2</v>
      </c>
      <c r="N505" s="282">
        <f>MONTH(Таблица10[[#This Row],[Дата погрузки]])</f>
        <v>5</v>
      </c>
      <c r="O505" s="278" t="str">
        <f>Таблица10[[#This Row],[плательщик ЖД тариф]]</f>
        <v>ТрансКонтейнер</v>
      </c>
      <c r="P505" s="278"/>
      <c r="Q505" s="278"/>
      <c r="R505" s="278"/>
      <c r="S505" s="278"/>
      <c r="T505" s="278"/>
      <c r="U505" s="278"/>
      <c r="V505" s="278"/>
      <c r="W505" s="278"/>
      <c r="X505" s="278"/>
      <c r="Y505" s="278"/>
      <c r="Z505" s="278"/>
    </row>
    <row r="506" spans="1:26" ht="13.2">
      <c r="A506" s="278" t="s">
        <v>1934</v>
      </c>
      <c r="B506" s="281">
        <v>44693</v>
      </c>
      <c r="C506" s="278" t="s">
        <v>2031</v>
      </c>
      <c r="D506" s="278">
        <v>40</v>
      </c>
      <c r="E506" s="278" t="s">
        <v>1545</v>
      </c>
      <c r="F506" s="280"/>
      <c r="G506" s="281">
        <v>44695</v>
      </c>
      <c r="H506" s="278"/>
      <c r="I506" s="4" t="s">
        <v>99</v>
      </c>
      <c r="J506" s="278" t="s">
        <v>1455</v>
      </c>
      <c r="K506" s="282">
        <f t="shared" si="3"/>
        <v>5</v>
      </c>
      <c r="L506" s="278">
        <f t="shared" si="4"/>
        <v>2022</v>
      </c>
      <c r="M506" s="282">
        <f t="shared" ca="1" si="5"/>
        <v>2</v>
      </c>
      <c r="N506" s="282">
        <f>MONTH(Таблица10[[#This Row],[Дата погрузки]])</f>
        <v>5</v>
      </c>
      <c r="O506" s="278" t="str">
        <f>Таблица10[[#This Row],[плательщик ЖД тариф]]</f>
        <v>ТрансКонтейнер</v>
      </c>
      <c r="P506" s="278"/>
      <c r="Q506" s="278"/>
      <c r="R506" s="278"/>
      <c r="S506" s="278"/>
      <c r="T506" s="278"/>
      <c r="U506" s="278"/>
      <c r="V506" s="278"/>
      <c r="W506" s="278"/>
      <c r="X506" s="278"/>
      <c r="Y506" s="278"/>
      <c r="Z506" s="278"/>
    </row>
    <row r="507" spans="1:26" ht="13.2">
      <c r="A507" s="278" t="s">
        <v>1456</v>
      </c>
      <c r="B507" s="281">
        <v>44693</v>
      </c>
      <c r="C507" s="278" t="s">
        <v>2032</v>
      </c>
      <c r="D507" s="278">
        <v>40</v>
      </c>
      <c r="E507" s="278" t="s">
        <v>1507</v>
      </c>
      <c r="F507" s="280">
        <v>0.875</v>
      </c>
      <c r="G507" s="281">
        <v>44695</v>
      </c>
      <c r="H507" s="278"/>
      <c r="I507" s="4" t="s">
        <v>99</v>
      </c>
      <c r="J507" s="278" t="s">
        <v>1455</v>
      </c>
      <c r="K507" s="282">
        <f t="shared" si="3"/>
        <v>5</v>
      </c>
      <c r="L507" s="278">
        <f t="shared" si="4"/>
        <v>2022</v>
      </c>
      <c r="M507" s="282">
        <f t="shared" ca="1" si="5"/>
        <v>2</v>
      </c>
      <c r="N507" s="282">
        <f>MONTH(Таблица10[[#This Row],[Дата погрузки]])</f>
        <v>5</v>
      </c>
      <c r="O507" s="278" t="str">
        <f>Таблица10[[#This Row],[плательщик ЖД тариф]]</f>
        <v>ТрансКонтейнер</v>
      </c>
      <c r="P507" s="278"/>
      <c r="Q507" s="278"/>
      <c r="R507" s="278"/>
      <c r="S507" s="278"/>
      <c r="T507" s="278"/>
      <c r="U507" s="278"/>
      <c r="V507" s="278"/>
      <c r="W507" s="278"/>
      <c r="X507" s="278"/>
      <c r="Y507" s="278"/>
      <c r="Z507" s="278"/>
    </row>
    <row r="508" spans="1:26" ht="13.2">
      <c r="A508" s="278" t="s">
        <v>1589</v>
      </c>
      <c r="B508" s="281">
        <v>44694</v>
      </c>
      <c r="C508" s="278" t="s">
        <v>2033</v>
      </c>
      <c r="D508" s="278">
        <v>40</v>
      </c>
      <c r="E508" s="278" t="s">
        <v>1501</v>
      </c>
      <c r="F508" s="280">
        <v>0.41666666666666669</v>
      </c>
      <c r="G508" s="281">
        <v>44695</v>
      </c>
      <c r="H508" s="278"/>
      <c r="I508" s="4" t="s">
        <v>99</v>
      </c>
      <c r="J508" s="278" t="s">
        <v>1455</v>
      </c>
      <c r="K508" s="282">
        <f t="shared" si="3"/>
        <v>5</v>
      </c>
      <c r="L508" s="278">
        <f t="shared" si="4"/>
        <v>2022</v>
      </c>
      <c r="M508" s="282">
        <f t="shared" ca="1" si="5"/>
        <v>1</v>
      </c>
      <c r="N508" s="282">
        <f>MONTH(Таблица10[[#This Row],[Дата погрузки]])</f>
        <v>5</v>
      </c>
      <c r="O508" s="278" t="str">
        <f>Таблица10[[#This Row],[плательщик ЖД тариф]]</f>
        <v>ТрансКонтейнер</v>
      </c>
      <c r="P508" s="278"/>
      <c r="Q508" s="278"/>
      <c r="R508" s="278"/>
      <c r="S508" s="278"/>
      <c r="T508" s="278"/>
      <c r="U508" s="278"/>
      <c r="V508" s="278"/>
      <c r="W508" s="278"/>
      <c r="X508" s="278"/>
      <c r="Y508" s="278"/>
      <c r="Z508" s="278"/>
    </row>
    <row r="509" spans="1:26" ht="13.2">
      <c r="A509" s="278" t="s">
        <v>1497</v>
      </c>
      <c r="B509" s="281">
        <v>44694</v>
      </c>
      <c r="C509" s="278" t="s">
        <v>2034</v>
      </c>
      <c r="D509" s="278">
        <v>40</v>
      </c>
      <c r="E509" s="278" t="s">
        <v>1501</v>
      </c>
      <c r="F509" s="280">
        <v>0.54166666666666663</v>
      </c>
      <c r="G509" s="281">
        <v>44695</v>
      </c>
      <c r="H509" s="278"/>
      <c r="I509" s="4" t="s">
        <v>99</v>
      </c>
      <c r="J509" s="278" t="s">
        <v>1455</v>
      </c>
      <c r="K509" s="282">
        <f t="shared" si="3"/>
        <v>5</v>
      </c>
      <c r="L509" s="278">
        <f t="shared" si="4"/>
        <v>2022</v>
      </c>
      <c r="M509" s="282">
        <f t="shared" ca="1" si="5"/>
        <v>1</v>
      </c>
      <c r="N509" s="282">
        <f>MONTH(Таблица10[[#This Row],[Дата погрузки]])</f>
        <v>5</v>
      </c>
      <c r="O509" s="278" t="str">
        <f>Таблица10[[#This Row],[плательщик ЖД тариф]]</f>
        <v>ТрансКонтейнер</v>
      </c>
      <c r="P509" s="278"/>
      <c r="Q509" s="278"/>
      <c r="R509" s="278"/>
      <c r="S509" s="278"/>
      <c r="T509" s="278"/>
      <c r="U509" s="278"/>
      <c r="V509" s="278"/>
      <c r="W509" s="278"/>
      <c r="X509" s="278"/>
      <c r="Y509" s="278"/>
      <c r="Z509" s="278"/>
    </row>
    <row r="510" spans="1:26" ht="13.2">
      <c r="A510" s="278" t="s">
        <v>1456</v>
      </c>
      <c r="B510" s="281">
        <v>44694</v>
      </c>
      <c r="C510" s="278" t="s">
        <v>2035</v>
      </c>
      <c r="D510" s="278">
        <v>40</v>
      </c>
      <c r="E510" s="278" t="s">
        <v>1501</v>
      </c>
      <c r="F510" s="280">
        <v>0.875</v>
      </c>
      <c r="G510" s="281">
        <v>44695</v>
      </c>
      <c r="H510" s="278"/>
      <c r="I510" s="4" t="s">
        <v>99</v>
      </c>
      <c r="J510" s="278" t="s">
        <v>1455</v>
      </c>
      <c r="K510" s="282">
        <f t="shared" si="3"/>
        <v>5</v>
      </c>
      <c r="L510" s="278">
        <f t="shared" si="4"/>
        <v>2022</v>
      </c>
      <c r="M510" s="282">
        <f t="shared" ca="1" si="5"/>
        <v>1</v>
      </c>
      <c r="N510" s="282">
        <f>MONTH(Таблица10[[#This Row],[Дата погрузки]])</f>
        <v>5</v>
      </c>
      <c r="O510" s="278" t="str">
        <f>Таблица10[[#This Row],[плательщик ЖД тариф]]</f>
        <v>ТрансКонтейнер</v>
      </c>
      <c r="P510" s="278"/>
      <c r="Q510" s="278"/>
      <c r="R510" s="278"/>
      <c r="S510" s="278"/>
      <c r="T510" s="278"/>
      <c r="U510" s="278"/>
      <c r="V510" s="278"/>
      <c r="W510" s="278"/>
      <c r="X510" s="278"/>
      <c r="Y510" s="278"/>
      <c r="Z510" s="278"/>
    </row>
    <row r="511" spans="1:26" ht="13.2">
      <c r="A511" s="278" t="s">
        <v>1456</v>
      </c>
      <c r="B511" s="281">
        <v>44694</v>
      </c>
      <c r="C511" s="278" t="s">
        <v>2036</v>
      </c>
      <c r="D511" s="278">
        <v>40</v>
      </c>
      <c r="E511" s="278" t="s">
        <v>1501</v>
      </c>
      <c r="F511" s="280">
        <v>4.1666666666666664E-2</v>
      </c>
      <c r="G511" s="281">
        <v>44695</v>
      </c>
      <c r="H511" s="278"/>
      <c r="I511" s="4" t="s">
        <v>99</v>
      </c>
      <c r="J511" s="278" t="s">
        <v>1455</v>
      </c>
      <c r="K511" s="282">
        <f t="shared" si="3"/>
        <v>5</v>
      </c>
      <c r="L511" s="278">
        <f t="shared" si="4"/>
        <v>2022</v>
      </c>
      <c r="M511" s="282">
        <f t="shared" ca="1" si="5"/>
        <v>1</v>
      </c>
      <c r="N511" s="282">
        <f>MONTH(Таблица10[[#This Row],[Дата погрузки]])</f>
        <v>5</v>
      </c>
      <c r="O511" s="278" t="str">
        <f>Таблица10[[#This Row],[плательщик ЖД тариф]]</f>
        <v>ТрансКонтейнер</v>
      </c>
      <c r="P511" s="278"/>
      <c r="Q511" s="278"/>
      <c r="R511" s="278"/>
      <c r="S511" s="278"/>
      <c r="T511" s="278"/>
      <c r="U511" s="278"/>
      <c r="V511" s="278"/>
      <c r="W511" s="278"/>
      <c r="X511" s="278"/>
      <c r="Y511" s="278"/>
      <c r="Z511" s="278"/>
    </row>
    <row r="512" spans="1:26" ht="13.2">
      <c r="A512" s="278" t="s">
        <v>1471</v>
      </c>
      <c r="B512" s="281">
        <v>44694</v>
      </c>
      <c r="C512" s="278" t="s">
        <v>2037</v>
      </c>
      <c r="D512" s="278">
        <v>40</v>
      </c>
      <c r="E512" s="278" t="s">
        <v>1501</v>
      </c>
      <c r="F512" s="280">
        <v>0.375</v>
      </c>
      <c r="G512" s="281">
        <v>44695</v>
      </c>
      <c r="H512" s="278"/>
      <c r="I512" s="4" t="s">
        <v>99</v>
      </c>
      <c r="J512" s="278" t="s">
        <v>1455</v>
      </c>
      <c r="K512" s="282">
        <f t="shared" ref="K512:K766" si="6">IF(B512="","",MONTH(B512))</f>
        <v>5</v>
      </c>
      <c r="L512" s="278">
        <f t="shared" ref="L512:L766" si="7">IF(B512="","",YEAR(B512))</f>
        <v>2022</v>
      </c>
      <c r="M512" s="282">
        <f t="shared" ref="M512:M766" ca="1" si="8">IF(B512&gt;TODAY(),"",IF(G512="",TODAY()-B512,G512-B512))</f>
        <v>1</v>
      </c>
      <c r="N512" s="282">
        <f>MONTH(Таблица10[[#This Row],[Дата погрузки]])</f>
        <v>5</v>
      </c>
      <c r="O512" s="278" t="str">
        <f>Таблица10[[#This Row],[плательщик ЖД тариф]]</f>
        <v>ТрансКонтейнер</v>
      </c>
      <c r="P512" s="278"/>
      <c r="Q512" s="278"/>
      <c r="R512" s="278"/>
      <c r="S512" s="278"/>
      <c r="T512" s="278"/>
      <c r="U512" s="278"/>
      <c r="V512" s="278"/>
      <c r="W512" s="278"/>
      <c r="X512" s="278"/>
      <c r="Y512" s="278"/>
      <c r="Z512" s="278"/>
    </row>
    <row r="513" spans="1:26" ht="13.2">
      <c r="A513" s="278" t="s">
        <v>1489</v>
      </c>
      <c r="B513" s="281">
        <v>44695</v>
      </c>
      <c r="C513" s="278" t="s">
        <v>2038</v>
      </c>
      <c r="D513" s="278">
        <v>40</v>
      </c>
      <c r="E513" s="278" t="s">
        <v>1470</v>
      </c>
      <c r="F513" s="280">
        <v>0.375</v>
      </c>
      <c r="G513" s="281">
        <v>44698</v>
      </c>
      <c r="H513" s="278"/>
      <c r="I513" s="4" t="s">
        <v>99</v>
      </c>
      <c r="J513" s="278" t="s">
        <v>1455</v>
      </c>
      <c r="K513" s="282">
        <f t="shared" si="6"/>
        <v>5</v>
      </c>
      <c r="L513" s="278">
        <f t="shared" si="7"/>
        <v>2022</v>
      </c>
      <c r="M513" s="282">
        <f t="shared" ca="1" si="8"/>
        <v>3</v>
      </c>
      <c r="N513" s="282">
        <f>MONTH(Таблица10[[#This Row],[Дата погрузки]])</f>
        <v>5</v>
      </c>
      <c r="O513" s="278" t="str">
        <f>Таблица10[[#This Row],[плательщик ЖД тариф]]</f>
        <v>ТрансКонтейнер</v>
      </c>
      <c r="P513" s="278"/>
      <c r="Q513" s="278"/>
      <c r="R513" s="278"/>
      <c r="S513" s="278"/>
      <c r="T513" s="278"/>
      <c r="U513" s="278"/>
      <c r="V513" s="278"/>
      <c r="W513" s="278"/>
      <c r="X513" s="278"/>
      <c r="Y513" s="278"/>
      <c r="Z513" s="278"/>
    </row>
    <row r="514" spans="1:26" ht="13.2">
      <c r="A514" s="278" t="s">
        <v>1471</v>
      </c>
      <c r="B514" s="281">
        <v>44695</v>
      </c>
      <c r="C514" s="278" t="s">
        <v>2039</v>
      </c>
      <c r="D514" s="278">
        <v>40</v>
      </c>
      <c r="E514" s="278" t="s">
        <v>1470</v>
      </c>
      <c r="F514" s="280">
        <v>0.41666666666666669</v>
      </c>
      <c r="G514" s="281">
        <v>44698</v>
      </c>
      <c r="H514" s="278"/>
      <c r="I514" s="4" t="s">
        <v>99</v>
      </c>
      <c r="J514" s="278" t="s">
        <v>1455</v>
      </c>
      <c r="K514" s="282">
        <f t="shared" si="6"/>
        <v>5</v>
      </c>
      <c r="L514" s="278">
        <f t="shared" si="7"/>
        <v>2022</v>
      </c>
      <c r="M514" s="282">
        <f t="shared" ca="1" si="8"/>
        <v>3</v>
      </c>
      <c r="N514" s="282">
        <f>MONTH(Таблица10[[#This Row],[Дата погрузки]])</f>
        <v>5</v>
      </c>
      <c r="O514" s="278" t="str">
        <f>Таблица10[[#This Row],[плательщик ЖД тариф]]</f>
        <v>ТрансКонтейнер</v>
      </c>
      <c r="P514" s="278"/>
      <c r="Q514" s="278"/>
      <c r="R514" s="278"/>
      <c r="S514" s="278"/>
      <c r="T514" s="278"/>
      <c r="U514" s="278"/>
      <c r="V514" s="278"/>
      <c r="W514" s="278"/>
      <c r="X514" s="278"/>
      <c r="Y514" s="278"/>
      <c r="Z514" s="278"/>
    </row>
    <row r="515" spans="1:26" ht="13.2">
      <c r="A515" s="278" t="s">
        <v>1589</v>
      </c>
      <c r="B515" s="281">
        <v>44697</v>
      </c>
      <c r="C515" s="278" t="s">
        <v>2040</v>
      </c>
      <c r="D515" s="278">
        <v>40</v>
      </c>
      <c r="E515" s="278" t="s">
        <v>1537</v>
      </c>
      <c r="F515" s="280">
        <v>0.41666666666666669</v>
      </c>
      <c r="G515" s="281">
        <v>44698</v>
      </c>
      <c r="H515" s="278"/>
      <c r="I515" s="4" t="s">
        <v>99</v>
      </c>
      <c r="J515" s="278" t="s">
        <v>1455</v>
      </c>
      <c r="K515" s="282">
        <f t="shared" si="6"/>
        <v>5</v>
      </c>
      <c r="L515" s="278">
        <f t="shared" si="7"/>
        <v>2022</v>
      </c>
      <c r="M515" s="282">
        <f t="shared" ca="1" si="8"/>
        <v>1</v>
      </c>
      <c r="N515" s="282">
        <f>MONTH(Таблица10[[#This Row],[Дата погрузки]])</f>
        <v>5</v>
      </c>
      <c r="O515" s="278" t="str">
        <f>Таблица10[[#This Row],[плательщик ЖД тариф]]</f>
        <v>ТрансКонтейнер</v>
      </c>
      <c r="P515" s="278"/>
      <c r="Q515" s="278"/>
      <c r="R515" s="278"/>
      <c r="S515" s="278"/>
      <c r="T515" s="278"/>
      <c r="U515" s="278"/>
      <c r="V515" s="278"/>
      <c r="W515" s="278"/>
      <c r="X515" s="278"/>
      <c r="Y515" s="278"/>
      <c r="Z515" s="278"/>
    </row>
    <row r="516" spans="1:26" ht="13.2">
      <c r="A516" s="278" t="s">
        <v>1599</v>
      </c>
      <c r="B516" s="281">
        <v>44697</v>
      </c>
      <c r="C516" s="278" t="s">
        <v>2041</v>
      </c>
      <c r="D516" s="278">
        <v>40</v>
      </c>
      <c r="E516" s="278" t="s">
        <v>1537</v>
      </c>
      <c r="F516" s="280">
        <v>0.54166666666666663</v>
      </c>
      <c r="G516" s="281">
        <v>44698</v>
      </c>
      <c r="H516" s="278"/>
      <c r="I516" s="4" t="s">
        <v>99</v>
      </c>
      <c r="J516" s="278" t="s">
        <v>1455</v>
      </c>
      <c r="K516" s="282">
        <f t="shared" si="6"/>
        <v>5</v>
      </c>
      <c r="L516" s="278">
        <f t="shared" si="7"/>
        <v>2022</v>
      </c>
      <c r="M516" s="282">
        <f t="shared" ca="1" si="8"/>
        <v>1</v>
      </c>
      <c r="N516" s="282">
        <f>MONTH(Таблица10[[#This Row],[Дата погрузки]])</f>
        <v>5</v>
      </c>
      <c r="O516" s="278" t="str">
        <f>Таблица10[[#This Row],[плательщик ЖД тариф]]</f>
        <v>ТрансКонтейнер</v>
      </c>
      <c r="P516" s="278"/>
      <c r="Q516" s="278"/>
      <c r="R516" s="278"/>
      <c r="S516" s="278"/>
      <c r="T516" s="278"/>
      <c r="U516" s="278"/>
      <c r="V516" s="278"/>
      <c r="W516" s="278"/>
      <c r="X516" s="278"/>
      <c r="Y516" s="278"/>
      <c r="Z516" s="278"/>
    </row>
    <row r="517" spans="1:26" ht="13.2">
      <c r="A517" s="278" t="s">
        <v>1558</v>
      </c>
      <c r="B517" s="281">
        <v>44697</v>
      </c>
      <c r="C517" s="278" t="s">
        <v>2042</v>
      </c>
      <c r="D517" s="278">
        <v>40</v>
      </c>
      <c r="E517" s="278" t="s">
        <v>1537</v>
      </c>
      <c r="F517" s="280">
        <v>0.625</v>
      </c>
      <c r="G517" s="281">
        <v>44698</v>
      </c>
      <c r="H517" s="278"/>
      <c r="I517" s="4" t="s">
        <v>99</v>
      </c>
      <c r="J517" s="278" t="s">
        <v>1455</v>
      </c>
      <c r="K517" s="282">
        <f t="shared" si="6"/>
        <v>5</v>
      </c>
      <c r="L517" s="278">
        <f t="shared" si="7"/>
        <v>2022</v>
      </c>
      <c r="M517" s="282">
        <f t="shared" ca="1" si="8"/>
        <v>1</v>
      </c>
      <c r="N517" s="282">
        <f>MONTH(Таблица10[[#This Row],[Дата погрузки]])</f>
        <v>5</v>
      </c>
      <c r="O517" s="278" t="str">
        <f>Таблица10[[#This Row],[плательщик ЖД тариф]]</f>
        <v>ТрансКонтейнер</v>
      </c>
      <c r="P517" s="278"/>
      <c r="Q517" s="278"/>
      <c r="R517" s="278"/>
      <c r="S517" s="278"/>
      <c r="T517" s="278"/>
      <c r="U517" s="278"/>
      <c r="V517" s="278"/>
      <c r="W517" s="278"/>
      <c r="X517" s="278"/>
      <c r="Y517" s="278"/>
      <c r="Z517" s="278"/>
    </row>
    <row r="518" spans="1:26" ht="13.2">
      <c r="A518" s="278" t="s">
        <v>1456</v>
      </c>
      <c r="B518" s="281">
        <v>44697</v>
      </c>
      <c r="C518" s="278" t="s">
        <v>2043</v>
      </c>
      <c r="D518" s="278">
        <v>40</v>
      </c>
      <c r="E518" s="278" t="s">
        <v>1537</v>
      </c>
      <c r="F518" s="280">
        <v>0.58333333333333337</v>
      </c>
      <c r="G518" s="281">
        <v>44698</v>
      </c>
      <c r="H518" s="278"/>
      <c r="I518" s="4" t="s">
        <v>99</v>
      </c>
      <c r="J518" s="278" t="s">
        <v>1455</v>
      </c>
      <c r="K518" s="282">
        <f t="shared" si="6"/>
        <v>5</v>
      </c>
      <c r="L518" s="278">
        <f t="shared" si="7"/>
        <v>2022</v>
      </c>
      <c r="M518" s="282">
        <f t="shared" ca="1" si="8"/>
        <v>1</v>
      </c>
      <c r="N518" s="282">
        <f>MONTH(Таблица10[[#This Row],[Дата погрузки]])</f>
        <v>5</v>
      </c>
      <c r="O518" s="278" t="str">
        <f>Таблица10[[#This Row],[плательщик ЖД тариф]]</f>
        <v>ТрансКонтейнер</v>
      </c>
      <c r="P518" s="278"/>
      <c r="Q518" s="278"/>
      <c r="R518" s="278"/>
      <c r="S518" s="278"/>
      <c r="T518" s="278"/>
      <c r="U518" s="278"/>
      <c r="V518" s="278"/>
      <c r="W518" s="278"/>
      <c r="X518" s="278"/>
      <c r="Y518" s="278"/>
      <c r="Z518" s="278"/>
    </row>
    <row r="519" spans="1:26" ht="13.2">
      <c r="A519" s="278" t="s">
        <v>1456</v>
      </c>
      <c r="B519" s="281">
        <v>44697</v>
      </c>
      <c r="C519" s="278" t="s">
        <v>2044</v>
      </c>
      <c r="D519" s="278">
        <v>40</v>
      </c>
      <c r="E519" s="278" t="s">
        <v>1537</v>
      </c>
      <c r="F519" s="280">
        <v>0.875</v>
      </c>
      <c r="G519" s="281">
        <v>44698</v>
      </c>
      <c r="H519" s="278"/>
      <c r="I519" s="4" t="s">
        <v>99</v>
      </c>
      <c r="J519" s="278" t="s">
        <v>1455</v>
      </c>
      <c r="K519" s="282">
        <f t="shared" si="6"/>
        <v>5</v>
      </c>
      <c r="L519" s="278">
        <f t="shared" si="7"/>
        <v>2022</v>
      </c>
      <c r="M519" s="282">
        <f t="shared" ca="1" si="8"/>
        <v>1</v>
      </c>
      <c r="N519" s="282">
        <f>MONTH(Таблица10[[#This Row],[Дата погрузки]])</f>
        <v>5</v>
      </c>
      <c r="O519" s="278" t="str">
        <f>Таблица10[[#This Row],[плательщик ЖД тариф]]</f>
        <v>ТрансКонтейнер</v>
      </c>
      <c r="P519" s="278"/>
      <c r="Q519" s="278"/>
      <c r="R519" s="278"/>
      <c r="S519" s="278"/>
      <c r="T519" s="278"/>
      <c r="U519" s="278"/>
      <c r="V519" s="278"/>
      <c r="W519" s="278"/>
      <c r="X519" s="278"/>
      <c r="Y519" s="278"/>
      <c r="Z519" s="278"/>
    </row>
    <row r="520" spans="1:26" ht="13.2">
      <c r="A520" s="278" t="s">
        <v>1456</v>
      </c>
      <c r="B520" s="281">
        <v>44697</v>
      </c>
      <c r="C520" s="278" t="s">
        <v>2045</v>
      </c>
      <c r="D520" s="278">
        <v>40</v>
      </c>
      <c r="E520" s="278" t="s">
        <v>1501</v>
      </c>
      <c r="F520" s="280">
        <v>4.1666666666666664E-2</v>
      </c>
      <c r="G520" s="281">
        <v>44698</v>
      </c>
      <c r="H520" s="278"/>
      <c r="I520" s="4" t="s">
        <v>99</v>
      </c>
      <c r="J520" s="278" t="s">
        <v>1455</v>
      </c>
      <c r="K520" s="282">
        <f t="shared" si="6"/>
        <v>5</v>
      </c>
      <c r="L520" s="278">
        <f t="shared" si="7"/>
        <v>2022</v>
      </c>
      <c r="M520" s="282">
        <f t="shared" ca="1" si="8"/>
        <v>1</v>
      </c>
      <c r="N520" s="282">
        <f>MONTH(Таблица10[[#This Row],[Дата погрузки]])</f>
        <v>5</v>
      </c>
      <c r="O520" s="278" t="str">
        <f>Таблица10[[#This Row],[плательщик ЖД тариф]]</f>
        <v>ТрансКонтейнер</v>
      </c>
      <c r="P520" s="278"/>
      <c r="Q520" s="278"/>
      <c r="R520" s="278"/>
      <c r="S520" s="278"/>
      <c r="T520" s="278"/>
      <c r="U520" s="278"/>
      <c r="V520" s="278"/>
      <c r="W520" s="278"/>
      <c r="X520" s="278"/>
      <c r="Y520" s="278"/>
      <c r="Z520" s="278"/>
    </row>
    <row r="521" spans="1:26" ht="13.2">
      <c r="A521" s="278" t="s">
        <v>1466</v>
      </c>
      <c r="B521" s="281">
        <v>44697</v>
      </c>
      <c r="C521" s="278" t="s">
        <v>2046</v>
      </c>
      <c r="D521" s="278">
        <v>40</v>
      </c>
      <c r="E521" s="278" t="s">
        <v>1470</v>
      </c>
      <c r="F521" s="280"/>
      <c r="G521" s="281">
        <v>44698</v>
      </c>
      <c r="H521" s="278"/>
      <c r="I521" s="4" t="s">
        <v>99</v>
      </c>
      <c r="J521" s="278" t="s">
        <v>1455</v>
      </c>
      <c r="K521" s="282">
        <f t="shared" si="6"/>
        <v>5</v>
      </c>
      <c r="L521" s="278">
        <f t="shared" si="7"/>
        <v>2022</v>
      </c>
      <c r="M521" s="282">
        <f t="shared" ca="1" si="8"/>
        <v>1</v>
      </c>
      <c r="N521" s="282">
        <f>MONTH(Таблица10[[#This Row],[Дата погрузки]])</f>
        <v>5</v>
      </c>
      <c r="O521" s="278" t="str">
        <f>Таблица10[[#This Row],[плательщик ЖД тариф]]</f>
        <v>ТрансКонтейнер</v>
      </c>
      <c r="P521" s="278"/>
      <c r="Q521" s="278"/>
      <c r="R521" s="278"/>
      <c r="S521" s="278"/>
      <c r="T521" s="278"/>
      <c r="U521" s="278"/>
      <c r="V521" s="278"/>
      <c r="W521" s="278"/>
      <c r="X521" s="278"/>
      <c r="Y521" s="278"/>
      <c r="Z521" s="278"/>
    </row>
    <row r="522" spans="1:26" ht="13.2">
      <c r="A522" s="278" t="s">
        <v>1466</v>
      </c>
      <c r="B522" s="281">
        <v>44697</v>
      </c>
      <c r="C522" s="278" t="s">
        <v>2047</v>
      </c>
      <c r="D522" s="278">
        <v>40</v>
      </c>
      <c r="E522" s="278" t="s">
        <v>1470</v>
      </c>
      <c r="F522" s="280"/>
      <c r="G522" s="281">
        <v>44698</v>
      </c>
      <c r="H522" s="278"/>
      <c r="I522" s="4" t="s">
        <v>99</v>
      </c>
      <c r="J522" s="278" t="s">
        <v>1455</v>
      </c>
      <c r="K522" s="282">
        <f t="shared" si="6"/>
        <v>5</v>
      </c>
      <c r="L522" s="278">
        <f t="shared" si="7"/>
        <v>2022</v>
      </c>
      <c r="M522" s="282">
        <f t="shared" ca="1" si="8"/>
        <v>1</v>
      </c>
      <c r="N522" s="282">
        <f>MONTH(Таблица10[[#This Row],[Дата погрузки]])</f>
        <v>5</v>
      </c>
      <c r="O522" s="278" t="str">
        <f>Таблица10[[#This Row],[плательщик ЖД тариф]]</f>
        <v>ТрансКонтейнер</v>
      </c>
      <c r="P522" s="278"/>
      <c r="Q522" s="278"/>
      <c r="R522" s="278"/>
      <c r="S522" s="278"/>
      <c r="T522" s="278"/>
      <c r="U522" s="278"/>
      <c r="V522" s="278"/>
      <c r="W522" s="278"/>
      <c r="X522" s="278"/>
      <c r="Y522" s="278"/>
      <c r="Z522" s="278"/>
    </row>
    <row r="523" spans="1:26" ht="13.2">
      <c r="A523" s="278" t="s">
        <v>1789</v>
      </c>
      <c r="B523" s="281">
        <v>44698</v>
      </c>
      <c r="C523" s="278" t="s">
        <v>2048</v>
      </c>
      <c r="D523" s="278">
        <v>40</v>
      </c>
      <c r="E523" s="278" t="s">
        <v>1501</v>
      </c>
      <c r="F523" s="280">
        <v>0.45833333333333331</v>
      </c>
      <c r="G523" s="281">
        <v>44702</v>
      </c>
      <c r="H523" s="278"/>
      <c r="I523" s="4" t="s">
        <v>99</v>
      </c>
      <c r="J523" s="278" t="s">
        <v>1455</v>
      </c>
      <c r="K523" s="282">
        <f t="shared" si="6"/>
        <v>5</v>
      </c>
      <c r="L523" s="278">
        <f t="shared" si="7"/>
        <v>2022</v>
      </c>
      <c r="M523" s="282">
        <f t="shared" ca="1" si="8"/>
        <v>4</v>
      </c>
      <c r="N523" s="282">
        <f>MONTH(Таблица10[[#This Row],[Дата погрузки]])</f>
        <v>5</v>
      </c>
      <c r="O523" s="278" t="str">
        <f>Таблица10[[#This Row],[плательщик ЖД тариф]]</f>
        <v>ТрансКонтейнер</v>
      </c>
      <c r="P523" s="278"/>
      <c r="Q523" s="278"/>
      <c r="R523" s="278"/>
      <c r="S523" s="278"/>
      <c r="T523" s="278"/>
      <c r="U523" s="278"/>
      <c r="V523" s="278"/>
      <c r="W523" s="278"/>
      <c r="X523" s="278"/>
      <c r="Y523" s="278"/>
      <c r="Z523" s="278"/>
    </row>
    <row r="524" spans="1:26" ht="13.2">
      <c r="A524" s="278" t="s">
        <v>1589</v>
      </c>
      <c r="B524" s="281">
        <v>44698</v>
      </c>
      <c r="C524" s="278" t="s">
        <v>2049</v>
      </c>
      <c r="D524" s="278">
        <v>40</v>
      </c>
      <c r="E524" s="278" t="s">
        <v>1501</v>
      </c>
      <c r="F524" s="280">
        <v>0.41666666666666669</v>
      </c>
      <c r="G524" s="281">
        <v>44702</v>
      </c>
      <c r="H524" s="278"/>
      <c r="I524" s="4" t="s">
        <v>99</v>
      </c>
      <c r="J524" s="278" t="s">
        <v>1455</v>
      </c>
      <c r="K524" s="282">
        <f t="shared" si="6"/>
        <v>5</v>
      </c>
      <c r="L524" s="278">
        <f t="shared" si="7"/>
        <v>2022</v>
      </c>
      <c r="M524" s="282">
        <f t="shared" ca="1" si="8"/>
        <v>4</v>
      </c>
      <c r="N524" s="282">
        <f>MONTH(Таблица10[[#This Row],[Дата погрузки]])</f>
        <v>5</v>
      </c>
      <c r="O524" s="278" t="str">
        <f>Таблица10[[#This Row],[плательщик ЖД тариф]]</f>
        <v>ТрансКонтейнер</v>
      </c>
      <c r="P524" s="278"/>
      <c r="Q524" s="278"/>
      <c r="R524" s="278"/>
      <c r="S524" s="278"/>
      <c r="T524" s="278"/>
      <c r="U524" s="278"/>
      <c r="V524" s="278"/>
      <c r="W524" s="278"/>
      <c r="X524" s="278"/>
      <c r="Y524" s="278"/>
      <c r="Z524" s="278"/>
    </row>
    <row r="525" spans="1:26" ht="13.2">
      <c r="A525" s="278" t="s">
        <v>1497</v>
      </c>
      <c r="B525" s="281">
        <v>44698</v>
      </c>
      <c r="C525" s="278" t="s">
        <v>2050</v>
      </c>
      <c r="D525" s="278">
        <v>40</v>
      </c>
      <c r="E525" s="278" t="s">
        <v>1501</v>
      </c>
      <c r="F525" s="280">
        <v>0.33333333333333331</v>
      </c>
      <c r="G525" s="281">
        <v>44702</v>
      </c>
      <c r="H525" s="278"/>
      <c r="I525" s="4" t="s">
        <v>99</v>
      </c>
      <c r="J525" s="278" t="s">
        <v>1455</v>
      </c>
      <c r="K525" s="282">
        <f t="shared" si="6"/>
        <v>5</v>
      </c>
      <c r="L525" s="278">
        <f t="shared" si="7"/>
        <v>2022</v>
      </c>
      <c r="M525" s="282">
        <f t="shared" ca="1" si="8"/>
        <v>4</v>
      </c>
      <c r="N525" s="282">
        <f>MONTH(Таблица10[[#This Row],[Дата погрузки]])</f>
        <v>5</v>
      </c>
      <c r="O525" s="278" t="str">
        <f>Таблица10[[#This Row],[плательщик ЖД тариф]]</f>
        <v>ТрансКонтейнер</v>
      </c>
      <c r="P525" s="278"/>
      <c r="Q525" s="278"/>
      <c r="R525" s="278"/>
      <c r="S525" s="278"/>
      <c r="T525" s="278"/>
      <c r="U525" s="278"/>
      <c r="V525" s="278"/>
      <c r="W525" s="278"/>
      <c r="X525" s="278"/>
      <c r="Y525" s="278"/>
      <c r="Z525" s="278"/>
    </row>
    <row r="526" spans="1:26" ht="13.2">
      <c r="A526" s="278" t="s">
        <v>1466</v>
      </c>
      <c r="B526" s="281">
        <v>44698</v>
      </c>
      <c r="C526" s="278" t="s">
        <v>2051</v>
      </c>
      <c r="D526" s="278">
        <v>40</v>
      </c>
      <c r="E526" s="278" t="s">
        <v>1537</v>
      </c>
      <c r="F526" s="280"/>
      <c r="G526" s="281">
        <v>44702</v>
      </c>
      <c r="H526" s="278"/>
      <c r="I526" s="4" t="s">
        <v>99</v>
      </c>
      <c r="J526" s="278" t="s">
        <v>1455</v>
      </c>
      <c r="K526" s="282">
        <f t="shared" si="6"/>
        <v>5</v>
      </c>
      <c r="L526" s="278">
        <f t="shared" si="7"/>
        <v>2022</v>
      </c>
      <c r="M526" s="282">
        <f t="shared" ca="1" si="8"/>
        <v>4</v>
      </c>
      <c r="N526" s="282">
        <f>MONTH(Таблица10[[#This Row],[Дата погрузки]])</f>
        <v>5</v>
      </c>
      <c r="O526" s="278" t="str">
        <f>Таблица10[[#This Row],[плательщик ЖД тариф]]</f>
        <v>ТрансКонтейнер</v>
      </c>
      <c r="P526" s="278"/>
      <c r="Q526" s="278"/>
      <c r="R526" s="278"/>
      <c r="S526" s="278"/>
      <c r="T526" s="278"/>
      <c r="U526" s="278"/>
      <c r="V526" s="278"/>
      <c r="W526" s="278"/>
      <c r="X526" s="278"/>
      <c r="Y526" s="278"/>
      <c r="Z526" s="278"/>
    </row>
    <row r="527" spans="1:26" ht="13.2">
      <c r="A527" s="278" t="s">
        <v>1456</v>
      </c>
      <c r="B527" s="281">
        <v>44698</v>
      </c>
      <c r="C527" s="278" t="s">
        <v>2052</v>
      </c>
      <c r="D527" s="278">
        <v>40</v>
      </c>
      <c r="E527" s="278" t="s">
        <v>1537</v>
      </c>
      <c r="F527" s="280">
        <v>0.875</v>
      </c>
      <c r="G527" s="281">
        <v>44702</v>
      </c>
      <c r="H527" s="278"/>
      <c r="I527" s="4" t="s">
        <v>99</v>
      </c>
      <c r="J527" s="278" t="s">
        <v>1455</v>
      </c>
      <c r="K527" s="282">
        <f t="shared" si="6"/>
        <v>5</v>
      </c>
      <c r="L527" s="278">
        <f t="shared" si="7"/>
        <v>2022</v>
      </c>
      <c r="M527" s="282">
        <f t="shared" ca="1" si="8"/>
        <v>4</v>
      </c>
      <c r="N527" s="282">
        <f>MONTH(Таблица10[[#This Row],[Дата погрузки]])</f>
        <v>5</v>
      </c>
      <c r="O527" s="278" t="str">
        <f>Таблица10[[#This Row],[плательщик ЖД тариф]]</f>
        <v>ТрансКонтейнер</v>
      </c>
      <c r="P527" s="278"/>
      <c r="Q527" s="278"/>
      <c r="R527" s="278"/>
      <c r="S527" s="278"/>
      <c r="T527" s="278"/>
      <c r="U527" s="278"/>
      <c r="V527" s="278"/>
      <c r="W527" s="278"/>
      <c r="X527" s="278"/>
      <c r="Y527" s="278"/>
      <c r="Z527" s="278"/>
    </row>
    <row r="528" spans="1:26" ht="13.2">
      <c r="A528" s="278" t="s">
        <v>1456</v>
      </c>
      <c r="B528" s="281">
        <v>44698</v>
      </c>
      <c r="C528" s="278" t="s">
        <v>2053</v>
      </c>
      <c r="D528" s="278">
        <v>40</v>
      </c>
      <c r="E528" s="278" t="s">
        <v>1501</v>
      </c>
      <c r="F528" s="280">
        <v>4.1666666666666664E-2</v>
      </c>
      <c r="G528" s="281">
        <v>44702</v>
      </c>
      <c r="H528" s="278"/>
      <c r="I528" s="4" t="s">
        <v>99</v>
      </c>
      <c r="J528" s="278" t="s">
        <v>1455</v>
      </c>
      <c r="K528" s="282">
        <f t="shared" si="6"/>
        <v>5</v>
      </c>
      <c r="L528" s="278">
        <f t="shared" si="7"/>
        <v>2022</v>
      </c>
      <c r="M528" s="282">
        <f t="shared" ca="1" si="8"/>
        <v>4</v>
      </c>
      <c r="N528" s="282">
        <f>MONTH(Таблица10[[#This Row],[Дата погрузки]])</f>
        <v>5</v>
      </c>
      <c r="O528" s="278" t="str">
        <f>Таблица10[[#This Row],[плательщик ЖД тариф]]</f>
        <v>ТрансКонтейнер</v>
      </c>
      <c r="P528" s="278"/>
      <c r="Q528" s="278"/>
      <c r="R528" s="278"/>
      <c r="S528" s="278"/>
      <c r="T528" s="278"/>
      <c r="U528" s="278"/>
      <c r="V528" s="278"/>
      <c r="W528" s="278"/>
      <c r="X528" s="278"/>
      <c r="Y528" s="278"/>
      <c r="Z528" s="278"/>
    </row>
    <row r="529" spans="1:26" ht="13.2">
      <c r="A529" s="278" t="s">
        <v>1497</v>
      </c>
      <c r="B529" s="281">
        <v>44699</v>
      </c>
      <c r="C529" s="278" t="s">
        <v>2054</v>
      </c>
      <c r="D529" s="278">
        <v>40</v>
      </c>
      <c r="E529" s="278" t="s">
        <v>1501</v>
      </c>
      <c r="F529" s="280">
        <v>0.45833333333333331</v>
      </c>
      <c r="G529" s="281">
        <v>44702</v>
      </c>
      <c r="H529" s="278"/>
      <c r="I529" s="4" t="s">
        <v>99</v>
      </c>
      <c r="J529" s="278" t="s">
        <v>1455</v>
      </c>
      <c r="K529" s="282">
        <f t="shared" si="6"/>
        <v>5</v>
      </c>
      <c r="L529" s="278">
        <f t="shared" si="7"/>
        <v>2022</v>
      </c>
      <c r="M529" s="282">
        <f t="shared" ca="1" si="8"/>
        <v>3</v>
      </c>
      <c r="N529" s="282">
        <f>MONTH(Таблица10[[#This Row],[Дата погрузки]])</f>
        <v>5</v>
      </c>
      <c r="O529" s="278" t="str">
        <f>Таблица10[[#This Row],[плательщик ЖД тариф]]</f>
        <v>ТрансКонтейнер</v>
      </c>
      <c r="P529" s="278"/>
      <c r="Q529" s="278"/>
      <c r="R529" s="278"/>
      <c r="S529" s="278"/>
      <c r="T529" s="278"/>
      <c r="U529" s="278"/>
      <c r="V529" s="278"/>
      <c r="W529" s="278"/>
      <c r="X529" s="278"/>
      <c r="Y529" s="278"/>
      <c r="Z529" s="278"/>
    </row>
    <row r="530" spans="1:26" ht="13.2">
      <c r="A530" s="278" t="s">
        <v>1489</v>
      </c>
      <c r="B530" s="281">
        <v>44699</v>
      </c>
      <c r="C530" s="278" t="s">
        <v>2055</v>
      </c>
      <c r="D530" s="278">
        <v>40</v>
      </c>
      <c r="E530" s="278" t="s">
        <v>1501</v>
      </c>
      <c r="F530" s="280">
        <v>0.375</v>
      </c>
      <c r="G530" s="281">
        <v>44702</v>
      </c>
      <c r="H530" s="278"/>
      <c r="I530" s="4" t="s">
        <v>99</v>
      </c>
      <c r="J530" s="278" t="s">
        <v>1455</v>
      </c>
      <c r="K530" s="282">
        <f t="shared" si="6"/>
        <v>5</v>
      </c>
      <c r="L530" s="278">
        <f t="shared" si="7"/>
        <v>2022</v>
      </c>
      <c r="M530" s="282">
        <f t="shared" ca="1" si="8"/>
        <v>3</v>
      </c>
      <c r="N530" s="282">
        <f>MONTH(Таблица10[[#This Row],[Дата погрузки]])</f>
        <v>5</v>
      </c>
      <c r="O530" s="278" t="str">
        <f>Таблица10[[#This Row],[плательщик ЖД тариф]]</f>
        <v>ТрансКонтейнер</v>
      </c>
      <c r="P530" s="278"/>
      <c r="Q530" s="278"/>
      <c r="R530" s="278"/>
      <c r="S530" s="278"/>
      <c r="T530" s="278"/>
      <c r="U530" s="278"/>
      <c r="V530" s="278"/>
      <c r="W530" s="278"/>
      <c r="X530" s="278"/>
      <c r="Y530" s="278"/>
      <c r="Z530" s="278"/>
    </row>
    <row r="531" spans="1:26" ht="16.5" customHeight="1">
      <c r="A531" s="278" t="s">
        <v>1589</v>
      </c>
      <c r="B531" s="281">
        <v>44699</v>
      </c>
      <c r="C531" s="278" t="s">
        <v>2056</v>
      </c>
      <c r="D531" s="278">
        <v>40</v>
      </c>
      <c r="E531" s="278" t="s">
        <v>1501</v>
      </c>
      <c r="F531" s="280">
        <v>0.41666666666666669</v>
      </c>
      <c r="G531" s="281">
        <v>44702</v>
      </c>
      <c r="H531" s="278"/>
      <c r="I531" s="4" t="s">
        <v>99</v>
      </c>
      <c r="J531" s="278" t="s">
        <v>1455</v>
      </c>
      <c r="K531" s="282">
        <f t="shared" si="6"/>
        <v>5</v>
      </c>
      <c r="L531" s="278">
        <f t="shared" si="7"/>
        <v>2022</v>
      </c>
      <c r="M531" s="282">
        <f t="shared" ca="1" si="8"/>
        <v>3</v>
      </c>
      <c r="N531" s="282">
        <f>MONTH(Таблица10[[#This Row],[Дата погрузки]])</f>
        <v>5</v>
      </c>
      <c r="O531" s="278" t="str">
        <f>Таблица10[[#This Row],[плательщик ЖД тариф]]</f>
        <v>ТрансКонтейнер</v>
      </c>
      <c r="P531" s="278"/>
      <c r="Q531" s="278"/>
      <c r="R531" s="278"/>
      <c r="S531" s="278"/>
      <c r="T531" s="278"/>
      <c r="U531" s="278"/>
      <c r="V531" s="278"/>
      <c r="W531" s="278"/>
      <c r="X531" s="278"/>
      <c r="Y531" s="278"/>
      <c r="Z531" s="278"/>
    </row>
    <row r="532" spans="1:26" ht="16.5" customHeight="1">
      <c r="A532" s="278" t="s">
        <v>1589</v>
      </c>
      <c r="B532" s="281">
        <v>44699</v>
      </c>
      <c r="C532" s="278" t="s">
        <v>2057</v>
      </c>
      <c r="D532" s="278">
        <v>40</v>
      </c>
      <c r="E532" s="278" t="s">
        <v>1706</v>
      </c>
      <c r="F532" s="280">
        <v>0.625</v>
      </c>
      <c r="G532" s="281">
        <v>44702</v>
      </c>
      <c r="H532" s="278"/>
      <c r="I532" s="4" t="s">
        <v>99</v>
      </c>
      <c r="J532" s="278" t="s">
        <v>1455</v>
      </c>
      <c r="K532" s="282">
        <f t="shared" si="6"/>
        <v>5</v>
      </c>
      <c r="L532" s="278">
        <f t="shared" si="7"/>
        <v>2022</v>
      </c>
      <c r="M532" s="282">
        <f t="shared" ca="1" si="8"/>
        <v>3</v>
      </c>
      <c r="N532" s="282">
        <f>MONTH(Таблица10[[#This Row],[Дата погрузки]])</f>
        <v>5</v>
      </c>
      <c r="O532" s="278" t="str">
        <f>Таблица10[[#This Row],[плательщик ЖД тариф]]</f>
        <v>ТрансКонтейнер</v>
      </c>
      <c r="P532" s="278"/>
      <c r="Q532" s="278"/>
      <c r="R532" s="278"/>
      <c r="S532" s="278"/>
      <c r="T532" s="278"/>
      <c r="U532" s="278"/>
      <c r="V532" s="278"/>
      <c r="W532" s="278"/>
      <c r="X532" s="278"/>
      <c r="Y532" s="278"/>
      <c r="Z532" s="278"/>
    </row>
    <row r="533" spans="1:26" ht="13.2">
      <c r="A533" s="278" t="s">
        <v>1599</v>
      </c>
      <c r="B533" s="281">
        <v>44699</v>
      </c>
      <c r="C533" s="278" t="s">
        <v>2058</v>
      </c>
      <c r="D533" s="278">
        <v>40</v>
      </c>
      <c r="E533" s="278" t="s">
        <v>1468</v>
      </c>
      <c r="F533" s="280">
        <v>0.54166666666666663</v>
      </c>
      <c r="G533" s="281">
        <v>44702</v>
      </c>
      <c r="H533" s="278"/>
      <c r="I533" s="4" t="s">
        <v>99</v>
      </c>
      <c r="J533" s="278" t="s">
        <v>1455</v>
      </c>
      <c r="K533" s="282">
        <f t="shared" si="6"/>
        <v>5</v>
      </c>
      <c r="L533" s="278">
        <f t="shared" si="7"/>
        <v>2022</v>
      </c>
      <c r="M533" s="282">
        <f t="shared" ca="1" si="8"/>
        <v>3</v>
      </c>
      <c r="N533" s="282">
        <f>MONTH(Таблица10[[#This Row],[Дата погрузки]])</f>
        <v>5</v>
      </c>
      <c r="O533" s="278" t="str">
        <f>Таблица10[[#This Row],[плательщик ЖД тариф]]</f>
        <v>ТрансКонтейнер</v>
      </c>
      <c r="P533" s="278"/>
      <c r="Q533" s="278"/>
      <c r="R533" s="278"/>
      <c r="S533" s="278"/>
      <c r="T533" s="278"/>
      <c r="U533" s="278"/>
      <c r="V533" s="278"/>
      <c r="W533" s="278"/>
      <c r="X533" s="278"/>
      <c r="Y533" s="278"/>
      <c r="Z533" s="278"/>
    </row>
    <row r="534" spans="1:26" ht="13.2">
      <c r="A534" s="278" t="s">
        <v>1466</v>
      </c>
      <c r="B534" s="281">
        <v>44699</v>
      </c>
      <c r="C534" s="278" t="s">
        <v>2059</v>
      </c>
      <c r="D534" s="278">
        <v>40</v>
      </c>
      <c r="E534" s="278" t="s">
        <v>1501</v>
      </c>
      <c r="F534" s="280"/>
      <c r="G534" s="281">
        <v>44702</v>
      </c>
      <c r="H534" s="278"/>
      <c r="I534" s="4" t="s">
        <v>99</v>
      </c>
      <c r="J534" s="278" t="s">
        <v>1455</v>
      </c>
      <c r="K534" s="282">
        <f t="shared" si="6"/>
        <v>5</v>
      </c>
      <c r="L534" s="278">
        <f t="shared" si="7"/>
        <v>2022</v>
      </c>
      <c r="M534" s="282">
        <f t="shared" ca="1" si="8"/>
        <v>3</v>
      </c>
      <c r="N534" s="282">
        <f>MONTH(Таблица10[[#This Row],[Дата погрузки]])</f>
        <v>5</v>
      </c>
      <c r="O534" s="278" t="str">
        <f>Таблица10[[#This Row],[плательщик ЖД тариф]]</f>
        <v>ТрансКонтейнер</v>
      </c>
      <c r="P534" s="278"/>
      <c r="Q534" s="278"/>
      <c r="R534" s="278"/>
      <c r="S534" s="278"/>
      <c r="T534" s="278"/>
      <c r="U534" s="278"/>
      <c r="V534" s="278"/>
      <c r="W534" s="278"/>
      <c r="X534" s="278"/>
      <c r="Y534" s="278"/>
      <c r="Z534" s="278"/>
    </row>
    <row r="535" spans="1:26" ht="13.2">
      <c r="A535" s="278" t="s">
        <v>1466</v>
      </c>
      <c r="B535" s="281">
        <v>44699</v>
      </c>
      <c r="C535" s="278" t="s">
        <v>2060</v>
      </c>
      <c r="D535" s="278">
        <v>40</v>
      </c>
      <c r="E535" s="278" t="s">
        <v>1501</v>
      </c>
      <c r="F535" s="280"/>
      <c r="G535" s="281">
        <v>44702</v>
      </c>
      <c r="H535" s="278"/>
      <c r="I535" s="4" t="s">
        <v>99</v>
      </c>
      <c r="J535" s="278" t="s">
        <v>1455</v>
      </c>
      <c r="K535" s="282">
        <f t="shared" si="6"/>
        <v>5</v>
      </c>
      <c r="L535" s="278">
        <f t="shared" si="7"/>
        <v>2022</v>
      </c>
      <c r="M535" s="282">
        <f t="shared" ca="1" si="8"/>
        <v>3</v>
      </c>
      <c r="N535" s="282">
        <f>MONTH(Таблица10[[#This Row],[Дата погрузки]])</f>
        <v>5</v>
      </c>
      <c r="O535" s="278" t="str">
        <f>Таблица10[[#This Row],[плательщик ЖД тариф]]</f>
        <v>ТрансКонтейнер</v>
      </c>
      <c r="P535" s="278"/>
      <c r="Q535" s="278"/>
      <c r="R535" s="278"/>
      <c r="S535" s="278"/>
      <c r="T535" s="278"/>
      <c r="U535" s="278"/>
      <c r="V535" s="278"/>
      <c r="W535" s="278"/>
      <c r="X535" s="278"/>
      <c r="Y535" s="278"/>
      <c r="Z535" s="278"/>
    </row>
    <row r="536" spans="1:26" ht="13.2">
      <c r="A536" s="278" t="s">
        <v>1934</v>
      </c>
      <c r="B536" s="281">
        <v>44700</v>
      </c>
      <c r="C536" s="278" t="s">
        <v>2061</v>
      </c>
      <c r="D536" s="278">
        <v>40</v>
      </c>
      <c r="E536" s="278" t="s">
        <v>1468</v>
      </c>
      <c r="F536" s="280"/>
      <c r="G536" s="281">
        <v>44704</v>
      </c>
      <c r="H536" s="278"/>
      <c r="I536" s="4" t="s">
        <v>99</v>
      </c>
      <c r="J536" s="278" t="s">
        <v>1455</v>
      </c>
      <c r="K536" s="282">
        <f t="shared" si="6"/>
        <v>5</v>
      </c>
      <c r="L536" s="278">
        <f t="shared" si="7"/>
        <v>2022</v>
      </c>
      <c r="M536" s="282">
        <f t="shared" ca="1" si="8"/>
        <v>4</v>
      </c>
      <c r="N536" s="282">
        <f>MONTH(Таблица10[[#This Row],[Дата погрузки]])</f>
        <v>5</v>
      </c>
      <c r="O536" s="278" t="str">
        <f>Таблица10[[#This Row],[плательщик ЖД тариф]]</f>
        <v>ТрансКонтейнер</v>
      </c>
      <c r="P536" s="278"/>
      <c r="Q536" s="278"/>
      <c r="R536" s="278"/>
      <c r="S536" s="278"/>
      <c r="T536" s="278"/>
      <c r="U536" s="278"/>
      <c r="V536" s="278"/>
      <c r="W536" s="278"/>
      <c r="X536" s="278"/>
      <c r="Y536" s="278"/>
      <c r="Z536" s="278"/>
    </row>
    <row r="537" spans="1:26" ht="16.5" customHeight="1">
      <c r="A537" s="278" t="s">
        <v>1466</v>
      </c>
      <c r="B537" s="281">
        <v>44700</v>
      </c>
      <c r="C537" s="278" t="s">
        <v>2062</v>
      </c>
      <c r="D537" s="278">
        <v>40</v>
      </c>
      <c r="E537" s="278" t="s">
        <v>1568</v>
      </c>
      <c r="F537" s="280"/>
      <c r="G537" s="281">
        <v>44704</v>
      </c>
      <c r="H537" s="278"/>
      <c r="I537" s="4" t="s">
        <v>99</v>
      </c>
      <c r="J537" s="278" t="s">
        <v>1455</v>
      </c>
      <c r="K537" s="282">
        <f t="shared" si="6"/>
        <v>5</v>
      </c>
      <c r="L537" s="278">
        <f t="shared" si="7"/>
        <v>2022</v>
      </c>
      <c r="M537" s="282">
        <f t="shared" ca="1" si="8"/>
        <v>4</v>
      </c>
      <c r="N537" s="282">
        <f>MONTH(Таблица10[[#This Row],[Дата погрузки]])</f>
        <v>5</v>
      </c>
      <c r="O537" s="278" t="str">
        <f>Таблица10[[#This Row],[плательщик ЖД тариф]]</f>
        <v>ТрансКонтейнер</v>
      </c>
      <c r="P537" s="278"/>
      <c r="Q537" s="278"/>
      <c r="R537" s="278"/>
      <c r="S537" s="278"/>
      <c r="T537" s="278"/>
      <c r="U537" s="278"/>
      <c r="V537" s="278"/>
      <c r="W537" s="278"/>
      <c r="X537" s="278"/>
      <c r="Y537" s="278"/>
      <c r="Z537" s="278"/>
    </row>
    <row r="538" spans="1:26" ht="16.5" customHeight="1">
      <c r="A538" s="278" t="s">
        <v>1466</v>
      </c>
      <c r="B538" s="281">
        <v>44700</v>
      </c>
      <c r="C538" s="278" t="s">
        <v>2063</v>
      </c>
      <c r="D538" s="278">
        <v>40</v>
      </c>
      <c r="E538" s="278" t="s">
        <v>1568</v>
      </c>
      <c r="F538" s="280"/>
      <c r="G538" s="281">
        <v>44704</v>
      </c>
      <c r="H538" s="278"/>
      <c r="I538" s="4" t="s">
        <v>99</v>
      </c>
      <c r="J538" s="278" t="s">
        <v>1455</v>
      </c>
      <c r="K538" s="282">
        <f t="shared" si="6"/>
        <v>5</v>
      </c>
      <c r="L538" s="278">
        <f t="shared" si="7"/>
        <v>2022</v>
      </c>
      <c r="M538" s="282">
        <f t="shared" ca="1" si="8"/>
        <v>4</v>
      </c>
      <c r="N538" s="282">
        <f>MONTH(Таблица10[[#This Row],[Дата погрузки]])</f>
        <v>5</v>
      </c>
      <c r="O538" s="278" t="str">
        <f>Таблица10[[#This Row],[плательщик ЖД тариф]]</f>
        <v>ТрансКонтейнер</v>
      </c>
      <c r="P538" s="278"/>
      <c r="Q538" s="278"/>
      <c r="R538" s="278"/>
      <c r="S538" s="278"/>
      <c r="T538" s="278"/>
      <c r="U538" s="278"/>
      <c r="V538" s="278"/>
      <c r="W538" s="278"/>
      <c r="X538" s="278"/>
      <c r="Y538" s="278"/>
      <c r="Z538" s="278"/>
    </row>
    <row r="539" spans="1:26" ht="16.5" customHeight="1">
      <c r="A539" s="278" t="s">
        <v>1558</v>
      </c>
      <c r="B539" s="281">
        <v>44700</v>
      </c>
      <c r="C539" s="278" t="s">
        <v>2064</v>
      </c>
      <c r="D539" s="278">
        <v>40</v>
      </c>
      <c r="E539" s="278" t="s">
        <v>1501</v>
      </c>
      <c r="F539" s="280">
        <v>0.625</v>
      </c>
      <c r="G539" s="281">
        <v>44704</v>
      </c>
      <c r="H539" s="278"/>
      <c r="I539" s="4" t="s">
        <v>99</v>
      </c>
      <c r="J539" s="278" t="s">
        <v>1455</v>
      </c>
      <c r="K539" s="282">
        <f t="shared" si="6"/>
        <v>5</v>
      </c>
      <c r="L539" s="278">
        <f t="shared" si="7"/>
        <v>2022</v>
      </c>
      <c r="M539" s="282">
        <f t="shared" ca="1" si="8"/>
        <v>4</v>
      </c>
      <c r="N539" s="282">
        <f>MONTH(Таблица10[[#This Row],[Дата погрузки]])</f>
        <v>5</v>
      </c>
      <c r="O539" s="278" t="str">
        <f>Таблица10[[#This Row],[плательщик ЖД тариф]]</f>
        <v>ТрансКонтейнер</v>
      </c>
      <c r="P539" s="278"/>
      <c r="Q539" s="278"/>
      <c r="R539" s="278"/>
      <c r="S539" s="278"/>
      <c r="T539" s="278"/>
      <c r="U539" s="278"/>
      <c r="V539" s="278"/>
      <c r="W539" s="278"/>
      <c r="X539" s="278"/>
      <c r="Y539" s="278"/>
      <c r="Z539" s="278"/>
    </row>
    <row r="540" spans="1:26" ht="16.5" customHeight="1">
      <c r="A540" s="278" t="s">
        <v>1471</v>
      </c>
      <c r="B540" s="281">
        <v>44700</v>
      </c>
      <c r="C540" s="278" t="s">
        <v>2065</v>
      </c>
      <c r="D540" s="278">
        <v>40</v>
      </c>
      <c r="E540" s="278" t="s">
        <v>1568</v>
      </c>
      <c r="F540" s="280">
        <v>0.41666666666666669</v>
      </c>
      <c r="G540" s="281">
        <v>44704</v>
      </c>
      <c r="H540" s="278"/>
      <c r="I540" s="4" t="s">
        <v>99</v>
      </c>
      <c r="J540" s="278" t="s">
        <v>1455</v>
      </c>
      <c r="K540" s="282">
        <f t="shared" si="6"/>
        <v>5</v>
      </c>
      <c r="L540" s="278">
        <f t="shared" si="7"/>
        <v>2022</v>
      </c>
      <c r="M540" s="282">
        <f t="shared" ca="1" si="8"/>
        <v>4</v>
      </c>
      <c r="N540" s="282">
        <f>MONTH(Таблица10[[#This Row],[Дата погрузки]])</f>
        <v>5</v>
      </c>
      <c r="O540" s="278" t="str">
        <f>Таблица10[[#This Row],[плательщик ЖД тариф]]</f>
        <v>ТрансКонтейнер</v>
      </c>
      <c r="P540" s="278"/>
      <c r="Q540" s="278"/>
      <c r="R540" s="278"/>
      <c r="S540" s="278"/>
      <c r="T540" s="278"/>
      <c r="U540" s="278"/>
      <c r="V540" s="278"/>
      <c r="W540" s="278"/>
      <c r="X540" s="278"/>
      <c r="Y540" s="278"/>
      <c r="Z540" s="278"/>
    </row>
    <row r="541" spans="1:26" ht="16.5" customHeight="1">
      <c r="A541" s="278" t="s">
        <v>1589</v>
      </c>
      <c r="B541" s="281">
        <v>44700</v>
      </c>
      <c r="C541" s="278" t="s">
        <v>2066</v>
      </c>
      <c r="D541" s="278">
        <v>40</v>
      </c>
      <c r="E541" s="278" t="s">
        <v>1568</v>
      </c>
      <c r="F541" s="280">
        <v>0.41666666666666669</v>
      </c>
      <c r="G541" s="281">
        <v>44704</v>
      </c>
      <c r="H541" s="278"/>
      <c r="I541" s="4" t="s">
        <v>99</v>
      </c>
      <c r="J541" s="278" t="s">
        <v>1455</v>
      </c>
      <c r="K541" s="282">
        <f t="shared" si="6"/>
        <v>5</v>
      </c>
      <c r="L541" s="278">
        <f t="shared" si="7"/>
        <v>2022</v>
      </c>
      <c r="M541" s="282">
        <f t="shared" ca="1" si="8"/>
        <v>4</v>
      </c>
      <c r="N541" s="282">
        <f>MONTH(Таблица10[[#This Row],[Дата погрузки]])</f>
        <v>5</v>
      </c>
      <c r="O541" s="278" t="str">
        <f>Таблица10[[#This Row],[плательщик ЖД тариф]]</f>
        <v>ТрансКонтейнер</v>
      </c>
      <c r="P541" s="278"/>
      <c r="Q541" s="278"/>
      <c r="R541" s="278"/>
      <c r="S541" s="278"/>
      <c r="T541" s="278"/>
      <c r="U541" s="278"/>
      <c r="V541" s="278"/>
      <c r="W541" s="278"/>
      <c r="X541" s="278"/>
      <c r="Y541" s="278"/>
      <c r="Z541" s="278"/>
    </row>
    <row r="542" spans="1:26" ht="13.2">
      <c r="A542" s="278" t="s">
        <v>1456</v>
      </c>
      <c r="B542" s="281">
        <v>44700</v>
      </c>
      <c r="C542" s="278" t="s">
        <v>2067</v>
      </c>
      <c r="D542" s="278">
        <v>40</v>
      </c>
      <c r="E542" s="278" t="s">
        <v>1501</v>
      </c>
      <c r="F542" s="280">
        <v>0.41666666666666669</v>
      </c>
      <c r="G542" s="281">
        <v>44702</v>
      </c>
      <c r="H542" s="278"/>
      <c r="I542" s="4" t="s">
        <v>99</v>
      </c>
      <c r="J542" s="278" t="s">
        <v>1455</v>
      </c>
      <c r="K542" s="282">
        <f t="shared" si="6"/>
        <v>5</v>
      </c>
      <c r="L542" s="278">
        <f t="shared" si="7"/>
        <v>2022</v>
      </c>
      <c r="M542" s="282">
        <f t="shared" ca="1" si="8"/>
        <v>2</v>
      </c>
      <c r="N542" s="282">
        <f>MONTH(Таблица10[[#This Row],[Дата погрузки]])</f>
        <v>5</v>
      </c>
      <c r="O542" s="278" t="str">
        <f>Таблица10[[#This Row],[плательщик ЖД тариф]]</f>
        <v>ТрансКонтейнер</v>
      </c>
      <c r="P542" s="278"/>
      <c r="Q542" s="278"/>
      <c r="R542" s="278"/>
      <c r="S542" s="278"/>
      <c r="T542" s="278"/>
      <c r="U542" s="278"/>
      <c r="V542" s="278"/>
      <c r="W542" s="278"/>
      <c r="X542" s="278"/>
      <c r="Y542" s="278"/>
      <c r="Z542" s="278"/>
    </row>
    <row r="543" spans="1:26" ht="16.5" customHeight="1">
      <c r="A543" s="278" t="s">
        <v>1456</v>
      </c>
      <c r="B543" s="281">
        <v>44700</v>
      </c>
      <c r="C543" s="278" t="s">
        <v>2068</v>
      </c>
      <c r="D543" s="278">
        <v>40</v>
      </c>
      <c r="E543" s="278" t="s">
        <v>1501</v>
      </c>
      <c r="F543" s="280">
        <v>0.875</v>
      </c>
      <c r="G543" s="281">
        <v>44704</v>
      </c>
      <c r="H543" s="278"/>
      <c r="I543" s="4" t="s">
        <v>99</v>
      </c>
      <c r="J543" s="278" t="s">
        <v>1455</v>
      </c>
      <c r="K543" s="282">
        <f t="shared" si="6"/>
        <v>5</v>
      </c>
      <c r="L543" s="278">
        <f t="shared" si="7"/>
        <v>2022</v>
      </c>
      <c r="M543" s="282">
        <f t="shared" ca="1" si="8"/>
        <v>4</v>
      </c>
      <c r="N543" s="282">
        <f>MONTH(Таблица10[[#This Row],[Дата погрузки]])</f>
        <v>5</v>
      </c>
      <c r="O543" s="278" t="str">
        <f>Таблица10[[#This Row],[плательщик ЖД тариф]]</f>
        <v>ТрансКонтейнер</v>
      </c>
      <c r="P543" s="278"/>
      <c r="Q543" s="278"/>
      <c r="R543" s="278"/>
      <c r="S543" s="278"/>
      <c r="T543" s="278"/>
      <c r="U543" s="278"/>
      <c r="V543" s="278"/>
      <c r="W543" s="278"/>
      <c r="X543" s="278"/>
      <c r="Y543" s="278"/>
      <c r="Z543" s="278"/>
    </row>
    <row r="544" spans="1:26" ht="16.5" customHeight="1">
      <c r="A544" s="278" t="s">
        <v>1456</v>
      </c>
      <c r="B544" s="281">
        <v>44700</v>
      </c>
      <c r="C544" s="278" t="s">
        <v>2069</v>
      </c>
      <c r="D544" s="278">
        <v>40</v>
      </c>
      <c r="E544" s="278" t="s">
        <v>1501</v>
      </c>
      <c r="F544" s="280">
        <v>4.1666666666666664E-2</v>
      </c>
      <c r="G544" s="281">
        <v>44704</v>
      </c>
      <c r="H544" s="278"/>
      <c r="I544" s="4" t="s">
        <v>99</v>
      </c>
      <c r="J544" s="278" t="s">
        <v>1455</v>
      </c>
      <c r="K544" s="282">
        <f t="shared" si="6"/>
        <v>5</v>
      </c>
      <c r="L544" s="278">
        <f t="shared" si="7"/>
        <v>2022</v>
      </c>
      <c r="M544" s="282">
        <f t="shared" ca="1" si="8"/>
        <v>4</v>
      </c>
      <c r="N544" s="282">
        <f>MONTH(Таблица10[[#This Row],[Дата погрузки]])</f>
        <v>5</v>
      </c>
      <c r="O544" s="278" t="str">
        <f>Таблица10[[#This Row],[плательщик ЖД тариф]]</f>
        <v>ТрансКонтейнер</v>
      </c>
      <c r="P544" s="278"/>
      <c r="Q544" s="278"/>
      <c r="R544" s="278"/>
      <c r="S544" s="278"/>
      <c r="T544" s="278"/>
      <c r="U544" s="278"/>
      <c r="V544" s="278"/>
      <c r="W544" s="278"/>
      <c r="X544" s="278"/>
      <c r="Y544" s="278"/>
      <c r="Z544" s="278"/>
    </row>
    <row r="545" spans="1:26" ht="16.5" customHeight="1">
      <c r="A545" s="278" t="s">
        <v>1497</v>
      </c>
      <c r="B545" s="281">
        <v>44701</v>
      </c>
      <c r="C545" s="278" t="s">
        <v>2070</v>
      </c>
      <c r="D545" s="278">
        <v>40</v>
      </c>
      <c r="E545" s="278" t="s">
        <v>1931</v>
      </c>
      <c r="F545" s="280">
        <v>0.41666666666666669</v>
      </c>
      <c r="G545" s="281">
        <v>44704</v>
      </c>
      <c r="H545" s="278"/>
      <c r="I545" s="4" t="s">
        <v>99</v>
      </c>
      <c r="J545" s="278" t="s">
        <v>1455</v>
      </c>
      <c r="K545" s="282">
        <f t="shared" si="6"/>
        <v>5</v>
      </c>
      <c r="L545" s="278">
        <f t="shared" si="7"/>
        <v>2022</v>
      </c>
      <c r="M545" s="282">
        <f t="shared" ca="1" si="8"/>
        <v>3</v>
      </c>
      <c r="N545" s="282">
        <f>MONTH(Таблица10[[#This Row],[Дата погрузки]])</f>
        <v>5</v>
      </c>
      <c r="O545" s="278" t="str">
        <f>Таблица10[[#This Row],[плательщик ЖД тариф]]</f>
        <v>ТрансКонтейнер</v>
      </c>
      <c r="P545" s="278"/>
      <c r="Q545" s="278"/>
      <c r="R545" s="278"/>
      <c r="S545" s="278"/>
      <c r="T545" s="278"/>
      <c r="U545" s="278"/>
      <c r="V545" s="278"/>
      <c r="W545" s="278"/>
      <c r="X545" s="278"/>
      <c r="Y545" s="278"/>
      <c r="Z545" s="278"/>
    </row>
    <row r="546" spans="1:26" ht="13.2">
      <c r="A546" s="278" t="s">
        <v>1497</v>
      </c>
      <c r="B546" s="281">
        <v>44701</v>
      </c>
      <c r="C546" s="278" t="s">
        <v>2071</v>
      </c>
      <c r="D546" s="278">
        <v>40</v>
      </c>
      <c r="E546" s="278" t="s">
        <v>1501</v>
      </c>
      <c r="F546" s="280">
        <v>0.70833333333333337</v>
      </c>
      <c r="G546" s="281">
        <v>44704</v>
      </c>
      <c r="H546" s="278"/>
      <c r="I546" s="4" t="s">
        <v>99</v>
      </c>
      <c r="J546" s="278" t="s">
        <v>1455</v>
      </c>
      <c r="K546" s="282">
        <f t="shared" si="6"/>
        <v>5</v>
      </c>
      <c r="L546" s="278">
        <f t="shared" si="7"/>
        <v>2022</v>
      </c>
      <c r="M546" s="282">
        <f t="shared" ca="1" si="8"/>
        <v>3</v>
      </c>
      <c r="N546" s="282">
        <f>MONTH(Таблица10[[#This Row],[Дата погрузки]])</f>
        <v>5</v>
      </c>
      <c r="O546" s="278" t="str">
        <f>Таблица10[[#This Row],[плательщик ЖД тариф]]</f>
        <v>ТрансКонтейнер</v>
      </c>
      <c r="P546" s="278"/>
      <c r="Q546" s="278"/>
      <c r="R546" s="278"/>
      <c r="S546" s="278"/>
      <c r="T546" s="278"/>
      <c r="U546" s="278"/>
      <c r="V546" s="278"/>
      <c r="W546" s="278"/>
      <c r="X546" s="278"/>
      <c r="Y546" s="278"/>
      <c r="Z546" s="278"/>
    </row>
    <row r="547" spans="1:26" ht="13.2">
      <c r="A547" s="278" t="s">
        <v>1497</v>
      </c>
      <c r="B547" s="281">
        <v>44701</v>
      </c>
      <c r="C547" s="278" t="s">
        <v>2072</v>
      </c>
      <c r="D547" s="278">
        <v>40</v>
      </c>
      <c r="E547" s="278" t="s">
        <v>1501</v>
      </c>
      <c r="F547" s="280">
        <v>0.625</v>
      </c>
      <c r="G547" s="281">
        <v>44704</v>
      </c>
      <c r="H547" s="278"/>
      <c r="I547" s="4" t="s">
        <v>99</v>
      </c>
      <c r="J547" s="278" t="s">
        <v>1455</v>
      </c>
      <c r="K547" s="282">
        <f t="shared" si="6"/>
        <v>5</v>
      </c>
      <c r="L547" s="278">
        <f t="shared" si="7"/>
        <v>2022</v>
      </c>
      <c r="M547" s="282">
        <f t="shared" ca="1" si="8"/>
        <v>3</v>
      </c>
      <c r="N547" s="282">
        <f>MONTH(Таблица10[[#This Row],[Дата погрузки]])</f>
        <v>5</v>
      </c>
      <c r="O547" s="278" t="str">
        <f>Таблица10[[#This Row],[плательщик ЖД тариф]]</f>
        <v>ТрансКонтейнер</v>
      </c>
      <c r="P547" s="278"/>
      <c r="Q547" s="278"/>
      <c r="R547" s="278"/>
      <c r="S547" s="278"/>
      <c r="T547" s="278"/>
      <c r="U547" s="278"/>
      <c r="V547" s="278"/>
      <c r="W547" s="278"/>
      <c r="X547" s="278"/>
      <c r="Y547" s="278"/>
      <c r="Z547" s="278"/>
    </row>
    <row r="548" spans="1:26" ht="17.25" customHeight="1">
      <c r="A548" s="278" t="s">
        <v>1456</v>
      </c>
      <c r="B548" s="281">
        <v>44701</v>
      </c>
      <c r="C548" s="278" t="s">
        <v>2073</v>
      </c>
      <c r="D548" s="278">
        <v>40</v>
      </c>
      <c r="E548" s="278" t="s">
        <v>1501</v>
      </c>
      <c r="F548" s="280">
        <v>4.1666666666666664E-2</v>
      </c>
      <c r="G548" s="281">
        <v>44704</v>
      </c>
      <c r="H548" s="278"/>
      <c r="I548" s="4" t="s">
        <v>99</v>
      </c>
      <c r="J548" s="278" t="s">
        <v>1455</v>
      </c>
      <c r="K548" s="282">
        <f t="shared" si="6"/>
        <v>5</v>
      </c>
      <c r="L548" s="278">
        <f t="shared" si="7"/>
        <v>2022</v>
      </c>
      <c r="M548" s="282">
        <f t="shared" ca="1" si="8"/>
        <v>3</v>
      </c>
      <c r="N548" s="282">
        <f>MONTH(Таблица10[[#This Row],[Дата погрузки]])</f>
        <v>5</v>
      </c>
      <c r="O548" s="278" t="str">
        <f>Таблица10[[#This Row],[плательщик ЖД тариф]]</f>
        <v>ТрансКонтейнер</v>
      </c>
      <c r="P548" s="278"/>
      <c r="Q548" s="278"/>
      <c r="R548" s="278"/>
      <c r="S548" s="278"/>
      <c r="T548" s="278"/>
      <c r="U548" s="278"/>
      <c r="V548" s="278"/>
      <c r="W548" s="278"/>
      <c r="X548" s="278"/>
      <c r="Y548" s="278"/>
      <c r="Z548" s="278"/>
    </row>
    <row r="549" spans="1:26" ht="16.5" customHeight="1">
      <c r="A549" s="278" t="s">
        <v>1456</v>
      </c>
      <c r="B549" s="281">
        <v>44701</v>
      </c>
      <c r="C549" s="278" t="s">
        <v>2074</v>
      </c>
      <c r="D549" s="278">
        <v>40</v>
      </c>
      <c r="E549" s="278" t="s">
        <v>1501</v>
      </c>
      <c r="F549" s="280">
        <v>0.875</v>
      </c>
      <c r="G549" s="281">
        <v>44704</v>
      </c>
      <c r="H549" s="278"/>
      <c r="I549" s="4" t="s">
        <v>99</v>
      </c>
      <c r="J549" s="278" t="s">
        <v>1455</v>
      </c>
      <c r="K549" s="282">
        <f t="shared" si="6"/>
        <v>5</v>
      </c>
      <c r="L549" s="278">
        <f t="shared" si="7"/>
        <v>2022</v>
      </c>
      <c r="M549" s="282">
        <f t="shared" ca="1" si="8"/>
        <v>3</v>
      </c>
      <c r="N549" s="282">
        <f>MONTH(Таблица10[[#This Row],[Дата погрузки]])</f>
        <v>5</v>
      </c>
      <c r="O549" s="278" t="str">
        <f>Таблица10[[#This Row],[плательщик ЖД тариф]]</f>
        <v>ТрансКонтейнер</v>
      </c>
      <c r="P549" s="278"/>
      <c r="Q549" s="278"/>
      <c r="R549" s="278"/>
      <c r="S549" s="278"/>
      <c r="T549" s="278"/>
      <c r="U549" s="278"/>
      <c r="V549" s="278"/>
      <c r="W549" s="278"/>
      <c r="X549" s="278"/>
      <c r="Y549" s="278"/>
      <c r="Z549" s="278"/>
    </row>
    <row r="550" spans="1:26" ht="16.5" customHeight="1">
      <c r="A550" s="278" t="s">
        <v>1589</v>
      </c>
      <c r="B550" s="281">
        <v>44701</v>
      </c>
      <c r="C550" s="278" t="s">
        <v>2075</v>
      </c>
      <c r="D550" s="278">
        <v>40</v>
      </c>
      <c r="E550" s="278" t="s">
        <v>1501</v>
      </c>
      <c r="F550" s="280">
        <v>0.625</v>
      </c>
      <c r="G550" s="281">
        <v>44704</v>
      </c>
      <c r="H550" s="278"/>
      <c r="I550" s="4" t="s">
        <v>99</v>
      </c>
      <c r="J550" s="278" t="s">
        <v>1455</v>
      </c>
      <c r="K550" s="282">
        <f t="shared" si="6"/>
        <v>5</v>
      </c>
      <c r="L550" s="278">
        <f t="shared" si="7"/>
        <v>2022</v>
      </c>
      <c r="M550" s="282">
        <f t="shared" ca="1" si="8"/>
        <v>3</v>
      </c>
      <c r="N550" s="282">
        <f>MONTH(Таблица10[[#This Row],[Дата погрузки]])</f>
        <v>5</v>
      </c>
      <c r="O550" s="278" t="str">
        <f>Таблица10[[#This Row],[плательщик ЖД тариф]]</f>
        <v>ТрансКонтейнер</v>
      </c>
      <c r="P550" s="278"/>
      <c r="Q550" s="278"/>
      <c r="R550" s="278"/>
      <c r="S550" s="278"/>
      <c r="T550" s="278"/>
      <c r="U550" s="278"/>
      <c r="V550" s="278"/>
      <c r="W550" s="278"/>
      <c r="X550" s="278"/>
      <c r="Y550" s="278"/>
      <c r="Z550" s="278"/>
    </row>
    <row r="551" spans="1:26" ht="13.2">
      <c r="A551" s="278" t="s">
        <v>1471</v>
      </c>
      <c r="B551" s="281">
        <v>44701</v>
      </c>
      <c r="C551" s="278" t="s">
        <v>2076</v>
      </c>
      <c r="D551" s="278">
        <v>40</v>
      </c>
      <c r="E551" s="278" t="s">
        <v>1501</v>
      </c>
      <c r="F551" s="280">
        <v>0.41666666666666669</v>
      </c>
      <c r="G551" s="281">
        <v>44704</v>
      </c>
      <c r="H551" s="278"/>
      <c r="I551" s="4" t="s">
        <v>99</v>
      </c>
      <c r="J551" s="278" t="s">
        <v>1455</v>
      </c>
      <c r="K551" s="282">
        <f t="shared" si="6"/>
        <v>5</v>
      </c>
      <c r="L551" s="278">
        <f t="shared" si="7"/>
        <v>2022</v>
      </c>
      <c r="M551" s="282">
        <f t="shared" ca="1" si="8"/>
        <v>3</v>
      </c>
      <c r="N551" s="282">
        <f>MONTH(Таблица10[[#This Row],[Дата погрузки]])</f>
        <v>5</v>
      </c>
      <c r="O551" s="278" t="str">
        <f>Таблица10[[#This Row],[плательщик ЖД тариф]]</f>
        <v>ТрансКонтейнер</v>
      </c>
      <c r="P551" s="278"/>
      <c r="Q551" s="278"/>
      <c r="R551" s="278"/>
      <c r="S551" s="278"/>
      <c r="T551" s="278"/>
      <c r="U551" s="278"/>
      <c r="V551" s="278"/>
      <c r="W551" s="278"/>
      <c r="X551" s="278"/>
      <c r="Y551" s="278"/>
      <c r="Z551" s="278"/>
    </row>
    <row r="552" spans="1:26" ht="13.2">
      <c r="A552" s="278" t="s">
        <v>1589</v>
      </c>
      <c r="B552" s="281">
        <v>44704</v>
      </c>
      <c r="C552" s="278" t="s">
        <v>2077</v>
      </c>
      <c r="D552" s="278">
        <v>40</v>
      </c>
      <c r="E552" s="278" t="s">
        <v>1470</v>
      </c>
      <c r="F552" s="280">
        <v>0.41666666666666669</v>
      </c>
      <c r="G552" s="281">
        <v>44706</v>
      </c>
      <c r="H552" s="278"/>
      <c r="I552" s="4" t="s">
        <v>99</v>
      </c>
      <c r="J552" s="278" t="s">
        <v>1455</v>
      </c>
      <c r="K552" s="282">
        <f t="shared" si="6"/>
        <v>5</v>
      </c>
      <c r="L552" s="278">
        <f t="shared" si="7"/>
        <v>2022</v>
      </c>
      <c r="M552" s="282">
        <f t="shared" ca="1" si="8"/>
        <v>2</v>
      </c>
      <c r="N552" s="282">
        <f>MONTH(Таблица10[[#This Row],[Дата погрузки]])</f>
        <v>5</v>
      </c>
      <c r="O552" s="278" t="str">
        <f>Таблица10[[#This Row],[плательщик ЖД тариф]]</f>
        <v>ТрансКонтейнер</v>
      </c>
      <c r="P552" s="278"/>
      <c r="Q552" s="278"/>
      <c r="R552" s="278"/>
      <c r="S552" s="278"/>
      <c r="T552" s="278"/>
      <c r="U552" s="278"/>
      <c r="V552" s="278"/>
      <c r="W552" s="278"/>
      <c r="X552" s="278"/>
      <c r="Y552" s="278"/>
      <c r="Z552" s="278"/>
    </row>
    <row r="553" spans="1:26" ht="13.2">
      <c r="A553" s="278" t="s">
        <v>1558</v>
      </c>
      <c r="B553" s="281">
        <v>44704</v>
      </c>
      <c r="C553" s="278" t="s">
        <v>2078</v>
      </c>
      <c r="D553" s="278">
        <v>40</v>
      </c>
      <c r="E553" s="278" t="s">
        <v>1706</v>
      </c>
      <c r="F553" s="280">
        <v>0.33333333333333331</v>
      </c>
      <c r="G553" s="281">
        <v>44706</v>
      </c>
      <c r="H553" s="278"/>
      <c r="I553" s="4" t="s">
        <v>99</v>
      </c>
      <c r="J553" s="278" t="s">
        <v>1455</v>
      </c>
      <c r="K553" s="282">
        <f t="shared" si="6"/>
        <v>5</v>
      </c>
      <c r="L553" s="278">
        <f t="shared" si="7"/>
        <v>2022</v>
      </c>
      <c r="M553" s="282">
        <f t="shared" ca="1" si="8"/>
        <v>2</v>
      </c>
      <c r="N553" s="282">
        <f>MONTH(Таблица10[[#This Row],[Дата погрузки]])</f>
        <v>5</v>
      </c>
      <c r="O553" s="278" t="str">
        <f>Таблица10[[#This Row],[плательщик ЖД тариф]]</f>
        <v>ТрансКонтейнер</v>
      </c>
      <c r="P553" s="278"/>
      <c r="Q553" s="278"/>
      <c r="R553" s="278"/>
      <c r="S553" s="278"/>
      <c r="T553" s="278"/>
      <c r="U553" s="278"/>
      <c r="V553" s="278"/>
      <c r="W553" s="278"/>
      <c r="X553" s="278"/>
      <c r="Y553" s="278"/>
      <c r="Z553" s="278"/>
    </row>
    <row r="554" spans="1:26" ht="13.2">
      <c r="A554" s="278" t="s">
        <v>1466</v>
      </c>
      <c r="B554" s="281">
        <v>44704</v>
      </c>
      <c r="C554" s="278" t="s">
        <v>2079</v>
      </c>
      <c r="D554" s="278">
        <v>40</v>
      </c>
      <c r="E554" s="278" t="s">
        <v>1470</v>
      </c>
      <c r="F554" s="280"/>
      <c r="G554" s="281">
        <v>44706</v>
      </c>
      <c r="H554" s="278"/>
      <c r="I554" s="4" t="s">
        <v>99</v>
      </c>
      <c r="J554" s="278" t="s">
        <v>1455</v>
      </c>
      <c r="K554" s="282">
        <f t="shared" si="6"/>
        <v>5</v>
      </c>
      <c r="L554" s="278">
        <f t="shared" si="7"/>
        <v>2022</v>
      </c>
      <c r="M554" s="282">
        <f t="shared" ca="1" si="8"/>
        <v>2</v>
      </c>
      <c r="N554" s="282">
        <f>MONTH(Таблица10[[#This Row],[Дата погрузки]])</f>
        <v>5</v>
      </c>
      <c r="O554" s="278" t="str">
        <f>Таблица10[[#This Row],[плательщик ЖД тариф]]</f>
        <v>ТрансКонтейнер</v>
      </c>
      <c r="P554" s="278"/>
      <c r="Q554" s="278"/>
      <c r="R554" s="278"/>
      <c r="S554" s="278"/>
      <c r="T554" s="278"/>
      <c r="U554" s="278"/>
      <c r="V554" s="278"/>
      <c r="W554" s="278"/>
      <c r="X554" s="278"/>
      <c r="Y554" s="278"/>
      <c r="Z554" s="278"/>
    </row>
    <row r="555" spans="1:26" ht="13.2">
      <c r="A555" s="278" t="s">
        <v>1466</v>
      </c>
      <c r="B555" s="281">
        <v>44704</v>
      </c>
      <c r="C555" s="278" t="s">
        <v>2080</v>
      </c>
      <c r="D555" s="278">
        <v>40</v>
      </c>
      <c r="E555" s="278" t="s">
        <v>1741</v>
      </c>
      <c r="F555" s="280"/>
      <c r="G555" s="281">
        <v>44706</v>
      </c>
      <c r="H555" s="278"/>
      <c r="I555" s="4" t="s">
        <v>99</v>
      </c>
      <c r="J555" s="278" t="s">
        <v>1455</v>
      </c>
      <c r="K555" s="282">
        <f t="shared" si="6"/>
        <v>5</v>
      </c>
      <c r="L555" s="278">
        <f t="shared" si="7"/>
        <v>2022</v>
      </c>
      <c r="M555" s="282">
        <f t="shared" ca="1" si="8"/>
        <v>2</v>
      </c>
      <c r="N555" s="282">
        <f>MONTH(Таблица10[[#This Row],[Дата погрузки]])</f>
        <v>5</v>
      </c>
      <c r="O555" s="278" t="str">
        <f>Таблица10[[#This Row],[плательщик ЖД тариф]]</f>
        <v>ТрансКонтейнер</v>
      </c>
      <c r="P555" s="278"/>
      <c r="Q555" s="278"/>
      <c r="R555" s="278"/>
      <c r="S555" s="278"/>
      <c r="T555" s="278"/>
      <c r="U555" s="278"/>
      <c r="V555" s="278"/>
      <c r="W555" s="278"/>
      <c r="X555" s="278"/>
      <c r="Y555" s="278"/>
      <c r="Z555" s="278"/>
    </row>
    <row r="556" spans="1:26" ht="13.2">
      <c r="A556" s="278" t="s">
        <v>1456</v>
      </c>
      <c r="B556" s="281">
        <v>44704</v>
      </c>
      <c r="C556" s="278" t="s">
        <v>2081</v>
      </c>
      <c r="D556" s="278">
        <v>40</v>
      </c>
      <c r="E556" s="278" t="s">
        <v>1568</v>
      </c>
      <c r="F556" s="280">
        <v>4.1666666666666664E-2</v>
      </c>
      <c r="G556" s="281">
        <v>44706</v>
      </c>
      <c r="H556" s="278"/>
      <c r="I556" s="4" t="s">
        <v>99</v>
      </c>
      <c r="J556" s="278" t="s">
        <v>1455</v>
      </c>
      <c r="K556" s="282">
        <f t="shared" si="6"/>
        <v>5</v>
      </c>
      <c r="L556" s="278">
        <f t="shared" si="7"/>
        <v>2022</v>
      </c>
      <c r="M556" s="282">
        <f t="shared" ca="1" si="8"/>
        <v>2</v>
      </c>
      <c r="N556" s="282">
        <f>MONTH(Таблица10[[#This Row],[Дата погрузки]])</f>
        <v>5</v>
      </c>
      <c r="O556" s="278" t="str">
        <f>Таблица10[[#This Row],[плательщик ЖД тариф]]</f>
        <v>ТрансКонтейнер</v>
      </c>
      <c r="P556" s="278"/>
      <c r="Q556" s="278"/>
      <c r="R556" s="278"/>
      <c r="S556" s="278"/>
      <c r="T556" s="278"/>
      <c r="U556" s="278"/>
      <c r="V556" s="278"/>
      <c r="W556" s="278"/>
      <c r="X556" s="278"/>
      <c r="Y556" s="278"/>
      <c r="Z556" s="278"/>
    </row>
    <row r="557" spans="1:26" ht="13.2">
      <c r="A557" s="278" t="s">
        <v>1589</v>
      </c>
      <c r="B557" s="281">
        <v>44705</v>
      </c>
      <c r="C557" s="278" t="s">
        <v>2082</v>
      </c>
      <c r="D557" s="278">
        <v>40</v>
      </c>
      <c r="E557" s="278" t="s">
        <v>1568</v>
      </c>
      <c r="F557" s="280">
        <v>0.41666666666666669</v>
      </c>
      <c r="G557" s="281">
        <v>44708</v>
      </c>
      <c r="H557" s="278"/>
      <c r="I557" s="4" t="s">
        <v>99</v>
      </c>
      <c r="J557" s="278" t="s">
        <v>1455</v>
      </c>
      <c r="K557" s="282">
        <f t="shared" si="6"/>
        <v>5</v>
      </c>
      <c r="L557" s="278">
        <f t="shared" si="7"/>
        <v>2022</v>
      </c>
      <c r="M557" s="282">
        <f t="shared" ca="1" si="8"/>
        <v>3</v>
      </c>
      <c r="N557" s="282">
        <f>MONTH(Таблица10[[#This Row],[Дата погрузки]])</f>
        <v>5</v>
      </c>
      <c r="O557" s="278" t="str">
        <f>Таблица10[[#This Row],[плательщик ЖД тариф]]</f>
        <v>ТрансКонтейнер</v>
      </c>
      <c r="P557" s="278"/>
      <c r="Q557" s="278"/>
      <c r="R557" s="278"/>
      <c r="S557" s="278"/>
      <c r="T557" s="278"/>
      <c r="U557" s="278"/>
      <c r="V557" s="278"/>
      <c r="W557" s="278"/>
      <c r="X557" s="278"/>
      <c r="Y557" s="278"/>
      <c r="Z557" s="278"/>
    </row>
    <row r="558" spans="1:26" ht="16.5" customHeight="1">
      <c r="A558" s="278" t="s">
        <v>1558</v>
      </c>
      <c r="B558" s="281">
        <v>44705</v>
      </c>
      <c r="C558" s="278" t="s">
        <v>2083</v>
      </c>
      <c r="D558" s="278">
        <v>40</v>
      </c>
      <c r="E558" s="278" t="s">
        <v>1470</v>
      </c>
      <c r="F558" s="280">
        <v>0.625</v>
      </c>
      <c r="G558" s="281">
        <v>44708</v>
      </c>
      <c r="H558" s="278"/>
      <c r="I558" s="4" t="s">
        <v>99</v>
      </c>
      <c r="J558" s="278" t="s">
        <v>1455</v>
      </c>
      <c r="K558" s="282">
        <f t="shared" si="6"/>
        <v>5</v>
      </c>
      <c r="L558" s="278">
        <f t="shared" si="7"/>
        <v>2022</v>
      </c>
      <c r="M558" s="282">
        <f t="shared" ca="1" si="8"/>
        <v>3</v>
      </c>
      <c r="N558" s="282">
        <f>MONTH(Таблица10[[#This Row],[Дата погрузки]])</f>
        <v>5</v>
      </c>
      <c r="O558" s="278" t="str">
        <f>Таблица10[[#This Row],[плательщик ЖД тариф]]</f>
        <v>ТрансКонтейнер</v>
      </c>
      <c r="P558" s="278"/>
      <c r="Q558" s="278"/>
      <c r="R558" s="278"/>
      <c r="S558" s="278"/>
      <c r="T558" s="278"/>
      <c r="U558" s="278"/>
      <c r="V558" s="278"/>
      <c r="W558" s="278"/>
      <c r="X558" s="278"/>
      <c r="Y558" s="278"/>
      <c r="Z558" s="278"/>
    </row>
    <row r="559" spans="1:26" ht="13.2">
      <c r="A559" s="278" t="s">
        <v>1466</v>
      </c>
      <c r="B559" s="281">
        <v>44705</v>
      </c>
      <c r="C559" s="278" t="s">
        <v>2084</v>
      </c>
      <c r="D559" s="278">
        <v>40</v>
      </c>
      <c r="E559" s="278" t="s">
        <v>1568</v>
      </c>
      <c r="F559" s="280">
        <v>0.58333333333333337</v>
      </c>
      <c r="G559" s="281">
        <v>44708</v>
      </c>
      <c r="H559" s="278"/>
      <c r="I559" s="4" t="s">
        <v>99</v>
      </c>
      <c r="J559" s="278" t="s">
        <v>1455</v>
      </c>
      <c r="K559" s="282">
        <f t="shared" si="6"/>
        <v>5</v>
      </c>
      <c r="L559" s="278">
        <f t="shared" si="7"/>
        <v>2022</v>
      </c>
      <c r="M559" s="282">
        <f t="shared" ca="1" si="8"/>
        <v>3</v>
      </c>
      <c r="N559" s="282">
        <f>MONTH(Таблица10[[#This Row],[Дата погрузки]])</f>
        <v>5</v>
      </c>
      <c r="O559" s="278" t="str">
        <f>Таблица10[[#This Row],[плательщик ЖД тариф]]</f>
        <v>ТрансКонтейнер</v>
      </c>
      <c r="P559" s="278"/>
      <c r="Q559" s="278"/>
      <c r="R559" s="278"/>
      <c r="S559" s="278"/>
      <c r="T559" s="278"/>
      <c r="U559" s="278"/>
      <c r="V559" s="278"/>
      <c r="W559" s="278"/>
      <c r="X559" s="278"/>
      <c r="Y559" s="278"/>
      <c r="Z559" s="278"/>
    </row>
    <row r="560" spans="1:26" ht="13.2">
      <c r="A560" s="278" t="s">
        <v>1466</v>
      </c>
      <c r="B560" s="281">
        <v>44705</v>
      </c>
      <c r="C560" s="278" t="s">
        <v>2085</v>
      </c>
      <c r="D560" s="278">
        <v>40</v>
      </c>
      <c r="E560" s="278" t="s">
        <v>1568</v>
      </c>
      <c r="F560" s="280"/>
      <c r="G560" s="281">
        <v>44708</v>
      </c>
      <c r="H560" s="278"/>
      <c r="I560" s="4" t="s">
        <v>99</v>
      </c>
      <c r="J560" s="278" t="s">
        <v>1455</v>
      </c>
      <c r="K560" s="282">
        <f t="shared" si="6"/>
        <v>5</v>
      </c>
      <c r="L560" s="278">
        <f t="shared" si="7"/>
        <v>2022</v>
      </c>
      <c r="M560" s="282">
        <f t="shared" ca="1" si="8"/>
        <v>3</v>
      </c>
      <c r="N560" s="282">
        <f>MONTH(Таблица10[[#This Row],[Дата погрузки]])</f>
        <v>5</v>
      </c>
      <c r="O560" s="278" t="str">
        <f>Таблица10[[#This Row],[плательщик ЖД тариф]]</f>
        <v>ТрансКонтейнер</v>
      </c>
      <c r="P560" s="278"/>
      <c r="Q560" s="278"/>
      <c r="R560" s="278"/>
      <c r="S560" s="278"/>
      <c r="T560" s="278"/>
      <c r="U560" s="278"/>
      <c r="V560" s="278"/>
      <c r="W560" s="278"/>
      <c r="X560" s="278"/>
      <c r="Y560" s="278"/>
      <c r="Z560" s="278"/>
    </row>
    <row r="561" spans="1:26" ht="13.2">
      <c r="A561" s="278" t="s">
        <v>1489</v>
      </c>
      <c r="B561" s="281">
        <v>44706</v>
      </c>
      <c r="C561" s="278" t="s">
        <v>2086</v>
      </c>
      <c r="D561" s="278">
        <v>40</v>
      </c>
      <c r="E561" s="278" t="s">
        <v>1470</v>
      </c>
      <c r="F561" s="280">
        <v>0.29166666666666669</v>
      </c>
      <c r="G561" s="281">
        <v>44708</v>
      </c>
      <c r="H561" s="278"/>
      <c r="I561" s="4" t="s">
        <v>99</v>
      </c>
      <c r="J561" s="278" t="s">
        <v>1455</v>
      </c>
      <c r="K561" s="282">
        <f t="shared" si="6"/>
        <v>5</v>
      </c>
      <c r="L561" s="278">
        <f t="shared" si="7"/>
        <v>2022</v>
      </c>
      <c r="M561" s="282">
        <f t="shared" ca="1" si="8"/>
        <v>2</v>
      </c>
      <c r="N561" s="282">
        <f>MONTH(Таблица10[[#This Row],[Дата погрузки]])</f>
        <v>5</v>
      </c>
      <c r="O561" s="278" t="str">
        <f>Таблица10[[#This Row],[плательщик ЖД тариф]]</f>
        <v>ТрансКонтейнер</v>
      </c>
      <c r="P561" s="278"/>
      <c r="Q561" s="278"/>
      <c r="R561" s="278"/>
      <c r="S561" s="278"/>
      <c r="T561" s="278"/>
      <c r="U561" s="278"/>
      <c r="V561" s="278"/>
      <c r="W561" s="278"/>
      <c r="X561" s="278"/>
      <c r="Y561" s="278"/>
      <c r="Z561" s="278"/>
    </row>
    <row r="562" spans="1:26" ht="13.2">
      <c r="A562" s="278" t="s">
        <v>1589</v>
      </c>
      <c r="B562" s="281">
        <v>44706</v>
      </c>
      <c r="C562" s="278" t="s">
        <v>2087</v>
      </c>
      <c r="D562" s="278">
        <v>40</v>
      </c>
      <c r="E562" s="278" t="s">
        <v>1470</v>
      </c>
      <c r="F562" s="280">
        <v>0.41666666666666669</v>
      </c>
      <c r="G562" s="281">
        <v>44708</v>
      </c>
      <c r="H562" s="278"/>
      <c r="I562" s="4" t="s">
        <v>99</v>
      </c>
      <c r="J562" s="278" t="s">
        <v>1455</v>
      </c>
      <c r="K562" s="282">
        <f t="shared" si="6"/>
        <v>5</v>
      </c>
      <c r="L562" s="278">
        <f t="shared" si="7"/>
        <v>2022</v>
      </c>
      <c r="M562" s="282">
        <f t="shared" ca="1" si="8"/>
        <v>2</v>
      </c>
      <c r="N562" s="282">
        <f>MONTH(Таблица10[[#This Row],[Дата погрузки]])</f>
        <v>5</v>
      </c>
      <c r="O562" s="278" t="str">
        <f>Таблица10[[#This Row],[плательщик ЖД тариф]]</f>
        <v>ТрансКонтейнер</v>
      </c>
      <c r="P562" s="278"/>
      <c r="Q562" s="278"/>
      <c r="R562" s="278"/>
      <c r="S562" s="278"/>
      <c r="T562" s="278"/>
      <c r="U562" s="278"/>
      <c r="V562" s="278"/>
      <c r="W562" s="278"/>
      <c r="X562" s="278"/>
      <c r="Y562" s="278"/>
      <c r="Z562" s="278"/>
    </row>
    <row r="563" spans="1:26" ht="13.2">
      <c r="A563" s="278" t="s">
        <v>1789</v>
      </c>
      <c r="B563" s="281">
        <v>44706</v>
      </c>
      <c r="C563" s="278" t="s">
        <v>2088</v>
      </c>
      <c r="D563" s="278">
        <v>40</v>
      </c>
      <c r="E563" s="278" t="s">
        <v>1516</v>
      </c>
      <c r="F563" s="280">
        <v>0.58333333333333337</v>
      </c>
      <c r="G563" s="281">
        <v>44708</v>
      </c>
      <c r="H563" s="278"/>
      <c r="I563" s="4" t="s">
        <v>99</v>
      </c>
      <c r="J563" s="278" t="s">
        <v>1455</v>
      </c>
      <c r="K563" s="282">
        <f t="shared" si="6"/>
        <v>5</v>
      </c>
      <c r="L563" s="278">
        <f t="shared" si="7"/>
        <v>2022</v>
      </c>
      <c r="M563" s="282">
        <f t="shared" ca="1" si="8"/>
        <v>2</v>
      </c>
      <c r="N563" s="282">
        <f>MONTH(Таблица10[[#This Row],[Дата погрузки]])</f>
        <v>5</v>
      </c>
      <c r="O563" s="278" t="str">
        <f>Таблица10[[#This Row],[плательщик ЖД тариф]]</f>
        <v>ТрансКонтейнер</v>
      </c>
      <c r="P563" s="278"/>
      <c r="Q563" s="278"/>
      <c r="R563" s="278"/>
      <c r="S563" s="278"/>
      <c r="T563" s="278"/>
      <c r="U563" s="278"/>
      <c r="V563" s="278"/>
      <c r="W563" s="278"/>
      <c r="X563" s="278"/>
      <c r="Y563" s="278"/>
      <c r="Z563" s="278"/>
    </row>
    <row r="564" spans="1:26" ht="13.2">
      <c r="A564" s="278" t="s">
        <v>1452</v>
      </c>
      <c r="B564" s="281">
        <v>44706</v>
      </c>
      <c r="C564" s="278" t="s">
        <v>2089</v>
      </c>
      <c r="D564" s="278">
        <v>40</v>
      </c>
      <c r="E564" s="278" t="s">
        <v>1470</v>
      </c>
      <c r="F564" s="280">
        <v>0.45833333333333331</v>
      </c>
      <c r="G564" s="281">
        <v>44708</v>
      </c>
      <c r="H564" s="278"/>
      <c r="I564" s="4" t="s">
        <v>99</v>
      </c>
      <c r="J564" s="278" t="s">
        <v>1455</v>
      </c>
      <c r="K564" s="282">
        <f t="shared" si="6"/>
        <v>5</v>
      </c>
      <c r="L564" s="278">
        <f t="shared" si="7"/>
        <v>2022</v>
      </c>
      <c r="M564" s="282">
        <f t="shared" ca="1" si="8"/>
        <v>2</v>
      </c>
      <c r="N564" s="282">
        <f>MONTH(Таблица10[[#This Row],[Дата погрузки]])</f>
        <v>5</v>
      </c>
      <c r="O564" s="278" t="str">
        <f>Таблица10[[#This Row],[плательщик ЖД тариф]]</f>
        <v>ТрансКонтейнер</v>
      </c>
      <c r="P564" s="278"/>
      <c r="Q564" s="278"/>
      <c r="R564" s="278"/>
      <c r="S564" s="278"/>
      <c r="T564" s="278"/>
      <c r="U564" s="278"/>
      <c r="V564" s="278"/>
      <c r="W564" s="278"/>
      <c r="X564" s="278"/>
      <c r="Y564" s="278"/>
      <c r="Z564" s="278"/>
    </row>
    <row r="565" spans="1:26" ht="13.2">
      <c r="A565" s="278" t="s">
        <v>1471</v>
      </c>
      <c r="B565" s="281">
        <v>44706</v>
      </c>
      <c r="C565" s="278" t="s">
        <v>2090</v>
      </c>
      <c r="D565" s="278">
        <v>40</v>
      </c>
      <c r="E565" s="278" t="s">
        <v>1650</v>
      </c>
      <c r="F565" s="280">
        <v>0.41666666666666669</v>
      </c>
      <c r="G565" s="281">
        <v>44708</v>
      </c>
      <c r="H565" s="278"/>
      <c r="I565" s="4" t="s">
        <v>99</v>
      </c>
      <c r="J565" s="278" t="s">
        <v>1455</v>
      </c>
      <c r="K565" s="282">
        <f t="shared" si="6"/>
        <v>5</v>
      </c>
      <c r="L565" s="278">
        <f t="shared" si="7"/>
        <v>2022</v>
      </c>
      <c r="M565" s="282">
        <f t="shared" ca="1" si="8"/>
        <v>2</v>
      </c>
      <c r="N565" s="282">
        <f>MONTH(Таблица10[[#This Row],[Дата погрузки]])</f>
        <v>5</v>
      </c>
      <c r="O565" s="278" t="str">
        <f>Таблица10[[#This Row],[плательщик ЖД тариф]]</f>
        <v>ТрансКонтейнер</v>
      </c>
      <c r="P565" s="278"/>
      <c r="Q565" s="278"/>
      <c r="R565" s="278"/>
      <c r="S565" s="278"/>
      <c r="T565" s="278"/>
      <c r="U565" s="278"/>
      <c r="V565" s="278"/>
      <c r="W565" s="278"/>
      <c r="X565" s="278"/>
      <c r="Y565" s="278"/>
      <c r="Z565" s="278"/>
    </row>
    <row r="566" spans="1:26" ht="15.75" customHeight="1">
      <c r="A566" s="278" t="s">
        <v>1558</v>
      </c>
      <c r="B566" s="281">
        <v>44706</v>
      </c>
      <c r="C566" s="278" t="s">
        <v>2091</v>
      </c>
      <c r="D566" s="278">
        <v>40</v>
      </c>
      <c r="E566" s="278" t="s">
        <v>1470</v>
      </c>
      <c r="F566" s="280">
        <v>0.625</v>
      </c>
      <c r="G566" s="281">
        <v>44708</v>
      </c>
      <c r="H566" s="278"/>
      <c r="I566" s="4" t="s">
        <v>99</v>
      </c>
      <c r="J566" s="278" t="s">
        <v>1455</v>
      </c>
      <c r="K566" s="282">
        <f t="shared" si="6"/>
        <v>5</v>
      </c>
      <c r="L566" s="278">
        <f t="shared" si="7"/>
        <v>2022</v>
      </c>
      <c r="M566" s="282">
        <f t="shared" ca="1" si="8"/>
        <v>2</v>
      </c>
      <c r="N566" s="282">
        <f>MONTH(Таблица10[[#This Row],[Дата погрузки]])</f>
        <v>5</v>
      </c>
      <c r="O566" s="278" t="str">
        <f>Таблица10[[#This Row],[плательщик ЖД тариф]]</f>
        <v>ТрансКонтейнер</v>
      </c>
      <c r="P566" s="278"/>
      <c r="Q566" s="278"/>
      <c r="R566" s="278"/>
      <c r="S566" s="278"/>
      <c r="T566" s="278"/>
      <c r="U566" s="278"/>
      <c r="V566" s="278"/>
      <c r="W566" s="278"/>
      <c r="X566" s="278"/>
      <c r="Y566" s="278"/>
      <c r="Z566" s="278"/>
    </row>
    <row r="567" spans="1:26" ht="13.2">
      <c r="A567" s="278" t="s">
        <v>1456</v>
      </c>
      <c r="B567" s="281">
        <v>44706</v>
      </c>
      <c r="C567" s="278" t="s">
        <v>2092</v>
      </c>
      <c r="D567" s="278">
        <v>40</v>
      </c>
      <c r="E567" s="278" t="s">
        <v>1516</v>
      </c>
      <c r="F567" s="280">
        <v>0.875</v>
      </c>
      <c r="G567" s="281">
        <v>44708</v>
      </c>
      <c r="H567" s="278"/>
      <c r="I567" s="4" t="s">
        <v>99</v>
      </c>
      <c r="J567" s="278" t="s">
        <v>1455</v>
      </c>
      <c r="K567" s="282">
        <f t="shared" si="6"/>
        <v>5</v>
      </c>
      <c r="L567" s="278">
        <f t="shared" si="7"/>
        <v>2022</v>
      </c>
      <c r="M567" s="282">
        <f t="shared" ca="1" si="8"/>
        <v>2</v>
      </c>
      <c r="N567" s="282">
        <f>MONTH(Таблица10[[#This Row],[Дата погрузки]])</f>
        <v>5</v>
      </c>
      <c r="O567" s="278" t="str">
        <f>Таблица10[[#This Row],[плательщик ЖД тариф]]</f>
        <v>ТрансКонтейнер</v>
      </c>
      <c r="P567" s="278"/>
      <c r="Q567" s="278"/>
      <c r="R567" s="278"/>
      <c r="S567" s="278"/>
      <c r="T567" s="278"/>
      <c r="U567" s="278"/>
      <c r="V567" s="278"/>
      <c r="W567" s="278"/>
      <c r="X567" s="278"/>
      <c r="Y567" s="278"/>
      <c r="Z567" s="278"/>
    </row>
    <row r="568" spans="1:26" ht="13.2">
      <c r="A568" s="278" t="s">
        <v>1456</v>
      </c>
      <c r="B568" s="281">
        <v>44706</v>
      </c>
      <c r="C568" s="278" t="s">
        <v>2093</v>
      </c>
      <c r="D568" s="278">
        <v>40</v>
      </c>
      <c r="E568" s="278" t="s">
        <v>1470</v>
      </c>
      <c r="F568" s="280">
        <v>0.91666666666666663</v>
      </c>
      <c r="G568" s="281">
        <v>44708</v>
      </c>
      <c r="H568" s="278"/>
      <c r="I568" s="4" t="s">
        <v>99</v>
      </c>
      <c r="J568" s="278" t="s">
        <v>1455</v>
      </c>
      <c r="K568" s="282">
        <f t="shared" si="6"/>
        <v>5</v>
      </c>
      <c r="L568" s="278">
        <f t="shared" si="7"/>
        <v>2022</v>
      </c>
      <c r="M568" s="282">
        <f t="shared" ca="1" si="8"/>
        <v>2</v>
      </c>
      <c r="N568" s="282">
        <f>MONTH(Таблица10[[#This Row],[Дата погрузки]])</f>
        <v>5</v>
      </c>
      <c r="O568" s="278" t="str">
        <f>Таблица10[[#This Row],[плательщик ЖД тариф]]</f>
        <v>ТрансКонтейнер</v>
      </c>
      <c r="P568" s="278"/>
      <c r="Q568" s="278"/>
      <c r="R568" s="278"/>
      <c r="S568" s="278"/>
      <c r="T568" s="278"/>
      <c r="U568" s="278"/>
      <c r="V568" s="278"/>
      <c r="W568" s="278"/>
      <c r="X568" s="278"/>
      <c r="Y568" s="278"/>
      <c r="Z568" s="278"/>
    </row>
    <row r="569" spans="1:26" ht="13.2">
      <c r="A569" s="278" t="s">
        <v>1456</v>
      </c>
      <c r="B569" s="281">
        <v>44706</v>
      </c>
      <c r="C569" s="278" t="s">
        <v>2094</v>
      </c>
      <c r="D569" s="278">
        <v>40</v>
      </c>
      <c r="E569" s="278" t="s">
        <v>1568</v>
      </c>
      <c r="F569" s="280">
        <v>4.1666666666666664E-2</v>
      </c>
      <c r="G569" s="281">
        <v>44708</v>
      </c>
      <c r="H569" s="278"/>
      <c r="I569" s="4" t="s">
        <v>99</v>
      </c>
      <c r="J569" s="278" t="s">
        <v>1455</v>
      </c>
      <c r="K569" s="282">
        <f t="shared" si="6"/>
        <v>5</v>
      </c>
      <c r="L569" s="278">
        <f t="shared" si="7"/>
        <v>2022</v>
      </c>
      <c r="M569" s="282">
        <f t="shared" ca="1" si="8"/>
        <v>2</v>
      </c>
      <c r="N569" s="282">
        <f>MONTH(Таблица10[[#This Row],[Дата погрузки]])</f>
        <v>5</v>
      </c>
      <c r="O569" s="278" t="str">
        <f>Таблица10[[#This Row],[плательщик ЖД тариф]]</f>
        <v>ТрансКонтейнер</v>
      </c>
      <c r="P569" s="278"/>
      <c r="Q569" s="278"/>
      <c r="R569" s="278"/>
      <c r="S569" s="278"/>
      <c r="T569" s="278"/>
      <c r="U569" s="278"/>
      <c r="V569" s="278"/>
      <c r="W569" s="278"/>
      <c r="X569" s="278"/>
      <c r="Y569" s="278"/>
      <c r="Z569" s="278"/>
    </row>
    <row r="570" spans="1:26" ht="13.2">
      <c r="A570" s="278" t="s">
        <v>1934</v>
      </c>
      <c r="B570" s="281">
        <v>44706</v>
      </c>
      <c r="C570" s="278" t="s">
        <v>2095</v>
      </c>
      <c r="D570" s="278">
        <v>40</v>
      </c>
      <c r="E570" s="278" t="s">
        <v>1516</v>
      </c>
      <c r="F570" s="280"/>
      <c r="G570" s="281">
        <v>44711</v>
      </c>
      <c r="H570" s="278"/>
      <c r="I570" s="4" t="s">
        <v>99</v>
      </c>
      <c r="J570" s="278" t="s">
        <v>1455</v>
      </c>
      <c r="K570" s="282">
        <f t="shared" si="6"/>
        <v>5</v>
      </c>
      <c r="L570" s="278">
        <f t="shared" si="7"/>
        <v>2022</v>
      </c>
      <c r="M570" s="282">
        <f t="shared" ca="1" si="8"/>
        <v>5</v>
      </c>
      <c r="N570" s="282">
        <f>MONTH(Таблица10[[#This Row],[Дата погрузки]])</f>
        <v>5</v>
      </c>
      <c r="O570" s="278" t="str">
        <f>Таблица10[[#This Row],[плательщик ЖД тариф]]</f>
        <v>ТрансКонтейнер</v>
      </c>
      <c r="P570" s="278"/>
      <c r="Q570" s="278"/>
      <c r="R570" s="278"/>
      <c r="S570" s="278"/>
      <c r="T570" s="278"/>
      <c r="U570" s="278"/>
      <c r="V570" s="278"/>
      <c r="W570" s="278"/>
      <c r="X570" s="278"/>
      <c r="Y570" s="278"/>
      <c r="Z570" s="278"/>
    </row>
    <row r="571" spans="1:26" ht="13.2">
      <c r="A571" s="278" t="s">
        <v>1466</v>
      </c>
      <c r="B571" s="281">
        <v>44707</v>
      </c>
      <c r="C571" s="278" t="s">
        <v>2096</v>
      </c>
      <c r="D571" s="278">
        <v>40</v>
      </c>
      <c r="E571" s="278" t="s">
        <v>1568</v>
      </c>
      <c r="F571" s="280"/>
      <c r="G571" s="281">
        <v>44711</v>
      </c>
      <c r="H571" s="278"/>
      <c r="I571" s="4" t="s">
        <v>99</v>
      </c>
      <c r="J571" s="278" t="s">
        <v>1455</v>
      </c>
      <c r="K571" s="282">
        <f t="shared" si="6"/>
        <v>5</v>
      </c>
      <c r="L571" s="278">
        <f t="shared" si="7"/>
        <v>2022</v>
      </c>
      <c r="M571" s="282">
        <f t="shared" ca="1" si="8"/>
        <v>4</v>
      </c>
      <c r="N571" s="282">
        <f>MONTH(Таблица10[[#This Row],[Дата погрузки]])</f>
        <v>5</v>
      </c>
      <c r="O571" s="278" t="str">
        <f>Таблица10[[#This Row],[плательщик ЖД тариф]]</f>
        <v>ТрансКонтейнер</v>
      </c>
      <c r="P571" s="278"/>
      <c r="Q571" s="278"/>
      <c r="R571" s="278"/>
      <c r="S571" s="278"/>
      <c r="T571" s="278"/>
      <c r="U571" s="278"/>
      <c r="V571" s="278"/>
      <c r="W571" s="278"/>
      <c r="X571" s="278"/>
      <c r="Y571" s="278"/>
      <c r="Z571" s="278"/>
    </row>
    <row r="572" spans="1:26" ht="13.2">
      <c r="A572" s="278" t="s">
        <v>1466</v>
      </c>
      <c r="B572" s="281">
        <v>44707</v>
      </c>
      <c r="C572" s="278" t="s">
        <v>2097</v>
      </c>
      <c r="D572" s="278">
        <v>40</v>
      </c>
      <c r="E572" s="278" t="s">
        <v>1568</v>
      </c>
      <c r="F572" s="280"/>
      <c r="G572" s="281">
        <v>44711</v>
      </c>
      <c r="H572" s="278"/>
      <c r="I572" s="4" t="s">
        <v>99</v>
      </c>
      <c r="J572" s="278" t="s">
        <v>1455</v>
      </c>
      <c r="K572" s="282">
        <f t="shared" si="6"/>
        <v>5</v>
      </c>
      <c r="L572" s="278">
        <f t="shared" si="7"/>
        <v>2022</v>
      </c>
      <c r="M572" s="282">
        <f t="shared" ca="1" si="8"/>
        <v>4</v>
      </c>
      <c r="N572" s="282">
        <f>MONTH(Таблица10[[#This Row],[Дата погрузки]])</f>
        <v>5</v>
      </c>
      <c r="O572" s="278" t="str">
        <f>Таблица10[[#This Row],[плательщик ЖД тариф]]</f>
        <v>ТрансКонтейнер</v>
      </c>
      <c r="P572" s="278"/>
      <c r="Q572" s="278"/>
      <c r="R572" s="278"/>
      <c r="S572" s="278"/>
      <c r="T572" s="278"/>
      <c r="U572" s="278"/>
      <c r="V572" s="278"/>
      <c r="W572" s="278"/>
      <c r="X572" s="278"/>
      <c r="Y572" s="278"/>
      <c r="Z572" s="278"/>
    </row>
    <row r="573" spans="1:26" ht="13.2">
      <c r="A573" s="278" t="s">
        <v>1589</v>
      </c>
      <c r="B573" s="281">
        <v>44707</v>
      </c>
      <c r="C573" s="278" t="s">
        <v>2098</v>
      </c>
      <c r="D573" s="278">
        <v>40</v>
      </c>
      <c r="E573" s="278" t="s">
        <v>1568</v>
      </c>
      <c r="F573" s="280">
        <v>0.41666666666666669</v>
      </c>
      <c r="G573" s="281">
        <v>44711</v>
      </c>
      <c r="H573" s="278"/>
      <c r="I573" s="4" t="s">
        <v>99</v>
      </c>
      <c r="J573" s="278" t="s">
        <v>1455</v>
      </c>
      <c r="K573" s="282">
        <f t="shared" si="6"/>
        <v>5</v>
      </c>
      <c r="L573" s="278">
        <f t="shared" si="7"/>
        <v>2022</v>
      </c>
      <c r="M573" s="282">
        <f t="shared" ca="1" si="8"/>
        <v>4</v>
      </c>
      <c r="N573" s="282">
        <f>MONTH(Таблица10[[#This Row],[Дата погрузки]])</f>
        <v>5</v>
      </c>
      <c r="O573" s="278" t="str">
        <f>Таблица10[[#This Row],[плательщик ЖД тариф]]</f>
        <v>ТрансКонтейнер</v>
      </c>
      <c r="P573" s="278"/>
      <c r="Q573" s="278"/>
      <c r="R573" s="278"/>
      <c r="S573" s="278"/>
      <c r="T573" s="278"/>
      <c r="U573" s="278"/>
      <c r="V573" s="278"/>
      <c r="W573" s="278"/>
      <c r="X573" s="278"/>
      <c r="Y573" s="278"/>
      <c r="Z573" s="278"/>
    </row>
    <row r="574" spans="1:26" ht="13.2">
      <c r="A574" s="278" t="s">
        <v>1589</v>
      </c>
      <c r="B574" s="281">
        <v>44707</v>
      </c>
      <c r="C574" s="278" t="s">
        <v>2099</v>
      </c>
      <c r="D574" s="278">
        <v>40</v>
      </c>
      <c r="E574" s="278" t="s">
        <v>1568</v>
      </c>
      <c r="F574" s="280">
        <v>0.625</v>
      </c>
      <c r="G574" s="281">
        <v>44711</v>
      </c>
      <c r="H574" s="278"/>
      <c r="I574" s="4" t="s">
        <v>99</v>
      </c>
      <c r="J574" s="278" t="s">
        <v>1455</v>
      </c>
      <c r="K574" s="282">
        <f t="shared" si="6"/>
        <v>5</v>
      </c>
      <c r="L574" s="278">
        <f t="shared" si="7"/>
        <v>2022</v>
      </c>
      <c r="M574" s="282">
        <f t="shared" ca="1" si="8"/>
        <v>4</v>
      </c>
      <c r="N574" s="282">
        <f>MONTH(Таблица10[[#This Row],[Дата погрузки]])</f>
        <v>5</v>
      </c>
      <c r="O574" s="278" t="str">
        <f>Таблица10[[#This Row],[плательщик ЖД тариф]]</f>
        <v>ТрансКонтейнер</v>
      </c>
      <c r="P574" s="278"/>
      <c r="Q574" s="278"/>
      <c r="R574" s="278"/>
      <c r="S574" s="278"/>
      <c r="T574" s="278"/>
      <c r="U574" s="278"/>
      <c r="V574" s="278"/>
      <c r="W574" s="278"/>
      <c r="X574" s="278"/>
      <c r="Y574" s="278"/>
      <c r="Z574" s="278"/>
    </row>
    <row r="575" spans="1:26" ht="13.2">
      <c r="A575" s="278" t="s">
        <v>1558</v>
      </c>
      <c r="B575" s="281">
        <v>44707</v>
      </c>
      <c r="C575" s="278" t="s">
        <v>2100</v>
      </c>
      <c r="D575" s="278">
        <v>40</v>
      </c>
      <c r="E575" s="278" t="s">
        <v>1568</v>
      </c>
      <c r="F575" s="280">
        <v>0.625</v>
      </c>
      <c r="G575" s="281">
        <v>44711</v>
      </c>
      <c r="H575" s="278"/>
      <c r="I575" s="4" t="s">
        <v>99</v>
      </c>
      <c r="J575" s="278" t="s">
        <v>1455</v>
      </c>
      <c r="K575" s="282">
        <f t="shared" si="6"/>
        <v>5</v>
      </c>
      <c r="L575" s="278">
        <f t="shared" si="7"/>
        <v>2022</v>
      </c>
      <c r="M575" s="282">
        <f t="shared" ca="1" si="8"/>
        <v>4</v>
      </c>
      <c r="N575" s="282">
        <f>MONTH(Таблица10[[#This Row],[Дата погрузки]])</f>
        <v>5</v>
      </c>
      <c r="O575" s="278" t="str">
        <f>Таблица10[[#This Row],[плательщик ЖД тариф]]</f>
        <v>ТрансКонтейнер</v>
      </c>
      <c r="P575" s="278"/>
      <c r="Q575" s="278"/>
      <c r="R575" s="278"/>
      <c r="S575" s="278"/>
      <c r="T575" s="278"/>
      <c r="U575" s="278"/>
      <c r="V575" s="278"/>
      <c r="W575" s="278"/>
      <c r="X575" s="278"/>
      <c r="Y575" s="278"/>
      <c r="Z575" s="278"/>
    </row>
    <row r="576" spans="1:26" ht="13.2">
      <c r="A576" s="278" t="s">
        <v>1456</v>
      </c>
      <c r="B576" s="281">
        <v>44707</v>
      </c>
      <c r="C576" s="278" t="s">
        <v>2101</v>
      </c>
      <c r="D576" s="278">
        <v>40</v>
      </c>
      <c r="E576" s="278" t="s">
        <v>1470</v>
      </c>
      <c r="F576" s="280">
        <v>0.875</v>
      </c>
      <c r="G576" s="281">
        <v>44711</v>
      </c>
      <c r="H576" s="278"/>
      <c r="I576" s="4" t="s">
        <v>99</v>
      </c>
      <c r="J576" s="278" t="s">
        <v>1455</v>
      </c>
      <c r="K576" s="282">
        <f t="shared" si="6"/>
        <v>5</v>
      </c>
      <c r="L576" s="278">
        <f t="shared" si="7"/>
        <v>2022</v>
      </c>
      <c r="M576" s="282">
        <f t="shared" ca="1" si="8"/>
        <v>4</v>
      </c>
      <c r="N576" s="282">
        <f>MONTH(Таблица10[[#This Row],[Дата погрузки]])</f>
        <v>5</v>
      </c>
      <c r="O576" s="278" t="str">
        <f>Таблица10[[#This Row],[плательщик ЖД тариф]]</f>
        <v>ТрансКонтейнер</v>
      </c>
      <c r="P576" s="278"/>
      <c r="Q576" s="278"/>
      <c r="R576" s="278"/>
      <c r="S576" s="278"/>
      <c r="T576" s="278"/>
      <c r="U576" s="278"/>
      <c r="V576" s="278"/>
      <c r="W576" s="278"/>
      <c r="X576" s="278"/>
      <c r="Y576" s="278"/>
      <c r="Z576" s="278"/>
    </row>
    <row r="577" spans="1:26" ht="13.2">
      <c r="A577" s="278" t="s">
        <v>1456</v>
      </c>
      <c r="B577" s="281">
        <v>44707</v>
      </c>
      <c r="C577" s="278" t="s">
        <v>2102</v>
      </c>
      <c r="D577" s="278">
        <v>40</v>
      </c>
      <c r="E577" s="278" t="s">
        <v>1568</v>
      </c>
      <c r="F577" s="280">
        <v>4.1666666666666664E-2</v>
      </c>
      <c r="G577" s="281">
        <v>44711</v>
      </c>
      <c r="H577" s="278"/>
      <c r="I577" s="4" t="s">
        <v>99</v>
      </c>
      <c r="J577" s="278" t="s">
        <v>1455</v>
      </c>
      <c r="K577" s="282">
        <f t="shared" si="6"/>
        <v>5</v>
      </c>
      <c r="L577" s="278">
        <f t="shared" si="7"/>
        <v>2022</v>
      </c>
      <c r="M577" s="282">
        <f t="shared" ca="1" si="8"/>
        <v>4</v>
      </c>
      <c r="N577" s="282">
        <f>MONTH(Таблица10[[#This Row],[Дата погрузки]])</f>
        <v>5</v>
      </c>
      <c r="O577" s="278" t="str">
        <f>Таблица10[[#This Row],[плательщик ЖД тариф]]</f>
        <v>ТрансКонтейнер</v>
      </c>
      <c r="P577" s="278"/>
      <c r="Q577" s="278"/>
      <c r="R577" s="278"/>
      <c r="S577" s="278"/>
      <c r="T577" s="278"/>
      <c r="U577" s="278"/>
      <c r="V577" s="278"/>
      <c r="W577" s="278"/>
      <c r="X577" s="278"/>
      <c r="Y577" s="278"/>
      <c r="Z577" s="278"/>
    </row>
    <row r="578" spans="1:26" ht="13.2">
      <c r="A578" s="278" t="s">
        <v>1934</v>
      </c>
      <c r="B578" s="281">
        <v>44708</v>
      </c>
      <c r="C578" s="278" t="s">
        <v>2103</v>
      </c>
      <c r="D578" s="278">
        <v>40</v>
      </c>
      <c r="E578" s="278" t="s">
        <v>1568</v>
      </c>
      <c r="F578" s="280"/>
      <c r="G578" s="281">
        <v>44711</v>
      </c>
      <c r="H578" s="278"/>
      <c r="I578" s="4" t="s">
        <v>99</v>
      </c>
      <c r="J578" s="278" t="s">
        <v>1455</v>
      </c>
      <c r="K578" s="282">
        <f t="shared" si="6"/>
        <v>5</v>
      </c>
      <c r="L578" s="278">
        <f t="shared" si="7"/>
        <v>2022</v>
      </c>
      <c r="M578" s="282">
        <f t="shared" ca="1" si="8"/>
        <v>3</v>
      </c>
      <c r="N578" s="282">
        <f>MONTH(Таблица10[[#This Row],[Дата погрузки]])</f>
        <v>5</v>
      </c>
      <c r="O578" s="278" t="str">
        <f>Таблица10[[#This Row],[плательщик ЖД тариф]]</f>
        <v>ТрансКонтейнер</v>
      </c>
      <c r="P578" s="278"/>
      <c r="Q578" s="278"/>
      <c r="R578" s="278"/>
      <c r="S578" s="278"/>
      <c r="T578" s="278"/>
      <c r="U578" s="278"/>
      <c r="V578" s="278"/>
      <c r="W578" s="278"/>
      <c r="X578" s="278"/>
      <c r="Y578" s="278"/>
      <c r="Z578" s="278"/>
    </row>
    <row r="579" spans="1:26" ht="13.2">
      <c r="A579" s="278" t="s">
        <v>1466</v>
      </c>
      <c r="B579" s="281">
        <v>44708</v>
      </c>
      <c r="C579" s="278" t="s">
        <v>2104</v>
      </c>
      <c r="D579" s="278">
        <v>40</v>
      </c>
      <c r="E579" s="278" t="s">
        <v>1470</v>
      </c>
      <c r="F579" s="280"/>
      <c r="G579" s="281">
        <v>44711</v>
      </c>
      <c r="H579" s="278"/>
      <c r="I579" s="4" t="s">
        <v>99</v>
      </c>
      <c r="J579" s="278" t="s">
        <v>1455</v>
      </c>
      <c r="K579" s="282">
        <f t="shared" si="6"/>
        <v>5</v>
      </c>
      <c r="L579" s="278">
        <f t="shared" si="7"/>
        <v>2022</v>
      </c>
      <c r="M579" s="282">
        <f t="shared" ca="1" si="8"/>
        <v>3</v>
      </c>
      <c r="N579" s="282">
        <f>MONTH(Таблица10[[#This Row],[Дата погрузки]])</f>
        <v>5</v>
      </c>
      <c r="O579" s="278" t="str">
        <f>Таблица10[[#This Row],[плательщик ЖД тариф]]</f>
        <v>ТрансКонтейнер</v>
      </c>
      <c r="P579" s="278"/>
      <c r="Q579" s="278"/>
      <c r="R579" s="278"/>
      <c r="S579" s="278"/>
      <c r="T579" s="278"/>
      <c r="U579" s="278"/>
      <c r="V579" s="278"/>
      <c r="W579" s="278"/>
      <c r="X579" s="278"/>
      <c r="Y579" s="278"/>
      <c r="Z579" s="278"/>
    </row>
    <row r="580" spans="1:26" ht="13.2">
      <c r="A580" s="278" t="s">
        <v>1466</v>
      </c>
      <c r="B580" s="281">
        <v>44708</v>
      </c>
      <c r="C580" s="278" t="s">
        <v>2105</v>
      </c>
      <c r="D580" s="278">
        <v>40</v>
      </c>
      <c r="E580" s="278" t="s">
        <v>1470</v>
      </c>
      <c r="F580" s="280"/>
      <c r="G580" s="281">
        <v>44711</v>
      </c>
      <c r="H580" s="278"/>
      <c r="I580" s="4" t="s">
        <v>99</v>
      </c>
      <c r="J580" s="278" t="s">
        <v>1455</v>
      </c>
      <c r="K580" s="282">
        <f t="shared" si="6"/>
        <v>5</v>
      </c>
      <c r="L580" s="278">
        <f t="shared" si="7"/>
        <v>2022</v>
      </c>
      <c r="M580" s="282">
        <f t="shared" ca="1" si="8"/>
        <v>3</v>
      </c>
      <c r="N580" s="282">
        <f>MONTH(Таблица10[[#This Row],[Дата погрузки]])</f>
        <v>5</v>
      </c>
      <c r="O580" s="278" t="str">
        <f>Таблица10[[#This Row],[плательщик ЖД тариф]]</f>
        <v>ТрансКонтейнер</v>
      </c>
      <c r="P580" s="278"/>
      <c r="Q580" s="278"/>
      <c r="R580" s="278"/>
      <c r="S580" s="278"/>
      <c r="T580" s="278"/>
      <c r="U580" s="278"/>
      <c r="V580" s="278"/>
      <c r="W580" s="278"/>
      <c r="X580" s="278"/>
      <c r="Y580" s="278"/>
      <c r="Z580" s="278"/>
    </row>
    <row r="581" spans="1:26" ht="13.2">
      <c r="A581" s="278" t="s">
        <v>1599</v>
      </c>
      <c r="B581" s="281">
        <v>44708</v>
      </c>
      <c r="C581" s="278" t="s">
        <v>2106</v>
      </c>
      <c r="D581" s="278">
        <v>40</v>
      </c>
      <c r="E581" s="278" t="s">
        <v>1568</v>
      </c>
      <c r="F581" s="280">
        <v>0.41666666666666669</v>
      </c>
      <c r="G581" s="281">
        <v>44711</v>
      </c>
      <c r="H581" s="278"/>
      <c r="I581" s="4" t="s">
        <v>99</v>
      </c>
      <c r="J581" s="278" t="s">
        <v>1455</v>
      </c>
      <c r="K581" s="282">
        <f t="shared" si="6"/>
        <v>5</v>
      </c>
      <c r="L581" s="278">
        <f t="shared" si="7"/>
        <v>2022</v>
      </c>
      <c r="M581" s="282">
        <f t="shared" ca="1" si="8"/>
        <v>3</v>
      </c>
      <c r="N581" s="282">
        <f>MONTH(Таблица10[[#This Row],[Дата погрузки]])</f>
        <v>5</v>
      </c>
      <c r="O581" s="278" t="str">
        <f>Таблица10[[#This Row],[плательщик ЖД тариф]]</f>
        <v>ТрансКонтейнер</v>
      </c>
      <c r="P581" s="278"/>
      <c r="Q581" s="278"/>
      <c r="R581" s="278"/>
      <c r="S581" s="278"/>
      <c r="T581" s="278"/>
      <c r="U581" s="278"/>
      <c r="V581" s="278"/>
      <c r="W581" s="278"/>
      <c r="X581" s="278"/>
      <c r="Y581" s="278"/>
      <c r="Z581" s="278"/>
    </row>
    <row r="582" spans="1:26" ht="13.2">
      <c r="A582" s="278" t="s">
        <v>1471</v>
      </c>
      <c r="B582" s="281">
        <v>44708</v>
      </c>
      <c r="C582" s="278" t="s">
        <v>2107</v>
      </c>
      <c r="D582" s="278">
        <v>40</v>
      </c>
      <c r="E582" s="278" t="s">
        <v>1568</v>
      </c>
      <c r="F582" s="280">
        <v>0.33333333333333331</v>
      </c>
      <c r="G582" s="281">
        <v>44711</v>
      </c>
      <c r="H582" s="278"/>
      <c r="I582" s="4" t="s">
        <v>99</v>
      </c>
      <c r="J582" s="278" t="s">
        <v>1455</v>
      </c>
      <c r="K582" s="282">
        <f t="shared" si="6"/>
        <v>5</v>
      </c>
      <c r="L582" s="278">
        <f t="shared" si="7"/>
        <v>2022</v>
      </c>
      <c r="M582" s="282">
        <f t="shared" ca="1" si="8"/>
        <v>3</v>
      </c>
      <c r="N582" s="282">
        <f>MONTH(Таблица10[[#This Row],[Дата погрузки]])</f>
        <v>5</v>
      </c>
      <c r="O582" s="278" t="str">
        <f>Таблица10[[#This Row],[плательщик ЖД тариф]]</f>
        <v>ТрансКонтейнер</v>
      </c>
      <c r="P582" s="278"/>
      <c r="Q582" s="278"/>
      <c r="R582" s="278"/>
      <c r="S582" s="278"/>
      <c r="T582" s="278"/>
      <c r="U582" s="278"/>
      <c r="V582" s="278"/>
      <c r="W582" s="278"/>
      <c r="X582" s="278"/>
      <c r="Y582" s="278"/>
      <c r="Z582" s="278"/>
    </row>
    <row r="583" spans="1:26" ht="13.2">
      <c r="A583" s="278" t="s">
        <v>1589</v>
      </c>
      <c r="B583" s="281">
        <v>44708</v>
      </c>
      <c r="C583" s="278" t="s">
        <v>2108</v>
      </c>
      <c r="D583" s="278">
        <v>40</v>
      </c>
      <c r="E583" s="278" t="s">
        <v>1470</v>
      </c>
      <c r="F583" s="280">
        <v>0.41666666666666669</v>
      </c>
      <c r="G583" s="281">
        <v>44711</v>
      </c>
      <c r="H583" s="278"/>
      <c r="I583" s="4" t="s">
        <v>99</v>
      </c>
      <c r="J583" s="278" t="s">
        <v>1455</v>
      </c>
      <c r="K583" s="282">
        <f t="shared" si="6"/>
        <v>5</v>
      </c>
      <c r="L583" s="278">
        <f t="shared" si="7"/>
        <v>2022</v>
      </c>
      <c r="M583" s="282">
        <f t="shared" ca="1" si="8"/>
        <v>3</v>
      </c>
      <c r="N583" s="282">
        <f>MONTH(Таблица10[[#This Row],[Дата погрузки]])</f>
        <v>5</v>
      </c>
      <c r="O583" s="278" t="str">
        <f>Таблица10[[#This Row],[плательщик ЖД тариф]]</f>
        <v>ТрансКонтейнер</v>
      </c>
      <c r="P583" s="278"/>
      <c r="Q583" s="278"/>
      <c r="R583" s="278"/>
      <c r="S583" s="278"/>
      <c r="T583" s="278"/>
      <c r="U583" s="278"/>
      <c r="V583" s="278"/>
      <c r="W583" s="278"/>
      <c r="X583" s="278"/>
      <c r="Y583" s="278"/>
      <c r="Z583" s="278"/>
    </row>
    <row r="584" spans="1:26" ht="13.2">
      <c r="A584" s="278" t="s">
        <v>1558</v>
      </c>
      <c r="B584" s="281">
        <v>44708</v>
      </c>
      <c r="C584" s="278" t="s">
        <v>2109</v>
      </c>
      <c r="D584" s="278">
        <v>40</v>
      </c>
      <c r="E584" s="278" t="s">
        <v>1518</v>
      </c>
      <c r="F584" s="280">
        <v>0.625</v>
      </c>
      <c r="G584" s="281">
        <v>44711</v>
      </c>
      <c r="H584" s="278"/>
      <c r="I584" s="4" t="s">
        <v>99</v>
      </c>
      <c r="J584" s="278" t="s">
        <v>1455</v>
      </c>
      <c r="K584" s="282">
        <f t="shared" si="6"/>
        <v>5</v>
      </c>
      <c r="L584" s="278">
        <f t="shared" si="7"/>
        <v>2022</v>
      </c>
      <c r="M584" s="282">
        <f t="shared" ca="1" si="8"/>
        <v>3</v>
      </c>
      <c r="N584" s="282">
        <f>MONTH(Таблица10[[#This Row],[Дата погрузки]])</f>
        <v>5</v>
      </c>
      <c r="O584" s="278" t="str">
        <f>Таблица10[[#This Row],[плательщик ЖД тариф]]</f>
        <v>ТрансКонтейнер</v>
      </c>
      <c r="P584" s="278"/>
      <c r="Q584" s="278"/>
      <c r="R584" s="278"/>
      <c r="S584" s="278"/>
      <c r="T584" s="278"/>
      <c r="U584" s="278"/>
      <c r="V584" s="278"/>
      <c r="W584" s="278"/>
      <c r="X584" s="278"/>
      <c r="Y584" s="278"/>
      <c r="Z584" s="278"/>
    </row>
    <row r="585" spans="1:26" ht="13.2">
      <c r="A585" s="278" t="s">
        <v>1558</v>
      </c>
      <c r="B585" s="281">
        <v>44708</v>
      </c>
      <c r="C585" s="278" t="s">
        <v>2110</v>
      </c>
      <c r="D585" s="278">
        <v>40</v>
      </c>
      <c r="E585" s="278" t="s">
        <v>2111</v>
      </c>
      <c r="F585" s="280">
        <v>0.625</v>
      </c>
      <c r="G585" s="281">
        <v>44711</v>
      </c>
      <c r="H585" s="278"/>
      <c r="I585" s="4" t="s">
        <v>99</v>
      </c>
      <c r="J585" s="278" t="s">
        <v>1455</v>
      </c>
      <c r="K585" s="282">
        <f t="shared" si="6"/>
        <v>5</v>
      </c>
      <c r="L585" s="278">
        <f t="shared" si="7"/>
        <v>2022</v>
      </c>
      <c r="M585" s="282">
        <f t="shared" ca="1" si="8"/>
        <v>3</v>
      </c>
      <c r="N585" s="282">
        <f>MONTH(Таблица10[[#This Row],[Дата погрузки]])</f>
        <v>5</v>
      </c>
      <c r="O585" s="278" t="str">
        <f>Таблица10[[#This Row],[плательщик ЖД тариф]]</f>
        <v>ТрансКонтейнер</v>
      </c>
      <c r="P585" s="278"/>
      <c r="Q585" s="278"/>
      <c r="R585" s="278"/>
      <c r="S585" s="278"/>
      <c r="T585" s="278"/>
      <c r="U585" s="278"/>
      <c r="V585" s="278"/>
      <c r="W585" s="278"/>
      <c r="X585" s="278"/>
      <c r="Y585" s="278"/>
      <c r="Z585" s="278"/>
    </row>
    <row r="586" spans="1:26" ht="13.2">
      <c r="A586" s="278" t="s">
        <v>1456</v>
      </c>
      <c r="B586" s="281">
        <v>44708</v>
      </c>
      <c r="C586" s="278" t="s">
        <v>2112</v>
      </c>
      <c r="D586" s="278">
        <v>40</v>
      </c>
      <c r="E586" s="278" t="s">
        <v>2113</v>
      </c>
      <c r="F586" s="280">
        <v>4.1666666666666664E-2</v>
      </c>
      <c r="G586" s="281">
        <v>44711</v>
      </c>
      <c r="H586" s="278"/>
      <c r="I586" s="4" t="s">
        <v>99</v>
      </c>
      <c r="J586" s="278" t="s">
        <v>1455</v>
      </c>
      <c r="K586" s="282">
        <f t="shared" si="6"/>
        <v>5</v>
      </c>
      <c r="L586" s="278">
        <f t="shared" si="7"/>
        <v>2022</v>
      </c>
      <c r="M586" s="282">
        <f t="shared" ca="1" si="8"/>
        <v>3</v>
      </c>
      <c r="N586" s="282">
        <f>MONTH(Таблица10[[#This Row],[Дата погрузки]])</f>
        <v>5</v>
      </c>
      <c r="O586" s="278" t="str">
        <f>Таблица10[[#This Row],[плательщик ЖД тариф]]</f>
        <v>ТрансКонтейнер</v>
      </c>
      <c r="P586" s="278"/>
      <c r="Q586" s="278"/>
      <c r="R586" s="278"/>
      <c r="S586" s="278"/>
      <c r="T586" s="278"/>
      <c r="U586" s="278"/>
      <c r="V586" s="278"/>
      <c r="W586" s="278"/>
      <c r="X586" s="278"/>
      <c r="Y586" s="278"/>
      <c r="Z586" s="278"/>
    </row>
    <row r="587" spans="1:26" ht="13.2">
      <c r="A587" s="278" t="s">
        <v>1471</v>
      </c>
      <c r="B587" s="281">
        <v>44709</v>
      </c>
      <c r="C587" s="278" t="s">
        <v>2114</v>
      </c>
      <c r="D587" s="278">
        <v>40</v>
      </c>
      <c r="E587" s="278" t="s">
        <v>1470</v>
      </c>
      <c r="F587" s="280">
        <v>0.41666666666666669</v>
      </c>
      <c r="G587" s="281">
        <v>44711</v>
      </c>
      <c r="H587" s="278"/>
      <c r="I587" s="4" t="s">
        <v>99</v>
      </c>
      <c r="J587" s="278" t="s">
        <v>1455</v>
      </c>
      <c r="K587" s="282">
        <f t="shared" si="6"/>
        <v>5</v>
      </c>
      <c r="L587" s="278">
        <f t="shared" si="7"/>
        <v>2022</v>
      </c>
      <c r="M587" s="282">
        <f t="shared" ca="1" si="8"/>
        <v>2</v>
      </c>
      <c r="N587" s="282">
        <f>MONTH(Таблица10[[#This Row],[Дата погрузки]])</f>
        <v>5</v>
      </c>
      <c r="O587" s="278" t="str">
        <f>Таблица10[[#This Row],[плательщик ЖД тариф]]</f>
        <v>ТрансКонтейнер</v>
      </c>
      <c r="P587" s="278"/>
      <c r="Q587" s="278"/>
      <c r="R587" s="278"/>
      <c r="S587" s="278"/>
      <c r="T587" s="278"/>
      <c r="U587" s="278"/>
      <c r="V587" s="278"/>
      <c r="W587" s="278"/>
      <c r="X587" s="278"/>
      <c r="Y587" s="278"/>
      <c r="Z587" s="278"/>
    </row>
    <row r="588" spans="1:26" ht="15" customHeight="1">
      <c r="A588" s="278" t="s">
        <v>2115</v>
      </c>
      <c r="B588" s="281">
        <v>44709</v>
      </c>
      <c r="C588" s="278" t="s">
        <v>2116</v>
      </c>
      <c r="D588" s="278">
        <v>40</v>
      </c>
      <c r="E588" s="278" t="s">
        <v>1925</v>
      </c>
      <c r="F588" s="280">
        <v>0.33333333333333331</v>
      </c>
      <c r="G588" s="281">
        <v>44713</v>
      </c>
      <c r="H588" s="278"/>
      <c r="I588" s="4" t="s">
        <v>99</v>
      </c>
      <c r="J588" s="278" t="s">
        <v>1455</v>
      </c>
      <c r="K588" s="282">
        <f t="shared" si="6"/>
        <v>5</v>
      </c>
      <c r="L588" s="278">
        <f t="shared" si="7"/>
        <v>2022</v>
      </c>
      <c r="M588" s="282">
        <f t="shared" ca="1" si="8"/>
        <v>4</v>
      </c>
      <c r="N588" s="282">
        <f>MONTH(Таблица10[[#This Row],[Дата погрузки]])</f>
        <v>5</v>
      </c>
      <c r="O588" s="278" t="str">
        <f>Таблица10[[#This Row],[плательщик ЖД тариф]]</f>
        <v>ТрансКонтейнер</v>
      </c>
      <c r="P588" s="278"/>
      <c r="Q588" s="278"/>
      <c r="R588" s="278"/>
      <c r="S588" s="278"/>
      <c r="T588" s="278"/>
      <c r="U588" s="278"/>
      <c r="V588" s="278"/>
      <c r="W588" s="278"/>
      <c r="X588" s="278"/>
      <c r="Y588" s="278"/>
      <c r="Z588" s="278"/>
    </row>
    <row r="589" spans="1:26" ht="13.2">
      <c r="A589" s="278" t="s">
        <v>1497</v>
      </c>
      <c r="B589" s="281">
        <v>44711</v>
      </c>
      <c r="C589" s="278" t="s">
        <v>2117</v>
      </c>
      <c r="D589" s="278">
        <v>40</v>
      </c>
      <c r="E589" s="278" t="s">
        <v>1470</v>
      </c>
      <c r="F589" s="280">
        <v>0.375</v>
      </c>
      <c r="G589" s="281">
        <v>44713</v>
      </c>
      <c r="H589" s="278"/>
      <c r="I589" s="4" t="s">
        <v>99</v>
      </c>
      <c r="J589" s="278" t="s">
        <v>1455</v>
      </c>
      <c r="K589" s="282">
        <f t="shared" si="6"/>
        <v>5</v>
      </c>
      <c r="L589" s="278">
        <f t="shared" si="7"/>
        <v>2022</v>
      </c>
      <c r="M589" s="282">
        <f t="shared" ca="1" si="8"/>
        <v>2</v>
      </c>
      <c r="N589" s="282">
        <f>MONTH(Таблица10[[#This Row],[Дата погрузки]])</f>
        <v>5</v>
      </c>
      <c r="O589" s="278" t="str">
        <f>Таблица10[[#This Row],[плательщик ЖД тариф]]</f>
        <v>ТрансКонтейнер</v>
      </c>
      <c r="P589" s="278"/>
      <c r="Q589" s="278"/>
      <c r="R589" s="278"/>
      <c r="S589" s="278"/>
      <c r="T589" s="278"/>
      <c r="U589" s="278"/>
      <c r="V589" s="278"/>
      <c r="W589" s="278"/>
      <c r="X589" s="278"/>
      <c r="Y589" s="278"/>
      <c r="Z589" s="278"/>
    </row>
    <row r="590" spans="1:26" ht="13.2">
      <c r="A590" s="278" t="s">
        <v>1934</v>
      </c>
      <c r="B590" s="281">
        <v>44711</v>
      </c>
      <c r="C590" s="278" t="s">
        <v>2118</v>
      </c>
      <c r="D590" s="278">
        <v>40</v>
      </c>
      <c r="E590" s="278" t="s">
        <v>1931</v>
      </c>
      <c r="F590" s="280"/>
      <c r="G590" s="281">
        <v>44713</v>
      </c>
      <c r="H590" s="278"/>
      <c r="I590" s="4" t="s">
        <v>99</v>
      </c>
      <c r="J590" s="278" t="s">
        <v>1455</v>
      </c>
      <c r="K590" s="282">
        <f t="shared" si="6"/>
        <v>5</v>
      </c>
      <c r="L590" s="278">
        <f t="shared" si="7"/>
        <v>2022</v>
      </c>
      <c r="M590" s="282">
        <f t="shared" ca="1" si="8"/>
        <v>2</v>
      </c>
      <c r="N590" s="282">
        <f>MONTH(Таблица10[[#This Row],[Дата погрузки]])</f>
        <v>5</v>
      </c>
      <c r="O590" s="278" t="str">
        <f>Таблица10[[#This Row],[плательщик ЖД тариф]]</f>
        <v>ТрансКонтейнер</v>
      </c>
      <c r="P590" s="278"/>
      <c r="Q590" s="278"/>
      <c r="R590" s="278"/>
      <c r="S590" s="278"/>
      <c r="T590" s="278"/>
      <c r="U590" s="278"/>
      <c r="V590" s="278"/>
      <c r="W590" s="278"/>
      <c r="X590" s="278"/>
      <c r="Y590" s="278"/>
      <c r="Z590" s="278"/>
    </row>
    <row r="591" spans="1:26" ht="13.2">
      <c r="A591" s="278" t="s">
        <v>1934</v>
      </c>
      <c r="B591" s="281">
        <v>44711</v>
      </c>
      <c r="C591" s="278" t="s">
        <v>2119</v>
      </c>
      <c r="D591" s="278">
        <v>40</v>
      </c>
      <c r="E591" s="278" t="s">
        <v>1931</v>
      </c>
      <c r="F591" s="280"/>
      <c r="G591" s="281">
        <v>44713</v>
      </c>
      <c r="H591" s="278"/>
      <c r="I591" s="4" t="s">
        <v>99</v>
      </c>
      <c r="J591" s="278" t="s">
        <v>1455</v>
      </c>
      <c r="K591" s="282">
        <f t="shared" si="6"/>
        <v>5</v>
      </c>
      <c r="L591" s="278">
        <f t="shared" si="7"/>
        <v>2022</v>
      </c>
      <c r="M591" s="282">
        <f t="shared" ca="1" si="8"/>
        <v>2</v>
      </c>
      <c r="N591" s="282">
        <f>MONTH(Таблица10[[#This Row],[Дата погрузки]])</f>
        <v>5</v>
      </c>
      <c r="O591" s="278" t="str">
        <f>Таблица10[[#This Row],[плательщик ЖД тариф]]</f>
        <v>ТрансКонтейнер</v>
      </c>
      <c r="P591" s="278"/>
      <c r="Q591" s="278"/>
      <c r="R591" s="278"/>
      <c r="S591" s="278"/>
      <c r="T591" s="278"/>
      <c r="U591" s="278"/>
      <c r="V591" s="278"/>
      <c r="W591" s="278"/>
      <c r="X591" s="278"/>
      <c r="Y591" s="278"/>
      <c r="Z591" s="278"/>
    </row>
    <row r="592" spans="1:26" ht="13.2">
      <c r="A592" s="278" t="s">
        <v>1466</v>
      </c>
      <c r="B592" s="281">
        <v>44711</v>
      </c>
      <c r="C592" s="278" t="s">
        <v>2120</v>
      </c>
      <c r="D592" s="278">
        <v>40</v>
      </c>
      <c r="E592" s="278" t="s">
        <v>1568</v>
      </c>
      <c r="F592" s="280"/>
      <c r="G592" s="281">
        <v>44713</v>
      </c>
      <c r="H592" s="278"/>
      <c r="I592" s="4" t="s">
        <v>99</v>
      </c>
      <c r="J592" s="278" t="s">
        <v>1455</v>
      </c>
      <c r="K592" s="282">
        <f t="shared" si="6"/>
        <v>5</v>
      </c>
      <c r="L592" s="278">
        <f t="shared" si="7"/>
        <v>2022</v>
      </c>
      <c r="M592" s="282">
        <f t="shared" ca="1" si="8"/>
        <v>2</v>
      </c>
      <c r="N592" s="282">
        <f>MONTH(Таблица10[[#This Row],[Дата погрузки]])</f>
        <v>5</v>
      </c>
      <c r="O592" s="278" t="str">
        <f>Таблица10[[#This Row],[плательщик ЖД тариф]]</f>
        <v>ТрансКонтейнер</v>
      </c>
      <c r="P592" s="278"/>
      <c r="Q592" s="278"/>
      <c r="R592" s="278"/>
      <c r="S592" s="278"/>
      <c r="T592" s="278"/>
      <c r="U592" s="278"/>
      <c r="V592" s="278"/>
      <c r="W592" s="278"/>
      <c r="X592" s="278"/>
      <c r="Y592" s="278"/>
      <c r="Z592" s="278"/>
    </row>
    <row r="593" spans="1:26" ht="15" customHeight="1">
      <c r="A593" s="278" t="s">
        <v>1466</v>
      </c>
      <c r="B593" s="281">
        <v>44711</v>
      </c>
      <c r="C593" s="278" t="s">
        <v>2121</v>
      </c>
      <c r="D593" s="278">
        <v>40</v>
      </c>
      <c r="E593" s="278" t="s">
        <v>1568</v>
      </c>
      <c r="F593" s="280"/>
      <c r="G593" s="281">
        <v>44713</v>
      </c>
      <c r="H593" s="278"/>
      <c r="I593" s="4" t="s">
        <v>99</v>
      </c>
      <c r="J593" s="278" t="s">
        <v>1455</v>
      </c>
      <c r="K593" s="282">
        <f t="shared" si="6"/>
        <v>5</v>
      </c>
      <c r="L593" s="278">
        <f t="shared" si="7"/>
        <v>2022</v>
      </c>
      <c r="M593" s="282">
        <f t="shared" ca="1" si="8"/>
        <v>2</v>
      </c>
      <c r="N593" s="282">
        <f>MONTH(Таблица10[[#This Row],[Дата погрузки]])</f>
        <v>5</v>
      </c>
      <c r="O593" s="278" t="str">
        <f>Таблица10[[#This Row],[плательщик ЖД тариф]]</f>
        <v>ТрансКонтейнер</v>
      </c>
      <c r="P593" s="278"/>
      <c r="Q593" s="278"/>
      <c r="R593" s="278"/>
      <c r="S593" s="278"/>
      <c r="T593" s="278"/>
      <c r="U593" s="278"/>
      <c r="V593" s="278"/>
      <c r="W593" s="278"/>
      <c r="X593" s="278"/>
      <c r="Y593" s="278"/>
      <c r="Z593" s="278"/>
    </row>
    <row r="594" spans="1:26" ht="17.25" customHeight="1">
      <c r="A594" s="278" t="s">
        <v>1589</v>
      </c>
      <c r="B594" s="281">
        <v>44711</v>
      </c>
      <c r="C594" s="278" t="s">
        <v>2122</v>
      </c>
      <c r="D594" s="278">
        <v>40</v>
      </c>
      <c r="E594" s="278" t="s">
        <v>1568</v>
      </c>
      <c r="F594" s="280">
        <v>0.625</v>
      </c>
      <c r="G594" s="281">
        <v>44713</v>
      </c>
      <c r="H594" s="278"/>
      <c r="I594" s="4" t="s">
        <v>99</v>
      </c>
      <c r="J594" s="278" t="s">
        <v>1455</v>
      </c>
      <c r="K594" s="282">
        <f t="shared" si="6"/>
        <v>5</v>
      </c>
      <c r="L594" s="278">
        <f t="shared" si="7"/>
        <v>2022</v>
      </c>
      <c r="M594" s="282">
        <f t="shared" ca="1" si="8"/>
        <v>2</v>
      </c>
      <c r="N594" s="282">
        <f>MONTH(Таблица10[[#This Row],[Дата погрузки]])</f>
        <v>5</v>
      </c>
      <c r="O594" s="278" t="str">
        <f>Таблица10[[#This Row],[плательщик ЖД тариф]]</f>
        <v>ТрансКонтейнер</v>
      </c>
      <c r="P594" s="278"/>
      <c r="Q594" s="278"/>
      <c r="R594" s="278"/>
      <c r="S594" s="278"/>
      <c r="T594" s="278"/>
      <c r="U594" s="278"/>
      <c r="V594" s="278"/>
      <c r="W594" s="278"/>
      <c r="X594" s="278"/>
      <c r="Y594" s="278"/>
      <c r="Z594" s="278"/>
    </row>
    <row r="595" spans="1:26" ht="13.2">
      <c r="A595" s="278" t="s">
        <v>1589</v>
      </c>
      <c r="B595" s="281">
        <v>44711</v>
      </c>
      <c r="C595" s="278" t="s">
        <v>2123</v>
      </c>
      <c r="D595" s="278">
        <v>40</v>
      </c>
      <c r="E595" s="278" t="s">
        <v>1568</v>
      </c>
      <c r="F595" s="280">
        <v>0.41666666666666669</v>
      </c>
      <c r="G595" s="281">
        <v>44713</v>
      </c>
      <c r="H595" s="278"/>
      <c r="I595" s="4" t="s">
        <v>99</v>
      </c>
      <c r="J595" s="278" t="s">
        <v>1455</v>
      </c>
      <c r="K595" s="282">
        <f t="shared" si="6"/>
        <v>5</v>
      </c>
      <c r="L595" s="278">
        <f t="shared" si="7"/>
        <v>2022</v>
      </c>
      <c r="M595" s="282">
        <f t="shared" ca="1" si="8"/>
        <v>2</v>
      </c>
      <c r="N595" s="282">
        <f>MONTH(Таблица10[[#This Row],[Дата погрузки]])</f>
        <v>5</v>
      </c>
      <c r="O595" s="278" t="str">
        <f>Таблица10[[#This Row],[плательщик ЖД тариф]]</f>
        <v>ТрансКонтейнер</v>
      </c>
      <c r="P595" s="278"/>
      <c r="Q595" s="278"/>
      <c r="R595" s="278"/>
      <c r="S595" s="278"/>
      <c r="T595" s="278"/>
      <c r="U595" s="278"/>
      <c r="V595" s="278"/>
      <c r="W595" s="278"/>
      <c r="X595" s="278"/>
      <c r="Y595" s="278"/>
      <c r="Z595" s="278"/>
    </row>
    <row r="596" spans="1:26" ht="13.2">
      <c r="A596" s="278" t="s">
        <v>1589</v>
      </c>
      <c r="B596" s="281">
        <v>44712</v>
      </c>
      <c r="C596" s="278" t="s">
        <v>2124</v>
      </c>
      <c r="D596" s="278">
        <v>40</v>
      </c>
      <c r="E596" s="278" t="s">
        <v>2111</v>
      </c>
      <c r="F596" s="280">
        <v>0.41666666666666669</v>
      </c>
      <c r="G596" s="281">
        <v>44713</v>
      </c>
      <c r="H596" s="278"/>
      <c r="I596" s="4" t="s">
        <v>99</v>
      </c>
      <c r="J596" s="278" t="s">
        <v>1455</v>
      </c>
      <c r="K596" s="282">
        <f t="shared" si="6"/>
        <v>5</v>
      </c>
      <c r="L596" s="278">
        <f t="shared" si="7"/>
        <v>2022</v>
      </c>
      <c r="M596" s="282">
        <f t="shared" ca="1" si="8"/>
        <v>1</v>
      </c>
      <c r="N596" s="282">
        <f>MONTH(Таблица10[[#This Row],[Дата погрузки]])</f>
        <v>5</v>
      </c>
      <c r="O596" s="278" t="str">
        <f>Таблица10[[#This Row],[плательщик ЖД тариф]]</f>
        <v>ТрансКонтейнер</v>
      </c>
      <c r="P596" s="278"/>
      <c r="Q596" s="278"/>
      <c r="R596" s="278"/>
      <c r="S596" s="278"/>
      <c r="T596" s="278"/>
      <c r="U596" s="278"/>
      <c r="V596" s="278"/>
      <c r="W596" s="278"/>
      <c r="X596" s="278"/>
      <c r="Y596" s="278"/>
      <c r="Z596" s="278"/>
    </row>
    <row r="597" spans="1:26" ht="13.2">
      <c r="A597" s="278" t="s">
        <v>1471</v>
      </c>
      <c r="B597" s="281">
        <v>44712</v>
      </c>
      <c r="C597" s="278" t="s">
        <v>2125</v>
      </c>
      <c r="D597" s="278">
        <v>40</v>
      </c>
      <c r="E597" s="278" t="s">
        <v>2111</v>
      </c>
      <c r="F597" s="280">
        <v>0.375</v>
      </c>
      <c r="G597" s="281">
        <v>44713</v>
      </c>
      <c r="H597" s="278"/>
      <c r="I597" s="4" t="s">
        <v>99</v>
      </c>
      <c r="J597" s="278" t="s">
        <v>1455</v>
      </c>
      <c r="K597" s="282">
        <f t="shared" si="6"/>
        <v>5</v>
      </c>
      <c r="L597" s="278">
        <f t="shared" si="7"/>
        <v>2022</v>
      </c>
      <c r="M597" s="282">
        <f t="shared" ca="1" si="8"/>
        <v>1</v>
      </c>
      <c r="N597" s="282">
        <f>MONTH(Таблица10[[#This Row],[Дата погрузки]])</f>
        <v>5</v>
      </c>
      <c r="O597" s="278" t="str">
        <f>Таблица10[[#This Row],[плательщик ЖД тариф]]</f>
        <v>ТрансКонтейнер</v>
      </c>
      <c r="P597" s="278"/>
      <c r="Q597" s="278"/>
      <c r="R597" s="278"/>
      <c r="S597" s="278"/>
      <c r="T597" s="278"/>
      <c r="U597" s="278"/>
      <c r="V597" s="278"/>
      <c r="W597" s="278"/>
      <c r="X597" s="278"/>
      <c r="Y597" s="278"/>
      <c r="Z597" s="278"/>
    </row>
    <row r="598" spans="1:26" ht="13.2">
      <c r="A598" s="278" t="s">
        <v>1497</v>
      </c>
      <c r="B598" s="281">
        <v>44712</v>
      </c>
      <c r="C598" s="278" t="s">
        <v>2126</v>
      </c>
      <c r="D598" s="278">
        <v>40</v>
      </c>
      <c r="E598" s="278" t="s">
        <v>2111</v>
      </c>
      <c r="F598" s="280">
        <v>0.625</v>
      </c>
      <c r="G598" s="281">
        <v>44715</v>
      </c>
      <c r="H598" s="278"/>
      <c r="I598" s="4" t="s">
        <v>99</v>
      </c>
      <c r="J598" s="278" t="s">
        <v>1455</v>
      </c>
      <c r="K598" s="282">
        <f t="shared" si="6"/>
        <v>5</v>
      </c>
      <c r="L598" s="278">
        <f t="shared" si="7"/>
        <v>2022</v>
      </c>
      <c r="M598" s="282">
        <f t="shared" ca="1" si="8"/>
        <v>3</v>
      </c>
      <c r="N598" s="282">
        <f>MONTH(Таблица10[[#This Row],[Дата погрузки]])</f>
        <v>5</v>
      </c>
      <c r="O598" s="278" t="str">
        <f>Таблица10[[#This Row],[плательщик ЖД тариф]]</f>
        <v>ТрансКонтейнер</v>
      </c>
      <c r="P598" s="278"/>
      <c r="Q598" s="278"/>
      <c r="R598" s="278"/>
      <c r="S598" s="278"/>
      <c r="T598" s="278"/>
      <c r="U598" s="278"/>
      <c r="V598" s="278"/>
      <c r="W598" s="278"/>
      <c r="X598" s="278"/>
      <c r="Y598" s="278"/>
      <c r="Z598" s="278"/>
    </row>
    <row r="599" spans="1:26" ht="13.2">
      <c r="A599" s="278" t="s">
        <v>1589</v>
      </c>
      <c r="B599" s="281">
        <v>44712</v>
      </c>
      <c r="C599" s="278" t="s">
        <v>2127</v>
      </c>
      <c r="D599" s="278">
        <v>40</v>
      </c>
      <c r="E599" s="278" t="s">
        <v>2111</v>
      </c>
      <c r="F599" s="280">
        <v>0.625</v>
      </c>
      <c r="G599" s="281">
        <v>44715</v>
      </c>
      <c r="H599" s="278"/>
      <c r="I599" s="4" t="s">
        <v>99</v>
      </c>
      <c r="J599" s="278" t="s">
        <v>1455</v>
      </c>
      <c r="K599" s="282">
        <f t="shared" si="6"/>
        <v>5</v>
      </c>
      <c r="L599" s="278">
        <f t="shared" si="7"/>
        <v>2022</v>
      </c>
      <c r="M599" s="282">
        <f t="shared" ca="1" si="8"/>
        <v>3</v>
      </c>
      <c r="N599" s="282">
        <f>MONTH(Таблица10[[#This Row],[Дата погрузки]])</f>
        <v>5</v>
      </c>
      <c r="O599" s="278" t="str">
        <f>Таблица10[[#This Row],[плательщик ЖД тариф]]</f>
        <v>ТрансКонтейнер</v>
      </c>
      <c r="P599" s="278"/>
      <c r="Q599" s="278"/>
      <c r="R599" s="278"/>
      <c r="S599" s="278"/>
      <c r="T599" s="278"/>
      <c r="U599" s="278"/>
      <c r="V599" s="278"/>
      <c r="W599" s="278"/>
      <c r="X599" s="278"/>
      <c r="Y599" s="278"/>
      <c r="Z599" s="278"/>
    </row>
    <row r="600" spans="1:26" ht="13.2">
      <c r="A600" s="278" t="s">
        <v>1466</v>
      </c>
      <c r="B600" s="281">
        <v>44712</v>
      </c>
      <c r="C600" s="278" t="s">
        <v>2128</v>
      </c>
      <c r="D600" s="278">
        <v>40</v>
      </c>
      <c r="E600" s="278" t="s">
        <v>2113</v>
      </c>
      <c r="F600" s="280"/>
      <c r="G600" s="281">
        <v>44715</v>
      </c>
      <c r="H600" s="278"/>
      <c r="I600" s="4" t="s">
        <v>99</v>
      </c>
      <c r="J600" s="278" t="s">
        <v>1455</v>
      </c>
      <c r="K600" s="282">
        <f t="shared" si="6"/>
        <v>5</v>
      </c>
      <c r="L600" s="278">
        <f t="shared" si="7"/>
        <v>2022</v>
      </c>
      <c r="M600" s="282">
        <f t="shared" ca="1" si="8"/>
        <v>3</v>
      </c>
      <c r="N600" s="282">
        <f>MONTH(Таблица10[[#This Row],[Дата погрузки]])</f>
        <v>5</v>
      </c>
      <c r="O600" s="278" t="str">
        <f>Таблица10[[#This Row],[плательщик ЖД тариф]]</f>
        <v>ТрансКонтейнер</v>
      </c>
      <c r="P600" s="278"/>
      <c r="Q600" s="278"/>
      <c r="R600" s="278"/>
      <c r="S600" s="278"/>
      <c r="T600" s="278"/>
      <c r="U600" s="278"/>
      <c r="V600" s="278"/>
      <c r="W600" s="278"/>
      <c r="X600" s="278"/>
      <c r="Y600" s="278"/>
      <c r="Z600" s="278"/>
    </row>
    <row r="601" spans="1:26" ht="13.2">
      <c r="A601" s="278" t="s">
        <v>1466</v>
      </c>
      <c r="B601" s="281">
        <v>44712</v>
      </c>
      <c r="C601" s="278" t="s">
        <v>2129</v>
      </c>
      <c r="D601" s="278">
        <v>40</v>
      </c>
      <c r="E601" s="278" t="s">
        <v>2113</v>
      </c>
      <c r="F601" s="280"/>
      <c r="G601" s="281">
        <v>44715</v>
      </c>
      <c r="H601" s="278"/>
      <c r="I601" s="4" t="s">
        <v>99</v>
      </c>
      <c r="J601" s="278" t="s">
        <v>1455</v>
      </c>
      <c r="K601" s="282">
        <f t="shared" si="6"/>
        <v>5</v>
      </c>
      <c r="L601" s="278">
        <f t="shared" si="7"/>
        <v>2022</v>
      </c>
      <c r="M601" s="282">
        <f t="shared" ca="1" si="8"/>
        <v>3</v>
      </c>
      <c r="N601" s="282">
        <f>MONTH(Таблица10[[#This Row],[Дата погрузки]])</f>
        <v>5</v>
      </c>
      <c r="O601" s="278" t="str">
        <f>Таблица10[[#This Row],[плательщик ЖД тариф]]</f>
        <v>ТрансКонтейнер</v>
      </c>
      <c r="P601" s="278"/>
      <c r="Q601" s="278"/>
      <c r="R601" s="278"/>
      <c r="S601" s="278"/>
      <c r="T601" s="278"/>
      <c r="U601" s="278"/>
      <c r="V601" s="278"/>
      <c r="W601" s="278"/>
      <c r="X601" s="278"/>
      <c r="Y601" s="278"/>
      <c r="Z601" s="278"/>
    </row>
    <row r="602" spans="1:26" ht="13.2">
      <c r="A602" s="278" t="s">
        <v>1934</v>
      </c>
      <c r="B602" s="281">
        <v>44712</v>
      </c>
      <c r="C602" s="278" t="s">
        <v>2130</v>
      </c>
      <c r="D602" s="278">
        <v>40</v>
      </c>
      <c r="E602" s="278" t="s">
        <v>2113</v>
      </c>
      <c r="F602" s="280"/>
      <c r="G602" s="281">
        <v>44715</v>
      </c>
      <c r="H602" s="278"/>
      <c r="I602" s="4" t="s">
        <v>99</v>
      </c>
      <c r="J602" s="278" t="s">
        <v>1455</v>
      </c>
      <c r="K602" s="282">
        <f t="shared" si="6"/>
        <v>5</v>
      </c>
      <c r="L602" s="278">
        <f t="shared" si="7"/>
        <v>2022</v>
      </c>
      <c r="M602" s="282">
        <f t="shared" ca="1" si="8"/>
        <v>3</v>
      </c>
      <c r="N602" s="282">
        <f>MONTH(Таблица10[[#This Row],[Дата погрузки]])</f>
        <v>5</v>
      </c>
      <c r="O602" s="278" t="str">
        <f>Таблица10[[#This Row],[плательщик ЖД тариф]]</f>
        <v>ТрансКонтейнер</v>
      </c>
      <c r="P602" s="278"/>
      <c r="Q602" s="278"/>
      <c r="R602" s="278"/>
      <c r="S602" s="278"/>
      <c r="T602" s="278"/>
      <c r="U602" s="278"/>
      <c r="V602" s="278"/>
      <c r="W602" s="278"/>
      <c r="X602" s="278"/>
      <c r="Y602" s="278"/>
      <c r="Z602" s="278"/>
    </row>
    <row r="603" spans="1:26" ht="13.2">
      <c r="A603" s="278" t="s">
        <v>1471</v>
      </c>
      <c r="B603" s="281">
        <v>44713</v>
      </c>
      <c r="C603" s="278" t="s">
        <v>2131</v>
      </c>
      <c r="D603" s="278">
        <v>40</v>
      </c>
      <c r="E603" s="278" t="s">
        <v>1470</v>
      </c>
      <c r="F603" s="280">
        <v>0.41666666666666669</v>
      </c>
      <c r="G603" s="281">
        <v>44715</v>
      </c>
      <c r="H603" s="278"/>
      <c r="I603" s="4" t="s">
        <v>99</v>
      </c>
      <c r="J603" s="278" t="s">
        <v>1455</v>
      </c>
      <c r="K603" s="282">
        <f t="shared" si="6"/>
        <v>6</v>
      </c>
      <c r="L603" s="278">
        <f t="shared" si="7"/>
        <v>2022</v>
      </c>
      <c r="M603" s="282">
        <f t="shared" ca="1" si="8"/>
        <v>2</v>
      </c>
      <c r="N603" s="282">
        <f>MONTH(Таблица10[[#This Row],[Дата погрузки]])</f>
        <v>6</v>
      </c>
      <c r="O603" s="278" t="str">
        <f>Таблица10[[#This Row],[плательщик ЖД тариф]]</f>
        <v>ТрансКонтейнер</v>
      </c>
      <c r="P603" s="278"/>
      <c r="Q603" s="278"/>
      <c r="R603" s="278"/>
      <c r="S603" s="278"/>
      <c r="T603" s="278"/>
      <c r="U603" s="278"/>
      <c r="V603" s="278"/>
      <c r="W603" s="278"/>
      <c r="X603" s="278"/>
      <c r="Y603" s="278"/>
      <c r="Z603" s="278"/>
    </row>
    <row r="604" spans="1:26" ht="13.2">
      <c r="A604" s="278" t="s">
        <v>1589</v>
      </c>
      <c r="B604" s="281">
        <v>44713</v>
      </c>
      <c r="C604" s="278" t="s">
        <v>2132</v>
      </c>
      <c r="D604" s="278">
        <v>40</v>
      </c>
      <c r="E604" s="278" t="s">
        <v>1470</v>
      </c>
      <c r="F604" s="280">
        <v>0.41666666666666669</v>
      </c>
      <c r="G604" s="281">
        <v>44715</v>
      </c>
      <c r="H604" s="278"/>
      <c r="I604" s="4" t="s">
        <v>99</v>
      </c>
      <c r="J604" s="278" t="s">
        <v>1455</v>
      </c>
      <c r="K604" s="282">
        <f t="shared" si="6"/>
        <v>6</v>
      </c>
      <c r="L604" s="278">
        <f t="shared" si="7"/>
        <v>2022</v>
      </c>
      <c r="M604" s="282">
        <f t="shared" ca="1" si="8"/>
        <v>2</v>
      </c>
      <c r="N604" s="282">
        <f>MONTH(Таблица10[[#This Row],[Дата погрузки]])</f>
        <v>6</v>
      </c>
      <c r="O604" s="278" t="str">
        <f>Таблица10[[#This Row],[плательщик ЖД тариф]]</f>
        <v>ТрансКонтейнер</v>
      </c>
      <c r="P604" s="278"/>
      <c r="Q604" s="278"/>
      <c r="R604" s="278"/>
      <c r="S604" s="278"/>
      <c r="T604" s="278"/>
      <c r="U604" s="278"/>
      <c r="V604" s="278"/>
      <c r="W604" s="278"/>
      <c r="X604" s="278"/>
      <c r="Y604" s="278"/>
      <c r="Z604" s="278"/>
    </row>
    <row r="605" spans="1:26" ht="13.2">
      <c r="A605" s="278" t="s">
        <v>1589</v>
      </c>
      <c r="B605" s="281">
        <v>44713</v>
      </c>
      <c r="C605" s="278" t="s">
        <v>2133</v>
      </c>
      <c r="D605" s="278">
        <v>40</v>
      </c>
      <c r="E605" s="278" t="s">
        <v>1470</v>
      </c>
      <c r="F605" s="280">
        <v>0.625</v>
      </c>
      <c r="G605" s="281">
        <v>44715</v>
      </c>
      <c r="H605" s="278"/>
      <c r="I605" s="4" t="s">
        <v>99</v>
      </c>
      <c r="J605" s="278" t="s">
        <v>1455</v>
      </c>
      <c r="K605" s="282">
        <f t="shared" si="6"/>
        <v>6</v>
      </c>
      <c r="L605" s="278">
        <f t="shared" si="7"/>
        <v>2022</v>
      </c>
      <c r="M605" s="282">
        <f t="shared" ca="1" si="8"/>
        <v>2</v>
      </c>
      <c r="N605" s="282">
        <f>MONTH(Таблица10[[#This Row],[Дата погрузки]])</f>
        <v>6</v>
      </c>
      <c r="O605" s="278" t="str">
        <f>Таблица10[[#This Row],[плательщик ЖД тариф]]</f>
        <v>ТрансКонтейнер</v>
      </c>
      <c r="P605" s="278"/>
      <c r="Q605" s="278"/>
      <c r="R605" s="278"/>
      <c r="S605" s="278"/>
      <c r="T605" s="278"/>
      <c r="U605" s="278"/>
      <c r="V605" s="278"/>
      <c r="W605" s="278"/>
      <c r="X605" s="278"/>
      <c r="Y605" s="278"/>
      <c r="Z605" s="278"/>
    </row>
    <row r="606" spans="1:26" ht="13.2">
      <c r="A606" s="278" t="s">
        <v>1934</v>
      </c>
      <c r="B606" s="281">
        <v>44713</v>
      </c>
      <c r="C606" s="278" t="s">
        <v>2134</v>
      </c>
      <c r="D606" s="278">
        <v>40</v>
      </c>
      <c r="E606" s="278" t="s">
        <v>1470</v>
      </c>
      <c r="F606" s="280"/>
      <c r="G606" s="281">
        <v>44715</v>
      </c>
      <c r="H606" s="278"/>
      <c r="I606" s="4" t="s">
        <v>99</v>
      </c>
      <c r="J606" s="278" t="s">
        <v>1455</v>
      </c>
      <c r="K606" s="282">
        <f t="shared" si="6"/>
        <v>6</v>
      </c>
      <c r="L606" s="278">
        <f t="shared" si="7"/>
        <v>2022</v>
      </c>
      <c r="M606" s="282">
        <f t="shared" ca="1" si="8"/>
        <v>2</v>
      </c>
      <c r="N606" s="282">
        <f>MONTH(Таблица10[[#This Row],[Дата погрузки]])</f>
        <v>6</v>
      </c>
      <c r="O606" s="278" t="str">
        <f>Таблица10[[#This Row],[плательщик ЖД тариф]]</f>
        <v>ТрансКонтейнер</v>
      </c>
      <c r="P606" s="278"/>
      <c r="Q606" s="278"/>
      <c r="R606" s="278"/>
      <c r="S606" s="278"/>
      <c r="T606" s="278"/>
      <c r="U606" s="278"/>
      <c r="V606" s="278"/>
      <c r="W606" s="278"/>
      <c r="X606" s="278"/>
      <c r="Y606" s="278"/>
      <c r="Z606" s="278"/>
    </row>
    <row r="607" spans="1:26" ht="13.2">
      <c r="A607" s="278" t="s">
        <v>1934</v>
      </c>
      <c r="B607" s="281">
        <v>44713</v>
      </c>
      <c r="C607" s="278" t="s">
        <v>2135</v>
      </c>
      <c r="D607" s="278">
        <v>40</v>
      </c>
      <c r="E607" s="278" t="s">
        <v>1470</v>
      </c>
      <c r="F607" s="280"/>
      <c r="G607" s="281">
        <v>44715</v>
      </c>
      <c r="H607" s="278"/>
      <c r="I607" s="4" t="s">
        <v>99</v>
      </c>
      <c r="J607" s="278" t="s">
        <v>1455</v>
      </c>
      <c r="K607" s="282">
        <f t="shared" si="6"/>
        <v>6</v>
      </c>
      <c r="L607" s="278">
        <f t="shared" si="7"/>
        <v>2022</v>
      </c>
      <c r="M607" s="282">
        <f t="shared" ca="1" si="8"/>
        <v>2</v>
      </c>
      <c r="N607" s="282">
        <f>MONTH(Таблица10[[#This Row],[Дата погрузки]])</f>
        <v>6</v>
      </c>
      <c r="O607" s="278" t="str">
        <f>Таблица10[[#This Row],[плательщик ЖД тариф]]</f>
        <v>ТрансКонтейнер</v>
      </c>
      <c r="P607" s="278"/>
      <c r="Q607" s="278"/>
      <c r="R607" s="278"/>
      <c r="S607" s="278"/>
      <c r="T607" s="278"/>
      <c r="U607" s="278"/>
      <c r="V607" s="278"/>
      <c r="W607" s="278"/>
      <c r="X607" s="278"/>
      <c r="Y607" s="278"/>
      <c r="Z607" s="278"/>
    </row>
    <row r="608" spans="1:26" ht="13.2">
      <c r="A608" s="278" t="s">
        <v>1466</v>
      </c>
      <c r="B608" s="281">
        <v>44713</v>
      </c>
      <c r="C608" s="278" t="s">
        <v>2136</v>
      </c>
      <c r="D608" s="278">
        <v>40</v>
      </c>
      <c r="E608" s="278" t="s">
        <v>1470</v>
      </c>
      <c r="F608" s="280"/>
      <c r="G608" s="281">
        <v>44715</v>
      </c>
      <c r="H608" s="278"/>
      <c r="I608" s="4" t="s">
        <v>99</v>
      </c>
      <c r="J608" s="278" t="s">
        <v>1455</v>
      </c>
      <c r="K608" s="282">
        <f t="shared" si="6"/>
        <v>6</v>
      </c>
      <c r="L608" s="278">
        <f t="shared" si="7"/>
        <v>2022</v>
      </c>
      <c r="M608" s="282">
        <f t="shared" ca="1" si="8"/>
        <v>2</v>
      </c>
      <c r="N608" s="282">
        <f>MONTH(Таблица10[[#This Row],[Дата погрузки]])</f>
        <v>6</v>
      </c>
      <c r="O608" s="278" t="str">
        <f>Таблица10[[#This Row],[плательщик ЖД тариф]]</f>
        <v>ТрансКонтейнер</v>
      </c>
      <c r="P608" s="278"/>
      <c r="Q608" s="278"/>
      <c r="R608" s="278"/>
      <c r="S608" s="278"/>
      <c r="T608" s="278"/>
      <c r="U608" s="278"/>
      <c r="V608" s="278"/>
      <c r="W608" s="278"/>
      <c r="X608" s="278"/>
      <c r="Y608" s="278"/>
      <c r="Z608" s="278"/>
    </row>
    <row r="609" spans="1:26" ht="13.2">
      <c r="A609" s="278" t="s">
        <v>1466</v>
      </c>
      <c r="B609" s="281">
        <v>44713</v>
      </c>
      <c r="C609" s="278" t="s">
        <v>2137</v>
      </c>
      <c r="D609" s="278">
        <v>40</v>
      </c>
      <c r="E609" s="278" t="s">
        <v>1470</v>
      </c>
      <c r="F609" s="280"/>
      <c r="G609" s="281">
        <v>44715</v>
      </c>
      <c r="H609" s="278"/>
      <c r="I609" s="4" t="s">
        <v>99</v>
      </c>
      <c r="J609" s="278" t="s">
        <v>1455</v>
      </c>
      <c r="K609" s="282">
        <f t="shared" si="6"/>
        <v>6</v>
      </c>
      <c r="L609" s="278">
        <f t="shared" si="7"/>
        <v>2022</v>
      </c>
      <c r="M609" s="282">
        <f t="shared" ca="1" si="8"/>
        <v>2</v>
      </c>
      <c r="N609" s="282">
        <f>MONTH(Таблица10[[#This Row],[Дата погрузки]])</f>
        <v>6</v>
      </c>
      <c r="O609" s="278" t="str">
        <f>Таблица10[[#This Row],[плательщик ЖД тариф]]</f>
        <v>ТрансКонтейнер</v>
      </c>
      <c r="P609" s="278"/>
      <c r="Q609" s="278"/>
      <c r="R609" s="278"/>
      <c r="S609" s="278"/>
      <c r="T609" s="278"/>
      <c r="U609" s="278"/>
      <c r="V609" s="278"/>
      <c r="W609" s="278"/>
      <c r="X609" s="278"/>
      <c r="Y609" s="278"/>
      <c r="Z609" s="278"/>
    </row>
    <row r="610" spans="1:26" ht="13.2">
      <c r="A610" s="278" t="s">
        <v>1934</v>
      </c>
      <c r="B610" s="281">
        <v>44714</v>
      </c>
      <c r="C610" s="278" t="s">
        <v>2138</v>
      </c>
      <c r="D610" s="278">
        <v>40</v>
      </c>
      <c r="E610" s="278" t="s">
        <v>1568</v>
      </c>
      <c r="F610" s="280"/>
      <c r="G610" s="281">
        <v>44716</v>
      </c>
      <c r="H610" s="278"/>
      <c r="I610" s="278" t="s">
        <v>115</v>
      </c>
      <c r="J610" s="278" t="s">
        <v>1455</v>
      </c>
      <c r="K610" s="282">
        <f t="shared" si="6"/>
        <v>6</v>
      </c>
      <c r="L610" s="278">
        <f t="shared" si="7"/>
        <v>2022</v>
      </c>
      <c r="M610" s="282">
        <f t="shared" ca="1" si="8"/>
        <v>2</v>
      </c>
      <c r="N610" s="282">
        <f>MONTH(Таблица10[[#This Row],[Дата погрузки]])</f>
        <v>6</v>
      </c>
      <c r="O610" s="278" t="str">
        <f>Таблица10[[#This Row],[плательщик ЖД тариф]]</f>
        <v>РЖД БА</v>
      </c>
      <c r="P610" s="278"/>
      <c r="Q610" s="278"/>
      <c r="R610" s="278"/>
      <c r="S610" s="278"/>
      <c r="T610" s="278"/>
      <c r="U610" s="278"/>
      <c r="V610" s="278"/>
      <c r="W610" s="278"/>
      <c r="X610" s="278"/>
      <c r="Y610" s="278"/>
      <c r="Z610" s="278"/>
    </row>
    <row r="611" spans="1:26" ht="13.2">
      <c r="A611" s="278" t="s">
        <v>1471</v>
      </c>
      <c r="B611" s="281">
        <v>44714</v>
      </c>
      <c r="C611" s="278" t="s">
        <v>2139</v>
      </c>
      <c r="D611" s="278">
        <v>40</v>
      </c>
      <c r="E611" s="278" t="s">
        <v>1568</v>
      </c>
      <c r="F611" s="280">
        <v>0.41666666666666669</v>
      </c>
      <c r="G611" s="281">
        <v>44715</v>
      </c>
      <c r="H611" s="278"/>
      <c r="I611" s="4" t="s">
        <v>99</v>
      </c>
      <c r="J611" s="278" t="s">
        <v>1455</v>
      </c>
      <c r="K611" s="282">
        <f t="shared" si="6"/>
        <v>6</v>
      </c>
      <c r="L611" s="278">
        <f t="shared" si="7"/>
        <v>2022</v>
      </c>
      <c r="M611" s="282">
        <f t="shared" ca="1" si="8"/>
        <v>1</v>
      </c>
      <c r="N611" s="282">
        <f>MONTH(Таблица10[[#This Row],[Дата погрузки]])</f>
        <v>6</v>
      </c>
      <c r="O611" s="278" t="str">
        <f>Таблица10[[#This Row],[плательщик ЖД тариф]]</f>
        <v>ТрансКонтейнер</v>
      </c>
      <c r="P611" s="278"/>
      <c r="Q611" s="278"/>
      <c r="R611" s="278"/>
      <c r="S611" s="278"/>
      <c r="T611" s="278"/>
      <c r="U611" s="278"/>
      <c r="V611" s="278"/>
      <c r="W611" s="278"/>
      <c r="X611" s="278"/>
      <c r="Y611" s="278"/>
      <c r="Z611" s="278"/>
    </row>
    <row r="612" spans="1:26" ht="13.2">
      <c r="A612" s="278" t="s">
        <v>1589</v>
      </c>
      <c r="B612" s="281">
        <v>44714</v>
      </c>
      <c r="C612" s="278" t="s">
        <v>2140</v>
      </c>
      <c r="D612" s="278">
        <v>40</v>
      </c>
      <c r="E612" s="278" t="s">
        <v>1568</v>
      </c>
      <c r="F612" s="280">
        <v>0.625</v>
      </c>
      <c r="G612" s="281">
        <v>44717</v>
      </c>
      <c r="H612" s="278"/>
      <c r="I612" s="4" t="s">
        <v>99</v>
      </c>
      <c r="J612" s="278" t="s">
        <v>1455</v>
      </c>
      <c r="K612" s="282">
        <f t="shared" si="6"/>
        <v>6</v>
      </c>
      <c r="L612" s="278">
        <f t="shared" si="7"/>
        <v>2022</v>
      </c>
      <c r="M612" s="282">
        <f t="shared" ca="1" si="8"/>
        <v>3</v>
      </c>
      <c r="N612" s="282">
        <f>MONTH(Таблица10[[#This Row],[Дата погрузки]])</f>
        <v>6</v>
      </c>
      <c r="O612" s="278" t="str">
        <f>Таблица10[[#This Row],[плательщик ЖД тариф]]</f>
        <v>ТрансКонтейнер</v>
      </c>
      <c r="P612" s="278"/>
      <c r="Q612" s="278"/>
      <c r="R612" s="278"/>
      <c r="S612" s="278"/>
      <c r="T612" s="278"/>
      <c r="U612" s="278"/>
      <c r="V612" s="278"/>
      <c r="W612" s="278"/>
      <c r="X612" s="278"/>
      <c r="Y612" s="278"/>
      <c r="Z612" s="278"/>
    </row>
    <row r="613" spans="1:26" ht="13.2">
      <c r="A613" s="278" t="s">
        <v>1789</v>
      </c>
      <c r="B613" s="281">
        <v>44714</v>
      </c>
      <c r="C613" s="278" t="s">
        <v>2141</v>
      </c>
      <c r="D613" s="278">
        <v>40</v>
      </c>
      <c r="E613" s="278" t="s">
        <v>1568</v>
      </c>
      <c r="F613" s="280">
        <v>0.58333333333333337</v>
      </c>
      <c r="G613" s="281">
        <v>44717</v>
      </c>
      <c r="H613" s="278"/>
      <c r="I613" s="4" t="s">
        <v>99</v>
      </c>
      <c r="J613" s="278" t="s">
        <v>1455</v>
      </c>
      <c r="K613" s="282">
        <f t="shared" si="6"/>
        <v>6</v>
      </c>
      <c r="L613" s="278">
        <f t="shared" si="7"/>
        <v>2022</v>
      </c>
      <c r="M613" s="282">
        <f t="shared" ca="1" si="8"/>
        <v>3</v>
      </c>
      <c r="N613" s="282">
        <f>MONTH(Таблица10[[#This Row],[Дата погрузки]])</f>
        <v>6</v>
      </c>
      <c r="O613" s="278" t="str">
        <f>Таблица10[[#This Row],[плательщик ЖД тариф]]</f>
        <v>ТрансКонтейнер</v>
      </c>
      <c r="P613" s="278"/>
      <c r="Q613" s="278"/>
      <c r="R613" s="278"/>
      <c r="S613" s="278"/>
      <c r="T613" s="278"/>
      <c r="U613" s="278"/>
      <c r="V613" s="278"/>
      <c r="W613" s="278"/>
      <c r="X613" s="278"/>
      <c r="Y613" s="278"/>
      <c r="Z613" s="278"/>
    </row>
    <row r="614" spans="1:26" ht="13.2">
      <c r="A614" s="278" t="s">
        <v>1497</v>
      </c>
      <c r="B614" s="281">
        <v>44713</v>
      </c>
      <c r="C614" s="278" t="s">
        <v>2142</v>
      </c>
      <c r="D614" s="278">
        <v>40</v>
      </c>
      <c r="E614" s="278" t="s">
        <v>1568</v>
      </c>
      <c r="F614" s="280">
        <v>0.70833333333333337</v>
      </c>
      <c r="G614" s="281">
        <v>44717</v>
      </c>
      <c r="H614" s="278"/>
      <c r="I614" s="4" t="s">
        <v>99</v>
      </c>
      <c r="J614" s="278" t="s">
        <v>1455</v>
      </c>
      <c r="K614" s="282">
        <f t="shared" si="6"/>
        <v>6</v>
      </c>
      <c r="L614" s="278">
        <f t="shared" si="7"/>
        <v>2022</v>
      </c>
      <c r="M614" s="282">
        <f t="shared" ca="1" si="8"/>
        <v>4</v>
      </c>
      <c r="N614" s="282">
        <f>MONTH(Таблица10[[#This Row],[Дата погрузки]])</f>
        <v>6</v>
      </c>
      <c r="O614" s="278" t="str">
        <f>Таблица10[[#This Row],[плательщик ЖД тариф]]</f>
        <v>ТрансКонтейнер</v>
      </c>
      <c r="P614" s="278"/>
      <c r="Q614" s="278"/>
      <c r="R614" s="278"/>
      <c r="S614" s="278"/>
      <c r="T614" s="278"/>
      <c r="U614" s="278"/>
      <c r="V614" s="278"/>
      <c r="W614" s="278"/>
      <c r="X614" s="278"/>
      <c r="Y614" s="278"/>
      <c r="Z614" s="278"/>
    </row>
    <row r="615" spans="1:26" ht="13.2">
      <c r="A615" s="278" t="s">
        <v>1497</v>
      </c>
      <c r="B615" s="281">
        <v>44714</v>
      </c>
      <c r="C615" s="278" t="s">
        <v>2143</v>
      </c>
      <c r="D615" s="278">
        <v>40</v>
      </c>
      <c r="E615" s="278" t="s">
        <v>1568</v>
      </c>
      <c r="F615" s="280">
        <v>0.375</v>
      </c>
      <c r="G615" s="281">
        <v>44715</v>
      </c>
      <c r="H615" s="278"/>
      <c r="I615" s="4" t="s">
        <v>99</v>
      </c>
      <c r="J615" s="278" t="s">
        <v>1455</v>
      </c>
      <c r="K615" s="282">
        <f t="shared" si="6"/>
        <v>6</v>
      </c>
      <c r="L615" s="278">
        <f t="shared" si="7"/>
        <v>2022</v>
      </c>
      <c r="M615" s="282">
        <f t="shared" ca="1" si="8"/>
        <v>1</v>
      </c>
      <c r="N615" s="282">
        <f>MONTH(Таблица10[[#This Row],[Дата погрузки]])</f>
        <v>6</v>
      </c>
      <c r="O615" s="278" t="str">
        <f>Таблица10[[#This Row],[плательщик ЖД тариф]]</f>
        <v>ТрансКонтейнер</v>
      </c>
      <c r="P615" s="278"/>
      <c r="Q615" s="278"/>
      <c r="R615" s="278"/>
      <c r="S615" s="278"/>
      <c r="T615" s="278"/>
      <c r="U615" s="278"/>
      <c r="V615" s="278"/>
      <c r="W615" s="278"/>
      <c r="X615" s="278"/>
      <c r="Y615" s="278"/>
      <c r="Z615" s="278"/>
    </row>
    <row r="616" spans="1:26" ht="13.2">
      <c r="A616" s="278" t="s">
        <v>1466</v>
      </c>
      <c r="B616" s="281">
        <v>44714</v>
      </c>
      <c r="C616" s="278" t="s">
        <v>2144</v>
      </c>
      <c r="D616" s="278">
        <v>40</v>
      </c>
      <c r="E616" s="278" t="s">
        <v>1568</v>
      </c>
      <c r="F616" s="280"/>
      <c r="G616" s="281">
        <v>44717</v>
      </c>
      <c r="H616" s="278"/>
      <c r="I616" s="4" t="s">
        <v>99</v>
      </c>
      <c r="J616" s="278" t="s">
        <v>1455</v>
      </c>
      <c r="K616" s="282">
        <f t="shared" si="6"/>
        <v>6</v>
      </c>
      <c r="L616" s="278">
        <f t="shared" si="7"/>
        <v>2022</v>
      </c>
      <c r="M616" s="282">
        <f t="shared" ca="1" si="8"/>
        <v>3</v>
      </c>
      <c r="N616" s="282">
        <f>MONTH(Таблица10[[#This Row],[Дата погрузки]])</f>
        <v>6</v>
      </c>
      <c r="O616" s="278" t="str">
        <f>Таблица10[[#This Row],[плательщик ЖД тариф]]</f>
        <v>ТрансКонтейнер</v>
      </c>
      <c r="P616" s="278"/>
      <c r="Q616" s="278"/>
      <c r="R616" s="278"/>
      <c r="S616" s="278"/>
      <c r="T616" s="278"/>
      <c r="U616" s="278"/>
      <c r="V616" s="278"/>
      <c r="W616" s="278"/>
      <c r="X616" s="278"/>
      <c r="Y616" s="278"/>
      <c r="Z616" s="278"/>
    </row>
    <row r="617" spans="1:26" ht="13.2">
      <c r="A617" s="278" t="s">
        <v>1466</v>
      </c>
      <c r="B617" s="281">
        <v>44714</v>
      </c>
      <c r="C617" s="278" t="s">
        <v>2145</v>
      </c>
      <c r="D617" s="278">
        <v>40</v>
      </c>
      <c r="E617" s="278" t="s">
        <v>1568</v>
      </c>
      <c r="F617" s="280"/>
      <c r="G617" s="281">
        <v>44717</v>
      </c>
      <c r="H617" s="278"/>
      <c r="I617" s="4" t="s">
        <v>99</v>
      </c>
      <c r="J617" s="278" t="s">
        <v>1455</v>
      </c>
      <c r="K617" s="282">
        <f t="shared" si="6"/>
        <v>6</v>
      </c>
      <c r="L617" s="278">
        <f t="shared" si="7"/>
        <v>2022</v>
      </c>
      <c r="M617" s="282">
        <f t="shared" ca="1" si="8"/>
        <v>3</v>
      </c>
      <c r="N617" s="282">
        <f>MONTH(Таблица10[[#This Row],[Дата погрузки]])</f>
        <v>6</v>
      </c>
      <c r="O617" s="278" t="str">
        <f>Таблица10[[#This Row],[плательщик ЖД тариф]]</f>
        <v>ТрансКонтейнер</v>
      </c>
      <c r="P617" s="278"/>
      <c r="Q617" s="278"/>
      <c r="R617" s="278"/>
      <c r="S617" s="278"/>
      <c r="T617" s="278"/>
      <c r="U617" s="278"/>
      <c r="V617" s="278"/>
      <c r="W617" s="278"/>
      <c r="X617" s="278"/>
      <c r="Y617" s="278"/>
      <c r="Z617" s="278"/>
    </row>
    <row r="618" spans="1:26" ht="13.2">
      <c r="A618" s="278" t="s">
        <v>1456</v>
      </c>
      <c r="B618" s="281">
        <v>44714</v>
      </c>
      <c r="C618" s="278" t="s">
        <v>2146</v>
      </c>
      <c r="D618" s="278">
        <v>40</v>
      </c>
      <c r="E618" s="278" t="s">
        <v>1568</v>
      </c>
      <c r="F618" s="280">
        <v>4.1666666666666664E-2</v>
      </c>
      <c r="G618" s="281">
        <v>44717</v>
      </c>
      <c r="H618" s="278"/>
      <c r="I618" s="4" t="s">
        <v>99</v>
      </c>
      <c r="J618" s="278" t="s">
        <v>1455</v>
      </c>
      <c r="K618" s="282">
        <f t="shared" si="6"/>
        <v>6</v>
      </c>
      <c r="L618" s="278">
        <f t="shared" si="7"/>
        <v>2022</v>
      </c>
      <c r="M618" s="282">
        <f t="shared" ca="1" si="8"/>
        <v>3</v>
      </c>
      <c r="N618" s="282">
        <f>MONTH(Таблица10[[#This Row],[Дата погрузки]])</f>
        <v>6</v>
      </c>
      <c r="O618" s="278" t="str">
        <f>Таблица10[[#This Row],[плательщик ЖД тариф]]</f>
        <v>ТрансКонтейнер</v>
      </c>
      <c r="P618" s="278"/>
      <c r="Q618" s="278"/>
      <c r="R618" s="278"/>
      <c r="S618" s="278"/>
      <c r="T618" s="278"/>
      <c r="U618" s="278"/>
      <c r="V618" s="278"/>
      <c r="W618" s="278"/>
      <c r="X618" s="278"/>
      <c r="Y618" s="278"/>
      <c r="Z618" s="278"/>
    </row>
    <row r="619" spans="1:26" ht="13.2">
      <c r="A619" s="278" t="s">
        <v>1456</v>
      </c>
      <c r="B619" s="281">
        <v>44714</v>
      </c>
      <c r="C619" s="278" t="s">
        <v>2147</v>
      </c>
      <c r="D619" s="278">
        <v>40</v>
      </c>
      <c r="E619" s="278" t="s">
        <v>1501</v>
      </c>
      <c r="F619" s="280">
        <v>0.89583333333333337</v>
      </c>
      <c r="G619" s="281">
        <v>44717</v>
      </c>
      <c r="H619" s="278"/>
      <c r="I619" s="4" t="s">
        <v>99</v>
      </c>
      <c r="J619" s="278" t="s">
        <v>1455</v>
      </c>
      <c r="K619" s="282">
        <f t="shared" si="6"/>
        <v>6</v>
      </c>
      <c r="L619" s="278">
        <f t="shared" si="7"/>
        <v>2022</v>
      </c>
      <c r="M619" s="282">
        <f t="shared" ca="1" si="8"/>
        <v>3</v>
      </c>
      <c r="N619" s="282">
        <f>MONTH(Таблица10[[#This Row],[Дата погрузки]])</f>
        <v>6</v>
      </c>
      <c r="O619" s="278" t="str">
        <f>Таблица10[[#This Row],[плательщик ЖД тариф]]</f>
        <v>ТрансКонтейнер</v>
      </c>
      <c r="P619" s="278"/>
      <c r="Q619" s="278"/>
      <c r="R619" s="278"/>
      <c r="S619" s="278"/>
      <c r="T619" s="278"/>
      <c r="U619" s="278"/>
      <c r="V619" s="278"/>
      <c r="W619" s="278"/>
      <c r="X619" s="278"/>
      <c r="Y619" s="278"/>
      <c r="Z619" s="278"/>
    </row>
    <row r="620" spans="1:26" ht="13.2">
      <c r="A620" s="278" t="s">
        <v>1456</v>
      </c>
      <c r="B620" s="281">
        <v>44714</v>
      </c>
      <c r="C620" s="278" t="s">
        <v>2148</v>
      </c>
      <c r="D620" s="278">
        <v>40</v>
      </c>
      <c r="E620" s="278" t="s">
        <v>1568</v>
      </c>
      <c r="F620" s="280">
        <v>0.89583333333333337</v>
      </c>
      <c r="G620" s="281">
        <v>44717</v>
      </c>
      <c r="H620" s="278"/>
      <c r="I620" s="4" t="s">
        <v>99</v>
      </c>
      <c r="J620" s="278" t="s">
        <v>1455</v>
      </c>
      <c r="K620" s="282">
        <f t="shared" si="6"/>
        <v>6</v>
      </c>
      <c r="L620" s="278">
        <f t="shared" si="7"/>
        <v>2022</v>
      </c>
      <c r="M620" s="282">
        <f t="shared" ca="1" si="8"/>
        <v>3</v>
      </c>
      <c r="N620" s="282">
        <f>MONTH(Таблица10[[#This Row],[Дата погрузки]])</f>
        <v>6</v>
      </c>
      <c r="O620" s="278" t="str">
        <f>Таблица10[[#This Row],[плательщик ЖД тариф]]</f>
        <v>ТрансКонтейнер</v>
      </c>
      <c r="P620" s="278"/>
      <c r="Q620" s="278"/>
      <c r="R620" s="278"/>
      <c r="S620" s="278"/>
      <c r="T620" s="278"/>
      <c r="U620" s="278"/>
      <c r="V620" s="278"/>
      <c r="W620" s="278"/>
      <c r="X620" s="278"/>
      <c r="Y620" s="278"/>
      <c r="Z620" s="278"/>
    </row>
    <row r="621" spans="1:26" ht="13.2">
      <c r="A621" s="278" t="s">
        <v>1789</v>
      </c>
      <c r="B621" s="281">
        <v>44715</v>
      </c>
      <c r="C621" s="278" t="s">
        <v>2149</v>
      </c>
      <c r="D621" s="278">
        <v>40</v>
      </c>
      <c r="E621" s="278" t="s">
        <v>1568</v>
      </c>
      <c r="F621" s="280">
        <v>0.58333333333333337</v>
      </c>
      <c r="G621" s="281">
        <v>44717</v>
      </c>
      <c r="H621" s="278"/>
      <c r="I621" s="4" t="s">
        <v>99</v>
      </c>
      <c r="J621" s="278" t="s">
        <v>1455</v>
      </c>
      <c r="K621" s="282">
        <f t="shared" si="6"/>
        <v>6</v>
      </c>
      <c r="L621" s="278">
        <f t="shared" si="7"/>
        <v>2022</v>
      </c>
      <c r="M621" s="282">
        <f t="shared" ca="1" si="8"/>
        <v>2</v>
      </c>
      <c r="N621" s="282">
        <f>MONTH(Таблица10[[#This Row],[Дата погрузки]])</f>
        <v>6</v>
      </c>
      <c r="O621" s="278" t="str">
        <f>Таблица10[[#This Row],[плательщик ЖД тариф]]</f>
        <v>ТрансКонтейнер</v>
      </c>
      <c r="P621" s="278"/>
      <c r="Q621" s="278"/>
      <c r="R621" s="278"/>
      <c r="S621" s="278"/>
      <c r="T621" s="278"/>
      <c r="U621" s="278"/>
      <c r="V621" s="278"/>
      <c r="W621" s="278"/>
      <c r="X621" s="278"/>
      <c r="Y621" s="278"/>
      <c r="Z621" s="278"/>
    </row>
    <row r="622" spans="1:26" ht="13.2">
      <c r="A622" s="278" t="s">
        <v>1497</v>
      </c>
      <c r="B622" s="281">
        <v>44715</v>
      </c>
      <c r="C622" s="278" t="s">
        <v>2150</v>
      </c>
      <c r="D622" s="278">
        <v>40</v>
      </c>
      <c r="E622" s="278" t="s">
        <v>1568</v>
      </c>
      <c r="F622" s="280">
        <v>0.41666666666666669</v>
      </c>
      <c r="G622" s="281">
        <v>44717</v>
      </c>
      <c r="H622" s="278"/>
      <c r="I622" s="4" t="s">
        <v>99</v>
      </c>
      <c r="J622" s="278" t="s">
        <v>1455</v>
      </c>
      <c r="K622" s="282">
        <f t="shared" si="6"/>
        <v>6</v>
      </c>
      <c r="L622" s="278">
        <f t="shared" si="7"/>
        <v>2022</v>
      </c>
      <c r="M622" s="282">
        <f t="shared" ca="1" si="8"/>
        <v>2</v>
      </c>
      <c r="N622" s="282">
        <f>MONTH(Таблица10[[#This Row],[Дата погрузки]])</f>
        <v>6</v>
      </c>
      <c r="O622" s="278" t="str">
        <f>Таблица10[[#This Row],[плательщик ЖД тариф]]</f>
        <v>ТрансКонтейнер</v>
      </c>
      <c r="P622" s="278"/>
      <c r="Q622" s="278"/>
      <c r="R622" s="278"/>
      <c r="S622" s="278"/>
      <c r="T622" s="278"/>
      <c r="U622" s="278"/>
      <c r="V622" s="278"/>
      <c r="W622" s="278"/>
      <c r="X622" s="278"/>
      <c r="Y622" s="278"/>
      <c r="Z622" s="278"/>
    </row>
    <row r="623" spans="1:26" ht="13.2">
      <c r="A623" s="278" t="s">
        <v>1466</v>
      </c>
      <c r="B623" s="281">
        <v>44715</v>
      </c>
      <c r="C623" s="278" t="s">
        <v>2151</v>
      </c>
      <c r="D623" s="278">
        <v>40</v>
      </c>
      <c r="E623" s="278" t="s">
        <v>1568</v>
      </c>
      <c r="F623" s="280"/>
      <c r="G623" s="281">
        <v>44717</v>
      </c>
      <c r="H623" s="278"/>
      <c r="I623" s="4" t="s">
        <v>99</v>
      </c>
      <c r="J623" s="278" t="s">
        <v>1455</v>
      </c>
      <c r="K623" s="282">
        <f t="shared" si="6"/>
        <v>6</v>
      </c>
      <c r="L623" s="278">
        <f t="shared" si="7"/>
        <v>2022</v>
      </c>
      <c r="M623" s="282">
        <f t="shared" ca="1" si="8"/>
        <v>2</v>
      </c>
      <c r="N623" s="282">
        <f>MONTH(Таблица10[[#This Row],[Дата погрузки]])</f>
        <v>6</v>
      </c>
      <c r="O623" s="278" t="str">
        <f>Таблица10[[#This Row],[плательщик ЖД тариф]]</f>
        <v>ТрансКонтейнер</v>
      </c>
      <c r="P623" s="278"/>
      <c r="Q623" s="278"/>
      <c r="R623" s="278"/>
      <c r="S623" s="278"/>
      <c r="T623" s="278"/>
      <c r="U623" s="278"/>
      <c r="V623" s="278"/>
      <c r="W623" s="278"/>
      <c r="X623" s="278"/>
      <c r="Y623" s="278"/>
      <c r="Z623" s="278"/>
    </row>
    <row r="624" spans="1:26" ht="13.2">
      <c r="A624" s="278" t="s">
        <v>1466</v>
      </c>
      <c r="B624" s="281">
        <v>44715</v>
      </c>
      <c r="C624" s="278" t="s">
        <v>2152</v>
      </c>
      <c r="D624" s="278">
        <v>40</v>
      </c>
      <c r="E624" s="278" t="s">
        <v>1568</v>
      </c>
      <c r="F624" s="280"/>
      <c r="G624" s="281">
        <v>44717</v>
      </c>
      <c r="H624" s="278"/>
      <c r="I624" s="4" t="s">
        <v>99</v>
      </c>
      <c r="J624" s="278" t="s">
        <v>1455</v>
      </c>
      <c r="K624" s="282">
        <f t="shared" si="6"/>
        <v>6</v>
      </c>
      <c r="L624" s="278">
        <f t="shared" si="7"/>
        <v>2022</v>
      </c>
      <c r="M624" s="282">
        <f t="shared" ca="1" si="8"/>
        <v>2</v>
      </c>
      <c r="N624" s="282">
        <f>MONTH(Таблица10[[#This Row],[Дата погрузки]])</f>
        <v>6</v>
      </c>
      <c r="O624" s="278" t="str">
        <f>Таблица10[[#This Row],[плательщик ЖД тариф]]</f>
        <v>ТрансКонтейнер</v>
      </c>
      <c r="P624" s="278"/>
      <c r="Q624" s="278"/>
      <c r="R624" s="278"/>
      <c r="S624" s="278"/>
      <c r="T624" s="278"/>
      <c r="U624" s="278"/>
      <c r="V624" s="278"/>
      <c r="W624" s="278"/>
      <c r="X624" s="278"/>
      <c r="Y624" s="278"/>
      <c r="Z624" s="278"/>
    </row>
    <row r="625" spans="1:26" ht="13.2">
      <c r="A625" s="278" t="s">
        <v>1466</v>
      </c>
      <c r="B625" s="281">
        <v>44715</v>
      </c>
      <c r="C625" s="278" t="s">
        <v>2153</v>
      </c>
      <c r="D625" s="278">
        <v>40</v>
      </c>
      <c r="E625" s="278" t="s">
        <v>1568</v>
      </c>
      <c r="F625" s="280"/>
      <c r="G625" s="281">
        <v>44717</v>
      </c>
      <c r="H625" s="278"/>
      <c r="I625" s="4" t="s">
        <v>99</v>
      </c>
      <c r="J625" s="278" t="s">
        <v>1455</v>
      </c>
      <c r="K625" s="282">
        <f t="shared" si="6"/>
        <v>6</v>
      </c>
      <c r="L625" s="278">
        <f t="shared" si="7"/>
        <v>2022</v>
      </c>
      <c r="M625" s="282">
        <f t="shared" ca="1" si="8"/>
        <v>2</v>
      </c>
      <c r="N625" s="282">
        <f>MONTH(Таблица10[[#This Row],[Дата погрузки]])</f>
        <v>6</v>
      </c>
      <c r="O625" s="278" t="str">
        <f>Таблица10[[#This Row],[плательщик ЖД тариф]]</f>
        <v>ТрансКонтейнер</v>
      </c>
      <c r="P625" s="278"/>
      <c r="Q625" s="278"/>
      <c r="R625" s="278"/>
      <c r="S625" s="278"/>
      <c r="T625" s="278"/>
      <c r="U625" s="278"/>
      <c r="V625" s="278"/>
      <c r="W625" s="278"/>
      <c r="X625" s="278"/>
      <c r="Y625" s="278"/>
      <c r="Z625" s="278"/>
    </row>
    <row r="626" spans="1:26" ht="13.2">
      <c r="A626" s="278" t="s">
        <v>1456</v>
      </c>
      <c r="B626" s="281">
        <v>44715</v>
      </c>
      <c r="C626" s="278" t="s">
        <v>2154</v>
      </c>
      <c r="D626" s="278">
        <v>40</v>
      </c>
      <c r="E626" s="278" t="s">
        <v>1470</v>
      </c>
      <c r="F626" s="280">
        <v>0.875</v>
      </c>
      <c r="G626" s="281">
        <v>44717</v>
      </c>
      <c r="H626" s="278"/>
      <c r="I626" s="4" t="s">
        <v>99</v>
      </c>
      <c r="J626" s="278" t="s">
        <v>1455</v>
      </c>
      <c r="K626" s="282">
        <f t="shared" si="6"/>
        <v>6</v>
      </c>
      <c r="L626" s="278">
        <f t="shared" si="7"/>
        <v>2022</v>
      </c>
      <c r="M626" s="282">
        <f t="shared" ca="1" si="8"/>
        <v>2</v>
      </c>
      <c r="N626" s="282">
        <f>MONTH(Таблица10[[#This Row],[Дата погрузки]])</f>
        <v>6</v>
      </c>
      <c r="O626" s="278" t="str">
        <f>Таблица10[[#This Row],[плательщик ЖД тариф]]</f>
        <v>ТрансКонтейнер</v>
      </c>
      <c r="P626" s="278"/>
      <c r="Q626" s="278"/>
      <c r="R626" s="278"/>
      <c r="S626" s="278"/>
      <c r="T626" s="278"/>
      <c r="U626" s="278"/>
      <c r="V626" s="278"/>
      <c r="W626" s="278"/>
      <c r="X626" s="278"/>
      <c r="Y626" s="278"/>
      <c r="Z626" s="278"/>
    </row>
    <row r="627" spans="1:26" ht="13.2">
      <c r="A627" s="278" t="s">
        <v>1456</v>
      </c>
      <c r="B627" s="281">
        <v>44715</v>
      </c>
      <c r="C627" s="278" t="s">
        <v>2155</v>
      </c>
      <c r="D627" s="278">
        <v>40</v>
      </c>
      <c r="E627" s="278" t="s">
        <v>1568</v>
      </c>
      <c r="F627" s="280">
        <v>0.875</v>
      </c>
      <c r="G627" s="281">
        <v>44717</v>
      </c>
      <c r="H627" s="278"/>
      <c r="I627" s="4" t="s">
        <v>99</v>
      </c>
      <c r="J627" s="278" t="s">
        <v>1455</v>
      </c>
      <c r="K627" s="282">
        <f t="shared" si="6"/>
        <v>6</v>
      </c>
      <c r="L627" s="278">
        <f t="shared" si="7"/>
        <v>2022</v>
      </c>
      <c r="M627" s="282">
        <f t="shared" ca="1" si="8"/>
        <v>2</v>
      </c>
      <c r="N627" s="282">
        <f>MONTH(Таблица10[[#This Row],[Дата погрузки]])</f>
        <v>6</v>
      </c>
      <c r="O627" s="278" t="str">
        <f>Таблица10[[#This Row],[плательщик ЖД тариф]]</f>
        <v>ТрансКонтейнер</v>
      </c>
      <c r="P627" s="278"/>
      <c r="Q627" s="278"/>
      <c r="R627" s="278"/>
      <c r="S627" s="278"/>
      <c r="T627" s="278"/>
      <c r="U627" s="278"/>
      <c r="V627" s="278"/>
      <c r="W627" s="278"/>
      <c r="X627" s="278"/>
      <c r="Y627" s="278"/>
      <c r="Z627" s="278"/>
    </row>
    <row r="628" spans="1:26" ht="13.2">
      <c r="A628" s="278" t="s">
        <v>1934</v>
      </c>
      <c r="B628" s="281">
        <v>44718</v>
      </c>
      <c r="C628" s="278" t="s">
        <v>2156</v>
      </c>
      <c r="D628" s="278">
        <v>40</v>
      </c>
      <c r="E628" s="278" t="s">
        <v>1568</v>
      </c>
      <c r="F628" s="280"/>
      <c r="G628" s="281">
        <v>44720</v>
      </c>
      <c r="H628" s="278"/>
      <c r="I628" s="4" t="s">
        <v>99</v>
      </c>
      <c r="J628" s="278" t="s">
        <v>1455</v>
      </c>
      <c r="K628" s="282">
        <f t="shared" si="6"/>
        <v>6</v>
      </c>
      <c r="L628" s="278">
        <f t="shared" si="7"/>
        <v>2022</v>
      </c>
      <c r="M628" s="282">
        <f t="shared" ca="1" si="8"/>
        <v>2</v>
      </c>
      <c r="N628" s="282">
        <f>MONTH(Таблица10[[#This Row],[Дата погрузки]])</f>
        <v>6</v>
      </c>
      <c r="O628" s="278" t="str">
        <f>Таблица10[[#This Row],[плательщик ЖД тариф]]</f>
        <v>ТрансКонтейнер</v>
      </c>
      <c r="P628" s="278"/>
      <c r="Q628" s="278"/>
      <c r="R628" s="278"/>
      <c r="S628" s="278"/>
      <c r="T628" s="278"/>
      <c r="U628" s="278"/>
      <c r="V628" s="278"/>
      <c r="W628" s="278"/>
      <c r="X628" s="278"/>
      <c r="Y628" s="278"/>
      <c r="Z628" s="278"/>
    </row>
    <row r="629" spans="1:26" ht="13.2">
      <c r="A629" s="278" t="s">
        <v>1934</v>
      </c>
      <c r="B629" s="281">
        <v>44718</v>
      </c>
      <c r="C629" s="278" t="s">
        <v>2157</v>
      </c>
      <c r="D629" s="278">
        <v>40</v>
      </c>
      <c r="E629" s="278" t="s">
        <v>2158</v>
      </c>
      <c r="F629" s="280"/>
      <c r="G629" s="281">
        <v>44720</v>
      </c>
      <c r="H629" s="278"/>
      <c r="I629" s="4" t="s">
        <v>99</v>
      </c>
      <c r="J629" s="278" t="s">
        <v>1455</v>
      </c>
      <c r="K629" s="282">
        <f t="shared" si="6"/>
        <v>6</v>
      </c>
      <c r="L629" s="278">
        <f t="shared" si="7"/>
        <v>2022</v>
      </c>
      <c r="M629" s="282">
        <f t="shared" ca="1" si="8"/>
        <v>2</v>
      </c>
      <c r="N629" s="282">
        <f>MONTH(Таблица10[[#This Row],[Дата погрузки]])</f>
        <v>6</v>
      </c>
      <c r="O629" s="278" t="str">
        <f>Таблица10[[#This Row],[плательщик ЖД тариф]]</f>
        <v>ТрансКонтейнер</v>
      </c>
      <c r="P629" s="278"/>
      <c r="Q629" s="278"/>
      <c r="R629" s="278"/>
      <c r="S629" s="278"/>
      <c r="T629" s="278"/>
      <c r="U629" s="278"/>
      <c r="V629" s="278"/>
      <c r="W629" s="278"/>
      <c r="X629" s="278"/>
      <c r="Y629" s="278"/>
      <c r="Z629" s="278"/>
    </row>
    <row r="630" spans="1:26" ht="13.2">
      <c r="A630" s="278" t="s">
        <v>1466</v>
      </c>
      <c r="B630" s="281">
        <v>44718</v>
      </c>
      <c r="C630" s="278" t="s">
        <v>2159</v>
      </c>
      <c r="D630" s="278">
        <v>40</v>
      </c>
      <c r="E630" s="278" t="s">
        <v>2158</v>
      </c>
      <c r="F630" s="280"/>
      <c r="G630" s="281">
        <v>44720</v>
      </c>
      <c r="H630" s="278"/>
      <c r="I630" s="4" t="s">
        <v>99</v>
      </c>
      <c r="J630" s="278" t="s">
        <v>1455</v>
      </c>
      <c r="K630" s="282">
        <f t="shared" si="6"/>
        <v>6</v>
      </c>
      <c r="L630" s="278">
        <f t="shared" si="7"/>
        <v>2022</v>
      </c>
      <c r="M630" s="282">
        <f t="shared" ca="1" si="8"/>
        <v>2</v>
      </c>
      <c r="N630" s="282">
        <f>MONTH(Таблица10[[#This Row],[Дата погрузки]])</f>
        <v>6</v>
      </c>
      <c r="O630" s="278" t="str">
        <f>Таблица10[[#This Row],[плательщик ЖД тариф]]</f>
        <v>ТрансКонтейнер</v>
      </c>
      <c r="P630" s="278"/>
      <c r="Q630" s="278"/>
      <c r="R630" s="278"/>
      <c r="S630" s="278"/>
      <c r="T630" s="278"/>
      <c r="U630" s="278"/>
      <c r="V630" s="278"/>
      <c r="W630" s="278"/>
      <c r="X630" s="278"/>
      <c r="Y630" s="278"/>
      <c r="Z630" s="278"/>
    </row>
    <row r="631" spans="1:26" ht="13.2">
      <c r="A631" s="278" t="s">
        <v>1466</v>
      </c>
      <c r="B631" s="281">
        <v>44718</v>
      </c>
      <c r="C631" s="278" t="s">
        <v>2160</v>
      </c>
      <c r="D631" s="278">
        <v>40</v>
      </c>
      <c r="E631" s="278" t="s">
        <v>2158</v>
      </c>
      <c r="F631" s="280"/>
      <c r="G631" s="281">
        <v>44720</v>
      </c>
      <c r="H631" s="278"/>
      <c r="I631" s="4" t="s">
        <v>99</v>
      </c>
      <c r="J631" s="278" t="s">
        <v>1455</v>
      </c>
      <c r="K631" s="282">
        <f t="shared" si="6"/>
        <v>6</v>
      </c>
      <c r="L631" s="278">
        <f t="shared" si="7"/>
        <v>2022</v>
      </c>
      <c r="M631" s="282">
        <f t="shared" ca="1" si="8"/>
        <v>2</v>
      </c>
      <c r="N631" s="282">
        <f>MONTH(Таблица10[[#This Row],[Дата погрузки]])</f>
        <v>6</v>
      </c>
      <c r="O631" s="278" t="str">
        <f>Таблица10[[#This Row],[плательщик ЖД тариф]]</f>
        <v>ТрансКонтейнер</v>
      </c>
      <c r="P631" s="278"/>
      <c r="Q631" s="278"/>
      <c r="R631" s="278"/>
      <c r="S631" s="278"/>
      <c r="T631" s="278"/>
      <c r="U631" s="278"/>
      <c r="V631" s="278"/>
      <c r="W631" s="278"/>
      <c r="X631" s="278"/>
      <c r="Y631" s="278"/>
      <c r="Z631" s="278"/>
    </row>
    <row r="632" spans="1:26" ht="13.2">
      <c r="A632" s="278" t="s">
        <v>1589</v>
      </c>
      <c r="B632" s="281">
        <v>44718</v>
      </c>
      <c r="C632" s="278" t="s">
        <v>2161</v>
      </c>
      <c r="D632" s="278">
        <v>40</v>
      </c>
      <c r="E632" s="278" t="s">
        <v>1470</v>
      </c>
      <c r="F632" s="280">
        <v>0.41666666666666669</v>
      </c>
      <c r="G632" s="281">
        <v>44720</v>
      </c>
      <c r="H632" s="278"/>
      <c r="I632" s="4" t="s">
        <v>99</v>
      </c>
      <c r="J632" s="278" t="s">
        <v>1455</v>
      </c>
      <c r="K632" s="282">
        <f t="shared" si="6"/>
        <v>6</v>
      </c>
      <c r="L632" s="278">
        <f t="shared" si="7"/>
        <v>2022</v>
      </c>
      <c r="M632" s="282">
        <f t="shared" ca="1" si="8"/>
        <v>2</v>
      </c>
      <c r="N632" s="282">
        <f>MONTH(Таблица10[[#This Row],[Дата погрузки]])</f>
        <v>6</v>
      </c>
      <c r="O632" s="278" t="str">
        <f>Таблица10[[#This Row],[плательщик ЖД тариф]]</f>
        <v>ТрансКонтейнер</v>
      </c>
      <c r="P632" s="278"/>
      <c r="Q632" s="278"/>
      <c r="R632" s="278"/>
      <c r="S632" s="278"/>
      <c r="T632" s="278"/>
      <c r="U632" s="278"/>
      <c r="V632" s="278"/>
      <c r="W632" s="278"/>
      <c r="X632" s="278"/>
      <c r="Y632" s="278"/>
      <c r="Z632" s="278"/>
    </row>
    <row r="633" spans="1:26" ht="13.2">
      <c r="A633" s="278" t="s">
        <v>1589</v>
      </c>
      <c r="B633" s="281">
        <v>44718</v>
      </c>
      <c r="C633" s="278" t="s">
        <v>2162</v>
      </c>
      <c r="D633" s="278">
        <v>40</v>
      </c>
      <c r="E633" s="278" t="s">
        <v>1470</v>
      </c>
      <c r="F633" s="280">
        <v>0.625</v>
      </c>
      <c r="G633" s="281">
        <v>44720</v>
      </c>
      <c r="H633" s="278"/>
      <c r="I633" s="4" t="s">
        <v>99</v>
      </c>
      <c r="J633" s="278" t="s">
        <v>1455</v>
      </c>
      <c r="K633" s="282">
        <f t="shared" si="6"/>
        <v>6</v>
      </c>
      <c r="L633" s="278">
        <f t="shared" si="7"/>
        <v>2022</v>
      </c>
      <c r="M633" s="282">
        <f t="shared" ca="1" si="8"/>
        <v>2</v>
      </c>
      <c r="N633" s="282">
        <f>MONTH(Таблица10[[#This Row],[Дата погрузки]])</f>
        <v>6</v>
      </c>
      <c r="O633" s="278" t="str">
        <f>Таблица10[[#This Row],[плательщик ЖД тариф]]</f>
        <v>ТрансКонтейнер</v>
      </c>
      <c r="P633" s="278"/>
      <c r="Q633" s="278"/>
      <c r="R633" s="278"/>
      <c r="S633" s="278"/>
      <c r="T633" s="278"/>
      <c r="U633" s="278"/>
      <c r="V633" s="278"/>
      <c r="W633" s="278"/>
      <c r="X633" s="278"/>
      <c r="Y633" s="278"/>
      <c r="Z633" s="278"/>
    </row>
    <row r="634" spans="1:26" ht="13.2">
      <c r="A634" s="278" t="s">
        <v>1456</v>
      </c>
      <c r="B634" s="281">
        <v>44718</v>
      </c>
      <c r="C634" s="278" t="s">
        <v>2163</v>
      </c>
      <c r="D634" s="278">
        <v>40</v>
      </c>
      <c r="E634" s="278" t="s">
        <v>2158</v>
      </c>
      <c r="F634" s="280">
        <v>0.58333333333333337</v>
      </c>
      <c r="G634" s="281">
        <v>44720</v>
      </c>
      <c r="H634" s="278"/>
      <c r="I634" s="4" t="s">
        <v>99</v>
      </c>
      <c r="J634" s="278" t="s">
        <v>1455</v>
      </c>
      <c r="K634" s="282">
        <f t="shared" si="6"/>
        <v>6</v>
      </c>
      <c r="L634" s="278">
        <f t="shared" si="7"/>
        <v>2022</v>
      </c>
      <c r="M634" s="282">
        <f t="shared" ca="1" si="8"/>
        <v>2</v>
      </c>
      <c r="N634" s="282">
        <f>MONTH(Таблица10[[#This Row],[Дата погрузки]])</f>
        <v>6</v>
      </c>
      <c r="O634" s="278" t="str">
        <f>Таблица10[[#This Row],[плательщик ЖД тариф]]</f>
        <v>ТрансКонтейнер</v>
      </c>
      <c r="P634" s="278"/>
      <c r="Q634" s="278"/>
      <c r="R634" s="278"/>
      <c r="S634" s="278"/>
      <c r="T634" s="278"/>
      <c r="U634" s="278"/>
      <c r="V634" s="278"/>
      <c r="W634" s="278"/>
      <c r="X634" s="278"/>
      <c r="Y634" s="278"/>
      <c r="Z634" s="278"/>
    </row>
    <row r="635" spans="1:26" ht="13.2">
      <c r="A635" s="278" t="s">
        <v>1558</v>
      </c>
      <c r="B635" s="281">
        <v>44718</v>
      </c>
      <c r="C635" s="278" t="s">
        <v>2164</v>
      </c>
      <c r="D635" s="278">
        <v>40</v>
      </c>
      <c r="E635" s="278" t="s">
        <v>2158</v>
      </c>
      <c r="F635" s="280">
        <v>0.625</v>
      </c>
      <c r="G635" s="281">
        <v>44720</v>
      </c>
      <c r="H635" s="278"/>
      <c r="I635" s="4" t="s">
        <v>99</v>
      </c>
      <c r="J635" s="278" t="s">
        <v>1455</v>
      </c>
      <c r="K635" s="282">
        <f t="shared" si="6"/>
        <v>6</v>
      </c>
      <c r="L635" s="278">
        <f t="shared" si="7"/>
        <v>2022</v>
      </c>
      <c r="M635" s="282">
        <f t="shared" ca="1" si="8"/>
        <v>2</v>
      </c>
      <c r="N635" s="282">
        <f>MONTH(Таблица10[[#This Row],[Дата погрузки]])</f>
        <v>6</v>
      </c>
      <c r="O635" s="278" t="str">
        <f>Таблица10[[#This Row],[плательщик ЖД тариф]]</f>
        <v>ТрансКонтейнер</v>
      </c>
      <c r="P635" s="278"/>
      <c r="Q635" s="278"/>
      <c r="R635" s="278"/>
      <c r="S635" s="278"/>
      <c r="T635" s="278"/>
      <c r="U635" s="278"/>
      <c r="V635" s="278"/>
      <c r="W635" s="278"/>
      <c r="X635" s="278"/>
      <c r="Y635" s="278"/>
      <c r="Z635" s="278"/>
    </row>
    <row r="636" spans="1:26" ht="13.2">
      <c r="A636" s="278" t="s">
        <v>1456</v>
      </c>
      <c r="B636" s="281">
        <v>44718</v>
      </c>
      <c r="C636" s="278" t="s">
        <v>2165</v>
      </c>
      <c r="D636" s="278">
        <v>40</v>
      </c>
      <c r="E636" s="278" t="s">
        <v>2111</v>
      </c>
      <c r="F636" s="280">
        <v>0.875</v>
      </c>
      <c r="G636" s="281">
        <v>44720</v>
      </c>
      <c r="H636" s="278"/>
      <c r="I636" s="4" t="s">
        <v>99</v>
      </c>
      <c r="J636" s="278" t="s">
        <v>1455</v>
      </c>
      <c r="K636" s="282">
        <f t="shared" si="6"/>
        <v>6</v>
      </c>
      <c r="L636" s="278">
        <f t="shared" si="7"/>
        <v>2022</v>
      </c>
      <c r="M636" s="282">
        <f t="shared" ca="1" si="8"/>
        <v>2</v>
      </c>
      <c r="N636" s="282">
        <f>MONTH(Таблица10[[#This Row],[Дата погрузки]])</f>
        <v>6</v>
      </c>
      <c r="O636" s="278" t="str">
        <f>Таблица10[[#This Row],[плательщик ЖД тариф]]</f>
        <v>ТрансКонтейнер</v>
      </c>
      <c r="P636" s="278"/>
      <c r="Q636" s="278"/>
      <c r="R636" s="278"/>
      <c r="S636" s="278"/>
      <c r="T636" s="278"/>
      <c r="U636" s="278"/>
      <c r="V636" s="278"/>
      <c r="W636" s="278"/>
      <c r="X636" s="278"/>
      <c r="Y636" s="278"/>
      <c r="Z636" s="278"/>
    </row>
    <row r="637" spans="1:26" ht="13.2">
      <c r="A637" s="278" t="s">
        <v>1456</v>
      </c>
      <c r="B637" s="281">
        <v>44718</v>
      </c>
      <c r="C637" s="278" t="s">
        <v>2166</v>
      </c>
      <c r="D637" s="278">
        <v>40</v>
      </c>
      <c r="E637" s="278" t="s">
        <v>1468</v>
      </c>
      <c r="F637" s="280">
        <v>4.1666666666666664E-2</v>
      </c>
      <c r="G637" s="281">
        <v>44720</v>
      </c>
      <c r="H637" s="278"/>
      <c r="I637" s="4" t="s">
        <v>99</v>
      </c>
      <c r="J637" s="278" t="s">
        <v>1455</v>
      </c>
      <c r="K637" s="282">
        <f t="shared" si="6"/>
        <v>6</v>
      </c>
      <c r="L637" s="278">
        <f t="shared" si="7"/>
        <v>2022</v>
      </c>
      <c r="M637" s="282">
        <f t="shared" ca="1" si="8"/>
        <v>2</v>
      </c>
      <c r="N637" s="282">
        <f>MONTH(Таблица10[[#This Row],[Дата погрузки]])</f>
        <v>6</v>
      </c>
      <c r="O637" s="278" t="str">
        <f>Таблица10[[#This Row],[плательщик ЖД тариф]]</f>
        <v>ТрансКонтейнер</v>
      </c>
      <c r="P637" s="278"/>
      <c r="Q637" s="278"/>
      <c r="R637" s="278"/>
      <c r="S637" s="278"/>
      <c r="T637" s="278"/>
      <c r="U637" s="278"/>
      <c r="V637" s="278"/>
      <c r="W637" s="278"/>
      <c r="X637" s="278"/>
      <c r="Y637" s="278"/>
      <c r="Z637" s="278"/>
    </row>
    <row r="638" spans="1:26" ht="13.2">
      <c r="A638" s="278" t="s">
        <v>1471</v>
      </c>
      <c r="B638" s="281">
        <v>44719</v>
      </c>
      <c r="C638" s="278" t="s">
        <v>2167</v>
      </c>
      <c r="D638" s="278">
        <v>40</v>
      </c>
      <c r="E638" s="278" t="s">
        <v>1537</v>
      </c>
      <c r="F638" s="280">
        <v>0.41666666666666669</v>
      </c>
      <c r="G638" s="281">
        <v>44722</v>
      </c>
      <c r="H638" s="278"/>
      <c r="I638" s="4" t="s">
        <v>99</v>
      </c>
      <c r="J638" s="278" t="s">
        <v>1455</v>
      </c>
      <c r="K638" s="282">
        <f t="shared" si="6"/>
        <v>6</v>
      </c>
      <c r="L638" s="278">
        <f t="shared" si="7"/>
        <v>2022</v>
      </c>
      <c r="M638" s="282">
        <f t="shared" ca="1" si="8"/>
        <v>3</v>
      </c>
      <c r="N638" s="282">
        <f>MONTH(Таблица10[[#This Row],[Дата погрузки]])</f>
        <v>6</v>
      </c>
      <c r="O638" s="278" t="str">
        <f>Таблица10[[#This Row],[плательщик ЖД тариф]]</f>
        <v>ТрансКонтейнер</v>
      </c>
      <c r="P638" s="278"/>
      <c r="Q638" s="278"/>
      <c r="R638" s="278"/>
      <c r="S638" s="278"/>
      <c r="T638" s="278"/>
      <c r="U638" s="278"/>
      <c r="V638" s="278"/>
      <c r="W638" s="278"/>
      <c r="X638" s="278"/>
      <c r="Y638" s="278"/>
      <c r="Z638" s="278"/>
    </row>
    <row r="639" spans="1:26" ht="13.2">
      <c r="A639" s="278" t="s">
        <v>1934</v>
      </c>
      <c r="B639" s="281">
        <v>44719</v>
      </c>
      <c r="C639" s="278" t="s">
        <v>2168</v>
      </c>
      <c r="D639" s="278">
        <v>40</v>
      </c>
      <c r="E639" s="278" t="s">
        <v>2111</v>
      </c>
      <c r="F639" s="280"/>
      <c r="G639" s="281">
        <v>44722</v>
      </c>
      <c r="H639" s="278"/>
      <c r="I639" s="4" t="s">
        <v>99</v>
      </c>
      <c r="J639" s="278" t="s">
        <v>1455</v>
      </c>
      <c r="K639" s="282">
        <f t="shared" si="6"/>
        <v>6</v>
      </c>
      <c r="L639" s="278">
        <f t="shared" si="7"/>
        <v>2022</v>
      </c>
      <c r="M639" s="282">
        <f t="shared" ca="1" si="8"/>
        <v>3</v>
      </c>
      <c r="N639" s="282">
        <f>MONTH(Таблица10[[#This Row],[Дата погрузки]])</f>
        <v>6</v>
      </c>
      <c r="O639" s="278" t="str">
        <f>Таблица10[[#This Row],[плательщик ЖД тариф]]</f>
        <v>ТрансКонтейнер</v>
      </c>
      <c r="P639" s="278"/>
      <c r="Q639" s="278"/>
      <c r="R639" s="278"/>
      <c r="S639" s="278"/>
      <c r="T639" s="278"/>
      <c r="U639" s="278"/>
      <c r="V639" s="278"/>
      <c r="W639" s="278"/>
      <c r="X639" s="278"/>
      <c r="Y639" s="278"/>
      <c r="Z639" s="278"/>
    </row>
    <row r="640" spans="1:26" ht="13.2">
      <c r="A640" s="278" t="s">
        <v>1466</v>
      </c>
      <c r="B640" s="281">
        <v>44719</v>
      </c>
      <c r="C640" s="278" t="s">
        <v>2169</v>
      </c>
      <c r="D640" s="278">
        <v>40</v>
      </c>
      <c r="E640" s="278" t="s">
        <v>2113</v>
      </c>
      <c r="F640" s="280"/>
      <c r="G640" s="281">
        <v>44722</v>
      </c>
      <c r="H640" s="278"/>
      <c r="I640" s="4" t="s">
        <v>99</v>
      </c>
      <c r="J640" s="278" t="s">
        <v>1455</v>
      </c>
      <c r="K640" s="282">
        <f t="shared" si="6"/>
        <v>6</v>
      </c>
      <c r="L640" s="278">
        <f t="shared" si="7"/>
        <v>2022</v>
      </c>
      <c r="M640" s="282">
        <f t="shared" ca="1" si="8"/>
        <v>3</v>
      </c>
      <c r="N640" s="282">
        <f>MONTH(Таблица10[[#This Row],[Дата погрузки]])</f>
        <v>6</v>
      </c>
      <c r="O640" s="278" t="str">
        <f>Таблица10[[#This Row],[плательщик ЖД тариф]]</f>
        <v>ТрансКонтейнер</v>
      </c>
      <c r="P640" s="278"/>
      <c r="Q640" s="278"/>
      <c r="R640" s="278"/>
      <c r="S640" s="278"/>
      <c r="T640" s="278"/>
      <c r="U640" s="278"/>
      <c r="V640" s="278"/>
      <c r="W640" s="278"/>
      <c r="X640" s="278"/>
      <c r="Y640" s="278"/>
      <c r="Z640" s="278"/>
    </row>
    <row r="641" spans="1:26" ht="13.2">
      <c r="A641" s="278" t="s">
        <v>1466</v>
      </c>
      <c r="B641" s="281">
        <v>44719</v>
      </c>
      <c r="C641" s="278" t="s">
        <v>2170</v>
      </c>
      <c r="D641" s="278">
        <v>40</v>
      </c>
      <c r="E641" s="278" t="s">
        <v>2113</v>
      </c>
      <c r="F641" s="280"/>
      <c r="G641" s="281">
        <v>44722</v>
      </c>
      <c r="H641" s="278"/>
      <c r="I641" s="4" t="s">
        <v>99</v>
      </c>
      <c r="J641" s="278" t="s">
        <v>1455</v>
      </c>
      <c r="K641" s="282">
        <f t="shared" si="6"/>
        <v>6</v>
      </c>
      <c r="L641" s="278">
        <f t="shared" si="7"/>
        <v>2022</v>
      </c>
      <c r="M641" s="282">
        <f t="shared" ca="1" si="8"/>
        <v>3</v>
      </c>
      <c r="N641" s="282">
        <f>MONTH(Таблица10[[#This Row],[Дата погрузки]])</f>
        <v>6</v>
      </c>
      <c r="O641" s="278" t="str">
        <f>Таблица10[[#This Row],[плательщик ЖД тариф]]</f>
        <v>ТрансКонтейнер</v>
      </c>
      <c r="P641" s="278"/>
      <c r="Q641" s="278"/>
      <c r="R641" s="278"/>
      <c r="S641" s="278"/>
      <c r="T641" s="278"/>
      <c r="U641" s="278"/>
      <c r="V641" s="278"/>
      <c r="W641" s="278"/>
      <c r="X641" s="278"/>
      <c r="Y641" s="278"/>
      <c r="Z641" s="278"/>
    </row>
    <row r="642" spans="1:26" ht="13.2">
      <c r="A642" s="278" t="s">
        <v>1466</v>
      </c>
      <c r="B642" s="281">
        <v>44719</v>
      </c>
      <c r="C642" s="278" t="s">
        <v>2171</v>
      </c>
      <c r="D642" s="278">
        <v>40</v>
      </c>
      <c r="E642" s="278" t="s">
        <v>1537</v>
      </c>
      <c r="F642" s="280"/>
      <c r="G642" s="281">
        <v>44722</v>
      </c>
      <c r="H642" s="278"/>
      <c r="I642" s="4" t="s">
        <v>99</v>
      </c>
      <c r="J642" s="278" t="s">
        <v>1455</v>
      </c>
      <c r="K642" s="282">
        <f t="shared" si="6"/>
        <v>6</v>
      </c>
      <c r="L642" s="278">
        <f t="shared" si="7"/>
        <v>2022</v>
      </c>
      <c r="M642" s="282">
        <f t="shared" ca="1" si="8"/>
        <v>3</v>
      </c>
      <c r="N642" s="282">
        <f>MONTH(Таблица10[[#This Row],[Дата погрузки]])</f>
        <v>6</v>
      </c>
      <c r="O642" s="278" t="str">
        <f>Таблица10[[#This Row],[плательщик ЖД тариф]]</f>
        <v>ТрансКонтейнер</v>
      </c>
      <c r="P642" s="278"/>
      <c r="Q642" s="278"/>
      <c r="R642" s="278"/>
      <c r="S642" s="278"/>
      <c r="T642" s="278"/>
      <c r="U642" s="278"/>
      <c r="V642" s="278"/>
      <c r="W642" s="278"/>
      <c r="X642" s="278"/>
      <c r="Y642" s="278"/>
      <c r="Z642" s="278"/>
    </row>
    <row r="643" spans="1:26" ht="13.2">
      <c r="A643" s="278" t="s">
        <v>1456</v>
      </c>
      <c r="B643" s="281">
        <v>44719</v>
      </c>
      <c r="C643" s="278" t="s">
        <v>2172</v>
      </c>
      <c r="D643" s="278">
        <v>40</v>
      </c>
      <c r="E643" s="278" t="s">
        <v>2111</v>
      </c>
      <c r="F643" s="280">
        <v>0.875</v>
      </c>
      <c r="G643" s="281">
        <v>44722</v>
      </c>
      <c r="H643" s="278"/>
      <c r="I643" s="4" t="s">
        <v>99</v>
      </c>
      <c r="J643" s="278" t="s">
        <v>1455</v>
      </c>
      <c r="K643" s="282">
        <f t="shared" si="6"/>
        <v>6</v>
      </c>
      <c r="L643" s="278">
        <f t="shared" si="7"/>
        <v>2022</v>
      </c>
      <c r="M643" s="282">
        <f t="shared" ca="1" si="8"/>
        <v>3</v>
      </c>
      <c r="N643" s="282">
        <f>MONTH(Таблица10[[#This Row],[Дата погрузки]])</f>
        <v>6</v>
      </c>
      <c r="O643" s="278" t="str">
        <f>Таблица10[[#This Row],[плательщик ЖД тариф]]</f>
        <v>ТрансКонтейнер</v>
      </c>
      <c r="P643" s="278"/>
      <c r="Q643" s="278"/>
      <c r="R643" s="278"/>
      <c r="S643" s="278"/>
      <c r="T643" s="278"/>
      <c r="U643" s="278"/>
      <c r="V643" s="278"/>
      <c r="W643" s="278"/>
      <c r="X643" s="278"/>
      <c r="Y643" s="278"/>
      <c r="Z643" s="278"/>
    </row>
    <row r="644" spans="1:26" ht="13.2">
      <c r="A644" s="278" t="s">
        <v>1934</v>
      </c>
      <c r="B644" s="281">
        <v>44720</v>
      </c>
      <c r="C644" s="278" t="s">
        <v>2173</v>
      </c>
      <c r="D644" s="278">
        <v>40</v>
      </c>
      <c r="E644" s="278" t="s">
        <v>1568</v>
      </c>
      <c r="F644" s="280"/>
      <c r="G644" s="281">
        <v>44722</v>
      </c>
      <c r="H644" s="278"/>
      <c r="I644" s="4" t="s">
        <v>99</v>
      </c>
      <c r="J644" s="278" t="s">
        <v>1455</v>
      </c>
      <c r="K644" s="282">
        <f t="shared" si="6"/>
        <v>6</v>
      </c>
      <c r="L644" s="278">
        <f t="shared" si="7"/>
        <v>2022</v>
      </c>
      <c r="M644" s="282">
        <f t="shared" ca="1" si="8"/>
        <v>2</v>
      </c>
      <c r="N644" s="282">
        <f>MONTH(Таблица10[[#This Row],[Дата погрузки]])</f>
        <v>6</v>
      </c>
      <c r="O644" s="278" t="str">
        <f>Таблица10[[#This Row],[плательщик ЖД тариф]]</f>
        <v>ТрансКонтейнер</v>
      </c>
      <c r="P644" s="278"/>
      <c r="Q644" s="278"/>
      <c r="R644" s="278"/>
      <c r="S644" s="278"/>
      <c r="T644" s="278"/>
      <c r="U644" s="278"/>
      <c r="V644" s="278"/>
      <c r="W644" s="278"/>
      <c r="X644" s="278"/>
      <c r="Y644" s="278"/>
      <c r="Z644" s="278"/>
    </row>
    <row r="645" spans="1:26" ht="13.2">
      <c r="A645" s="278" t="s">
        <v>1789</v>
      </c>
      <c r="B645" s="281">
        <v>44720</v>
      </c>
      <c r="C645" s="278" t="s">
        <v>2174</v>
      </c>
      <c r="D645" s="278">
        <v>40</v>
      </c>
      <c r="E645" s="278" t="s">
        <v>1568</v>
      </c>
      <c r="F645" s="280">
        <v>0.58333333333333337</v>
      </c>
      <c r="G645" s="281">
        <v>44722</v>
      </c>
      <c r="H645" s="278"/>
      <c r="I645" s="4" t="s">
        <v>99</v>
      </c>
      <c r="J645" s="278" t="s">
        <v>1455</v>
      </c>
      <c r="K645" s="282">
        <f t="shared" si="6"/>
        <v>6</v>
      </c>
      <c r="L645" s="278">
        <f t="shared" si="7"/>
        <v>2022</v>
      </c>
      <c r="M645" s="282">
        <f t="shared" ca="1" si="8"/>
        <v>2</v>
      </c>
      <c r="N645" s="282">
        <f>MONTH(Таблица10[[#This Row],[Дата погрузки]])</f>
        <v>6</v>
      </c>
      <c r="O645" s="278" t="str">
        <f>Таблица10[[#This Row],[плательщик ЖД тариф]]</f>
        <v>ТрансКонтейнер</v>
      </c>
      <c r="P645" s="278"/>
      <c r="Q645" s="278"/>
      <c r="R645" s="278"/>
      <c r="S645" s="278"/>
      <c r="T645" s="278"/>
      <c r="U645" s="278"/>
      <c r="V645" s="278"/>
      <c r="W645" s="278"/>
      <c r="X645" s="278"/>
      <c r="Y645" s="278"/>
      <c r="Z645" s="278"/>
    </row>
    <row r="646" spans="1:26" ht="13.2">
      <c r="A646" s="278" t="s">
        <v>1471</v>
      </c>
      <c r="B646" s="281">
        <v>44720</v>
      </c>
      <c r="C646" s="278" t="s">
        <v>2175</v>
      </c>
      <c r="D646" s="278">
        <v>40</v>
      </c>
      <c r="E646" s="278" t="s">
        <v>1568</v>
      </c>
      <c r="F646" s="280">
        <v>0.41666666666666669</v>
      </c>
      <c r="G646" s="281">
        <v>44722</v>
      </c>
      <c r="H646" s="278"/>
      <c r="I646" s="4" t="s">
        <v>99</v>
      </c>
      <c r="J646" s="278" t="s">
        <v>1455</v>
      </c>
      <c r="K646" s="282">
        <f t="shared" si="6"/>
        <v>6</v>
      </c>
      <c r="L646" s="278">
        <f t="shared" si="7"/>
        <v>2022</v>
      </c>
      <c r="M646" s="282">
        <f t="shared" ca="1" si="8"/>
        <v>2</v>
      </c>
      <c r="N646" s="282">
        <f>MONTH(Таблица10[[#This Row],[Дата погрузки]])</f>
        <v>6</v>
      </c>
      <c r="O646" s="278" t="str">
        <f>Таблица10[[#This Row],[плательщик ЖД тариф]]</f>
        <v>ТрансКонтейнер</v>
      </c>
      <c r="P646" s="278"/>
      <c r="Q646" s="278"/>
      <c r="R646" s="278"/>
      <c r="S646" s="278"/>
      <c r="T646" s="278"/>
      <c r="U646" s="278"/>
      <c r="V646" s="278"/>
      <c r="W646" s="278"/>
      <c r="X646" s="278"/>
      <c r="Y646" s="278"/>
      <c r="Z646" s="278"/>
    </row>
    <row r="647" spans="1:26" ht="13.2">
      <c r="A647" s="278" t="s">
        <v>1589</v>
      </c>
      <c r="B647" s="281">
        <v>44720</v>
      </c>
      <c r="C647" s="278" t="s">
        <v>2176</v>
      </c>
      <c r="D647" s="278">
        <v>40</v>
      </c>
      <c r="E647" s="278" t="s">
        <v>1568</v>
      </c>
      <c r="F647" s="280">
        <v>0.41666666666666669</v>
      </c>
      <c r="G647" s="281">
        <v>44722</v>
      </c>
      <c r="H647" s="278"/>
      <c r="I647" s="4" t="s">
        <v>99</v>
      </c>
      <c r="J647" s="278" t="s">
        <v>1455</v>
      </c>
      <c r="K647" s="282">
        <f t="shared" si="6"/>
        <v>6</v>
      </c>
      <c r="L647" s="278">
        <f t="shared" si="7"/>
        <v>2022</v>
      </c>
      <c r="M647" s="282">
        <f t="shared" ca="1" si="8"/>
        <v>2</v>
      </c>
      <c r="N647" s="282">
        <f>MONTH(Таблица10[[#This Row],[Дата погрузки]])</f>
        <v>6</v>
      </c>
      <c r="O647" s="278" t="str">
        <f>Таблица10[[#This Row],[плательщик ЖД тариф]]</f>
        <v>ТрансКонтейнер</v>
      </c>
      <c r="P647" s="278"/>
      <c r="Q647" s="278"/>
      <c r="R647" s="278"/>
      <c r="S647" s="278"/>
      <c r="T647" s="278"/>
      <c r="U647" s="278"/>
      <c r="V647" s="278"/>
      <c r="W647" s="278"/>
      <c r="X647" s="278"/>
      <c r="Y647" s="278"/>
      <c r="Z647" s="278"/>
    </row>
    <row r="648" spans="1:26" ht="13.2">
      <c r="A648" s="278" t="s">
        <v>1589</v>
      </c>
      <c r="B648" s="281">
        <v>44720</v>
      </c>
      <c r="C648" s="278" t="s">
        <v>2177</v>
      </c>
      <c r="D648" s="278">
        <v>40</v>
      </c>
      <c r="E648" s="278" t="s">
        <v>1568</v>
      </c>
      <c r="F648" s="280">
        <v>0.625</v>
      </c>
      <c r="G648" s="281">
        <v>44722</v>
      </c>
      <c r="H648" s="278"/>
      <c r="I648" s="4" t="s">
        <v>99</v>
      </c>
      <c r="J648" s="278" t="s">
        <v>1455</v>
      </c>
      <c r="K648" s="282">
        <f t="shared" si="6"/>
        <v>6</v>
      </c>
      <c r="L648" s="278">
        <f t="shared" si="7"/>
        <v>2022</v>
      </c>
      <c r="M648" s="282">
        <f t="shared" ca="1" si="8"/>
        <v>2</v>
      </c>
      <c r="N648" s="282">
        <f>MONTH(Таблица10[[#This Row],[Дата погрузки]])</f>
        <v>6</v>
      </c>
      <c r="O648" s="278" t="str">
        <f>Таблица10[[#This Row],[плательщик ЖД тариф]]</f>
        <v>ТрансКонтейнер</v>
      </c>
      <c r="P648" s="278"/>
      <c r="Q648" s="278"/>
      <c r="R648" s="278"/>
      <c r="S648" s="278"/>
      <c r="T648" s="278"/>
      <c r="U648" s="278"/>
      <c r="V648" s="278"/>
      <c r="W648" s="278"/>
      <c r="X648" s="278"/>
      <c r="Y648" s="278"/>
      <c r="Z648" s="278"/>
    </row>
    <row r="649" spans="1:26" ht="13.2">
      <c r="A649" s="278" t="s">
        <v>1466</v>
      </c>
      <c r="B649" s="281">
        <v>44720</v>
      </c>
      <c r="C649" s="278" t="s">
        <v>2178</v>
      </c>
      <c r="D649" s="278">
        <v>40</v>
      </c>
      <c r="E649" s="278" t="s">
        <v>1568</v>
      </c>
      <c r="F649" s="280"/>
      <c r="G649" s="281">
        <v>44722</v>
      </c>
      <c r="H649" s="278"/>
      <c r="I649" s="4" t="s">
        <v>99</v>
      </c>
      <c r="J649" s="278" t="s">
        <v>1455</v>
      </c>
      <c r="K649" s="282">
        <f t="shared" si="6"/>
        <v>6</v>
      </c>
      <c r="L649" s="278">
        <f t="shared" si="7"/>
        <v>2022</v>
      </c>
      <c r="M649" s="282">
        <f t="shared" ca="1" si="8"/>
        <v>2</v>
      </c>
      <c r="N649" s="282">
        <f>MONTH(Таблица10[[#This Row],[Дата погрузки]])</f>
        <v>6</v>
      </c>
      <c r="O649" s="278" t="str">
        <f>Таблица10[[#This Row],[плательщик ЖД тариф]]</f>
        <v>ТрансКонтейнер</v>
      </c>
      <c r="P649" s="278"/>
      <c r="Q649" s="278"/>
      <c r="R649" s="278"/>
      <c r="S649" s="278"/>
      <c r="T649" s="278"/>
      <c r="U649" s="278"/>
      <c r="V649" s="278"/>
      <c r="W649" s="278"/>
      <c r="X649" s="278"/>
      <c r="Y649" s="278"/>
      <c r="Z649" s="278"/>
    </row>
    <row r="650" spans="1:26" ht="13.2">
      <c r="A650" s="278" t="s">
        <v>1466</v>
      </c>
      <c r="B650" s="281">
        <v>44720</v>
      </c>
      <c r="C650" s="278" t="s">
        <v>2179</v>
      </c>
      <c r="D650" s="278">
        <v>40</v>
      </c>
      <c r="E650" s="278" t="s">
        <v>1568</v>
      </c>
      <c r="F650" s="280"/>
      <c r="G650" s="281">
        <v>44722</v>
      </c>
      <c r="H650" s="278"/>
      <c r="I650" s="4" t="s">
        <v>99</v>
      </c>
      <c r="J650" s="278" t="s">
        <v>1455</v>
      </c>
      <c r="K650" s="282">
        <f t="shared" si="6"/>
        <v>6</v>
      </c>
      <c r="L650" s="278">
        <f t="shared" si="7"/>
        <v>2022</v>
      </c>
      <c r="M650" s="282">
        <f t="shared" ca="1" si="8"/>
        <v>2</v>
      </c>
      <c r="N650" s="282">
        <f>MONTH(Таблица10[[#This Row],[Дата погрузки]])</f>
        <v>6</v>
      </c>
      <c r="O650" s="278" t="str">
        <f>Таблица10[[#This Row],[плательщик ЖД тариф]]</f>
        <v>ТрансКонтейнер</v>
      </c>
      <c r="P650" s="278"/>
      <c r="Q650" s="278"/>
      <c r="R650" s="278"/>
      <c r="S650" s="278"/>
      <c r="T650" s="278"/>
      <c r="U650" s="278"/>
      <c r="V650" s="278"/>
      <c r="W650" s="278"/>
      <c r="X650" s="278"/>
      <c r="Y650" s="278"/>
      <c r="Z650" s="278"/>
    </row>
    <row r="651" spans="1:26" ht="13.2">
      <c r="A651" s="278" t="s">
        <v>1558</v>
      </c>
      <c r="B651" s="281">
        <v>44720</v>
      </c>
      <c r="C651" s="278" t="s">
        <v>2180</v>
      </c>
      <c r="D651" s="278">
        <v>40</v>
      </c>
      <c r="E651" s="278" t="s">
        <v>1537</v>
      </c>
      <c r="F651" s="280">
        <v>0.625</v>
      </c>
      <c r="G651" s="281">
        <v>44722</v>
      </c>
      <c r="H651" s="278"/>
      <c r="I651" s="4" t="s">
        <v>99</v>
      </c>
      <c r="J651" s="278" t="s">
        <v>1455</v>
      </c>
      <c r="K651" s="282">
        <f t="shared" si="6"/>
        <v>6</v>
      </c>
      <c r="L651" s="278">
        <f t="shared" si="7"/>
        <v>2022</v>
      </c>
      <c r="M651" s="282">
        <f t="shared" ca="1" si="8"/>
        <v>2</v>
      </c>
      <c r="N651" s="282">
        <f>MONTH(Таблица10[[#This Row],[Дата погрузки]])</f>
        <v>6</v>
      </c>
      <c r="O651" s="278" t="str">
        <f>Таблица10[[#This Row],[плательщик ЖД тариф]]</f>
        <v>ТрансКонтейнер</v>
      </c>
      <c r="P651" s="278"/>
      <c r="Q651" s="278"/>
      <c r="R651" s="278"/>
      <c r="S651" s="278"/>
      <c r="T651" s="278"/>
      <c r="U651" s="278"/>
      <c r="V651" s="278"/>
      <c r="W651" s="278"/>
      <c r="X651" s="278"/>
      <c r="Y651" s="278"/>
      <c r="Z651" s="278"/>
    </row>
    <row r="652" spans="1:26" ht="13.2">
      <c r="A652" s="278" t="s">
        <v>1456</v>
      </c>
      <c r="B652" s="281">
        <v>44720</v>
      </c>
      <c r="C652" s="278" t="s">
        <v>2181</v>
      </c>
      <c r="D652" s="278">
        <v>40</v>
      </c>
      <c r="E652" s="278" t="s">
        <v>1760</v>
      </c>
      <c r="F652" s="280">
        <v>4.1666666666666664E-2</v>
      </c>
      <c r="G652" s="281">
        <v>44722</v>
      </c>
      <c r="H652" s="278"/>
      <c r="I652" s="4" t="s">
        <v>99</v>
      </c>
      <c r="J652" s="278" t="s">
        <v>1455</v>
      </c>
      <c r="K652" s="282">
        <f t="shared" si="6"/>
        <v>6</v>
      </c>
      <c r="L652" s="278">
        <f t="shared" si="7"/>
        <v>2022</v>
      </c>
      <c r="M652" s="282">
        <f t="shared" ca="1" si="8"/>
        <v>2</v>
      </c>
      <c r="N652" s="282">
        <f>MONTH(Таблица10[[#This Row],[Дата погрузки]])</f>
        <v>6</v>
      </c>
      <c r="O652" s="278" t="str">
        <f>Таблица10[[#This Row],[плательщик ЖД тариф]]</f>
        <v>ТрансКонтейнер</v>
      </c>
      <c r="P652" s="278"/>
      <c r="Q652" s="278"/>
      <c r="R652" s="278"/>
      <c r="S652" s="278"/>
      <c r="T652" s="278"/>
      <c r="U652" s="278"/>
      <c r="V652" s="278"/>
      <c r="W652" s="278"/>
      <c r="X652" s="278"/>
      <c r="Y652" s="278"/>
      <c r="Z652" s="278"/>
    </row>
    <row r="653" spans="1:26" ht="13.2">
      <c r="A653" s="278" t="s">
        <v>1466</v>
      </c>
      <c r="B653" s="281">
        <v>44721</v>
      </c>
      <c r="C653" s="278" t="s">
        <v>2182</v>
      </c>
      <c r="D653" s="278">
        <v>40</v>
      </c>
      <c r="E653" s="278" t="s">
        <v>2183</v>
      </c>
      <c r="F653" s="280"/>
      <c r="G653" s="281">
        <v>44725</v>
      </c>
      <c r="H653" s="278"/>
      <c r="I653" s="4" t="s">
        <v>99</v>
      </c>
      <c r="J653" s="278" t="s">
        <v>1455</v>
      </c>
      <c r="K653" s="282">
        <f t="shared" si="6"/>
        <v>6</v>
      </c>
      <c r="L653" s="278">
        <f t="shared" si="7"/>
        <v>2022</v>
      </c>
      <c r="M653" s="282">
        <f t="shared" ca="1" si="8"/>
        <v>4</v>
      </c>
      <c r="N653" s="282">
        <f>MONTH(Таблица10[[#This Row],[Дата погрузки]])</f>
        <v>6</v>
      </c>
      <c r="O653" s="278" t="str">
        <f>Таблица10[[#This Row],[плательщик ЖД тариф]]</f>
        <v>ТрансКонтейнер</v>
      </c>
      <c r="P653" s="278"/>
      <c r="Q653" s="278"/>
      <c r="R653" s="278"/>
      <c r="S653" s="278"/>
      <c r="T653" s="278"/>
      <c r="U653" s="278"/>
      <c r="V653" s="278"/>
      <c r="W653" s="278"/>
      <c r="X653" s="278"/>
      <c r="Y653" s="278"/>
      <c r="Z653" s="278"/>
    </row>
    <row r="654" spans="1:26" ht="13.2">
      <c r="A654" s="278" t="s">
        <v>1466</v>
      </c>
      <c r="B654" s="281">
        <v>44721</v>
      </c>
      <c r="C654" s="278" t="s">
        <v>2184</v>
      </c>
      <c r="D654" s="278">
        <v>40</v>
      </c>
      <c r="E654" s="278" t="s">
        <v>1537</v>
      </c>
      <c r="F654" s="280"/>
      <c r="G654" s="281">
        <v>44725</v>
      </c>
      <c r="H654" s="278"/>
      <c r="I654" s="4" t="s">
        <v>99</v>
      </c>
      <c r="J654" s="278" t="s">
        <v>1455</v>
      </c>
      <c r="K654" s="282">
        <f t="shared" si="6"/>
        <v>6</v>
      </c>
      <c r="L654" s="278">
        <f t="shared" si="7"/>
        <v>2022</v>
      </c>
      <c r="M654" s="282">
        <f t="shared" ca="1" si="8"/>
        <v>4</v>
      </c>
      <c r="N654" s="282">
        <f>MONTH(Таблица10[[#This Row],[Дата погрузки]])</f>
        <v>6</v>
      </c>
      <c r="O654" s="278" t="str">
        <f>Таблица10[[#This Row],[плательщик ЖД тариф]]</f>
        <v>ТрансКонтейнер</v>
      </c>
      <c r="P654" s="278"/>
      <c r="Q654" s="278"/>
      <c r="R654" s="278"/>
      <c r="S654" s="278"/>
      <c r="T654" s="278"/>
      <c r="U654" s="278"/>
      <c r="V654" s="278"/>
      <c r="W654" s="278"/>
      <c r="X654" s="278"/>
      <c r="Y654" s="278"/>
      <c r="Z654" s="278"/>
    </row>
    <row r="655" spans="1:26" ht="13.2">
      <c r="A655" s="278" t="s">
        <v>1789</v>
      </c>
      <c r="B655" s="281">
        <v>44721</v>
      </c>
      <c r="C655" s="278" t="s">
        <v>2185</v>
      </c>
      <c r="D655" s="278">
        <v>40</v>
      </c>
      <c r="E655" s="278" t="s">
        <v>2183</v>
      </c>
      <c r="F655" s="280">
        <v>0.58333333333333337</v>
      </c>
      <c r="G655" s="281">
        <v>44725</v>
      </c>
      <c r="H655" s="278"/>
      <c r="I655" s="4" t="s">
        <v>99</v>
      </c>
      <c r="J655" s="278" t="s">
        <v>1455</v>
      </c>
      <c r="K655" s="282">
        <f t="shared" si="6"/>
        <v>6</v>
      </c>
      <c r="L655" s="278">
        <f t="shared" si="7"/>
        <v>2022</v>
      </c>
      <c r="M655" s="282">
        <f t="shared" ca="1" si="8"/>
        <v>4</v>
      </c>
      <c r="N655" s="282">
        <f>MONTH(Таблица10[[#This Row],[Дата погрузки]])</f>
        <v>6</v>
      </c>
      <c r="O655" s="278" t="str">
        <f>Таблица10[[#This Row],[плательщик ЖД тариф]]</f>
        <v>ТрансКонтейнер</v>
      </c>
      <c r="P655" s="278"/>
      <c r="Q655" s="278"/>
      <c r="R655" s="278"/>
      <c r="S655" s="278"/>
      <c r="T655" s="278"/>
      <c r="U655" s="278"/>
      <c r="V655" s="278"/>
      <c r="W655" s="278"/>
      <c r="X655" s="278"/>
      <c r="Y655" s="278"/>
      <c r="Z655" s="278"/>
    </row>
    <row r="656" spans="1:26" ht="13.2">
      <c r="A656" s="278" t="s">
        <v>1589</v>
      </c>
      <c r="B656" s="281">
        <v>44721</v>
      </c>
      <c r="C656" s="278" t="s">
        <v>2186</v>
      </c>
      <c r="D656" s="278">
        <v>40</v>
      </c>
      <c r="E656" s="278" t="s">
        <v>2183</v>
      </c>
      <c r="F656" s="280">
        <v>0.41666666666666669</v>
      </c>
      <c r="G656" s="281">
        <v>44725</v>
      </c>
      <c r="H656" s="278"/>
      <c r="I656" s="4" t="s">
        <v>99</v>
      </c>
      <c r="J656" s="278" t="s">
        <v>1455</v>
      </c>
      <c r="K656" s="282">
        <f t="shared" si="6"/>
        <v>6</v>
      </c>
      <c r="L656" s="278">
        <f t="shared" si="7"/>
        <v>2022</v>
      </c>
      <c r="M656" s="282">
        <f t="shared" ca="1" si="8"/>
        <v>4</v>
      </c>
      <c r="N656" s="282">
        <f>MONTH(Таблица10[[#This Row],[Дата погрузки]])</f>
        <v>6</v>
      </c>
      <c r="O656" s="278" t="str">
        <f>Таблица10[[#This Row],[плательщик ЖД тариф]]</f>
        <v>ТрансКонтейнер</v>
      </c>
      <c r="P656" s="278"/>
      <c r="Q656" s="278"/>
      <c r="R656" s="278"/>
      <c r="S656" s="278"/>
      <c r="T656" s="278"/>
      <c r="U656" s="278"/>
      <c r="V656" s="278"/>
      <c r="W656" s="278"/>
      <c r="X656" s="278"/>
      <c r="Y656" s="278"/>
      <c r="Z656" s="278"/>
    </row>
    <row r="657" spans="1:26" ht="13.2">
      <c r="A657" s="278" t="s">
        <v>1820</v>
      </c>
      <c r="B657" s="281">
        <v>44721</v>
      </c>
      <c r="C657" s="278" t="s">
        <v>2187</v>
      </c>
      <c r="D657" s="278">
        <v>40</v>
      </c>
      <c r="E657" s="278" t="s">
        <v>1468</v>
      </c>
      <c r="F657" s="280">
        <v>0.66666666666666663</v>
      </c>
      <c r="G657" s="281">
        <v>44725</v>
      </c>
      <c r="H657" s="278"/>
      <c r="I657" s="4" t="s">
        <v>99</v>
      </c>
      <c r="J657" s="278" t="s">
        <v>1455</v>
      </c>
      <c r="K657" s="282">
        <f t="shared" si="6"/>
        <v>6</v>
      </c>
      <c r="L657" s="278">
        <f t="shared" si="7"/>
        <v>2022</v>
      </c>
      <c r="M657" s="282">
        <f t="shared" ca="1" si="8"/>
        <v>4</v>
      </c>
      <c r="N657" s="282">
        <f>MONTH(Таблица10[[#This Row],[Дата погрузки]])</f>
        <v>6</v>
      </c>
      <c r="O657" s="278" t="str">
        <f>Таблица10[[#This Row],[плательщик ЖД тариф]]</f>
        <v>ТрансКонтейнер</v>
      </c>
      <c r="P657" s="278"/>
      <c r="Q657" s="278"/>
      <c r="R657" s="278"/>
      <c r="S657" s="278"/>
      <c r="T657" s="278"/>
      <c r="U657" s="278"/>
      <c r="V657" s="278"/>
      <c r="W657" s="278"/>
      <c r="X657" s="278"/>
      <c r="Y657" s="278"/>
      <c r="Z657" s="278"/>
    </row>
    <row r="658" spans="1:26" ht="13.2">
      <c r="A658" s="278" t="s">
        <v>1820</v>
      </c>
      <c r="B658" s="281">
        <v>44721</v>
      </c>
      <c r="C658" s="278" t="s">
        <v>2188</v>
      </c>
      <c r="D658" s="278">
        <v>40</v>
      </c>
      <c r="E658" s="278" t="s">
        <v>1537</v>
      </c>
      <c r="F658" s="280">
        <v>0.58333333333333337</v>
      </c>
      <c r="G658" s="281">
        <v>44725</v>
      </c>
      <c r="H658" s="278"/>
      <c r="I658" s="4" t="s">
        <v>99</v>
      </c>
      <c r="J658" s="278" t="s">
        <v>1455</v>
      </c>
      <c r="K658" s="282">
        <f t="shared" si="6"/>
        <v>6</v>
      </c>
      <c r="L658" s="278">
        <f t="shared" si="7"/>
        <v>2022</v>
      </c>
      <c r="M658" s="282">
        <f t="shared" ca="1" si="8"/>
        <v>4</v>
      </c>
      <c r="N658" s="282">
        <f>MONTH(Таблица10[[#This Row],[Дата погрузки]])</f>
        <v>6</v>
      </c>
      <c r="O658" s="278" t="str">
        <f>Таблица10[[#This Row],[плательщик ЖД тариф]]</f>
        <v>ТрансКонтейнер</v>
      </c>
      <c r="P658" s="278"/>
      <c r="Q658" s="278"/>
      <c r="R658" s="278"/>
      <c r="S658" s="278"/>
      <c r="T658" s="278"/>
      <c r="U658" s="278"/>
      <c r="V658" s="278"/>
      <c r="W658" s="278"/>
      <c r="X658" s="278"/>
      <c r="Y658" s="278"/>
      <c r="Z658" s="278"/>
    </row>
    <row r="659" spans="1:26" ht="13.2">
      <c r="A659" s="278" t="s">
        <v>1473</v>
      </c>
      <c r="B659" s="281">
        <v>44721</v>
      </c>
      <c r="C659" s="278" t="s">
        <v>2189</v>
      </c>
      <c r="D659" s="278">
        <v>40</v>
      </c>
      <c r="E659" s="278" t="s">
        <v>1468</v>
      </c>
      <c r="F659" s="280">
        <v>0.375</v>
      </c>
      <c r="G659" s="281">
        <v>44723</v>
      </c>
      <c r="H659" s="278"/>
      <c r="I659" s="278" t="s">
        <v>115</v>
      </c>
      <c r="J659" s="278" t="s">
        <v>1455</v>
      </c>
      <c r="K659" s="282">
        <f t="shared" si="6"/>
        <v>6</v>
      </c>
      <c r="L659" s="278">
        <f t="shared" si="7"/>
        <v>2022</v>
      </c>
      <c r="M659" s="282">
        <f t="shared" ca="1" si="8"/>
        <v>2</v>
      </c>
      <c r="N659" s="282">
        <f>MONTH(Таблица10[[#This Row],[Дата погрузки]])</f>
        <v>6</v>
      </c>
      <c r="O659" s="278" t="str">
        <f>Таблица10[[#This Row],[плательщик ЖД тариф]]</f>
        <v>РЖД БА</v>
      </c>
      <c r="P659" s="278"/>
      <c r="Q659" s="278"/>
      <c r="R659" s="278"/>
      <c r="S659" s="278"/>
      <c r="T659" s="278"/>
      <c r="U659" s="278"/>
      <c r="V659" s="278"/>
      <c r="W659" s="278"/>
      <c r="X659" s="278"/>
      <c r="Y659" s="278"/>
      <c r="Z659" s="278"/>
    </row>
    <row r="660" spans="1:26" ht="13.2">
      <c r="A660" s="278" t="s">
        <v>1471</v>
      </c>
      <c r="B660" s="281">
        <v>44721</v>
      </c>
      <c r="C660" s="278" t="s">
        <v>2190</v>
      </c>
      <c r="D660" s="278">
        <v>40</v>
      </c>
      <c r="E660" s="278" t="s">
        <v>1468</v>
      </c>
      <c r="F660" s="280">
        <v>0.41666666666666669</v>
      </c>
      <c r="G660" s="281">
        <v>44723</v>
      </c>
      <c r="H660" s="278"/>
      <c r="I660" s="278" t="s">
        <v>115</v>
      </c>
      <c r="J660" s="278" t="s">
        <v>1455</v>
      </c>
      <c r="K660" s="282">
        <f t="shared" si="6"/>
        <v>6</v>
      </c>
      <c r="L660" s="278">
        <f t="shared" si="7"/>
        <v>2022</v>
      </c>
      <c r="M660" s="282">
        <f t="shared" ca="1" si="8"/>
        <v>2</v>
      </c>
      <c r="N660" s="282">
        <f>MONTH(Таблица10[[#This Row],[Дата погрузки]])</f>
        <v>6</v>
      </c>
      <c r="O660" s="278" t="str">
        <f>Таблица10[[#This Row],[плательщик ЖД тариф]]</f>
        <v>РЖД БА</v>
      </c>
      <c r="P660" s="278"/>
      <c r="Q660" s="278"/>
      <c r="R660" s="278"/>
      <c r="S660" s="278"/>
      <c r="T660" s="278"/>
      <c r="U660" s="278"/>
      <c r="V660" s="278"/>
      <c r="W660" s="278"/>
      <c r="X660" s="278"/>
      <c r="Y660" s="278"/>
      <c r="Z660" s="278"/>
    </row>
    <row r="661" spans="1:26" ht="13.2">
      <c r="A661" s="278" t="s">
        <v>1471</v>
      </c>
      <c r="B661" s="281">
        <v>44721</v>
      </c>
      <c r="C661" s="278" t="s">
        <v>2191</v>
      </c>
      <c r="D661" s="278">
        <v>40</v>
      </c>
      <c r="E661" s="278" t="s">
        <v>1537</v>
      </c>
      <c r="F661" s="280">
        <v>0.375</v>
      </c>
      <c r="G661" s="281">
        <v>44725</v>
      </c>
      <c r="H661" s="278"/>
      <c r="I661" s="4" t="s">
        <v>99</v>
      </c>
      <c r="J661" s="278" t="s">
        <v>1455</v>
      </c>
      <c r="K661" s="282">
        <f t="shared" si="6"/>
        <v>6</v>
      </c>
      <c r="L661" s="278">
        <f t="shared" si="7"/>
        <v>2022</v>
      </c>
      <c r="M661" s="282">
        <f t="shared" ca="1" si="8"/>
        <v>4</v>
      </c>
      <c r="N661" s="282">
        <f>MONTH(Таблица10[[#This Row],[Дата погрузки]])</f>
        <v>6</v>
      </c>
      <c r="O661" s="278" t="str">
        <f>Таблица10[[#This Row],[плательщик ЖД тариф]]</f>
        <v>ТрансКонтейнер</v>
      </c>
      <c r="P661" s="278"/>
      <c r="Q661" s="278"/>
      <c r="R661" s="278"/>
      <c r="S661" s="278"/>
      <c r="T661" s="278"/>
      <c r="U661" s="278"/>
      <c r="V661" s="278"/>
      <c r="W661" s="278"/>
      <c r="X661" s="278"/>
      <c r="Y661" s="278"/>
      <c r="Z661" s="278"/>
    </row>
    <row r="662" spans="1:26" ht="13.2">
      <c r="A662" s="278" t="s">
        <v>1497</v>
      </c>
      <c r="B662" s="281">
        <v>44721</v>
      </c>
      <c r="C662" s="278" t="s">
        <v>2192</v>
      </c>
      <c r="D662" s="278">
        <v>40</v>
      </c>
      <c r="E662" s="278" t="s">
        <v>2183</v>
      </c>
      <c r="F662" s="280">
        <v>0.625</v>
      </c>
      <c r="G662" s="281">
        <v>44725</v>
      </c>
      <c r="H662" s="278"/>
      <c r="I662" s="4" t="s">
        <v>99</v>
      </c>
      <c r="J662" s="278" t="s">
        <v>1455</v>
      </c>
      <c r="K662" s="282">
        <f t="shared" si="6"/>
        <v>6</v>
      </c>
      <c r="L662" s="278">
        <f t="shared" si="7"/>
        <v>2022</v>
      </c>
      <c r="M662" s="282">
        <f t="shared" ca="1" si="8"/>
        <v>4</v>
      </c>
      <c r="N662" s="282">
        <f>MONTH(Таблица10[[#This Row],[Дата погрузки]])</f>
        <v>6</v>
      </c>
      <c r="O662" s="278" t="str">
        <f>Таблица10[[#This Row],[плательщик ЖД тариф]]</f>
        <v>ТрансКонтейнер</v>
      </c>
      <c r="P662" s="278"/>
      <c r="Q662" s="278"/>
      <c r="R662" s="278"/>
      <c r="S662" s="278"/>
      <c r="T662" s="278"/>
      <c r="U662" s="278"/>
      <c r="V662" s="278"/>
      <c r="W662" s="278"/>
      <c r="X662" s="278"/>
      <c r="Y662" s="278"/>
      <c r="Z662" s="278"/>
    </row>
    <row r="663" spans="1:26" ht="13.2">
      <c r="A663" s="278" t="s">
        <v>1456</v>
      </c>
      <c r="B663" s="281">
        <v>44721</v>
      </c>
      <c r="C663" s="278" t="s">
        <v>2193</v>
      </c>
      <c r="D663" s="278">
        <v>40</v>
      </c>
      <c r="E663" s="278" t="s">
        <v>2183</v>
      </c>
      <c r="F663" s="280">
        <v>0.5</v>
      </c>
      <c r="G663" s="281">
        <v>44722</v>
      </c>
      <c r="H663" s="278"/>
      <c r="I663" s="4" t="s">
        <v>99</v>
      </c>
      <c r="J663" s="278" t="s">
        <v>1455</v>
      </c>
      <c r="K663" s="282">
        <f t="shared" si="6"/>
        <v>6</v>
      </c>
      <c r="L663" s="278">
        <f t="shared" si="7"/>
        <v>2022</v>
      </c>
      <c r="M663" s="282">
        <f t="shared" ca="1" si="8"/>
        <v>1</v>
      </c>
      <c r="N663" s="282">
        <f>MONTH(Таблица10[[#This Row],[Дата погрузки]])</f>
        <v>6</v>
      </c>
      <c r="O663" s="278" t="str">
        <f>Таблица10[[#This Row],[плательщик ЖД тариф]]</f>
        <v>ТрансКонтейнер</v>
      </c>
      <c r="P663" s="278"/>
      <c r="Q663" s="278"/>
      <c r="R663" s="278"/>
      <c r="S663" s="278"/>
      <c r="T663" s="278"/>
      <c r="U663" s="278"/>
      <c r="V663" s="278"/>
      <c r="W663" s="278"/>
      <c r="X663" s="278"/>
      <c r="Y663" s="278"/>
      <c r="Z663" s="278"/>
    </row>
    <row r="664" spans="1:26" ht="13.2">
      <c r="A664" s="278" t="s">
        <v>1456</v>
      </c>
      <c r="B664" s="281">
        <v>44721</v>
      </c>
      <c r="C664" s="278" t="s">
        <v>2194</v>
      </c>
      <c r="D664" s="278">
        <v>40</v>
      </c>
      <c r="E664" s="278" t="s">
        <v>2183</v>
      </c>
      <c r="F664" s="280">
        <v>4.1666666666666664E-2</v>
      </c>
      <c r="G664" s="281">
        <v>44725</v>
      </c>
      <c r="H664" s="278"/>
      <c r="I664" s="4" t="s">
        <v>99</v>
      </c>
      <c r="J664" s="278" t="s">
        <v>1455</v>
      </c>
      <c r="K664" s="282">
        <f t="shared" si="6"/>
        <v>6</v>
      </c>
      <c r="L664" s="278">
        <f t="shared" si="7"/>
        <v>2022</v>
      </c>
      <c r="M664" s="282">
        <f t="shared" ca="1" si="8"/>
        <v>4</v>
      </c>
      <c r="N664" s="282">
        <f>MONTH(Таблица10[[#This Row],[Дата погрузки]])</f>
        <v>6</v>
      </c>
      <c r="O664" s="278" t="str">
        <f>Таблица10[[#This Row],[плательщик ЖД тариф]]</f>
        <v>ТрансКонтейнер</v>
      </c>
      <c r="P664" s="278"/>
      <c r="Q664" s="278"/>
      <c r="R664" s="278"/>
      <c r="S664" s="278"/>
      <c r="T664" s="278"/>
      <c r="U664" s="278"/>
      <c r="V664" s="278"/>
      <c r="W664" s="278"/>
      <c r="X664" s="278"/>
      <c r="Y664" s="278"/>
      <c r="Z664" s="278"/>
    </row>
    <row r="665" spans="1:26" ht="13.2">
      <c r="A665" s="278" t="s">
        <v>1456</v>
      </c>
      <c r="B665" s="281">
        <v>44721</v>
      </c>
      <c r="C665" s="278" t="s">
        <v>2195</v>
      </c>
      <c r="D665" s="278">
        <v>40</v>
      </c>
      <c r="E665" s="278" t="s">
        <v>2183</v>
      </c>
      <c r="F665" s="280">
        <v>0.875</v>
      </c>
      <c r="G665" s="281">
        <v>44725</v>
      </c>
      <c r="H665" s="278"/>
      <c r="I665" s="4" t="s">
        <v>99</v>
      </c>
      <c r="J665" s="278" t="s">
        <v>1455</v>
      </c>
      <c r="K665" s="282">
        <f t="shared" si="6"/>
        <v>6</v>
      </c>
      <c r="L665" s="278">
        <f t="shared" si="7"/>
        <v>2022</v>
      </c>
      <c r="M665" s="282">
        <f t="shared" ca="1" si="8"/>
        <v>4</v>
      </c>
      <c r="N665" s="282">
        <f>MONTH(Таблица10[[#This Row],[Дата погрузки]])</f>
        <v>6</v>
      </c>
      <c r="O665" s="278" t="str">
        <f>Таблица10[[#This Row],[плательщик ЖД тариф]]</f>
        <v>ТрансКонтейнер</v>
      </c>
      <c r="P665" s="278"/>
      <c r="Q665" s="278"/>
      <c r="R665" s="278"/>
      <c r="S665" s="278"/>
      <c r="T665" s="278"/>
      <c r="U665" s="278"/>
      <c r="V665" s="278"/>
      <c r="W665" s="278"/>
      <c r="X665" s="278"/>
      <c r="Y665" s="278"/>
      <c r="Z665" s="278"/>
    </row>
    <row r="666" spans="1:26" ht="13.2">
      <c r="A666" s="278" t="s">
        <v>1456</v>
      </c>
      <c r="B666" s="281">
        <v>44721</v>
      </c>
      <c r="C666" s="278" t="s">
        <v>2196</v>
      </c>
      <c r="D666" s="278">
        <v>40</v>
      </c>
      <c r="E666" s="278" t="s">
        <v>2183</v>
      </c>
      <c r="F666" s="280">
        <v>0.875</v>
      </c>
      <c r="G666" s="281">
        <v>44725</v>
      </c>
      <c r="H666" s="278"/>
      <c r="I666" s="4" t="s">
        <v>99</v>
      </c>
      <c r="J666" s="278" t="s">
        <v>1455</v>
      </c>
      <c r="K666" s="282">
        <f t="shared" si="6"/>
        <v>6</v>
      </c>
      <c r="L666" s="278">
        <f t="shared" si="7"/>
        <v>2022</v>
      </c>
      <c r="M666" s="282">
        <f t="shared" ca="1" si="8"/>
        <v>4</v>
      </c>
      <c r="N666" s="282">
        <f>MONTH(Таблица10[[#This Row],[Дата погрузки]])</f>
        <v>6</v>
      </c>
      <c r="O666" s="278" t="str">
        <f>Таблица10[[#This Row],[плательщик ЖД тариф]]</f>
        <v>ТрансКонтейнер</v>
      </c>
      <c r="P666" s="278"/>
      <c r="Q666" s="278"/>
      <c r="R666" s="278"/>
      <c r="S666" s="278"/>
      <c r="T666" s="278"/>
      <c r="U666" s="278"/>
      <c r="V666" s="278"/>
      <c r="W666" s="278"/>
      <c r="X666" s="278"/>
      <c r="Y666" s="278"/>
      <c r="Z666" s="278"/>
    </row>
    <row r="667" spans="1:26" ht="13.2">
      <c r="A667" s="278" t="s">
        <v>1456</v>
      </c>
      <c r="B667" s="281">
        <v>44722</v>
      </c>
      <c r="C667" s="278" t="s">
        <v>2197</v>
      </c>
      <c r="D667" s="278">
        <v>40</v>
      </c>
      <c r="E667" s="278" t="s">
        <v>1537</v>
      </c>
      <c r="F667" s="280">
        <v>0.58333333333333337</v>
      </c>
      <c r="G667" s="281">
        <v>44725</v>
      </c>
      <c r="H667" s="278"/>
      <c r="I667" s="4" t="s">
        <v>99</v>
      </c>
      <c r="J667" s="278" t="s">
        <v>1455</v>
      </c>
      <c r="K667" s="282">
        <f t="shared" si="6"/>
        <v>6</v>
      </c>
      <c r="L667" s="278">
        <f t="shared" si="7"/>
        <v>2022</v>
      </c>
      <c r="M667" s="282">
        <f t="shared" ca="1" si="8"/>
        <v>3</v>
      </c>
      <c r="N667" s="282">
        <f>MONTH(Таблица10[[#This Row],[Дата погрузки]])</f>
        <v>6</v>
      </c>
      <c r="O667" s="278" t="str">
        <f>Таблица10[[#This Row],[плательщик ЖД тариф]]</f>
        <v>ТрансКонтейнер</v>
      </c>
      <c r="P667" s="278"/>
      <c r="Q667" s="278"/>
      <c r="R667" s="278"/>
      <c r="S667" s="278"/>
      <c r="T667" s="278"/>
      <c r="U667" s="278"/>
      <c r="V667" s="278"/>
      <c r="W667" s="278"/>
      <c r="X667" s="278"/>
      <c r="Y667" s="278"/>
      <c r="Z667" s="278"/>
    </row>
    <row r="668" spans="1:26" ht="13.2">
      <c r="A668" s="278" t="s">
        <v>1456</v>
      </c>
      <c r="B668" s="281">
        <v>44722</v>
      </c>
      <c r="C668" s="278" t="s">
        <v>2198</v>
      </c>
      <c r="D668" s="278">
        <v>40</v>
      </c>
      <c r="E668" s="278" t="s">
        <v>1501</v>
      </c>
      <c r="F668" s="280">
        <v>4.1666666666666664E-2</v>
      </c>
      <c r="G668" s="281">
        <v>44731</v>
      </c>
      <c r="H668" s="278"/>
      <c r="I668" s="4" t="s">
        <v>99</v>
      </c>
      <c r="J668" s="278" t="s">
        <v>1455</v>
      </c>
      <c r="K668" s="282">
        <f t="shared" si="6"/>
        <v>6</v>
      </c>
      <c r="L668" s="278">
        <f t="shared" si="7"/>
        <v>2022</v>
      </c>
      <c r="M668" s="282">
        <f t="shared" ca="1" si="8"/>
        <v>9</v>
      </c>
      <c r="N668" s="282">
        <f>MONTH(Таблица10[[#This Row],[Дата погрузки]])</f>
        <v>6</v>
      </c>
      <c r="O668" s="278" t="str">
        <f>Таблица10[[#This Row],[плательщик ЖД тариф]]</f>
        <v>ТрансКонтейнер</v>
      </c>
      <c r="P668" s="278"/>
      <c r="Q668" s="278"/>
      <c r="R668" s="278"/>
      <c r="S668" s="278"/>
      <c r="T668" s="278"/>
      <c r="U668" s="278"/>
      <c r="V668" s="278"/>
      <c r="W668" s="278"/>
      <c r="X668" s="278"/>
      <c r="Y668" s="278"/>
      <c r="Z668" s="278"/>
    </row>
    <row r="669" spans="1:26" ht="13.2">
      <c r="A669" s="278" t="s">
        <v>1456</v>
      </c>
      <c r="B669" s="281">
        <v>44722</v>
      </c>
      <c r="C669" s="278" t="s">
        <v>2199</v>
      </c>
      <c r="D669" s="278">
        <v>40</v>
      </c>
      <c r="E669" s="278" t="s">
        <v>2183</v>
      </c>
      <c r="F669" s="280">
        <v>0.89583333333333337</v>
      </c>
      <c r="G669" s="281">
        <v>44731</v>
      </c>
      <c r="H669" s="278"/>
      <c r="I669" s="4" t="s">
        <v>99</v>
      </c>
      <c r="J669" s="278" t="s">
        <v>1455</v>
      </c>
      <c r="K669" s="282">
        <f t="shared" si="6"/>
        <v>6</v>
      </c>
      <c r="L669" s="278">
        <f t="shared" si="7"/>
        <v>2022</v>
      </c>
      <c r="M669" s="282">
        <f t="shared" ca="1" si="8"/>
        <v>9</v>
      </c>
      <c r="N669" s="282">
        <f>MONTH(Таблица10[[#This Row],[Дата погрузки]])</f>
        <v>6</v>
      </c>
      <c r="O669" s="278" t="str">
        <f>Таблица10[[#This Row],[плательщик ЖД тариф]]</f>
        <v>ТрансКонтейнер</v>
      </c>
      <c r="P669" s="278"/>
      <c r="Q669" s="278"/>
      <c r="R669" s="278"/>
      <c r="S669" s="278"/>
      <c r="T669" s="278"/>
      <c r="U669" s="278"/>
      <c r="V669" s="278"/>
      <c r="W669" s="278"/>
      <c r="X669" s="278"/>
      <c r="Y669" s="278"/>
      <c r="Z669" s="278"/>
    </row>
    <row r="670" spans="1:26" ht="13.2">
      <c r="A670" s="278" t="s">
        <v>1466</v>
      </c>
      <c r="B670" s="281">
        <v>44722</v>
      </c>
      <c r="C670" s="278" t="s">
        <v>2200</v>
      </c>
      <c r="D670" s="278">
        <v>40</v>
      </c>
      <c r="E670" s="278" t="s">
        <v>1468</v>
      </c>
      <c r="F670" s="280"/>
      <c r="G670" s="281">
        <v>44725</v>
      </c>
      <c r="H670" s="278"/>
      <c r="I670" s="4" t="s">
        <v>99</v>
      </c>
      <c r="J670" s="278" t="s">
        <v>1455</v>
      </c>
      <c r="K670" s="282">
        <f t="shared" si="6"/>
        <v>6</v>
      </c>
      <c r="L670" s="278">
        <f t="shared" si="7"/>
        <v>2022</v>
      </c>
      <c r="M670" s="282">
        <f t="shared" ca="1" si="8"/>
        <v>3</v>
      </c>
      <c r="N670" s="282">
        <f>MONTH(Таблица10[[#This Row],[Дата погрузки]])</f>
        <v>6</v>
      </c>
      <c r="O670" s="278" t="str">
        <f>Таблица10[[#This Row],[плательщик ЖД тариф]]</f>
        <v>ТрансКонтейнер</v>
      </c>
      <c r="P670" s="278"/>
      <c r="Q670" s="278"/>
      <c r="R670" s="278"/>
      <c r="S670" s="278"/>
      <c r="T670" s="278"/>
      <c r="U670" s="278"/>
      <c r="V670" s="278"/>
      <c r="W670" s="278"/>
      <c r="X670" s="278"/>
      <c r="Y670" s="278"/>
      <c r="Z670" s="278"/>
    </row>
    <row r="671" spans="1:26" ht="13.2">
      <c r="A671" s="278" t="s">
        <v>1466</v>
      </c>
      <c r="B671" s="281">
        <v>44722</v>
      </c>
      <c r="C671" s="278" t="s">
        <v>2201</v>
      </c>
      <c r="D671" s="278">
        <v>40</v>
      </c>
      <c r="E671" s="278" t="s">
        <v>1468</v>
      </c>
      <c r="F671" s="280"/>
      <c r="G671" s="281">
        <v>44731</v>
      </c>
      <c r="H671" s="278"/>
      <c r="I671" s="4" t="s">
        <v>99</v>
      </c>
      <c r="J671" s="278" t="s">
        <v>1455</v>
      </c>
      <c r="K671" s="282">
        <f t="shared" si="6"/>
        <v>6</v>
      </c>
      <c r="L671" s="278">
        <f t="shared" si="7"/>
        <v>2022</v>
      </c>
      <c r="M671" s="282">
        <f t="shared" ca="1" si="8"/>
        <v>9</v>
      </c>
      <c r="N671" s="282">
        <f>MONTH(Таблица10[[#This Row],[Дата погрузки]])</f>
        <v>6</v>
      </c>
      <c r="O671" s="278" t="str">
        <f>Таблица10[[#This Row],[плательщик ЖД тариф]]</f>
        <v>ТрансКонтейнер</v>
      </c>
      <c r="P671" s="278"/>
      <c r="Q671" s="278"/>
      <c r="R671" s="278"/>
      <c r="S671" s="278"/>
      <c r="T671" s="278"/>
      <c r="U671" s="278"/>
      <c r="V671" s="278"/>
      <c r="W671" s="278"/>
      <c r="X671" s="278"/>
      <c r="Y671" s="278"/>
      <c r="Z671" s="278"/>
    </row>
    <row r="672" spans="1:26" ht="13.2">
      <c r="A672" s="278" t="s">
        <v>1466</v>
      </c>
      <c r="B672" s="281">
        <v>44722</v>
      </c>
      <c r="C672" s="278" t="s">
        <v>2202</v>
      </c>
      <c r="D672" s="278">
        <v>40</v>
      </c>
      <c r="E672" s="278" t="s">
        <v>1468</v>
      </c>
      <c r="F672" s="280"/>
      <c r="G672" s="281">
        <v>44731</v>
      </c>
      <c r="H672" s="278"/>
      <c r="I672" s="4" t="s">
        <v>99</v>
      </c>
      <c r="J672" s="278" t="s">
        <v>1455</v>
      </c>
      <c r="K672" s="282">
        <f t="shared" si="6"/>
        <v>6</v>
      </c>
      <c r="L672" s="278">
        <f t="shared" si="7"/>
        <v>2022</v>
      </c>
      <c r="M672" s="282">
        <f t="shared" ca="1" si="8"/>
        <v>9</v>
      </c>
      <c r="N672" s="282">
        <f>MONTH(Таблица10[[#This Row],[Дата погрузки]])</f>
        <v>6</v>
      </c>
      <c r="O672" s="278" t="str">
        <f>Таблица10[[#This Row],[плательщик ЖД тариф]]</f>
        <v>ТрансКонтейнер</v>
      </c>
      <c r="P672" s="278"/>
      <c r="Q672" s="278"/>
      <c r="R672" s="278"/>
      <c r="S672" s="278"/>
      <c r="T672" s="278"/>
      <c r="U672" s="278"/>
      <c r="V672" s="278"/>
      <c r="W672" s="278"/>
      <c r="X672" s="278"/>
      <c r="Y672" s="278"/>
      <c r="Z672" s="278"/>
    </row>
    <row r="673" spans="1:26" ht="13.2">
      <c r="A673" s="278" t="s">
        <v>1466</v>
      </c>
      <c r="B673" s="281">
        <v>44722</v>
      </c>
      <c r="C673" s="278" t="s">
        <v>2203</v>
      </c>
      <c r="D673" s="278">
        <v>40</v>
      </c>
      <c r="E673" s="278" t="s">
        <v>1468</v>
      </c>
      <c r="F673" s="280"/>
      <c r="G673" s="281">
        <v>44731</v>
      </c>
      <c r="H673" s="278"/>
      <c r="I673" s="4" t="s">
        <v>99</v>
      </c>
      <c r="J673" s="278" t="s">
        <v>1455</v>
      </c>
      <c r="K673" s="282">
        <f t="shared" si="6"/>
        <v>6</v>
      </c>
      <c r="L673" s="278">
        <f t="shared" si="7"/>
        <v>2022</v>
      </c>
      <c r="M673" s="282">
        <f t="shared" ca="1" si="8"/>
        <v>9</v>
      </c>
      <c r="N673" s="282">
        <f>MONTH(Таблица10[[#This Row],[Дата погрузки]])</f>
        <v>6</v>
      </c>
      <c r="O673" s="278" t="str">
        <f>Таблица10[[#This Row],[плательщик ЖД тариф]]</f>
        <v>ТрансКонтейнер</v>
      </c>
      <c r="P673" s="278"/>
      <c r="Q673" s="278"/>
      <c r="R673" s="278"/>
      <c r="S673" s="278"/>
      <c r="T673" s="278"/>
      <c r="U673" s="278"/>
      <c r="V673" s="278"/>
      <c r="W673" s="278"/>
      <c r="X673" s="278"/>
      <c r="Y673" s="278"/>
      <c r="Z673" s="278"/>
    </row>
    <row r="674" spans="1:26" ht="13.2">
      <c r="A674" s="278" t="s">
        <v>1589</v>
      </c>
      <c r="B674" s="281">
        <v>44722</v>
      </c>
      <c r="C674" s="278" t="s">
        <v>2204</v>
      </c>
      <c r="D674" s="278">
        <v>40</v>
      </c>
      <c r="E674" s="278" t="s">
        <v>2183</v>
      </c>
      <c r="F674" s="280">
        <v>0.625</v>
      </c>
      <c r="G674" s="281">
        <v>44731</v>
      </c>
      <c r="H674" s="278"/>
      <c r="I674" s="4" t="s">
        <v>99</v>
      </c>
      <c r="J674" s="278" t="s">
        <v>1455</v>
      </c>
      <c r="K674" s="282">
        <f t="shared" si="6"/>
        <v>6</v>
      </c>
      <c r="L674" s="278">
        <f t="shared" si="7"/>
        <v>2022</v>
      </c>
      <c r="M674" s="282">
        <f t="shared" ca="1" si="8"/>
        <v>9</v>
      </c>
      <c r="N674" s="282">
        <f>MONTH(Таблица10[[#This Row],[Дата погрузки]])</f>
        <v>6</v>
      </c>
      <c r="O674" s="278" t="str">
        <f>Таблица10[[#This Row],[плательщик ЖД тариф]]</f>
        <v>ТрансКонтейнер</v>
      </c>
      <c r="P674" s="278"/>
      <c r="Q674" s="278"/>
      <c r="R674" s="278"/>
      <c r="S674" s="278"/>
      <c r="T674" s="278"/>
      <c r="U674" s="278"/>
      <c r="V674" s="278"/>
      <c r="W674" s="278"/>
      <c r="X674" s="278"/>
      <c r="Y674" s="278"/>
      <c r="Z674" s="278"/>
    </row>
    <row r="675" spans="1:26" ht="13.2">
      <c r="A675" s="278" t="s">
        <v>1589</v>
      </c>
      <c r="B675" s="281">
        <v>44722</v>
      </c>
      <c r="C675" s="278" t="s">
        <v>2205</v>
      </c>
      <c r="D675" s="278">
        <v>40</v>
      </c>
      <c r="E675" s="278" t="s">
        <v>1524</v>
      </c>
      <c r="F675" s="280">
        <v>0.41666666666666669</v>
      </c>
      <c r="G675" s="281">
        <v>44725</v>
      </c>
      <c r="H675" s="278"/>
      <c r="I675" s="4" t="s">
        <v>99</v>
      </c>
      <c r="J675" s="278" t="s">
        <v>1455</v>
      </c>
      <c r="K675" s="282">
        <f t="shared" si="6"/>
        <v>6</v>
      </c>
      <c r="L675" s="278">
        <f t="shared" si="7"/>
        <v>2022</v>
      </c>
      <c r="M675" s="282">
        <f t="shared" ca="1" si="8"/>
        <v>3</v>
      </c>
      <c r="N675" s="282">
        <f>MONTH(Таблица10[[#This Row],[Дата погрузки]])</f>
        <v>6</v>
      </c>
      <c r="O675" s="278" t="str">
        <f>Таблица10[[#This Row],[плательщик ЖД тариф]]</f>
        <v>ТрансКонтейнер</v>
      </c>
      <c r="P675" s="278"/>
      <c r="Q675" s="278"/>
      <c r="R675" s="278"/>
      <c r="S675" s="278"/>
      <c r="T675" s="278"/>
      <c r="U675" s="278"/>
      <c r="V675" s="278"/>
      <c r="W675" s="278"/>
      <c r="X675" s="278"/>
      <c r="Y675" s="278"/>
      <c r="Z675" s="278"/>
    </row>
    <row r="676" spans="1:26" ht="13.2">
      <c r="A676" s="278" t="s">
        <v>1497</v>
      </c>
      <c r="B676" s="281">
        <v>44722</v>
      </c>
      <c r="C676" s="278" t="s">
        <v>2206</v>
      </c>
      <c r="D676" s="278">
        <v>40</v>
      </c>
      <c r="E676" s="278" t="s">
        <v>2183</v>
      </c>
      <c r="F676" s="280">
        <v>0.45833333333333331</v>
      </c>
      <c r="G676" s="281">
        <v>44725</v>
      </c>
      <c r="H676" s="278"/>
      <c r="I676" s="4" t="s">
        <v>99</v>
      </c>
      <c r="J676" s="278" t="s">
        <v>1455</v>
      </c>
      <c r="K676" s="282">
        <f t="shared" si="6"/>
        <v>6</v>
      </c>
      <c r="L676" s="278">
        <f t="shared" si="7"/>
        <v>2022</v>
      </c>
      <c r="M676" s="282">
        <f t="shared" ca="1" si="8"/>
        <v>3</v>
      </c>
      <c r="N676" s="282">
        <f>MONTH(Таблица10[[#This Row],[Дата погрузки]])</f>
        <v>6</v>
      </c>
      <c r="O676" s="278" t="str">
        <f>Таблица10[[#This Row],[плательщик ЖД тариф]]</f>
        <v>ТрансКонтейнер</v>
      </c>
      <c r="P676" s="278"/>
      <c r="Q676" s="278"/>
      <c r="R676" s="278"/>
      <c r="S676" s="278"/>
      <c r="T676" s="278"/>
      <c r="U676" s="278"/>
      <c r="V676" s="278"/>
      <c r="W676" s="278"/>
      <c r="X676" s="278"/>
      <c r="Y676" s="278"/>
      <c r="Z676" s="278"/>
    </row>
    <row r="677" spans="1:26" ht="13.2">
      <c r="A677" s="278" t="s">
        <v>1497</v>
      </c>
      <c r="B677" s="281">
        <v>44722</v>
      </c>
      <c r="C677" s="278" t="s">
        <v>2207</v>
      </c>
      <c r="D677" s="278">
        <v>40</v>
      </c>
      <c r="E677" s="278" t="s">
        <v>1468</v>
      </c>
      <c r="F677" s="280">
        <v>0.41666666666666669</v>
      </c>
      <c r="G677" s="281">
        <v>44731</v>
      </c>
      <c r="H677" s="278"/>
      <c r="I677" s="4" t="s">
        <v>99</v>
      </c>
      <c r="J677" s="278" t="s">
        <v>1455</v>
      </c>
      <c r="K677" s="282">
        <f t="shared" si="6"/>
        <v>6</v>
      </c>
      <c r="L677" s="278">
        <f t="shared" si="7"/>
        <v>2022</v>
      </c>
      <c r="M677" s="282">
        <f t="shared" ca="1" si="8"/>
        <v>9</v>
      </c>
      <c r="N677" s="282">
        <f>MONTH(Таблица10[[#This Row],[Дата погрузки]])</f>
        <v>6</v>
      </c>
      <c r="O677" s="278" t="str">
        <f>Таблица10[[#This Row],[плательщик ЖД тариф]]</f>
        <v>ТрансКонтейнер</v>
      </c>
      <c r="P677" s="278"/>
      <c r="Q677" s="278"/>
      <c r="R677" s="278"/>
      <c r="S677" s="278"/>
      <c r="T677" s="278"/>
      <c r="U677" s="278"/>
      <c r="V677" s="278"/>
      <c r="W677" s="278"/>
      <c r="X677" s="278"/>
      <c r="Y677" s="278"/>
      <c r="Z677" s="278"/>
    </row>
    <row r="678" spans="1:26" ht="13.2">
      <c r="A678" s="278" t="s">
        <v>1789</v>
      </c>
      <c r="B678" s="281">
        <v>44722</v>
      </c>
      <c r="C678" s="278" t="s">
        <v>2208</v>
      </c>
      <c r="D678" s="278">
        <v>40</v>
      </c>
      <c r="E678" s="278" t="s">
        <v>2209</v>
      </c>
      <c r="F678" s="280">
        <v>0.58333333333333337</v>
      </c>
      <c r="G678" s="281">
        <v>44731</v>
      </c>
      <c r="H678" s="278"/>
      <c r="I678" s="4" t="s">
        <v>99</v>
      </c>
      <c r="J678" s="278" t="s">
        <v>1455</v>
      </c>
      <c r="K678" s="282">
        <f t="shared" si="6"/>
        <v>6</v>
      </c>
      <c r="L678" s="278">
        <f t="shared" si="7"/>
        <v>2022</v>
      </c>
      <c r="M678" s="282">
        <f t="shared" ca="1" si="8"/>
        <v>9</v>
      </c>
      <c r="N678" s="282">
        <f>MONTH(Таблица10[[#This Row],[Дата погрузки]])</f>
        <v>6</v>
      </c>
      <c r="O678" s="278" t="str">
        <f>Таблица10[[#This Row],[плательщик ЖД тариф]]</f>
        <v>ТрансКонтейнер</v>
      </c>
      <c r="P678" s="278"/>
      <c r="Q678" s="278"/>
      <c r="R678" s="278"/>
      <c r="S678" s="278"/>
      <c r="T678" s="278"/>
      <c r="U678" s="278"/>
      <c r="V678" s="278"/>
      <c r="W678" s="278"/>
      <c r="X678" s="278"/>
      <c r="Y678" s="278"/>
      <c r="Z678" s="278"/>
    </row>
    <row r="679" spans="1:26" ht="13.2">
      <c r="A679" s="278" t="s">
        <v>1489</v>
      </c>
      <c r="B679" s="281">
        <v>44723</v>
      </c>
      <c r="C679" s="278" t="s">
        <v>2210</v>
      </c>
      <c r="D679" s="278">
        <v>40</v>
      </c>
      <c r="E679" s="278" t="s">
        <v>2209</v>
      </c>
      <c r="F679" s="280">
        <v>0.375</v>
      </c>
      <c r="G679" s="281">
        <v>44731</v>
      </c>
      <c r="H679" s="278"/>
      <c r="I679" s="4" t="s">
        <v>99</v>
      </c>
      <c r="J679" s="278" t="s">
        <v>1455</v>
      </c>
      <c r="K679" s="282">
        <f t="shared" si="6"/>
        <v>6</v>
      </c>
      <c r="L679" s="278">
        <f t="shared" si="7"/>
        <v>2022</v>
      </c>
      <c r="M679" s="282">
        <f t="shared" ca="1" si="8"/>
        <v>8</v>
      </c>
      <c r="N679" s="282">
        <f>MONTH(Таблица10[[#This Row],[Дата погрузки]])</f>
        <v>6</v>
      </c>
      <c r="O679" s="278" t="str">
        <f>Таблица10[[#This Row],[плательщик ЖД тариф]]</f>
        <v>ТрансКонтейнер</v>
      </c>
      <c r="P679" s="278"/>
      <c r="Q679" s="278"/>
      <c r="R679" s="278"/>
      <c r="S679" s="278"/>
      <c r="T679" s="278"/>
      <c r="U679" s="278"/>
      <c r="V679" s="278"/>
      <c r="W679" s="278"/>
      <c r="X679" s="278"/>
      <c r="Y679" s="278"/>
      <c r="Z679" s="278"/>
    </row>
    <row r="680" spans="1:26" ht="13.2">
      <c r="A680" s="278" t="s">
        <v>1466</v>
      </c>
      <c r="B680" s="281">
        <v>44726</v>
      </c>
      <c r="C680" s="278" t="s">
        <v>2211</v>
      </c>
      <c r="D680" s="278">
        <v>40</v>
      </c>
      <c r="E680" s="278" t="s">
        <v>2209</v>
      </c>
      <c r="F680" s="280"/>
      <c r="G680" s="281">
        <v>44731</v>
      </c>
      <c r="H680" s="278"/>
      <c r="I680" s="4" t="s">
        <v>99</v>
      </c>
      <c r="J680" s="278" t="s">
        <v>1455</v>
      </c>
      <c r="K680" s="282">
        <f t="shared" si="6"/>
        <v>6</v>
      </c>
      <c r="L680" s="278">
        <f t="shared" si="7"/>
        <v>2022</v>
      </c>
      <c r="M680" s="282">
        <f t="shared" ca="1" si="8"/>
        <v>5</v>
      </c>
      <c r="N680" s="282">
        <f>MONTH(Таблица10[[#This Row],[Дата погрузки]])</f>
        <v>6</v>
      </c>
      <c r="O680" s="278" t="str">
        <f>Таблица10[[#This Row],[плательщик ЖД тариф]]</f>
        <v>ТрансКонтейнер</v>
      </c>
      <c r="P680" s="278"/>
      <c r="Q680" s="278"/>
      <c r="R680" s="278"/>
      <c r="S680" s="278"/>
      <c r="T680" s="278"/>
      <c r="U680" s="278"/>
      <c r="V680" s="278"/>
      <c r="W680" s="278"/>
      <c r="X680" s="278"/>
      <c r="Y680" s="278"/>
      <c r="Z680" s="278"/>
    </row>
    <row r="681" spans="1:26" ht="13.2">
      <c r="A681" s="278" t="s">
        <v>1466</v>
      </c>
      <c r="B681" s="281">
        <v>44726</v>
      </c>
      <c r="C681" s="278" t="s">
        <v>2212</v>
      </c>
      <c r="D681" s="278">
        <v>40</v>
      </c>
      <c r="E681" s="278" t="s">
        <v>1568</v>
      </c>
      <c r="F681" s="280"/>
      <c r="G681" s="281">
        <v>44729</v>
      </c>
      <c r="H681" s="278"/>
      <c r="I681" s="4" t="s">
        <v>99</v>
      </c>
      <c r="J681" s="278" t="s">
        <v>1455</v>
      </c>
      <c r="K681" s="282">
        <f t="shared" si="6"/>
        <v>6</v>
      </c>
      <c r="L681" s="278">
        <f t="shared" si="7"/>
        <v>2022</v>
      </c>
      <c r="M681" s="282">
        <f t="shared" ca="1" si="8"/>
        <v>3</v>
      </c>
      <c r="N681" s="282">
        <f>MONTH(Таблица10[[#This Row],[Дата погрузки]])</f>
        <v>6</v>
      </c>
      <c r="O681" s="278" t="str">
        <f>Таблица10[[#This Row],[плательщик ЖД тариф]]</f>
        <v>ТрансКонтейнер</v>
      </c>
      <c r="P681" s="278"/>
      <c r="Q681" s="278"/>
      <c r="R681" s="278"/>
      <c r="S681" s="278"/>
      <c r="T681" s="278"/>
      <c r="U681" s="278"/>
      <c r="V681" s="278"/>
      <c r="W681" s="278"/>
      <c r="X681" s="278"/>
      <c r="Y681" s="278"/>
      <c r="Z681" s="278"/>
    </row>
    <row r="682" spans="1:26" ht="13.2">
      <c r="A682" s="278" t="s">
        <v>1466</v>
      </c>
      <c r="B682" s="281">
        <v>44726</v>
      </c>
      <c r="C682" s="278" t="s">
        <v>2213</v>
      </c>
      <c r="D682" s="278">
        <v>40</v>
      </c>
      <c r="E682" s="278" t="s">
        <v>1568</v>
      </c>
      <c r="F682" s="280"/>
      <c r="G682" s="281">
        <v>44729</v>
      </c>
      <c r="H682" s="278"/>
      <c r="I682" s="4" t="s">
        <v>99</v>
      </c>
      <c r="J682" s="278" t="s">
        <v>1455</v>
      </c>
      <c r="K682" s="282">
        <f t="shared" si="6"/>
        <v>6</v>
      </c>
      <c r="L682" s="278">
        <f t="shared" si="7"/>
        <v>2022</v>
      </c>
      <c r="M682" s="282">
        <f t="shared" ca="1" si="8"/>
        <v>3</v>
      </c>
      <c r="N682" s="282">
        <f>MONTH(Таблица10[[#This Row],[Дата погрузки]])</f>
        <v>6</v>
      </c>
      <c r="O682" s="278" t="str">
        <f>Таблица10[[#This Row],[плательщик ЖД тариф]]</f>
        <v>ТрансКонтейнер</v>
      </c>
      <c r="P682" s="278"/>
      <c r="Q682" s="278"/>
      <c r="R682" s="278"/>
      <c r="S682" s="278"/>
      <c r="T682" s="278"/>
      <c r="U682" s="278"/>
      <c r="V682" s="278"/>
      <c r="W682" s="278"/>
      <c r="X682" s="278"/>
      <c r="Y682" s="278"/>
      <c r="Z682" s="278"/>
    </row>
    <row r="683" spans="1:26" ht="13.2">
      <c r="A683" s="278" t="s">
        <v>1497</v>
      </c>
      <c r="B683" s="281">
        <v>44726</v>
      </c>
      <c r="C683" s="278" t="s">
        <v>2214</v>
      </c>
      <c r="D683" s="278">
        <v>40</v>
      </c>
      <c r="E683" s="278" t="s">
        <v>1568</v>
      </c>
      <c r="F683" s="280">
        <v>0.375</v>
      </c>
      <c r="G683" s="281">
        <v>44729</v>
      </c>
      <c r="H683" s="278"/>
      <c r="I683" s="4" t="s">
        <v>99</v>
      </c>
      <c r="J683" s="278" t="s">
        <v>1455</v>
      </c>
      <c r="K683" s="282">
        <f t="shared" si="6"/>
        <v>6</v>
      </c>
      <c r="L683" s="278">
        <f t="shared" si="7"/>
        <v>2022</v>
      </c>
      <c r="M683" s="282">
        <f t="shared" ca="1" si="8"/>
        <v>3</v>
      </c>
      <c r="N683" s="282">
        <f>MONTH(Таблица10[[#This Row],[Дата погрузки]])</f>
        <v>6</v>
      </c>
      <c r="O683" s="278" t="str">
        <f>Таблица10[[#This Row],[плательщик ЖД тариф]]</f>
        <v>ТрансКонтейнер</v>
      </c>
      <c r="P683" s="278"/>
      <c r="Q683" s="278"/>
      <c r="R683" s="278"/>
      <c r="S683" s="278"/>
      <c r="T683" s="278"/>
      <c r="U683" s="278"/>
      <c r="V683" s="278"/>
      <c r="W683" s="278"/>
      <c r="X683" s="278"/>
      <c r="Y683" s="278"/>
      <c r="Z683" s="278"/>
    </row>
    <row r="684" spans="1:26" ht="13.2">
      <c r="A684" s="278" t="s">
        <v>1589</v>
      </c>
      <c r="B684" s="281">
        <v>44726</v>
      </c>
      <c r="C684" s="278" t="s">
        <v>2215</v>
      </c>
      <c r="D684" s="278">
        <v>40</v>
      </c>
      <c r="E684" s="278" t="s">
        <v>1568</v>
      </c>
      <c r="F684" s="280">
        <v>0.625</v>
      </c>
      <c r="G684" s="281">
        <v>44729</v>
      </c>
      <c r="H684" s="278"/>
      <c r="I684" s="4" t="s">
        <v>99</v>
      </c>
      <c r="J684" s="278" t="s">
        <v>1455</v>
      </c>
      <c r="K684" s="282">
        <f t="shared" si="6"/>
        <v>6</v>
      </c>
      <c r="L684" s="278">
        <f t="shared" si="7"/>
        <v>2022</v>
      </c>
      <c r="M684" s="282">
        <f t="shared" ca="1" si="8"/>
        <v>3</v>
      </c>
      <c r="N684" s="282">
        <f>MONTH(Таблица10[[#This Row],[Дата погрузки]])</f>
        <v>6</v>
      </c>
      <c r="O684" s="278" t="str">
        <f>Таблица10[[#This Row],[плательщик ЖД тариф]]</f>
        <v>ТрансКонтейнер</v>
      </c>
      <c r="P684" s="278"/>
      <c r="Q684" s="278"/>
      <c r="R684" s="278"/>
      <c r="S684" s="278"/>
      <c r="T684" s="278"/>
      <c r="U684" s="278"/>
      <c r="V684" s="278"/>
      <c r="W684" s="278"/>
      <c r="X684" s="278"/>
      <c r="Y684" s="278"/>
      <c r="Z684" s="278"/>
    </row>
    <row r="685" spans="1:26" ht="13.2">
      <c r="A685" s="278" t="s">
        <v>1456</v>
      </c>
      <c r="B685" s="281">
        <v>44726</v>
      </c>
      <c r="C685" s="278" t="s">
        <v>2216</v>
      </c>
      <c r="D685" s="278">
        <v>40</v>
      </c>
      <c r="E685" s="278" t="s">
        <v>1568</v>
      </c>
      <c r="F685" s="280">
        <v>4.1666666666666664E-2</v>
      </c>
      <c r="G685" s="281">
        <v>44729</v>
      </c>
      <c r="H685" s="278"/>
      <c r="I685" s="4" t="s">
        <v>99</v>
      </c>
      <c r="J685" s="278" t="s">
        <v>1455</v>
      </c>
      <c r="K685" s="282">
        <f t="shared" si="6"/>
        <v>6</v>
      </c>
      <c r="L685" s="278">
        <f t="shared" si="7"/>
        <v>2022</v>
      </c>
      <c r="M685" s="282">
        <f t="shared" ca="1" si="8"/>
        <v>3</v>
      </c>
      <c r="N685" s="282">
        <f>MONTH(Таблица10[[#This Row],[Дата погрузки]])</f>
        <v>6</v>
      </c>
      <c r="O685" s="278" t="str">
        <f>Таблица10[[#This Row],[плательщик ЖД тариф]]</f>
        <v>ТрансКонтейнер</v>
      </c>
      <c r="P685" s="278"/>
      <c r="Q685" s="278"/>
      <c r="R685" s="278"/>
      <c r="S685" s="278"/>
      <c r="T685" s="278"/>
      <c r="U685" s="278"/>
      <c r="V685" s="278"/>
      <c r="W685" s="278"/>
      <c r="X685" s="278"/>
      <c r="Y685" s="278"/>
      <c r="Z685" s="278"/>
    </row>
    <row r="686" spans="1:26" ht="13.2">
      <c r="A686" s="278" t="s">
        <v>1456</v>
      </c>
      <c r="B686" s="281">
        <v>44726</v>
      </c>
      <c r="C686" s="278" t="s">
        <v>2217</v>
      </c>
      <c r="D686" s="278">
        <v>40</v>
      </c>
      <c r="E686" s="278" t="s">
        <v>2218</v>
      </c>
      <c r="F686" s="280">
        <v>0.875</v>
      </c>
      <c r="G686" s="281">
        <v>44731</v>
      </c>
      <c r="H686" s="278"/>
      <c r="I686" s="278" t="s">
        <v>115</v>
      </c>
      <c r="J686" s="278" t="s">
        <v>1455</v>
      </c>
      <c r="K686" s="282">
        <f t="shared" si="6"/>
        <v>6</v>
      </c>
      <c r="L686" s="278">
        <f t="shared" si="7"/>
        <v>2022</v>
      </c>
      <c r="M686" s="282">
        <f t="shared" ca="1" si="8"/>
        <v>5</v>
      </c>
      <c r="N686" s="282">
        <f>MONTH(Таблица10[[#This Row],[Дата погрузки]])</f>
        <v>6</v>
      </c>
      <c r="O686" s="278" t="str">
        <f>Таблица10[[#This Row],[плательщик ЖД тариф]]</f>
        <v>РЖД БА</v>
      </c>
      <c r="P686" s="278"/>
      <c r="Q686" s="278"/>
      <c r="R686" s="278"/>
      <c r="S686" s="278"/>
      <c r="T686" s="278"/>
      <c r="U686" s="278"/>
      <c r="V686" s="278"/>
      <c r="W686" s="278"/>
      <c r="X686" s="278"/>
      <c r="Y686" s="278"/>
      <c r="Z686" s="278"/>
    </row>
    <row r="687" spans="1:26" ht="13.2">
      <c r="A687" s="278" t="s">
        <v>1589</v>
      </c>
      <c r="B687" s="281">
        <v>44727</v>
      </c>
      <c r="C687" s="278" t="s">
        <v>2219</v>
      </c>
      <c r="D687" s="278">
        <v>40</v>
      </c>
      <c r="E687" s="278" t="s">
        <v>2218</v>
      </c>
      <c r="F687" s="280">
        <v>0.41666666666666669</v>
      </c>
      <c r="G687" s="281">
        <v>44731</v>
      </c>
      <c r="H687" s="278"/>
      <c r="I687" s="278" t="s">
        <v>115</v>
      </c>
      <c r="J687" s="278" t="s">
        <v>1455</v>
      </c>
      <c r="K687" s="282">
        <f t="shared" si="6"/>
        <v>6</v>
      </c>
      <c r="L687" s="278">
        <f t="shared" si="7"/>
        <v>2022</v>
      </c>
      <c r="M687" s="282">
        <f t="shared" ca="1" si="8"/>
        <v>4</v>
      </c>
      <c r="N687" s="282">
        <f>MONTH(Таблица10[[#This Row],[Дата погрузки]])</f>
        <v>6</v>
      </c>
      <c r="O687" s="278" t="str">
        <f>Таблица10[[#This Row],[плательщик ЖД тариф]]</f>
        <v>РЖД БА</v>
      </c>
      <c r="P687" s="278"/>
      <c r="Q687" s="278"/>
      <c r="R687" s="278"/>
      <c r="S687" s="278"/>
      <c r="T687" s="278"/>
      <c r="U687" s="278"/>
      <c r="V687" s="278"/>
      <c r="W687" s="278"/>
      <c r="X687" s="278"/>
      <c r="Y687" s="278"/>
      <c r="Z687" s="278"/>
    </row>
    <row r="688" spans="1:26" ht="13.2">
      <c r="A688" s="278" t="s">
        <v>1471</v>
      </c>
      <c r="B688" s="281">
        <v>44727</v>
      </c>
      <c r="C688" s="278" t="s">
        <v>2220</v>
      </c>
      <c r="D688" s="278">
        <v>40</v>
      </c>
      <c r="E688" s="278" t="s">
        <v>1507</v>
      </c>
      <c r="F688" s="280">
        <v>0.41666666666666669</v>
      </c>
      <c r="G688" s="281">
        <v>44731</v>
      </c>
      <c r="H688" s="278"/>
      <c r="I688" s="278" t="s">
        <v>117</v>
      </c>
      <c r="J688" s="278" t="s">
        <v>1455</v>
      </c>
      <c r="K688" s="282">
        <f t="shared" si="6"/>
        <v>6</v>
      </c>
      <c r="L688" s="278">
        <f t="shared" si="7"/>
        <v>2022</v>
      </c>
      <c r="M688" s="282">
        <f t="shared" ca="1" si="8"/>
        <v>4</v>
      </c>
      <c r="N688" s="282">
        <f>MONTH(Таблица10[[#This Row],[Дата погрузки]])</f>
        <v>6</v>
      </c>
      <c r="O688" s="278" t="str">
        <f>Таблица10[[#This Row],[плательщик ЖД тариф]]</f>
        <v>Евросиб</v>
      </c>
      <c r="P688" s="278"/>
      <c r="Q688" s="278"/>
      <c r="R688" s="278"/>
      <c r="S688" s="278"/>
      <c r="T688" s="278"/>
      <c r="U688" s="278"/>
      <c r="V688" s="278"/>
      <c r="W688" s="278"/>
      <c r="X688" s="278"/>
      <c r="Y688" s="278"/>
      <c r="Z688" s="278"/>
    </row>
    <row r="689" spans="1:26" ht="13.2">
      <c r="A689" s="278" t="s">
        <v>1466</v>
      </c>
      <c r="B689" s="281">
        <v>44727</v>
      </c>
      <c r="C689" s="278" t="s">
        <v>2221</v>
      </c>
      <c r="D689" s="278">
        <v>40</v>
      </c>
      <c r="E689" s="278" t="s">
        <v>1507</v>
      </c>
      <c r="F689" s="280"/>
      <c r="G689" s="281">
        <v>44731</v>
      </c>
      <c r="H689" s="278"/>
      <c r="I689" s="278" t="s">
        <v>117</v>
      </c>
      <c r="J689" s="278" t="s">
        <v>1455</v>
      </c>
      <c r="K689" s="282">
        <f t="shared" si="6"/>
        <v>6</v>
      </c>
      <c r="L689" s="278">
        <f t="shared" si="7"/>
        <v>2022</v>
      </c>
      <c r="M689" s="282">
        <f t="shared" ca="1" si="8"/>
        <v>4</v>
      </c>
      <c r="N689" s="282">
        <f>MONTH(Таблица10[[#This Row],[Дата погрузки]])</f>
        <v>6</v>
      </c>
      <c r="O689" s="278" t="str">
        <f>Таблица10[[#This Row],[плательщик ЖД тариф]]</f>
        <v>Евросиб</v>
      </c>
      <c r="P689" s="278"/>
      <c r="Q689" s="278"/>
      <c r="R689" s="278"/>
      <c r="S689" s="278"/>
      <c r="T689" s="278"/>
      <c r="U689" s="278"/>
      <c r="V689" s="278"/>
      <c r="W689" s="278"/>
      <c r="X689" s="278"/>
      <c r="Y689" s="278"/>
      <c r="Z689" s="278"/>
    </row>
    <row r="690" spans="1:26" ht="13.2">
      <c r="A690" s="278" t="s">
        <v>1466</v>
      </c>
      <c r="B690" s="281">
        <v>44727</v>
      </c>
      <c r="C690" s="278" t="s">
        <v>2222</v>
      </c>
      <c r="D690" s="278">
        <v>40</v>
      </c>
      <c r="E690" s="278" t="s">
        <v>1518</v>
      </c>
      <c r="F690" s="280"/>
      <c r="G690" s="281">
        <v>44731</v>
      </c>
      <c r="H690" s="278"/>
      <c r="I690" s="278" t="s">
        <v>117</v>
      </c>
      <c r="J690" s="278" t="s">
        <v>1455</v>
      </c>
      <c r="K690" s="282">
        <f t="shared" si="6"/>
        <v>6</v>
      </c>
      <c r="L690" s="278">
        <f t="shared" si="7"/>
        <v>2022</v>
      </c>
      <c r="M690" s="282">
        <f t="shared" ca="1" si="8"/>
        <v>4</v>
      </c>
      <c r="N690" s="282">
        <f>MONTH(Таблица10[[#This Row],[Дата погрузки]])</f>
        <v>6</v>
      </c>
      <c r="O690" s="278" t="str">
        <f>Таблица10[[#This Row],[плательщик ЖД тариф]]</f>
        <v>Евросиб</v>
      </c>
      <c r="P690" s="278"/>
      <c r="Q690" s="278"/>
      <c r="R690" s="278"/>
      <c r="S690" s="278"/>
      <c r="T690" s="278"/>
      <c r="U690" s="278"/>
      <c r="V690" s="278"/>
      <c r="W690" s="278"/>
      <c r="X690" s="278"/>
      <c r="Y690" s="278"/>
      <c r="Z690" s="278"/>
    </row>
    <row r="691" spans="1:26" ht="13.2">
      <c r="A691" s="278" t="s">
        <v>1456</v>
      </c>
      <c r="B691" s="281">
        <v>44727</v>
      </c>
      <c r="C691" s="278" t="s">
        <v>2223</v>
      </c>
      <c r="D691" s="278">
        <v>40</v>
      </c>
      <c r="E691" s="278" t="s">
        <v>2224</v>
      </c>
      <c r="F691" s="280">
        <v>0.875</v>
      </c>
      <c r="G691" s="281">
        <v>44731</v>
      </c>
      <c r="H691" s="278"/>
      <c r="I691" s="278" t="s">
        <v>117</v>
      </c>
      <c r="J691" s="278" t="s">
        <v>1455</v>
      </c>
      <c r="K691" s="282">
        <f t="shared" si="6"/>
        <v>6</v>
      </c>
      <c r="L691" s="278">
        <f t="shared" si="7"/>
        <v>2022</v>
      </c>
      <c r="M691" s="282">
        <f t="shared" ca="1" si="8"/>
        <v>4</v>
      </c>
      <c r="N691" s="282">
        <f>MONTH(Таблица10[[#This Row],[Дата погрузки]])</f>
        <v>6</v>
      </c>
      <c r="O691" s="278" t="str">
        <f>Таблица10[[#This Row],[плательщик ЖД тариф]]</f>
        <v>Евросиб</v>
      </c>
      <c r="P691" s="278"/>
      <c r="Q691" s="278"/>
      <c r="R691" s="278"/>
      <c r="S691" s="278"/>
      <c r="T691" s="278"/>
      <c r="U691" s="278"/>
      <c r="V691" s="278"/>
      <c r="W691" s="278"/>
      <c r="X691" s="278"/>
      <c r="Y691" s="278"/>
      <c r="Z691" s="278"/>
    </row>
    <row r="692" spans="1:26" ht="13.2">
      <c r="A692" s="278" t="s">
        <v>1497</v>
      </c>
      <c r="B692" s="281">
        <v>44727</v>
      </c>
      <c r="C692" s="278" t="s">
        <v>2225</v>
      </c>
      <c r="D692" s="278">
        <v>40</v>
      </c>
      <c r="E692" s="278" t="s">
        <v>1537</v>
      </c>
      <c r="F692" s="280">
        <v>0.41666666666666669</v>
      </c>
      <c r="G692" s="281">
        <v>44732</v>
      </c>
      <c r="H692" s="278"/>
      <c r="I692" s="4" t="s">
        <v>99</v>
      </c>
      <c r="J692" s="278" t="s">
        <v>1455</v>
      </c>
      <c r="K692" s="282">
        <f t="shared" si="6"/>
        <v>6</v>
      </c>
      <c r="L692" s="278">
        <f t="shared" si="7"/>
        <v>2022</v>
      </c>
      <c r="M692" s="282">
        <f t="shared" ca="1" si="8"/>
        <v>5</v>
      </c>
      <c r="N692" s="282">
        <f>MONTH(Таблица10[[#This Row],[Дата погрузки]])</f>
        <v>6</v>
      </c>
      <c r="O692" s="278" t="str">
        <f>Таблица10[[#This Row],[плательщик ЖД тариф]]</f>
        <v>ТрансКонтейнер</v>
      </c>
      <c r="P692" s="278"/>
      <c r="Q692" s="278"/>
      <c r="R692" s="278"/>
      <c r="S692" s="278"/>
      <c r="T692" s="278"/>
      <c r="U692" s="278"/>
      <c r="V692" s="278"/>
      <c r="W692" s="278"/>
      <c r="X692" s="278"/>
      <c r="Y692" s="278"/>
      <c r="Z692" s="278"/>
    </row>
    <row r="693" spans="1:26" ht="13.2">
      <c r="A693" s="278" t="s">
        <v>1934</v>
      </c>
      <c r="B693" s="281">
        <v>44728</v>
      </c>
      <c r="C693" s="278" t="s">
        <v>2226</v>
      </c>
      <c r="D693" s="278">
        <v>40</v>
      </c>
      <c r="E693" s="278" t="s">
        <v>1468</v>
      </c>
      <c r="F693" s="280"/>
      <c r="G693" s="281">
        <v>44733</v>
      </c>
      <c r="H693" s="278"/>
      <c r="I693" s="4" t="s">
        <v>99</v>
      </c>
      <c r="J693" s="278" t="s">
        <v>1455</v>
      </c>
      <c r="K693" s="282">
        <f t="shared" si="6"/>
        <v>6</v>
      </c>
      <c r="L693" s="278">
        <f t="shared" si="7"/>
        <v>2022</v>
      </c>
      <c r="M693" s="282">
        <f t="shared" ca="1" si="8"/>
        <v>5</v>
      </c>
      <c r="N693" s="282">
        <f>MONTH(Таблица10[[#This Row],[Дата погрузки]])</f>
        <v>6</v>
      </c>
      <c r="O693" s="278" t="str">
        <f>Таблица10[[#This Row],[плательщик ЖД тариф]]</f>
        <v>ТрансКонтейнер</v>
      </c>
      <c r="P693" s="278"/>
      <c r="Q693" s="278"/>
      <c r="R693" s="278"/>
      <c r="S693" s="278"/>
      <c r="T693" s="278"/>
      <c r="U693" s="278"/>
      <c r="V693" s="278"/>
      <c r="W693" s="278"/>
      <c r="X693" s="278"/>
      <c r="Y693" s="278"/>
      <c r="Z693" s="278"/>
    </row>
    <row r="694" spans="1:26" ht="13.2">
      <c r="A694" s="278" t="s">
        <v>1456</v>
      </c>
      <c r="B694" s="281">
        <v>44728</v>
      </c>
      <c r="C694" s="278" t="s">
        <v>2227</v>
      </c>
      <c r="D694" s="278">
        <v>40</v>
      </c>
      <c r="E694" s="278" t="s">
        <v>2183</v>
      </c>
      <c r="F694" s="280">
        <v>4.1666666666666664E-2</v>
      </c>
      <c r="G694" s="281">
        <v>44733</v>
      </c>
      <c r="H694" s="278"/>
      <c r="I694" s="4" t="s">
        <v>99</v>
      </c>
      <c r="J694" s="278" t="s">
        <v>1455</v>
      </c>
      <c r="K694" s="282">
        <f t="shared" si="6"/>
        <v>6</v>
      </c>
      <c r="L694" s="278">
        <f t="shared" si="7"/>
        <v>2022</v>
      </c>
      <c r="M694" s="282">
        <f t="shared" ca="1" si="8"/>
        <v>5</v>
      </c>
      <c r="N694" s="282">
        <f>MONTH(Таблица10[[#This Row],[Дата погрузки]])</f>
        <v>6</v>
      </c>
      <c r="O694" s="278" t="str">
        <f>Таблица10[[#This Row],[плательщик ЖД тариф]]</f>
        <v>ТрансКонтейнер</v>
      </c>
      <c r="P694" s="278"/>
      <c r="Q694" s="278"/>
      <c r="R694" s="278"/>
      <c r="S694" s="278"/>
      <c r="T694" s="278"/>
      <c r="U694" s="278"/>
      <c r="V694" s="278"/>
      <c r="W694" s="278"/>
      <c r="X694" s="278"/>
      <c r="Y694" s="278"/>
      <c r="Z694" s="278"/>
    </row>
    <row r="695" spans="1:26" ht="13.2">
      <c r="A695" s="278" t="s">
        <v>1589</v>
      </c>
      <c r="B695" s="281">
        <v>44728</v>
      </c>
      <c r="C695" s="278" t="s">
        <v>2228</v>
      </c>
      <c r="D695" s="278">
        <v>40</v>
      </c>
      <c r="E695" s="278" t="s">
        <v>2224</v>
      </c>
      <c r="F695" s="280">
        <v>0.625</v>
      </c>
      <c r="G695" s="281">
        <v>44731</v>
      </c>
      <c r="H695" s="278"/>
      <c r="I695" s="285" t="s">
        <v>117</v>
      </c>
      <c r="J695" s="278" t="s">
        <v>1455</v>
      </c>
      <c r="K695" s="282">
        <f t="shared" si="6"/>
        <v>6</v>
      </c>
      <c r="L695" s="278">
        <f t="shared" si="7"/>
        <v>2022</v>
      </c>
      <c r="M695" s="282">
        <f t="shared" ca="1" si="8"/>
        <v>3</v>
      </c>
      <c r="N695" s="282">
        <f>MONTH(Таблица10[[#This Row],[Дата погрузки]])</f>
        <v>6</v>
      </c>
      <c r="O695" s="278" t="str">
        <f>Таблица10[[#This Row],[плательщик ЖД тариф]]</f>
        <v>Евросиб</v>
      </c>
      <c r="P695" s="278"/>
      <c r="Q695" s="278"/>
      <c r="R695" s="278"/>
      <c r="S695" s="278"/>
      <c r="T695" s="278"/>
      <c r="U695" s="278"/>
      <c r="V695" s="278"/>
      <c r="W695" s="278"/>
      <c r="X695" s="278"/>
      <c r="Y695" s="278"/>
      <c r="Z695" s="278"/>
    </row>
    <row r="696" spans="1:26" ht="13.2">
      <c r="A696" s="278" t="s">
        <v>1466</v>
      </c>
      <c r="B696" s="281">
        <v>44728</v>
      </c>
      <c r="C696" s="278" t="s">
        <v>2229</v>
      </c>
      <c r="D696" s="278">
        <v>40</v>
      </c>
      <c r="E696" s="278" t="s">
        <v>2224</v>
      </c>
      <c r="F696" s="280"/>
      <c r="G696" s="281">
        <v>44731</v>
      </c>
      <c r="H696" s="278"/>
      <c r="I696" s="285" t="s">
        <v>117</v>
      </c>
      <c r="J696" s="278" t="s">
        <v>1455</v>
      </c>
      <c r="K696" s="282">
        <f t="shared" si="6"/>
        <v>6</v>
      </c>
      <c r="L696" s="278">
        <f t="shared" si="7"/>
        <v>2022</v>
      </c>
      <c r="M696" s="282">
        <f t="shared" ca="1" si="8"/>
        <v>3</v>
      </c>
      <c r="N696" s="282">
        <f>MONTH(Таблица10[[#This Row],[Дата погрузки]])</f>
        <v>6</v>
      </c>
      <c r="O696" s="278" t="str">
        <f>Таблица10[[#This Row],[плательщик ЖД тариф]]</f>
        <v>Евросиб</v>
      </c>
      <c r="P696" s="278"/>
      <c r="Q696" s="278"/>
      <c r="R696" s="278"/>
      <c r="S696" s="278"/>
      <c r="T696" s="278"/>
      <c r="U696" s="278"/>
      <c r="V696" s="278"/>
      <c r="W696" s="278"/>
      <c r="X696" s="278"/>
      <c r="Y696" s="278"/>
      <c r="Z696" s="278"/>
    </row>
    <row r="697" spans="1:26" ht="13.2">
      <c r="A697" s="278" t="s">
        <v>1497</v>
      </c>
      <c r="B697" s="281">
        <v>44728</v>
      </c>
      <c r="C697" s="278" t="s">
        <v>2230</v>
      </c>
      <c r="D697" s="278">
        <v>40</v>
      </c>
      <c r="E697" s="278" t="s">
        <v>2224</v>
      </c>
      <c r="F697" s="280">
        <v>0.625</v>
      </c>
      <c r="G697" s="281">
        <v>44731</v>
      </c>
      <c r="H697" s="278"/>
      <c r="I697" s="285" t="s">
        <v>117</v>
      </c>
      <c r="J697" s="278" t="s">
        <v>1455</v>
      </c>
      <c r="K697" s="282">
        <f t="shared" si="6"/>
        <v>6</v>
      </c>
      <c r="L697" s="278">
        <f t="shared" si="7"/>
        <v>2022</v>
      </c>
      <c r="M697" s="282">
        <f t="shared" ca="1" si="8"/>
        <v>3</v>
      </c>
      <c r="N697" s="282">
        <f>MONTH(Таблица10[[#This Row],[Дата погрузки]])</f>
        <v>6</v>
      </c>
      <c r="O697" s="278" t="str">
        <f>Таблица10[[#This Row],[плательщик ЖД тариф]]</f>
        <v>Евросиб</v>
      </c>
      <c r="P697" s="278"/>
      <c r="Q697" s="278"/>
      <c r="R697" s="278"/>
      <c r="S697" s="278"/>
      <c r="T697" s="278"/>
      <c r="U697" s="278"/>
      <c r="V697" s="278"/>
      <c r="W697" s="278"/>
      <c r="X697" s="278"/>
      <c r="Y697" s="278"/>
      <c r="Z697" s="278"/>
    </row>
    <row r="698" spans="1:26" ht="13.2">
      <c r="A698" s="278" t="s">
        <v>1466</v>
      </c>
      <c r="B698" s="281">
        <v>44728</v>
      </c>
      <c r="C698" s="278" t="s">
        <v>2231</v>
      </c>
      <c r="D698" s="278">
        <v>40</v>
      </c>
      <c r="E698" s="278" t="s">
        <v>2224</v>
      </c>
      <c r="F698" s="280"/>
      <c r="G698" s="281">
        <v>44731</v>
      </c>
      <c r="H698" s="278"/>
      <c r="I698" s="285" t="s">
        <v>117</v>
      </c>
      <c r="J698" s="278" t="s">
        <v>1455</v>
      </c>
      <c r="K698" s="282">
        <f t="shared" si="6"/>
        <v>6</v>
      </c>
      <c r="L698" s="278">
        <f t="shared" si="7"/>
        <v>2022</v>
      </c>
      <c r="M698" s="282">
        <f t="shared" ca="1" si="8"/>
        <v>3</v>
      </c>
      <c r="N698" s="282">
        <f>MONTH(Таблица10[[#This Row],[Дата погрузки]])</f>
        <v>6</v>
      </c>
      <c r="O698" s="278" t="str">
        <f>Таблица10[[#This Row],[плательщик ЖД тариф]]</f>
        <v>Евросиб</v>
      </c>
      <c r="P698" s="278"/>
      <c r="Q698" s="278"/>
      <c r="R698" s="278"/>
      <c r="S698" s="278"/>
      <c r="T698" s="278"/>
      <c r="U698" s="278"/>
      <c r="V698" s="278"/>
      <c r="W698" s="278"/>
      <c r="X698" s="278"/>
      <c r="Y698" s="278"/>
      <c r="Z698" s="278"/>
    </row>
    <row r="699" spans="1:26" ht="13.2">
      <c r="A699" s="278" t="s">
        <v>1466</v>
      </c>
      <c r="B699" s="281">
        <v>44728</v>
      </c>
      <c r="C699" s="278" t="s">
        <v>2232</v>
      </c>
      <c r="D699" s="278">
        <v>40</v>
      </c>
      <c r="E699" s="278" t="s">
        <v>2224</v>
      </c>
      <c r="F699" s="280"/>
      <c r="G699" s="281">
        <v>44734</v>
      </c>
      <c r="H699" s="278"/>
      <c r="I699" s="285" t="s">
        <v>117</v>
      </c>
      <c r="J699" s="278" t="s">
        <v>1455</v>
      </c>
      <c r="K699" s="282">
        <f t="shared" si="6"/>
        <v>6</v>
      </c>
      <c r="L699" s="278">
        <f t="shared" si="7"/>
        <v>2022</v>
      </c>
      <c r="M699" s="282">
        <f t="shared" ca="1" si="8"/>
        <v>6</v>
      </c>
      <c r="N699" s="282">
        <f>MONTH(Таблица10[[#This Row],[Дата погрузки]])</f>
        <v>6</v>
      </c>
      <c r="O699" s="278" t="str">
        <f>Таблица10[[#This Row],[плательщик ЖД тариф]]</f>
        <v>Евросиб</v>
      </c>
      <c r="P699" s="278"/>
      <c r="Q699" s="278"/>
      <c r="R699" s="278"/>
      <c r="S699" s="278"/>
      <c r="T699" s="278"/>
      <c r="U699" s="278"/>
      <c r="V699" s="278"/>
      <c r="W699" s="278"/>
      <c r="X699" s="278"/>
      <c r="Y699" s="278"/>
      <c r="Z699" s="278"/>
    </row>
    <row r="700" spans="1:26" ht="13.2">
      <c r="A700" s="278" t="s">
        <v>1456</v>
      </c>
      <c r="B700" s="281">
        <v>44728</v>
      </c>
      <c r="C700" s="278" t="s">
        <v>2233</v>
      </c>
      <c r="D700" s="278">
        <v>40</v>
      </c>
      <c r="E700" s="278" t="s">
        <v>2224</v>
      </c>
      <c r="F700" s="280">
        <v>0.875</v>
      </c>
      <c r="G700" s="281">
        <v>44734</v>
      </c>
      <c r="H700" s="278"/>
      <c r="I700" s="285" t="s">
        <v>117</v>
      </c>
      <c r="J700" s="278" t="s">
        <v>1455</v>
      </c>
      <c r="K700" s="282">
        <f t="shared" si="6"/>
        <v>6</v>
      </c>
      <c r="L700" s="278">
        <f t="shared" si="7"/>
        <v>2022</v>
      </c>
      <c r="M700" s="282">
        <f t="shared" ca="1" si="8"/>
        <v>6</v>
      </c>
      <c r="N700" s="282">
        <f>MONTH(Таблица10[[#This Row],[Дата погрузки]])</f>
        <v>6</v>
      </c>
      <c r="O700" s="278" t="str">
        <f>Таблица10[[#This Row],[плательщик ЖД тариф]]</f>
        <v>Евросиб</v>
      </c>
      <c r="P700" s="278"/>
      <c r="Q700" s="278"/>
      <c r="R700" s="278"/>
      <c r="S700" s="278"/>
      <c r="T700" s="278"/>
      <c r="U700" s="278"/>
      <c r="V700" s="278"/>
      <c r="W700" s="278"/>
      <c r="X700" s="278"/>
      <c r="Y700" s="278"/>
      <c r="Z700" s="278"/>
    </row>
    <row r="701" spans="1:26" ht="13.2">
      <c r="A701" s="278" t="s">
        <v>1456</v>
      </c>
      <c r="B701" s="281">
        <v>44728</v>
      </c>
      <c r="C701" s="278" t="s">
        <v>2234</v>
      </c>
      <c r="D701" s="278">
        <v>40</v>
      </c>
      <c r="E701" s="278" t="s">
        <v>2224</v>
      </c>
      <c r="F701" s="280">
        <v>0.875</v>
      </c>
      <c r="G701" s="281">
        <v>44734</v>
      </c>
      <c r="H701" s="278"/>
      <c r="I701" s="285" t="s">
        <v>117</v>
      </c>
      <c r="J701" s="278" t="s">
        <v>1455</v>
      </c>
      <c r="K701" s="282">
        <f t="shared" si="6"/>
        <v>6</v>
      </c>
      <c r="L701" s="278">
        <f t="shared" si="7"/>
        <v>2022</v>
      </c>
      <c r="M701" s="282">
        <f t="shared" ca="1" si="8"/>
        <v>6</v>
      </c>
      <c r="N701" s="282">
        <f>MONTH(Таблица10[[#This Row],[Дата погрузки]])</f>
        <v>6</v>
      </c>
      <c r="O701" s="278" t="str">
        <f>Таблица10[[#This Row],[плательщик ЖД тариф]]</f>
        <v>Евросиб</v>
      </c>
      <c r="P701" s="278"/>
      <c r="Q701" s="278"/>
      <c r="R701" s="278"/>
      <c r="S701" s="278"/>
      <c r="T701" s="278"/>
      <c r="U701" s="278"/>
      <c r="V701" s="278"/>
      <c r="W701" s="278"/>
      <c r="X701" s="278"/>
      <c r="Y701" s="278"/>
      <c r="Z701" s="278"/>
    </row>
    <row r="702" spans="1:26" ht="13.2">
      <c r="A702" s="278" t="s">
        <v>1578</v>
      </c>
      <c r="B702" s="281">
        <v>44728</v>
      </c>
      <c r="C702" s="278" t="s">
        <v>2235</v>
      </c>
      <c r="D702" s="278">
        <v>40</v>
      </c>
      <c r="E702" s="278" t="s">
        <v>2224</v>
      </c>
      <c r="F702" s="280">
        <v>0.5</v>
      </c>
      <c r="G702" s="281">
        <v>44734</v>
      </c>
      <c r="H702" s="278"/>
      <c r="I702" s="285" t="s">
        <v>117</v>
      </c>
      <c r="J702" s="278" t="s">
        <v>1455</v>
      </c>
      <c r="K702" s="282">
        <f t="shared" si="6"/>
        <v>6</v>
      </c>
      <c r="L702" s="278">
        <f t="shared" si="7"/>
        <v>2022</v>
      </c>
      <c r="M702" s="282">
        <f t="shared" ca="1" si="8"/>
        <v>6</v>
      </c>
      <c r="N702" s="282">
        <f>MONTH(Таблица10[[#This Row],[Дата погрузки]])</f>
        <v>6</v>
      </c>
      <c r="O702" s="278" t="str">
        <f>Таблица10[[#This Row],[плательщик ЖД тариф]]</f>
        <v>Евросиб</v>
      </c>
      <c r="P702" s="278"/>
      <c r="Q702" s="278"/>
      <c r="R702" s="278"/>
      <c r="S702" s="278"/>
      <c r="T702" s="278"/>
      <c r="U702" s="278"/>
      <c r="V702" s="278"/>
      <c r="W702" s="278"/>
      <c r="X702" s="278"/>
      <c r="Y702" s="278"/>
      <c r="Z702" s="278"/>
    </row>
    <row r="703" spans="1:26" ht="13.2">
      <c r="A703" s="278" t="s">
        <v>1789</v>
      </c>
      <c r="B703" s="281">
        <v>44728</v>
      </c>
      <c r="C703" s="278" t="s">
        <v>2236</v>
      </c>
      <c r="D703" s="278">
        <v>40</v>
      </c>
      <c r="E703" s="278" t="s">
        <v>2224</v>
      </c>
      <c r="F703" s="280">
        <v>0.58333333333333337</v>
      </c>
      <c r="G703" s="281">
        <v>44731</v>
      </c>
      <c r="H703" s="278"/>
      <c r="I703" s="285" t="s">
        <v>117</v>
      </c>
      <c r="J703" s="278" t="s">
        <v>1455</v>
      </c>
      <c r="K703" s="282">
        <f t="shared" si="6"/>
        <v>6</v>
      </c>
      <c r="L703" s="278">
        <f t="shared" si="7"/>
        <v>2022</v>
      </c>
      <c r="M703" s="282">
        <f t="shared" ca="1" si="8"/>
        <v>3</v>
      </c>
      <c r="N703" s="282">
        <f>MONTH(Таблица10[[#This Row],[Дата погрузки]])</f>
        <v>6</v>
      </c>
      <c r="O703" s="278" t="str">
        <f>Таблица10[[#This Row],[плательщик ЖД тариф]]</f>
        <v>Евросиб</v>
      </c>
      <c r="P703" s="278"/>
      <c r="Q703" s="278"/>
      <c r="R703" s="278"/>
      <c r="S703" s="278"/>
      <c r="T703" s="278"/>
      <c r="U703" s="278"/>
      <c r="V703" s="278"/>
      <c r="W703" s="278"/>
      <c r="X703" s="278"/>
      <c r="Y703" s="278"/>
      <c r="Z703" s="278"/>
    </row>
    <row r="704" spans="1:26" ht="13.2">
      <c r="A704" s="278" t="s">
        <v>1497</v>
      </c>
      <c r="B704" s="281">
        <v>44729</v>
      </c>
      <c r="C704" s="278" t="s">
        <v>2237</v>
      </c>
      <c r="D704" s="278">
        <v>40</v>
      </c>
      <c r="E704" s="278" t="s">
        <v>2158</v>
      </c>
      <c r="F704" s="280">
        <v>0.45833333333333331</v>
      </c>
      <c r="G704" s="281">
        <v>44734</v>
      </c>
      <c r="H704" s="278"/>
      <c r="I704" s="285" t="s">
        <v>117</v>
      </c>
      <c r="J704" s="278" t="s">
        <v>1455</v>
      </c>
      <c r="K704" s="282">
        <f t="shared" si="6"/>
        <v>6</v>
      </c>
      <c r="L704" s="278">
        <f t="shared" si="7"/>
        <v>2022</v>
      </c>
      <c r="M704" s="282">
        <f t="shared" ca="1" si="8"/>
        <v>5</v>
      </c>
      <c r="N704" s="282">
        <f>MONTH(Таблица10[[#This Row],[Дата погрузки]])</f>
        <v>6</v>
      </c>
      <c r="O704" s="278" t="str">
        <f>Таблица10[[#This Row],[плательщик ЖД тариф]]</f>
        <v>Евросиб</v>
      </c>
      <c r="P704" s="278"/>
      <c r="Q704" s="278"/>
      <c r="R704" s="278"/>
      <c r="S704" s="278"/>
      <c r="T704" s="278"/>
      <c r="U704" s="278"/>
      <c r="V704" s="278"/>
      <c r="W704" s="278"/>
      <c r="X704" s="278"/>
      <c r="Y704" s="278"/>
      <c r="Z704" s="278"/>
    </row>
    <row r="705" spans="1:26" ht="13.2">
      <c r="A705" s="278" t="s">
        <v>1466</v>
      </c>
      <c r="B705" s="281">
        <v>44729</v>
      </c>
      <c r="C705" s="278" t="s">
        <v>2238</v>
      </c>
      <c r="D705" s="278">
        <v>40</v>
      </c>
      <c r="E705" s="278" t="s">
        <v>2158</v>
      </c>
      <c r="F705" s="280"/>
      <c r="G705" s="281">
        <v>44734</v>
      </c>
      <c r="H705" s="278"/>
      <c r="I705" s="285" t="s">
        <v>117</v>
      </c>
      <c r="J705" s="278" t="s">
        <v>1455</v>
      </c>
      <c r="K705" s="282">
        <f t="shared" si="6"/>
        <v>6</v>
      </c>
      <c r="L705" s="278">
        <f t="shared" si="7"/>
        <v>2022</v>
      </c>
      <c r="M705" s="282">
        <f t="shared" ca="1" si="8"/>
        <v>5</v>
      </c>
      <c r="N705" s="282">
        <f>MONTH(Таблица10[[#This Row],[Дата погрузки]])</f>
        <v>6</v>
      </c>
      <c r="O705" s="278" t="str">
        <f>Таблица10[[#This Row],[плательщик ЖД тариф]]</f>
        <v>Евросиб</v>
      </c>
      <c r="P705" s="278"/>
      <c r="Q705" s="278"/>
      <c r="R705" s="278"/>
      <c r="S705" s="278"/>
      <c r="T705" s="278"/>
      <c r="U705" s="278"/>
      <c r="V705" s="278"/>
      <c r="W705" s="278"/>
      <c r="X705" s="278"/>
      <c r="Y705" s="278"/>
      <c r="Z705" s="278"/>
    </row>
    <row r="706" spans="1:26" ht="13.2">
      <c r="A706" s="278" t="s">
        <v>1466</v>
      </c>
      <c r="B706" s="281">
        <v>44729</v>
      </c>
      <c r="C706" s="278" t="s">
        <v>2239</v>
      </c>
      <c r="D706" s="278">
        <v>40</v>
      </c>
      <c r="E706" s="278" t="s">
        <v>2158</v>
      </c>
      <c r="F706" s="280"/>
      <c r="G706" s="281">
        <v>44734</v>
      </c>
      <c r="H706" s="278"/>
      <c r="I706" s="285" t="s">
        <v>117</v>
      </c>
      <c r="J706" s="278" t="s">
        <v>1455</v>
      </c>
      <c r="K706" s="282">
        <f t="shared" si="6"/>
        <v>6</v>
      </c>
      <c r="L706" s="278">
        <f t="shared" si="7"/>
        <v>2022</v>
      </c>
      <c r="M706" s="282">
        <f t="shared" ca="1" si="8"/>
        <v>5</v>
      </c>
      <c r="N706" s="282">
        <f>MONTH(Таблица10[[#This Row],[Дата погрузки]])</f>
        <v>6</v>
      </c>
      <c r="O706" s="278" t="str">
        <f>Таблица10[[#This Row],[плательщик ЖД тариф]]</f>
        <v>Евросиб</v>
      </c>
      <c r="P706" s="278"/>
      <c r="Q706" s="278"/>
      <c r="R706" s="278"/>
      <c r="S706" s="278"/>
      <c r="T706" s="278"/>
      <c r="U706" s="278"/>
      <c r="V706" s="278"/>
      <c r="W706" s="278"/>
      <c r="X706" s="278"/>
      <c r="Y706" s="278"/>
      <c r="Z706" s="278"/>
    </row>
    <row r="707" spans="1:26" ht="13.2">
      <c r="A707" s="278" t="s">
        <v>1789</v>
      </c>
      <c r="B707" s="281">
        <v>44729</v>
      </c>
      <c r="C707" s="278" t="s">
        <v>2240</v>
      </c>
      <c r="D707" s="278">
        <v>40</v>
      </c>
      <c r="E707" s="278" t="s">
        <v>1470</v>
      </c>
      <c r="F707" s="280">
        <v>0.58333333333333337</v>
      </c>
      <c r="G707" s="281">
        <v>44733</v>
      </c>
      <c r="H707" s="278"/>
      <c r="I707" s="4" t="s">
        <v>99</v>
      </c>
      <c r="J707" s="278" t="s">
        <v>1455</v>
      </c>
      <c r="K707" s="282">
        <f t="shared" si="6"/>
        <v>6</v>
      </c>
      <c r="L707" s="278">
        <f t="shared" si="7"/>
        <v>2022</v>
      </c>
      <c r="M707" s="282">
        <f t="shared" ca="1" si="8"/>
        <v>4</v>
      </c>
      <c r="N707" s="282">
        <f>MONTH(Таблица10[[#This Row],[Дата погрузки]])</f>
        <v>6</v>
      </c>
      <c r="O707" s="278" t="str">
        <f>Таблица10[[#This Row],[плательщик ЖД тариф]]</f>
        <v>ТрансКонтейнер</v>
      </c>
      <c r="P707" s="278"/>
      <c r="Q707" s="278"/>
      <c r="R707" s="278"/>
      <c r="S707" s="278"/>
      <c r="T707" s="278"/>
      <c r="U707" s="278"/>
      <c r="V707" s="278"/>
      <c r="W707" s="278"/>
      <c r="X707" s="278"/>
      <c r="Y707" s="278"/>
      <c r="Z707" s="278"/>
    </row>
    <row r="708" spans="1:26" ht="13.2">
      <c r="A708" s="278" t="s">
        <v>1589</v>
      </c>
      <c r="B708" s="281">
        <v>44729</v>
      </c>
      <c r="C708" s="278" t="s">
        <v>2241</v>
      </c>
      <c r="D708" s="278">
        <v>40</v>
      </c>
      <c r="E708" s="278" t="s">
        <v>1470</v>
      </c>
      <c r="F708" s="280">
        <v>0.41666666666666669</v>
      </c>
      <c r="G708" s="281">
        <v>44733</v>
      </c>
      <c r="H708" s="278"/>
      <c r="I708" s="4" t="s">
        <v>99</v>
      </c>
      <c r="J708" s="278" t="s">
        <v>1455</v>
      </c>
      <c r="K708" s="282">
        <f t="shared" si="6"/>
        <v>6</v>
      </c>
      <c r="L708" s="278">
        <f t="shared" si="7"/>
        <v>2022</v>
      </c>
      <c r="M708" s="282">
        <f t="shared" ca="1" si="8"/>
        <v>4</v>
      </c>
      <c r="N708" s="282">
        <f>MONTH(Таблица10[[#This Row],[Дата погрузки]])</f>
        <v>6</v>
      </c>
      <c r="O708" s="278" t="str">
        <f>Таблица10[[#This Row],[плательщик ЖД тариф]]</f>
        <v>ТрансКонтейнер</v>
      </c>
      <c r="P708" s="278"/>
      <c r="Q708" s="278"/>
      <c r="R708" s="278"/>
      <c r="S708" s="278"/>
      <c r="T708" s="278"/>
      <c r="U708" s="278"/>
      <c r="V708" s="278"/>
      <c r="W708" s="278"/>
      <c r="X708" s="278"/>
      <c r="Y708" s="278"/>
      <c r="Z708" s="278"/>
    </row>
    <row r="709" spans="1:26" ht="13.2">
      <c r="A709" s="278" t="s">
        <v>1473</v>
      </c>
      <c r="B709" s="281">
        <v>44730</v>
      </c>
      <c r="C709" s="278" t="s">
        <v>2242</v>
      </c>
      <c r="D709" s="278">
        <v>40</v>
      </c>
      <c r="E709" s="278" t="s">
        <v>1507</v>
      </c>
      <c r="F709" s="280">
        <v>0.375</v>
      </c>
      <c r="G709" s="281">
        <v>44734</v>
      </c>
      <c r="H709" s="278"/>
      <c r="I709" s="285" t="s">
        <v>117</v>
      </c>
      <c r="J709" s="278" t="s">
        <v>1455</v>
      </c>
      <c r="K709" s="282">
        <f t="shared" si="6"/>
        <v>6</v>
      </c>
      <c r="L709" s="278">
        <f t="shared" si="7"/>
        <v>2022</v>
      </c>
      <c r="M709" s="282">
        <f t="shared" ca="1" si="8"/>
        <v>4</v>
      </c>
      <c r="N709" s="282">
        <f>MONTH(Таблица10[[#This Row],[Дата погрузки]])</f>
        <v>6</v>
      </c>
      <c r="O709" s="278" t="str">
        <f>Таблица10[[#This Row],[плательщик ЖД тариф]]</f>
        <v>Евросиб</v>
      </c>
      <c r="P709" s="278"/>
      <c r="Q709" s="278"/>
      <c r="R709" s="278"/>
      <c r="S709" s="278"/>
      <c r="T709" s="278"/>
      <c r="U709" s="278"/>
      <c r="V709" s="278"/>
      <c r="W709" s="278"/>
      <c r="X709" s="278"/>
      <c r="Y709" s="278"/>
      <c r="Z709" s="278"/>
    </row>
    <row r="710" spans="1:26" ht="13.2">
      <c r="A710" s="278" t="s">
        <v>1471</v>
      </c>
      <c r="B710" s="281">
        <v>44730</v>
      </c>
      <c r="C710" s="278" t="s">
        <v>2243</v>
      </c>
      <c r="D710" s="278">
        <v>40</v>
      </c>
      <c r="E710" s="278" t="s">
        <v>2183</v>
      </c>
      <c r="F710" s="280">
        <v>0.41666666666666669</v>
      </c>
      <c r="G710" s="281">
        <v>44733</v>
      </c>
      <c r="H710" s="278"/>
      <c r="I710" s="4" t="s">
        <v>99</v>
      </c>
      <c r="J710" s="278" t="s">
        <v>1455</v>
      </c>
      <c r="K710" s="282">
        <f t="shared" si="6"/>
        <v>6</v>
      </c>
      <c r="L710" s="278">
        <f t="shared" si="7"/>
        <v>2022</v>
      </c>
      <c r="M710" s="282">
        <f t="shared" ca="1" si="8"/>
        <v>3</v>
      </c>
      <c r="N710" s="282">
        <f>MONTH(Таблица10[[#This Row],[Дата погрузки]])</f>
        <v>6</v>
      </c>
      <c r="O710" s="278" t="str">
        <f>Таблица10[[#This Row],[плательщик ЖД тариф]]</f>
        <v>ТрансКонтейнер</v>
      </c>
      <c r="P710" s="278"/>
      <c r="Q710" s="278"/>
      <c r="R710" s="278"/>
      <c r="S710" s="278"/>
      <c r="T710" s="278"/>
      <c r="U710" s="278"/>
      <c r="V710" s="278"/>
      <c r="W710" s="278"/>
      <c r="X710" s="278"/>
      <c r="Y710" s="278"/>
      <c r="Z710" s="278"/>
    </row>
    <row r="711" spans="1:26" ht="13.2">
      <c r="A711" s="278" t="s">
        <v>1456</v>
      </c>
      <c r="B711" s="281">
        <v>44729</v>
      </c>
      <c r="C711" s="278" t="s">
        <v>2244</v>
      </c>
      <c r="D711" s="278">
        <v>40</v>
      </c>
      <c r="E711" s="278" t="s">
        <v>1537</v>
      </c>
      <c r="F711" s="280">
        <v>4.1666666666666664E-2</v>
      </c>
      <c r="G711" s="281">
        <v>44733</v>
      </c>
      <c r="H711" s="278"/>
      <c r="I711" s="4" t="s">
        <v>99</v>
      </c>
      <c r="J711" s="278" t="s">
        <v>1455</v>
      </c>
      <c r="K711" s="282">
        <f t="shared" si="6"/>
        <v>6</v>
      </c>
      <c r="L711" s="278">
        <f t="shared" si="7"/>
        <v>2022</v>
      </c>
      <c r="M711" s="282">
        <f t="shared" ca="1" si="8"/>
        <v>4</v>
      </c>
      <c r="N711" s="282">
        <f>MONTH(Таблица10[[#This Row],[Дата погрузки]])</f>
        <v>6</v>
      </c>
      <c r="O711" s="278" t="str">
        <f>Таблица10[[#This Row],[плательщик ЖД тариф]]</f>
        <v>ТрансКонтейнер</v>
      </c>
      <c r="P711" s="278"/>
      <c r="Q711" s="278"/>
      <c r="R711" s="278"/>
      <c r="S711" s="278"/>
      <c r="T711" s="278"/>
      <c r="U711" s="278"/>
      <c r="V711" s="278"/>
      <c r="W711" s="278"/>
      <c r="X711" s="278"/>
      <c r="Y711" s="278"/>
      <c r="Z711" s="278"/>
    </row>
    <row r="712" spans="1:26" ht="17.25" customHeight="1">
      <c r="A712" s="278" t="s">
        <v>1589</v>
      </c>
      <c r="B712" s="281">
        <v>44732</v>
      </c>
      <c r="C712" s="278" t="s">
        <v>2245</v>
      </c>
      <c r="D712" s="278">
        <v>40</v>
      </c>
      <c r="E712" s="278" t="s">
        <v>1568</v>
      </c>
      <c r="F712" s="280">
        <v>0.41666666666666669</v>
      </c>
      <c r="G712" s="281">
        <v>44735</v>
      </c>
      <c r="H712" s="278"/>
      <c r="I712" s="4" t="s">
        <v>99</v>
      </c>
      <c r="J712" s="278" t="s">
        <v>1455</v>
      </c>
      <c r="K712" s="282">
        <f t="shared" si="6"/>
        <v>6</v>
      </c>
      <c r="L712" s="278">
        <f t="shared" si="7"/>
        <v>2022</v>
      </c>
      <c r="M712" s="282">
        <f t="shared" ca="1" si="8"/>
        <v>3</v>
      </c>
      <c r="N712" s="282">
        <f>MONTH(Таблица10[[#This Row],[Дата погрузки]])</f>
        <v>6</v>
      </c>
      <c r="O712" s="278" t="str">
        <f>Таблица10[[#This Row],[плательщик ЖД тариф]]</f>
        <v>ТрансКонтейнер</v>
      </c>
      <c r="P712" s="278"/>
      <c r="Q712" s="278"/>
      <c r="R712" s="278"/>
      <c r="S712" s="278"/>
      <c r="T712" s="278"/>
      <c r="U712" s="278"/>
      <c r="V712" s="278"/>
      <c r="W712" s="278"/>
      <c r="X712" s="278"/>
      <c r="Y712" s="278"/>
      <c r="Z712" s="278"/>
    </row>
    <row r="713" spans="1:26" ht="13.2">
      <c r="A713" s="278" t="s">
        <v>1466</v>
      </c>
      <c r="B713" s="281">
        <v>44732</v>
      </c>
      <c r="C713" s="278" t="s">
        <v>2246</v>
      </c>
      <c r="D713" s="278">
        <v>40</v>
      </c>
      <c r="E713" s="278" t="s">
        <v>2183</v>
      </c>
      <c r="F713" s="280"/>
      <c r="G713" s="281">
        <v>44735</v>
      </c>
      <c r="H713" s="278"/>
      <c r="I713" s="4" t="s">
        <v>99</v>
      </c>
      <c r="J713" s="278" t="s">
        <v>1455</v>
      </c>
      <c r="K713" s="282">
        <f t="shared" si="6"/>
        <v>6</v>
      </c>
      <c r="L713" s="278">
        <f t="shared" si="7"/>
        <v>2022</v>
      </c>
      <c r="M713" s="282">
        <f t="shared" ca="1" si="8"/>
        <v>3</v>
      </c>
      <c r="N713" s="282">
        <f>MONTH(Таблица10[[#This Row],[Дата погрузки]])</f>
        <v>6</v>
      </c>
      <c r="O713" s="278" t="str">
        <f>Таблица10[[#This Row],[плательщик ЖД тариф]]</f>
        <v>ТрансКонтейнер</v>
      </c>
      <c r="P713" s="278"/>
      <c r="Q713" s="278"/>
      <c r="R713" s="278"/>
      <c r="S713" s="278"/>
      <c r="T713" s="278"/>
      <c r="U713" s="278"/>
      <c r="V713" s="278"/>
      <c r="W713" s="278"/>
      <c r="X713" s="278"/>
      <c r="Y713" s="278"/>
      <c r="Z713" s="278"/>
    </row>
    <row r="714" spans="1:26" ht="13.2">
      <c r="A714" s="278" t="s">
        <v>1466</v>
      </c>
      <c r="B714" s="281">
        <v>44732</v>
      </c>
      <c r="C714" s="278" t="s">
        <v>2247</v>
      </c>
      <c r="D714" s="278">
        <v>40</v>
      </c>
      <c r="E714" s="278" t="s">
        <v>2183</v>
      </c>
      <c r="F714" s="280"/>
      <c r="G714" s="281">
        <v>44735</v>
      </c>
      <c r="H714" s="278"/>
      <c r="I714" s="4" t="s">
        <v>99</v>
      </c>
      <c r="J714" s="278" t="s">
        <v>1455</v>
      </c>
      <c r="K714" s="282">
        <f t="shared" si="6"/>
        <v>6</v>
      </c>
      <c r="L714" s="278">
        <f t="shared" si="7"/>
        <v>2022</v>
      </c>
      <c r="M714" s="282">
        <f t="shared" ca="1" si="8"/>
        <v>3</v>
      </c>
      <c r="N714" s="282">
        <f>MONTH(Таблица10[[#This Row],[Дата погрузки]])</f>
        <v>6</v>
      </c>
      <c r="O714" s="278" t="str">
        <f>Таблица10[[#This Row],[плательщик ЖД тариф]]</f>
        <v>ТрансКонтейнер</v>
      </c>
      <c r="P714" s="278"/>
      <c r="Q714" s="278"/>
      <c r="R714" s="278"/>
      <c r="S714" s="278"/>
      <c r="T714" s="278"/>
      <c r="U714" s="278"/>
      <c r="V714" s="278"/>
      <c r="W714" s="278"/>
      <c r="X714" s="278"/>
      <c r="Y714" s="278"/>
      <c r="Z714" s="278"/>
    </row>
    <row r="715" spans="1:26" ht="13.2">
      <c r="A715" s="278" t="s">
        <v>1934</v>
      </c>
      <c r="B715" s="281">
        <v>44732</v>
      </c>
      <c r="C715" s="278" t="s">
        <v>2248</v>
      </c>
      <c r="D715" s="278">
        <v>40</v>
      </c>
      <c r="E715" s="278" t="s">
        <v>1650</v>
      </c>
      <c r="F715" s="280"/>
      <c r="G715" s="281">
        <v>44735</v>
      </c>
      <c r="H715" s="278"/>
      <c r="I715" s="4" t="s">
        <v>99</v>
      </c>
      <c r="J715" s="278" t="s">
        <v>1455</v>
      </c>
      <c r="K715" s="282">
        <f t="shared" si="6"/>
        <v>6</v>
      </c>
      <c r="L715" s="278">
        <f t="shared" si="7"/>
        <v>2022</v>
      </c>
      <c r="M715" s="282">
        <f t="shared" ca="1" si="8"/>
        <v>3</v>
      </c>
      <c r="N715" s="282">
        <f>MONTH(Таблица10[[#This Row],[Дата погрузки]])</f>
        <v>6</v>
      </c>
      <c r="O715" s="278" t="str">
        <f>Таблица10[[#This Row],[плательщик ЖД тариф]]</f>
        <v>ТрансКонтейнер</v>
      </c>
      <c r="P715" s="278"/>
      <c r="Q715" s="278"/>
      <c r="R715" s="278"/>
      <c r="S715" s="278"/>
      <c r="T715" s="278"/>
      <c r="U715" s="278"/>
      <c r="V715" s="278"/>
      <c r="W715" s="278"/>
      <c r="X715" s="278"/>
      <c r="Y715" s="278"/>
      <c r="Z715" s="278"/>
    </row>
    <row r="716" spans="1:26" ht="13.2">
      <c r="A716" s="278" t="s">
        <v>1558</v>
      </c>
      <c r="B716" s="281">
        <v>44732</v>
      </c>
      <c r="C716" s="278" t="s">
        <v>2249</v>
      </c>
      <c r="D716" s="278">
        <v>40</v>
      </c>
      <c r="E716" s="278" t="s">
        <v>2183</v>
      </c>
      <c r="F716" s="280">
        <v>0.625</v>
      </c>
      <c r="G716" s="281">
        <v>44735</v>
      </c>
      <c r="H716" s="278"/>
      <c r="I716" s="4" t="s">
        <v>99</v>
      </c>
      <c r="J716" s="278" t="s">
        <v>1455</v>
      </c>
      <c r="K716" s="282">
        <f t="shared" si="6"/>
        <v>6</v>
      </c>
      <c r="L716" s="278">
        <f t="shared" si="7"/>
        <v>2022</v>
      </c>
      <c r="M716" s="282">
        <f t="shared" ca="1" si="8"/>
        <v>3</v>
      </c>
      <c r="N716" s="282">
        <f>MONTH(Таблица10[[#This Row],[Дата погрузки]])</f>
        <v>6</v>
      </c>
      <c r="O716" s="278" t="str">
        <f>Таблица10[[#This Row],[плательщик ЖД тариф]]</f>
        <v>ТрансКонтейнер</v>
      </c>
      <c r="P716" s="278"/>
      <c r="Q716" s="278"/>
      <c r="R716" s="278"/>
      <c r="S716" s="278"/>
      <c r="T716" s="278"/>
      <c r="U716" s="278"/>
      <c r="V716" s="278"/>
      <c r="W716" s="278"/>
      <c r="X716" s="278"/>
      <c r="Y716" s="278"/>
      <c r="Z716" s="278"/>
    </row>
    <row r="717" spans="1:26" ht="13.2">
      <c r="A717" s="278" t="s">
        <v>1456</v>
      </c>
      <c r="B717" s="281">
        <v>44732</v>
      </c>
      <c r="C717" s="278" t="s">
        <v>2250</v>
      </c>
      <c r="D717" s="278">
        <v>40</v>
      </c>
      <c r="E717" s="278" t="s">
        <v>2209</v>
      </c>
      <c r="F717" s="280">
        <v>0.875</v>
      </c>
      <c r="G717" s="281">
        <v>44738</v>
      </c>
      <c r="H717" s="278"/>
      <c r="I717" s="278" t="s">
        <v>115</v>
      </c>
      <c r="J717" s="278" t="s">
        <v>1455</v>
      </c>
      <c r="K717" s="282">
        <f t="shared" si="6"/>
        <v>6</v>
      </c>
      <c r="L717" s="278">
        <f t="shared" si="7"/>
        <v>2022</v>
      </c>
      <c r="M717" s="282">
        <f t="shared" ca="1" si="8"/>
        <v>6</v>
      </c>
      <c r="N717" s="282">
        <f>MONTH(Таблица10[[#This Row],[Дата погрузки]])</f>
        <v>6</v>
      </c>
      <c r="O717" s="278" t="str">
        <f>Таблица10[[#This Row],[плательщик ЖД тариф]]</f>
        <v>РЖД БА</v>
      </c>
      <c r="P717" s="278"/>
      <c r="Q717" s="278"/>
      <c r="R717" s="278"/>
      <c r="S717" s="278"/>
      <c r="T717" s="278"/>
      <c r="U717" s="278"/>
      <c r="V717" s="278"/>
      <c r="W717" s="278"/>
      <c r="X717" s="278"/>
      <c r="Y717" s="278"/>
      <c r="Z717" s="278"/>
    </row>
    <row r="718" spans="1:26" ht="13.2">
      <c r="A718" s="278" t="s">
        <v>1456</v>
      </c>
      <c r="B718" s="281">
        <v>44732</v>
      </c>
      <c r="C718" s="278" t="s">
        <v>2251</v>
      </c>
      <c r="D718" s="278">
        <v>40</v>
      </c>
      <c r="E718" s="278" t="s">
        <v>2209</v>
      </c>
      <c r="F718" s="280">
        <v>0.875</v>
      </c>
      <c r="G718" s="281">
        <v>44738</v>
      </c>
      <c r="H718" s="278"/>
      <c r="I718" s="278" t="s">
        <v>115</v>
      </c>
      <c r="J718" s="278" t="s">
        <v>1455</v>
      </c>
      <c r="K718" s="282">
        <f t="shared" si="6"/>
        <v>6</v>
      </c>
      <c r="L718" s="278">
        <f t="shared" si="7"/>
        <v>2022</v>
      </c>
      <c r="M718" s="282">
        <f t="shared" ca="1" si="8"/>
        <v>6</v>
      </c>
      <c r="N718" s="282">
        <f>MONTH(Таблица10[[#This Row],[Дата погрузки]])</f>
        <v>6</v>
      </c>
      <c r="O718" s="278" t="str">
        <f>Таблица10[[#This Row],[плательщик ЖД тариф]]</f>
        <v>РЖД БА</v>
      </c>
      <c r="P718" s="278"/>
      <c r="Q718" s="278"/>
      <c r="R718" s="278"/>
      <c r="S718" s="278"/>
      <c r="T718" s="278"/>
      <c r="U718" s="278"/>
      <c r="V718" s="278"/>
      <c r="W718" s="278"/>
      <c r="X718" s="278"/>
      <c r="Y718" s="278"/>
      <c r="Z718" s="278"/>
    </row>
    <row r="719" spans="1:26" ht="13.2">
      <c r="A719" s="278" t="s">
        <v>1456</v>
      </c>
      <c r="B719" s="281">
        <v>44732</v>
      </c>
      <c r="C719" s="278" t="s">
        <v>2252</v>
      </c>
      <c r="D719" s="278">
        <v>40</v>
      </c>
      <c r="E719" s="278" t="s">
        <v>2209</v>
      </c>
      <c r="F719" s="280">
        <v>4.1666666666666664E-2</v>
      </c>
      <c r="G719" s="281">
        <v>44738</v>
      </c>
      <c r="H719" s="278"/>
      <c r="I719" s="278" t="s">
        <v>115</v>
      </c>
      <c r="J719" s="278" t="s">
        <v>1455</v>
      </c>
      <c r="K719" s="282">
        <f t="shared" si="6"/>
        <v>6</v>
      </c>
      <c r="L719" s="278">
        <f t="shared" si="7"/>
        <v>2022</v>
      </c>
      <c r="M719" s="282">
        <f t="shared" ca="1" si="8"/>
        <v>6</v>
      </c>
      <c r="N719" s="282">
        <f>MONTH(Таблица10[[#This Row],[Дата погрузки]])</f>
        <v>6</v>
      </c>
      <c r="O719" s="278" t="str">
        <f>Таблица10[[#This Row],[плательщик ЖД тариф]]</f>
        <v>РЖД БА</v>
      </c>
      <c r="P719" s="278"/>
      <c r="Q719" s="278"/>
      <c r="R719" s="278"/>
      <c r="S719" s="278"/>
      <c r="T719" s="278"/>
      <c r="U719" s="278"/>
      <c r="V719" s="278"/>
      <c r="W719" s="278"/>
      <c r="X719" s="278"/>
      <c r="Y719" s="278"/>
      <c r="Z719" s="278"/>
    </row>
    <row r="720" spans="1:26" ht="13.2">
      <c r="A720" s="278" t="s">
        <v>1589</v>
      </c>
      <c r="B720" s="281">
        <v>44733</v>
      </c>
      <c r="C720" s="278" t="s">
        <v>2253</v>
      </c>
      <c r="D720" s="278">
        <v>40</v>
      </c>
      <c r="E720" s="278" t="s">
        <v>2209</v>
      </c>
      <c r="F720" s="280">
        <v>0.41666666666666669</v>
      </c>
      <c r="G720" s="281">
        <v>44738</v>
      </c>
      <c r="H720" s="278"/>
      <c r="I720" s="278" t="s">
        <v>115</v>
      </c>
      <c r="J720" s="278" t="s">
        <v>1455</v>
      </c>
      <c r="K720" s="282">
        <f t="shared" si="6"/>
        <v>6</v>
      </c>
      <c r="L720" s="278">
        <f t="shared" si="7"/>
        <v>2022</v>
      </c>
      <c r="M720" s="282">
        <f t="shared" ca="1" si="8"/>
        <v>5</v>
      </c>
      <c r="N720" s="282">
        <f>MONTH(Таблица10[[#This Row],[Дата погрузки]])</f>
        <v>6</v>
      </c>
      <c r="O720" s="278" t="str">
        <f>Таблица10[[#This Row],[плательщик ЖД тариф]]</f>
        <v>РЖД БА</v>
      </c>
      <c r="P720" s="278"/>
      <c r="Q720" s="278"/>
      <c r="R720" s="278"/>
      <c r="S720" s="278"/>
      <c r="T720" s="278"/>
      <c r="U720" s="278"/>
      <c r="V720" s="278"/>
      <c r="W720" s="278"/>
      <c r="X720" s="278"/>
      <c r="Y720" s="278"/>
      <c r="Z720" s="278"/>
    </row>
    <row r="721" spans="1:26" ht="13.2">
      <c r="A721" s="278" t="s">
        <v>1934</v>
      </c>
      <c r="B721" s="281">
        <v>44733</v>
      </c>
      <c r="C721" s="278" t="s">
        <v>2254</v>
      </c>
      <c r="D721" s="278">
        <v>40</v>
      </c>
      <c r="E721" s="278" t="s">
        <v>2209</v>
      </c>
      <c r="F721" s="280"/>
      <c r="G721" s="281">
        <v>44738</v>
      </c>
      <c r="H721" s="278"/>
      <c r="I721" s="278" t="s">
        <v>115</v>
      </c>
      <c r="J721" s="278" t="s">
        <v>1455</v>
      </c>
      <c r="K721" s="282">
        <f t="shared" si="6"/>
        <v>6</v>
      </c>
      <c r="L721" s="278">
        <f t="shared" si="7"/>
        <v>2022</v>
      </c>
      <c r="M721" s="282">
        <f t="shared" ca="1" si="8"/>
        <v>5</v>
      </c>
      <c r="N721" s="282">
        <f>MONTH(Таблица10[[#This Row],[Дата погрузки]])</f>
        <v>6</v>
      </c>
      <c r="O721" s="278" t="str">
        <f>Таблица10[[#This Row],[плательщик ЖД тариф]]</f>
        <v>РЖД БА</v>
      </c>
      <c r="P721" s="278"/>
      <c r="Q721" s="278"/>
      <c r="R721" s="278"/>
      <c r="S721" s="278"/>
      <c r="T721" s="278"/>
      <c r="U721" s="278"/>
      <c r="V721" s="278"/>
      <c r="W721" s="278"/>
      <c r="X721" s="278"/>
      <c r="Y721" s="278"/>
      <c r="Z721" s="278"/>
    </row>
    <row r="722" spans="1:26" ht="13.2">
      <c r="A722" s="278" t="s">
        <v>1934</v>
      </c>
      <c r="B722" s="281">
        <v>44733</v>
      </c>
      <c r="C722" s="278" t="s">
        <v>2255</v>
      </c>
      <c r="D722" s="278">
        <v>40</v>
      </c>
      <c r="E722" s="278" t="s">
        <v>2209</v>
      </c>
      <c r="F722" s="280"/>
      <c r="G722" s="281">
        <v>44738</v>
      </c>
      <c r="H722" s="278"/>
      <c r="I722" s="278" t="s">
        <v>115</v>
      </c>
      <c r="J722" s="278" t="s">
        <v>1455</v>
      </c>
      <c r="K722" s="282">
        <f t="shared" si="6"/>
        <v>6</v>
      </c>
      <c r="L722" s="278">
        <f t="shared" si="7"/>
        <v>2022</v>
      </c>
      <c r="M722" s="282">
        <f t="shared" ca="1" si="8"/>
        <v>5</v>
      </c>
      <c r="N722" s="282">
        <f>MONTH(Таблица10[[#This Row],[Дата погрузки]])</f>
        <v>6</v>
      </c>
      <c r="O722" s="278" t="str">
        <f>Таблица10[[#This Row],[плательщик ЖД тариф]]</f>
        <v>РЖД БА</v>
      </c>
      <c r="P722" s="278"/>
      <c r="Q722" s="278"/>
      <c r="R722" s="278"/>
      <c r="S722" s="278"/>
      <c r="T722" s="278"/>
      <c r="U722" s="278"/>
      <c r="V722" s="278"/>
      <c r="W722" s="278"/>
      <c r="X722" s="278"/>
      <c r="Y722" s="278"/>
      <c r="Z722" s="278"/>
    </row>
    <row r="723" spans="1:26" ht="13.2">
      <c r="A723" s="278" t="s">
        <v>1466</v>
      </c>
      <c r="B723" s="281">
        <v>44733</v>
      </c>
      <c r="C723" s="278" t="s">
        <v>2256</v>
      </c>
      <c r="D723" s="278">
        <v>40</v>
      </c>
      <c r="E723" s="278" t="s">
        <v>2209</v>
      </c>
      <c r="F723" s="280"/>
      <c r="G723" s="281">
        <v>44738</v>
      </c>
      <c r="H723" s="278"/>
      <c r="I723" s="278" t="s">
        <v>115</v>
      </c>
      <c r="J723" s="278" t="s">
        <v>1455</v>
      </c>
      <c r="K723" s="282">
        <f t="shared" si="6"/>
        <v>6</v>
      </c>
      <c r="L723" s="278">
        <f t="shared" si="7"/>
        <v>2022</v>
      </c>
      <c r="M723" s="282">
        <f t="shared" ca="1" si="8"/>
        <v>5</v>
      </c>
      <c r="N723" s="282">
        <f>MONTH(Таблица10[[#This Row],[Дата погрузки]])</f>
        <v>6</v>
      </c>
      <c r="O723" s="278" t="str">
        <f>Таблица10[[#This Row],[плательщик ЖД тариф]]</f>
        <v>РЖД БА</v>
      </c>
      <c r="P723" s="278"/>
      <c r="Q723" s="278"/>
      <c r="R723" s="278"/>
      <c r="S723" s="278"/>
      <c r="T723" s="278"/>
      <c r="U723" s="278"/>
      <c r="V723" s="278"/>
      <c r="W723" s="278"/>
      <c r="X723" s="278"/>
      <c r="Y723" s="278"/>
      <c r="Z723" s="278"/>
    </row>
    <row r="724" spans="1:26" ht="13.2">
      <c r="A724" s="278" t="s">
        <v>1466</v>
      </c>
      <c r="B724" s="281">
        <v>44733</v>
      </c>
      <c r="C724" s="278" t="s">
        <v>2257</v>
      </c>
      <c r="D724" s="278">
        <v>40</v>
      </c>
      <c r="E724" s="278" t="s">
        <v>2209</v>
      </c>
      <c r="F724" s="280"/>
      <c r="G724" s="281">
        <v>44738</v>
      </c>
      <c r="H724" s="278"/>
      <c r="I724" s="278" t="s">
        <v>115</v>
      </c>
      <c r="J724" s="278" t="s">
        <v>1455</v>
      </c>
      <c r="K724" s="282">
        <f t="shared" si="6"/>
        <v>6</v>
      </c>
      <c r="L724" s="278">
        <f t="shared" si="7"/>
        <v>2022</v>
      </c>
      <c r="M724" s="282">
        <f t="shared" ca="1" si="8"/>
        <v>5</v>
      </c>
      <c r="N724" s="282">
        <f>MONTH(Таблица10[[#This Row],[Дата погрузки]])</f>
        <v>6</v>
      </c>
      <c r="O724" s="278" t="str">
        <f>Таблица10[[#This Row],[плательщик ЖД тариф]]</f>
        <v>РЖД БА</v>
      </c>
      <c r="P724" s="278"/>
      <c r="Q724" s="278"/>
      <c r="R724" s="278"/>
      <c r="S724" s="278"/>
      <c r="T724" s="278"/>
      <c r="U724" s="278"/>
      <c r="V724" s="278"/>
      <c r="W724" s="278"/>
      <c r="X724" s="278"/>
      <c r="Y724" s="278"/>
      <c r="Z724" s="278"/>
    </row>
    <row r="725" spans="1:26" ht="13.2">
      <c r="A725" s="278" t="s">
        <v>1466</v>
      </c>
      <c r="B725" s="281">
        <v>44733</v>
      </c>
      <c r="C725" s="278" t="s">
        <v>2258</v>
      </c>
      <c r="D725" s="278">
        <v>40</v>
      </c>
      <c r="E725" s="278" t="s">
        <v>2209</v>
      </c>
      <c r="F725" s="280"/>
      <c r="G725" s="281">
        <v>44738</v>
      </c>
      <c r="H725" s="278"/>
      <c r="I725" s="278" t="s">
        <v>115</v>
      </c>
      <c r="J725" s="278" t="s">
        <v>1455</v>
      </c>
      <c r="K725" s="282">
        <f t="shared" si="6"/>
        <v>6</v>
      </c>
      <c r="L725" s="278">
        <f t="shared" si="7"/>
        <v>2022</v>
      </c>
      <c r="M725" s="282">
        <f t="shared" ca="1" si="8"/>
        <v>5</v>
      </c>
      <c r="N725" s="282">
        <f>MONTH(Таблица10[[#This Row],[Дата погрузки]])</f>
        <v>6</v>
      </c>
      <c r="O725" s="278" t="str">
        <f>Таблица10[[#This Row],[плательщик ЖД тариф]]</f>
        <v>РЖД БА</v>
      </c>
      <c r="P725" s="278"/>
      <c r="Q725" s="278"/>
      <c r="R725" s="278"/>
      <c r="S725" s="278"/>
      <c r="T725" s="278"/>
      <c r="U725" s="278"/>
      <c r="V725" s="278"/>
      <c r="W725" s="278"/>
      <c r="X725" s="278"/>
      <c r="Y725" s="278"/>
      <c r="Z725" s="278"/>
    </row>
    <row r="726" spans="1:26" ht="13.2">
      <c r="A726" s="278" t="s">
        <v>1497</v>
      </c>
      <c r="B726" s="281">
        <v>44733</v>
      </c>
      <c r="C726" s="278" t="s">
        <v>2259</v>
      </c>
      <c r="D726" s="278">
        <v>40</v>
      </c>
      <c r="E726" s="278" t="s">
        <v>1568</v>
      </c>
      <c r="F726" s="280">
        <v>0.58333333333333337</v>
      </c>
      <c r="G726" s="281">
        <v>44736</v>
      </c>
      <c r="H726" s="278"/>
      <c r="I726" s="4" t="s">
        <v>99</v>
      </c>
      <c r="J726" s="278" t="s">
        <v>1455</v>
      </c>
      <c r="K726" s="282">
        <f t="shared" si="6"/>
        <v>6</v>
      </c>
      <c r="L726" s="278">
        <f t="shared" si="7"/>
        <v>2022</v>
      </c>
      <c r="M726" s="282">
        <f t="shared" ca="1" si="8"/>
        <v>3</v>
      </c>
      <c r="N726" s="282">
        <f>MONTH(Таблица10[[#This Row],[Дата погрузки]])</f>
        <v>6</v>
      </c>
      <c r="O726" s="278" t="str">
        <f>Таблица10[[#This Row],[плательщик ЖД тариф]]</f>
        <v>ТрансКонтейнер</v>
      </c>
      <c r="P726" s="278"/>
      <c r="Q726" s="278"/>
      <c r="R726" s="278"/>
      <c r="S726" s="278"/>
      <c r="T726" s="278"/>
      <c r="U726" s="278"/>
      <c r="V726" s="278"/>
      <c r="W726" s="278"/>
      <c r="X726" s="278"/>
      <c r="Y726" s="278"/>
      <c r="Z726" s="278" t="s">
        <v>2260</v>
      </c>
    </row>
    <row r="727" spans="1:26" ht="13.2">
      <c r="A727" s="278" t="s">
        <v>1456</v>
      </c>
      <c r="B727" s="281">
        <v>44733</v>
      </c>
      <c r="C727" s="278" t="s">
        <v>2261</v>
      </c>
      <c r="D727" s="278">
        <v>40</v>
      </c>
      <c r="E727" s="278" t="s">
        <v>1568</v>
      </c>
      <c r="F727" s="280">
        <v>0.875</v>
      </c>
      <c r="G727" s="281">
        <v>44738</v>
      </c>
      <c r="H727" s="278"/>
      <c r="I727" s="4" t="s">
        <v>99</v>
      </c>
      <c r="J727" s="278" t="s">
        <v>1455</v>
      </c>
      <c r="K727" s="282">
        <f t="shared" si="6"/>
        <v>6</v>
      </c>
      <c r="L727" s="278">
        <f t="shared" si="7"/>
        <v>2022</v>
      </c>
      <c r="M727" s="282">
        <f t="shared" ca="1" si="8"/>
        <v>5</v>
      </c>
      <c r="N727" s="282">
        <f>MONTH(Таблица10[[#This Row],[Дата погрузки]])</f>
        <v>6</v>
      </c>
      <c r="O727" s="278" t="str">
        <f>Таблица10[[#This Row],[плательщик ЖД тариф]]</f>
        <v>ТрансКонтейнер</v>
      </c>
      <c r="P727" s="278"/>
      <c r="Q727" s="278"/>
      <c r="R727" s="278"/>
      <c r="S727" s="278"/>
      <c r="T727" s="278"/>
      <c r="U727" s="278"/>
      <c r="V727" s="278"/>
      <c r="W727" s="278"/>
      <c r="X727" s="278"/>
      <c r="Y727" s="278"/>
      <c r="Z727" s="278"/>
    </row>
    <row r="728" spans="1:26" ht="13.2">
      <c r="A728" s="278" t="s">
        <v>1456</v>
      </c>
      <c r="B728" s="281">
        <v>44733</v>
      </c>
      <c r="C728" s="278" t="s">
        <v>2262</v>
      </c>
      <c r="D728" s="278">
        <v>40</v>
      </c>
      <c r="E728" s="278" t="s">
        <v>2224</v>
      </c>
      <c r="F728" s="280">
        <v>0.99305555555555558</v>
      </c>
      <c r="G728" s="281">
        <v>44738</v>
      </c>
      <c r="H728" s="278"/>
      <c r="I728" s="285" t="s">
        <v>117</v>
      </c>
      <c r="J728" s="278" t="s">
        <v>1455</v>
      </c>
      <c r="K728" s="282">
        <f t="shared" si="6"/>
        <v>6</v>
      </c>
      <c r="L728" s="278">
        <f t="shared" si="7"/>
        <v>2022</v>
      </c>
      <c r="M728" s="282">
        <f t="shared" ca="1" si="8"/>
        <v>5</v>
      </c>
      <c r="N728" s="282">
        <f>MONTH(Таблица10[[#This Row],[Дата погрузки]])</f>
        <v>6</v>
      </c>
      <c r="O728" s="278" t="str">
        <f>Таблица10[[#This Row],[плательщик ЖД тариф]]</f>
        <v>Евросиб</v>
      </c>
      <c r="P728" s="278"/>
      <c r="Q728" s="278"/>
      <c r="R728" s="278"/>
      <c r="S728" s="278"/>
      <c r="T728" s="278"/>
      <c r="U728" s="278"/>
      <c r="V728" s="278"/>
      <c r="W728" s="278"/>
      <c r="X728" s="278"/>
      <c r="Y728" s="278"/>
      <c r="Z728" s="278"/>
    </row>
    <row r="729" spans="1:26" ht="13.2">
      <c r="A729" s="278" t="s">
        <v>1589</v>
      </c>
      <c r="B729" s="281">
        <v>44734</v>
      </c>
      <c r="C729" s="278" t="s">
        <v>2263</v>
      </c>
      <c r="D729" s="278">
        <v>40</v>
      </c>
      <c r="E729" s="278" t="s">
        <v>2224</v>
      </c>
      <c r="F729" s="280">
        <v>0.41666666666666669</v>
      </c>
      <c r="G729" s="281">
        <v>44738</v>
      </c>
      <c r="H729" s="278"/>
      <c r="I729" s="285" t="s">
        <v>117</v>
      </c>
      <c r="J729" s="278" t="s">
        <v>1455</v>
      </c>
      <c r="K729" s="282">
        <f t="shared" si="6"/>
        <v>6</v>
      </c>
      <c r="L729" s="278">
        <f t="shared" si="7"/>
        <v>2022</v>
      </c>
      <c r="M729" s="282">
        <f t="shared" ca="1" si="8"/>
        <v>4</v>
      </c>
      <c r="N729" s="282">
        <f>MONTH(Таблица10[[#This Row],[Дата погрузки]])</f>
        <v>6</v>
      </c>
      <c r="O729" s="278" t="str">
        <f>Таблица10[[#This Row],[плательщик ЖД тариф]]</f>
        <v>Евросиб</v>
      </c>
      <c r="P729" s="278"/>
      <c r="Q729" s="278"/>
      <c r="R729" s="278"/>
      <c r="S729" s="278"/>
      <c r="T729" s="278"/>
      <c r="U729" s="278"/>
      <c r="V729" s="278"/>
      <c r="W729" s="278"/>
      <c r="X729" s="278"/>
      <c r="Y729" s="278"/>
      <c r="Z729" s="278"/>
    </row>
    <row r="730" spans="1:26" ht="13.2">
      <c r="A730" s="278" t="s">
        <v>1589</v>
      </c>
      <c r="B730" s="281">
        <v>44734</v>
      </c>
      <c r="C730" s="278" t="s">
        <v>2264</v>
      </c>
      <c r="D730" s="278">
        <v>40</v>
      </c>
      <c r="E730" s="278" t="s">
        <v>2158</v>
      </c>
      <c r="F730" s="280">
        <v>0.625</v>
      </c>
      <c r="G730" s="281">
        <v>44738</v>
      </c>
      <c r="H730" s="278"/>
      <c r="I730" s="285" t="s">
        <v>117</v>
      </c>
      <c r="J730" s="278" t="s">
        <v>1455</v>
      </c>
      <c r="K730" s="282">
        <f t="shared" si="6"/>
        <v>6</v>
      </c>
      <c r="L730" s="278">
        <f t="shared" si="7"/>
        <v>2022</v>
      </c>
      <c r="M730" s="282">
        <f t="shared" ca="1" si="8"/>
        <v>4</v>
      </c>
      <c r="N730" s="282">
        <f>MONTH(Таблица10[[#This Row],[Дата погрузки]])</f>
        <v>6</v>
      </c>
      <c r="O730" s="278" t="str">
        <f>Таблица10[[#This Row],[плательщик ЖД тариф]]</f>
        <v>Евросиб</v>
      </c>
      <c r="P730" s="278"/>
      <c r="Q730" s="278"/>
      <c r="R730" s="278"/>
      <c r="S730" s="278"/>
      <c r="T730" s="278"/>
      <c r="U730" s="278"/>
      <c r="V730" s="278"/>
      <c r="W730" s="278"/>
      <c r="X730" s="278"/>
      <c r="Y730" s="278"/>
      <c r="Z730" s="278"/>
    </row>
    <row r="731" spans="1:26" ht="13.2">
      <c r="A731" s="278" t="s">
        <v>1456</v>
      </c>
      <c r="B731" s="281">
        <v>44734</v>
      </c>
      <c r="C731" s="278" t="s">
        <v>2265</v>
      </c>
      <c r="D731" s="278">
        <v>40</v>
      </c>
      <c r="E731" s="278" t="s">
        <v>2224</v>
      </c>
      <c r="F731" s="280">
        <v>0.875</v>
      </c>
      <c r="G731" s="281">
        <v>44738</v>
      </c>
      <c r="H731" s="278"/>
      <c r="I731" s="285" t="s">
        <v>117</v>
      </c>
      <c r="J731" s="278" t="s">
        <v>1455</v>
      </c>
      <c r="K731" s="282">
        <f t="shared" si="6"/>
        <v>6</v>
      </c>
      <c r="L731" s="278">
        <f t="shared" si="7"/>
        <v>2022</v>
      </c>
      <c r="M731" s="282">
        <f t="shared" ca="1" si="8"/>
        <v>4</v>
      </c>
      <c r="N731" s="282">
        <f>MONTH(Таблица10[[#This Row],[Дата погрузки]])</f>
        <v>6</v>
      </c>
      <c r="O731" s="278" t="str">
        <f>Таблица10[[#This Row],[плательщик ЖД тариф]]</f>
        <v>Евросиб</v>
      </c>
      <c r="P731" s="278"/>
      <c r="Q731" s="278"/>
      <c r="R731" s="278"/>
      <c r="S731" s="278"/>
      <c r="T731" s="278"/>
      <c r="U731" s="278"/>
      <c r="V731" s="278"/>
      <c r="W731" s="278"/>
      <c r="X731" s="278"/>
      <c r="Y731" s="278"/>
      <c r="Z731" s="278"/>
    </row>
    <row r="732" spans="1:26" ht="13.2">
      <c r="A732" s="278" t="s">
        <v>1558</v>
      </c>
      <c r="B732" s="281">
        <v>44734</v>
      </c>
      <c r="C732" s="278" t="s">
        <v>2266</v>
      </c>
      <c r="D732" s="278">
        <v>40</v>
      </c>
      <c r="E732" s="278" t="s">
        <v>2224</v>
      </c>
      <c r="F732" s="280">
        <v>0.5</v>
      </c>
      <c r="G732" s="281">
        <v>44738</v>
      </c>
      <c r="H732" s="278"/>
      <c r="I732" s="285" t="s">
        <v>117</v>
      </c>
      <c r="J732" s="278" t="s">
        <v>1455</v>
      </c>
      <c r="K732" s="282">
        <f t="shared" si="6"/>
        <v>6</v>
      </c>
      <c r="L732" s="278">
        <f t="shared" si="7"/>
        <v>2022</v>
      </c>
      <c r="M732" s="282">
        <f t="shared" ca="1" si="8"/>
        <v>4</v>
      </c>
      <c r="N732" s="282">
        <f>MONTH(Таблица10[[#This Row],[Дата погрузки]])</f>
        <v>6</v>
      </c>
      <c r="O732" s="278" t="str">
        <f>Таблица10[[#This Row],[плательщик ЖД тариф]]</f>
        <v>Евросиб</v>
      </c>
      <c r="P732" s="278"/>
      <c r="Q732" s="278"/>
      <c r="R732" s="278"/>
      <c r="S732" s="278"/>
      <c r="T732" s="278"/>
      <c r="U732" s="278"/>
      <c r="V732" s="278"/>
      <c r="W732" s="278"/>
      <c r="X732" s="278"/>
      <c r="Y732" s="278"/>
      <c r="Z732" s="278"/>
    </row>
    <row r="733" spans="1:26" ht="13.2">
      <c r="A733" s="278" t="s">
        <v>1466</v>
      </c>
      <c r="B733" s="281">
        <v>44734</v>
      </c>
      <c r="C733" s="278" t="s">
        <v>2267</v>
      </c>
      <c r="D733" s="278">
        <v>40</v>
      </c>
      <c r="E733" s="278" t="s">
        <v>2224</v>
      </c>
      <c r="F733" s="280"/>
      <c r="G733" s="281">
        <v>44738</v>
      </c>
      <c r="H733" s="278"/>
      <c r="I733" s="285" t="s">
        <v>117</v>
      </c>
      <c r="J733" s="278" t="s">
        <v>1455</v>
      </c>
      <c r="K733" s="282">
        <f t="shared" si="6"/>
        <v>6</v>
      </c>
      <c r="L733" s="278">
        <f t="shared" si="7"/>
        <v>2022</v>
      </c>
      <c r="M733" s="282">
        <f t="shared" ca="1" si="8"/>
        <v>4</v>
      </c>
      <c r="N733" s="282">
        <f>MONTH(Таблица10[[#This Row],[Дата погрузки]])</f>
        <v>6</v>
      </c>
      <c r="O733" s="278" t="str">
        <f>Таблица10[[#This Row],[плательщик ЖД тариф]]</f>
        <v>Евросиб</v>
      </c>
      <c r="P733" s="278"/>
      <c r="Q733" s="278"/>
      <c r="R733" s="278"/>
      <c r="S733" s="278"/>
      <c r="T733" s="278"/>
      <c r="U733" s="278"/>
      <c r="V733" s="278"/>
      <c r="W733" s="278"/>
      <c r="X733" s="278"/>
      <c r="Y733" s="278"/>
      <c r="Z733" s="278"/>
    </row>
    <row r="734" spans="1:26" ht="13.2">
      <c r="A734" s="278" t="s">
        <v>1456</v>
      </c>
      <c r="B734" s="281">
        <v>44734</v>
      </c>
      <c r="C734" s="278" t="s">
        <v>2268</v>
      </c>
      <c r="D734" s="278">
        <v>40</v>
      </c>
      <c r="E734" s="278" t="s">
        <v>1568</v>
      </c>
      <c r="F734" s="280">
        <v>0.54166666666666663</v>
      </c>
      <c r="G734" s="281">
        <v>44736</v>
      </c>
      <c r="H734" s="278"/>
      <c r="I734" s="4" t="s">
        <v>99</v>
      </c>
      <c r="J734" s="278" t="s">
        <v>1455</v>
      </c>
      <c r="K734" s="282">
        <f t="shared" si="6"/>
        <v>6</v>
      </c>
      <c r="L734" s="278">
        <f t="shared" si="7"/>
        <v>2022</v>
      </c>
      <c r="M734" s="282">
        <f t="shared" ca="1" si="8"/>
        <v>2</v>
      </c>
      <c r="N734" s="282">
        <f>MONTH(Таблица10[[#This Row],[Дата погрузки]])</f>
        <v>6</v>
      </c>
      <c r="O734" s="278" t="str">
        <f>Таблица10[[#This Row],[плательщик ЖД тариф]]</f>
        <v>ТрансКонтейнер</v>
      </c>
      <c r="P734" s="278"/>
      <c r="Q734" s="278"/>
      <c r="R734" s="278"/>
      <c r="S734" s="278"/>
      <c r="T734" s="278"/>
      <c r="U734" s="278"/>
      <c r="V734" s="278"/>
      <c r="W734" s="278"/>
      <c r="X734" s="278"/>
      <c r="Y734" s="278"/>
      <c r="Z734" s="278"/>
    </row>
    <row r="735" spans="1:26" ht="13.2">
      <c r="A735" s="278" t="s">
        <v>1589</v>
      </c>
      <c r="B735" s="281">
        <v>44735</v>
      </c>
      <c r="C735" s="278" t="s">
        <v>2269</v>
      </c>
      <c r="D735" s="278">
        <v>40</v>
      </c>
      <c r="E735" s="278" t="s">
        <v>1568</v>
      </c>
      <c r="F735" s="280">
        <v>0.41666666666666669</v>
      </c>
      <c r="G735" s="281">
        <v>44736</v>
      </c>
      <c r="H735" s="278"/>
      <c r="I735" s="4" t="s">
        <v>99</v>
      </c>
      <c r="J735" s="278" t="s">
        <v>1455</v>
      </c>
      <c r="K735" s="282">
        <f t="shared" si="6"/>
        <v>6</v>
      </c>
      <c r="L735" s="278">
        <f t="shared" si="7"/>
        <v>2022</v>
      </c>
      <c r="M735" s="282">
        <f t="shared" ca="1" si="8"/>
        <v>1</v>
      </c>
      <c r="N735" s="282">
        <f>MONTH(Таблица10[[#This Row],[Дата погрузки]])</f>
        <v>6</v>
      </c>
      <c r="O735" s="278" t="str">
        <f>Таблица10[[#This Row],[плательщик ЖД тариф]]</f>
        <v>ТрансКонтейнер</v>
      </c>
      <c r="P735" s="278"/>
      <c r="Q735" s="278"/>
      <c r="R735" s="278"/>
      <c r="S735" s="278"/>
      <c r="T735" s="278"/>
      <c r="U735" s="278"/>
      <c r="V735" s="278"/>
      <c r="W735" s="278"/>
      <c r="X735" s="278"/>
      <c r="Y735" s="278"/>
      <c r="Z735" s="278"/>
    </row>
    <row r="736" spans="1:26" ht="13.2">
      <c r="A736" s="278" t="s">
        <v>1497</v>
      </c>
      <c r="B736" s="281">
        <v>44735</v>
      </c>
      <c r="C736" s="278" t="s">
        <v>2270</v>
      </c>
      <c r="D736" s="278">
        <v>40</v>
      </c>
      <c r="E736" s="278" t="s">
        <v>1568</v>
      </c>
      <c r="F736" s="280">
        <v>0.41666666666666669</v>
      </c>
      <c r="G736" s="281">
        <v>44736</v>
      </c>
      <c r="H736" s="278"/>
      <c r="I736" s="4" t="s">
        <v>99</v>
      </c>
      <c r="J736" s="278" t="s">
        <v>1455</v>
      </c>
      <c r="K736" s="282">
        <f t="shared" si="6"/>
        <v>6</v>
      </c>
      <c r="L736" s="278">
        <f t="shared" si="7"/>
        <v>2022</v>
      </c>
      <c r="M736" s="282">
        <f t="shared" ca="1" si="8"/>
        <v>1</v>
      </c>
      <c r="N736" s="282">
        <f>MONTH(Таблица10[[#This Row],[Дата погрузки]])</f>
        <v>6</v>
      </c>
      <c r="O736" s="278" t="str">
        <f>Таблица10[[#This Row],[плательщик ЖД тариф]]</f>
        <v>ТрансКонтейнер</v>
      </c>
      <c r="P736" s="278"/>
      <c r="Q736" s="278"/>
      <c r="R736" s="278"/>
      <c r="S736" s="278"/>
      <c r="T736" s="278"/>
      <c r="U736" s="278"/>
      <c r="V736" s="278"/>
      <c r="W736" s="278"/>
      <c r="X736" s="278"/>
      <c r="Y736" s="278"/>
      <c r="Z736" s="278"/>
    </row>
    <row r="737" spans="1:26" ht="13.2">
      <c r="A737" s="278" t="s">
        <v>1466</v>
      </c>
      <c r="B737" s="281">
        <v>44735</v>
      </c>
      <c r="C737" s="278" t="s">
        <v>2271</v>
      </c>
      <c r="D737" s="278">
        <v>40</v>
      </c>
      <c r="E737" s="278" t="s">
        <v>2183</v>
      </c>
      <c r="F737" s="280"/>
      <c r="G737" s="281">
        <v>44738</v>
      </c>
      <c r="H737" s="278"/>
      <c r="I737" s="285" t="s">
        <v>117</v>
      </c>
      <c r="J737" s="278" t="s">
        <v>1455</v>
      </c>
      <c r="K737" s="282">
        <f t="shared" si="6"/>
        <v>6</v>
      </c>
      <c r="L737" s="278">
        <f t="shared" si="7"/>
        <v>2022</v>
      </c>
      <c r="M737" s="282">
        <f t="shared" ca="1" si="8"/>
        <v>3</v>
      </c>
      <c r="N737" s="282">
        <f>MONTH(Таблица10[[#This Row],[Дата погрузки]])</f>
        <v>6</v>
      </c>
      <c r="O737" s="278" t="str">
        <f>Таблица10[[#This Row],[плательщик ЖД тариф]]</f>
        <v>Евросиб</v>
      </c>
      <c r="P737" s="278"/>
      <c r="Q737" s="278"/>
      <c r="R737" s="278"/>
      <c r="S737" s="278"/>
      <c r="T737" s="278"/>
      <c r="U737" s="278"/>
      <c r="V737" s="278"/>
      <c r="W737" s="278"/>
      <c r="X737" s="278"/>
      <c r="Y737" s="278"/>
      <c r="Z737" s="278"/>
    </row>
    <row r="738" spans="1:26" ht="13.2">
      <c r="A738" s="278" t="s">
        <v>1466</v>
      </c>
      <c r="B738" s="281">
        <v>44735</v>
      </c>
      <c r="C738" s="278" t="s">
        <v>2272</v>
      </c>
      <c r="D738" s="278">
        <v>40</v>
      </c>
      <c r="E738" s="278" t="s">
        <v>2183</v>
      </c>
      <c r="F738" s="280"/>
      <c r="G738" s="281">
        <v>44738</v>
      </c>
      <c r="H738" s="278"/>
      <c r="I738" s="285" t="s">
        <v>117</v>
      </c>
      <c r="J738" s="278" t="s">
        <v>1455</v>
      </c>
      <c r="K738" s="282">
        <f t="shared" si="6"/>
        <v>6</v>
      </c>
      <c r="L738" s="278">
        <f t="shared" si="7"/>
        <v>2022</v>
      </c>
      <c r="M738" s="282">
        <f t="shared" ca="1" si="8"/>
        <v>3</v>
      </c>
      <c r="N738" s="282">
        <f>MONTH(Таблица10[[#This Row],[Дата погрузки]])</f>
        <v>6</v>
      </c>
      <c r="O738" s="278" t="str">
        <f>Таблица10[[#This Row],[плательщик ЖД тариф]]</f>
        <v>Евросиб</v>
      </c>
      <c r="P738" s="278"/>
      <c r="Q738" s="278"/>
      <c r="R738" s="278"/>
      <c r="S738" s="278"/>
      <c r="T738" s="278"/>
      <c r="U738" s="278"/>
      <c r="V738" s="278"/>
      <c r="W738" s="278"/>
      <c r="X738" s="278"/>
      <c r="Y738" s="278"/>
      <c r="Z738" s="278"/>
    </row>
    <row r="739" spans="1:26" ht="13.2">
      <c r="A739" s="278" t="s">
        <v>1456</v>
      </c>
      <c r="B739" s="281">
        <v>44735</v>
      </c>
      <c r="C739" s="278" t="s">
        <v>2273</v>
      </c>
      <c r="D739" s="278">
        <v>40</v>
      </c>
      <c r="E739" s="278" t="s">
        <v>2224</v>
      </c>
      <c r="F739" s="280">
        <v>0.875</v>
      </c>
      <c r="G739" s="281">
        <v>44738</v>
      </c>
      <c r="H739" s="278"/>
      <c r="I739" s="285" t="s">
        <v>117</v>
      </c>
      <c r="J739" s="278" t="s">
        <v>1455</v>
      </c>
      <c r="K739" s="282">
        <f t="shared" si="6"/>
        <v>6</v>
      </c>
      <c r="L739" s="278">
        <f t="shared" si="7"/>
        <v>2022</v>
      </c>
      <c r="M739" s="282">
        <f t="shared" ca="1" si="8"/>
        <v>3</v>
      </c>
      <c r="N739" s="282">
        <f>MONTH(Таблица10[[#This Row],[Дата погрузки]])</f>
        <v>6</v>
      </c>
      <c r="O739" s="278" t="str">
        <f>Таблица10[[#This Row],[плательщик ЖД тариф]]</f>
        <v>Евросиб</v>
      </c>
      <c r="P739" s="278"/>
      <c r="Q739" s="278"/>
      <c r="R739" s="278"/>
      <c r="S739" s="278"/>
      <c r="T739" s="278"/>
      <c r="U739" s="278"/>
      <c r="V739" s="278"/>
      <c r="W739" s="278"/>
      <c r="X739" s="278"/>
      <c r="Y739" s="278"/>
      <c r="Z739" s="278"/>
    </row>
    <row r="740" spans="1:26" ht="13.2">
      <c r="A740" s="278" t="s">
        <v>1456</v>
      </c>
      <c r="B740" s="281">
        <v>44735</v>
      </c>
      <c r="C740" s="278" t="s">
        <v>2274</v>
      </c>
      <c r="D740" s="278">
        <v>40</v>
      </c>
      <c r="E740" s="278" t="s">
        <v>1537</v>
      </c>
      <c r="F740" s="280">
        <v>4.1666666666666664E-2</v>
      </c>
      <c r="G740" s="281">
        <v>44736</v>
      </c>
      <c r="H740" s="278"/>
      <c r="I740" s="4" t="s">
        <v>99</v>
      </c>
      <c r="J740" s="278" t="s">
        <v>1455</v>
      </c>
      <c r="K740" s="282">
        <f t="shared" si="6"/>
        <v>6</v>
      </c>
      <c r="L740" s="278">
        <f t="shared" si="7"/>
        <v>2022</v>
      </c>
      <c r="M740" s="282">
        <f t="shared" ca="1" si="8"/>
        <v>1</v>
      </c>
      <c r="N740" s="282">
        <f>MONTH(Таблица10[[#This Row],[Дата погрузки]])</f>
        <v>6</v>
      </c>
      <c r="O740" s="278" t="str">
        <f>Таблица10[[#This Row],[плательщик ЖД тариф]]</f>
        <v>ТрансКонтейнер</v>
      </c>
      <c r="P740" s="278"/>
      <c r="Q740" s="278"/>
      <c r="R740" s="278"/>
      <c r="S740" s="278"/>
      <c r="T740" s="278"/>
      <c r="U740" s="278"/>
      <c r="V740" s="278"/>
      <c r="W740" s="278"/>
      <c r="X740" s="278"/>
      <c r="Y740" s="278"/>
      <c r="Z740" s="278"/>
    </row>
    <row r="741" spans="1:26" ht="15" customHeight="1">
      <c r="A741" s="278" t="s">
        <v>2115</v>
      </c>
      <c r="B741" s="281">
        <v>44736</v>
      </c>
      <c r="C741" s="278" t="s">
        <v>2275</v>
      </c>
      <c r="D741" s="278">
        <v>40</v>
      </c>
      <c r="E741" s="278" t="s">
        <v>1568</v>
      </c>
      <c r="F741" s="280">
        <v>0.41666666666666669</v>
      </c>
      <c r="G741" s="281">
        <v>44738</v>
      </c>
      <c r="H741" s="278"/>
      <c r="I741" s="4" t="s">
        <v>99</v>
      </c>
      <c r="J741" s="278" t="s">
        <v>1455</v>
      </c>
      <c r="K741" s="282">
        <f t="shared" si="6"/>
        <v>6</v>
      </c>
      <c r="L741" s="278">
        <f t="shared" si="7"/>
        <v>2022</v>
      </c>
      <c r="M741" s="282">
        <f t="shared" ca="1" si="8"/>
        <v>2</v>
      </c>
      <c r="N741" s="282">
        <f>MONTH(Таблица10[[#This Row],[Дата погрузки]])</f>
        <v>6</v>
      </c>
      <c r="O741" s="278" t="str">
        <f>Таблица10[[#This Row],[плательщик ЖД тариф]]</f>
        <v>ТрансКонтейнер</v>
      </c>
      <c r="P741" s="278"/>
      <c r="Q741" s="278"/>
      <c r="R741" s="278"/>
      <c r="S741" s="278"/>
      <c r="T741" s="278"/>
      <c r="U741" s="278"/>
      <c r="V741" s="278"/>
      <c r="W741" s="278"/>
      <c r="X741" s="278"/>
      <c r="Y741" s="278"/>
      <c r="Z741" s="278"/>
    </row>
    <row r="742" spans="1:26" ht="15" customHeight="1">
      <c r="A742" s="278" t="s">
        <v>1789</v>
      </c>
      <c r="B742" s="281">
        <v>44736</v>
      </c>
      <c r="C742" s="278" t="s">
        <v>2276</v>
      </c>
      <c r="D742" s="278">
        <v>40</v>
      </c>
      <c r="E742" s="278" t="s">
        <v>1537</v>
      </c>
      <c r="F742" s="280">
        <v>0.58333333333333337</v>
      </c>
      <c r="G742" s="281">
        <v>44738</v>
      </c>
      <c r="H742" s="278"/>
      <c r="I742" s="4" t="s">
        <v>99</v>
      </c>
      <c r="J742" s="278" t="s">
        <v>1455</v>
      </c>
      <c r="K742" s="282">
        <f t="shared" si="6"/>
        <v>6</v>
      </c>
      <c r="L742" s="278">
        <f t="shared" si="7"/>
        <v>2022</v>
      </c>
      <c r="M742" s="282">
        <f t="shared" ca="1" si="8"/>
        <v>2</v>
      </c>
      <c r="N742" s="282">
        <f>MONTH(Таблица10[[#This Row],[Дата погрузки]])</f>
        <v>6</v>
      </c>
      <c r="O742" s="278" t="str">
        <f>Таблица10[[#This Row],[плательщик ЖД тариф]]</f>
        <v>ТрансКонтейнер</v>
      </c>
      <c r="P742" s="278"/>
      <c r="Q742" s="278"/>
      <c r="R742" s="278"/>
      <c r="S742" s="278"/>
      <c r="T742" s="278"/>
      <c r="U742" s="278"/>
      <c r="V742" s="278"/>
      <c r="W742" s="278"/>
      <c r="X742" s="278"/>
      <c r="Y742" s="278"/>
      <c r="Z742" s="278"/>
    </row>
    <row r="743" spans="1:26" ht="15" customHeight="1">
      <c r="A743" s="278" t="s">
        <v>1456</v>
      </c>
      <c r="B743" s="281">
        <v>44736</v>
      </c>
      <c r="C743" s="278" t="s">
        <v>2277</v>
      </c>
      <c r="D743" s="278">
        <v>40</v>
      </c>
      <c r="E743" s="278" t="s">
        <v>1537</v>
      </c>
      <c r="F743" s="280">
        <v>0.54166666666666663</v>
      </c>
      <c r="G743" s="281">
        <v>44738</v>
      </c>
      <c r="H743" s="278"/>
      <c r="I743" s="4" t="s">
        <v>99</v>
      </c>
      <c r="J743" s="278" t="s">
        <v>1455</v>
      </c>
      <c r="K743" s="282">
        <f t="shared" si="6"/>
        <v>6</v>
      </c>
      <c r="L743" s="278">
        <f t="shared" si="7"/>
        <v>2022</v>
      </c>
      <c r="M743" s="282">
        <f t="shared" ca="1" si="8"/>
        <v>2</v>
      </c>
      <c r="N743" s="282">
        <f>MONTH(Таблица10[[#This Row],[Дата погрузки]])</f>
        <v>6</v>
      </c>
      <c r="O743" s="278" t="str">
        <f>Таблица10[[#This Row],[плательщик ЖД тариф]]</f>
        <v>ТрансКонтейнер</v>
      </c>
      <c r="P743" s="278"/>
      <c r="Q743" s="278"/>
      <c r="R743" s="278"/>
      <c r="S743" s="278"/>
      <c r="T743" s="278"/>
      <c r="U743" s="278"/>
      <c r="V743" s="278"/>
      <c r="W743" s="278"/>
      <c r="X743" s="278"/>
      <c r="Y743" s="278"/>
      <c r="Z743" s="278"/>
    </row>
    <row r="744" spans="1:26" ht="15" customHeight="1">
      <c r="A744" s="278" t="s">
        <v>1456</v>
      </c>
      <c r="B744" s="281">
        <v>44736</v>
      </c>
      <c r="C744" s="278" t="s">
        <v>2278</v>
      </c>
      <c r="D744" s="278">
        <v>40</v>
      </c>
      <c r="E744" s="278" t="s">
        <v>1763</v>
      </c>
      <c r="F744" s="280">
        <v>0.875</v>
      </c>
      <c r="G744" s="281">
        <v>44738</v>
      </c>
      <c r="H744" s="278"/>
      <c r="I744" s="4" t="s">
        <v>99</v>
      </c>
      <c r="J744" s="278" t="s">
        <v>1455</v>
      </c>
      <c r="K744" s="282">
        <f t="shared" si="6"/>
        <v>6</v>
      </c>
      <c r="L744" s="278">
        <f t="shared" si="7"/>
        <v>2022</v>
      </c>
      <c r="M744" s="282">
        <f t="shared" ca="1" si="8"/>
        <v>2</v>
      </c>
      <c r="N744" s="282">
        <f>MONTH(Таблица10[[#This Row],[Дата погрузки]])</f>
        <v>6</v>
      </c>
      <c r="O744" s="278" t="str">
        <f>Таблица10[[#This Row],[плательщик ЖД тариф]]</f>
        <v>ТрансКонтейнер</v>
      </c>
      <c r="P744" s="278"/>
      <c r="Q744" s="278"/>
      <c r="R744" s="278"/>
      <c r="S744" s="278"/>
      <c r="T744" s="278"/>
      <c r="U744" s="278"/>
      <c r="V744" s="278"/>
      <c r="W744" s="278"/>
      <c r="X744" s="278"/>
      <c r="Y744" s="278"/>
      <c r="Z744" s="278"/>
    </row>
    <row r="745" spans="1:26" ht="15" customHeight="1">
      <c r="A745" s="278" t="s">
        <v>1934</v>
      </c>
      <c r="B745" s="281">
        <v>44736</v>
      </c>
      <c r="C745" s="278" t="s">
        <v>2279</v>
      </c>
      <c r="D745" s="278">
        <v>40</v>
      </c>
      <c r="E745" s="278" t="s">
        <v>1568</v>
      </c>
      <c r="F745" s="280"/>
      <c r="G745" s="281">
        <v>44738</v>
      </c>
      <c r="H745" s="278"/>
      <c r="I745" s="4" t="s">
        <v>99</v>
      </c>
      <c r="J745" s="278" t="s">
        <v>1455</v>
      </c>
      <c r="K745" s="282">
        <f t="shared" si="6"/>
        <v>6</v>
      </c>
      <c r="L745" s="278">
        <f t="shared" si="7"/>
        <v>2022</v>
      </c>
      <c r="M745" s="282">
        <f t="shared" ca="1" si="8"/>
        <v>2</v>
      </c>
      <c r="N745" s="282">
        <f>MONTH(Таблица10[[#This Row],[Дата погрузки]])</f>
        <v>6</v>
      </c>
      <c r="O745" s="278" t="str">
        <f>Таблица10[[#This Row],[плательщик ЖД тариф]]</f>
        <v>ТрансКонтейнер</v>
      </c>
      <c r="P745" s="278"/>
      <c r="Q745" s="278"/>
      <c r="R745" s="278"/>
      <c r="S745" s="278"/>
      <c r="T745" s="278"/>
      <c r="U745" s="278"/>
      <c r="V745" s="278"/>
      <c r="W745" s="278"/>
      <c r="X745" s="278"/>
      <c r="Y745" s="278"/>
      <c r="Z745" s="278"/>
    </row>
    <row r="746" spans="1:26" ht="15" customHeight="1">
      <c r="A746" s="278" t="s">
        <v>1466</v>
      </c>
      <c r="B746" s="281">
        <v>44736</v>
      </c>
      <c r="C746" s="278" t="s">
        <v>2280</v>
      </c>
      <c r="D746" s="278">
        <v>40</v>
      </c>
      <c r="E746" s="278" t="s">
        <v>1518</v>
      </c>
      <c r="F746" s="280"/>
      <c r="G746" s="281">
        <v>44741</v>
      </c>
      <c r="H746" s="278"/>
      <c r="I746" s="285" t="s">
        <v>117</v>
      </c>
      <c r="J746" s="278" t="s">
        <v>1455</v>
      </c>
      <c r="K746" s="282">
        <f t="shared" si="6"/>
        <v>6</v>
      </c>
      <c r="L746" s="278">
        <f t="shared" si="7"/>
        <v>2022</v>
      </c>
      <c r="M746" s="282">
        <f t="shared" ca="1" si="8"/>
        <v>5</v>
      </c>
      <c r="N746" s="282">
        <f>MONTH(Таблица10[[#This Row],[Дата погрузки]])</f>
        <v>6</v>
      </c>
      <c r="O746" s="278" t="str">
        <f>Таблица10[[#This Row],[плательщик ЖД тариф]]</f>
        <v>Евросиб</v>
      </c>
      <c r="P746" s="278"/>
      <c r="Q746" s="278"/>
      <c r="R746" s="278"/>
      <c r="S746" s="278"/>
      <c r="T746" s="278"/>
      <c r="U746" s="278"/>
      <c r="V746" s="278"/>
      <c r="W746" s="278"/>
      <c r="X746" s="278"/>
      <c r="Y746" s="278"/>
      <c r="Z746" s="278"/>
    </row>
    <row r="747" spans="1:26" ht="15" customHeight="1">
      <c r="A747" s="278" t="s">
        <v>1466</v>
      </c>
      <c r="B747" s="281">
        <v>44736</v>
      </c>
      <c r="C747" s="278" t="s">
        <v>2281</v>
      </c>
      <c r="D747" s="278">
        <v>40</v>
      </c>
      <c r="E747" s="278" t="s">
        <v>1507</v>
      </c>
      <c r="F747" s="280"/>
      <c r="G747" s="281">
        <v>44741</v>
      </c>
      <c r="H747" s="278"/>
      <c r="I747" s="285" t="s">
        <v>117</v>
      </c>
      <c r="J747" s="278" t="s">
        <v>1455</v>
      </c>
      <c r="K747" s="282">
        <f t="shared" si="6"/>
        <v>6</v>
      </c>
      <c r="L747" s="278">
        <f t="shared" si="7"/>
        <v>2022</v>
      </c>
      <c r="M747" s="282">
        <f t="shared" ca="1" si="8"/>
        <v>5</v>
      </c>
      <c r="N747" s="282">
        <f>MONTH(Таблица10[[#This Row],[Дата погрузки]])</f>
        <v>6</v>
      </c>
      <c r="O747" s="278" t="str">
        <f>Таблица10[[#This Row],[плательщик ЖД тариф]]</f>
        <v>Евросиб</v>
      </c>
      <c r="P747" s="278"/>
      <c r="Q747" s="278"/>
      <c r="R747" s="278"/>
      <c r="S747" s="278"/>
      <c r="T747" s="278"/>
      <c r="U747" s="278"/>
      <c r="V747" s="278"/>
      <c r="W747" s="278"/>
      <c r="X747" s="278"/>
      <c r="Y747" s="278"/>
      <c r="Z747" s="278"/>
    </row>
    <row r="748" spans="1:26" ht="15" customHeight="1">
      <c r="A748" s="278" t="s">
        <v>1466</v>
      </c>
      <c r="B748" s="281">
        <v>44736</v>
      </c>
      <c r="C748" s="278" t="s">
        <v>2282</v>
      </c>
      <c r="D748" s="278">
        <v>40</v>
      </c>
      <c r="E748" s="278" t="s">
        <v>1507</v>
      </c>
      <c r="F748" s="280"/>
      <c r="G748" s="281">
        <v>44741</v>
      </c>
      <c r="H748" s="278"/>
      <c r="I748" s="285" t="s">
        <v>117</v>
      </c>
      <c r="J748" s="278" t="s">
        <v>1455</v>
      </c>
      <c r="K748" s="282">
        <f t="shared" si="6"/>
        <v>6</v>
      </c>
      <c r="L748" s="278">
        <f t="shared" si="7"/>
        <v>2022</v>
      </c>
      <c r="M748" s="282">
        <f t="shared" ca="1" si="8"/>
        <v>5</v>
      </c>
      <c r="N748" s="282">
        <f>MONTH(Таблица10[[#This Row],[Дата погрузки]])</f>
        <v>6</v>
      </c>
      <c r="O748" s="278" t="str">
        <f>Таблица10[[#This Row],[плательщик ЖД тариф]]</f>
        <v>Евросиб</v>
      </c>
      <c r="P748" s="278"/>
      <c r="Q748" s="278"/>
      <c r="R748" s="278"/>
      <c r="S748" s="278"/>
      <c r="T748" s="278"/>
      <c r="U748" s="278"/>
      <c r="V748" s="278"/>
      <c r="W748" s="278"/>
      <c r="X748" s="278"/>
      <c r="Y748" s="278"/>
      <c r="Z748" s="278"/>
    </row>
    <row r="749" spans="1:26" ht="13.2">
      <c r="A749" s="278" t="s">
        <v>1589</v>
      </c>
      <c r="B749" s="281">
        <v>44736</v>
      </c>
      <c r="C749" s="278" t="s">
        <v>2283</v>
      </c>
      <c r="D749" s="278">
        <v>40</v>
      </c>
      <c r="E749" s="278" t="s">
        <v>1507</v>
      </c>
      <c r="F749" s="280">
        <v>0.41666666666666669</v>
      </c>
      <c r="G749" s="281">
        <v>44741</v>
      </c>
      <c r="H749" s="278"/>
      <c r="I749" s="285" t="s">
        <v>117</v>
      </c>
      <c r="J749" s="278" t="s">
        <v>1455</v>
      </c>
      <c r="K749" s="282">
        <f t="shared" si="6"/>
        <v>6</v>
      </c>
      <c r="L749" s="278">
        <f t="shared" si="7"/>
        <v>2022</v>
      </c>
      <c r="M749" s="282">
        <f t="shared" ca="1" si="8"/>
        <v>5</v>
      </c>
      <c r="N749" s="282">
        <f>MONTH(Таблица10[[#This Row],[Дата погрузки]])</f>
        <v>6</v>
      </c>
      <c r="O749" s="278" t="str">
        <f>Таблица10[[#This Row],[плательщик ЖД тариф]]</f>
        <v>Евросиб</v>
      </c>
      <c r="P749" s="278"/>
      <c r="Q749" s="278"/>
      <c r="R749" s="278"/>
      <c r="S749" s="278"/>
      <c r="T749" s="278"/>
      <c r="U749" s="278"/>
      <c r="V749" s="278"/>
      <c r="W749" s="278"/>
      <c r="X749" s="278"/>
      <c r="Y749" s="278"/>
      <c r="Z749" s="278"/>
    </row>
    <row r="750" spans="1:26" ht="13.2">
      <c r="A750" s="278" t="s">
        <v>2115</v>
      </c>
      <c r="B750" s="281">
        <v>44737</v>
      </c>
      <c r="C750" s="278" t="s">
        <v>2284</v>
      </c>
      <c r="D750" s="278">
        <v>40</v>
      </c>
      <c r="E750" s="278" t="s">
        <v>1507</v>
      </c>
      <c r="F750" s="280"/>
      <c r="G750" s="281">
        <v>44741</v>
      </c>
      <c r="H750" s="278"/>
      <c r="I750" s="285" t="s">
        <v>117</v>
      </c>
      <c r="J750" s="278" t="s">
        <v>1455</v>
      </c>
      <c r="K750" s="282">
        <f t="shared" si="6"/>
        <v>6</v>
      </c>
      <c r="L750" s="278">
        <f t="shared" si="7"/>
        <v>2022</v>
      </c>
      <c r="M750" s="282">
        <f t="shared" ca="1" si="8"/>
        <v>4</v>
      </c>
      <c r="N750" s="282">
        <f>MONTH(Таблица10[[#This Row],[Дата погрузки]])</f>
        <v>6</v>
      </c>
      <c r="O750" s="278" t="str">
        <f>Таблица10[[#This Row],[плательщик ЖД тариф]]</f>
        <v>Евросиб</v>
      </c>
      <c r="P750" s="278"/>
      <c r="Q750" s="278"/>
      <c r="R750" s="278"/>
      <c r="S750" s="278"/>
      <c r="T750" s="278"/>
      <c r="U750" s="278"/>
      <c r="V750" s="278"/>
      <c r="W750" s="278"/>
      <c r="X750" s="278"/>
      <c r="Y750" s="278"/>
      <c r="Z750" s="278"/>
    </row>
    <row r="751" spans="1:26" ht="13.2">
      <c r="A751" s="278" t="s">
        <v>1497</v>
      </c>
      <c r="B751" s="281">
        <v>44737</v>
      </c>
      <c r="C751" s="278" t="s">
        <v>2285</v>
      </c>
      <c r="D751" s="278">
        <v>40</v>
      </c>
      <c r="E751" s="278" t="s">
        <v>1568</v>
      </c>
      <c r="F751" s="280"/>
      <c r="G751" s="281">
        <v>44741</v>
      </c>
      <c r="H751" s="278"/>
      <c r="I751" s="285" t="s">
        <v>117</v>
      </c>
      <c r="J751" s="278" t="s">
        <v>1455</v>
      </c>
      <c r="K751" s="282">
        <f t="shared" si="6"/>
        <v>6</v>
      </c>
      <c r="L751" s="278">
        <f t="shared" si="7"/>
        <v>2022</v>
      </c>
      <c r="M751" s="282">
        <f t="shared" ca="1" si="8"/>
        <v>4</v>
      </c>
      <c r="N751" s="282">
        <f>MONTH(Таблица10[[#This Row],[Дата погрузки]])</f>
        <v>6</v>
      </c>
      <c r="O751" s="278" t="str">
        <f>Таблица10[[#This Row],[плательщик ЖД тариф]]</f>
        <v>Евросиб</v>
      </c>
      <c r="P751" s="278"/>
      <c r="Q751" s="278"/>
      <c r="R751" s="278"/>
      <c r="S751" s="278"/>
      <c r="T751" s="278"/>
      <c r="U751" s="278"/>
      <c r="V751" s="278"/>
      <c r="W751" s="278"/>
      <c r="X751" s="278"/>
      <c r="Y751" s="278"/>
      <c r="Z751" s="278"/>
    </row>
    <row r="752" spans="1:26" ht="13.2">
      <c r="A752" s="278" t="s">
        <v>1497</v>
      </c>
      <c r="B752" s="281">
        <v>44739</v>
      </c>
      <c r="C752" s="278" t="s">
        <v>2286</v>
      </c>
      <c r="D752" s="278">
        <v>40</v>
      </c>
      <c r="E752" s="278" t="s">
        <v>1568</v>
      </c>
      <c r="F752" s="280">
        <v>0.625</v>
      </c>
      <c r="G752" s="281">
        <v>44741</v>
      </c>
      <c r="H752" s="278"/>
      <c r="I752" s="285" t="s">
        <v>117</v>
      </c>
      <c r="J752" s="278" t="s">
        <v>1455</v>
      </c>
      <c r="K752" s="282">
        <f t="shared" si="6"/>
        <v>6</v>
      </c>
      <c r="L752" s="278">
        <f t="shared" si="7"/>
        <v>2022</v>
      </c>
      <c r="M752" s="282">
        <f t="shared" ca="1" si="8"/>
        <v>2</v>
      </c>
      <c r="N752" s="282">
        <f>MONTH(Таблица10[[#This Row],[Дата погрузки]])</f>
        <v>6</v>
      </c>
      <c r="O752" s="278" t="str">
        <f>Таблица10[[#This Row],[плательщик ЖД тариф]]</f>
        <v>Евросиб</v>
      </c>
      <c r="P752" s="278"/>
      <c r="Q752" s="278"/>
      <c r="R752" s="278"/>
      <c r="S752" s="278"/>
      <c r="T752" s="278"/>
      <c r="U752" s="278"/>
      <c r="V752" s="278"/>
      <c r="W752" s="278"/>
      <c r="X752" s="278"/>
      <c r="Y752" s="278"/>
      <c r="Z752" s="278"/>
    </row>
    <row r="753" spans="1:26" ht="13.2">
      <c r="A753" s="278" t="s">
        <v>1466</v>
      </c>
      <c r="B753" s="281">
        <v>44739</v>
      </c>
      <c r="C753" s="278" t="s">
        <v>2287</v>
      </c>
      <c r="D753" s="278">
        <v>40</v>
      </c>
      <c r="E753" s="278" t="s">
        <v>1650</v>
      </c>
      <c r="F753" s="280"/>
      <c r="G753" s="281">
        <v>44741</v>
      </c>
      <c r="H753" s="278"/>
      <c r="I753" s="285" t="s">
        <v>117</v>
      </c>
      <c r="J753" s="278" t="s">
        <v>1455</v>
      </c>
      <c r="K753" s="282">
        <f t="shared" si="6"/>
        <v>6</v>
      </c>
      <c r="L753" s="278">
        <f t="shared" si="7"/>
        <v>2022</v>
      </c>
      <c r="M753" s="282">
        <f t="shared" ca="1" si="8"/>
        <v>2</v>
      </c>
      <c r="N753" s="282">
        <f>MONTH(Таблица10[[#This Row],[Дата погрузки]])</f>
        <v>6</v>
      </c>
      <c r="O753" s="278" t="str">
        <f>Таблица10[[#This Row],[плательщик ЖД тариф]]</f>
        <v>Евросиб</v>
      </c>
      <c r="P753" s="278"/>
      <c r="Q753" s="278"/>
      <c r="R753" s="278"/>
      <c r="S753" s="278"/>
      <c r="T753" s="278"/>
      <c r="U753" s="278"/>
      <c r="V753" s="278"/>
      <c r="W753" s="278"/>
      <c r="X753" s="278"/>
      <c r="Y753" s="278"/>
      <c r="Z753" s="278"/>
    </row>
    <row r="754" spans="1:26" ht="13.2">
      <c r="A754" s="278" t="s">
        <v>1466</v>
      </c>
      <c r="B754" s="281">
        <v>44739</v>
      </c>
      <c r="C754" s="278" t="s">
        <v>2288</v>
      </c>
      <c r="D754" s="278">
        <v>40</v>
      </c>
      <c r="E754" s="278" t="s">
        <v>1650</v>
      </c>
      <c r="F754" s="280"/>
      <c r="G754" s="281">
        <v>44741</v>
      </c>
      <c r="H754" s="278"/>
      <c r="I754" s="285" t="s">
        <v>117</v>
      </c>
      <c r="J754" s="278" t="s">
        <v>1455</v>
      </c>
      <c r="K754" s="282">
        <f t="shared" si="6"/>
        <v>6</v>
      </c>
      <c r="L754" s="278">
        <f t="shared" si="7"/>
        <v>2022</v>
      </c>
      <c r="M754" s="282">
        <f t="shared" ca="1" si="8"/>
        <v>2</v>
      </c>
      <c r="N754" s="282">
        <f>MONTH(Таблица10[[#This Row],[Дата погрузки]])</f>
        <v>6</v>
      </c>
      <c r="O754" s="278" t="str">
        <f>Таблица10[[#This Row],[плательщик ЖД тариф]]</f>
        <v>Евросиб</v>
      </c>
      <c r="P754" s="278"/>
      <c r="Q754" s="278"/>
      <c r="R754" s="278"/>
      <c r="S754" s="278"/>
      <c r="T754" s="278"/>
      <c r="U754" s="278"/>
      <c r="V754" s="278"/>
      <c r="W754" s="278"/>
      <c r="X754" s="278"/>
      <c r="Y754" s="278"/>
      <c r="Z754" s="278"/>
    </row>
    <row r="755" spans="1:26" ht="13.2">
      <c r="A755" s="278" t="s">
        <v>1934</v>
      </c>
      <c r="B755" s="281">
        <v>44739</v>
      </c>
      <c r="C755" s="278" t="s">
        <v>2289</v>
      </c>
      <c r="D755" s="278">
        <v>40</v>
      </c>
      <c r="E755" s="278" t="s">
        <v>2111</v>
      </c>
      <c r="F755" s="280"/>
      <c r="G755" s="281">
        <v>44743</v>
      </c>
      <c r="H755" s="278"/>
      <c r="I755" s="4" t="s">
        <v>99</v>
      </c>
      <c r="J755" s="278" t="s">
        <v>1455</v>
      </c>
      <c r="K755" s="282">
        <f t="shared" si="6"/>
        <v>6</v>
      </c>
      <c r="L755" s="278">
        <f t="shared" si="7"/>
        <v>2022</v>
      </c>
      <c r="M755" s="282">
        <f t="shared" ca="1" si="8"/>
        <v>4</v>
      </c>
      <c r="N755" s="282">
        <f>MONTH(Таблица10[[#This Row],[Дата погрузки]])</f>
        <v>6</v>
      </c>
      <c r="O755" s="278" t="str">
        <f>Таблица10[[#This Row],[плательщик ЖД тариф]]</f>
        <v>ТрансКонтейнер</v>
      </c>
      <c r="P755" s="278"/>
      <c r="Q755" s="278"/>
      <c r="R755" s="278"/>
      <c r="S755" s="278"/>
      <c r="T755" s="278"/>
      <c r="U755" s="278"/>
      <c r="V755" s="278"/>
      <c r="W755" s="278"/>
      <c r="X755" s="278"/>
      <c r="Y755" s="278"/>
      <c r="Z755" s="278"/>
    </row>
    <row r="756" spans="1:26" ht="13.2">
      <c r="A756" s="278" t="s">
        <v>1589</v>
      </c>
      <c r="B756" s="281">
        <v>44739</v>
      </c>
      <c r="C756" s="278" t="s">
        <v>2290</v>
      </c>
      <c r="D756" s="278">
        <v>40</v>
      </c>
      <c r="E756" s="278" t="s">
        <v>2111</v>
      </c>
      <c r="F756" s="280">
        <v>0.41666666666666669</v>
      </c>
      <c r="G756" s="281">
        <v>44740</v>
      </c>
      <c r="H756" s="278"/>
      <c r="I756" s="4" t="s">
        <v>99</v>
      </c>
      <c r="J756" s="278" t="s">
        <v>1455</v>
      </c>
      <c r="K756" s="282">
        <f t="shared" si="6"/>
        <v>6</v>
      </c>
      <c r="L756" s="278">
        <f t="shared" si="7"/>
        <v>2022</v>
      </c>
      <c r="M756" s="282">
        <f t="shared" ca="1" si="8"/>
        <v>1</v>
      </c>
      <c r="N756" s="282">
        <f>MONTH(Таблица10[[#This Row],[Дата погрузки]])</f>
        <v>6</v>
      </c>
      <c r="O756" s="278" t="str">
        <f>Таблица10[[#This Row],[плательщик ЖД тариф]]</f>
        <v>ТрансКонтейнер</v>
      </c>
      <c r="P756" s="278"/>
      <c r="Q756" s="278"/>
      <c r="R756" s="278"/>
      <c r="S756" s="278"/>
      <c r="T756" s="278"/>
      <c r="U756" s="278"/>
      <c r="V756" s="278"/>
      <c r="W756" s="278"/>
      <c r="X756" s="278"/>
      <c r="Y756" s="278"/>
      <c r="Z756" s="278"/>
    </row>
    <row r="757" spans="1:26" ht="16.5" customHeight="1">
      <c r="A757" s="278" t="s">
        <v>1789</v>
      </c>
      <c r="B757" s="281">
        <v>44739</v>
      </c>
      <c r="C757" s="278" t="s">
        <v>2291</v>
      </c>
      <c r="D757" s="278">
        <v>40</v>
      </c>
      <c r="E757" s="278" t="s">
        <v>1537</v>
      </c>
      <c r="F757" s="280">
        <v>0.58333333333333337</v>
      </c>
      <c r="G757" s="281">
        <v>44740</v>
      </c>
      <c r="H757" s="278"/>
      <c r="I757" s="4" t="s">
        <v>99</v>
      </c>
      <c r="J757" s="278" t="s">
        <v>1455</v>
      </c>
      <c r="K757" s="282">
        <f t="shared" si="6"/>
        <v>6</v>
      </c>
      <c r="L757" s="278">
        <f t="shared" si="7"/>
        <v>2022</v>
      </c>
      <c r="M757" s="282">
        <f t="shared" ca="1" si="8"/>
        <v>1</v>
      </c>
      <c r="N757" s="282">
        <f>MONTH(Таблица10[[#This Row],[Дата погрузки]])</f>
        <v>6</v>
      </c>
      <c r="O757" s="278" t="str">
        <f>Таблица10[[#This Row],[плательщик ЖД тариф]]</f>
        <v>ТрансКонтейнер</v>
      </c>
      <c r="P757" s="278"/>
      <c r="Q757" s="278"/>
      <c r="R757" s="278"/>
      <c r="S757" s="278"/>
      <c r="T757" s="278"/>
      <c r="U757" s="278"/>
      <c r="V757" s="278"/>
      <c r="W757" s="278"/>
      <c r="X757" s="278"/>
      <c r="Y757" s="278"/>
      <c r="Z757" s="278"/>
    </row>
    <row r="758" spans="1:26" ht="13.2">
      <c r="A758" s="278" t="s">
        <v>1456</v>
      </c>
      <c r="B758" s="281">
        <v>44739</v>
      </c>
      <c r="C758" s="278" t="s">
        <v>2292</v>
      </c>
      <c r="D758" s="278">
        <v>40</v>
      </c>
      <c r="E758" s="278" t="s">
        <v>1516</v>
      </c>
      <c r="F758" s="280">
        <v>0.875</v>
      </c>
      <c r="G758" s="281">
        <v>44740</v>
      </c>
      <c r="H758" s="278"/>
      <c r="I758" s="4" t="s">
        <v>99</v>
      </c>
      <c r="J758" s="278" t="s">
        <v>1455</v>
      </c>
      <c r="K758" s="282">
        <f t="shared" si="6"/>
        <v>6</v>
      </c>
      <c r="L758" s="278">
        <f t="shared" si="7"/>
        <v>2022</v>
      </c>
      <c r="M758" s="282">
        <f t="shared" ca="1" si="8"/>
        <v>1</v>
      </c>
      <c r="N758" s="282">
        <f>MONTH(Таблица10[[#This Row],[Дата погрузки]])</f>
        <v>6</v>
      </c>
      <c r="O758" s="278" t="str">
        <f>Таблица10[[#This Row],[плательщик ЖД тариф]]</f>
        <v>ТрансКонтейнер</v>
      </c>
      <c r="P758" s="278"/>
      <c r="Q758" s="278"/>
      <c r="R758" s="278"/>
      <c r="S758" s="278"/>
      <c r="T758" s="278"/>
      <c r="U758" s="278"/>
      <c r="V758" s="278"/>
      <c r="W758" s="278"/>
      <c r="X758" s="278"/>
      <c r="Y758" s="278"/>
      <c r="Z758" s="278"/>
    </row>
    <row r="759" spans="1:26" ht="13.2">
      <c r="A759" s="278" t="s">
        <v>1456</v>
      </c>
      <c r="B759" s="281">
        <v>44739</v>
      </c>
      <c r="C759" s="278" t="s">
        <v>2293</v>
      </c>
      <c r="D759" s="278">
        <v>40</v>
      </c>
      <c r="E759" s="278" t="s">
        <v>1516</v>
      </c>
      <c r="F759" s="280">
        <v>0.875</v>
      </c>
      <c r="G759" s="281">
        <v>44740</v>
      </c>
      <c r="H759" s="278"/>
      <c r="I759" s="4" t="s">
        <v>99</v>
      </c>
      <c r="J759" s="278" t="s">
        <v>1455</v>
      </c>
      <c r="K759" s="282">
        <f t="shared" si="6"/>
        <v>6</v>
      </c>
      <c r="L759" s="278">
        <f t="shared" si="7"/>
        <v>2022</v>
      </c>
      <c r="M759" s="282">
        <f t="shared" ca="1" si="8"/>
        <v>1</v>
      </c>
      <c r="N759" s="282">
        <f>MONTH(Таблица10[[#This Row],[Дата погрузки]])</f>
        <v>6</v>
      </c>
      <c r="O759" s="278" t="str">
        <f>Таблица10[[#This Row],[плательщик ЖД тариф]]</f>
        <v>ТрансКонтейнер</v>
      </c>
      <c r="P759" s="278"/>
      <c r="Q759" s="278"/>
      <c r="R759" s="278"/>
      <c r="S759" s="278"/>
      <c r="T759" s="278"/>
      <c r="U759" s="278"/>
      <c r="V759" s="278"/>
      <c r="W759" s="278"/>
      <c r="X759" s="278"/>
      <c r="Y759" s="278"/>
      <c r="Z759" s="278"/>
    </row>
    <row r="760" spans="1:26" ht="13.2">
      <c r="A760" s="278" t="s">
        <v>1558</v>
      </c>
      <c r="B760" s="281">
        <v>44739</v>
      </c>
      <c r="C760" s="278" t="s">
        <v>2294</v>
      </c>
      <c r="D760" s="278">
        <v>40</v>
      </c>
      <c r="E760" s="278" t="s">
        <v>1537</v>
      </c>
      <c r="F760" s="280">
        <v>0.66666666666666663</v>
      </c>
      <c r="G760" s="281">
        <v>44740</v>
      </c>
      <c r="H760" s="278"/>
      <c r="I760" s="4" t="s">
        <v>99</v>
      </c>
      <c r="J760" s="278" t="s">
        <v>1455</v>
      </c>
      <c r="K760" s="282">
        <f t="shared" si="6"/>
        <v>6</v>
      </c>
      <c r="L760" s="278">
        <f t="shared" si="7"/>
        <v>2022</v>
      </c>
      <c r="M760" s="282">
        <f t="shared" ca="1" si="8"/>
        <v>1</v>
      </c>
      <c r="N760" s="282">
        <f>MONTH(Таблица10[[#This Row],[Дата погрузки]])</f>
        <v>6</v>
      </c>
      <c r="O760" s="278" t="str">
        <f>Таблица10[[#This Row],[плательщик ЖД тариф]]</f>
        <v>ТрансКонтейнер</v>
      </c>
      <c r="P760" s="278"/>
      <c r="Q760" s="278"/>
      <c r="R760" s="278"/>
      <c r="S760" s="278"/>
      <c r="T760" s="278"/>
      <c r="U760" s="278"/>
      <c r="V760" s="278"/>
      <c r="W760" s="278"/>
      <c r="X760" s="278"/>
      <c r="Y760" s="278"/>
      <c r="Z760" s="278"/>
    </row>
    <row r="761" spans="1:26" ht="13.2">
      <c r="A761" s="278" t="s">
        <v>1497</v>
      </c>
      <c r="B761" s="281">
        <v>44740</v>
      </c>
      <c r="C761" s="278" t="s">
        <v>2295</v>
      </c>
      <c r="D761" s="278">
        <v>40</v>
      </c>
      <c r="E761" s="278" t="s">
        <v>1516</v>
      </c>
      <c r="F761" s="280">
        <v>0.375</v>
      </c>
      <c r="G761" s="281">
        <v>44743</v>
      </c>
      <c r="H761" s="278"/>
      <c r="I761" s="4" t="s">
        <v>99</v>
      </c>
      <c r="J761" s="278" t="s">
        <v>1455</v>
      </c>
      <c r="K761" s="282">
        <f t="shared" si="6"/>
        <v>6</v>
      </c>
      <c r="L761" s="278">
        <f t="shared" si="7"/>
        <v>2022</v>
      </c>
      <c r="M761" s="282">
        <f t="shared" ca="1" si="8"/>
        <v>3</v>
      </c>
      <c r="N761" s="282">
        <f>MONTH(Таблица10[[#This Row],[Дата погрузки]])</f>
        <v>6</v>
      </c>
      <c r="O761" s="278" t="str">
        <f>Таблица10[[#This Row],[плательщик ЖД тариф]]</f>
        <v>ТрансКонтейнер</v>
      </c>
      <c r="P761" s="278"/>
      <c r="Q761" s="278"/>
      <c r="R761" s="278"/>
      <c r="S761" s="278"/>
      <c r="T761" s="278"/>
      <c r="U761" s="278"/>
      <c r="V761" s="278"/>
      <c r="W761" s="278"/>
      <c r="X761" s="278"/>
      <c r="Y761" s="278"/>
      <c r="Z761" s="278"/>
    </row>
    <row r="762" spans="1:26" ht="13.2">
      <c r="A762" s="278" t="s">
        <v>1497</v>
      </c>
      <c r="B762" s="281">
        <v>44740</v>
      </c>
      <c r="C762" s="278" t="s">
        <v>2296</v>
      </c>
      <c r="D762" s="278">
        <v>40</v>
      </c>
      <c r="E762" s="278" t="s">
        <v>2111</v>
      </c>
      <c r="F762" s="280">
        <v>0.375</v>
      </c>
      <c r="G762" s="281">
        <v>44743</v>
      </c>
      <c r="H762" s="278"/>
      <c r="I762" s="4" t="s">
        <v>99</v>
      </c>
      <c r="J762" s="278" t="s">
        <v>1455</v>
      </c>
      <c r="K762" s="282">
        <f t="shared" si="6"/>
        <v>6</v>
      </c>
      <c r="L762" s="278">
        <f t="shared" si="7"/>
        <v>2022</v>
      </c>
      <c r="M762" s="282">
        <f t="shared" ca="1" si="8"/>
        <v>3</v>
      </c>
      <c r="N762" s="282">
        <f>MONTH(Таблица10[[#This Row],[Дата погрузки]])</f>
        <v>6</v>
      </c>
      <c r="O762" s="278" t="str">
        <f>Таблица10[[#This Row],[плательщик ЖД тариф]]</f>
        <v>ТрансКонтейнер</v>
      </c>
      <c r="P762" s="278"/>
      <c r="Q762" s="278"/>
      <c r="R762" s="278"/>
      <c r="S762" s="278"/>
      <c r="T762" s="278"/>
      <c r="U762" s="278"/>
      <c r="V762" s="278"/>
      <c r="W762" s="278"/>
      <c r="X762" s="278"/>
      <c r="Y762" s="278"/>
      <c r="Z762" s="278"/>
    </row>
    <row r="763" spans="1:26" ht="13.2">
      <c r="A763" s="278" t="s">
        <v>1934</v>
      </c>
      <c r="B763" s="281">
        <v>44740</v>
      </c>
      <c r="C763" s="278" t="s">
        <v>2297</v>
      </c>
      <c r="D763" s="278">
        <v>40</v>
      </c>
      <c r="E763" s="278" t="s">
        <v>1931</v>
      </c>
      <c r="F763" s="280" t="s">
        <v>1858</v>
      </c>
      <c r="G763" s="281">
        <v>44743</v>
      </c>
      <c r="H763" s="278"/>
      <c r="I763" s="4" t="s">
        <v>99</v>
      </c>
      <c r="J763" s="278" t="s">
        <v>1455</v>
      </c>
      <c r="K763" s="282">
        <f t="shared" si="6"/>
        <v>6</v>
      </c>
      <c r="L763" s="278">
        <f t="shared" si="7"/>
        <v>2022</v>
      </c>
      <c r="M763" s="282">
        <f t="shared" ca="1" si="8"/>
        <v>3</v>
      </c>
      <c r="N763" s="282">
        <f>MONTH(Таблица10[[#This Row],[Дата погрузки]])</f>
        <v>6</v>
      </c>
      <c r="O763" s="278" t="str">
        <f>Таблица10[[#This Row],[плательщик ЖД тариф]]</f>
        <v>ТрансКонтейнер</v>
      </c>
      <c r="P763" s="278"/>
      <c r="Q763" s="278"/>
      <c r="R763" s="278"/>
      <c r="S763" s="278"/>
      <c r="T763" s="278"/>
      <c r="U763" s="278"/>
      <c r="V763" s="278"/>
      <c r="W763" s="278"/>
      <c r="X763" s="278"/>
      <c r="Y763" s="278"/>
      <c r="Z763" s="278"/>
    </row>
    <row r="764" spans="1:26" ht="13.2">
      <c r="A764" s="278" t="s">
        <v>1934</v>
      </c>
      <c r="B764" s="281">
        <v>44740</v>
      </c>
      <c r="C764" s="278" t="s">
        <v>2298</v>
      </c>
      <c r="D764" s="278">
        <v>40</v>
      </c>
      <c r="E764" s="278" t="s">
        <v>1931</v>
      </c>
      <c r="F764" s="280" t="s">
        <v>1858</v>
      </c>
      <c r="G764" s="281">
        <v>44743</v>
      </c>
      <c r="H764" s="278"/>
      <c r="I764" s="4" t="s">
        <v>99</v>
      </c>
      <c r="J764" s="278" t="s">
        <v>1455</v>
      </c>
      <c r="K764" s="282">
        <f t="shared" si="6"/>
        <v>6</v>
      </c>
      <c r="L764" s="278">
        <f t="shared" si="7"/>
        <v>2022</v>
      </c>
      <c r="M764" s="282">
        <f t="shared" ca="1" si="8"/>
        <v>3</v>
      </c>
      <c r="N764" s="282">
        <f>MONTH(Таблица10[[#This Row],[Дата погрузки]])</f>
        <v>6</v>
      </c>
      <c r="O764" s="278" t="str">
        <f>Таблица10[[#This Row],[плательщик ЖД тариф]]</f>
        <v>ТрансКонтейнер</v>
      </c>
      <c r="P764" s="278"/>
      <c r="Q764" s="278"/>
      <c r="R764" s="278"/>
      <c r="S764" s="278"/>
      <c r="T764" s="278"/>
      <c r="U764" s="278"/>
      <c r="V764" s="278"/>
      <c r="W764" s="278"/>
      <c r="X764" s="278"/>
      <c r="Y764" s="278"/>
      <c r="Z764" s="278"/>
    </row>
    <row r="765" spans="1:26" ht="13.2">
      <c r="A765" s="278" t="s">
        <v>1934</v>
      </c>
      <c r="B765" s="281">
        <v>44740</v>
      </c>
      <c r="C765" s="278" t="s">
        <v>2299</v>
      </c>
      <c r="D765" s="278">
        <v>40</v>
      </c>
      <c r="E765" s="278" t="s">
        <v>1931</v>
      </c>
      <c r="F765" s="280" t="s">
        <v>1858</v>
      </c>
      <c r="G765" s="281">
        <v>44754</v>
      </c>
      <c r="H765" s="278"/>
      <c r="I765" s="4" t="s">
        <v>99</v>
      </c>
      <c r="J765" s="278" t="s">
        <v>1455</v>
      </c>
      <c r="K765" s="282">
        <f t="shared" si="6"/>
        <v>6</v>
      </c>
      <c r="L765" s="278">
        <f t="shared" si="7"/>
        <v>2022</v>
      </c>
      <c r="M765" s="282">
        <f t="shared" ca="1" si="8"/>
        <v>14</v>
      </c>
      <c r="N765" s="282">
        <f>MONTH(Таблица10[[#This Row],[Дата погрузки]])</f>
        <v>6</v>
      </c>
      <c r="O765" s="278" t="str">
        <f>Таблица10[[#This Row],[плательщик ЖД тариф]]</f>
        <v>ТрансКонтейнер</v>
      </c>
      <c r="P765" s="278"/>
      <c r="Q765" s="278"/>
      <c r="R765" s="278"/>
      <c r="S765" s="278"/>
      <c r="T765" s="278"/>
      <c r="U765" s="278"/>
      <c r="V765" s="278"/>
      <c r="W765" s="278"/>
      <c r="X765" s="278"/>
      <c r="Y765" s="278"/>
      <c r="Z765" s="278"/>
    </row>
    <row r="766" spans="1:26" ht="13.2">
      <c r="A766" s="278" t="s">
        <v>1466</v>
      </c>
      <c r="B766" s="281">
        <v>44740</v>
      </c>
      <c r="C766" s="278" t="s">
        <v>2300</v>
      </c>
      <c r="D766" s="278">
        <v>40</v>
      </c>
      <c r="E766" s="278" t="s">
        <v>1650</v>
      </c>
      <c r="F766" s="280"/>
      <c r="G766" s="281">
        <v>44743</v>
      </c>
      <c r="H766" s="278"/>
      <c r="I766" s="4" t="s">
        <v>99</v>
      </c>
      <c r="J766" s="278" t="s">
        <v>1455</v>
      </c>
      <c r="K766" s="282">
        <f t="shared" si="6"/>
        <v>6</v>
      </c>
      <c r="L766" s="278">
        <f t="shared" si="7"/>
        <v>2022</v>
      </c>
      <c r="M766" s="282">
        <f t="shared" ca="1" si="8"/>
        <v>3</v>
      </c>
      <c r="N766" s="282">
        <f>MONTH(Таблица10[[#This Row],[Дата погрузки]])</f>
        <v>6</v>
      </c>
      <c r="O766" s="278" t="str">
        <f>Таблица10[[#This Row],[плательщик ЖД тариф]]</f>
        <v>ТрансКонтейнер</v>
      </c>
      <c r="P766" s="278"/>
      <c r="Q766" s="278"/>
      <c r="R766" s="278"/>
      <c r="S766" s="278"/>
      <c r="T766" s="278"/>
      <c r="U766" s="278"/>
      <c r="V766" s="278"/>
      <c r="W766" s="278"/>
      <c r="X766" s="278"/>
      <c r="Y766" s="278"/>
      <c r="Z766" s="278"/>
    </row>
    <row r="767" spans="1:26" ht="13.2">
      <c r="A767" s="278" t="s">
        <v>1466</v>
      </c>
      <c r="B767" s="281">
        <v>44741</v>
      </c>
      <c r="C767" s="278" t="s">
        <v>2301</v>
      </c>
      <c r="D767" s="278">
        <v>40</v>
      </c>
      <c r="E767" s="278" t="s">
        <v>2302</v>
      </c>
      <c r="F767" s="280"/>
      <c r="G767" s="281">
        <v>44745</v>
      </c>
      <c r="H767" s="278"/>
      <c r="I767" s="285" t="s">
        <v>117</v>
      </c>
      <c r="J767" s="278" t="s">
        <v>1455</v>
      </c>
      <c r="K767" s="282">
        <f t="shared" ref="K767:K1021" si="9">IF(B767="","",MONTH(B767))</f>
        <v>6</v>
      </c>
      <c r="L767" s="278">
        <f t="shared" ref="L767:L1021" si="10">IF(B767="","",YEAR(B767))</f>
        <v>2022</v>
      </c>
      <c r="M767" s="282">
        <f t="shared" ref="M767:M1021" ca="1" si="11">IF(B767&gt;TODAY(),"",IF(G767="",TODAY()-B767,G767-B767))</f>
        <v>4</v>
      </c>
      <c r="N767" s="282">
        <f>MONTH(Таблица10[[#This Row],[Дата погрузки]])</f>
        <v>6</v>
      </c>
      <c r="O767" s="278" t="str">
        <f>Таблица10[[#This Row],[плательщик ЖД тариф]]</f>
        <v>Евросиб</v>
      </c>
      <c r="P767" s="278"/>
      <c r="Q767" s="278"/>
      <c r="R767" s="278"/>
      <c r="S767" s="278"/>
      <c r="T767" s="278"/>
      <c r="U767" s="278"/>
      <c r="V767" s="278"/>
      <c r="W767" s="278"/>
      <c r="X767" s="278"/>
      <c r="Y767" s="278"/>
      <c r="Z767" s="278"/>
    </row>
    <row r="768" spans="1:26" ht="13.2">
      <c r="A768" s="278" t="s">
        <v>1466</v>
      </c>
      <c r="B768" s="281">
        <v>44741</v>
      </c>
      <c r="C768" s="278" t="s">
        <v>2303</v>
      </c>
      <c r="D768" s="278">
        <v>40</v>
      </c>
      <c r="E768" s="278" t="s">
        <v>2302</v>
      </c>
      <c r="F768" s="280"/>
      <c r="G768" s="281">
        <v>44745</v>
      </c>
      <c r="H768" s="278"/>
      <c r="I768" s="285" t="s">
        <v>117</v>
      </c>
      <c r="J768" s="278" t="s">
        <v>1455</v>
      </c>
      <c r="K768" s="282">
        <f t="shared" si="9"/>
        <v>6</v>
      </c>
      <c r="L768" s="278">
        <f t="shared" si="10"/>
        <v>2022</v>
      </c>
      <c r="M768" s="282">
        <f t="shared" ca="1" si="11"/>
        <v>4</v>
      </c>
      <c r="N768" s="282">
        <f>MONTH(Таблица10[[#This Row],[Дата погрузки]])</f>
        <v>6</v>
      </c>
      <c r="O768" s="278" t="str">
        <f>Таблица10[[#This Row],[плательщик ЖД тариф]]</f>
        <v>Евросиб</v>
      </c>
      <c r="P768" s="278"/>
      <c r="Q768" s="278"/>
      <c r="R768" s="278"/>
      <c r="S768" s="278"/>
      <c r="T768" s="278"/>
      <c r="U768" s="278"/>
      <c r="V768" s="278"/>
      <c r="W768" s="278"/>
      <c r="X768" s="278"/>
      <c r="Y768" s="278"/>
      <c r="Z768" s="278"/>
    </row>
    <row r="769" spans="1:26" ht="13.2">
      <c r="A769" s="278" t="s">
        <v>1466</v>
      </c>
      <c r="B769" s="281">
        <v>44741</v>
      </c>
      <c r="C769" s="278" t="s">
        <v>2304</v>
      </c>
      <c r="D769" s="278">
        <v>40</v>
      </c>
      <c r="E769" s="278" t="s">
        <v>2302</v>
      </c>
      <c r="F769" s="280"/>
      <c r="G769" s="281">
        <v>44745</v>
      </c>
      <c r="H769" s="278"/>
      <c r="I769" s="285" t="s">
        <v>117</v>
      </c>
      <c r="J769" s="278" t="s">
        <v>1455</v>
      </c>
      <c r="K769" s="282">
        <f t="shared" si="9"/>
        <v>6</v>
      </c>
      <c r="L769" s="278">
        <f t="shared" si="10"/>
        <v>2022</v>
      </c>
      <c r="M769" s="282">
        <f t="shared" ca="1" si="11"/>
        <v>4</v>
      </c>
      <c r="N769" s="282">
        <f>MONTH(Таблица10[[#This Row],[Дата погрузки]])</f>
        <v>6</v>
      </c>
      <c r="O769" s="278" t="str">
        <f>Таблица10[[#This Row],[плательщик ЖД тариф]]</f>
        <v>Евросиб</v>
      </c>
      <c r="P769" s="278"/>
      <c r="Q769" s="278"/>
      <c r="R769" s="278"/>
      <c r="S769" s="278"/>
      <c r="T769" s="278"/>
      <c r="U769" s="278"/>
      <c r="V769" s="278"/>
      <c r="W769" s="278"/>
      <c r="X769" s="278"/>
      <c r="Y769" s="278"/>
      <c r="Z769" s="278"/>
    </row>
    <row r="770" spans="1:26" ht="13.2">
      <c r="A770" s="278" t="s">
        <v>1497</v>
      </c>
      <c r="B770" s="281">
        <v>44741</v>
      </c>
      <c r="C770" s="278" t="s">
        <v>2305</v>
      </c>
      <c r="D770" s="278">
        <v>40</v>
      </c>
      <c r="E770" s="278" t="s">
        <v>2113</v>
      </c>
      <c r="F770" s="280">
        <v>0.5</v>
      </c>
      <c r="G770" s="281">
        <v>44743</v>
      </c>
      <c r="H770" s="278"/>
      <c r="I770" s="4" t="s">
        <v>99</v>
      </c>
      <c r="J770" s="278" t="s">
        <v>1455</v>
      </c>
      <c r="K770" s="282">
        <f t="shared" si="9"/>
        <v>6</v>
      </c>
      <c r="L770" s="278">
        <f t="shared" si="10"/>
        <v>2022</v>
      </c>
      <c r="M770" s="282">
        <f t="shared" ca="1" si="11"/>
        <v>2</v>
      </c>
      <c r="N770" s="282">
        <f>MONTH(Таблица10[[#This Row],[Дата погрузки]])</f>
        <v>6</v>
      </c>
      <c r="O770" s="278" t="str">
        <f>Таблица10[[#This Row],[плательщик ЖД тариф]]</f>
        <v>ТрансКонтейнер</v>
      </c>
      <c r="P770" s="278"/>
      <c r="Q770" s="278"/>
      <c r="R770" s="278"/>
      <c r="S770" s="278"/>
      <c r="T770" s="278"/>
      <c r="U770" s="278"/>
      <c r="V770" s="278"/>
      <c r="W770" s="278"/>
      <c r="X770" s="278"/>
      <c r="Y770" s="278"/>
      <c r="Z770" s="278"/>
    </row>
    <row r="771" spans="1:26" ht="13.2">
      <c r="A771" s="278" t="s">
        <v>1497</v>
      </c>
      <c r="B771" s="281">
        <v>44741</v>
      </c>
      <c r="C771" s="278" t="s">
        <v>2306</v>
      </c>
      <c r="D771" s="278">
        <v>40</v>
      </c>
      <c r="E771" s="278" t="s">
        <v>2113</v>
      </c>
      <c r="F771" s="280">
        <v>0.625</v>
      </c>
      <c r="G771" s="281">
        <v>44743</v>
      </c>
      <c r="H771" s="278"/>
      <c r="I771" s="4" t="s">
        <v>99</v>
      </c>
      <c r="J771" s="278" t="s">
        <v>1455</v>
      </c>
      <c r="K771" s="282">
        <f t="shared" si="9"/>
        <v>6</v>
      </c>
      <c r="L771" s="278">
        <f t="shared" si="10"/>
        <v>2022</v>
      </c>
      <c r="M771" s="282">
        <f t="shared" ca="1" si="11"/>
        <v>2</v>
      </c>
      <c r="N771" s="282">
        <f>MONTH(Таблица10[[#This Row],[Дата погрузки]])</f>
        <v>6</v>
      </c>
      <c r="O771" s="278" t="str">
        <f>Таблица10[[#This Row],[плательщик ЖД тариф]]</f>
        <v>ТрансКонтейнер</v>
      </c>
      <c r="P771" s="278"/>
      <c r="Q771" s="278"/>
      <c r="R771" s="278"/>
      <c r="S771" s="278"/>
      <c r="T771" s="278"/>
      <c r="U771" s="278"/>
      <c r="V771" s="278"/>
      <c r="W771" s="278"/>
      <c r="X771" s="278"/>
      <c r="Y771" s="278"/>
      <c r="Z771" s="278"/>
    </row>
    <row r="772" spans="1:26" ht="13.2">
      <c r="A772" s="278" t="s">
        <v>1589</v>
      </c>
      <c r="B772" s="281">
        <v>44741</v>
      </c>
      <c r="C772" s="278" t="s">
        <v>2307</v>
      </c>
      <c r="D772" s="278">
        <v>40</v>
      </c>
      <c r="E772" s="278" t="s">
        <v>1568</v>
      </c>
      <c r="F772" s="280">
        <v>0.41666666666666669</v>
      </c>
      <c r="G772" s="281">
        <v>44743</v>
      </c>
      <c r="H772" s="278"/>
      <c r="I772" s="4" t="s">
        <v>99</v>
      </c>
      <c r="J772" s="278" t="s">
        <v>1455</v>
      </c>
      <c r="K772" s="282">
        <f t="shared" si="9"/>
        <v>6</v>
      </c>
      <c r="L772" s="278">
        <f t="shared" si="10"/>
        <v>2022</v>
      </c>
      <c r="M772" s="282">
        <f t="shared" ca="1" si="11"/>
        <v>2</v>
      </c>
      <c r="N772" s="282">
        <f>MONTH(Таблица10[[#This Row],[Дата погрузки]])</f>
        <v>6</v>
      </c>
      <c r="O772" s="278" t="str">
        <f>Таблица10[[#This Row],[плательщик ЖД тариф]]</f>
        <v>ТрансКонтейнер</v>
      </c>
      <c r="P772" s="278"/>
      <c r="Q772" s="278"/>
      <c r="R772" s="278"/>
      <c r="S772" s="278"/>
      <c r="T772" s="278"/>
      <c r="U772" s="278"/>
      <c r="V772" s="278"/>
      <c r="W772" s="278"/>
      <c r="X772" s="278"/>
      <c r="Y772" s="278"/>
      <c r="Z772" s="278"/>
    </row>
    <row r="773" spans="1:26" ht="13.2">
      <c r="A773" s="278" t="s">
        <v>1589</v>
      </c>
      <c r="B773" s="281">
        <v>44741</v>
      </c>
      <c r="C773" s="278" t="s">
        <v>2308</v>
      </c>
      <c r="D773" s="278">
        <v>40</v>
      </c>
      <c r="E773" s="278" t="s">
        <v>1568</v>
      </c>
      <c r="F773" s="280">
        <v>0.625</v>
      </c>
      <c r="G773" s="281">
        <v>44743</v>
      </c>
      <c r="H773" s="278"/>
      <c r="I773" s="4" t="s">
        <v>99</v>
      </c>
      <c r="J773" s="278" t="s">
        <v>1455</v>
      </c>
      <c r="K773" s="282">
        <f t="shared" si="9"/>
        <v>6</v>
      </c>
      <c r="L773" s="278">
        <f t="shared" si="10"/>
        <v>2022</v>
      </c>
      <c r="M773" s="282">
        <f t="shared" ca="1" si="11"/>
        <v>2</v>
      </c>
      <c r="N773" s="282">
        <f>MONTH(Таблица10[[#This Row],[Дата погрузки]])</f>
        <v>6</v>
      </c>
      <c r="O773" s="278" t="str">
        <f>Таблица10[[#This Row],[плательщик ЖД тариф]]</f>
        <v>ТрансКонтейнер</v>
      </c>
      <c r="P773" s="278"/>
      <c r="Q773" s="278"/>
      <c r="R773" s="278"/>
      <c r="S773" s="278"/>
      <c r="T773" s="278"/>
      <c r="U773" s="278"/>
      <c r="V773" s="278"/>
      <c r="W773" s="278"/>
      <c r="X773" s="278"/>
      <c r="Y773" s="278"/>
      <c r="Z773" s="278"/>
    </row>
    <row r="774" spans="1:26" ht="13.2">
      <c r="A774" s="278" t="s">
        <v>1558</v>
      </c>
      <c r="B774" s="281">
        <v>44741</v>
      </c>
      <c r="C774" s="278" t="s">
        <v>2309</v>
      </c>
      <c r="D774" s="278">
        <v>40</v>
      </c>
      <c r="E774" s="278" t="s">
        <v>2113</v>
      </c>
      <c r="F774" s="280">
        <v>0.58333333333333337</v>
      </c>
      <c r="G774" s="281">
        <v>44746</v>
      </c>
      <c r="H774" s="278"/>
      <c r="I774" s="4" t="s">
        <v>99</v>
      </c>
      <c r="J774" s="278" t="s">
        <v>1455</v>
      </c>
      <c r="K774" s="282">
        <f t="shared" si="9"/>
        <v>6</v>
      </c>
      <c r="L774" s="278">
        <f t="shared" si="10"/>
        <v>2022</v>
      </c>
      <c r="M774" s="282">
        <f t="shared" ca="1" si="11"/>
        <v>5</v>
      </c>
      <c r="N774" s="282">
        <f>MONTH(Таблица10[[#This Row],[Дата погрузки]])</f>
        <v>6</v>
      </c>
      <c r="O774" s="278" t="str">
        <f>Таблица10[[#This Row],[плательщик ЖД тариф]]</f>
        <v>ТрансКонтейнер</v>
      </c>
      <c r="P774" s="278"/>
      <c r="Q774" s="278"/>
      <c r="R774" s="278"/>
      <c r="S774" s="278"/>
      <c r="T774" s="278"/>
      <c r="U774" s="278"/>
      <c r="V774" s="278"/>
      <c r="W774" s="278"/>
      <c r="X774" s="278"/>
      <c r="Y774" s="278"/>
      <c r="Z774" s="278"/>
    </row>
    <row r="775" spans="1:26" ht="18" customHeight="1">
      <c r="A775" s="278" t="s">
        <v>1466</v>
      </c>
      <c r="B775" s="281">
        <v>44742</v>
      </c>
      <c r="C775" s="278" t="s">
        <v>2310</v>
      </c>
      <c r="D775" s="278">
        <v>40</v>
      </c>
      <c r="E775" s="278" t="s">
        <v>2224</v>
      </c>
      <c r="F775" s="280"/>
      <c r="G775" s="281">
        <v>44745</v>
      </c>
      <c r="H775" s="278"/>
      <c r="I775" s="285" t="s">
        <v>117</v>
      </c>
      <c r="J775" s="278" t="s">
        <v>1455</v>
      </c>
      <c r="K775" s="282">
        <f t="shared" si="9"/>
        <v>6</v>
      </c>
      <c r="L775" s="278">
        <f t="shared" si="10"/>
        <v>2022</v>
      </c>
      <c r="M775" s="282">
        <f t="shared" ca="1" si="11"/>
        <v>3</v>
      </c>
      <c r="N775" s="282">
        <f>MONTH(Таблица10[[#This Row],[Дата погрузки]])</f>
        <v>6</v>
      </c>
      <c r="O775" s="278" t="str">
        <f>Таблица10[[#This Row],[плательщик ЖД тариф]]</f>
        <v>Евросиб</v>
      </c>
      <c r="P775" s="278"/>
      <c r="Q775" s="278"/>
      <c r="R775" s="278"/>
      <c r="S775" s="278"/>
      <c r="T775" s="278"/>
      <c r="U775" s="278"/>
      <c r="V775" s="278"/>
      <c r="W775" s="278"/>
      <c r="X775" s="278"/>
      <c r="Y775" s="278"/>
      <c r="Z775" s="278"/>
    </row>
    <row r="776" spans="1:26" ht="18" customHeight="1">
      <c r="A776" s="278" t="s">
        <v>1466</v>
      </c>
      <c r="B776" s="281">
        <v>44742</v>
      </c>
      <c r="C776" s="278" t="s">
        <v>2311</v>
      </c>
      <c r="D776" s="278">
        <v>40</v>
      </c>
      <c r="E776" s="278" t="s">
        <v>2224</v>
      </c>
      <c r="F776" s="280"/>
      <c r="G776" s="281">
        <v>44745</v>
      </c>
      <c r="H776" s="278"/>
      <c r="I776" s="285" t="s">
        <v>117</v>
      </c>
      <c r="J776" s="278" t="s">
        <v>1455</v>
      </c>
      <c r="K776" s="282">
        <f t="shared" si="9"/>
        <v>6</v>
      </c>
      <c r="L776" s="278">
        <f t="shared" si="10"/>
        <v>2022</v>
      </c>
      <c r="M776" s="282">
        <f t="shared" ca="1" si="11"/>
        <v>3</v>
      </c>
      <c r="N776" s="282">
        <f>MONTH(Таблица10[[#This Row],[Дата погрузки]])</f>
        <v>6</v>
      </c>
      <c r="O776" s="278" t="str">
        <f>Таблица10[[#This Row],[плательщик ЖД тариф]]</f>
        <v>Евросиб</v>
      </c>
      <c r="P776" s="278"/>
      <c r="Q776" s="278"/>
      <c r="R776" s="278"/>
      <c r="S776" s="278"/>
      <c r="T776" s="278"/>
      <c r="U776" s="278"/>
      <c r="V776" s="278"/>
      <c r="W776" s="278"/>
      <c r="X776" s="278"/>
      <c r="Y776" s="278"/>
      <c r="Z776" s="278"/>
    </row>
    <row r="777" spans="1:26" ht="18.75" customHeight="1">
      <c r="A777" s="278" t="s">
        <v>1466</v>
      </c>
      <c r="B777" s="281">
        <v>44742</v>
      </c>
      <c r="C777" s="278" t="s">
        <v>2312</v>
      </c>
      <c r="D777" s="278">
        <v>40</v>
      </c>
      <c r="E777" s="278" t="s">
        <v>1537</v>
      </c>
      <c r="F777" s="280"/>
      <c r="G777" s="281">
        <v>44749</v>
      </c>
      <c r="H777" s="278"/>
      <c r="I777" s="4" t="s">
        <v>99</v>
      </c>
      <c r="J777" s="278" t="s">
        <v>1455</v>
      </c>
      <c r="K777" s="282">
        <f t="shared" si="9"/>
        <v>6</v>
      </c>
      <c r="L777" s="278">
        <f t="shared" si="10"/>
        <v>2022</v>
      </c>
      <c r="M777" s="282">
        <f t="shared" ca="1" si="11"/>
        <v>7</v>
      </c>
      <c r="N777" s="282">
        <f>MONTH(Таблица10[[#This Row],[Дата погрузки]])</f>
        <v>6</v>
      </c>
      <c r="O777" s="278" t="str">
        <f>Таблица10[[#This Row],[плательщик ЖД тариф]]</f>
        <v>ТрансКонтейнер</v>
      </c>
      <c r="P777" s="278"/>
      <c r="Q777" s="278"/>
      <c r="R777" s="278"/>
      <c r="S777" s="278"/>
      <c r="T777" s="278"/>
      <c r="U777" s="278"/>
      <c r="V777" s="278"/>
      <c r="W777" s="278"/>
      <c r="X777" s="278"/>
      <c r="Y777" s="278"/>
      <c r="Z777" s="278"/>
    </row>
    <row r="778" spans="1:26" ht="13.2">
      <c r="A778" s="278" t="s">
        <v>1934</v>
      </c>
      <c r="B778" s="281">
        <v>44742</v>
      </c>
      <c r="C778" s="278" t="s">
        <v>2313</v>
      </c>
      <c r="D778" s="278">
        <v>40</v>
      </c>
      <c r="E778" s="278" t="s">
        <v>2113</v>
      </c>
      <c r="F778" s="280"/>
      <c r="G778" s="281">
        <v>44749</v>
      </c>
      <c r="H778" s="278"/>
      <c r="I778" s="4" t="s">
        <v>99</v>
      </c>
      <c r="J778" s="278" t="s">
        <v>1455</v>
      </c>
      <c r="K778" s="282">
        <f t="shared" si="9"/>
        <v>6</v>
      </c>
      <c r="L778" s="278">
        <f t="shared" si="10"/>
        <v>2022</v>
      </c>
      <c r="M778" s="282">
        <f t="shared" ca="1" si="11"/>
        <v>7</v>
      </c>
      <c r="N778" s="282">
        <f>MONTH(Таблица10[[#This Row],[Дата погрузки]])</f>
        <v>6</v>
      </c>
      <c r="O778" s="278" t="str">
        <f>Таблица10[[#This Row],[плательщик ЖД тариф]]</f>
        <v>ТрансКонтейнер</v>
      </c>
      <c r="P778" s="278"/>
      <c r="Q778" s="278"/>
      <c r="R778" s="278"/>
      <c r="S778" s="278"/>
      <c r="T778" s="278"/>
      <c r="U778" s="278"/>
      <c r="V778" s="278"/>
      <c r="W778" s="278"/>
      <c r="X778" s="278"/>
      <c r="Y778" s="278"/>
      <c r="Z778" s="278"/>
    </row>
    <row r="779" spans="1:26" ht="13.2">
      <c r="A779" s="278" t="s">
        <v>1934</v>
      </c>
      <c r="B779" s="281">
        <v>44742</v>
      </c>
      <c r="C779" s="278" t="s">
        <v>2314</v>
      </c>
      <c r="D779" s="278">
        <v>40</v>
      </c>
      <c r="E779" s="278" t="s">
        <v>2113</v>
      </c>
      <c r="F779" s="280"/>
      <c r="G779" s="281">
        <v>44746</v>
      </c>
      <c r="H779" s="278"/>
      <c r="I779" s="4" t="s">
        <v>99</v>
      </c>
      <c r="J779" s="278" t="s">
        <v>1455</v>
      </c>
      <c r="K779" s="282">
        <f t="shared" si="9"/>
        <v>6</v>
      </c>
      <c r="L779" s="278">
        <f t="shared" si="10"/>
        <v>2022</v>
      </c>
      <c r="M779" s="282">
        <f t="shared" ca="1" si="11"/>
        <v>4</v>
      </c>
      <c r="N779" s="282">
        <f>MONTH(Таблица10[[#This Row],[Дата погрузки]])</f>
        <v>6</v>
      </c>
      <c r="O779" s="278" t="str">
        <f>Таблица10[[#This Row],[плательщик ЖД тариф]]</f>
        <v>ТрансКонтейнер</v>
      </c>
      <c r="P779" s="278"/>
      <c r="Q779" s="278"/>
      <c r="R779" s="278"/>
      <c r="S779" s="278"/>
      <c r="T779" s="278"/>
      <c r="U779" s="278"/>
      <c r="V779" s="278"/>
      <c r="W779" s="278"/>
      <c r="X779" s="278"/>
      <c r="Y779" s="278"/>
      <c r="Z779" s="278"/>
    </row>
    <row r="780" spans="1:26" ht="17.25" customHeight="1">
      <c r="A780" s="278" t="s">
        <v>1589</v>
      </c>
      <c r="B780" s="281">
        <v>44742</v>
      </c>
      <c r="C780" s="278" t="s">
        <v>2315</v>
      </c>
      <c r="D780" s="278">
        <v>40</v>
      </c>
      <c r="E780" s="278" t="s">
        <v>1537</v>
      </c>
      <c r="F780" s="280">
        <v>0.625</v>
      </c>
      <c r="G780" s="281">
        <v>44746</v>
      </c>
      <c r="H780" s="278"/>
      <c r="I780" s="4" t="s">
        <v>99</v>
      </c>
      <c r="J780" s="278" t="s">
        <v>1455</v>
      </c>
      <c r="K780" s="282">
        <f t="shared" si="9"/>
        <v>6</v>
      </c>
      <c r="L780" s="278">
        <f t="shared" si="10"/>
        <v>2022</v>
      </c>
      <c r="M780" s="282">
        <f t="shared" ca="1" si="11"/>
        <v>4</v>
      </c>
      <c r="N780" s="282">
        <f>MONTH(Таблица10[[#This Row],[Дата погрузки]])</f>
        <v>6</v>
      </c>
      <c r="O780" s="278" t="str">
        <f>Таблица10[[#This Row],[плательщик ЖД тариф]]</f>
        <v>ТрансКонтейнер</v>
      </c>
      <c r="P780" s="278"/>
      <c r="Q780" s="278"/>
      <c r="R780" s="278"/>
      <c r="S780" s="278"/>
      <c r="T780" s="278"/>
      <c r="U780" s="278"/>
      <c r="V780" s="278"/>
      <c r="W780" s="278"/>
      <c r="X780" s="278"/>
      <c r="Y780" s="278"/>
      <c r="Z780" s="278"/>
    </row>
    <row r="781" spans="1:26" ht="13.2">
      <c r="A781" s="278" t="s">
        <v>1578</v>
      </c>
      <c r="B781" s="281">
        <v>44743</v>
      </c>
      <c r="C781" s="278" t="s">
        <v>2316</v>
      </c>
      <c r="D781" s="278">
        <v>40</v>
      </c>
      <c r="E781" s="278" t="s">
        <v>1495</v>
      </c>
      <c r="F781" s="280">
        <v>0.5</v>
      </c>
      <c r="G781" s="281">
        <v>44751</v>
      </c>
      <c r="H781" s="278"/>
      <c r="I781" s="4" t="s">
        <v>99</v>
      </c>
      <c r="J781" s="278" t="s">
        <v>1455</v>
      </c>
      <c r="K781" s="282">
        <f t="shared" si="9"/>
        <v>7</v>
      </c>
      <c r="L781" s="278">
        <f t="shared" si="10"/>
        <v>2022</v>
      </c>
      <c r="M781" s="282">
        <f t="shared" ca="1" si="11"/>
        <v>8</v>
      </c>
      <c r="N781" s="282">
        <f>MONTH(Таблица10[[#This Row],[Дата погрузки]])</f>
        <v>7</v>
      </c>
      <c r="O781" s="278" t="str">
        <f>Таблица10[[#This Row],[плательщик ЖД тариф]]</f>
        <v>ТрансКонтейнер</v>
      </c>
      <c r="P781" s="278"/>
      <c r="Q781" s="278"/>
      <c r="R781" s="278"/>
      <c r="S781" s="278"/>
      <c r="T781" s="278"/>
      <c r="U781" s="278"/>
      <c r="V781" s="278"/>
      <c r="W781" s="278"/>
      <c r="X781" s="278"/>
      <c r="Y781" s="278"/>
      <c r="Z781" s="278"/>
    </row>
    <row r="782" spans="1:26" ht="13.2">
      <c r="A782" s="278" t="s">
        <v>1497</v>
      </c>
      <c r="B782" s="281">
        <v>44743</v>
      </c>
      <c r="C782" s="278" t="s">
        <v>2317</v>
      </c>
      <c r="D782" s="278">
        <v>40</v>
      </c>
      <c r="E782" s="278" t="s">
        <v>1568</v>
      </c>
      <c r="F782" s="280">
        <v>0.45833333333333331</v>
      </c>
      <c r="G782" s="281">
        <v>44749</v>
      </c>
      <c r="H782" s="278"/>
      <c r="I782" s="4" t="s">
        <v>99</v>
      </c>
      <c r="J782" s="278" t="s">
        <v>1455</v>
      </c>
      <c r="K782" s="282">
        <f t="shared" si="9"/>
        <v>7</v>
      </c>
      <c r="L782" s="278">
        <f t="shared" si="10"/>
        <v>2022</v>
      </c>
      <c r="M782" s="282">
        <f t="shared" ca="1" si="11"/>
        <v>6</v>
      </c>
      <c r="N782" s="282">
        <f>MONTH(Таблица10[[#This Row],[Дата погрузки]])</f>
        <v>7</v>
      </c>
      <c r="O782" s="278" t="str">
        <f>Таблица10[[#This Row],[плательщик ЖД тариф]]</f>
        <v>ТрансКонтейнер</v>
      </c>
      <c r="P782" s="278"/>
      <c r="Q782" s="278"/>
      <c r="R782" s="278"/>
      <c r="S782" s="278"/>
      <c r="T782" s="278"/>
      <c r="U782" s="278"/>
      <c r="V782" s="278"/>
      <c r="W782" s="278"/>
      <c r="X782" s="278"/>
      <c r="Y782" s="278"/>
      <c r="Z782" s="278"/>
    </row>
    <row r="783" spans="1:26" ht="17.25" customHeight="1">
      <c r="A783" s="278" t="s">
        <v>1497</v>
      </c>
      <c r="B783" s="281">
        <v>44743</v>
      </c>
      <c r="C783" s="278" t="s">
        <v>2318</v>
      </c>
      <c r="D783" s="278">
        <v>40</v>
      </c>
      <c r="E783" s="278" t="s">
        <v>2319</v>
      </c>
      <c r="F783" s="280">
        <v>0.45833333333333331</v>
      </c>
      <c r="G783" s="281">
        <v>44749</v>
      </c>
      <c r="H783" s="278"/>
      <c r="I783" s="4" t="s">
        <v>99</v>
      </c>
      <c r="J783" s="278" t="s">
        <v>1455</v>
      </c>
      <c r="K783" s="282">
        <f t="shared" si="9"/>
        <v>7</v>
      </c>
      <c r="L783" s="278">
        <f t="shared" si="10"/>
        <v>2022</v>
      </c>
      <c r="M783" s="282">
        <f t="shared" ca="1" si="11"/>
        <v>6</v>
      </c>
      <c r="N783" s="282">
        <f>MONTH(Таблица10[[#This Row],[Дата погрузки]])</f>
        <v>7</v>
      </c>
      <c r="O783" s="278" t="str">
        <f>Таблица10[[#This Row],[плательщик ЖД тариф]]</f>
        <v>ТрансКонтейнер</v>
      </c>
      <c r="P783" s="278"/>
      <c r="Q783" s="278"/>
      <c r="R783" s="278"/>
      <c r="S783" s="278"/>
      <c r="T783" s="278"/>
      <c r="U783" s="278"/>
      <c r="V783" s="278"/>
      <c r="W783" s="278"/>
      <c r="X783" s="278"/>
      <c r="Y783" s="278"/>
      <c r="Z783" s="278"/>
    </row>
    <row r="784" spans="1:26" ht="13.2">
      <c r="A784" s="278" t="s">
        <v>1456</v>
      </c>
      <c r="B784" s="281">
        <v>44743</v>
      </c>
      <c r="C784" s="278" t="s">
        <v>2320</v>
      </c>
      <c r="D784" s="278">
        <v>40</v>
      </c>
      <c r="E784" s="278" t="s">
        <v>1568</v>
      </c>
      <c r="F784" s="280">
        <v>0.375</v>
      </c>
      <c r="G784" s="281">
        <v>44749</v>
      </c>
      <c r="H784" s="278"/>
      <c r="I784" s="4" t="s">
        <v>99</v>
      </c>
      <c r="J784" s="278" t="s">
        <v>1455</v>
      </c>
      <c r="K784" s="282">
        <f t="shared" si="9"/>
        <v>7</v>
      </c>
      <c r="L784" s="278">
        <f t="shared" si="10"/>
        <v>2022</v>
      </c>
      <c r="M784" s="282">
        <f t="shared" ca="1" si="11"/>
        <v>6</v>
      </c>
      <c r="N784" s="282">
        <f>MONTH(Таблица10[[#This Row],[Дата погрузки]])</f>
        <v>7</v>
      </c>
      <c r="O784" s="278" t="str">
        <f>Таблица10[[#This Row],[плательщик ЖД тариф]]</f>
        <v>ТрансКонтейнер</v>
      </c>
      <c r="P784" s="278"/>
      <c r="Q784" s="278"/>
      <c r="R784" s="278"/>
      <c r="S784" s="278"/>
      <c r="T784" s="278"/>
      <c r="U784" s="278"/>
      <c r="V784" s="278"/>
      <c r="W784" s="278"/>
      <c r="X784" s="278"/>
      <c r="Y784" s="278"/>
      <c r="Z784" s="278"/>
    </row>
    <row r="785" spans="1:26" ht="15" customHeight="1">
      <c r="A785" s="278" t="s">
        <v>1456</v>
      </c>
      <c r="B785" s="281">
        <v>44743</v>
      </c>
      <c r="C785" s="278" t="s">
        <v>2321</v>
      </c>
      <c r="D785" s="278">
        <v>40</v>
      </c>
      <c r="E785" s="278" t="s">
        <v>2111</v>
      </c>
      <c r="F785" s="280">
        <v>0.875</v>
      </c>
      <c r="G785" s="281">
        <v>44749</v>
      </c>
      <c r="H785" s="278"/>
      <c r="I785" s="4" t="s">
        <v>99</v>
      </c>
      <c r="J785" s="278" t="s">
        <v>1455</v>
      </c>
      <c r="K785" s="282">
        <f t="shared" si="9"/>
        <v>7</v>
      </c>
      <c r="L785" s="278">
        <f t="shared" si="10"/>
        <v>2022</v>
      </c>
      <c r="M785" s="282">
        <f t="shared" ca="1" si="11"/>
        <v>6</v>
      </c>
      <c r="N785" s="282">
        <f>MONTH(Таблица10[[#This Row],[Дата погрузки]])</f>
        <v>7</v>
      </c>
      <c r="O785" s="278" t="str">
        <f>Таблица10[[#This Row],[плательщик ЖД тариф]]</f>
        <v>ТрансКонтейнер</v>
      </c>
      <c r="P785" s="278"/>
      <c r="Q785" s="278"/>
      <c r="R785" s="278"/>
      <c r="S785" s="278"/>
      <c r="T785" s="278"/>
      <c r="U785" s="278"/>
      <c r="V785" s="278"/>
      <c r="W785" s="278"/>
      <c r="X785" s="278"/>
      <c r="Y785" s="278"/>
      <c r="Z785" s="278"/>
    </row>
    <row r="786" spans="1:26" ht="13.2">
      <c r="A786" s="278" t="s">
        <v>1558</v>
      </c>
      <c r="B786" s="281">
        <v>44743</v>
      </c>
      <c r="C786" s="278" t="s">
        <v>2322</v>
      </c>
      <c r="D786" s="278">
        <v>40</v>
      </c>
      <c r="E786" s="278" t="s">
        <v>1537</v>
      </c>
      <c r="F786" s="280">
        <v>0.625</v>
      </c>
      <c r="G786" s="281">
        <v>44751</v>
      </c>
      <c r="H786" s="278"/>
      <c r="I786" s="4" t="s">
        <v>99</v>
      </c>
      <c r="J786" s="278" t="s">
        <v>1455</v>
      </c>
      <c r="K786" s="282">
        <f t="shared" si="9"/>
        <v>7</v>
      </c>
      <c r="L786" s="278">
        <f t="shared" si="10"/>
        <v>2022</v>
      </c>
      <c r="M786" s="282">
        <f t="shared" ca="1" si="11"/>
        <v>8</v>
      </c>
      <c r="N786" s="282">
        <f>MONTH(Таблица10[[#This Row],[Дата погрузки]])</f>
        <v>7</v>
      </c>
      <c r="O786" s="278" t="str">
        <f>Таблица10[[#This Row],[плательщик ЖД тариф]]</f>
        <v>ТрансКонтейнер</v>
      </c>
      <c r="P786" s="278"/>
      <c r="Q786" s="278"/>
      <c r="R786" s="278"/>
      <c r="S786" s="278"/>
      <c r="T786" s="278"/>
      <c r="U786" s="278"/>
      <c r="V786" s="278"/>
      <c r="W786" s="278"/>
      <c r="X786" s="278"/>
      <c r="Y786" s="278"/>
      <c r="Z786" s="278"/>
    </row>
    <row r="787" spans="1:26" ht="13.2">
      <c r="A787" s="278" t="s">
        <v>1589</v>
      </c>
      <c r="B787" s="281">
        <v>44743</v>
      </c>
      <c r="C787" s="278" t="s">
        <v>2323</v>
      </c>
      <c r="D787" s="278">
        <v>40</v>
      </c>
      <c r="E787" s="278" t="s">
        <v>1537</v>
      </c>
      <c r="F787" s="280">
        <v>0.625</v>
      </c>
      <c r="G787" s="281">
        <v>44751</v>
      </c>
      <c r="H787" s="278"/>
      <c r="I787" s="4" t="s">
        <v>99</v>
      </c>
      <c r="J787" s="278" t="s">
        <v>1455</v>
      </c>
      <c r="K787" s="282">
        <f t="shared" si="9"/>
        <v>7</v>
      </c>
      <c r="L787" s="278">
        <f t="shared" si="10"/>
        <v>2022</v>
      </c>
      <c r="M787" s="282">
        <f t="shared" ca="1" si="11"/>
        <v>8</v>
      </c>
      <c r="N787" s="282">
        <f>MONTH(Таблица10[[#This Row],[Дата погрузки]])</f>
        <v>7</v>
      </c>
      <c r="O787" s="278" t="str">
        <f>Таблица10[[#This Row],[плательщик ЖД тариф]]</f>
        <v>ТрансКонтейнер</v>
      </c>
      <c r="P787" s="278"/>
      <c r="Q787" s="278"/>
      <c r="R787" s="278"/>
      <c r="S787" s="278"/>
      <c r="T787" s="278"/>
      <c r="U787" s="278"/>
      <c r="V787" s="278"/>
      <c r="W787" s="278"/>
      <c r="X787" s="278"/>
      <c r="Y787" s="278"/>
      <c r="Z787" s="278"/>
    </row>
    <row r="788" spans="1:26" ht="13.2">
      <c r="A788" s="278" t="s">
        <v>1934</v>
      </c>
      <c r="B788" s="281">
        <v>44743</v>
      </c>
      <c r="C788" s="278" t="s">
        <v>2324</v>
      </c>
      <c r="D788" s="278">
        <v>40</v>
      </c>
      <c r="E788" s="278" t="s">
        <v>2183</v>
      </c>
      <c r="F788" s="280"/>
      <c r="G788" s="281">
        <v>44751</v>
      </c>
      <c r="H788" s="278"/>
      <c r="I788" s="4" t="s">
        <v>99</v>
      </c>
      <c r="J788" s="278" t="s">
        <v>1455</v>
      </c>
      <c r="K788" s="282">
        <f t="shared" si="9"/>
        <v>7</v>
      </c>
      <c r="L788" s="278">
        <f t="shared" si="10"/>
        <v>2022</v>
      </c>
      <c r="M788" s="282">
        <f t="shared" ca="1" si="11"/>
        <v>8</v>
      </c>
      <c r="N788" s="282">
        <f>MONTH(Таблица10[[#This Row],[Дата погрузки]])</f>
        <v>7</v>
      </c>
      <c r="O788" s="278" t="str">
        <f>Таблица10[[#This Row],[плательщик ЖД тариф]]</f>
        <v>ТрансКонтейнер</v>
      </c>
      <c r="P788" s="278"/>
      <c r="Q788" s="278"/>
      <c r="R788" s="278"/>
      <c r="S788" s="278"/>
      <c r="T788" s="278"/>
      <c r="U788" s="278"/>
      <c r="V788" s="278"/>
      <c r="W788" s="278"/>
      <c r="X788" s="278"/>
      <c r="Y788" s="278"/>
      <c r="Z788" s="278"/>
    </row>
    <row r="789" spans="1:26" ht="13.2">
      <c r="A789" s="278" t="s">
        <v>1466</v>
      </c>
      <c r="B789" s="281">
        <v>44743</v>
      </c>
      <c r="C789" s="278" t="s">
        <v>2325</v>
      </c>
      <c r="D789" s="278">
        <v>40</v>
      </c>
      <c r="E789" s="278" t="s">
        <v>1568</v>
      </c>
      <c r="F789" s="280"/>
      <c r="G789" s="281">
        <v>44745</v>
      </c>
      <c r="H789" s="278"/>
      <c r="I789" s="285" t="s">
        <v>117</v>
      </c>
      <c r="J789" s="278" t="s">
        <v>1455</v>
      </c>
      <c r="K789" s="282">
        <f t="shared" si="9"/>
        <v>7</v>
      </c>
      <c r="L789" s="278">
        <f t="shared" si="10"/>
        <v>2022</v>
      </c>
      <c r="M789" s="282">
        <f t="shared" ca="1" si="11"/>
        <v>2</v>
      </c>
      <c r="N789" s="282">
        <f>MONTH(Таблица10[[#This Row],[Дата погрузки]])</f>
        <v>7</v>
      </c>
      <c r="O789" s="278" t="str">
        <f>Таблица10[[#This Row],[плательщик ЖД тариф]]</f>
        <v>Евросиб</v>
      </c>
      <c r="P789" s="278"/>
      <c r="Q789" s="278"/>
      <c r="R789" s="278"/>
      <c r="S789" s="278"/>
      <c r="T789" s="278"/>
      <c r="U789" s="278"/>
      <c r="V789" s="278"/>
      <c r="W789" s="278"/>
      <c r="X789" s="278"/>
      <c r="Y789" s="278"/>
      <c r="Z789" s="278"/>
    </row>
    <row r="790" spans="1:26" ht="13.2">
      <c r="A790" s="278" t="s">
        <v>1466</v>
      </c>
      <c r="B790" s="281">
        <v>44743</v>
      </c>
      <c r="C790" s="278" t="s">
        <v>2326</v>
      </c>
      <c r="D790" s="278">
        <v>40</v>
      </c>
      <c r="E790" s="278" t="s">
        <v>1568</v>
      </c>
      <c r="F790" s="280"/>
      <c r="G790" s="281">
        <v>44745</v>
      </c>
      <c r="H790" s="278"/>
      <c r="I790" s="285" t="s">
        <v>117</v>
      </c>
      <c r="J790" s="278" t="s">
        <v>1455</v>
      </c>
      <c r="K790" s="282">
        <f t="shared" si="9"/>
        <v>7</v>
      </c>
      <c r="L790" s="278">
        <f t="shared" si="10"/>
        <v>2022</v>
      </c>
      <c r="M790" s="282">
        <f t="shared" ca="1" si="11"/>
        <v>2</v>
      </c>
      <c r="N790" s="282">
        <f>MONTH(Таблица10[[#This Row],[Дата погрузки]])</f>
        <v>7</v>
      </c>
      <c r="O790" s="278" t="str">
        <f>Таблица10[[#This Row],[плательщик ЖД тариф]]</f>
        <v>Евросиб</v>
      </c>
      <c r="P790" s="278"/>
      <c r="Q790" s="278"/>
      <c r="R790" s="278"/>
      <c r="S790" s="278"/>
      <c r="T790" s="278"/>
      <c r="U790" s="278"/>
      <c r="V790" s="278"/>
      <c r="W790" s="278"/>
      <c r="X790" s="278"/>
      <c r="Y790" s="278"/>
      <c r="Z790" s="278"/>
    </row>
    <row r="791" spans="1:26" ht="13.2">
      <c r="A791" s="278" t="s">
        <v>1456</v>
      </c>
      <c r="B791" s="281">
        <v>44746</v>
      </c>
      <c r="C791" s="278" t="s">
        <v>2327</v>
      </c>
      <c r="D791" s="278">
        <v>40</v>
      </c>
      <c r="E791" s="278" t="s">
        <v>1495</v>
      </c>
      <c r="F791" s="280">
        <v>0.54166666666666663</v>
      </c>
      <c r="G791" s="281">
        <v>44751</v>
      </c>
      <c r="H791" s="278"/>
      <c r="I791" s="4" t="s">
        <v>99</v>
      </c>
      <c r="J791" s="278" t="s">
        <v>1455</v>
      </c>
      <c r="K791" s="282">
        <f t="shared" si="9"/>
        <v>7</v>
      </c>
      <c r="L791" s="278">
        <f t="shared" si="10"/>
        <v>2022</v>
      </c>
      <c r="M791" s="282">
        <f t="shared" ca="1" si="11"/>
        <v>5</v>
      </c>
      <c r="N791" s="282">
        <f>MONTH(Таблица10[[#This Row],[Дата погрузки]])</f>
        <v>7</v>
      </c>
      <c r="O791" s="278" t="str">
        <f>Таблица10[[#This Row],[плательщик ЖД тариф]]</f>
        <v>ТрансКонтейнер</v>
      </c>
      <c r="P791" s="278"/>
      <c r="Q791" s="278"/>
      <c r="R791" s="278"/>
      <c r="S791" s="278"/>
      <c r="T791" s="278"/>
      <c r="U791" s="278"/>
      <c r="V791" s="278"/>
      <c r="W791" s="278"/>
      <c r="X791" s="278"/>
      <c r="Y791" s="278"/>
      <c r="Z791" s="278"/>
    </row>
    <row r="792" spans="1:26" ht="13.2">
      <c r="A792" s="278" t="s">
        <v>1456</v>
      </c>
      <c r="B792" s="281">
        <v>44746</v>
      </c>
      <c r="C792" s="278" t="s">
        <v>2328</v>
      </c>
      <c r="D792" s="278">
        <v>40</v>
      </c>
      <c r="E792" s="278" t="s">
        <v>1470</v>
      </c>
      <c r="F792" s="280">
        <v>0.875</v>
      </c>
      <c r="G792" s="281">
        <v>44751</v>
      </c>
      <c r="H792" s="278"/>
      <c r="I792" s="4" t="s">
        <v>99</v>
      </c>
      <c r="J792" s="278" t="s">
        <v>1455</v>
      </c>
      <c r="K792" s="282">
        <f t="shared" si="9"/>
        <v>7</v>
      </c>
      <c r="L792" s="278">
        <f t="shared" si="10"/>
        <v>2022</v>
      </c>
      <c r="M792" s="282">
        <f t="shared" ca="1" si="11"/>
        <v>5</v>
      </c>
      <c r="N792" s="282">
        <f>MONTH(Таблица10[[#This Row],[Дата погрузки]])</f>
        <v>7</v>
      </c>
      <c r="O792" s="278" t="str">
        <f>Таблица10[[#This Row],[плательщик ЖД тариф]]</f>
        <v>ТрансКонтейнер</v>
      </c>
      <c r="P792" s="278"/>
      <c r="Q792" s="278"/>
      <c r="R792" s="278"/>
      <c r="S792" s="278"/>
      <c r="T792" s="278"/>
      <c r="U792" s="278"/>
      <c r="V792" s="278"/>
      <c r="W792" s="278"/>
      <c r="X792" s="278"/>
      <c r="Y792" s="278"/>
      <c r="Z792" s="278"/>
    </row>
    <row r="793" spans="1:26" ht="13.2">
      <c r="A793" s="278" t="s">
        <v>1456</v>
      </c>
      <c r="B793" s="281">
        <v>44746</v>
      </c>
      <c r="C793" s="278" t="s">
        <v>2329</v>
      </c>
      <c r="D793" s="278">
        <v>40</v>
      </c>
      <c r="E793" s="278" t="s">
        <v>1499</v>
      </c>
      <c r="F793" s="280">
        <v>0.875</v>
      </c>
      <c r="G793" s="281">
        <v>44751</v>
      </c>
      <c r="H793" s="278"/>
      <c r="I793" s="4" t="s">
        <v>99</v>
      </c>
      <c r="J793" s="278" t="s">
        <v>1455</v>
      </c>
      <c r="K793" s="282">
        <f t="shared" si="9"/>
        <v>7</v>
      </c>
      <c r="L793" s="278">
        <f t="shared" si="10"/>
        <v>2022</v>
      </c>
      <c r="M793" s="282">
        <f t="shared" ca="1" si="11"/>
        <v>5</v>
      </c>
      <c r="N793" s="282">
        <f>MONTH(Таблица10[[#This Row],[Дата погрузки]])</f>
        <v>7</v>
      </c>
      <c r="O793" s="278" t="str">
        <f>Таблица10[[#This Row],[плательщик ЖД тариф]]</f>
        <v>ТрансКонтейнер</v>
      </c>
      <c r="P793" s="278"/>
      <c r="Q793" s="278"/>
      <c r="R793" s="278"/>
      <c r="S793" s="278"/>
      <c r="T793" s="278"/>
      <c r="U793" s="278"/>
      <c r="V793" s="278"/>
      <c r="W793" s="278"/>
      <c r="X793" s="278"/>
      <c r="Y793" s="278"/>
      <c r="Z793" s="278"/>
    </row>
    <row r="794" spans="1:26" ht="13.2">
      <c r="A794" s="278" t="s">
        <v>1558</v>
      </c>
      <c r="B794" s="281">
        <v>44746</v>
      </c>
      <c r="C794" s="278" t="s">
        <v>2330</v>
      </c>
      <c r="D794" s="278">
        <v>40</v>
      </c>
      <c r="E794" s="278" t="s">
        <v>1495</v>
      </c>
      <c r="F794" s="280">
        <v>0.33333333333333331</v>
      </c>
      <c r="G794" s="281">
        <v>44751</v>
      </c>
      <c r="H794" s="278"/>
      <c r="I794" s="4" t="s">
        <v>99</v>
      </c>
      <c r="J794" s="278" t="s">
        <v>1455</v>
      </c>
      <c r="K794" s="282">
        <f t="shared" si="9"/>
        <v>7</v>
      </c>
      <c r="L794" s="278">
        <f t="shared" si="10"/>
        <v>2022</v>
      </c>
      <c r="M794" s="282">
        <f t="shared" ca="1" si="11"/>
        <v>5</v>
      </c>
      <c r="N794" s="282">
        <f>MONTH(Таблица10[[#This Row],[Дата погрузки]])</f>
        <v>7</v>
      </c>
      <c r="O794" s="278" t="str">
        <f>Таблица10[[#This Row],[плательщик ЖД тариф]]</f>
        <v>ТрансКонтейнер</v>
      </c>
      <c r="P794" s="278"/>
      <c r="Q794" s="278"/>
      <c r="R794" s="278"/>
      <c r="S794" s="278"/>
      <c r="T794" s="278"/>
      <c r="U794" s="278"/>
      <c r="V794" s="278"/>
      <c r="W794" s="278"/>
      <c r="X794" s="278"/>
      <c r="Y794" s="278"/>
      <c r="Z794" s="278"/>
    </row>
    <row r="795" spans="1:26" ht="13.2">
      <c r="A795" s="278" t="s">
        <v>1589</v>
      </c>
      <c r="B795" s="281">
        <v>44746</v>
      </c>
      <c r="C795" s="278" t="s">
        <v>2331</v>
      </c>
      <c r="D795" s="278">
        <v>40</v>
      </c>
      <c r="E795" s="278" t="s">
        <v>1741</v>
      </c>
      <c r="F795" s="280">
        <v>0.625</v>
      </c>
      <c r="G795" s="281">
        <v>44751</v>
      </c>
      <c r="H795" s="278"/>
      <c r="I795" s="4" t="s">
        <v>99</v>
      </c>
      <c r="J795" s="278" t="s">
        <v>1455</v>
      </c>
      <c r="K795" s="282">
        <f t="shared" si="9"/>
        <v>7</v>
      </c>
      <c r="L795" s="278">
        <f t="shared" si="10"/>
        <v>2022</v>
      </c>
      <c r="M795" s="282">
        <f t="shared" ca="1" si="11"/>
        <v>5</v>
      </c>
      <c r="N795" s="282">
        <f>MONTH(Таблица10[[#This Row],[Дата погрузки]])</f>
        <v>7</v>
      </c>
      <c r="O795" s="278" t="str">
        <f>Таблица10[[#This Row],[плательщик ЖД тариф]]</f>
        <v>ТрансКонтейнер</v>
      </c>
      <c r="P795" s="278"/>
      <c r="Q795" s="278"/>
      <c r="R795" s="278"/>
      <c r="S795" s="278"/>
      <c r="T795" s="278"/>
      <c r="U795" s="278"/>
      <c r="V795" s="278"/>
      <c r="W795" s="278"/>
      <c r="X795" s="278"/>
      <c r="Y795" s="278"/>
      <c r="Z795" s="278"/>
    </row>
    <row r="796" spans="1:26" ht="13.2">
      <c r="A796" s="278" t="s">
        <v>1466</v>
      </c>
      <c r="B796" s="281">
        <v>44746</v>
      </c>
      <c r="C796" s="278" t="s">
        <v>2332</v>
      </c>
      <c r="D796" s="278">
        <v>40</v>
      </c>
      <c r="E796" s="278" t="s">
        <v>1741</v>
      </c>
      <c r="F796" s="280"/>
      <c r="G796" s="281">
        <v>44751</v>
      </c>
      <c r="H796" s="278"/>
      <c r="I796" s="4" t="s">
        <v>99</v>
      </c>
      <c r="J796" s="278" t="s">
        <v>1455</v>
      </c>
      <c r="K796" s="282">
        <f t="shared" si="9"/>
        <v>7</v>
      </c>
      <c r="L796" s="278">
        <f t="shared" si="10"/>
        <v>2022</v>
      </c>
      <c r="M796" s="282">
        <f t="shared" ca="1" si="11"/>
        <v>5</v>
      </c>
      <c r="N796" s="282">
        <f>MONTH(Таблица10[[#This Row],[Дата погрузки]])</f>
        <v>7</v>
      </c>
      <c r="O796" s="278" t="str">
        <f>Таблица10[[#This Row],[плательщик ЖД тариф]]</f>
        <v>ТрансКонтейнер</v>
      </c>
      <c r="P796" s="278"/>
      <c r="Q796" s="278"/>
      <c r="R796" s="278"/>
      <c r="S796" s="278"/>
      <c r="T796" s="278"/>
      <c r="U796" s="278"/>
      <c r="V796" s="278"/>
      <c r="W796" s="278"/>
      <c r="X796" s="278"/>
      <c r="Y796" s="278"/>
      <c r="Z796" s="278"/>
    </row>
    <row r="797" spans="1:26" ht="13.2">
      <c r="A797" s="278" t="s">
        <v>1466</v>
      </c>
      <c r="B797" s="281">
        <v>44746</v>
      </c>
      <c r="C797" s="278" t="s">
        <v>2333</v>
      </c>
      <c r="D797" s="278">
        <v>40</v>
      </c>
      <c r="E797" s="278" t="s">
        <v>1741</v>
      </c>
      <c r="F797" s="280"/>
      <c r="G797" s="281">
        <v>44751</v>
      </c>
      <c r="H797" s="278"/>
      <c r="I797" s="4" t="s">
        <v>99</v>
      </c>
      <c r="J797" s="278" t="s">
        <v>1455</v>
      </c>
      <c r="K797" s="282">
        <f t="shared" si="9"/>
        <v>7</v>
      </c>
      <c r="L797" s="278">
        <f t="shared" si="10"/>
        <v>2022</v>
      </c>
      <c r="M797" s="282">
        <f t="shared" ca="1" si="11"/>
        <v>5</v>
      </c>
      <c r="N797" s="282">
        <f>MONTH(Таблица10[[#This Row],[Дата погрузки]])</f>
        <v>7</v>
      </c>
      <c r="O797" s="278" t="str">
        <f>Таблица10[[#This Row],[плательщик ЖД тариф]]</f>
        <v>ТрансКонтейнер</v>
      </c>
      <c r="P797" s="278"/>
      <c r="Q797" s="278"/>
      <c r="R797" s="278"/>
      <c r="S797" s="278"/>
      <c r="T797" s="278"/>
      <c r="U797" s="278"/>
      <c r="V797" s="278"/>
      <c r="W797" s="278"/>
      <c r="X797" s="278"/>
      <c r="Y797" s="278"/>
      <c r="Z797" s="278"/>
    </row>
    <row r="798" spans="1:26" ht="13.2">
      <c r="A798" s="278" t="s">
        <v>1466</v>
      </c>
      <c r="B798" s="281">
        <v>44746</v>
      </c>
      <c r="C798" s="278" t="s">
        <v>2334</v>
      </c>
      <c r="D798" s="278">
        <v>40</v>
      </c>
      <c r="E798" s="278" t="s">
        <v>1741</v>
      </c>
      <c r="F798" s="280"/>
      <c r="G798" s="281">
        <v>44751</v>
      </c>
      <c r="H798" s="278"/>
      <c r="I798" s="4" t="s">
        <v>99</v>
      </c>
      <c r="J798" s="278" t="s">
        <v>1455</v>
      </c>
      <c r="K798" s="282">
        <f t="shared" si="9"/>
        <v>7</v>
      </c>
      <c r="L798" s="278">
        <f t="shared" si="10"/>
        <v>2022</v>
      </c>
      <c r="M798" s="282">
        <f t="shared" ca="1" si="11"/>
        <v>5</v>
      </c>
      <c r="N798" s="282">
        <f>MONTH(Таблица10[[#This Row],[Дата погрузки]])</f>
        <v>7</v>
      </c>
      <c r="O798" s="278" t="str">
        <f>Таблица10[[#This Row],[плательщик ЖД тариф]]</f>
        <v>ТрансКонтейнер</v>
      </c>
      <c r="P798" s="278"/>
      <c r="Q798" s="278"/>
      <c r="R798" s="278"/>
      <c r="S798" s="278"/>
      <c r="T798" s="278"/>
      <c r="U798" s="278"/>
      <c r="V798" s="278"/>
      <c r="W798" s="278"/>
      <c r="X798" s="278"/>
      <c r="Y798" s="278"/>
      <c r="Z798" s="278"/>
    </row>
    <row r="799" spans="1:26" ht="16.5" customHeight="1">
      <c r="A799" s="278" t="s">
        <v>1934</v>
      </c>
      <c r="B799" s="281">
        <v>44747</v>
      </c>
      <c r="C799" s="278" t="s">
        <v>2335</v>
      </c>
      <c r="D799" s="278">
        <v>40</v>
      </c>
      <c r="E799" s="278" t="s">
        <v>1495</v>
      </c>
      <c r="F799" s="280"/>
      <c r="G799" s="281">
        <v>44751</v>
      </c>
      <c r="H799" s="278"/>
      <c r="I799" s="4" t="s">
        <v>99</v>
      </c>
      <c r="J799" s="278" t="s">
        <v>1455</v>
      </c>
      <c r="K799" s="282">
        <f t="shared" si="9"/>
        <v>7</v>
      </c>
      <c r="L799" s="278">
        <f t="shared" si="10"/>
        <v>2022</v>
      </c>
      <c r="M799" s="282">
        <f t="shared" ca="1" si="11"/>
        <v>4</v>
      </c>
      <c r="N799" s="282">
        <f>MONTH(Таблица10[[#This Row],[Дата погрузки]])</f>
        <v>7</v>
      </c>
      <c r="O799" s="278" t="str">
        <f>Таблица10[[#This Row],[плательщик ЖД тариф]]</f>
        <v>ТрансКонтейнер</v>
      </c>
      <c r="P799" s="278"/>
      <c r="Q799" s="278"/>
      <c r="R799" s="278"/>
      <c r="S799" s="278"/>
      <c r="T799" s="278"/>
      <c r="U799" s="278"/>
      <c r="V799" s="278"/>
      <c r="W799" s="278"/>
      <c r="X799" s="278"/>
      <c r="Y799" s="278"/>
      <c r="Z799" s="278"/>
    </row>
    <row r="800" spans="1:26" ht="17.25" customHeight="1">
      <c r="A800" s="278" t="s">
        <v>1934</v>
      </c>
      <c r="B800" s="281">
        <v>44747</v>
      </c>
      <c r="C800" s="278" t="s">
        <v>2336</v>
      </c>
      <c r="D800" s="278">
        <v>40</v>
      </c>
      <c r="E800" s="278" t="s">
        <v>1537</v>
      </c>
      <c r="F800" s="280"/>
      <c r="G800" s="281">
        <v>44751</v>
      </c>
      <c r="H800" s="278"/>
      <c r="I800" s="4" t="s">
        <v>99</v>
      </c>
      <c r="J800" s="278" t="s">
        <v>1455</v>
      </c>
      <c r="K800" s="282">
        <f t="shared" si="9"/>
        <v>7</v>
      </c>
      <c r="L800" s="278">
        <f t="shared" si="10"/>
        <v>2022</v>
      </c>
      <c r="M800" s="282">
        <f t="shared" ca="1" si="11"/>
        <v>4</v>
      </c>
      <c r="N800" s="282">
        <f>MONTH(Таблица10[[#This Row],[Дата погрузки]])</f>
        <v>7</v>
      </c>
      <c r="O800" s="278" t="str">
        <f>Таблица10[[#This Row],[плательщик ЖД тариф]]</f>
        <v>ТрансКонтейнер</v>
      </c>
      <c r="P800" s="278"/>
      <c r="Q800" s="278"/>
      <c r="R800" s="278"/>
      <c r="S800" s="278"/>
      <c r="T800" s="278"/>
      <c r="U800" s="278"/>
      <c r="V800" s="278"/>
      <c r="W800" s="278"/>
      <c r="X800" s="278"/>
      <c r="Y800" s="278"/>
      <c r="Z800" s="278"/>
    </row>
    <row r="801" spans="1:26" ht="13.2">
      <c r="A801" s="278" t="s">
        <v>1466</v>
      </c>
      <c r="B801" s="281">
        <v>44747</v>
      </c>
      <c r="C801" s="278" t="s">
        <v>2337</v>
      </c>
      <c r="D801" s="278">
        <v>40</v>
      </c>
      <c r="E801" s="278" t="s">
        <v>1537</v>
      </c>
      <c r="F801" s="280"/>
      <c r="G801" s="281">
        <v>44751</v>
      </c>
      <c r="H801" s="278"/>
      <c r="I801" s="4" t="s">
        <v>99</v>
      </c>
      <c r="J801" s="278" t="s">
        <v>1455</v>
      </c>
      <c r="K801" s="282">
        <f t="shared" si="9"/>
        <v>7</v>
      </c>
      <c r="L801" s="278">
        <f t="shared" si="10"/>
        <v>2022</v>
      </c>
      <c r="M801" s="282">
        <f t="shared" ca="1" si="11"/>
        <v>4</v>
      </c>
      <c r="N801" s="282">
        <f>MONTH(Таблица10[[#This Row],[Дата погрузки]])</f>
        <v>7</v>
      </c>
      <c r="O801" s="278" t="str">
        <f>Таблица10[[#This Row],[плательщик ЖД тариф]]</f>
        <v>ТрансКонтейнер</v>
      </c>
      <c r="P801" s="278"/>
      <c r="Q801" s="278"/>
      <c r="R801" s="278"/>
      <c r="S801" s="278"/>
      <c r="T801" s="278"/>
      <c r="U801" s="278"/>
      <c r="V801" s="278"/>
      <c r="W801" s="278"/>
      <c r="X801" s="278"/>
      <c r="Y801" s="278"/>
      <c r="Z801" s="278"/>
    </row>
    <row r="802" spans="1:26" ht="13.2">
      <c r="A802" s="278" t="s">
        <v>1456</v>
      </c>
      <c r="B802" s="281">
        <v>44747</v>
      </c>
      <c r="C802" s="278" t="s">
        <v>2338</v>
      </c>
      <c r="D802" s="278">
        <v>40</v>
      </c>
      <c r="E802" s="278" t="s">
        <v>1499</v>
      </c>
      <c r="F802" s="280">
        <v>0.375</v>
      </c>
      <c r="G802" s="281">
        <v>44751</v>
      </c>
      <c r="H802" s="278"/>
      <c r="I802" s="4" t="s">
        <v>99</v>
      </c>
      <c r="J802" s="278" t="s">
        <v>1455</v>
      </c>
      <c r="K802" s="282">
        <f t="shared" si="9"/>
        <v>7</v>
      </c>
      <c r="L802" s="278">
        <f t="shared" si="10"/>
        <v>2022</v>
      </c>
      <c r="M802" s="282">
        <f t="shared" ca="1" si="11"/>
        <v>4</v>
      </c>
      <c r="N802" s="282">
        <f>MONTH(Таблица10[[#This Row],[Дата погрузки]])</f>
        <v>7</v>
      </c>
      <c r="O802" s="278" t="str">
        <f>Таблица10[[#This Row],[плательщик ЖД тариф]]</f>
        <v>ТрансКонтейнер</v>
      </c>
      <c r="P802" s="278"/>
      <c r="Q802" s="278"/>
      <c r="R802" s="278"/>
      <c r="S802" s="278"/>
      <c r="T802" s="278"/>
      <c r="U802" s="278"/>
      <c r="V802" s="278"/>
      <c r="W802" s="278"/>
      <c r="X802" s="278"/>
      <c r="Y802" s="278"/>
      <c r="Z802" s="278"/>
    </row>
    <row r="803" spans="1:26" ht="13.2">
      <c r="A803" s="278" t="s">
        <v>1456</v>
      </c>
      <c r="B803" s="281">
        <v>44747</v>
      </c>
      <c r="C803" s="278" t="s">
        <v>2339</v>
      </c>
      <c r="D803" s="278">
        <v>40</v>
      </c>
      <c r="E803" s="278" t="s">
        <v>1568</v>
      </c>
      <c r="F803" s="280">
        <v>0.875</v>
      </c>
      <c r="G803" s="281">
        <v>44751</v>
      </c>
      <c r="H803" s="278"/>
      <c r="I803" s="4" t="s">
        <v>99</v>
      </c>
      <c r="J803" s="278" t="s">
        <v>1455</v>
      </c>
      <c r="K803" s="282">
        <f t="shared" si="9"/>
        <v>7</v>
      </c>
      <c r="L803" s="278">
        <f t="shared" si="10"/>
        <v>2022</v>
      </c>
      <c r="M803" s="282">
        <f t="shared" ca="1" si="11"/>
        <v>4</v>
      </c>
      <c r="N803" s="282">
        <f>MONTH(Таблица10[[#This Row],[Дата погрузки]])</f>
        <v>7</v>
      </c>
      <c r="O803" s="278" t="str">
        <f>Таблица10[[#This Row],[плательщик ЖД тариф]]</f>
        <v>ТрансКонтейнер</v>
      </c>
      <c r="P803" s="278"/>
      <c r="Q803" s="278"/>
      <c r="R803" s="278"/>
      <c r="S803" s="278"/>
      <c r="T803" s="278"/>
      <c r="U803" s="278"/>
      <c r="V803" s="278"/>
      <c r="W803" s="278"/>
      <c r="X803" s="278"/>
      <c r="Y803" s="278"/>
      <c r="Z803" s="278"/>
    </row>
    <row r="804" spans="1:26" ht="13.2">
      <c r="A804" s="278" t="s">
        <v>1456</v>
      </c>
      <c r="B804" s="281">
        <v>44747</v>
      </c>
      <c r="C804" s="278" t="s">
        <v>2340</v>
      </c>
      <c r="D804" s="278">
        <v>40</v>
      </c>
      <c r="E804" s="278" t="s">
        <v>1499</v>
      </c>
      <c r="F804" s="280">
        <v>0.875</v>
      </c>
      <c r="G804" s="281">
        <v>44751</v>
      </c>
      <c r="H804" s="278"/>
      <c r="I804" s="4" t="s">
        <v>99</v>
      </c>
      <c r="J804" s="278" t="s">
        <v>1455</v>
      </c>
      <c r="K804" s="282">
        <f t="shared" si="9"/>
        <v>7</v>
      </c>
      <c r="L804" s="278">
        <f t="shared" si="10"/>
        <v>2022</v>
      </c>
      <c r="M804" s="282">
        <f t="shared" ca="1" si="11"/>
        <v>4</v>
      </c>
      <c r="N804" s="282">
        <f>MONTH(Таблица10[[#This Row],[Дата погрузки]])</f>
        <v>7</v>
      </c>
      <c r="O804" s="278" t="str">
        <f>Таблица10[[#This Row],[плательщик ЖД тариф]]</f>
        <v>ТрансКонтейнер</v>
      </c>
      <c r="P804" s="278"/>
      <c r="Q804" s="278"/>
      <c r="R804" s="278"/>
      <c r="S804" s="278"/>
      <c r="T804" s="278"/>
      <c r="U804" s="278"/>
      <c r="V804" s="278"/>
      <c r="W804" s="278"/>
      <c r="X804" s="278"/>
      <c r="Y804" s="278"/>
      <c r="Z804" s="278"/>
    </row>
    <row r="805" spans="1:26" ht="13.2">
      <c r="A805" s="278" t="s">
        <v>1558</v>
      </c>
      <c r="B805" s="281">
        <v>44747</v>
      </c>
      <c r="C805" s="278" t="s">
        <v>2341</v>
      </c>
      <c r="D805" s="278">
        <v>40</v>
      </c>
      <c r="E805" s="278" t="s">
        <v>1499</v>
      </c>
      <c r="F805" s="280">
        <v>0.625</v>
      </c>
      <c r="G805" s="281">
        <v>44751</v>
      </c>
      <c r="H805" s="278"/>
      <c r="I805" s="4" t="s">
        <v>99</v>
      </c>
      <c r="J805" s="278" t="s">
        <v>1455</v>
      </c>
      <c r="K805" s="282">
        <f t="shared" si="9"/>
        <v>7</v>
      </c>
      <c r="L805" s="278">
        <f t="shared" si="10"/>
        <v>2022</v>
      </c>
      <c r="M805" s="282">
        <f t="shared" ca="1" si="11"/>
        <v>4</v>
      </c>
      <c r="N805" s="282">
        <f>MONTH(Таблица10[[#This Row],[Дата погрузки]])</f>
        <v>7</v>
      </c>
      <c r="O805" s="278" t="str">
        <f>Таблица10[[#This Row],[плательщик ЖД тариф]]</f>
        <v>ТрансКонтейнер</v>
      </c>
      <c r="P805" s="278"/>
      <c r="Q805" s="278"/>
      <c r="R805" s="278"/>
      <c r="S805" s="278"/>
      <c r="T805" s="278"/>
      <c r="U805" s="278"/>
      <c r="V805" s="278"/>
      <c r="W805" s="278"/>
      <c r="X805" s="278"/>
      <c r="Y805" s="278"/>
      <c r="Z805" s="278"/>
    </row>
    <row r="806" spans="1:26" ht="13.2">
      <c r="A806" s="278" t="s">
        <v>1789</v>
      </c>
      <c r="B806" s="281">
        <v>44748</v>
      </c>
      <c r="C806" s="278" t="s">
        <v>2342</v>
      </c>
      <c r="D806" s="278">
        <v>40</v>
      </c>
      <c r="E806" s="278" t="s">
        <v>1568</v>
      </c>
      <c r="F806" s="280">
        <v>0.58333333333333337</v>
      </c>
      <c r="G806" s="281">
        <v>44751</v>
      </c>
      <c r="H806" s="278"/>
      <c r="I806" s="4" t="s">
        <v>99</v>
      </c>
      <c r="J806" s="278" t="s">
        <v>1455</v>
      </c>
      <c r="K806" s="282">
        <f t="shared" si="9"/>
        <v>7</v>
      </c>
      <c r="L806" s="278">
        <f t="shared" si="10"/>
        <v>2022</v>
      </c>
      <c r="M806" s="282">
        <f t="shared" ca="1" si="11"/>
        <v>3</v>
      </c>
      <c r="N806" s="282">
        <f>MONTH(Таблица10[[#This Row],[Дата погрузки]])</f>
        <v>7</v>
      </c>
      <c r="O806" s="278" t="str">
        <f>Таблица10[[#This Row],[плательщик ЖД тариф]]</f>
        <v>ТрансКонтейнер</v>
      </c>
      <c r="P806" s="278"/>
      <c r="Q806" s="278"/>
      <c r="R806" s="278"/>
      <c r="S806" s="278"/>
      <c r="T806" s="278"/>
      <c r="U806" s="278"/>
      <c r="V806" s="278"/>
      <c r="W806" s="278"/>
      <c r="X806" s="278"/>
      <c r="Y806" s="278"/>
      <c r="Z806" s="278"/>
    </row>
    <row r="807" spans="1:26" ht="13.2">
      <c r="A807" s="278" t="s">
        <v>1456</v>
      </c>
      <c r="B807" s="281">
        <v>44748</v>
      </c>
      <c r="C807" s="278" t="s">
        <v>2343</v>
      </c>
      <c r="D807" s="278">
        <v>40</v>
      </c>
      <c r="E807" s="278" t="s">
        <v>1568</v>
      </c>
      <c r="F807" s="280">
        <v>0.95833333333333337</v>
      </c>
      <c r="G807" s="281">
        <v>44753</v>
      </c>
      <c r="H807" s="278"/>
      <c r="I807" s="4" t="s">
        <v>99</v>
      </c>
      <c r="J807" s="278" t="s">
        <v>1455</v>
      </c>
      <c r="K807" s="282">
        <f t="shared" si="9"/>
        <v>7</v>
      </c>
      <c r="L807" s="278">
        <f t="shared" si="10"/>
        <v>2022</v>
      </c>
      <c r="M807" s="282">
        <f t="shared" ca="1" si="11"/>
        <v>5</v>
      </c>
      <c r="N807" s="282">
        <f>MONTH(Таблица10[[#This Row],[Дата погрузки]])</f>
        <v>7</v>
      </c>
      <c r="O807" s="278" t="str">
        <f>Таблица10[[#This Row],[плательщик ЖД тариф]]</f>
        <v>ТрансКонтейнер</v>
      </c>
      <c r="P807" s="278"/>
      <c r="Q807" s="278"/>
      <c r="R807" s="278"/>
      <c r="S807" s="278"/>
      <c r="T807" s="278"/>
      <c r="U807" s="278"/>
      <c r="V807" s="278"/>
      <c r="W807" s="278"/>
      <c r="X807" s="278"/>
      <c r="Y807" s="278"/>
      <c r="Z807" s="278"/>
    </row>
    <row r="808" spans="1:26" ht="13.2">
      <c r="A808" s="278" t="s">
        <v>1456</v>
      </c>
      <c r="B808" s="281">
        <v>44748</v>
      </c>
      <c r="C808" s="278" t="s">
        <v>2344</v>
      </c>
      <c r="D808" s="278">
        <v>40</v>
      </c>
      <c r="E808" s="278" t="s">
        <v>1568</v>
      </c>
      <c r="F808" s="280">
        <v>0.875</v>
      </c>
      <c r="G808" s="281">
        <v>44753</v>
      </c>
      <c r="H808" s="278"/>
      <c r="I808" s="4" t="s">
        <v>99</v>
      </c>
      <c r="J808" s="278" t="s">
        <v>1455</v>
      </c>
      <c r="K808" s="282">
        <f t="shared" si="9"/>
        <v>7</v>
      </c>
      <c r="L808" s="278">
        <f t="shared" si="10"/>
        <v>2022</v>
      </c>
      <c r="M808" s="282">
        <f t="shared" ca="1" si="11"/>
        <v>5</v>
      </c>
      <c r="N808" s="282">
        <f>MONTH(Таблица10[[#This Row],[Дата погрузки]])</f>
        <v>7</v>
      </c>
      <c r="O808" s="278" t="str">
        <f>Таблица10[[#This Row],[плательщик ЖД тариф]]</f>
        <v>ТрансКонтейнер</v>
      </c>
      <c r="P808" s="278"/>
      <c r="Q808" s="278"/>
      <c r="R808" s="278"/>
      <c r="S808" s="278"/>
      <c r="T808" s="278"/>
      <c r="U808" s="278"/>
      <c r="V808" s="278"/>
      <c r="W808" s="278"/>
      <c r="X808" s="278"/>
      <c r="Y808" s="278"/>
      <c r="Z808" s="278"/>
    </row>
    <row r="809" spans="1:26" ht="13.2">
      <c r="A809" s="278" t="s">
        <v>1934</v>
      </c>
      <c r="B809" s="281">
        <v>44748</v>
      </c>
      <c r="C809" s="278" t="s">
        <v>2345</v>
      </c>
      <c r="D809" s="278">
        <v>40</v>
      </c>
      <c r="E809" s="278" t="s">
        <v>1568</v>
      </c>
      <c r="F809" s="280"/>
      <c r="G809" s="281">
        <v>44753</v>
      </c>
      <c r="H809" s="278"/>
      <c r="I809" s="4" t="s">
        <v>99</v>
      </c>
      <c r="J809" s="278" t="s">
        <v>1455</v>
      </c>
      <c r="K809" s="282">
        <f t="shared" si="9"/>
        <v>7</v>
      </c>
      <c r="L809" s="278">
        <f t="shared" si="10"/>
        <v>2022</v>
      </c>
      <c r="M809" s="282">
        <f t="shared" ca="1" si="11"/>
        <v>5</v>
      </c>
      <c r="N809" s="282">
        <f>MONTH(Таблица10[[#This Row],[Дата погрузки]])</f>
        <v>7</v>
      </c>
      <c r="O809" s="278" t="str">
        <f>Таблица10[[#This Row],[плательщик ЖД тариф]]</f>
        <v>ТрансКонтейнер</v>
      </c>
      <c r="P809" s="278"/>
      <c r="Q809" s="278"/>
      <c r="R809" s="278"/>
      <c r="S809" s="278"/>
      <c r="T809" s="278"/>
      <c r="U809" s="278"/>
      <c r="V809" s="278"/>
      <c r="W809" s="278"/>
      <c r="X809" s="278"/>
      <c r="Y809" s="278"/>
      <c r="Z809" s="278"/>
    </row>
    <row r="810" spans="1:26" ht="16.5" customHeight="1">
      <c r="A810" s="278" t="s">
        <v>1589</v>
      </c>
      <c r="B810" s="281">
        <v>44748</v>
      </c>
      <c r="C810" s="278" t="s">
        <v>2346</v>
      </c>
      <c r="D810" s="278">
        <v>40</v>
      </c>
      <c r="E810" s="278" t="s">
        <v>1568</v>
      </c>
      <c r="F810" s="280">
        <v>0.625</v>
      </c>
      <c r="G810" s="281">
        <v>44753</v>
      </c>
      <c r="H810" s="278"/>
      <c r="I810" s="4" t="s">
        <v>99</v>
      </c>
      <c r="J810" s="278" t="s">
        <v>1455</v>
      </c>
      <c r="K810" s="282">
        <f t="shared" si="9"/>
        <v>7</v>
      </c>
      <c r="L810" s="278">
        <f t="shared" si="10"/>
        <v>2022</v>
      </c>
      <c r="M810" s="282">
        <f t="shared" ca="1" si="11"/>
        <v>5</v>
      </c>
      <c r="N810" s="282">
        <f>MONTH(Таблица10[[#This Row],[Дата погрузки]])</f>
        <v>7</v>
      </c>
      <c r="O810" s="278" t="str">
        <f>Таблица10[[#This Row],[плательщик ЖД тариф]]</f>
        <v>ТрансКонтейнер</v>
      </c>
      <c r="P810" s="278"/>
      <c r="Q810" s="278"/>
      <c r="R810" s="278"/>
      <c r="S810" s="278"/>
      <c r="T810" s="278"/>
      <c r="U810" s="278"/>
      <c r="V810" s="278"/>
      <c r="W810" s="278"/>
      <c r="X810" s="278"/>
      <c r="Y810" s="278"/>
      <c r="Z810" s="278"/>
    </row>
    <row r="811" spans="1:26" ht="13.2">
      <c r="A811" s="278" t="s">
        <v>1589</v>
      </c>
      <c r="B811" s="281">
        <v>44748</v>
      </c>
      <c r="C811" s="278" t="s">
        <v>2347</v>
      </c>
      <c r="D811" s="278">
        <v>40</v>
      </c>
      <c r="E811" s="278" t="s">
        <v>1568</v>
      </c>
      <c r="F811" s="280">
        <v>0.41666666666666669</v>
      </c>
      <c r="G811" s="281">
        <v>44751</v>
      </c>
      <c r="H811" s="278"/>
      <c r="I811" s="4" t="s">
        <v>99</v>
      </c>
      <c r="J811" s="278" t="s">
        <v>1455</v>
      </c>
      <c r="K811" s="282">
        <f t="shared" si="9"/>
        <v>7</v>
      </c>
      <c r="L811" s="278">
        <f t="shared" si="10"/>
        <v>2022</v>
      </c>
      <c r="M811" s="282">
        <f t="shared" ca="1" si="11"/>
        <v>3</v>
      </c>
      <c r="N811" s="282">
        <f>MONTH(Таблица10[[#This Row],[Дата погрузки]])</f>
        <v>7</v>
      </c>
      <c r="O811" s="278" t="str">
        <f>Таблица10[[#This Row],[плательщик ЖД тариф]]</f>
        <v>ТрансКонтейнер</v>
      </c>
      <c r="P811" s="278"/>
      <c r="Q811" s="278"/>
      <c r="R811" s="278"/>
      <c r="S811" s="278"/>
      <c r="T811" s="278"/>
      <c r="U811" s="278"/>
      <c r="V811" s="278"/>
      <c r="W811" s="278"/>
      <c r="X811" s="278"/>
      <c r="Y811" s="278"/>
      <c r="Z811" s="278"/>
    </row>
    <row r="812" spans="1:26" ht="13.2">
      <c r="A812" s="278" t="s">
        <v>1466</v>
      </c>
      <c r="B812" s="281">
        <v>44748</v>
      </c>
      <c r="C812" s="278" t="s">
        <v>2348</v>
      </c>
      <c r="D812" s="278">
        <v>40</v>
      </c>
      <c r="E812" s="278" t="s">
        <v>1568</v>
      </c>
      <c r="F812" s="280"/>
      <c r="G812" s="281">
        <v>44751</v>
      </c>
      <c r="H812" s="278"/>
      <c r="I812" s="4" t="s">
        <v>99</v>
      </c>
      <c r="J812" s="278" t="s">
        <v>1455</v>
      </c>
      <c r="K812" s="282">
        <f t="shared" si="9"/>
        <v>7</v>
      </c>
      <c r="L812" s="278">
        <f t="shared" si="10"/>
        <v>2022</v>
      </c>
      <c r="M812" s="282">
        <f t="shared" ca="1" si="11"/>
        <v>3</v>
      </c>
      <c r="N812" s="282">
        <f>MONTH(Таблица10[[#This Row],[Дата погрузки]])</f>
        <v>7</v>
      </c>
      <c r="O812" s="278" t="str">
        <f>Таблица10[[#This Row],[плательщик ЖД тариф]]</f>
        <v>ТрансКонтейнер</v>
      </c>
      <c r="P812" s="278"/>
      <c r="Q812" s="278"/>
      <c r="R812" s="278"/>
      <c r="S812" s="278"/>
      <c r="T812" s="278"/>
      <c r="U812" s="278"/>
      <c r="V812" s="278"/>
      <c r="W812" s="278"/>
      <c r="X812" s="278"/>
      <c r="Y812" s="278"/>
      <c r="Z812" s="278"/>
    </row>
    <row r="813" spans="1:26" ht="13.2">
      <c r="A813" s="278" t="s">
        <v>1466</v>
      </c>
      <c r="B813" s="281">
        <v>44748</v>
      </c>
      <c r="C813" s="278" t="s">
        <v>2349</v>
      </c>
      <c r="D813" s="278">
        <v>40</v>
      </c>
      <c r="E813" s="278" t="s">
        <v>1568</v>
      </c>
      <c r="F813" s="280"/>
      <c r="G813" s="281">
        <v>44751</v>
      </c>
      <c r="H813" s="278"/>
      <c r="I813" s="4" t="s">
        <v>99</v>
      </c>
      <c r="J813" s="278" t="s">
        <v>1455</v>
      </c>
      <c r="K813" s="282">
        <f t="shared" si="9"/>
        <v>7</v>
      </c>
      <c r="L813" s="278">
        <f t="shared" si="10"/>
        <v>2022</v>
      </c>
      <c r="M813" s="282">
        <f t="shared" ca="1" si="11"/>
        <v>3</v>
      </c>
      <c r="N813" s="282">
        <f>MONTH(Таблица10[[#This Row],[Дата погрузки]])</f>
        <v>7</v>
      </c>
      <c r="O813" s="278" t="str">
        <f>Таблица10[[#This Row],[плательщик ЖД тариф]]</f>
        <v>ТрансКонтейнер</v>
      </c>
      <c r="P813" s="278"/>
      <c r="Q813" s="278"/>
      <c r="R813" s="278"/>
      <c r="S813" s="278"/>
      <c r="T813" s="278"/>
      <c r="U813" s="278"/>
      <c r="V813" s="278"/>
      <c r="W813" s="278"/>
      <c r="X813" s="278"/>
      <c r="Y813" s="278"/>
      <c r="Z813" s="278"/>
    </row>
    <row r="814" spans="1:26" ht="13.2">
      <c r="A814" s="278" t="s">
        <v>1466</v>
      </c>
      <c r="B814" s="281">
        <v>44748</v>
      </c>
      <c r="C814" s="278" t="s">
        <v>2350</v>
      </c>
      <c r="D814" s="278">
        <v>40</v>
      </c>
      <c r="E814" s="278" t="s">
        <v>1568</v>
      </c>
      <c r="F814" s="280"/>
      <c r="G814" s="281">
        <v>44753</v>
      </c>
      <c r="H814" s="278"/>
      <c r="I814" s="4" t="s">
        <v>99</v>
      </c>
      <c r="J814" s="278" t="s">
        <v>1455</v>
      </c>
      <c r="K814" s="282">
        <f t="shared" si="9"/>
        <v>7</v>
      </c>
      <c r="L814" s="278">
        <f t="shared" si="10"/>
        <v>2022</v>
      </c>
      <c r="M814" s="282">
        <f t="shared" ca="1" si="11"/>
        <v>5</v>
      </c>
      <c r="N814" s="282">
        <f>MONTH(Таблица10[[#This Row],[Дата погрузки]])</f>
        <v>7</v>
      </c>
      <c r="O814" s="278" t="str">
        <f>Таблица10[[#This Row],[плательщик ЖД тариф]]</f>
        <v>ТрансКонтейнер</v>
      </c>
      <c r="P814" s="278"/>
      <c r="Q814" s="278"/>
      <c r="R814" s="278"/>
      <c r="S814" s="278"/>
      <c r="T814" s="278"/>
      <c r="U814" s="278"/>
      <c r="V814" s="278"/>
      <c r="W814" s="278"/>
      <c r="X814" s="278"/>
      <c r="Y814" s="278"/>
      <c r="Z814" s="278"/>
    </row>
    <row r="815" spans="1:26" ht="13.2">
      <c r="A815" s="278" t="s">
        <v>1466</v>
      </c>
      <c r="B815" s="281">
        <v>44748</v>
      </c>
      <c r="C815" s="278" t="s">
        <v>2351</v>
      </c>
      <c r="D815" s="278">
        <v>40</v>
      </c>
      <c r="E815" s="278" t="s">
        <v>1568</v>
      </c>
      <c r="F815" s="280"/>
      <c r="G815" s="281">
        <v>44751</v>
      </c>
      <c r="H815" s="278"/>
      <c r="I815" s="4" t="s">
        <v>99</v>
      </c>
      <c r="J815" s="278" t="s">
        <v>1455</v>
      </c>
      <c r="K815" s="282">
        <f t="shared" si="9"/>
        <v>7</v>
      </c>
      <c r="L815" s="278">
        <f t="shared" si="10"/>
        <v>2022</v>
      </c>
      <c r="M815" s="282">
        <f t="shared" ca="1" si="11"/>
        <v>3</v>
      </c>
      <c r="N815" s="282">
        <f>MONTH(Таблица10[[#This Row],[Дата погрузки]])</f>
        <v>7</v>
      </c>
      <c r="O815" s="278" t="str">
        <f>Таблица10[[#This Row],[плательщик ЖД тариф]]</f>
        <v>ТрансКонтейнер</v>
      </c>
      <c r="P815" s="278"/>
      <c r="Q815" s="278"/>
      <c r="R815" s="278"/>
      <c r="S815" s="278"/>
      <c r="T815" s="278"/>
      <c r="U815" s="278"/>
      <c r="V815" s="278"/>
      <c r="W815" s="278"/>
      <c r="X815" s="278"/>
      <c r="Y815" s="278"/>
      <c r="Z815" s="278"/>
    </row>
    <row r="816" spans="1:26" ht="13.2">
      <c r="A816" s="278" t="s">
        <v>1497</v>
      </c>
      <c r="B816" s="281">
        <v>44748</v>
      </c>
      <c r="C816" s="278" t="s">
        <v>2352</v>
      </c>
      <c r="D816" s="278">
        <v>40</v>
      </c>
      <c r="E816" s="278" t="s">
        <v>1568</v>
      </c>
      <c r="F816" s="280">
        <v>0.375</v>
      </c>
      <c r="G816" s="281">
        <v>44751</v>
      </c>
      <c r="H816" s="278"/>
      <c r="I816" s="4" t="s">
        <v>99</v>
      </c>
      <c r="J816" s="278" t="s">
        <v>1455</v>
      </c>
      <c r="K816" s="282">
        <f t="shared" si="9"/>
        <v>7</v>
      </c>
      <c r="L816" s="278">
        <f t="shared" si="10"/>
        <v>2022</v>
      </c>
      <c r="M816" s="282">
        <f t="shared" ca="1" si="11"/>
        <v>3</v>
      </c>
      <c r="N816" s="282">
        <f>MONTH(Таблица10[[#This Row],[Дата погрузки]])</f>
        <v>7</v>
      </c>
      <c r="O816" s="278" t="str">
        <f>Таблица10[[#This Row],[плательщик ЖД тариф]]</f>
        <v>ТрансКонтейнер</v>
      </c>
      <c r="P816" s="278"/>
      <c r="Q816" s="278"/>
      <c r="R816" s="278"/>
      <c r="S816" s="278"/>
      <c r="T816" s="278"/>
      <c r="U816" s="278"/>
      <c r="V816" s="278"/>
      <c r="W816" s="278"/>
      <c r="X816" s="278"/>
      <c r="Y816" s="278"/>
      <c r="Z816" s="278"/>
    </row>
    <row r="817" spans="1:26" ht="13.2">
      <c r="A817" s="278" t="s">
        <v>1497</v>
      </c>
      <c r="B817" s="281">
        <v>44748</v>
      </c>
      <c r="C817" s="278" t="s">
        <v>2353</v>
      </c>
      <c r="D817" s="278">
        <v>40</v>
      </c>
      <c r="E817" s="278" t="s">
        <v>1568</v>
      </c>
      <c r="F817" s="280">
        <v>0.41666666666666669</v>
      </c>
      <c r="G817" s="281">
        <v>44751</v>
      </c>
      <c r="H817" s="278"/>
      <c r="I817" s="4" t="s">
        <v>99</v>
      </c>
      <c r="J817" s="278" t="s">
        <v>1455</v>
      </c>
      <c r="K817" s="282">
        <f t="shared" si="9"/>
        <v>7</v>
      </c>
      <c r="L817" s="278">
        <f t="shared" si="10"/>
        <v>2022</v>
      </c>
      <c r="M817" s="282">
        <f t="shared" ca="1" si="11"/>
        <v>3</v>
      </c>
      <c r="N817" s="282">
        <f>MONTH(Таблица10[[#This Row],[Дата погрузки]])</f>
        <v>7</v>
      </c>
      <c r="O817" s="278" t="str">
        <f>Таблица10[[#This Row],[плательщик ЖД тариф]]</f>
        <v>ТрансКонтейнер</v>
      </c>
      <c r="P817" s="278"/>
      <c r="Q817" s="278"/>
      <c r="R817" s="278"/>
      <c r="S817" s="278"/>
      <c r="T817" s="278"/>
      <c r="U817" s="278"/>
      <c r="V817" s="278"/>
      <c r="W817" s="278"/>
      <c r="X817" s="278"/>
      <c r="Y817" s="278"/>
      <c r="Z817" s="278"/>
    </row>
    <row r="818" spans="1:26" ht="13.2">
      <c r="A818" s="278" t="s">
        <v>1497</v>
      </c>
      <c r="B818" s="281">
        <v>44748</v>
      </c>
      <c r="C818" s="278" t="s">
        <v>2354</v>
      </c>
      <c r="D818" s="278">
        <v>40</v>
      </c>
      <c r="E818" s="278" t="s">
        <v>1568</v>
      </c>
      <c r="F818" s="280">
        <v>0.45833333333333331</v>
      </c>
      <c r="G818" s="281">
        <v>44751</v>
      </c>
      <c r="H818" s="278"/>
      <c r="I818" s="4" t="s">
        <v>99</v>
      </c>
      <c r="J818" s="278" t="s">
        <v>1455</v>
      </c>
      <c r="K818" s="282">
        <f t="shared" si="9"/>
        <v>7</v>
      </c>
      <c r="L818" s="278">
        <f t="shared" si="10"/>
        <v>2022</v>
      </c>
      <c r="M818" s="282">
        <f t="shared" ca="1" si="11"/>
        <v>3</v>
      </c>
      <c r="N818" s="282">
        <f>MONTH(Таблица10[[#This Row],[Дата погрузки]])</f>
        <v>7</v>
      </c>
      <c r="O818" s="278" t="str">
        <f>Таблица10[[#This Row],[плательщик ЖД тариф]]</f>
        <v>ТрансКонтейнер</v>
      </c>
      <c r="P818" s="278"/>
      <c r="Q818" s="278"/>
      <c r="R818" s="278"/>
      <c r="S818" s="278"/>
      <c r="T818" s="278"/>
      <c r="U818" s="278"/>
      <c r="V818" s="278"/>
      <c r="W818" s="278"/>
      <c r="X818" s="278"/>
      <c r="Y818" s="278"/>
      <c r="Z818" s="278"/>
    </row>
    <row r="819" spans="1:26" ht="13.2">
      <c r="A819" s="278" t="s">
        <v>1497</v>
      </c>
      <c r="B819" s="281">
        <v>44748</v>
      </c>
      <c r="C819" s="278" t="s">
        <v>2355</v>
      </c>
      <c r="D819" s="278">
        <v>40</v>
      </c>
      <c r="E819" s="278" t="s">
        <v>1568</v>
      </c>
      <c r="F819" s="280">
        <v>0.45833333333333331</v>
      </c>
      <c r="G819" s="281">
        <v>44751</v>
      </c>
      <c r="H819" s="278"/>
      <c r="I819" s="4" t="s">
        <v>99</v>
      </c>
      <c r="J819" s="278" t="s">
        <v>1455</v>
      </c>
      <c r="K819" s="282">
        <f t="shared" si="9"/>
        <v>7</v>
      </c>
      <c r="L819" s="278">
        <f t="shared" si="10"/>
        <v>2022</v>
      </c>
      <c r="M819" s="282">
        <f t="shared" ca="1" si="11"/>
        <v>3</v>
      </c>
      <c r="N819" s="282">
        <f>MONTH(Таблица10[[#This Row],[Дата погрузки]])</f>
        <v>7</v>
      </c>
      <c r="O819" s="278" t="str">
        <f>Таблица10[[#This Row],[плательщик ЖД тариф]]</f>
        <v>ТрансКонтейнер</v>
      </c>
      <c r="P819" s="278"/>
      <c r="Q819" s="278"/>
      <c r="R819" s="278"/>
      <c r="S819" s="278"/>
      <c r="T819" s="278"/>
      <c r="U819" s="278"/>
      <c r="V819" s="278"/>
      <c r="W819" s="278"/>
      <c r="X819" s="278"/>
      <c r="Y819" s="278"/>
      <c r="Z819" s="278"/>
    </row>
    <row r="820" spans="1:26" ht="13.2">
      <c r="A820" s="278" t="s">
        <v>1456</v>
      </c>
      <c r="B820" s="281">
        <v>44749</v>
      </c>
      <c r="C820" s="278" t="s">
        <v>2356</v>
      </c>
      <c r="D820" s="278">
        <v>40</v>
      </c>
      <c r="E820" s="278" t="s">
        <v>2113</v>
      </c>
      <c r="F820" s="280">
        <v>0.54166666666666663</v>
      </c>
      <c r="G820" s="281">
        <v>44753</v>
      </c>
      <c r="H820" s="278"/>
      <c r="I820" s="4" t="s">
        <v>99</v>
      </c>
      <c r="J820" s="278" t="s">
        <v>1455</v>
      </c>
      <c r="K820" s="282">
        <f t="shared" si="9"/>
        <v>7</v>
      </c>
      <c r="L820" s="278">
        <f t="shared" si="10"/>
        <v>2022</v>
      </c>
      <c r="M820" s="282">
        <f t="shared" ca="1" si="11"/>
        <v>4</v>
      </c>
      <c r="N820" s="282">
        <f>MONTH(Таблица10[[#This Row],[Дата погрузки]])</f>
        <v>7</v>
      </c>
      <c r="O820" s="278" t="str">
        <f>Таблица10[[#This Row],[плательщик ЖД тариф]]</f>
        <v>ТрансКонтейнер</v>
      </c>
      <c r="P820" s="278"/>
      <c r="Q820" s="278"/>
      <c r="R820" s="278"/>
      <c r="S820" s="278"/>
      <c r="T820" s="278"/>
      <c r="U820" s="278"/>
      <c r="V820" s="278"/>
      <c r="W820" s="278"/>
      <c r="X820" s="278"/>
      <c r="Y820" s="278"/>
      <c r="Z820" s="278"/>
    </row>
    <row r="821" spans="1:26" ht="13.2">
      <c r="A821" s="278" t="s">
        <v>1456</v>
      </c>
      <c r="B821" s="281">
        <v>44749</v>
      </c>
      <c r="C821" s="278" t="s">
        <v>2357</v>
      </c>
      <c r="D821" s="278">
        <v>40</v>
      </c>
      <c r="E821" s="278" t="s">
        <v>2113</v>
      </c>
      <c r="F821" s="280">
        <v>0.875</v>
      </c>
      <c r="G821" s="281">
        <v>44754</v>
      </c>
      <c r="H821" s="278"/>
      <c r="I821" s="4" t="s">
        <v>99</v>
      </c>
      <c r="J821" s="278" t="s">
        <v>1455</v>
      </c>
      <c r="K821" s="282">
        <f t="shared" si="9"/>
        <v>7</v>
      </c>
      <c r="L821" s="278">
        <f t="shared" si="10"/>
        <v>2022</v>
      </c>
      <c r="M821" s="282">
        <f t="shared" ca="1" si="11"/>
        <v>5</v>
      </c>
      <c r="N821" s="282">
        <f>MONTH(Таблица10[[#This Row],[Дата погрузки]])</f>
        <v>7</v>
      </c>
      <c r="O821" s="278" t="str">
        <f>Таблица10[[#This Row],[плательщик ЖД тариф]]</f>
        <v>ТрансКонтейнер</v>
      </c>
      <c r="P821" s="278"/>
      <c r="Q821" s="278"/>
      <c r="R821" s="278"/>
      <c r="S821" s="278"/>
      <c r="T821" s="278"/>
      <c r="U821" s="278"/>
      <c r="V821" s="278"/>
      <c r="W821" s="278"/>
      <c r="X821" s="278"/>
      <c r="Y821" s="278"/>
      <c r="Z821" s="278"/>
    </row>
    <row r="822" spans="1:26" ht="13.2">
      <c r="A822" s="278" t="s">
        <v>1456</v>
      </c>
      <c r="B822" s="281">
        <v>44749</v>
      </c>
      <c r="C822" s="278" t="s">
        <v>2358</v>
      </c>
      <c r="D822" s="278">
        <v>40</v>
      </c>
      <c r="E822" s="278" t="s">
        <v>2111</v>
      </c>
      <c r="F822" s="280">
        <v>0.875</v>
      </c>
      <c r="G822" s="281">
        <v>44754</v>
      </c>
      <c r="H822" s="278"/>
      <c r="I822" s="4" t="s">
        <v>99</v>
      </c>
      <c r="J822" s="278" t="s">
        <v>1455</v>
      </c>
      <c r="K822" s="282">
        <f t="shared" si="9"/>
        <v>7</v>
      </c>
      <c r="L822" s="278">
        <f t="shared" si="10"/>
        <v>2022</v>
      </c>
      <c r="M822" s="282">
        <f t="shared" ca="1" si="11"/>
        <v>5</v>
      </c>
      <c r="N822" s="282">
        <f>MONTH(Таблица10[[#This Row],[Дата погрузки]])</f>
        <v>7</v>
      </c>
      <c r="O822" s="278" t="str">
        <f>Таблица10[[#This Row],[плательщик ЖД тариф]]</f>
        <v>ТрансКонтейнер</v>
      </c>
      <c r="P822" s="278"/>
      <c r="Q822" s="278"/>
      <c r="R822" s="278"/>
      <c r="S822" s="278"/>
      <c r="T822" s="278"/>
      <c r="U822" s="278"/>
      <c r="V822" s="278"/>
      <c r="W822" s="278"/>
      <c r="X822" s="278"/>
      <c r="Y822" s="278"/>
      <c r="Z822" s="278"/>
    </row>
    <row r="823" spans="1:26" ht="13.2">
      <c r="A823" s="278" t="s">
        <v>1456</v>
      </c>
      <c r="B823" s="281">
        <v>44749</v>
      </c>
      <c r="C823" s="278" t="s">
        <v>2359</v>
      </c>
      <c r="D823" s="278">
        <v>40</v>
      </c>
      <c r="E823" s="278" t="s">
        <v>1568</v>
      </c>
      <c r="F823" s="280">
        <v>4.1666666666666664E-2</v>
      </c>
      <c r="G823" s="281">
        <v>44754</v>
      </c>
      <c r="H823" s="278"/>
      <c r="I823" s="4" t="s">
        <v>99</v>
      </c>
      <c r="J823" s="278" t="s">
        <v>1455</v>
      </c>
      <c r="K823" s="282">
        <f t="shared" si="9"/>
        <v>7</v>
      </c>
      <c r="L823" s="278">
        <f t="shared" si="10"/>
        <v>2022</v>
      </c>
      <c r="M823" s="282">
        <f t="shared" ca="1" si="11"/>
        <v>5</v>
      </c>
      <c r="N823" s="282">
        <f>MONTH(Таблица10[[#This Row],[Дата погрузки]])</f>
        <v>7</v>
      </c>
      <c r="O823" s="278" t="str">
        <f>Таблица10[[#This Row],[плательщик ЖД тариф]]</f>
        <v>ТрансКонтейнер</v>
      </c>
      <c r="P823" s="278"/>
      <c r="Q823" s="278"/>
      <c r="R823" s="278"/>
      <c r="S823" s="278"/>
      <c r="T823" s="278"/>
      <c r="U823" s="278"/>
      <c r="V823" s="278"/>
      <c r="W823" s="278"/>
      <c r="X823" s="278"/>
      <c r="Y823" s="278"/>
      <c r="Z823" s="278"/>
    </row>
    <row r="824" spans="1:26" ht="13.2">
      <c r="A824" s="278" t="s">
        <v>1466</v>
      </c>
      <c r="B824" s="281">
        <v>44749</v>
      </c>
      <c r="C824" s="278" t="s">
        <v>2360</v>
      </c>
      <c r="D824" s="278">
        <v>40</v>
      </c>
      <c r="E824" s="278" t="s">
        <v>1650</v>
      </c>
      <c r="F824" s="280"/>
      <c r="G824" s="281">
        <v>44753</v>
      </c>
      <c r="H824" s="278"/>
      <c r="I824" s="4" t="s">
        <v>99</v>
      </c>
      <c r="J824" s="278" t="s">
        <v>1455</v>
      </c>
      <c r="K824" s="282">
        <f t="shared" si="9"/>
        <v>7</v>
      </c>
      <c r="L824" s="278">
        <f t="shared" si="10"/>
        <v>2022</v>
      </c>
      <c r="M824" s="282">
        <f t="shared" ca="1" si="11"/>
        <v>4</v>
      </c>
      <c r="N824" s="282">
        <f>MONTH(Таблица10[[#This Row],[Дата погрузки]])</f>
        <v>7</v>
      </c>
      <c r="O824" s="278" t="str">
        <f>Таблица10[[#This Row],[плательщик ЖД тариф]]</f>
        <v>ТрансКонтейнер</v>
      </c>
      <c r="P824" s="278"/>
      <c r="Q824" s="278"/>
      <c r="R824" s="278"/>
      <c r="S824" s="278"/>
      <c r="T824" s="278"/>
      <c r="U824" s="278"/>
      <c r="V824" s="278"/>
      <c r="W824" s="278"/>
      <c r="X824" s="278"/>
      <c r="Y824" s="278"/>
      <c r="Z824" s="278"/>
    </row>
    <row r="825" spans="1:26" ht="13.2">
      <c r="A825" s="278" t="s">
        <v>1466</v>
      </c>
      <c r="B825" s="281">
        <v>44749</v>
      </c>
      <c r="C825" s="278" t="s">
        <v>2361</v>
      </c>
      <c r="D825" s="278">
        <v>40</v>
      </c>
      <c r="E825" s="278" t="s">
        <v>1650</v>
      </c>
      <c r="F825" s="280"/>
      <c r="G825" s="281">
        <v>44754</v>
      </c>
      <c r="H825" s="278"/>
      <c r="I825" s="4" t="s">
        <v>99</v>
      </c>
      <c r="J825" s="278" t="s">
        <v>1455</v>
      </c>
      <c r="K825" s="282">
        <f t="shared" si="9"/>
        <v>7</v>
      </c>
      <c r="L825" s="278">
        <f t="shared" si="10"/>
        <v>2022</v>
      </c>
      <c r="M825" s="282">
        <f t="shared" ca="1" si="11"/>
        <v>5</v>
      </c>
      <c r="N825" s="282">
        <f>MONTH(Таблица10[[#This Row],[Дата погрузки]])</f>
        <v>7</v>
      </c>
      <c r="O825" s="278" t="str">
        <f>Таблица10[[#This Row],[плательщик ЖД тариф]]</f>
        <v>ТрансКонтейнер</v>
      </c>
      <c r="P825" s="278"/>
      <c r="Q825" s="278"/>
      <c r="R825" s="278"/>
      <c r="S825" s="278"/>
      <c r="T825" s="278"/>
      <c r="U825" s="278"/>
      <c r="V825" s="278"/>
      <c r="W825" s="278"/>
      <c r="X825" s="278"/>
      <c r="Y825" s="278"/>
      <c r="Z825" s="278"/>
    </row>
    <row r="826" spans="1:26" ht="13.2">
      <c r="A826" s="278" t="s">
        <v>1466</v>
      </c>
      <c r="B826" s="281">
        <v>44749</v>
      </c>
      <c r="C826" s="278" t="s">
        <v>2362</v>
      </c>
      <c r="D826" s="278">
        <v>40</v>
      </c>
      <c r="E826" s="278" t="s">
        <v>1650</v>
      </c>
      <c r="F826" s="280"/>
      <c r="G826" s="281">
        <v>44753</v>
      </c>
      <c r="H826" s="278"/>
      <c r="I826" s="4" t="s">
        <v>99</v>
      </c>
      <c r="J826" s="278" t="s">
        <v>1455</v>
      </c>
      <c r="K826" s="282">
        <f t="shared" si="9"/>
        <v>7</v>
      </c>
      <c r="L826" s="278">
        <f t="shared" si="10"/>
        <v>2022</v>
      </c>
      <c r="M826" s="282">
        <f t="shared" ca="1" si="11"/>
        <v>4</v>
      </c>
      <c r="N826" s="282">
        <f>MONTH(Таблица10[[#This Row],[Дата погрузки]])</f>
        <v>7</v>
      </c>
      <c r="O826" s="278" t="str">
        <f>Таблица10[[#This Row],[плательщик ЖД тариф]]</f>
        <v>ТрансКонтейнер</v>
      </c>
      <c r="P826" s="278"/>
      <c r="Q826" s="278"/>
      <c r="R826" s="278"/>
      <c r="S826" s="278"/>
      <c r="T826" s="278"/>
      <c r="U826" s="278"/>
      <c r="V826" s="278"/>
      <c r="W826" s="278"/>
      <c r="X826" s="278"/>
      <c r="Y826" s="278"/>
      <c r="Z826" s="278"/>
    </row>
    <row r="827" spans="1:26" ht="13.2">
      <c r="A827" s="278" t="s">
        <v>1466</v>
      </c>
      <c r="B827" s="281">
        <v>44749</v>
      </c>
      <c r="C827" s="278" t="s">
        <v>2363</v>
      </c>
      <c r="D827" s="278">
        <v>40</v>
      </c>
      <c r="E827" s="278" t="s">
        <v>1650</v>
      </c>
      <c r="F827" s="280"/>
      <c r="G827" s="281">
        <v>44754</v>
      </c>
      <c r="H827" s="278"/>
      <c r="I827" s="4" t="s">
        <v>99</v>
      </c>
      <c r="J827" s="278" t="s">
        <v>1455</v>
      </c>
      <c r="K827" s="282">
        <f t="shared" si="9"/>
        <v>7</v>
      </c>
      <c r="L827" s="278">
        <f t="shared" si="10"/>
        <v>2022</v>
      </c>
      <c r="M827" s="282">
        <f t="shared" ca="1" si="11"/>
        <v>5</v>
      </c>
      <c r="N827" s="282">
        <f>MONTH(Таблица10[[#This Row],[Дата погрузки]])</f>
        <v>7</v>
      </c>
      <c r="O827" s="278" t="str">
        <f>Таблица10[[#This Row],[плательщик ЖД тариф]]</f>
        <v>ТрансКонтейнер</v>
      </c>
      <c r="P827" s="278"/>
      <c r="Q827" s="278"/>
      <c r="R827" s="278"/>
      <c r="S827" s="278"/>
      <c r="T827" s="278"/>
      <c r="U827" s="278"/>
      <c r="V827" s="278"/>
      <c r="W827" s="278"/>
      <c r="X827" s="278"/>
      <c r="Y827" s="278"/>
      <c r="Z827" s="278"/>
    </row>
    <row r="828" spans="1:26" ht="13.2">
      <c r="A828" s="278" t="s">
        <v>1934</v>
      </c>
      <c r="B828" s="281">
        <v>44749</v>
      </c>
      <c r="C828" s="278" t="s">
        <v>2364</v>
      </c>
      <c r="D828" s="278">
        <v>40</v>
      </c>
      <c r="E828" s="278" t="s">
        <v>2365</v>
      </c>
      <c r="F828" s="280"/>
      <c r="G828" s="281">
        <v>44754</v>
      </c>
      <c r="H828" s="278"/>
      <c r="I828" s="4" t="s">
        <v>99</v>
      </c>
      <c r="J828" s="278" t="s">
        <v>1455</v>
      </c>
      <c r="K828" s="282">
        <f t="shared" si="9"/>
        <v>7</v>
      </c>
      <c r="L828" s="278">
        <f t="shared" si="10"/>
        <v>2022</v>
      </c>
      <c r="M828" s="282">
        <f t="shared" ca="1" si="11"/>
        <v>5</v>
      </c>
      <c r="N828" s="282">
        <f>MONTH(Таблица10[[#This Row],[Дата погрузки]])</f>
        <v>7</v>
      </c>
      <c r="O828" s="278" t="str">
        <f>Таблица10[[#This Row],[плательщик ЖД тариф]]</f>
        <v>ТрансКонтейнер</v>
      </c>
      <c r="P828" s="278"/>
      <c r="Q828" s="278"/>
      <c r="R828" s="278"/>
      <c r="S828" s="278"/>
      <c r="T828" s="278"/>
      <c r="U828" s="278"/>
      <c r="V828" s="278"/>
      <c r="W828" s="278"/>
      <c r="X828" s="278"/>
      <c r="Y828" s="278"/>
      <c r="Z828" s="278"/>
    </row>
    <row r="829" spans="1:26" ht="13.2">
      <c r="A829" s="278" t="s">
        <v>1497</v>
      </c>
      <c r="B829" s="281">
        <v>44750</v>
      </c>
      <c r="C829" s="278" t="s">
        <v>2366</v>
      </c>
      <c r="D829" s="278">
        <v>40</v>
      </c>
      <c r="E829" s="278" t="s">
        <v>1568</v>
      </c>
      <c r="F829" s="280">
        <v>0.4375</v>
      </c>
      <c r="G829" s="281">
        <v>44754</v>
      </c>
      <c r="H829" s="278"/>
      <c r="I829" s="4" t="s">
        <v>99</v>
      </c>
      <c r="J829" s="278" t="s">
        <v>1455</v>
      </c>
      <c r="K829" s="282">
        <f t="shared" si="9"/>
        <v>7</v>
      </c>
      <c r="L829" s="278">
        <f t="shared" si="10"/>
        <v>2022</v>
      </c>
      <c r="M829" s="282">
        <f t="shared" ca="1" si="11"/>
        <v>4</v>
      </c>
      <c r="N829" s="282">
        <f>MONTH(Таблица10[[#This Row],[Дата погрузки]])</f>
        <v>7</v>
      </c>
      <c r="O829" s="278" t="str">
        <f>Таблица10[[#This Row],[плательщик ЖД тариф]]</f>
        <v>ТрансКонтейнер</v>
      </c>
      <c r="P829" s="278"/>
      <c r="Q829" s="278"/>
      <c r="R829" s="278"/>
      <c r="S829" s="278"/>
      <c r="T829" s="278"/>
      <c r="U829" s="278"/>
      <c r="V829" s="278"/>
      <c r="W829" s="278"/>
      <c r="X829" s="278"/>
      <c r="Y829" s="278"/>
      <c r="Z829" s="278"/>
    </row>
    <row r="830" spans="1:26" ht="13.2">
      <c r="A830" s="278" t="s">
        <v>1456</v>
      </c>
      <c r="B830" s="281">
        <v>44750</v>
      </c>
      <c r="C830" s="278" t="s">
        <v>2367</v>
      </c>
      <c r="D830" s="278">
        <v>40</v>
      </c>
      <c r="E830" s="278" t="s">
        <v>1568</v>
      </c>
      <c r="F830" s="280">
        <v>0.54166666666666663</v>
      </c>
      <c r="G830" s="281">
        <v>44754</v>
      </c>
      <c r="H830" s="278"/>
      <c r="I830" s="4" t="s">
        <v>99</v>
      </c>
      <c r="J830" s="278" t="s">
        <v>1455</v>
      </c>
      <c r="K830" s="282">
        <f t="shared" si="9"/>
        <v>7</v>
      </c>
      <c r="L830" s="278">
        <f t="shared" si="10"/>
        <v>2022</v>
      </c>
      <c r="M830" s="282">
        <f t="shared" ca="1" si="11"/>
        <v>4</v>
      </c>
      <c r="N830" s="282">
        <f>MONTH(Таблица10[[#This Row],[Дата погрузки]])</f>
        <v>7</v>
      </c>
      <c r="O830" s="278" t="str">
        <f>Таблица10[[#This Row],[плательщик ЖД тариф]]</f>
        <v>ТрансКонтейнер</v>
      </c>
      <c r="P830" s="278"/>
      <c r="Q830" s="278"/>
      <c r="R830" s="278"/>
      <c r="S830" s="278"/>
      <c r="T830" s="278"/>
      <c r="U830" s="278"/>
      <c r="V830" s="278"/>
      <c r="W830" s="278"/>
      <c r="X830" s="278"/>
      <c r="Y830" s="278"/>
      <c r="Z830" s="278"/>
    </row>
    <row r="831" spans="1:26" ht="13.2">
      <c r="A831" s="278" t="s">
        <v>1456</v>
      </c>
      <c r="B831" s="281">
        <v>44750</v>
      </c>
      <c r="C831" s="278" t="s">
        <v>2368</v>
      </c>
      <c r="D831" s="278">
        <v>40</v>
      </c>
      <c r="E831" s="278" t="s">
        <v>1501</v>
      </c>
      <c r="F831" s="280">
        <v>0.875</v>
      </c>
      <c r="G831" s="281">
        <v>44754</v>
      </c>
      <c r="H831" s="278"/>
      <c r="I831" s="4" t="s">
        <v>99</v>
      </c>
      <c r="J831" s="278" t="s">
        <v>1455</v>
      </c>
      <c r="K831" s="282">
        <f t="shared" si="9"/>
        <v>7</v>
      </c>
      <c r="L831" s="278">
        <f t="shared" si="10"/>
        <v>2022</v>
      </c>
      <c r="M831" s="282">
        <f t="shared" ca="1" si="11"/>
        <v>4</v>
      </c>
      <c r="N831" s="282">
        <f>MONTH(Таблица10[[#This Row],[Дата погрузки]])</f>
        <v>7</v>
      </c>
      <c r="O831" s="278" t="str">
        <f>Таблица10[[#This Row],[плательщик ЖД тариф]]</f>
        <v>ТрансКонтейнер</v>
      </c>
      <c r="P831" s="278"/>
      <c r="Q831" s="278"/>
      <c r="R831" s="278"/>
      <c r="S831" s="278"/>
      <c r="T831" s="278"/>
      <c r="U831" s="278"/>
      <c r="V831" s="278"/>
      <c r="W831" s="278"/>
      <c r="X831" s="278"/>
      <c r="Y831" s="278"/>
      <c r="Z831" s="278"/>
    </row>
    <row r="832" spans="1:26" ht="13.2">
      <c r="A832" s="278" t="s">
        <v>1456</v>
      </c>
      <c r="B832" s="281">
        <v>44750</v>
      </c>
      <c r="C832" s="278" t="s">
        <v>2369</v>
      </c>
      <c r="D832" s="278">
        <v>40</v>
      </c>
      <c r="E832" s="278" t="s">
        <v>1568</v>
      </c>
      <c r="F832" s="280">
        <v>0.58333333333333337</v>
      </c>
      <c r="G832" s="281">
        <v>44754</v>
      </c>
      <c r="H832" s="278"/>
      <c r="I832" s="4" t="s">
        <v>99</v>
      </c>
      <c r="J832" s="278" t="s">
        <v>1455</v>
      </c>
      <c r="K832" s="282">
        <f t="shared" si="9"/>
        <v>7</v>
      </c>
      <c r="L832" s="278">
        <f t="shared" si="10"/>
        <v>2022</v>
      </c>
      <c r="M832" s="282">
        <f t="shared" ca="1" si="11"/>
        <v>4</v>
      </c>
      <c r="N832" s="282">
        <f>MONTH(Таблица10[[#This Row],[Дата погрузки]])</f>
        <v>7</v>
      </c>
      <c r="O832" s="278" t="str">
        <f>Таблица10[[#This Row],[плательщик ЖД тариф]]</f>
        <v>ТрансКонтейнер</v>
      </c>
      <c r="P832" s="278"/>
      <c r="Q832" s="278"/>
      <c r="R832" s="278"/>
      <c r="S832" s="278"/>
      <c r="T832" s="278"/>
      <c r="U832" s="278"/>
      <c r="V832" s="278"/>
      <c r="W832" s="278"/>
      <c r="X832" s="278"/>
      <c r="Y832" s="278"/>
      <c r="Z832" s="278"/>
    </row>
    <row r="833" spans="1:26" ht="13.2">
      <c r="A833" s="278" t="s">
        <v>1456</v>
      </c>
      <c r="B833" s="281">
        <v>44750</v>
      </c>
      <c r="C833" s="278" t="s">
        <v>2370</v>
      </c>
      <c r="D833" s="278">
        <v>40</v>
      </c>
      <c r="E833" s="278" t="s">
        <v>1499</v>
      </c>
      <c r="F833" s="280">
        <v>4.1666666666666664E-2</v>
      </c>
      <c r="G833" s="281">
        <v>44754</v>
      </c>
      <c r="H833" s="278"/>
      <c r="I833" s="4" t="s">
        <v>99</v>
      </c>
      <c r="J833" s="278" t="s">
        <v>1455</v>
      </c>
      <c r="K833" s="282">
        <f t="shared" si="9"/>
        <v>7</v>
      </c>
      <c r="L833" s="278">
        <f t="shared" si="10"/>
        <v>2022</v>
      </c>
      <c r="M833" s="282">
        <f t="shared" ca="1" si="11"/>
        <v>4</v>
      </c>
      <c r="N833" s="282">
        <f>MONTH(Таблица10[[#This Row],[Дата погрузки]])</f>
        <v>7</v>
      </c>
      <c r="O833" s="278" t="str">
        <f>Таблица10[[#This Row],[плательщик ЖД тариф]]</f>
        <v>ТрансКонтейнер</v>
      </c>
      <c r="P833" s="278"/>
      <c r="Q833" s="278"/>
      <c r="R833" s="278"/>
      <c r="S833" s="278"/>
      <c r="T833" s="278"/>
      <c r="U833" s="278"/>
      <c r="V833" s="278"/>
      <c r="W833" s="278"/>
      <c r="X833" s="278"/>
      <c r="Y833" s="278"/>
      <c r="Z833" s="278"/>
    </row>
    <row r="834" spans="1:26" ht="15.75" customHeight="1">
      <c r="A834" s="278" t="s">
        <v>1934</v>
      </c>
      <c r="B834" s="281">
        <v>44750</v>
      </c>
      <c r="C834" s="278" t="s">
        <v>2371</v>
      </c>
      <c r="D834" s="278">
        <v>40</v>
      </c>
      <c r="E834" s="278" t="s">
        <v>1568</v>
      </c>
      <c r="F834" s="280" t="s">
        <v>1858</v>
      </c>
      <c r="G834" s="281">
        <v>44755</v>
      </c>
      <c r="H834" s="278"/>
      <c r="I834" s="4" t="s">
        <v>99</v>
      </c>
      <c r="J834" s="278" t="s">
        <v>1455</v>
      </c>
      <c r="K834" s="282">
        <f t="shared" si="9"/>
        <v>7</v>
      </c>
      <c r="L834" s="278">
        <f t="shared" si="10"/>
        <v>2022</v>
      </c>
      <c r="M834" s="282">
        <f t="shared" ca="1" si="11"/>
        <v>5</v>
      </c>
      <c r="N834" s="282">
        <f>MONTH(Таблица10[[#This Row],[Дата погрузки]])</f>
        <v>7</v>
      </c>
      <c r="O834" s="278" t="str">
        <f>Таблица10[[#This Row],[плательщик ЖД тариф]]</f>
        <v>ТрансКонтейнер</v>
      </c>
      <c r="P834" s="278"/>
      <c r="Q834" s="278"/>
      <c r="R834" s="278"/>
      <c r="S834" s="278"/>
      <c r="T834" s="278"/>
      <c r="U834" s="278"/>
      <c r="V834" s="278"/>
      <c r="W834" s="278"/>
      <c r="X834" s="278"/>
      <c r="Y834" s="278"/>
      <c r="Z834" s="278"/>
    </row>
    <row r="835" spans="1:26" ht="13.2">
      <c r="A835" s="278" t="s">
        <v>1589</v>
      </c>
      <c r="B835" s="281">
        <v>44750</v>
      </c>
      <c r="C835" s="278" t="s">
        <v>2372</v>
      </c>
      <c r="D835" s="278">
        <v>40</v>
      </c>
      <c r="E835" s="278" t="s">
        <v>1568</v>
      </c>
      <c r="F835" s="280">
        <v>0.41666666666666669</v>
      </c>
      <c r="G835" s="281">
        <v>44754</v>
      </c>
      <c r="H835" s="278"/>
      <c r="I835" s="4" t="s">
        <v>99</v>
      </c>
      <c r="J835" s="278" t="s">
        <v>1455</v>
      </c>
      <c r="K835" s="282">
        <f t="shared" si="9"/>
        <v>7</v>
      </c>
      <c r="L835" s="278">
        <f t="shared" si="10"/>
        <v>2022</v>
      </c>
      <c r="M835" s="282">
        <f t="shared" ca="1" si="11"/>
        <v>4</v>
      </c>
      <c r="N835" s="282">
        <f>MONTH(Таблица10[[#This Row],[Дата погрузки]])</f>
        <v>7</v>
      </c>
      <c r="O835" s="278" t="str">
        <f>Таблица10[[#This Row],[плательщик ЖД тариф]]</f>
        <v>ТрансКонтейнер</v>
      </c>
      <c r="P835" s="278"/>
      <c r="Q835" s="278"/>
      <c r="R835" s="278"/>
      <c r="S835" s="278"/>
      <c r="T835" s="278"/>
      <c r="U835" s="278"/>
      <c r="V835" s="278"/>
      <c r="W835" s="278"/>
      <c r="X835" s="278"/>
      <c r="Y835" s="278"/>
      <c r="Z835" s="278"/>
    </row>
    <row r="836" spans="1:26" ht="13.2">
      <c r="A836" s="278" t="s">
        <v>1466</v>
      </c>
      <c r="B836" s="281">
        <v>44750</v>
      </c>
      <c r="C836" s="278" t="s">
        <v>2373</v>
      </c>
      <c r="D836" s="278">
        <v>40</v>
      </c>
      <c r="E836" s="278" t="s">
        <v>1568</v>
      </c>
      <c r="F836" s="280"/>
      <c r="G836" s="281">
        <v>44754</v>
      </c>
      <c r="H836" s="278"/>
      <c r="I836" s="4" t="s">
        <v>99</v>
      </c>
      <c r="J836" s="278" t="s">
        <v>1455</v>
      </c>
      <c r="K836" s="282">
        <f t="shared" si="9"/>
        <v>7</v>
      </c>
      <c r="L836" s="278">
        <f t="shared" si="10"/>
        <v>2022</v>
      </c>
      <c r="M836" s="282">
        <f t="shared" ca="1" si="11"/>
        <v>4</v>
      </c>
      <c r="N836" s="282">
        <f>MONTH(Таблица10[[#This Row],[Дата погрузки]])</f>
        <v>7</v>
      </c>
      <c r="O836" s="278" t="str">
        <f>Таблица10[[#This Row],[плательщик ЖД тариф]]</f>
        <v>ТрансКонтейнер</v>
      </c>
      <c r="P836" s="278"/>
      <c r="Q836" s="278"/>
      <c r="R836" s="278"/>
      <c r="S836" s="278"/>
      <c r="T836" s="278"/>
      <c r="U836" s="278"/>
      <c r="V836" s="278"/>
      <c r="W836" s="278"/>
      <c r="X836" s="278"/>
      <c r="Y836" s="278"/>
      <c r="Z836" s="278"/>
    </row>
    <row r="837" spans="1:26" ht="13.2">
      <c r="A837" s="278" t="s">
        <v>1466</v>
      </c>
      <c r="B837" s="281">
        <v>44750</v>
      </c>
      <c r="C837" s="278" t="s">
        <v>2374</v>
      </c>
      <c r="D837" s="278">
        <v>40</v>
      </c>
      <c r="E837" s="278" t="s">
        <v>1568</v>
      </c>
      <c r="F837" s="280"/>
      <c r="G837" s="281">
        <v>44754</v>
      </c>
      <c r="H837" s="278"/>
      <c r="I837" s="4" t="s">
        <v>99</v>
      </c>
      <c r="J837" s="278" t="s">
        <v>1455</v>
      </c>
      <c r="K837" s="282">
        <f t="shared" si="9"/>
        <v>7</v>
      </c>
      <c r="L837" s="278">
        <f t="shared" si="10"/>
        <v>2022</v>
      </c>
      <c r="M837" s="282">
        <f t="shared" ca="1" si="11"/>
        <v>4</v>
      </c>
      <c r="N837" s="282">
        <f>MONTH(Таблица10[[#This Row],[Дата погрузки]])</f>
        <v>7</v>
      </c>
      <c r="O837" s="278" t="str">
        <f>Таблица10[[#This Row],[плательщик ЖД тариф]]</f>
        <v>ТрансКонтейнер</v>
      </c>
      <c r="P837" s="278"/>
      <c r="Q837" s="278"/>
      <c r="R837" s="278"/>
      <c r="S837" s="278"/>
      <c r="T837" s="278"/>
      <c r="U837" s="278"/>
      <c r="V837" s="278"/>
      <c r="W837" s="278"/>
      <c r="X837" s="278"/>
      <c r="Y837" s="278"/>
      <c r="Z837" s="278"/>
    </row>
    <row r="838" spans="1:26" ht="13.2">
      <c r="A838" s="278" t="s">
        <v>1789</v>
      </c>
      <c r="B838" s="281">
        <v>44753</v>
      </c>
      <c r="C838" s="278" t="s">
        <v>2375</v>
      </c>
      <c r="D838" s="278">
        <v>40</v>
      </c>
      <c r="E838" s="278" t="s">
        <v>1706</v>
      </c>
      <c r="F838" s="280">
        <v>0.58333333333333337</v>
      </c>
      <c r="G838" s="281">
        <v>44755</v>
      </c>
      <c r="H838" s="278"/>
      <c r="I838" s="4" t="s">
        <v>99</v>
      </c>
      <c r="J838" s="278" t="s">
        <v>1455</v>
      </c>
      <c r="K838" s="282">
        <f t="shared" si="9"/>
        <v>7</v>
      </c>
      <c r="L838" s="278">
        <f t="shared" si="10"/>
        <v>2022</v>
      </c>
      <c r="M838" s="282">
        <f t="shared" ca="1" si="11"/>
        <v>2</v>
      </c>
      <c r="N838" s="282">
        <f>MONTH(Таблица10[[#This Row],[Дата погрузки]])</f>
        <v>7</v>
      </c>
      <c r="O838" s="278" t="str">
        <f>Таблица10[[#This Row],[плательщик ЖД тариф]]</f>
        <v>ТрансКонтейнер</v>
      </c>
      <c r="P838" s="278"/>
      <c r="Q838" s="278"/>
      <c r="R838" s="278"/>
      <c r="S838" s="278"/>
      <c r="T838" s="278"/>
      <c r="U838" s="278"/>
      <c r="V838" s="278"/>
      <c r="W838" s="278"/>
      <c r="X838" s="278"/>
      <c r="Y838" s="278"/>
      <c r="Z838" s="278"/>
    </row>
    <row r="839" spans="1:26" ht="16.5" customHeight="1">
      <c r="A839" s="278" t="s">
        <v>1934</v>
      </c>
      <c r="B839" s="281">
        <v>44753</v>
      </c>
      <c r="C839" s="278" t="s">
        <v>2376</v>
      </c>
      <c r="D839" s="278">
        <v>40</v>
      </c>
      <c r="E839" s="278" t="s">
        <v>1706</v>
      </c>
      <c r="F839" s="280"/>
      <c r="G839" s="281">
        <v>44758</v>
      </c>
      <c r="H839" s="278"/>
      <c r="I839" s="4" t="s">
        <v>99</v>
      </c>
      <c r="J839" s="278" t="s">
        <v>1455</v>
      </c>
      <c r="K839" s="282">
        <f t="shared" si="9"/>
        <v>7</v>
      </c>
      <c r="L839" s="278">
        <f t="shared" si="10"/>
        <v>2022</v>
      </c>
      <c r="M839" s="282">
        <f t="shared" ca="1" si="11"/>
        <v>5</v>
      </c>
      <c r="N839" s="282">
        <f>MONTH(Таблица10[[#This Row],[Дата погрузки]])</f>
        <v>7</v>
      </c>
      <c r="O839" s="278" t="str">
        <f>Таблица10[[#This Row],[плательщик ЖД тариф]]</f>
        <v>ТрансКонтейнер</v>
      </c>
      <c r="P839" s="278"/>
      <c r="Q839" s="278"/>
      <c r="R839" s="278"/>
      <c r="S839" s="278"/>
      <c r="T839" s="278"/>
      <c r="U839" s="278"/>
      <c r="V839" s="278"/>
      <c r="W839" s="278"/>
      <c r="X839" s="278"/>
      <c r="Y839" s="278"/>
      <c r="Z839" s="278"/>
    </row>
    <row r="840" spans="1:26" ht="13.2">
      <c r="A840" s="278" t="s">
        <v>1466</v>
      </c>
      <c r="B840" s="281">
        <v>44753</v>
      </c>
      <c r="C840" s="278" t="s">
        <v>2377</v>
      </c>
      <c r="D840" s="278">
        <v>40</v>
      </c>
      <c r="E840" s="278" t="s">
        <v>2183</v>
      </c>
      <c r="F840" s="280"/>
      <c r="G840" s="281">
        <v>44755</v>
      </c>
      <c r="H840" s="278"/>
      <c r="I840" s="4" t="s">
        <v>99</v>
      </c>
      <c r="J840" s="278" t="s">
        <v>1455</v>
      </c>
      <c r="K840" s="282">
        <f t="shared" si="9"/>
        <v>7</v>
      </c>
      <c r="L840" s="278">
        <f t="shared" si="10"/>
        <v>2022</v>
      </c>
      <c r="M840" s="282">
        <f t="shared" ca="1" si="11"/>
        <v>2</v>
      </c>
      <c r="N840" s="282">
        <f>MONTH(Таблица10[[#This Row],[Дата погрузки]])</f>
        <v>7</v>
      </c>
      <c r="O840" s="278" t="str">
        <f>Таблица10[[#This Row],[плательщик ЖД тариф]]</f>
        <v>ТрансКонтейнер</v>
      </c>
      <c r="P840" s="278"/>
      <c r="Q840" s="278"/>
      <c r="R840" s="278"/>
      <c r="S840" s="278"/>
      <c r="T840" s="278"/>
      <c r="U840" s="278"/>
      <c r="V840" s="278"/>
      <c r="W840" s="278"/>
      <c r="X840" s="278"/>
      <c r="Y840" s="278"/>
      <c r="Z840" s="278"/>
    </row>
    <row r="841" spans="1:26" ht="13.2">
      <c r="A841" s="278" t="s">
        <v>1466</v>
      </c>
      <c r="B841" s="281">
        <v>44753</v>
      </c>
      <c r="C841" s="278" t="s">
        <v>2378</v>
      </c>
      <c r="D841" s="278">
        <v>40</v>
      </c>
      <c r="E841" s="278" t="s">
        <v>2183</v>
      </c>
      <c r="F841" s="280"/>
      <c r="G841" s="281">
        <v>44755</v>
      </c>
      <c r="H841" s="278"/>
      <c r="I841" s="4" t="s">
        <v>99</v>
      </c>
      <c r="J841" s="278" t="s">
        <v>1455</v>
      </c>
      <c r="K841" s="282">
        <f t="shared" si="9"/>
        <v>7</v>
      </c>
      <c r="L841" s="278">
        <f t="shared" si="10"/>
        <v>2022</v>
      </c>
      <c r="M841" s="282">
        <f t="shared" ca="1" si="11"/>
        <v>2</v>
      </c>
      <c r="N841" s="282">
        <f>MONTH(Таблица10[[#This Row],[Дата погрузки]])</f>
        <v>7</v>
      </c>
      <c r="O841" s="278" t="str">
        <f>Таблица10[[#This Row],[плательщик ЖД тариф]]</f>
        <v>ТрансКонтейнер</v>
      </c>
      <c r="P841" s="278"/>
      <c r="Q841" s="278"/>
      <c r="R841" s="278"/>
      <c r="S841" s="278"/>
      <c r="T841" s="278"/>
      <c r="U841" s="278"/>
      <c r="V841" s="278"/>
      <c r="W841" s="278"/>
      <c r="X841" s="278"/>
      <c r="Y841" s="278"/>
      <c r="Z841" s="278"/>
    </row>
    <row r="842" spans="1:26" ht="13.2">
      <c r="A842" s="278" t="s">
        <v>1466</v>
      </c>
      <c r="B842" s="281">
        <v>44753</v>
      </c>
      <c r="C842" s="278" t="s">
        <v>2379</v>
      </c>
      <c r="D842" s="278">
        <v>40</v>
      </c>
      <c r="E842" s="278" t="s">
        <v>2183</v>
      </c>
      <c r="F842" s="280"/>
      <c r="G842" s="281">
        <v>44755</v>
      </c>
      <c r="H842" s="278"/>
      <c r="I842" s="4" t="s">
        <v>99</v>
      </c>
      <c r="J842" s="278" t="s">
        <v>1455</v>
      </c>
      <c r="K842" s="282">
        <f t="shared" si="9"/>
        <v>7</v>
      </c>
      <c r="L842" s="278">
        <f t="shared" si="10"/>
        <v>2022</v>
      </c>
      <c r="M842" s="282">
        <f t="shared" ca="1" si="11"/>
        <v>2</v>
      </c>
      <c r="N842" s="282">
        <f>MONTH(Таблица10[[#This Row],[Дата погрузки]])</f>
        <v>7</v>
      </c>
      <c r="O842" s="278" t="str">
        <f>Таблица10[[#This Row],[плательщик ЖД тариф]]</f>
        <v>ТрансКонтейнер</v>
      </c>
      <c r="P842" s="278"/>
      <c r="Q842" s="278"/>
      <c r="R842" s="278"/>
      <c r="S842" s="278"/>
      <c r="T842" s="278"/>
      <c r="U842" s="278"/>
      <c r="V842" s="278"/>
      <c r="W842" s="278"/>
      <c r="X842" s="278"/>
      <c r="Y842" s="278"/>
      <c r="Z842" s="278"/>
    </row>
    <row r="843" spans="1:26" ht="13.2">
      <c r="A843" s="278" t="s">
        <v>1456</v>
      </c>
      <c r="B843" s="281">
        <v>44753</v>
      </c>
      <c r="C843" s="278" t="s">
        <v>2380</v>
      </c>
      <c r="D843" s="278">
        <v>40</v>
      </c>
      <c r="E843" s="278" t="s">
        <v>1487</v>
      </c>
      <c r="F843" s="280">
        <v>0.54166666666666663</v>
      </c>
      <c r="G843" s="281">
        <v>44755</v>
      </c>
      <c r="H843" s="278"/>
      <c r="I843" s="4" t="s">
        <v>99</v>
      </c>
      <c r="J843" s="278" t="s">
        <v>1455</v>
      </c>
      <c r="K843" s="282">
        <f t="shared" si="9"/>
        <v>7</v>
      </c>
      <c r="L843" s="278">
        <f t="shared" si="10"/>
        <v>2022</v>
      </c>
      <c r="M843" s="282">
        <f t="shared" ca="1" si="11"/>
        <v>2</v>
      </c>
      <c r="N843" s="282">
        <f>MONTH(Таблица10[[#This Row],[Дата погрузки]])</f>
        <v>7</v>
      </c>
      <c r="O843" s="278" t="str">
        <f>Таблица10[[#This Row],[плательщик ЖД тариф]]</f>
        <v>ТрансКонтейнер</v>
      </c>
      <c r="P843" s="278"/>
      <c r="Q843" s="278"/>
      <c r="R843" s="278"/>
      <c r="S843" s="278"/>
      <c r="T843" s="278"/>
      <c r="U843" s="278"/>
      <c r="V843" s="278"/>
      <c r="W843" s="278"/>
      <c r="X843" s="278"/>
      <c r="Y843" s="278"/>
      <c r="Z843" s="278"/>
    </row>
    <row r="844" spans="1:26" ht="13.2">
      <c r="A844" s="278" t="s">
        <v>1456</v>
      </c>
      <c r="B844" s="281">
        <v>44753</v>
      </c>
      <c r="C844" s="278" t="s">
        <v>2381</v>
      </c>
      <c r="D844" s="278">
        <v>40</v>
      </c>
      <c r="E844" s="278" t="s">
        <v>1706</v>
      </c>
      <c r="F844" s="280">
        <v>0.875</v>
      </c>
      <c r="G844" s="281">
        <v>44758</v>
      </c>
      <c r="H844" s="278"/>
      <c r="I844" s="4" t="s">
        <v>99</v>
      </c>
      <c r="J844" s="278" t="s">
        <v>1455</v>
      </c>
      <c r="K844" s="282">
        <f t="shared" si="9"/>
        <v>7</v>
      </c>
      <c r="L844" s="278">
        <f t="shared" si="10"/>
        <v>2022</v>
      </c>
      <c r="M844" s="282">
        <f t="shared" ca="1" si="11"/>
        <v>5</v>
      </c>
      <c r="N844" s="282">
        <f>MONTH(Таблица10[[#This Row],[Дата погрузки]])</f>
        <v>7</v>
      </c>
      <c r="O844" s="278" t="str">
        <f>Таблица10[[#This Row],[плательщик ЖД тариф]]</f>
        <v>ТрансКонтейнер</v>
      </c>
      <c r="P844" s="278"/>
      <c r="Q844" s="278"/>
      <c r="R844" s="278"/>
      <c r="S844" s="278"/>
      <c r="T844" s="278"/>
      <c r="U844" s="278"/>
      <c r="V844" s="278"/>
      <c r="W844" s="278"/>
      <c r="X844" s="278"/>
      <c r="Y844" s="278"/>
      <c r="Z844" s="278"/>
    </row>
    <row r="845" spans="1:26" ht="13.2">
      <c r="A845" s="278" t="s">
        <v>1456</v>
      </c>
      <c r="B845" s="281">
        <v>44753</v>
      </c>
      <c r="C845" s="278" t="s">
        <v>2382</v>
      </c>
      <c r="D845" s="278">
        <v>40</v>
      </c>
      <c r="E845" s="278" t="s">
        <v>1539</v>
      </c>
      <c r="F845" s="280">
        <v>4.1666666666666664E-2</v>
      </c>
      <c r="G845" s="281">
        <v>44758</v>
      </c>
      <c r="H845" s="278"/>
      <c r="I845" s="4" t="s">
        <v>99</v>
      </c>
      <c r="J845" s="278" t="s">
        <v>1455</v>
      </c>
      <c r="K845" s="282">
        <f t="shared" si="9"/>
        <v>7</v>
      </c>
      <c r="L845" s="278">
        <f t="shared" si="10"/>
        <v>2022</v>
      </c>
      <c r="M845" s="282">
        <f t="shared" ca="1" si="11"/>
        <v>5</v>
      </c>
      <c r="N845" s="282">
        <f>MONTH(Таблица10[[#This Row],[Дата погрузки]])</f>
        <v>7</v>
      </c>
      <c r="O845" s="278" t="str">
        <f>Таблица10[[#This Row],[плательщик ЖД тариф]]</f>
        <v>ТрансКонтейнер</v>
      </c>
      <c r="P845" s="278"/>
      <c r="Q845" s="278"/>
      <c r="R845" s="278"/>
      <c r="S845" s="278"/>
      <c r="T845" s="278"/>
      <c r="U845" s="278"/>
      <c r="V845" s="278"/>
      <c r="W845" s="278"/>
      <c r="X845" s="278"/>
      <c r="Y845" s="278"/>
      <c r="Z845" s="278"/>
    </row>
    <row r="846" spans="1:26" ht="13.2">
      <c r="A846" s="278" t="s">
        <v>1558</v>
      </c>
      <c r="B846" s="281">
        <v>44753</v>
      </c>
      <c r="C846" s="278" t="s">
        <v>2383</v>
      </c>
      <c r="D846" s="278">
        <v>40</v>
      </c>
      <c r="E846" s="278" t="s">
        <v>1568</v>
      </c>
      <c r="F846" s="280">
        <v>0.625</v>
      </c>
      <c r="G846" s="281">
        <v>44755</v>
      </c>
      <c r="H846" s="278"/>
      <c r="I846" s="4" t="s">
        <v>99</v>
      </c>
      <c r="J846" s="278" t="s">
        <v>1455</v>
      </c>
      <c r="K846" s="282">
        <f t="shared" si="9"/>
        <v>7</v>
      </c>
      <c r="L846" s="278">
        <f t="shared" si="10"/>
        <v>2022</v>
      </c>
      <c r="M846" s="282">
        <f t="shared" ca="1" si="11"/>
        <v>2</v>
      </c>
      <c r="N846" s="282">
        <f>MONTH(Таблица10[[#This Row],[Дата погрузки]])</f>
        <v>7</v>
      </c>
      <c r="O846" s="278" t="str">
        <f>Таблица10[[#This Row],[плательщик ЖД тариф]]</f>
        <v>ТрансКонтейнер</v>
      </c>
      <c r="P846" s="278"/>
      <c r="Q846" s="278"/>
      <c r="R846" s="278"/>
      <c r="S846" s="278"/>
      <c r="T846" s="278"/>
      <c r="U846" s="278"/>
      <c r="V846" s="278"/>
      <c r="W846" s="278"/>
      <c r="X846" s="278"/>
      <c r="Y846" s="278"/>
      <c r="Z846" s="278"/>
    </row>
    <row r="847" spans="1:26" ht="13.2">
      <c r="A847" s="278" t="s">
        <v>1473</v>
      </c>
      <c r="B847" s="281">
        <v>44754</v>
      </c>
      <c r="C847" s="278" t="s">
        <v>2384</v>
      </c>
      <c r="D847" s="278">
        <v>40</v>
      </c>
      <c r="E847" s="278" t="s">
        <v>1568</v>
      </c>
      <c r="F847" s="280">
        <v>0.375</v>
      </c>
      <c r="G847" s="281">
        <v>44758</v>
      </c>
      <c r="H847" s="278"/>
      <c r="I847" s="4" t="s">
        <v>99</v>
      </c>
      <c r="J847" s="278" t="s">
        <v>1455</v>
      </c>
      <c r="K847" s="282">
        <f t="shared" si="9"/>
        <v>7</v>
      </c>
      <c r="L847" s="278">
        <f t="shared" si="10"/>
        <v>2022</v>
      </c>
      <c r="M847" s="282">
        <f t="shared" ca="1" si="11"/>
        <v>4</v>
      </c>
      <c r="N847" s="282">
        <f>MONTH(Таблица10[[#This Row],[Дата погрузки]])</f>
        <v>7</v>
      </c>
      <c r="O847" s="278" t="str">
        <f>Таблица10[[#This Row],[плательщик ЖД тариф]]</f>
        <v>ТрансКонтейнер</v>
      </c>
      <c r="P847" s="278"/>
      <c r="Q847" s="278"/>
      <c r="R847" s="278"/>
      <c r="S847" s="278"/>
      <c r="T847" s="278"/>
      <c r="U847" s="278"/>
      <c r="V847" s="278"/>
      <c r="W847" s="278"/>
      <c r="X847" s="278"/>
      <c r="Y847" s="278"/>
      <c r="Z847" s="278"/>
    </row>
    <row r="848" spans="1:26" ht="13.2">
      <c r="A848" s="278" t="s">
        <v>1589</v>
      </c>
      <c r="B848" s="281">
        <v>44754</v>
      </c>
      <c r="C848" s="278" t="s">
        <v>2385</v>
      </c>
      <c r="D848" s="278">
        <v>40</v>
      </c>
      <c r="E848" s="278" t="s">
        <v>1537</v>
      </c>
      <c r="F848" s="280">
        <v>0.625</v>
      </c>
      <c r="G848" s="281">
        <v>44758</v>
      </c>
      <c r="H848" s="278"/>
      <c r="I848" s="4" t="s">
        <v>99</v>
      </c>
      <c r="J848" s="278" t="s">
        <v>1455</v>
      </c>
      <c r="K848" s="282">
        <f t="shared" si="9"/>
        <v>7</v>
      </c>
      <c r="L848" s="278">
        <f t="shared" si="10"/>
        <v>2022</v>
      </c>
      <c r="M848" s="282">
        <f t="shared" ca="1" si="11"/>
        <v>4</v>
      </c>
      <c r="N848" s="282">
        <f>MONTH(Таблица10[[#This Row],[Дата погрузки]])</f>
        <v>7</v>
      </c>
      <c r="O848" s="278" t="str">
        <f>Таблица10[[#This Row],[плательщик ЖД тариф]]</f>
        <v>ТрансКонтейнер</v>
      </c>
      <c r="P848" s="278"/>
      <c r="Q848" s="278"/>
      <c r="R848" s="278"/>
      <c r="S848" s="278"/>
      <c r="T848" s="278"/>
      <c r="U848" s="278"/>
      <c r="V848" s="278"/>
      <c r="W848" s="278"/>
      <c r="X848" s="278"/>
      <c r="Y848" s="278"/>
      <c r="Z848" s="278"/>
    </row>
    <row r="849" spans="1:26" ht="13.2">
      <c r="A849" s="278" t="s">
        <v>1934</v>
      </c>
      <c r="B849" s="281">
        <v>44754</v>
      </c>
      <c r="C849" s="278" t="s">
        <v>2386</v>
      </c>
      <c r="D849" s="278">
        <v>40</v>
      </c>
      <c r="E849" s="278" t="s">
        <v>1537</v>
      </c>
      <c r="F849" s="280"/>
      <c r="G849" s="281">
        <v>44758</v>
      </c>
      <c r="H849" s="278"/>
      <c r="I849" s="4" t="s">
        <v>99</v>
      </c>
      <c r="J849" s="278" t="s">
        <v>1455</v>
      </c>
      <c r="K849" s="282">
        <f t="shared" si="9"/>
        <v>7</v>
      </c>
      <c r="L849" s="278">
        <f t="shared" si="10"/>
        <v>2022</v>
      </c>
      <c r="M849" s="282">
        <f t="shared" ca="1" si="11"/>
        <v>4</v>
      </c>
      <c r="N849" s="282">
        <f>MONTH(Таблица10[[#This Row],[Дата погрузки]])</f>
        <v>7</v>
      </c>
      <c r="O849" s="278" t="str">
        <f>Таблица10[[#This Row],[плательщик ЖД тариф]]</f>
        <v>ТрансКонтейнер</v>
      </c>
      <c r="P849" s="278"/>
      <c r="Q849" s="278"/>
      <c r="R849" s="278"/>
      <c r="S849" s="278"/>
      <c r="T849" s="278"/>
      <c r="U849" s="278"/>
      <c r="V849" s="278"/>
      <c r="W849" s="278"/>
      <c r="X849" s="278"/>
      <c r="Y849" s="278"/>
      <c r="Z849" s="278"/>
    </row>
    <row r="850" spans="1:26" ht="13.2">
      <c r="A850" s="278" t="s">
        <v>1466</v>
      </c>
      <c r="B850" s="281">
        <v>44754</v>
      </c>
      <c r="C850" s="278" t="s">
        <v>2387</v>
      </c>
      <c r="D850" s="278">
        <v>40</v>
      </c>
      <c r="E850" s="278" t="s">
        <v>2183</v>
      </c>
      <c r="F850" s="280"/>
      <c r="G850" s="281">
        <v>44758</v>
      </c>
      <c r="H850" s="278"/>
      <c r="I850" s="4" t="s">
        <v>99</v>
      </c>
      <c r="J850" s="278" t="s">
        <v>1455</v>
      </c>
      <c r="K850" s="282">
        <f t="shared" si="9"/>
        <v>7</v>
      </c>
      <c r="L850" s="278">
        <f t="shared" si="10"/>
        <v>2022</v>
      </c>
      <c r="M850" s="282">
        <f t="shared" ca="1" si="11"/>
        <v>4</v>
      </c>
      <c r="N850" s="282">
        <f>MONTH(Таблица10[[#This Row],[Дата погрузки]])</f>
        <v>7</v>
      </c>
      <c r="O850" s="278" t="str">
        <f>Таблица10[[#This Row],[плательщик ЖД тариф]]</f>
        <v>ТрансКонтейнер</v>
      </c>
      <c r="P850" s="278"/>
      <c r="Q850" s="278"/>
      <c r="R850" s="278"/>
      <c r="S850" s="278"/>
      <c r="T850" s="278"/>
      <c r="U850" s="278"/>
      <c r="V850" s="278"/>
      <c r="W850" s="278"/>
      <c r="X850" s="278"/>
      <c r="Y850" s="278"/>
      <c r="Z850" s="278"/>
    </row>
    <row r="851" spans="1:26" ht="13.2">
      <c r="A851" s="278" t="s">
        <v>1497</v>
      </c>
      <c r="B851" s="281">
        <v>44754</v>
      </c>
      <c r="C851" s="278" t="s">
        <v>2388</v>
      </c>
      <c r="D851" s="278">
        <v>40</v>
      </c>
      <c r="E851" s="278" t="s">
        <v>1568</v>
      </c>
      <c r="F851" s="280">
        <v>0.45833333333333331</v>
      </c>
      <c r="G851" s="281">
        <v>44758</v>
      </c>
      <c r="H851" s="278"/>
      <c r="I851" s="4" t="s">
        <v>99</v>
      </c>
      <c r="J851" s="278" t="s">
        <v>1455</v>
      </c>
      <c r="K851" s="282">
        <f t="shared" si="9"/>
        <v>7</v>
      </c>
      <c r="L851" s="278">
        <f t="shared" si="10"/>
        <v>2022</v>
      </c>
      <c r="M851" s="282">
        <f t="shared" ca="1" si="11"/>
        <v>4</v>
      </c>
      <c r="N851" s="282">
        <f>MONTH(Таблица10[[#This Row],[Дата погрузки]])</f>
        <v>7</v>
      </c>
      <c r="O851" s="278" t="str">
        <f>Таблица10[[#This Row],[плательщик ЖД тариф]]</f>
        <v>ТрансКонтейнер</v>
      </c>
      <c r="P851" s="278"/>
      <c r="Q851" s="278"/>
      <c r="R851" s="278"/>
      <c r="S851" s="278"/>
      <c r="T851" s="278"/>
      <c r="U851" s="278"/>
      <c r="V851" s="278"/>
      <c r="W851" s="278"/>
      <c r="X851" s="278"/>
      <c r="Y851" s="278"/>
      <c r="Z851" s="278"/>
    </row>
    <row r="852" spans="1:26" ht="13.2">
      <c r="A852" s="278" t="s">
        <v>1456</v>
      </c>
      <c r="B852" s="281">
        <v>44754</v>
      </c>
      <c r="C852" s="278" t="s">
        <v>2389</v>
      </c>
      <c r="D852" s="278">
        <v>40</v>
      </c>
      <c r="E852" s="278" t="s">
        <v>2111</v>
      </c>
      <c r="F852" s="280">
        <v>0.95833333333333337</v>
      </c>
      <c r="G852" s="281">
        <v>44758</v>
      </c>
      <c r="H852" s="278"/>
      <c r="I852" s="4" t="s">
        <v>99</v>
      </c>
      <c r="J852" s="278" t="s">
        <v>1455</v>
      </c>
      <c r="K852" s="282">
        <f t="shared" si="9"/>
        <v>7</v>
      </c>
      <c r="L852" s="278">
        <f t="shared" si="10"/>
        <v>2022</v>
      </c>
      <c r="M852" s="282">
        <f t="shared" ca="1" si="11"/>
        <v>4</v>
      </c>
      <c r="N852" s="282">
        <f>MONTH(Таблица10[[#This Row],[Дата погрузки]])</f>
        <v>7</v>
      </c>
      <c r="O852" s="278" t="str">
        <f>Таблица10[[#This Row],[плательщик ЖД тариф]]</f>
        <v>ТрансКонтейнер</v>
      </c>
      <c r="P852" s="278"/>
      <c r="Q852" s="278"/>
      <c r="R852" s="278"/>
      <c r="S852" s="278"/>
      <c r="T852" s="278"/>
      <c r="U852" s="278"/>
      <c r="V852" s="278"/>
      <c r="W852" s="278"/>
      <c r="X852" s="278"/>
      <c r="Y852" s="278"/>
      <c r="Z852" s="278"/>
    </row>
    <row r="853" spans="1:26" ht="13.2">
      <c r="A853" s="278" t="s">
        <v>1589</v>
      </c>
      <c r="B853" s="281">
        <v>44755</v>
      </c>
      <c r="C853" s="278" t="s">
        <v>2390</v>
      </c>
      <c r="D853" s="278">
        <v>40</v>
      </c>
      <c r="E853" s="278" t="s">
        <v>1492</v>
      </c>
      <c r="F853" s="280">
        <v>0.625</v>
      </c>
      <c r="G853" s="281">
        <v>44759</v>
      </c>
      <c r="H853" s="278"/>
      <c r="I853" s="4" t="s">
        <v>99</v>
      </c>
      <c r="J853" s="278" t="s">
        <v>1455</v>
      </c>
      <c r="K853" s="282">
        <f t="shared" si="9"/>
        <v>7</v>
      </c>
      <c r="L853" s="278">
        <f t="shared" si="10"/>
        <v>2022</v>
      </c>
      <c r="M853" s="282">
        <f t="shared" ca="1" si="11"/>
        <v>4</v>
      </c>
      <c r="N853" s="282">
        <f>MONTH(Таблица10[[#This Row],[Дата погрузки]])</f>
        <v>7</v>
      </c>
      <c r="O853" s="278" t="str">
        <f>Таблица10[[#This Row],[плательщик ЖД тариф]]</f>
        <v>ТрансКонтейнер</v>
      </c>
      <c r="P853" s="278"/>
      <c r="Q853" s="278"/>
      <c r="R853" s="278"/>
      <c r="S853" s="278"/>
      <c r="T853" s="278"/>
      <c r="U853" s="278"/>
      <c r="V853" s="278"/>
      <c r="W853" s="278"/>
      <c r="X853" s="278"/>
      <c r="Y853" s="278"/>
      <c r="Z853" s="278"/>
    </row>
    <row r="854" spans="1:26" ht="13.2">
      <c r="A854" s="278" t="s">
        <v>1934</v>
      </c>
      <c r="B854" s="281">
        <v>44755</v>
      </c>
      <c r="C854" s="278" t="s">
        <v>2391</v>
      </c>
      <c r="D854" s="278">
        <v>40</v>
      </c>
      <c r="E854" s="278" t="s">
        <v>1537</v>
      </c>
      <c r="F854" s="280"/>
      <c r="G854" s="281">
        <v>44759</v>
      </c>
      <c r="H854" s="278"/>
      <c r="I854" s="4" t="s">
        <v>99</v>
      </c>
      <c r="J854" s="278" t="s">
        <v>1455</v>
      </c>
      <c r="K854" s="282">
        <f t="shared" si="9"/>
        <v>7</v>
      </c>
      <c r="L854" s="278">
        <f t="shared" si="10"/>
        <v>2022</v>
      </c>
      <c r="M854" s="282">
        <f t="shared" ca="1" si="11"/>
        <v>4</v>
      </c>
      <c r="N854" s="282">
        <f>MONTH(Таблица10[[#This Row],[Дата погрузки]])</f>
        <v>7</v>
      </c>
      <c r="O854" s="278" t="str">
        <f>Таблица10[[#This Row],[плательщик ЖД тариф]]</f>
        <v>ТрансКонтейнер</v>
      </c>
      <c r="P854" s="278"/>
      <c r="Q854" s="278"/>
      <c r="R854" s="278"/>
      <c r="S854" s="278"/>
      <c r="T854" s="278"/>
      <c r="U854" s="278"/>
      <c r="V854" s="278"/>
      <c r="W854" s="278"/>
      <c r="X854" s="278"/>
      <c r="Y854" s="278"/>
      <c r="Z854" s="278"/>
    </row>
    <row r="855" spans="1:26" ht="13.2">
      <c r="A855" s="278" t="s">
        <v>1466</v>
      </c>
      <c r="B855" s="281">
        <v>44755</v>
      </c>
      <c r="C855" s="278" t="s">
        <v>2392</v>
      </c>
      <c r="D855" s="278">
        <v>40</v>
      </c>
      <c r="E855" s="278" t="s">
        <v>1487</v>
      </c>
      <c r="F855" s="280"/>
      <c r="G855" s="281">
        <v>44759</v>
      </c>
      <c r="H855" s="278"/>
      <c r="I855" s="4" t="s">
        <v>99</v>
      </c>
      <c r="J855" s="278" t="s">
        <v>1455</v>
      </c>
      <c r="K855" s="282">
        <f t="shared" si="9"/>
        <v>7</v>
      </c>
      <c r="L855" s="278">
        <f t="shared" si="10"/>
        <v>2022</v>
      </c>
      <c r="M855" s="282">
        <f t="shared" ca="1" si="11"/>
        <v>4</v>
      </c>
      <c r="N855" s="282">
        <f>MONTH(Таблица10[[#This Row],[Дата погрузки]])</f>
        <v>7</v>
      </c>
      <c r="O855" s="278" t="str">
        <f>Таблица10[[#This Row],[плательщик ЖД тариф]]</f>
        <v>ТрансКонтейнер</v>
      </c>
      <c r="P855" s="278"/>
      <c r="Q855" s="278"/>
      <c r="R855" s="278"/>
      <c r="S855" s="278"/>
      <c r="T855" s="278"/>
      <c r="U855" s="278"/>
      <c r="V855" s="278"/>
      <c r="W855" s="278"/>
      <c r="X855" s="278"/>
      <c r="Y855" s="278"/>
      <c r="Z855" s="278"/>
    </row>
    <row r="856" spans="1:26" ht="13.2">
      <c r="A856" s="278" t="s">
        <v>1466</v>
      </c>
      <c r="B856" s="281">
        <v>44755</v>
      </c>
      <c r="C856" s="278" t="s">
        <v>2393</v>
      </c>
      <c r="D856" s="278">
        <v>40</v>
      </c>
      <c r="E856" s="278" t="s">
        <v>1487</v>
      </c>
      <c r="F856" s="280"/>
      <c r="G856" s="281">
        <v>44760</v>
      </c>
      <c r="H856" s="278"/>
      <c r="I856" s="4" t="s">
        <v>99</v>
      </c>
      <c r="J856" s="278" t="s">
        <v>1455</v>
      </c>
      <c r="K856" s="282">
        <f t="shared" si="9"/>
        <v>7</v>
      </c>
      <c r="L856" s="278">
        <f t="shared" si="10"/>
        <v>2022</v>
      </c>
      <c r="M856" s="282">
        <f t="shared" ca="1" si="11"/>
        <v>5</v>
      </c>
      <c r="N856" s="282">
        <f>MONTH(Таблица10[[#This Row],[Дата погрузки]])</f>
        <v>7</v>
      </c>
      <c r="O856" s="278" t="str">
        <f>Таблица10[[#This Row],[плательщик ЖД тариф]]</f>
        <v>ТрансКонтейнер</v>
      </c>
      <c r="P856" s="278"/>
      <c r="Q856" s="278"/>
      <c r="R856" s="278"/>
      <c r="S856" s="278"/>
      <c r="T856" s="278"/>
      <c r="U856" s="278"/>
      <c r="V856" s="278"/>
      <c r="W856" s="278"/>
      <c r="X856" s="278"/>
      <c r="Y856" s="278"/>
      <c r="Z856" s="278"/>
    </row>
    <row r="857" spans="1:26" ht="13.2">
      <c r="A857" s="278" t="s">
        <v>1466</v>
      </c>
      <c r="B857" s="281">
        <v>44755</v>
      </c>
      <c r="C857" s="278" t="s">
        <v>2394</v>
      </c>
      <c r="D857" s="278">
        <v>40</v>
      </c>
      <c r="E857" s="278" t="s">
        <v>1487</v>
      </c>
      <c r="F857" s="280"/>
      <c r="G857" s="281">
        <v>44760</v>
      </c>
      <c r="H857" s="278"/>
      <c r="I857" s="4" t="s">
        <v>99</v>
      </c>
      <c r="J857" s="278" t="s">
        <v>1455</v>
      </c>
      <c r="K857" s="282">
        <f t="shared" si="9"/>
        <v>7</v>
      </c>
      <c r="L857" s="278">
        <f t="shared" si="10"/>
        <v>2022</v>
      </c>
      <c r="M857" s="282">
        <f t="shared" ca="1" si="11"/>
        <v>5</v>
      </c>
      <c r="N857" s="282">
        <f>MONTH(Таблица10[[#This Row],[Дата погрузки]])</f>
        <v>7</v>
      </c>
      <c r="O857" s="278" t="str">
        <f>Таблица10[[#This Row],[плательщик ЖД тариф]]</f>
        <v>ТрансКонтейнер</v>
      </c>
      <c r="P857" s="278"/>
      <c r="Q857" s="278"/>
      <c r="R857" s="278"/>
      <c r="S857" s="278"/>
      <c r="T857" s="278"/>
      <c r="U857" s="278"/>
      <c r="V857" s="278"/>
      <c r="W857" s="278"/>
      <c r="X857" s="278"/>
      <c r="Y857" s="278"/>
      <c r="Z857" s="278"/>
    </row>
    <row r="858" spans="1:26" ht="13.2">
      <c r="A858" s="278" t="s">
        <v>1456</v>
      </c>
      <c r="B858" s="281">
        <v>44755</v>
      </c>
      <c r="C858" s="278" t="s">
        <v>2395</v>
      </c>
      <c r="D858" s="278">
        <v>40</v>
      </c>
      <c r="E858" s="278" t="s">
        <v>1763</v>
      </c>
      <c r="F858" s="280">
        <v>0.95833333333333337</v>
      </c>
      <c r="G858" s="281">
        <v>44759</v>
      </c>
      <c r="H858" s="278"/>
      <c r="I858" s="4" t="s">
        <v>99</v>
      </c>
      <c r="J858" s="278" t="s">
        <v>1455</v>
      </c>
      <c r="K858" s="282">
        <f t="shared" si="9"/>
        <v>7</v>
      </c>
      <c r="L858" s="278">
        <f t="shared" si="10"/>
        <v>2022</v>
      </c>
      <c r="M858" s="282">
        <f t="shared" ca="1" si="11"/>
        <v>4</v>
      </c>
      <c r="N858" s="282">
        <f>MONTH(Таблица10[[#This Row],[Дата погрузки]])</f>
        <v>7</v>
      </c>
      <c r="O858" s="278" t="str">
        <f>Таблица10[[#This Row],[плательщик ЖД тариф]]</f>
        <v>ТрансКонтейнер</v>
      </c>
      <c r="P858" s="278"/>
      <c r="Q858" s="278"/>
      <c r="R858" s="278"/>
      <c r="S858" s="278"/>
      <c r="T858" s="278"/>
      <c r="U858" s="278"/>
      <c r="V858" s="278"/>
      <c r="W858" s="278"/>
      <c r="X858" s="278"/>
      <c r="Y858" s="278"/>
      <c r="Z858" s="278"/>
    </row>
    <row r="859" spans="1:26" ht="13.2">
      <c r="A859" s="278" t="s">
        <v>1456</v>
      </c>
      <c r="B859" s="281">
        <v>44755</v>
      </c>
      <c r="C859" s="278" t="s">
        <v>2396</v>
      </c>
      <c r="D859" s="278">
        <v>40</v>
      </c>
      <c r="E859" s="278" t="s">
        <v>1763</v>
      </c>
      <c r="F859" s="280">
        <v>0.875</v>
      </c>
      <c r="G859" s="281">
        <v>44759</v>
      </c>
      <c r="H859" s="278"/>
      <c r="I859" s="4" t="s">
        <v>99</v>
      </c>
      <c r="J859" s="278" t="s">
        <v>1455</v>
      </c>
      <c r="K859" s="282">
        <f t="shared" si="9"/>
        <v>7</v>
      </c>
      <c r="L859" s="278">
        <f t="shared" si="10"/>
        <v>2022</v>
      </c>
      <c r="M859" s="282">
        <f t="shared" ca="1" si="11"/>
        <v>4</v>
      </c>
      <c r="N859" s="282">
        <f>MONTH(Таблица10[[#This Row],[Дата погрузки]])</f>
        <v>7</v>
      </c>
      <c r="O859" s="278" t="str">
        <f>Таблица10[[#This Row],[плательщик ЖД тариф]]</f>
        <v>ТрансКонтейнер</v>
      </c>
      <c r="P859" s="278"/>
      <c r="Q859" s="278"/>
      <c r="R859" s="278"/>
      <c r="S859" s="278"/>
      <c r="T859" s="278"/>
      <c r="U859" s="278"/>
      <c r="V859" s="278"/>
      <c r="W859" s="278"/>
      <c r="X859" s="278"/>
      <c r="Y859" s="278"/>
      <c r="Z859" s="278"/>
    </row>
    <row r="860" spans="1:26" ht="13.2">
      <c r="A860" s="278" t="s">
        <v>1589</v>
      </c>
      <c r="B860" s="281">
        <v>44756</v>
      </c>
      <c r="C860" s="278" t="s">
        <v>2397</v>
      </c>
      <c r="D860" s="278">
        <v>40</v>
      </c>
      <c r="E860" s="278" t="s">
        <v>1763</v>
      </c>
      <c r="F860" s="280">
        <v>0.41666666666666669</v>
      </c>
      <c r="G860" s="281">
        <v>44759</v>
      </c>
      <c r="H860" s="278"/>
      <c r="I860" s="4" t="s">
        <v>99</v>
      </c>
      <c r="J860" s="278" t="s">
        <v>1455</v>
      </c>
      <c r="K860" s="282">
        <f t="shared" si="9"/>
        <v>7</v>
      </c>
      <c r="L860" s="278">
        <f t="shared" si="10"/>
        <v>2022</v>
      </c>
      <c r="M860" s="282">
        <f t="shared" ca="1" si="11"/>
        <v>3</v>
      </c>
      <c r="N860" s="282">
        <f>MONTH(Таблица10[[#This Row],[Дата погрузки]])</f>
        <v>7</v>
      </c>
      <c r="O860" s="278" t="str">
        <f>Таблица10[[#This Row],[плательщик ЖД тариф]]</f>
        <v>ТрансКонтейнер</v>
      </c>
      <c r="P860" s="278"/>
      <c r="Q860" s="278"/>
      <c r="R860" s="278"/>
      <c r="S860" s="278"/>
      <c r="T860" s="278"/>
      <c r="U860" s="278"/>
      <c r="V860" s="278"/>
      <c r="W860" s="278"/>
      <c r="X860" s="278"/>
      <c r="Y860" s="278"/>
      <c r="Z860" s="278"/>
    </row>
    <row r="861" spans="1:26" ht="13.2">
      <c r="A861" s="278" t="s">
        <v>1589</v>
      </c>
      <c r="B861" s="281">
        <v>44756</v>
      </c>
      <c r="C861" s="285" t="s">
        <v>2398</v>
      </c>
      <c r="D861" s="278">
        <v>40</v>
      </c>
      <c r="E861" s="278" t="s">
        <v>1763</v>
      </c>
      <c r="F861" s="280">
        <v>0.625</v>
      </c>
      <c r="G861" s="281">
        <v>44760</v>
      </c>
      <c r="H861" s="278"/>
      <c r="I861" s="4" t="s">
        <v>99</v>
      </c>
      <c r="J861" s="278" t="s">
        <v>1455</v>
      </c>
      <c r="K861" s="282">
        <f t="shared" si="9"/>
        <v>7</v>
      </c>
      <c r="L861" s="278">
        <f t="shared" si="10"/>
        <v>2022</v>
      </c>
      <c r="M861" s="282">
        <f t="shared" ca="1" si="11"/>
        <v>4</v>
      </c>
      <c r="N861" s="282">
        <f>MONTH(Таблица10[[#This Row],[Дата погрузки]])</f>
        <v>7</v>
      </c>
      <c r="O861" s="278" t="str">
        <f>Таблица10[[#This Row],[плательщик ЖД тариф]]</f>
        <v>ТрансКонтейнер</v>
      </c>
      <c r="P861" s="278"/>
      <c r="Q861" s="278"/>
      <c r="R861" s="278"/>
      <c r="S861" s="278"/>
      <c r="T861" s="278"/>
      <c r="U861" s="278"/>
      <c r="V861" s="278"/>
      <c r="W861" s="278"/>
      <c r="X861" s="278"/>
      <c r="Y861" s="278"/>
      <c r="Z861" s="278"/>
    </row>
    <row r="862" spans="1:26" ht="13.2">
      <c r="A862" s="278" t="s">
        <v>1471</v>
      </c>
      <c r="B862" s="281">
        <v>44756</v>
      </c>
      <c r="C862" s="285" t="s">
        <v>2399</v>
      </c>
      <c r="D862" s="278">
        <v>40</v>
      </c>
      <c r="E862" s="278" t="s">
        <v>2400</v>
      </c>
      <c r="F862" s="280">
        <v>0.41666666666666669</v>
      </c>
      <c r="G862" s="281">
        <v>44759</v>
      </c>
      <c r="H862" s="278"/>
      <c r="I862" s="4" t="s">
        <v>99</v>
      </c>
      <c r="J862" s="278" t="s">
        <v>1455</v>
      </c>
      <c r="K862" s="282">
        <f t="shared" si="9"/>
        <v>7</v>
      </c>
      <c r="L862" s="278">
        <f t="shared" si="10"/>
        <v>2022</v>
      </c>
      <c r="M862" s="282">
        <f t="shared" ca="1" si="11"/>
        <v>3</v>
      </c>
      <c r="N862" s="282">
        <f>MONTH(Таблица10[[#This Row],[Дата погрузки]])</f>
        <v>7</v>
      </c>
      <c r="O862" s="278" t="str">
        <f>Таблица10[[#This Row],[плательщик ЖД тариф]]</f>
        <v>ТрансКонтейнер</v>
      </c>
      <c r="P862" s="278"/>
      <c r="Q862" s="278"/>
      <c r="R862" s="278"/>
      <c r="S862" s="278"/>
      <c r="T862" s="278"/>
      <c r="U862" s="278"/>
      <c r="V862" s="278"/>
      <c r="W862" s="278"/>
      <c r="X862" s="278"/>
      <c r="Y862" s="278"/>
      <c r="Z862" s="278"/>
    </row>
    <row r="863" spans="1:26" ht="13.2">
      <c r="A863" s="278" t="s">
        <v>1934</v>
      </c>
      <c r="B863" s="281">
        <v>44756</v>
      </c>
      <c r="C863" s="285" t="s">
        <v>2401</v>
      </c>
      <c r="D863" s="278">
        <v>40</v>
      </c>
      <c r="E863" s="278" t="s">
        <v>1763</v>
      </c>
      <c r="F863" s="280"/>
      <c r="G863" s="281">
        <v>44760</v>
      </c>
      <c r="H863" s="278"/>
      <c r="I863" s="4" t="s">
        <v>99</v>
      </c>
      <c r="J863" s="278" t="s">
        <v>1455</v>
      </c>
      <c r="K863" s="282">
        <f t="shared" si="9"/>
        <v>7</v>
      </c>
      <c r="L863" s="278">
        <f t="shared" si="10"/>
        <v>2022</v>
      </c>
      <c r="M863" s="282">
        <f t="shared" ca="1" si="11"/>
        <v>4</v>
      </c>
      <c r="N863" s="282">
        <f>MONTH(Таблица10[[#This Row],[Дата погрузки]])</f>
        <v>7</v>
      </c>
      <c r="O863" s="278" t="str">
        <f>Таблица10[[#This Row],[плательщик ЖД тариф]]</f>
        <v>ТрансКонтейнер</v>
      </c>
      <c r="P863" s="278"/>
      <c r="Q863" s="278"/>
      <c r="R863" s="278"/>
      <c r="S863" s="278"/>
      <c r="T863" s="278"/>
      <c r="U863" s="278"/>
      <c r="V863" s="278"/>
      <c r="W863" s="278"/>
      <c r="X863" s="278"/>
      <c r="Y863" s="278"/>
      <c r="Z863" s="278"/>
    </row>
    <row r="864" spans="1:26" ht="13.2">
      <c r="A864" s="278" t="s">
        <v>1456</v>
      </c>
      <c r="B864" s="281">
        <v>44756</v>
      </c>
      <c r="C864" s="285" t="s">
        <v>2402</v>
      </c>
      <c r="D864" s="278">
        <v>40</v>
      </c>
      <c r="E864" s="278" t="s">
        <v>2111</v>
      </c>
      <c r="F864" s="280">
        <v>0.875</v>
      </c>
      <c r="G864" s="281">
        <v>44760</v>
      </c>
      <c r="H864" s="278"/>
      <c r="I864" s="4" t="s">
        <v>99</v>
      </c>
      <c r="J864" s="278" t="s">
        <v>1455</v>
      </c>
      <c r="K864" s="282">
        <f t="shared" si="9"/>
        <v>7</v>
      </c>
      <c r="L864" s="278">
        <f t="shared" si="10"/>
        <v>2022</v>
      </c>
      <c r="M864" s="282">
        <f t="shared" ca="1" si="11"/>
        <v>4</v>
      </c>
      <c r="N864" s="282">
        <f>MONTH(Таблица10[[#This Row],[Дата погрузки]])</f>
        <v>7</v>
      </c>
      <c r="O864" s="278" t="str">
        <f>Таблица10[[#This Row],[плательщик ЖД тариф]]</f>
        <v>ТрансКонтейнер</v>
      </c>
      <c r="P864" s="278"/>
      <c r="Q864" s="278"/>
      <c r="R864" s="278"/>
      <c r="S864" s="278"/>
      <c r="T864" s="278"/>
      <c r="U864" s="278"/>
      <c r="V864" s="278"/>
      <c r="W864" s="278"/>
      <c r="X864" s="278"/>
      <c r="Y864" s="278"/>
      <c r="Z864" s="278"/>
    </row>
    <row r="865" spans="1:26" ht="13.2">
      <c r="A865" s="278" t="s">
        <v>1456</v>
      </c>
      <c r="B865" s="281">
        <v>44756</v>
      </c>
      <c r="C865" s="285" t="s">
        <v>2403</v>
      </c>
      <c r="D865" s="278">
        <v>40</v>
      </c>
      <c r="E865" s="278" t="s">
        <v>2113</v>
      </c>
      <c r="F865" s="280">
        <v>4.1666666666666664E-2</v>
      </c>
      <c r="G865" s="281">
        <v>44760</v>
      </c>
      <c r="H865" s="278"/>
      <c r="I865" s="4" t="s">
        <v>99</v>
      </c>
      <c r="J865" s="278" t="s">
        <v>1455</v>
      </c>
      <c r="K865" s="282">
        <f t="shared" si="9"/>
        <v>7</v>
      </c>
      <c r="L865" s="278">
        <f t="shared" si="10"/>
        <v>2022</v>
      </c>
      <c r="M865" s="282">
        <f t="shared" ca="1" si="11"/>
        <v>4</v>
      </c>
      <c r="N865" s="282">
        <f>MONTH(Таблица10[[#This Row],[Дата погрузки]])</f>
        <v>7</v>
      </c>
      <c r="O865" s="278" t="str">
        <f>Таблица10[[#This Row],[плательщик ЖД тариф]]</f>
        <v>ТрансКонтейнер</v>
      </c>
      <c r="P865" s="278"/>
      <c r="Q865" s="278"/>
      <c r="R865" s="278"/>
      <c r="S865" s="278"/>
      <c r="T865" s="278"/>
      <c r="U865" s="278"/>
      <c r="V865" s="278"/>
      <c r="W865" s="278"/>
      <c r="X865" s="278"/>
      <c r="Y865" s="278"/>
      <c r="Z865" s="278"/>
    </row>
    <row r="866" spans="1:26" ht="13.2">
      <c r="A866" s="278" t="s">
        <v>1456</v>
      </c>
      <c r="B866" s="281">
        <v>44756</v>
      </c>
      <c r="C866" s="285" t="s">
        <v>2404</v>
      </c>
      <c r="D866" s="278">
        <v>40</v>
      </c>
      <c r="E866" s="278" t="s">
        <v>1763</v>
      </c>
      <c r="F866" s="280">
        <v>4.1666666666666664E-2</v>
      </c>
      <c r="G866" s="281">
        <v>44760</v>
      </c>
      <c r="H866" s="278"/>
      <c r="I866" s="4" t="s">
        <v>99</v>
      </c>
      <c r="J866" s="278" t="s">
        <v>1455</v>
      </c>
      <c r="K866" s="282">
        <f t="shared" si="9"/>
        <v>7</v>
      </c>
      <c r="L866" s="278">
        <f t="shared" si="10"/>
        <v>2022</v>
      </c>
      <c r="M866" s="282">
        <f t="shared" ca="1" si="11"/>
        <v>4</v>
      </c>
      <c r="N866" s="282">
        <f>MONTH(Таблица10[[#This Row],[Дата погрузки]])</f>
        <v>7</v>
      </c>
      <c r="O866" s="278" t="str">
        <f>Таблица10[[#This Row],[плательщик ЖД тариф]]</f>
        <v>ТрансКонтейнер</v>
      </c>
      <c r="P866" s="278"/>
      <c r="Q866" s="278"/>
      <c r="R866" s="278"/>
      <c r="S866" s="278"/>
      <c r="T866" s="278"/>
      <c r="U866" s="278"/>
      <c r="V866" s="278"/>
      <c r="W866" s="278"/>
      <c r="X866" s="278"/>
      <c r="Y866" s="278"/>
      <c r="Z866" s="278" t="s">
        <v>1521</v>
      </c>
    </row>
    <row r="867" spans="1:26" ht="13.2">
      <c r="A867" s="278" t="s">
        <v>1497</v>
      </c>
      <c r="B867" s="281">
        <v>44757</v>
      </c>
      <c r="C867" s="278" t="s">
        <v>2405</v>
      </c>
      <c r="D867" s="278">
        <v>40</v>
      </c>
      <c r="E867" s="278" t="s">
        <v>2113</v>
      </c>
      <c r="F867" s="280">
        <v>0.625</v>
      </c>
      <c r="G867" s="281">
        <v>44760</v>
      </c>
      <c r="H867" s="278"/>
      <c r="I867" s="4" t="s">
        <v>99</v>
      </c>
      <c r="J867" s="278" t="s">
        <v>1455</v>
      </c>
      <c r="K867" s="282">
        <f t="shared" si="9"/>
        <v>7</v>
      </c>
      <c r="L867" s="278">
        <f t="shared" si="10"/>
        <v>2022</v>
      </c>
      <c r="M867" s="282">
        <f t="shared" ca="1" si="11"/>
        <v>3</v>
      </c>
      <c r="N867" s="282">
        <f>MONTH(Таблица10[[#This Row],[Дата погрузки]])</f>
        <v>7</v>
      </c>
      <c r="O867" s="278" t="str">
        <f>Таблица10[[#This Row],[плательщик ЖД тариф]]</f>
        <v>ТрансКонтейнер</v>
      </c>
      <c r="P867" s="278"/>
      <c r="Q867" s="278"/>
      <c r="R867" s="278"/>
      <c r="S867" s="278"/>
      <c r="T867" s="278"/>
      <c r="U867" s="278"/>
      <c r="V867" s="278"/>
      <c r="W867" s="278"/>
      <c r="X867" s="278"/>
      <c r="Y867" s="278"/>
      <c r="Z867" s="278"/>
    </row>
    <row r="868" spans="1:26" ht="13.2">
      <c r="A868" s="278" t="s">
        <v>1589</v>
      </c>
      <c r="B868" s="281">
        <v>44757</v>
      </c>
      <c r="C868" s="278" t="s">
        <v>2406</v>
      </c>
      <c r="D868" s="278">
        <v>40</v>
      </c>
      <c r="E868" s="278" t="s">
        <v>1470</v>
      </c>
      <c r="F868" s="280">
        <v>0.41666666666666669</v>
      </c>
      <c r="G868" s="281">
        <v>44760</v>
      </c>
      <c r="H868" s="278"/>
      <c r="I868" s="4" t="s">
        <v>99</v>
      </c>
      <c r="J868" s="278" t="s">
        <v>1455</v>
      </c>
      <c r="K868" s="282">
        <f t="shared" si="9"/>
        <v>7</v>
      </c>
      <c r="L868" s="278">
        <f t="shared" si="10"/>
        <v>2022</v>
      </c>
      <c r="M868" s="282">
        <f t="shared" ca="1" si="11"/>
        <v>3</v>
      </c>
      <c r="N868" s="282">
        <f>MONTH(Таблица10[[#This Row],[Дата погрузки]])</f>
        <v>7</v>
      </c>
      <c r="O868" s="278" t="str">
        <f>Таблица10[[#This Row],[плательщик ЖД тариф]]</f>
        <v>ТрансКонтейнер</v>
      </c>
      <c r="P868" s="278"/>
      <c r="Q868" s="278"/>
      <c r="R868" s="278"/>
      <c r="S868" s="278"/>
      <c r="T868" s="278"/>
      <c r="U868" s="278"/>
      <c r="V868" s="278"/>
      <c r="W868" s="278"/>
      <c r="X868" s="278"/>
      <c r="Y868" s="278"/>
      <c r="Z868" s="278"/>
    </row>
    <row r="869" spans="1:26" ht="13.2">
      <c r="A869" s="278" t="s">
        <v>1456</v>
      </c>
      <c r="B869" s="281">
        <v>44757</v>
      </c>
      <c r="C869" s="278" t="s">
        <v>2407</v>
      </c>
      <c r="D869" s="278">
        <v>40</v>
      </c>
      <c r="E869" s="278" t="s">
        <v>2111</v>
      </c>
      <c r="F869" s="280">
        <v>4.1666666666666664E-2</v>
      </c>
      <c r="G869" s="281">
        <v>44762</v>
      </c>
      <c r="H869" s="278"/>
      <c r="I869" s="4" t="s">
        <v>99</v>
      </c>
      <c r="J869" s="278" t="s">
        <v>1455</v>
      </c>
      <c r="K869" s="282">
        <f t="shared" si="9"/>
        <v>7</v>
      </c>
      <c r="L869" s="278">
        <f t="shared" si="10"/>
        <v>2022</v>
      </c>
      <c r="M869" s="282">
        <f t="shared" ca="1" si="11"/>
        <v>5</v>
      </c>
      <c r="N869" s="282">
        <f>MONTH(Таблица10[[#This Row],[Дата погрузки]])</f>
        <v>7</v>
      </c>
      <c r="O869" s="278" t="str">
        <f>Таблица10[[#This Row],[плательщик ЖД тариф]]</f>
        <v>ТрансКонтейнер</v>
      </c>
      <c r="P869" s="278"/>
      <c r="Q869" s="278"/>
      <c r="R869" s="278"/>
      <c r="S869" s="278"/>
      <c r="T869" s="278"/>
      <c r="U869" s="278"/>
      <c r="V869" s="278"/>
      <c r="W869" s="278"/>
      <c r="X869" s="278"/>
      <c r="Y869" s="278"/>
      <c r="Z869" s="278"/>
    </row>
    <row r="870" spans="1:26" ht="13.2">
      <c r="A870" s="278" t="s">
        <v>1456</v>
      </c>
      <c r="B870" s="281">
        <v>44757</v>
      </c>
      <c r="C870" s="278" t="s">
        <v>2408</v>
      </c>
      <c r="D870" s="278">
        <v>40</v>
      </c>
      <c r="E870" s="278" t="s">
        <v>2113</v>
      </c>
      <c r="F870" s="280">
        <v>4.1666666666666664E-2</v>
      </c>
      <c r="G870" s="281">
        <v>44762</v>
      </c>
      <c r="H870" s="278"/>
      <c r="I870" s="4" t="s">
        <v>99</v>
      </c>
      <c r="J870" s="278" t="s">
        <v>1455</v>
      </c>
      <c r="K870" s="282">
        <f t="shared" si="9"/>
        <v>7</v>
      </c>
      <c r="L870" s="278">
        <f t="shared" si="10"/>
        <v>2022</v>
      </c>
      <c r="M870" s="282">
        <f t="shared" ca="1" si="11"/>
        <v>5</v>
      </c>
      <c r="N870" s="282">
        <f>MONTH(Таблица10[[#This Row],[Дата погрузки]])</f>
        <v>7</v>
      </c>
      <c r="O870" s="278" t="str">
        <f>Таблица10[[#This Row],[плательщик ЖД тариф]]</f>
        <v>ТрансКонтейнер</v>
      </c>
      <c r="P870" s="278"/>
      <c r="Q870" s="278"/>
      <c r="R870" s="278"/>
      <c r="S870" s="278"/>
      <c r="T870" s="278"/>
      <c r="U870" s="278"/>
      <c r="V870" s="278"/>
      <c r="W870" s="278"/>
      <c r="X870" s="278"/>
      <c r="Y870" s="278"/>
      <c r="Z870" s="278"/>
    </row>
    <row r="871" spans="1:26" ht="13.2">
      <c r="A871" s="278" t="s">
        <v>1466</v>
      </c>
      <c r="B871" s="281">
        <v>44757</v>
      </c>
      <c r="C871" s="278" t="s">
        <v>2409</v>
      </c>
      <c r="D871" s="278">
        <v>40</v>
      </c>
      <c r="E871" s="278" t="s">
        <v>1499</v>
      </c>
      <c r="F871" s="280">
        <v>0.70833333333333337</v>
      </c>
      <c r="G871" s="281">
        <v>44760</v>
      </c>
      <c r="H871" s="278"/>
      <c r="I871" s="4" t="s">
        <v>99</v>
      </c>
      <c r="J871" s="278" t="s">
        <v>1455</v>
      </c>
      <c r="K871" s="282">
        <f t="shared" si="9"/>
        <v>7</v>
      </c>
      <c r="L871" s="278">
        <f t="shared" si="10"/>
        <v>2022</v>
      </c>
      <c r="M871" s="282">
        <f t="shared" ca="1" si="11"/>
        <v>3</v>
      </c>
      <c r="N871" s="282">
        <f>MONTH(Таблица10[[#This Row],[Дата погрузки]])</f>
        <v>7</v>
      </c>
      <c r="O871" s="278" t="str">
        <f>Таблица10[[#This Row],[плательщик ЖД тариф]]</f>
        <v>ТрансКонтейнер</v>
      </c>
      <c r="P871" s="278"/>
      <c r="Q871" s="278"/>
      <c r="R871" s="278"/>
      <c r="S871" s="278"/>
      <c r="T871" s="278"/>
      <c r="U871" s="278"/>
      <c r="V871" s="278"/>
      <c r="W871" s="278"/>
      <c r="X871" s="278"/>
      <c r="Y871" s="278"/>
      <c r="Z871" s="278"/>
    </row>
    <row r="872" spans="1:26" ht="13.2">
      <c r="A872" s="278" t="s">
        <v>1466</v>
      </c>
      <c r="B872" s="281">
        <v>44760</v>
      </c>
      <c r="C872" s="278" t="s">
        <v>2410</v>
      </c>
      <c r="D872" s="278">
        <v>40</v>
      </c>
      <c r="E872" s="278" t="s">
        <v>1537</v>
      </c>
      <c r="F872" s="280"/>
      <c r="G872" s="281">
        <v>44762</v>
      </c>
      <c r="H872" s="278"/>
      <c r="I872" s="4" t="s">
        <v>99</v>
      </c>
      <c r="J872" s="278" t="s">
        <v>1455</v>
      </c>
      <c r="K872" s="282">
        <f t="shared" si="9"/>
        <v>7</v>
      </c>
      <c r="L872" s="278">
        <f t="shared" si="10"/>
        <v>2022</v>
      </c>
      <c r="M872" s="282">
        <f t="shared" ca="1" si="11"/>
        <v>2</v>
      </c>
      <c r="N872" s="282">
        <f>MONTH(Таблица10[[#This Row],[Дата погрузки]])</f>
        <v>7</v>
      </c>
      <c r="O872" s="278" t="str">
        <f>Таблица10[[#This Row],[плательщик ЖД тариф]]</f>
        <v>ТрансКонтейнер</v>
      </c>
      <c r="P872" s="278"/>
      <c r="Q872" s="278"/>
      <c r="R872" s="278"/>
      <c r="S872" s="278"/>
      <c r="T872" s="278"/>
      <c r="U872" s="278"/>
      <c r="V872" s="278"/>
      <c r="W872" s="278"/>
      <c r="X872" s="278"/>
      <c r="Y872" s="278"/>
      <c r="Z872" s="278"/>
    </row>
    <row r="873" spans="1:26" ht="13.2">
      <c r="A873" s="278" t="s">
        <v>1466</v>
      </c>
      <c r="B873" s="281">
        <v>44760</v>
      </c>
      <c r="C873" s="278" t="s">
        <v>2411</v>
      </c>
      <c r="D873" s="278">
        <v>40</v>
      </c>
      <c r="E873" s="278" t="s">
        <v>1537</v>
      </c>
      <c r="F873" s="280"/>
      <c r="G873" s="281">
        <v>44762</v>
      </c>
      <c r="H873" s="278"/>
      <c r="I873" s="4" t="s">
        <v>99</v>
      </c>
      <c r="J873" s="278" t="s">
        <v>1455</v>
      </c>
      <c r="K873" s="282">
        <f t="shared" si="9"/>
        <v>7</v>
      </c>
      <c r="L873" s="278">
        <f t="shared" si="10"/>
        <v>2022</v>
      </c>
      <c r="M873" s="282">
        <f t="shared" ca="1" si="11"/>
        <v>2</v>
      </c>
      <c r="N873" s="282">
        <f>MONTH(Таблица10[[#This Row],[Дата погрузки]])</f>
        <v>7</v>
      </c>
      <c r="O873" s="278" t="str">
        <f>Таблица10[[#This Row],[плательщик ЖД тариф]]</f>
        <v>ТрансКонтейнер</v>
      </c>
      <c r="P873" s="278"/>
      <c r="Q873" s="278"/>
      <c r="R873" s="278"/>
      <c r="S873" s="278"/>
      <c r="T873" s="278"/>
      <c r="U873" s="278"/>
      <c r="V873" s="278"/>
      <c r="W873" s="278"/>
      <c r="X873" s="278"/>
      <c r="Y873" s="278"/>
      <c r="Z873" s="278"/>
    </row>
    <row r="874" spans="1:26" ht="13.2">
      <c r="A874" s="278" t="s">
        <v>1466</v>
      </c>
      <c r="B874" s="281">
        <v>44760</v>
      </c>
      <c r="C874" s="278" t="s">
        <v>2412</v>
      </c>
      <c r="D874" s="278">
        <v>40</v>
      </c>
      <c r="E874" s="278" t="s">
        <v>1537</v>
      </c>
      <c r="F874" s="280"/>
      <c r="G874" s="281">
        <v>44762</v>
      </c>
      <c r="H874" s="278"/>
      <c r="I874" s="4" t="s">
        <v>99</v>
      </c>
      <c r="J874" s="278" t="s">
        <v>1455</v>
      </c>
      <c r="K874" s="282">
        <f t="shared" si="9"/>
        <v>7</v>
      </c>
      <c r="L874" s="278">
        <f t="shared" si="10"/>
        <v>2022</v>
      </c>
      <c r="M874" s="282">
        <f t="shared" ca="1" si="11"/>
        <v>2</v>
      </c>
      <c r="N874" s="282">
        <f>MONTH(Таблица10[[#This Row],[Дата погрузки]])</f>
        <v>7</v>
      </c>
      <c r="O874" s="278" t="str">
        <f>Таблица10[[#This Row],[плательщик ЖД тариф]]</f>
        <v>ТрансКонтейнер</v>
      </c>
      <c r="P874" s="278"/>
      <c r="Q874" s="278"/>
      <c r="R874" s="278"/>
      <c r="S874" s="278"/>
      <c r="T874" s="278"/>
      <c r="U874" s="278"/>
      <c r="V874" s="278"/>
      <c r="W874" s="278"/>
      <c r="X874" s="278"/>
      <c r="Y874" s="278"/>
      <c r="Z874" s="278"/>
    </row>
    <row r="875" spans="1:26" ht="13.2">
      <c r="A875" s="278" t="s">
        <v>2413</v>
      </c>
      <c r="B875" s="281">
        <v>44760</v>
      </c>
      <c r="C875" s="278" t="s">
        <v>2414</v>
      </c>
      <c r="D875" s="278">
        <v>40</v>
      </c>
      <c r="E875" s="278" t="s">
        <v>1495</v>
      </c>
      <c r="F875" s="280"/>
      <c r="G875" s="281">
        <v>44764</v>
      </c>
      <c r="H875" s="278"/>
      <c r="I875" s="4" t="s">
        <v>99</v>
      </c>
      <c r="J875" s="278" t="s">
        <v>1455</v>
      </c>
      <c r="K875" s="282">
        <f t="shared" si="9"/>
        <v>7</v>
      </c>
      <c r="L875" s="278">
        <f t="shared" si="10"/>
        <v>2022</v>
      </c>
      <c r="M875" s="282">
        <f t="shared" ca="1" si="11"/>
        <v>4</v>
      </c>
      <c r="N875" s="282">
        <f>MONTH(Таблица10[[#This Row],[Дата погрузки]])</f>
        <v>7</v>
      </c>
      <c r="O875" s="278" t="str">
        <f>Таблица10[[#This Row],[плательщик ЖД тариф]]</f>
        <v>ТрансКонтейнер</v>
      </c>
      <c r="P875" s="278"/>
      <c r="Q875" s="278"/>
      <c r="R875" s="278"/>
      <c r="S875" s="278"/>
      <c r="T875" s="278"/>
      <c r="U875" s="278"/>
      <c r="V875" s="278"/>
      <c r="W875" s="278"/>
      <c r="X875" s="278"/>
      <c r="Y875" s="278"/>
      <c r="Z875" s="278"/>
    </row>
    <row r="876" spans="1:26" ht="13.2">
      <c r="A876" s="278" t="s">
        <v>1934</v>
      </c>
      <c r="B876" s="281">
        <v>44760</v>
      </c>
      <c r="C876" s="278" t="s">
        <v>2415</v>
      </c>
      <c r="D876" s="278">
        <v>40</v>
      </c>
      <c r="E876" s="278" t="s">
        <v>2365</v>
      </c>
      <c r="F876" s="280"/>
      <c r="G876" s="281">
        <v>44764</v>
      </c>
      <c r="H876" s="278"/>
      <c r="I876" s="4" t="s">
        <v>99</v>
      </c>
      <c r="J876" s="278" t="s">
        <v>1455</v>
      </c>
      <c r="K876" s="282">
        <f t="shared" si="9"/>
        <v>7</v>
      </c>
      <c r="L876" s="278">
        <f t="shared" si="10"/>
        <v>2022</v>
      </c>
      <c r="M876" s="282">
        <f t="shared" ca="1" si="11"/>
        <v>4</v>
      </c>
      <c r="N876" s="282">
        <f>MONTH(Таблица10[[#This Row],[Дата погрузки]])</f>
        <v>7</v>
      </c>
      <c r="O876" s="278" t="str">
        <f>Таблица10[[#This Row],[плательщик ЖД тариф]]</f>
        <v>ТрансКонтейнер</v>
      </c>
      <c r="P876" s="278"/>
      <c r="Q876" s="278"/>
      <c r="R876" s="278"/>
      <c r="S876" s="278"/>
      <c r="T876" s="278"/>
      <c r="U876" s="278"/>
      <c r="V876" s="278"/>
      <c r="W876" s="278"/>
      <c r="X876" s="278"/>
      <c r="Y876" s="278"/>
      <c r="Z876" s="278"/>
    </row>
    <row r="877" spans="1:26" ht="13.2">
      <c r="A877" s="278" t="s">
        <v>1456</v>
      </c>
      <c r="B877" s="281">
        <v>44760</v>
      </c>
      <c r="C877" s="278" t="s">
        <v>2416</v>
      </c>
      <c r="D877" s="278">
        <v>40</v>
      </c>
      <c r="E877" s="278" t="s">
        <v>2365</v>
      </c>
      <c r="F877" s="280">
        <v>0.875</v>
      </c>
      <c r="G877" s="281">
        <v>44764</v>
      </c>
      <c r="H877" s="278"/>
      <c r="I877" s="4" t="s">
        <v>99</v>
      </c>
      <c r="J877" s="278" t="s">
        <v>1455</v>
      </c>
      <c r="K877" s="282">
        <f t="shared" si="9"/>
        <v>7</v>
      </c>
      <c r="L877" s="278">
        <f t="shared" si="10"/>
        <v>2022</v>
      </c>
      <c r="M877" s="282">
        <f t="shared" ca="1" si="11"/>
        <v>4</v>
      </c>
      <c r="N877" s="282">
        <f>MONTH(Таблица10[[#This Row],[Дата погрузки]])</f>
        <v>7</v>
      </c>
      <c r="O877" s="278" t="str">
        <f>Таблица10[[#This Row],[плательщик ЖД тариф]]</f>
        <v>ТрансКонтейнер</v>
      </c>
      <c r="P877" s="278"/>
      <c r="Q877" s="278"/>
      <c r="R877" s="278"/>
      <c r="S877" s="278"/>
      <c r="T877" s="278"/>
      <c r="U877" s="278"/>
      <c r="V877" s="278"/>
      <c r="W877" s="278"/>
      <c r="X877" s="278"/>
      <c r="Y877" s="278"/>
      <c r="Z877" s="278"/>
    </row>
    <row r="878" spans="1:26" ht="13.2">
      <c r="A878" s="278" t="s">
        <v>1456</v>
      </c>
      <c r="B878" s="281">
        <v>44760</v>
      </c>
      <c r="C878" s="278" t="s">
        <v>2417</v>
      </c>
      <c r="D878" s="278">
        <v>40</v>
      </c>
      <c r="E878" s="278" t="s">
        <v>1568</v>
      </c>
      <c r="F878" s="280">
        <v>0.875</v>
      </c>
      <c r="G878" s="281">
        <v>44764</v>
      </c>
      <c r="H878" s="278"/>
      <c r="I878" s="4" t="s">
        <v>99</v>
      </c>
      <c r="J878" s="278" t="s">
        <v>1455</v>
      </c>
      <c r="K878" s="282">
        <f t="shared" si="9"/>
        <v>7</v>
      </c>
      <c r="L878" s="278">
        <f t="shared" si="10"/>
        <v>2022</v>
      </c>
      <c r="M878" s="282">
        <f t="shared" ca="1" si="11"/>
        <v>4</v>
      </c>
      <c r="N878" s="282">
        <f>MONTH(Таблица10[[#This Row],[Дата погрузки]])</f>
        <v>7</v>
      </c>
      <c r="O878" s="278" t="str">
        <f>Таблица10[[#This Row],[плательщик ЖД тариф]]</f>
        <v>ТрансКонтейнер</v>
      </c>
      <c r="P878" s="278"/>
      <c r="Q878" s="278"/>
      <c r="R878" s="278"/>
      <c r="S878" s="278"/>
      <c r="T878" s="278"/>
      <c r="U878" s="278"/>
      <c r="V878" s="278"/>
      <c r="W878" s="278"/>
      <c r="X878" s="278"/>
      <c r="Y878" s="278"/>
      <c r="Z878" s="278"/>
    </row>
    <row r="879" spans="1:26" ht="13.2">
      <c r="A879" s="278" t="s">
        <v>1456</v>
      </c>
      <c r="B879" s="281">
        <v>44760</v>
      </c>
      <c r="C879" s="278" t="s">
        <v>2418</v>
      </c>
      <c r="D879" s="278">
        <v>40</v>
      </c>
      <c r="E879" s="278" t="s">
        <v>1568</v>
      </c>
      <c r="F879" s="280">
        <v>4.1666666666666664E-2</v>
      </c>
      <c r="G879" s="281">
        <v>44764</v>
      </c>
      <c r="H879" s="278"/>
      <c r="I879" s="4" t="s">
        <v>99</v>
      </c>
      <c r="J879" s="278" t="s">
        <v>1455</v>
      </c>
      <c r="K879" s="282">
        <f t="shared" si="9"/>
        <v>7</v>
      </c>
      <c r="L879" s="278">
        <f t="shared" si="10"/>
        <v>2022</v>
      </c>
      <c r="M879" s="282">
        <f t="shared" ca="1" si="11"/>
        <v>4</v>
      </c>
      <c r="N879" s="282">
        <f>MONTH(Таблица10[[#This Row],[Дата погрузки]])</f>
        <v>7</v>
      </c>
      <c r="O879" s="278" t="str">
        <f>Таблица10[[#This Row],[плательщик ЖД тариф]]</f>
        <v>ТрансКонтейнер</v>
      </c>
      <c r="P879" s="278"/>
      <c r="Q879" s="278"/>
      <c r="R879" s="278"/>
      <c r="S879" s="278"/>
      <c r="T879" s="278"/>
      <c r="U879" s="278"/>
      <c r="V879" s="278"/>
      <c r="W879" s="278"/>
      <c r="X879" s="278"/>
      <c r="Y879" s="278"/>
      <c r="Z879" s="278"/>
    </row>
    <row r="880" spans="1:26" ht="13.2">
      <c r="A880" s="278" t="s">
        <v>1456</v>
      </c>
      <c r="B880" s="281">
        <v>44760</v>
      </c>
      <c r="C880" s="278" t="s">
        <v>2419</v>
      </c>
      <c r="D880" s="278">
        <v>40</v>
      </c>
      <c r="E880" s="278" t="s">
        <v>1568</v>
      </c>
      <c r="F880" s="280">
        <v>4.1666666666666664E-2</v>
      </c>
      <c r="G880" s="281">
        <v>44764</v>
      </c>
      <c r="H880" s="278"/>
      <c r="I880" s="4" t="s">
        <v>99</v>
      </c>
      <c r="J880" s="278" t="s">
        <v>1455</v>
      </c>
      <c r="K880" s="282">
        <f t="shared" si="9"/>
        <v>7</v>
      </c>
      <c r="L880" s="278">
        <f t="shared" si="10"/>
        <v>2022</v>
      </c>
      <c r="M880" s="282">
        <f t="shared" ca="1" si="11"/>
        <v>4</v>
      </c>
      <c r="N880" s="282">
        <f>MONTH(Таблица10[[#This Row],[Дата погрузки]])</f>
        <v>7</v>
      </c>
      <c r="O880" s="278" t="str">
        <f>Таблица10[[#This Row],[плательщик ЖД тариф]]</f>
        <v>ТрансКонтейнер</v>
      </c>
      <c r="P880" s="278"/>
      <c r="Q880" s="278"/>
      <c r="R880" s="278"/>
      <c r="S880" s="278"/>
      <c r="T880" s="278"/>
      <c r="U880" s="278"/>
      <c r="V880" s="278"/>
      <c r="W880" s="278"/>
      <c r="X880" s="278"/>
      <c r="Y880" s="278"/>
      <c r="Z880" s="278"/>
    </row>
    <row r="881" spans="1:26" ht="13.2">
      <c r="A881" s="278" t="s">
        <v>1456</v>
      </c>
      <c r="B881" s="281">
        <v>44761</v>
      </c>
      <c r="C881" s="278" t="s">
        <v>2420</v>
      </c>
      <c r="D881" s="278">
        <v>40</v>
      </c>
      <c r="E881" s="278" t="s">
        <v>1931</v>
      </c>
      <c r="F881" s="280">
        <v>0.875</v>
      </c>
      <c r="G881" s="281">
        <v>44764</v>
      </c>
      <c r="H881" s="278"/>
      <c r="I881" s="4" t="s">
        <v>99</v>
      </c>
      <c r="J881" s="278" t="s">
        <v>1455</v>
      </c>
      <c r="K881" s="282">
        <f t="shared" si="9"/>
        <v>7</v>
      </c>
      <c r="L881" s="278">
        <f t="shared" si="10"/>
        <v>2022</v>
      </c>
      <c r="M881" s="282">
        <f t="shared" ca="1" si="11"/>
        <v>3</v>
      </c>
      <c r="N881" s="282">
        <f>MONTH(Таблица10[[#This Row],[Дата погрузки]])</f>
        <v>7</v>
      </c>
      <c r="O881" s="278" t="str">
        <f>Таблица10[[#This Row],[плательщик ЖД тариф]]</f>
        <v>ТрансКонтейнер</v>
      </c>
      <c r="P881" s="278"/>
      <c r="Q881" s="278"/>
      <c r="R881" s="278"/>
      <c r="S881" s="278"/>
      <c r="T881" s="278"/>
      <c r="U881" s="278"/>
      <c r="V881" s="278"/>
      <c r="W881" s="278"/>
      <c r="X881" s="278"/>
      <c r="Y881" s="278"/>
      <c r="Z881" s="278"/>
    </row>
    <row r="882" spans="1:26" ht="16.5" customHeight="1">
      <c r="A882" s="278" t="s">
        <v>1456</v>
      </c>
      <c r="B882" s="281">
        <v>44761</v>
      </c>
      <c r="C882" s="278" t="s">
        <v>2421</v>
      </c>
      <c r="D882" s="278">
        <v>40</v>
      </c>
      <c r="E882" s="278" t="s">
        <v>1568</v>
      </c>
      <c r="F882" s="280">
        <v>4.1666666666666664E-2</v>
      </c>
      <c r="G882" s="281">
        <v>44764</v>
      </c>
      <c r="H882" s="278"/>
      <c r="I882" s="4" t="s">
        <v>99</v>
      </c>
      <c r="J882" s="278" t="s">
        <v>1455</v>
      </c>
      <c r="K882" s="282">
        <f t="shared" si="9"/>
        <v>7</v>
      </c>
      <c r="L882" s="278">
        <f t="shared" si="10"/>
        <v>2022</v>
      </c>
      <c r="M882" s="282">
        <f t="shared" ca="1" si="11"/>
        <v>3</v>
      </c>
      <c r="N882" s="282">
        <f>MONTH(Таблица10[[#This Row],[Дата погрузки]])</f>
        <v>7</v>
      </c>
      <c r="O882" s="278" t="str">
        <f>Таблица10[[#This Row],[плательщик ЖД тариф]]</f>
        <v>ТрансКонтейнер</v>
      </c>
      <c r="P882" s="278"/>
      <c r="Q882" s="278"/>
      <c r="R882" s="278"/>
      <c r="S882" s="278"/>
      <c r="T882" s="278"/>
      <c r="U882" s="278"/>
      <c r="V882" s="278"/>
      <c r="W882" s="278"/>
      <c r="X882" s="278"/>
      <c r="Y882" s="278"/>
      <c r="Z882" s="278"/>
    </row>
    <row r="883" spans="1:26" ht="16.5" customHeight="1">
      <c r="A883" s="278" t="s">
        <v>1456</v>
      </c>
      <c r="B883" s="281">
        <v>44761</v>
      </c>
      <c r="C883" s="278" t="s">
        <v>2422</v>
      </c>
      <c r="D883" s="278">
        <v>40</v>
      </c>
      <c r="E883" s="278" t="s">
        <v>1763</v>
      </c>
      <c r="F883" s="280">
        <v>4.1666666666666664E-2</v>
      </c>
      <c r="G883" s="281">
        <v>44764</v>
      </c>
      <c r="H883" s="278"/>
      <c r="I883" s="4" t="s">
        <v>99</v>
      </c>
      <c r="J883" s="278" t="s">
        <v>1455</v>
      </c>
      <c r="K883" s="282">
        <f t="shared" si="9"/>
        <v>7</v>
      </c>
      <c r="L883" s="278">
        <f t="shared" si="10"/>
        <v>2022</v>
      </c>
      <c r="M883" s="282">
        <f t="shared" ca="1" si="11"/>
        <v>3</v>
      </c>
      <c r="N883" s="282">
        <f>MONTH(Таблица10[[#This Row],[Дата погрузки]])</f>
        <v>7</v>
      </c>
      <c r="O883" s="278" t="str">
        <f>Таблица10[[#This Row],[плательщик ЖД тариф]]</f>
        <v>ТрансКонтейнер</v>
      </c>
      <c r="P883" s="278"/>
      <c r="Q883" s="278"/>
      <c r="R883" s="278"/>
      <c r="S883" s="278"/>
      <c r="T883" s="278"/>
      <c r="U883" s="278"/>
      <c r="V883" s="278"/>
      <c r="W883" s="278"/>
      <c r="X883" s="278"/>
      <c r="Y883" s="278"/>
      <c r="Z883" s="278"/>
    </row>
    <row r="884" spans="1:26" ht="13.2">
      <c r="A884" s="278" t="s">
        <v>1466</v>
      </c>
      <c r="B884" s="281">
        <v>44761</v>
      </c>
      <c r="C884" s="278" t="s">
        <v>2423</v>
      </c>
      <c r="D884" s="278">
        <v>40</v>
      </c>
      <c r="E884" s="278" t="s">
        <v>1931</v>
      </c>
      <c r="F884" s="280"/>
      <c r="G884" s="281">
        <v>44764</v>
      </c>
      <c r="H884" s="278"/>
      <c r="I884" s="4" t="s">
        <v>99</v>
      </c>
      <c r="J884" s="278" t="s">
        <v>1455</v>
      </c>
      <c r="K884" s="282">
        <f t="shared" si="9"/>
        <v>7</v>
      </c>
      <c r="L884" s="278">
        <f t="shared" si="10"/>
        <v>2022</v>
      </c>
      <c r="M884" s="282">
        <f t="shared" ca="1" si="11"/>
        <v>3</v>
      </c>
      <c r="N884" s="282">
        <f>MONTH(Таблица10[[#This Row],[Дата погрузки]])</f>
        <v>7</v>
      </c>
      <c r="O884" s="278" t="str">
        <f>Таблица10[[#This Row],[плательщик ЖД тариф]]</f>
        <v>ТрансКонтейнер</v>
      </c>
      <c r="P884" s="278"/>
      <c r="Q884" s="278"/>
      <c r="R884" s="278"/>
      <c r="S884" s="278"/>
      <c r="T884" s="278"/>
      <c r="U884" s="278"/>
      <c r="V884" s="278"/>
      <c r="W884" s="278"/>
      <c r="X884" s="278"/>
      <c r="Y884" s="278"/>
      <c r="Z884" s="278"/>
    </row>
    <row r="885" spans="1:26" ht="13.2">
      <c r="A885" s="278" t="s">
        <v>1466</v>
      </c>
      <c r="B885" s="281">
        <v>44761</v>
      </c>
      <c r="C885" s="278" t="s">
        <v>2424</v>
      </c>
      <c r="D885" s="278">
        <v>40</v>
      </c>
      <c r="E885" s="278" t="s">
        <v>1931</v>
      </c>
      <c r="F885" s="280"/>
      <c r="G885" s="281">
        <v>44764</v>
      </c>
      <c r="H885" s="278"/>
      <c r="I885" s="4" t="s">
        <v>99</v>
      </c>
      <c r="J885" s="278" t="s">
        <v>1455</v>
      </c>
      <c r="K885" s="282">
        <f t="shared" si="9"/>
        <v>7</v>
      </c>
      <c r="L885" s="278">
        <f t="shared" si="10"/>
        <v>2022</v>
      </c>
      <c r="M885" s="282">
        <f t="shared" ca="1" si="11"/>
        <v>3</v>
      </c>
      <c r="N885" s="282">
        <f>MONTH(Таблица10[[#This Row],[Дата погрузки]])</f>
        <v>7</v>
      </c>
      <c r="O885" s="278" t="str">
        <f>Таблица10[[#This Row],[плательщик ЖД тариф]]</f>
        <v>ТрансКонтейнер</v>
      </c>
      <c r="P885" s="278"/>
      <c r="Q885" s="278"/>
      <c r="R885" s="278"/>
      <c r="S885" s="278"/>
      <c r="T885" s="278"/>
      <c r="U885" s="278"/>
      <c r="V885" s="278"/>
      <c r="W885" s="278"/>
      <c r="X885" s="278"/>
      <c r="Y885" s="278"/>
      <c r="Z885" s="278"/>
    </row>
    <row r="886" spans="1:26" ht="13.2">
      <c r="A886" s="278" t="s">
        <v>1558</v>
      </c>
      <c r="B886" s="281">
        <v>44761</v>
      </c>
      <c r="C886" s="278" t="s">
        <v>2425</v>
      </c>
      <c r="D886" s="278">
        <v>40</v>
      </c>
      <c r="E886" s="278" t="s">
        <v>2365</v>
      </c>
      <c r="F886" s="280">
        <v>0.625</v>
      </c>
      <c r="G886" s="281">
        <v>44764</v>
      </c>
      <c r="H886" s="278"/>
      <c r="I886" s="4" t="s">
        <v>99</v>
      </c>
      <c r="J886" s="278" t="s">
        <v>1455</v>
      </c>
      <c r="K886" s="282">
        <f t="shared" si="9"/>
        <v>7</v>
      </c>
      <c r="L886" s="278">
        <f t="shared" si="10"/>
        <v>2022</v>
      </c>
      <c r="M886" s="282">
        <f t="shared" ca="1" si="11"/>
        <v>3</v>
      </c>
      <c r="N886" s="282">
        <f>MONTH(Таблица10[[#This Row],[Дата погрузки]])</f>
        <v>7</v>
      </c>
      <c r="O886" s="278" t="str">
        <f>Таблица10[[#This Row],[плательщик ЖД тариф]]</f>
        <v>ТрансКонтейнер</v>
      </c>
      <c r="P886" s="278"/>
      <c r="Q886" s="278"/>
      <c r="R886" s="278"/>
      <c r="S886" s="278"/>
      <c r="T886" s="278"/>
      <c r="U886" s="278"/>
      <c r="V886" s="278"/>
      <c r="W886" s="278"/>
      <c r="X886" s="278"/>
      <c r="Y886" s="278"/>
      <c r="Z886" s="278"/>
    </row>
    <row r="887" spans="1:26" ht="13.2">
      <c r="A887" s="278" t="s">
        <v>1456</v>
      </c>
      <c r="B887" s="281">
        <v>44762</v>
      </c>
      <c r="C887" s="278" t="s">
        <v>2426</v>
      </c>
      <c r="D887" s="278">
        <v>20</v>
      </c>
      <c r="E887" s="278" t="s">
        <v>1763</v>
      </c>
      <c r="F887" s="280">
        <v>0.33333333333333331</v>
      </c>
      <c r="G887" s="281">
        <v>44765</v>
      </c>
      <c r="H887" s="278"/>
      <c r="I887" s="4" t="s">
        <v>99</v>
      </c>
      <c r="J887" s="278" t="s">
        <v>1455</v>
      </c>
      <c r="K887" s="282">
        <f t="shared" si="9"/>
        <v>7</v>
      </c>
      <c r="L887" s="278">
        <f t="shared" si="10"/>
        <v>2022</v>
      </c>
      <c r="M887" s="282">
        <f t="shared" ca="1" si="11"/>
        <v>3</v>
      </c>
      <c r="N887" s="282">
        <f>MONTH(Таблица10[[#This Row],[Дата погрузки]])</f>
        <v>7</v>
      </c>
      <c r="O887" s="278" t="str">
        <f>Таблица10[[#This Row],[плательщик ЖД тариф]]</f>
        <v>ТрансКонтейнер</v>
      </c>
      <c r="P887" s="278"/>
      <c r="Q887" s="278"/>
      <c r="R887" s="278"/>
      <c r="S887" s="278"/>
      <c r="T887" s="278"/>
      <c r="U887" s="278"/>
      <c r="V887" s="278"/>
      <c r="W887" s="278"/>
      <c r="X887" s="278"/>
      <c r="Y887" s="278"/>
      <c r="Z887" s="278"/>
    </row>
    <row r="888" spans="1:26" ht="13.2">
      <c r="A888" s="278" t="s">
        <v>1456</v>
      </c>
      <c r="B888" s="281">
        <v>44762</v>
      </c>
      <c r="C888" s="278" t="s">
        <v>2427</v>
      </c>
      <c r="D888" s="278">
        <v>40</v>
      </c>
      <c r="E888" s="278" t="s">
        <v>1537</v>
      </c>
      <c r="F888" s="280">
        <v>0.875</v>
      </c>
      <c r="G888" s="281">
        <v>44765</v>
      </c>
      <c r="H888" s="278"/>
      <c r="I888" s="4" t="s">
        <v>99</v>
      </c>
      <c r="J888" s="278" t="s">
        <v>1455</v>
      </c>
      <c r="K888" s="282">
        <f t="shared" si="9"/>
        <v>7</v>
      </c>
      <c r="L888" s="278">
        <f t="shared" si="10"/>
        <v>2022</v>
      </c>
      <c r="M888" s="282">
        <f t="shared" ca="1" si="11"/>
        <v>3</v>
      </c>
      <c r="N888" s="282">
        <f>MONTH(Таблица10[[#This Row],[Дата погрузки]])</f>
        <v>7</v>
      </c>
      <c r="O888" s="278" t="str">
        <f>Таблица10[[#This Row],[плательщик ЖД тариф]]</f>
        <v>ТрансКонтейнер</v>
      </c>
      <c r="P888" s="278"/>
      <c r="Q888" s="278"/>
      <c r="R888" s="278"/>
      <c r="S888" s="278"/>
      <c r="T888" s="278"/>
      <c r="U888" s="278"/>
      <c r="V888" s="278"/>
      <c r="W888" s="278"/>
      <c r="X888" s="278"/>
      <c r="Y888" s="278"/>
      <c r="Z888" s="278"/>
    </row>
    <row r="889" spans="1:26" ht="13.2">
      <c r="A889" s="278" t="s">
        <v>1456</v>
      </c>
      <c r="B889" s="281">
        <v>44762</v>
      </c>
      <c r="C889" s="278" t="s">
        <v>2428</v>
      </c>
      <c r="D889" s="278">
        <v>40</v>
      </c>
      <c r="E889" s="278" t="s">
        <v>1495</v>
      </c>
      <c r="F889" s="280">
        <v>4.1666666666666664E-2</v>
      </c>
      <c r="G889" s="281">
        <v>44765</v>
      </c>
      <c r="H889" s="278"/>
      <c r="I889" s="4" t="s">
        <v>99</v>
      </c>
      <c r="J889" s="278" t="s">
        <v>1455</v>
      </c>
      <c r="K889" s="282">
        <f t="shared" si="9"/>
        <v>7</v>
      </c>
      <c r="L889" s="278">
        <f t="shared" si="10"/>
        <v>2022</v>
      </c>
      <c r="M889" s="282">
        <f t="shared" ca="1" si="11"/>
        <v>3</v>
      </c>
      <c r="N889" s="282">
        <f>MONTH(Таблица10[[#This Row],[Дата погрузки]])</f>
        <v>7</v>
      </c>
      <c r="O889" s="278" t="str">
        <f>Таблица10[[#This Row],[плательщик ЖД тариф]]</f>
        <v>ТрансКонтейнер</v>
      </c>
      <c r="P889" s="278"/>
      <c r="Q889" s="278"/>
      <c r="R889" s="278"/>
      <c r="S889" s="278"/>
      <c r="T889" s="278"/>
      <c r="U889" s="278"/>
      <c r="V889" s="278"/>
      <c r="W889" s="278"/>
      <c r="X889" s="278"/>
      <c r="Y889" s="278"/>
      <c r="Z889" s="278"/>
    </row>
    <row r="890" spans="1:26" ht="13.2">
      <c r="A890" s="278" t="s">
        <v>1789</v>
      </c>
      <c r="B890" s="281">
        <v>44762</v>
      </c>
      <c r="C890" s="278" t="s">
        <v>2429</v>
      </c>
      <c r="D890" s="278">
        <v>40</v>
      </c>
      <c r="E890" s="278" t="s">
        <v>1763</v>
      </c>
      <c r="F890" s="280">
        <v>0.45833333333333331</v>
      </c>
      <c r="G890" s="281">
        <v>44764</v>
      </c>
      <c r="H890" s="278"/>
      <c r="I890" s="4" t="s">
        <v>99</v>
      </c>
      <c r="J890" s="278" t="s">
        <v>1455</v>
      </c>
      <c r="K890" s="282">
        <f t="shared" si="9"/>
        <v>7</v>
      </c>
      <c r="L890" s="278">
        <f t="shared" si="10"/>
        <v>2022</v>
      </c>
      <c r="M890" s="282">
        <f t="shared" ca="1" si="11"/>
        <v>2</v>
      </c>
      <c r="N890" s="282">
        <f>MONTH(Таблица10[[#This Row],[Дата погрузки]])</f>
        <v>7</v>
      </c>
      <c r="O890" s="278" t="str">
        <f>Таблица10[[#This Row],[плательщик ЖД тариф]]</f>
        <v>ТрансКонтейнер</v>
      </c>
      <c r="P890" s="278"/>
      <c r="Q890" s="278"/>
      <c r="R890" s="278"/>
      <c r="S890" s="278"/>
      <c r="T890" s="278"/>
      <c r="U890" s="278"/>
      <c r="V890" s="278"/>
      <c r="W890" s="278"/>
      <c r="X890" s="278"/>
      <c r="Y890" s="278"/>
      <c r="Z890" s="278"/>
    </row>
    <row r="891" spans="1:26" ht="13.2">
      <c r="A891" s="278" t="s">
        <v>1934</v>
      </c>
      <c r="B891" s="281">
        <v>44762</v>
      </c>
      <c r="C891" s="278" t="s">
        <v>2430</v>
      </c>
      <c r="D891" s="278">
        <v>40</v>
      </c>
      <c r="E891" s="278" t="s">
        <v>1524</v>
      </c>
      <c r="F891" s="280"/>
      <c r="G891" s="281">
        <v>44765</v>
      </c>
      <c r="H891" s="278"/>
      <c r="I891" s="4" t="s">
        <v>99</v>
      </c>
      <c r="J891" s="278" t="s">
        <v>1455</v>
      </c>
      <c r="K891" s="282">
        <f t="shared" si="9"/>
        <v>7</v>
      </c>
      <c r="L891" s="278">
        <f t="shared" si="10"/>
        <v>2022</v>
      </c>
      <c r="M891" s="282">
        <f t="shared" ca="1" si="11"/>
        <v>3</v>
      </c>
      <c r="N891" s="282">
        <f>MONTH(Таблица10[[#This Row],[Дата погрузки]])</f>
        <v>7</v>
      </c>
      <c r="O891" s="278" t="str">
        <f>Таблица10[[#This Row],[плательщик ЖД тариф]]</f>
        <v>ТрансКонтейнер</v>
      </c>
      <c r="P891" s="278"/>
      <c r="Q891" s="278"/>
      <c r="R891" s="278"/>
      <c r="S891" s="278"/>
      <c r="T891" s="278"/>
      <c r="U891" s="278"/>
      <c r="V891" s="278"/>
      <c r="W891" s="278"/>
      <c r="X891" s="278"/>
      <c r="Y891" s="278"/>
      <c r="Z891" s="278"/>
    </row>
    <row r="892" spans="1:26" ht="16.5" customHeight="1">
      <c r="A892" s="278" t="s">
        <v>1466</v>
      </c>
      <c r="B892" s="281">
        <v>44762</v>
      </c>
      <c r="C892" s="278" t="s">
        <v>2431</v>
      </c>
      <c r="D892" s="278">
        <v>40</v>
      </c>
      <c r="E892" s="278" t="s">
        <v>2183</v>
      </c>
      <c r="F892" s="280"/>
      <c r="G892" s="281">
        <v>44765</v>
      </c>
      <c r="H892" s="278"/>
      <c r="I892" s="4" t="s">
        <v>99</v>
      </c>
      <c r="J892" s="278" t="s">
        <v>1455</v>
      </c>
      <c r="K892" s="282">
        <f t="shared" si="9"/>
        <v>7</v>
      </c>
      <c r="L892" s="278">
        <f t="shared" si="10"/>
        <v>2022</v>
      </c>
      <c r="M892" s="282">
        <f t="shared" ca="1" si="11"/>
        <v>3</v>
      </c>
      <c r="N892" s="282">
        <f>MONTH(Таблица10[[#This Row],[Дата погрузки]])</f>
        <v>7</v>
      </c>
      <c r="O892" s="278" t="str">
        <f>Таблица10[[#This Row],[плательщик ЖД тариф]]</f>
        <v>ТрансКонтейнер</v>
      </c>
      <c r="P892" s="278"/>
      <c r="Q892" s="278"/>
      <c r="R892" s="278"/>
      <c r="S892" s="278"/>
      <c r="T892" s="278"/>
      <c r="U892" s="278"/>
      <c r="V892" s="278"/>
      <c r="W892" s="278"/>
      <c r="X892" s="278"/>
      <c r="Y892" s="278"/>
      <c r="Z892" s="278"/>
    </row>
    <row r="893" spans="1:26" ht="13.2">
      <c r="A893" s="278" t="s">
        <v>1466</v>
      </c>
      <c r="B893" s="281">
        <v>44763</v>
      </c>
      <c r="C893" s="278" t="s">
        <v>2432</v>
      </c>
      <c r="D893" s="278">
        <v>40</v>
      </c>
      <c r="E893" s="278" t="s">
        <v>1692</v>
      </c>
      <c r="F893" s="280"/>
      <c r="G893" s="281">
        <v>44765</v>
      </c>
      <c r="H893" s="278"/>
      <c r="I893" s="4" t="s">
        <v>99</v>
      </c>
      <c r="J893" s="278" t="s">
        <v>1455</v>
      </c>
      <c r="K893" s="282">
        <f t="shared" si="9"/>
        <v>7</v>
      </c>
      <c r="L893" s="278">
        <f t="shared" si="10"/>
        <v>2022</v>
      </c>
      <c r="M893" s="282">
        <f t="shared" ca="1" si="11"/>
        <v>2</v>
      </c>
      <c r="N893" s="282">
        <f>MONTH(Таблица10[[#This Row],[Дата погрузки]])</f>
        <v>7</v>
      </c>
      <c r="O893" s="278" t="str">
        <f>Таблица10[[#This Row],[плательщик ЖД тариф]]</f>
        <v>ТрансКонтейнер</v>
      </c>
      <c r="P893" s="278"/>
      <c r="Q893" s="278"/>
      <c r="R893" s="278"/>
      <c r="S893" s="278"/>
      <c r="T893" s="278"/>
      <c r="U893" s="278"/>
      <c r="V893" s="278"/>
      <c r="W893" s="278"/>
      <c r="X893" s="278"/>
      <c r="Y893" s="278"/>
      <c r="Z893" s="278"/>
    </row>
    <row r="894" spans="1:26" ht="13.2">
      <c r="A894" s="278" t="s">
        <v>1497</v>
      </c>
      <c r="B894" s="281">
        <v>44763</v>
      </c>
      <c r="C894" s="278" t="s">
        <v>2433</v>
      </c>
      <c r="D894" s="278">
        <v>40</v>
      </c>
      <c r="E894" s="278" t="s">
        <v>1495</v>
      </c>
      <c r="F894" s="280">
        <v>0.45833333333333331</v>
      </c>
      <c r="G894" s="281">
        <v>44765</v>
      </c>
      <c r="H894" s="278"/>
      <c r="I894" s="4" t="s">
        <v>99</v>
      </c>
      <c r="J894" s="278" t="s">
        <v>1455</v>
      </c>
      <c r="K894" s="282">
        <f t="shared" si="9"/>
        <v>7</v>
      </c>
      <c r="L894" s="278">
        <f t="shared" si="10"/>
        <v>2022</v>
      </c>
      <c r="M894" s="282">
        <f t="shared" ca="1" si="11"/>
        <v>2</v>
      </c>
      <c r="N894" s="282">
        <f>MONTH(Таблица10[[#This Row],[Дата погрузки]])</f>
        <v>7</v>
      </c>
      <c r="O894" s="278" t="str">
        <f>Таблица10[[#This Row],[плательщик ЖД тариф]]</f>
        <v>ТрансКонтейнер</v>
      </c>
      <c r="P894" s="278"/>
      <c r="Q894" s="278"/>
      <c r="R894" s="278"/>
      <c r="S894" s="278"/>
      <c r="T894" s="278"/>
      <c r="U894" s="278"/>
      <c r="V894" s="278"/>
      <c r="W894" s="278"/>
      <c r="X894" s="278"/>
      <c r="Y894" s="278"/>
      <c r="Z894" s="278"/>
    </row>
    <row r="895" spans="1:26" ht="13.2">
      <c r="A895" s="278" t="s">
        <v>1934</v>
      </c>
      <c r="B895" s="281">
        <v>44763</v>
      </c>
      <c r="C895" s="278" t="s">
        <v>2434</v>
      </c>
      <c r="D895" s="278">
        <v>40</v>
      </c>
      <c r="E895" s="278" t="s">
        <v>1692</v>
      </c>
      <c r="F895" s="280"/>
      <c r="G895" s="281">
        <v>44765</v>
      </c>
      <c r="H895" s="278"/>
      <c r="I895" s="4" t="s">
        <v>99</v>
      </c>
      <c r="J895" s="278" t="s">
        <v>1455</v>
      </c>
      <c r="K895" s="282">
        <f t="shared" si="9"/>
        <v>7</v>
      </c>
      <c r="L895" s="278">
        <f t="shared" si="10"/>
        <v>2022</v>
      </c>
      <c r="M895" s="282">
        <f t="shared" ca="1" si="11"/>
        <v>2</v>
      </c>
      <c r="N895" s="282">
        <f>MONTH(Таблица10[[#This Row],[Дата погрузки]])</f>
        <v>7</v>
      </c>
      <c r="O895" s="278" t="str">
        <f>Таблица10[[#This Row],[плательщик ЖД тариф]]</f>
        <v>ТрансКонтейнер</v>
      </c>
      <c r="P895" s="278"/>
      <c r="Q895" s="278"/>
      <c r="R895" s="278"/>
      <c r="S895" s="278"/>
      <c r="T895" s="278"/>
      <c r="U895" s="278"/>
      <c r="V895" s="278"/>
      <c r="W895" s="278"/>
      <c r="X895" s="278"/>
      <c r="Y895" s="278"/>
      <c r="Z895" s="278"/>
    </row>
    <row r="896" spans="1:26" ht="15" customHeight="1">
      <c r="A896" s="278" t="s">
        <v>1456</v>
      </c>
      <c r="B896" s="281">
        <v>44763</v>
      </c>
      <c r="C896" s="278" t="s">
        <v>2435</v>
      </c>
      <c r="D896" s="278">
        <v>40</v>
      </c>
      <c r="E896" s="278" t="s">
        <v>1516</v>
      </c>
      <c r="F896" s="280">
        <v>0.875</v>
      </c>
      <c r="G896" s="281">
        <v>44765</v>
      </c>
      <c r="H896" s="278"/>
      <c r="I896" s="4" t="s">
        <v>99</v>
      </c>
      <c r="J896" s="278" t="s">
        <v>1455</v>
      </c>
      <c r="K896" s="282">
        <f t="shared" si="9"/>
        <v>7</v>
      </c>
      <c r="L896" s="278">
        <f t="shared" si="10"/>
        <v>2022</v>
      </c>
      <c r="M896" s="282">
        <f t="shared" ca="1" si="11"/>
        <v>2</v>
      </c>
      <c r="N896" s="282">
        <f>MONTH(Таблица10[[#This Row],[Дата погрузки]])</f>
        <v>7</v>
      </c>
      <c r="O896" s="278" t="str">
        <f>Таблица10[[#This Row],[плательщик ЖД тариф]]</f>
        <v>ТрансКонтейнер</v>
      </c>
      <c r="P896" s="278"/>
      <c r="Q896" s="278"/>
      <c r="R896" s="278"/>
      <c r="S896" s="278"/>
      <c r="T896" s="278"/>
      <c r="U896" s="278"/>
      <c r="V896" s="278"/>
      <c r="W896" s="278"/>
      <c r="X896" s="278"/>
      <c r="Y896" s="278"/>
      <c r="Z896" s="278"/>
    </row>
    <row r="897" spans="1:26" ht="13.2">
      <c r="A897" s="278" t="s">
        <v>1471</v>
      </c>
      <c r="B897" s="281">
        <v>44763</v>
      </c>
      <c r="C897" s="278" t="s">
        <v>2436</v>
      </c>
      <c r="D897" s="278">
        <v>40</v>
      </c>
      <c r="E897" s="278" t="s">
        <v>1495</v>
      </c>
      <c r="F897" s="280">
        <v>0.58333333333333337</v>
      </c>
      <c r="G897" s="281">
        <v>44765</v>
      </c>
      <c r="H897" s="278"/>
      <c r="I897" s="4" t="s">
        <v>99</v>
      </c>
      <c r="J897" s="278" t="s">
        <v>1455</v>
      </c>
      <c r="K897" s="282">
        <f t="shared" si="9"/>
        <v>7</v>
      </c>
      <c r="L897" s="278">
        <f t="shared" si="10"/>
        <v>2022</v>
      </c>
      <c r="M897" s="282">
        <f t="shared" ca="1" si="11"/>
        <v>2</v>
      </c>
      <c r="N897" s="282">
        <f>MONTH(Таблица10[[#This Row],[Дата погрузки]])</f>
        <v>7</v>
      </c>
      <c r="O897" s="278" t="str">
        <f>Таблица10[[#This Row],[плательщик ЖД тариф]]</f>
        <v>ТрансКонтейнер</v>
      </c>
      <c r="P897" s="278"/>
      <c r="Q897" s="278"/>
      <c r="R897" s="278"/>
      <c r="S897" s="278"/>
      <c r="T897" s="278"/>
      <c r="U897" s="278"/>
      <c r="V897" s="278"/>
      <c r="W897" s="278"/>
      <c r="X897" s="278"/>
      <c r="Y897" s="278"/>
      <c r="Z897" s="278"/>
    </row>
    <row r="898" spans="1:26" ht="13.2">
      <c r="A898" s="278" t="s">
        <v>1578</v>
      </c>
      <c r="B898" s="281">
        <v>44764</v>
      </c>
      <c r="C898" s="278" t="s">
        <v>2437</v>
      </c>
      <c r="D898" s="278">
        <v>40</v>
      </c>
      <c r="E898" s="278" t="s">
        <v>1516</v>
      </c>
      <c r="F898" s="280">
        <v>0.5</v>
      </c>
      <c r="G898" s="281">
        <v>44767</v>
      </c>
      <c r="H898" s="278"/>
      <c r="I898" s="4" t="s">
        <v>99</v>
      </c>
      <c r="J898" s="278" t="s">
        <v>1455</v>
      </c>
      <c r="K898" s="282">
        <f t="shared" si="9"/>
        <v>7</v>
      </c>
      <c r="L898" s="278">
        <f t="shared" si="10"/>
        <v>2022</v>
      </c>
      <c r="M898" s="282">
        <f t="shared" ca="1" si="11"/>
        <v>3</v>
      </c>
      <c r="N898" s="282">
        <f>MONTH(Таблица10[[#This Row],[Дата погрузки]])</f>
        <v>7</v>
      </c>
      <c r="O898" s="278" t="str">
        <f>Таблица10[[#This Row],[плательщик ЖД тариф]]</f>
        <v>ТрансКонтейнер</v>
      </c>
      <c r="P898" s="278"/>
      <c r="Q898" s="278"/>
      <c r="R898" s="278"/>
      <c r="S898" s="278"/>
      <c r="T898" s="278"/>
      <c r="U898" s="278"/>
      <c r="V898" s="278"/>
      <c r="W898" s="278"/>
      <c r="X898" s="278"/>
      <c r="Y898" s="278"/>
      <c r="Z898" s="278"/>
    </row>
    <row r="899" spans="1:26" ht="13.2">
      <c r="A899" s="278" t="s">
        <v>1456</v>
      </c>
      <c r="B899" s="279">
        <v>44764</v>
      </c>
      <c r="C899" s="278" t="s">
        <v>2438</v>
      </c>
      <c r="D899" s="286">
        <v>40</v>
      </c>
      <c r="E899" s="278" t="s">
        <v>1516</v>
      </c>
      <c r="F899" s="280">
        <v>0.875</v>
      </c>
      <c r="G899" s="281">
        <v>44767</v>
      </c>
      <c r="H899" s="278"/>
      <c r="I899" s="4" t="s">
        <v>99</v>
      </c>
      <c r="J899" s="278" t="s">
        <v>1455</v>
      </c>
      <c r="K899" s="282">
        <f t="shared" si="9"/>
        <v>7</v>
      </c>
      <c r="L899" s="278">
        <f t="shared" si="10"/>
        <v>2022</v>
      </c>
      <c r="M899" s="282">
        <f t="shared" ca="1" si="11"/>
        <v>3</v>
      </c>
      <c r="N899" s="282">
        <f>MONTH(Таблица10[[#This Row],[Дата погрузки]])</f>
        <v>7</v>
      </c>
      <c r="O899" s="278" t="str">
        <f>Таблица10[[#This Row],[плательщик ЖД тариф]]</f>
        <v>ТрансКонтейнер</v>
      </c>
      <c r="P899" s="278"/>
      <c r="Q899" s="278"/>
      <c r="R899" s="278"/>
      <c r="S899" s="278"/>
      <c r="T899" s="278"/>
      <c r="U899" s="278"/>
      <c r="V899" s="278"/>
      <c r="W899" s="278"/>
      <c r="X899" s="278"/>
      <c r="Y899" s="278"/>
      <c r="Z899" s="278"/>
    </row>
    <row r="900" spans="1:26" ht="13.2">
      <c r="A900" s="278" t="s">
        <v>1456</v>
      </c>
      <c r="B900" s="279">
        <v>44764</v>
      </c>
      <c r="C900" s="278" t="s">
        <v>2439</v>
      </c>
      <c r="D900" s="286">
        <v>40</v>
      </c>
      <c r="E900" s="278" t="s">
        <v>1650</v>
      </c>
      <c r="F900" s="280">
        <v>4.1666666666666664E-2</v>
      </c>
      <c r="G900" s="281">
        <v>44767</v>
      </c>
      <c r="H900" s="278"/>
      <c r="I900" s="4" t="s">
        <v>99</v>
      </c>
      <c r="J900" s="278" t="s">
        <v>1455</v>
      </c>
      <c r="K900" s="282">
        <f t="shared" si="9"/>
        <v>7</v>
      </c>
      <c r="L900" s="278">
        <f t="shared" si="10"/>
        <v>2022</v>
      </c>
      <c r="M900" s="282">
        <f t="shared" ca="1" si="11"/>
        <v>3</v>
      </c>
      <c r="N900" s="282">
        <f>MONTH(Таблица10[[#This Row],[Дата погрузки]])</f>
        <v>7</v>
      </c>
      <c r="O900" s="278" t="str">
        <f>Таблица10[[#This Row],[плательщик ЖД тариф]]</f>
        <v>ТрансКонтейнер</v>
      </c>
      <c r="P900" s="278"/>
      <c r="Q900" s="278"/>
      <c r="R900" s="278"/>
      <c r="S900" s="278"/>
      <c r="T900" s="278"/>
      <c r="U900" s="278"/>
      <c r="V900" s="278"/>
      <c r="W900" s="278"/>
      <c r="X900" s="278"/>
      <c r="Y900" s="278"/>
      <c r="Z900" s="278"/>
    </row>
    <row r="901" spans="1:26" ht="13.2">
      <c r="A901" s="278" t="s">
        <v>1456</v>
      </c>
      <c r="B901" s="281">
        <v>44764</v>
      </c>
      <c r="C901" s="278" t="s">
        <v>2440</v>
      </c>
      <c r="D901" s="278">
        <v>40</v>
      </c>
      <c r="E901" s="278" t="s">
        <v>1650</v>
      </c>
      <c r="F901" s="280">
        <v>4.1666666666666664E-2</v>
      </c>
      <c r="G901" s="281">
        <v>44767</v>
      </c>
      <c r="H901" s="278"/>
      <c r="I901" s="4" t="s">
        <v>99</v>
      </c>
      <c r="J901" s="278" t="s">
        <v>1455</v>
      </c>
      <c r="K901" s="282">
        <f t="shared" si="9"/>
        <v>7</v>
      </c>
      <c r="L901" s="278">
        <f t="shared" si="10"/>
        <v>2022</v>
      </c>
      <c r="M901" s="282">
        <f t="shared" ca="1" si="11"/>
        <v>3</v>
      </c>
      <c r="N901" s="282">
        <f>MONTH(Таблица10[[#This Row],[Дата погрузки]])</f>
        <v>7</v>
      </c>
      <c r="O901" s="278" t="str">
        <f>Таблица10[[#This Row],[плательщик ЖД тариф]]</f>
        <v>ТрансКонтейнер</v>
      </c>
      <c r="P901" s="278"/>
      <c r="Q901" s="278"/>
      <c r="R901" s="278"/>
      <c r="S901" s="278"/>
      <c r="T901" s="278"/>
      <c r="U901" s="278"/>
      <c r="V901" s="278"/>
      <c r="W901" s="278"/>
      <c r="X901" s="278"/>
      <c r="Y901" s="278"/>
      <c r="Z901" s="278"/>
    </row>
    <row r="902" spans="1:26" ht="13.2">
      <c r="A902" s="278" t="s">
        <v>1589</v>
      </c>
      <c r="B902" s="281">
        <v>44764</v>
      </c>
      <c r="C902" s="278" t="s">
        <v>2441</v>
      </c>
      <c r="D902" s="278">
        <v>40</v>
      </c>
      <c r="E902" s="278" t="s">
        <v>1516</v>
      </c>
      <c r="F902" s="280">
        <v>0.625</v>
      </c>
      <c r="G902" s="281">
        <v>44767</v>
      </c>
      <c r="H902" s="278"/>
      <c r="I902" s="4" t="s">
        <v>99</v>
      </c>
      <c r="J902" s="278" t="s">
        <v>1455</v>
      </c>
      <c r="K902" s="282">
        <f t="shared" si="9"/>
        <v>7</v>
      </c>
      <c r="L902" s="278">
        <f t="shared" si="10"/>
        <v>2022</v>
      </c>
      <c r="M902" s="282">
        <f t="shared" ca="1" si="11"/>
        <v>3</v>
      </c>
      <c r="N902" s="282">
        <f>MONTH(Таблица10[[#This Row],[Дата погрузки]])</f>
        <v>7</v>
      </c>
      <c r="O902" s="278" t="str">
        <f>Таблица10[[#This Row],[плательщик ЖД тариф]]</f>
        <v>ТрансКонтейнер</v>
      </c>
      <c r="P902" s="278"/>
      <c r="Q902" s="278"/>
      <c r="R902" s="278"/>
      <c r="S902" s="278"/>
      <c r="T902" s="278"/>
      <c r="U902" s="278"/>
      <c r="V902" s="278"/>
      <c r="W902" s="278"/>
      <c r="X902" s="278"/>
      <c r="Y902" s="278"/>
      <c r="Z902" s="278"/>
    </row>
    <row r="903" spans="1:26" ht="13.2">
      <c r="A903" s="278" t="s">
        <v>1934</v>
      </c>
      <c r="B903" s="281">
        <v>44764</v>
      </c>
      <c r="C903" s="278" t="s">
        <v>2442</v>
      </c>
      <c r="D903" s="278">
        <v>40</v>
      </c>
      <c r="E903" s="278" t="s">
        <v>1658</v>
      </c>
      <c r="F903" s="280"/>
      <c r="G903" s="281">
        <v>44767</v>
      </c>
      <c r="H903" s="278"/>
      <c r="I903" s="4" t="s">
        <v>99</v>
      </c>
      <c r="J903" s="278" t="s">
        <v>1455</v>
      </c>
      <c r="K903" s="282">
        <f t="shared" si="9"/>
        <v>7</v>
      </c>
      <c r="L903" s="278">
        <f t="shared" si="10"/>
        <v>2022</v>
      </c>
      <c r="M903" s="282">
        <f t="shared" ca="1" si="11"/>
        <v>3</v>
      </c>
      <c r="N903" s="282">
        <f>MONTH(Таблица10[[#This Row],[Дата погрузки]])</f>
        <v>7</v>
      </c>
      <c r="O903" s="278" t="str">
        <f>Таблица10[[#This Row],[плательщик ЖД тариф]]</f>
        <v>ТрансКонтейнер</v>
      </c>
      <c r="P903" s="278"/>
      <c r="Q903" s="278"/>
      <c r="R903" s="278"/>
      <c r="S903" s="278"/>
      <c r="T903" s="278"/>
      <c r="U903" s="278"/>
      <c r="V903" s="278"/>
      <c r="W903" s="278"/>
      <c r="X903" s="278"/>
      <c r="Y903" s="278"/>
      <c r="Z903" s="278"/>
    </row>
    <row r="904" spans="1:26" ht="13.2">
      <c r="A904" s="278" t="s">
        <v>1934</v>
      </c>
      <c r="B904" s="281">
        <v>44764</v>
      </c>
      <c r="C904" s="278" t="s">
        <v>2443</v>
      </c>
      <c r="D904" s="278">
        <v>40</v>
      </c>
      <c r="E904" s="278" t="s">
        <v>1658</v>
      </c>
      <c r="F904" s="280"/>
      <c r="G904" s="281">
        <v>44767</v>
      </c>
      <c r="H904" s="278"/>
      <c r="I904" s="4" t="s">
        <v>99</v>
      </c>
      <c r="J904" s="278" t="s">
        <v>1455</v>
      </c>
      <c r="K904" s="282">
        <f t="shared" si="9"/>
        <v>7</v>
      </c>
      <c r="L904" s="278">
        <f t="shared" si="10"/>
        <v>2022</v>
      </c>
      <c r="M904" s="282">
        <f t="shared" ca="1" si="11"/>
        <v>3</v>
      </c>
      <c r="N904" s="282">
        <f>MONTH(Таблица10[[#This Row],[Дата погрузки]])</f>
        <v>7</v>
      </c>
      <c r="O904" s="278" t="str">
        <f>Таблица10[[#This Row],[плательщик ЖД тариф]]</f>
        <v>ТрансКонтейнер</v>
      </c>
      <c r="P904" s="278"/>
      <c r="Q904" s="278"/>
      <c r="R904" s="278"/>
      <c r="S904" s="278"/>
      <c r="T904" s="278"/>
      <c r="U904" s="278"/>
      <c r="V904" s="278"/>
      <c r="W904" s="278"/>
      <c r="X904" s="278"/>
      <c r="Y904" s="278"/>
      <c r="Z904" s="278"/>
    </row>
    <row r="905" spans="1:26" ht="13.2">
      <c r="A905" s="278" t="s">
        <v>1497</v>
      </c>
      <c r="B905" s="281">
        <v>44764</v>
      </c>
      <c r="C905" s="278" t="s">
        <v>2444</v>
      </c>
      <c r="D905" s="278">
        <v>40</v>
      </c>
      <c r="E905" s="278" t="s">
        <v>2183</v>
      </c>
      <c r="F905" s="280">
        <v>0.625</v>
      </c>
      <c r="G905" s="281">
        <v>44767</v>
      </c>
      <c r="H905" s="278"/>
      <c r="I905" s="4" t="s">
        <v>99</v>
      </c>
      <c r="J905" s="278" t="s">
        <v>1455</v>
      </c>
      <c r="K905" s="282">
        <f t="shared" si="9"/>
        <v>7</v>
      </c>
      <c r="L905" s="278">
        <f t="shared" si="10"/>
        <v>2022</v>
      </c>
      <c r="M905" s="282">
        <f t="shared" ca="1" si="11"/>
        <v>3</v>
      </c>
      <c r="N905" s="282">
        <f>MONTH(Таблица10[[#This Row],[Дата погрузки]])</f>
        <v>7</v>
      </c>
      <c r="O905" s="278" t="str">
        <f>Таблица10[[#This Row],[плательщик ЖД тариф]]</f>
        <v>ТрансКонтейнер</v>
      </c>
      <c r="P905" s="278"/>
      <c r="Q905" s="278"/>
      <c r="R905" s="278"/>
      <c r="S905" s="278"/>
      <c r="T905" s="278"/>
      <c r="U905" s="278"/>
      <c r="V905" s="278"/>
      <c r="W905" s="278"/>
      <c r="X905" s="278"/>
      <c r="Y905" s="278"/>
      <c r="Z905" s="278"/>
    </row>
    <row r="906" spans="1:26" ht="13.2">
      <c r="A906" s="278" t="s">
        <v>1466</v>
      </c>
      <c r="B906" s="281">
        <v>44764</v>
      </c>
      <c r="C906" s="278" t="s">
        <v>2445</v>
      </c>
      <c r="D906" s="278">
        <v>40</v>
      </c>
      <c r="E906" s="278" t="s">
        <v>2183</v>
      </c>
      <c r="F906" s="280"/>
      <c r="G906" s="281">
        <v>44767</v>
      </c>
      <c r="H906" s="278"/>
      <c r="I906" s="4" t="s">
        <v>99</v>
      </c>
      <c r="J906" s="278" t="s">
        <v>1455</v>
      </c>
      <c r="K906" s="282">
        <f t="shared" si="9"/>
        <v>7</v>
      </c>
      <c r="L906" s="278">
        <f t="shared" si="10"/>
        <v>2022</v>
      </c>
      <c r="M906" s="282">
        <f t="shared" ca="1" si="11"/>
        <v>3</v>
      </c>
      <c r="N906" s="282">
        <f>MONTH(Таблица10[[#This Row],[Дата погрузки]])</f>
        <v>7</v>
      </c>
      <c r="O906" s="278" t="str">
        <f>Таблица10[[#This Row],[плательщик ЖД тариф]]</f>
        <v>ТрансКонтейнер</v>
      </c>
      <c r="P906" s="278"/>
      <c r="Q906" s="278"/>
      <c r="R906" s="278"/>
      <c r="S906" s="278"/>
      <c r="T906" s="278"/>
      <c r="U906" s="278"/>
      <c r="V906" s="278"/>
      <c r="W906" s="278"/>
      <c r="X906" s="278"/>
      <c r="Y906" s="278"/>
      <c r="Z906" s="278"/>
    </row>
    <row r="907" spans="1:26" ht="15" customHeight="1">
      <c r="A907" s="278" t="s">
        <v>2115</v>
      </c>
      <c r="B907" s="281">
        <v>44766</v>
      </c>
      <c r="C907" s="278" t="s">
        <v>2446</v>
      </c>
      <c r="D907" s="278">
        <v>40</v>
      </c>
      <c r="E907" s="278" t="s">
        <v>1650</v>
      </c>
      <c r="F907" s="280">
        <v>0.58333333333333337</v>
      </c>
      <c r="G907" s="281">
        <v>44769</v>
      </c>
      <c r="H907" s="278"/>
      <c r="I907" s="4" t="s">
        <v>99</v>
      </c>
      <c r="J907" s="278" t="s">
        <v>1455</v>
      </c>
      <c r="K907" s="282">
        <f t="shared" si="9"/>
        <v>7</v>
      </c>
      <c r="L907" s="278">
        <f t="shared" si="10"/>
        <v>2022</v>
      </c>
      <c r="M907" s="282">
        <f t="shared" ca="1" si="11"/>
        <v>3</v>
      </c>
      <c r="N907" s="282">
        <f>MONTH(Таблица10[[#This Row],[Дата погрузки]])</f>
        <v>7</v>
      </c>
      <c r="O907" s="278" t="str">
        <f>Таблица10[[#This Row],[плательщик ЖД тариф]]</f>
        <v>ТрансКонтейнер</v>
      </c>
      <c r="P907" s="278"/>
      <c r="Q907" s="278"/>
      <c r="R907" s="278"/>
      <c r="S907" s="278"/>
      <c r="T907" s="278"/>
      <c r="U907" s="278"/>
      <c r="V907" s="278"/>
      <c r="W907" s="278"/>
      <c r="X907" s="278"/>
      <c r="Y907" s="278"/>
      <c r="Z907" s="278"/>
    </row>
    <row r="908" spans="1:26" ht="15" customHeight="1">
      <c r="A908" s="278" t="s">
        <v>2115</v>
      </c>
      <c r="B908" s="281">
        <v>44766</v>
      </c>
      <c r="C908" s="278" t="s">
        <v>2447</v>
      </c>
      <c r="D908" s="278">
        <v>40</v>
      </c>
      <c r="E908" s="278" t="s">
        <v>1470</v>
      </c>
      <c r="F908" s="280">
        <v>0.33333333333333331</v>
      </c>
      <c r="G908" s="281">
        <v>44769</v>
      </c>
      <c r="H908" s="278"/>
      <c r="I908" s="4" t="s">
        <v>99</v>
      </c>
      <c r="J908" s="278" t="s">
        <v>1455</v>
      </c>
      <c r="K908" s="282">
        <f t="shared" si="9"/>
        <v>7</v>
      </c>
      <c r="L908" s="278">
        <f t="shared" si="10"/>
        <v>2022</v>
      </c>
      <c r="M908" s="282">
        <f t="shared" ca="1" si="11"/>
        <v>3</v>
      </c>
      <c r="N908" s="282">
        <f>MONTH(Таблица10[[#This Row],[Дата погрузки]])</f>
        <v>7</v>
      </c>
      <c r="O908" s="278" t="str">
        <f>Таблица10[[#This Row],[плательщик ЖД тариф]]</f>
        <v>ТрансКонтейнер</v>
      </c>
      <c r="P908" s="278"/>
      <c r="Q908" s="278"/>
      <c r="R908" s="278"/>
      <c r="S908" s="278"/>
      <c r="T908" s="278"/>
      <c r="U908" s="278"/>
      <c r="V908" s="278"/>
      <c r="W908" s="278"/>
      <c r="X908" s="278"/>
      <c r="Y908" s="278"/>
      <c r="Z908" s="278"/>
    </row>
    <row r="909" spans="1:26" ht="13.2">
      <c r="A909" s="278" t="s">
        <v>1497</v>
      </c>
      <c r="B909" s="281">
        <v>44767</v>
      </c>
      <c r="C909" s="278" t="s">
        <v>2448</v>
      </c>
      <c r="D909" s="278">
        <v>40</v>
      </c>
      <c r="E909" s="278" t="s">
        <v>1499</v>
      </c>
      <c r="F909" s="280">
        <v>0.375</v>
      </c>
      <c r="G909" s="281">
        <v>44769</v>
      </c>
      <c r="H909" s="278"/>
      <c r="I909" s="4" t="s">
        <v>99</v>
      </c>
      <c r="J909" s="278" t="s">
        <v>1455</v>
      </c>
      <c r="K909" s="282">
        <f t="shared" si="9"/>
        <v>7</v>
      </c>
      <c r="L909" s="278">
        <f t="shared" si="10"/>
        <v>2022</v>
      </c>
      <c r="M909" s="282">
        <f t="shared" ca="1" si="11"/>
        <v>2</v>
      </c>
      <c r="N909" s="282">
        <f>MONTH(Таблица10[[#This Row],[Дата погрузки]])</f>
        <v>7</v>
      </c>
      <c r="O909" s="278" t="str">
        <f>Таблица10[[#This Row],[плательщик ЖД тариф]]</f>
        <v>ТрансКонтейнер</v>
      </c>
      <c r="P909" s="278"/>
      <c r="Q909" s="278"/>
      <c r="R909" s="278"/>
      <c r="S909" s="278"/>
      <c r="T909" s="278"/>
      <c r="U909" s="278"/>
      <c r="V909" s="278"/>
      <c r="W909" s="278"/>
      <c r="X909" s="278"/>
      <c r="Y909" s="278"/>
      <c r="Z909" s="278"/>
    </row>
    <row r="910" spans="1:26" ht="13.2">
      <c r="A910" s="278" t="s">
        <v>1456</v>
      </c>
      <c r="B910" s="281">
        <v>44767</v>
      </c>
      <c r="C910" s="278" t="s">
        <v>2449</v>
      </c>
      <c r="D910" s="278">
        <v>40</v>
      </c>
      <c r="E910" s="278" t="s">
        <v>1495</v>
      </c>
      <c r="F910" s="280">
        <v>0.54166666666666663</v>
      </c>
      <c r="G910" s="281">
        <v>44769</v>
      </c>
      <c r="H910" s="278"/>
      <c r="I910" s="4" t="s">
        <v>99</v>
      </c>
      <c r="J910" s="278" t="s">
        <v>1455</v>
      </c>
      <c r="K910" s="282">
        <f t="shared" si="9"/>
        <v>7</v>
      </c>
      <c r="L910" s="278">
        <f t="shared" si="10"/>
        <v>2022</v>
      </c>
      <c r="M910" s="282">
        <f t="shared" ca="1" si="11"/>
        <v>2</v>
      </c>
      <c r="N910" s="282">
        <f>MONTH(Таблица10[[#This Row],[Дата погрузки]])</f>
        <v>7</v>
      </c>
      <c r="O910" s="278" t="str">
        <f>Таблица10[[#This Row],[плательщик ЖД тариф]]</f>
        <v>ТрансКонтейнер</v>
      </c>
      <c r="P910" s="278"/>
      <c r="Q910" s="278"/>
      <c r="R910" s="278"/>
      <c r="S910" s="278"/>
      <c r="T910" s="278"/>
      <c r="U910" s="278"/>
      <c r="V910" s="278"/>
      <c r="W910" s="278"/>
      <c r="X910" s="278"/>
      <c r="Y910" s="278"/>
      <c r="Z910" s="278"/>
    </row>
    <row r="911" spans="1:26" ht="13.2">
      <c r="A911" s="278" t="s">
        <v>1456</v>
      </c>
      <c r="B911" s="281">
        <v>44767</v>
      </c>
      <c r="C911" s="278" t="s">
        <v>2450</v>
      </c>
      <c r="D911" s="278">
        <v>40</v>
      </c>
      <c r="E911" t="s">
        <v>1499</v>
      </c>
      <c r="F911" s="280">
        <v>4.1666666666666664E-2</v>
      </c>
      <c r="G911" s="281">
        <v>44769</v>
      </c>
      <c r="H911" s="278"/>
      <c r="I911" s="4" t="s">
        <v>99</v>
      </c>
      <c r="J911" s="278" t="s">
        <v>1455</v>
      </c>
      <c r="K911" s="282">
        <f t="shared" si="9"/>
        <v>7</v>
      </c>
      <c r="L911" s="278">
        <f t="shared" si="10"/>
        <v>2022</v>
      </c>
      <c r="M911" s="282">
        <f t="shared" ca="1" si="11"/>
        <v>2</v>
      </c>
      <c r="N911" s="282">
        <f>MONTH(Таблица10[[#This Row],[Дата погрузки]])</f>
        <v>7</v>
      </c>
      <c r="O911" s="278" t="str">
        <f>Таблица10[[#This Row],[плательщик ЖД тариф]]</f>
        <v>ТрансКонтейнер</v>
      </c>
      <c r="P911" s="278"/>
      <c r="Q911" s="278"/>
      <c r="R911" s="278"/>
      <c r="S911" s="278"/>
      <c r="T911" s="278"/>
      <c r="U911" s="278"/>
      <c r="V911" s="278"/>
      <c r="W911" s="278"/>
      <c r="X911" s="278"/>
      <c r="Y911" s="278"/>
      <c r="Z911" s="278"/>
    </row>
    <row r="912" spans="1:26" ht="13.2">
      <c r="A912" s="278" t="s">
        <v>1456</v>
      </c>
      <c r="B912" s="281">
        <v>44767</v>
      </c>
      <c r="C912" s="278" t="s">
        <v>2451</v>
      </c>
      <c r="D912" s="278">
        <v>40</v>
      </c>
      <c r="E912" s="278" t="s">
        <v>1568</v>
      </c>
      <c r="F912" s="280">
        <v>4.1666666666666664E-2</v>
      </c>
      <c r="G912" s="281">
        <v>44769</v>
      </c>
      <c r="H912" s="278"/>
      <c r="I912" s="4" t="s">
        <v>99</v>
      </c>
      <c r="J912" s="278" t="s">
        <v>1455</v>
      </c>
      <c r="K912" s="282">
        <f t="shared" si="9"/>
        <v>7</v>
      </c>
      <c r="L912" s="278">
        <f t="shared" si="10"/>
        <v>2022</v>
      </c>
      <c r="M912" s="282">
        <f t="shared" ca="1" si="11"/>
        <v>2</v>
      </c>
      <c r="N912" s="282">
        <f>MONTH(Таблица10[[#This Row],[Дата погрузки]])</f>
        <v>7</v>
      </c>
      <c r="O912" s="278" t="str">
        <f>Таблица10[[#This Row],[плательщик ЖД тариф]]</f>
        <v>ТрансКонтейнер</v>
      </c>
      <c r="P912" s="278"/>
      <c r="Q912" s="278"/>
      <c r="R912" s="278"/>
      <c r="S912" s="278"/>
      <c r="T912" s="278"/>
      <c r="U912" s="278"/>
      <c r="V912" s="278"/>
      <c r="W912" s="278"/>
      <c r="X912" s="278"/>
      <c r="Y912" s="278"/>
      <c r="Z912" s="278"/>
    </row>
    <row r="913" spans="1:26" ht="13.2">
      <c r="A913" s="278" t="s">
        <v>1934</v>
      </c>
      <c r="B913" s="281">
        <v>44767</v>
      </c>
      <c r="C913" s="278" t="s">
        <v>2452</v>
      </c>
      <c r="D913" s="278">
        <v>40</v>
      </c>
      <c r="E913" s="278" t="s">
        <v>1524</v>
      </c>
      <c r="F913" s="280"/>
      <c r="G913" s="281">
        <v>44771</v>
      </c>
      <c r="H913" s="278"/>
      <c r="I913" s="4" t="s">
        <v>99</v>
      </c>
      <c r="J913" s="278" t="s">
        <v>1455</v>
      </c>
      <c r="K913" s="282">
        <f t="shared" si="9"/>
        <v>7</v>
      </c>
      <c r="L913" s="278">
        <f t="shared" si="10"/>
        <v>2022</v>
      </c>
      <c r="M913" s="282">
        <f t="shared" ca="1" si="11"/>
        <v>4</v>
      </c>
      <c r="N913" s="282">
        <f>MONTH(Таблица10[[#This Row],[Дата погрузки]])</f>
        <v>7</v>
      </c>
      <c r="O913" s="278" t="str">
        <f>Таблица10[[#This Row],[плательщик ЖД тариф]]</f>
        <v>ТрансКонтейнер</v>
      </c>
      <c r="P913" s="278"/>
      <c r="Q913" s="278"/>
      <c r="R913" s="278"/>
      <c r="S913" s="278"/>
      <c r="T913" s="278"/>
      <c r="U913" s="278"/>
      <c r="V913" s="278"/>
      <c r="W913" s="278"/>
      <c r="X913" s="278"/>
      <c r="Y913" s="278"/>
      <c r="Z913" s="278"/>
    </row>
    <row r="914" spans="1:26" ht="13.2">
      <c r="A914" s="278" t="s">
        <v>1466</v>
      </c>
      <c r="B914" s="281">
        <v>44767</v>
      </c>
      <c r="C914" s="278" t="s">
        <v>2453</v>
      </c>
      <c r="D914" s="278">
        <v>40</v>
      </c>
      <c r="E914" s="278" t="s">
        <v>1524</v>
      </c>
      <c r="F914" s="280"/>
      <c r="G914" s="281">
        <v>44769</v>
      </c>
      <c r="H914" s="278"/>
      <c r="I914" s="4" t="s">
        <v>99</v>
      </c>
      <c r="J914" s="278" t="s">
        <v>1455</v>
      </c>
      <c r="K914" s="282">
        <f t="shared" si="9"/>
        <v>7</v>
      </c>
      <c r="L914" s="278">
        <f t="shared" si="10"/>
        <v>2022</v>
      </c>
      <c r="M914" s="282">
        <f t="shared" ca="1" si="11"/>
        <v>2</v>
      </c>
      <c r="N914" s="282">
        <f>MONTH(Таблица10[[#This Row],[Дата погрузки]])</f>
        <v>7</v>
      </c>
      <c r="O914" s="278" t="str">
        <f>Таблица10[[#This Row],[плательщик ЖД тариф]]</f>
        <v>ТрансКонтейнер</v>
      </c>
      <c r="P914" s="278"/>
      <c r="Q914" s="278"/>
      <c r="R914" s="278"/>
      <c r="S914" s="278"/>
      <c r="T914" s="278"/>
      <c r="U914" s="278"/>
      <c r="V914" s="278"/>
      <c r="W914" s="278"/>
      <c r="X914" s="278"/>
      <c r="Y914" s="278"/>
      <c r="Z914" s="278"/>
    </row>
    <row r="915" spans="1:26" ht="13.2">
      <c r="A915" s="278" t="s">
        <v>1466</v>
      </c>
      <c r="B915" s="281">
        <v>44767</v>
      </c>
      <c r="C915" s="278" t="s">
        <v>2454</v>
      </c>
      <c r="D915" s="278">
        <v>40</v>
      </c>
      <c r="E915" s="278" t="s">
        <v>1524</v>
      </c>
      <c r="F915" s="280"/>
      <c r="G915" s="281">
        <v>44769</v>
      </c>
      <c r="H915" s="278"/>
      <c r="I915" s="4" t="s">
        <v>99</v>
      </c>
      <c r="J915" s="278" t="s">
        <v>1455</v>
      </c>
      <c r="K915" s="282">
        <f t="shared" si="9"/>
        <v>7</v>
      </c>
      <c r="L915" s="278">
        <f t="shared" si="10"/>
        <v>2022</v>
      </c>
      <c r="M915" s="282">
        <f t="shared" ca="1" si="11"/>
        <v>2</v>
      </c>
      <c r="N915" s="282">
        <f>MONTH(Таблица10[[#This Row],[Дата погрузки]])</f>
        <v>7</v>
      </c>
      <c r="O915" s="278" t="str">
        <f>Таблица10[[#This Row],[плательщик ЖД тариф]]</f>
        <v>ТрансКонтейнер</v>
      </c>
      <c r="P915" s="278"/>
      <c r="Q915" s="278"/>
      <c r="R915" s="278"/>
      <c r="S915" s="278"/>
      <c r="T915" s="278"/>
      <c r="U915" s="278"/>
      <c r="V915" s="278"/>
      <c r="W915" s="278"/>
      <c r="X915" s="278"/>
      <c r="Y915" s="278"/>
      <c r="Z915" s="278"/>
    </row>
    <row r="916" spans="1:26" ht="13.2">
      <c r="A916" s="278" t="s">
        <v>1466</v>
      </c>
      <c r="B916" s="281">
        <v>44767</v>
      </c>
      <c r="C916" s="278" t="s">
        <v>2455</v>
      </c>
      <c r="D916" s="278">
        <v>40</v>
      </c>
      <c r="E916" s="278" t="s">
        <v>1495</v>
      </c>
      <c r="F916" s="280"/>
      <c r="G916" s="281">
        <v>44769</v>
      </c>
      <c r="H916" s="278"/>
      <c r="I916" s="4" t="s">
        <v>99</v>
      </c>
      <c r="J916" s="278" t="s">
        <v>1455</v>
      </c>
      <c r="K916" s="282">
        <f t="shared" si="9"/>
        <v>7</v>
      </c>
      <c r="L916" s="278">
        <f t="shared" si="10"/>
        <v>2022</v>
      </c>
      <c r="M916" s="282">
        <f t="shared" ca="1" si="11"/>
        <v>2</v>
      </c>
      <c r="N916" s="282">
        <f>MONTH(Таблица10[[#This Row],[Дата погрузки]])</f>
        <v>7</v>
      </c>
      <c r="O916" s="278" t="str">
        <f>Таблица10[[#This Row],[плательщик ЖД тариф]]</f>
        <v>ТрансКонтейнер</v>
      </c>
      <c r="P916" s="278"/>
      <c r="Q916" s="278"/>
      <c r="R916" s="278"/>
      <c r="S916" s="278"/>
      <c r="T916" s="278"/>
      <c r="U916" s="278"/>
      <c r="V916" s="278"/>
      <c r="W916" s="278"/>
      <c r="X916" s="278"/>
      <c r="Y916" s="278"/>
      <c r="Z916" s="278"/>
    </row>
    <row r="917" spans="1:26" ht="13.2">
      <c r="A917" s="278" t="s">
        <v>1589</v>
      </c>
      <c r="B917" s="281">
        <v>44768</v>
      </c>
      <c r="C917" s="287" t="s">
        <v>2456</v>
      </c>
      <c r="D917" s="278">
        <v>40</v>
      </c>
      <c r="E917" s="278" t="s">
        <v>1763</v>
      </c>
      <c r="F917" s="280">
        <v>0.41666666666666669</v>
      </c>
      <c r="G917" s="281">
        <v>44771</v>
      </c>
      <c r="H917" s="278"/>
      <c r="I917" s="4" t="s">
        <v>99</v>
      </c>
      <c r="J917" s="278" t="s">
        <v>1455</v>
      </c>
      <c r="K917" s="282">
        <f t="shared" si="9"/>
        <v>7</v>
      </c>
      <c r="L917" s="278">
        <f t="shared" si="10"/>
        <v>2022</v>
      </c>
      <c r="M917" s="282">
        <f t="shared" ca="1" si="11"/>
        <v>3</v>
      </c>
      <c r="N917" s="282">
        <f>MONTH(Таблица10[[#This Row],[Дата погрузки]])</f>
        <v>7</v>
      </c>
      <c r="O917" s="278" t="str">
        <f>Таблица10[[#This Row],[плательщик ЖД тариф]]</f>
        <v>ТрансКонтейнер</v>
      </c>
      <c r="P917" s="278"/>
      <c r="Q917" s="278"/>
      <c r="R917" s="278"/>
      <c r="S917" s="278"/>
      <c r="T917" s="278"/>
      <c r="U917" s="278"/>
      <c r="V917" s="278"/>
      <c r="W917" s="278"/>
      <c r="X917" s="278"/>
      <c r="Y917" s="278"/>
      <c r="Z917" s="278"/>
    </row>
    <row r="918" spans="1:26" ht="13.2">
      <c r="A918" s="278" t="s">
        <v>1589</v>
      </c>
      <c r="B918" s="281">
        <v>44768</v>
      </c>
      <c r="C918" s="278" t="s">
        <v>2457</v>
      </c>
      <c r="D918" s="278">
        <v>40</v>
      </c>
      <c r="E918" s="278" t="s">
        <v>1763</v>
      </c>
      <c r="F918" s="280">
        <v>0.625</v>
      </c>
      <c r="G918" s="281">
        <v>44771</v>
      </c>
      <c r="H918" s="278"/>
      <c r="I918" s="4" t="s">
        <v>99</v>
      </c>
      <c r="J918" s="278" t="s">
        <v>1455</v>
      </c>
      <c r="K918" s="282">
        <f t="shared" si="9"/>
        <v>7</v>
      </c>
      <c r="L918" s="278">
        <f t="shared" si="10"/>
        <v>2022</v>
      </c>
      <c r="M918" s="282">
        <f t="shared" ca="1" si="11"/>
        <v>3</v>
      </c>
      <c r="N918" s="282">
        <f>MONTH(Таблица10[[#This Row],[Дата погрузки]])</f>
        <v>7</v>
      </c>
      <c r="O918" s="278" t="str">
        <f>Таблица10[[#This Row],[плательщик ЖД тариф]]</f>
        <v>ТрансКонтейнер</v>
      </c>
      <c r="P918" s="278"/>
      <c r="Q918" s="278"/>
      <c r="R918" s="278"/>
      <c r="S918" s="278"/>
      <c r="T918" s="278"/>
      <c r="U918" s="278"/>
      <c r="V918" s="278"/>
      <c r="W918" s="278"/>
      <c r="X918" s="278"/>
      <c r="Y918" s="278"/>
      <c r="Z918" s="278"/>
    </row>
    <row r="919" spans="1:26" ht="13.2">
      <c r="A919" s="278" t="s">
        <v>1558</v>
      </c>
      <c r="B919" s="281">
        <v>44768</v>
      </c>
      <c r="C919" s="278" t="s">
        <v>2458</v>
      </c>
      <c r="D919" s="278">
        <v>40</v>
      </c>
      <c r="E919" s="278" t="s">
        <v>5</v>
      </c>
      <c r="F919" s="280">
        <v>0.5</v>
      </c>
      <c r="G919" s="281">
        <v>44771</v>
      </c>
      <c r="H919" s="278"/>
      <c r="I919" s="4" t="s">
        <v>99</v>
      </c>
      <c r="J919" s="278" t="s">
        <v>1455</v>
      </c>
      <c r="K919" s="282">
        <f t="shared" si="9"/>
        <v>7</v>
      </c>
      <c r="L919" s="278">
        <f t="shared" si="10"/>
        <v>2022</v>
      </c>
      <c r="M919" s="282">
        <f t="shared" ca="1" si="11"/>
        <v>3</v>
      </c>
      <c r="N919" s="282">
        <f>MONTH(Таблица10[[#This Row],[Дата погрузки]])</f>
        <v>7</v>
      </c>
      <c r="O919" s="278" t="str">
        <f>Таблица10[[#This Row],[плательщик ЖД тариф]]</f>
        <v>ТрансКонтейнер</v>
      </c>
      <c r="P919" s="278"/>
      <c r="Q919" s="278"/>
      <c r="R919" s="278"/>
      <c r="S919" s="278"/>
      <c r="T919" s="278"/>
      <c r="U919" s="278"/>
      <c r="V919" s="278"/>
      <c r="W919" s="278"/>
      <c r="X919" s="278"/>
      <c r="Y919" s="278"/>
      <c r="Z919" s="278"/>
    </row>
    <row r="920" spans="1:26" ht="13.2">
      <c r="A920" s="278" t="s">
        <v>1456</v>
      </c>
      <c r="B920" s="281">
        <v>44768</v>
      </c>
      <c r="C920" t="s">
        <v>2459</v>
      </c>
      <c r="D920" s="278">
        <v>40</v>
      </c>
      <c r="E920" s="278" t="s">
        <v>1495</v>
      </c>
      <c r="F920" s="280">
        <v>0.875</v>
      </c>
      <c r="G920" s="281">
        <v>44771</v>
      </c>
      <c r="H920" s="278"/>
      <c r="I920" s="4" t="s">
        <v>99</v>
      </c>
      <c r="J920" s="278" t="s">
        <v>1455</v>
      </c>
      <c r="K920" s="282">
        <f t="shared" si="9"/>
        <v>7</v>
      </c>
      <c r="L920" s="278">
        <f t="shared" si="10"/>
        <v>2022</v>
      </c>
      <c r="M920" s="282">
        <f t="shared" ca="1" si="11"/>
        <v>3</v>
      </c>
      <c r="N920" s="282">
        <f>MONTH(Таблица10[[#This Row],[Дата погрузки]])</f>
        <v>7</v>
      </c>
      <c r="O920" s="278" t="str">
        <f>Таблица10[[#This Row],[плательщик ЖД тариф]]</f>
        <v>ТрансКонтейнер</v>
      </c>
      <c r="P920" s="278"/>
      <c r="Q920" s="278"/>
      <c r="R920" s="278"/>
      <c r="S920" s="278"/>
      <c r="T920" s="278"/>
      <c r="U920" s="278"/>
      <c r="V920" s="278"/>
      <c r="W920" s="278"/>
      <c r="X920" s="278"/>
      <c r="Y920" s="278"/>
      <c r="Z920" s="278"/>
    </row>
    <row r="921" spans="1:26" ht="13.2">
      <c r="A921" s="278" t="s">
        <v>1456</v>
      </c>
      <c r="B921" s="281">
        <v>44768</v>
      </c>
      <c r="C921" t="s">
        <v>2460</v>
      </c>
      <c r="D921" s="278">
        <v>40</v>
      </c>
      <c r="E921" s="278" t="s">
        <v>1495</v>
      </c>
      <c r="F921" s="280">
        <v>4.1666666666666664E-2</v>
      </c>
      <c r="G921" s="281">
        <v>44771</v>
      </c>
      <c r="H921" s="278"/>
      <c r="I921" s="4" t="s">
        <v>99</v>
      </c>
      <c r="J921" s="278" t="s">
        <v>1455</v>
      </c>
      <c r="K921" s="282">
        <f t="shared" si="9"/>
        <v>7</v>
      </c>
      <c r="L921" s="278">
        <f t="shared" si="10"/>
        <v>2022</v>
      </c>
      <c r="M921" s="282">
        <f t="shared" ca="1" si="11"/>
        <v>3</v>
      </c>
      <c r="N921" s="282">
        <f>MONTH(Таблица10[[#This Row],[Дата погрузки]])</f>
        <v>7</v>
      </c>
      <c r="O921" s="278" t="str">
        <f>Таблица10[[#This Row],[плательщик ЖД тариф]]</f>
        <v>ТрансКонтейнер</v>
      </c>
      <c r="P921" s="278"/>
      <c r="Q921" s="278"/>
      <c r="R921" s="278"/>
      <c r="S921" s="278"/>
      <c r="T921" s="278"/>
      <c r="U921" s="278"/>
      <c r="V921" s="278"/>
      <c r="W921" s="278"/>
      <c r="X921" s="278"/>
      <c r="Y921" s="278"/>
      <c r="Z921" s="278"/>
    </row>
    <row r="922" spans="1:26" ht="13.2">
      <c r="A922" s="278" t="s">
        <v>1466</v>
      </c>
      <c r="B922" s="281">
        <v>44768</v>
      </c>
      <c r="C922" s="278" t="s">
        <v>2461</v>
      </c>
      <c r="D922" s="278">
        <v>40</v>
      </c>
      <c r="E922" s="278" t="s">
        <v>2183</v>
      </c>
      <c r="F922" s="280"/>
      <c r="G922" s="281">
        <v>44771</v>
      </c>
      <c r="H922" s="278"/>
      <c r="I922" s="4" t="s">
        <v>99</v>
      </c>
      <c r="J922" s="278" t="s">
        <v>1455</v>
      </c>
      <c r="K922" s="282">
        <f t="shared" si="9"/>
        <v>7</v>
      </c>
      <c r="L922" s="278">
        <f t="shared" si="10"/>
        <v>2022</v>
      </c>
      <c r="M922" s="282">
        <f t="shared" ca="1" si="11"/>
        <v>3</v>
      </c>
      <c r="N922" s="282">
        <f>MONTH(Таблица10[[#This Row],[Дата погрузки]])</f>
        <v>7</v>
      </c>
      <c r="O922" s="278" t="str">
        <f>Таблица10[[#This Row],[плательщик ЖД тариф]]</f>
        <v>ТрансКонтейнер</v>
      </c>
      <c r="P922" s="278"/>
      <c r="Q922" s="278"/>
      <c r="R922" s="278"/>
      <c r="S922" s="278"/>
      <c r="T922" s="278"/>
      <c r="U922" s="278"/>
      <c r="V922" s="278"/>
      <c r="W922" s="278"/>
      <c r="X922" s="278"/>
      <c r="Y922" s="278"/>
      <c r="Z922" s="278"/>
    </row>
    <row r="923" spans="1:26" ht="13.2">
      <c r="A923" s="278" t="s">
        <v>1466</v>
      </c>
      <c r="B923" s="281">
        <v>44768</v>
      </c>
      <c r="C923" s="278" t="s">
        <v>2462</v>
      </c>
      <c r="D923" s="278">
        <v>40</v>
      </c>
      <c r="E923" s="278" t="s">
        <v>2183</v>
      </c>
      <c r="F923" s="280"/>
      <c r="G923" s="281">
        <v>44771</v>
      </c>
      <c r="H923" s="278"/>
      <c r="I923" s="4" t="s">
        <v>99</v>
      </c>
      <c r="J923" s="278" t="s">
        <v>1455</v>
      </c>
      <c r="K923" s="282">
        <f t="shared" si="9"/>
        <v>7</v>
      </c>
      <c r="L923" s="278">
        <f t="shared" si="10"/>
        <v>2022</v>
      </c>
      <c r="M923" s="282">
        <f t="shared" ca="1" si="11"/>
        <v>3</v>
      </c>
      <c r="N923" s="282">
        <f>MONTH(Таблица10[[#This Row],[Дата погрузки]])</f>
        <v>7</v>
      </c>
      <c r="O923" s="278" t="str">
        <f>Таблица10[[#This Row],[плательщик ЖД тариф]]</f>
        <v>ТрансКонтейнер</v>
      </c>
      <c r="P923" s="278"/>
      <c r="Q923" s="278"/>
      <c r="R923" s="278"/>
      <c r="S923" s="278"/>
      <c r="T923" s="278"/>
      <c r="U923" s="278"/>
      <c r="V923" s="278"/>
      <c r="W923" s="278"/>
      <c r="X923" s="278"/>
      <c r="Y923" s="278"/>
      <c r="Z923" s="278"/>
    </row>
    <row r="924" spans="1:26" ht="13.2">
      <c r="A924" s="278" t="s">
        <v>1456</v>
      </c>
      <c r="B924" s="281">
        <v>44769</v>
      </c>
      <c r="C924" s="287" t="s">
        <v>2463</v>
      </c>
      <c r="D924" s="278">
        <v>40</v>
      </c>
      <c r="E924" s="278" t="s">
        <v>1931</v>
      </c>
      <c r="F924" s="280">
        <v>0.875</v>
      </c>
      <c r="G924" s="281">
        <v>44771</v>
      </c>
      <c r="H924" s="278"/>
      <c r="I924" s="4" t="s">
        <v>99</v>
      </c>
      <c r="J924" s="278" t="s">
        <v>1455</v>
      </c>
      <c r="K924" s="282">
        <f t="shared" si="9"/>
        <v>7</v>
      </c>
      <c r="L924" s="278">
        <f t="shared" si="10"/>
        <v>2022</v>
      </c>
      <c r="M924" s="282">
        <f t="shared" ca="1" si="11"/>
        <v>2</v>
      </c>
      <c r="N924" s="282">
        <f>MONTH(Таблица10[[#This Row],[Дата погрузки]])</f>
        <v>7</v>
      </c>
      <c r="O924" s="278" t="str">
        <f>Таблица10[[#This Row],[плательщик ЖД тариф]]</f>
        <v>ТрансКонтейнер</v>
      </c>
      <c r="P924" s="278"/>
      <c r="Q924" s="278"/>
      <c r="R924" s="278"/>
      <c r="S924" s="278"/>
      <c r="T924" s="278"/>
      <c r="U924" s="278"/>
      <c r="V924" s="278"/>
      <c r="W924" s="278"/>
      <c r="X924" s="278"/>
      <c r="Y924" s="278"/>
      <c r="Z924" s="278"/>
    </row>
    <row r="925" spans="1:26" ht="13.2">
      <c r="A925" s="278" t="s">
        <v>1456</v>
      </c>
      <c r="B925" s="281">
        <v>44769</v>
      </c>
      <c r="C925" s="287" t="s">
        <v>2464</v>
      </c>
      <c r="D925" s="278">
        <v>40</v>
      </c>
      <c r="E925" s="278" t="s">
        <v>1931</v>
      </c>
      <c r="F925" s="280">
        <v>0.875</v>
      </c>
      <c r="G925" s="281">
        <v>44771</v>
      </c>
      <c r="H925" s="278"/>
      <c r="I925" s="4" t="s">
        <v>99</v>
      </c>
      <c r="J925" s="278" t="s">
        <v>1455</v>
      </c>
      <c r="K925" s="282">
        <f t="shared" si="9"/>
        <v>7</v>
      </c>
      <c r="L925" s="278">
        <f t="shared" si="10"/>
        <v>2022</v>
      </c>
      <c r="M925" s="282">
        <f t="shared" ca="1" si="11"/>
        <v>2</v>
      </c>
      <c r="N925" s="282">
        <f>MONTH(Таблица10[[#This Row],[Дата погрузки]])</f>
        <v>7</v>
      </c>
      <c r="O925" s="278" t="str">
        <f>Таблица10[[#This Row],[плательщик ЖД тариф]]</f>
        <v>ТрансКонтейнер</v>
      </c>
      <c r="P925" s="278"/>
      <c r="Q925" s="278"/>
      <c r="R925" s="278"/>
      <c r="S925" s="278"/>
      <c r="T925" s="278"/>
      <c r="U925" s="278"/>
      <c r="V925" s="278"/>
      <c r="W925" s="278"/>
      <c r="X925" s="278"/>
      <c r="Y925" s="278"/>
      <c r="Z925" s="278"/>
    </row>
    <row r="926" spans="1:26" ht="13.2">
      <c r="A926" s="278" t="s">
        <v>1456</v>
      </c>
      <c r="B926" s="281">
        <v>44769</v>
      </c>
      <c r="C926" s="287" t="s">
        <v>2465</v>
      </c>
      <c r="D926" s="278">
        <v>40</v>
      </c>
      <c r="E926" s="278" t="s">
        <v>1568</v>
      </c>
      <c r="F926" s="280">
        <v>0.875</v>
      </c>
      <c r="G926" s="281">
        <v>44771</v>
      </c>
      <c r="H926" s="278"/>
      <c r="I926" s="4" t="s">
        <v>99</v>
      </c>
      <c r="J926" s="278" t="s">
        <v>1455</v>
      </c>
      <c r="K926" s="282">
        <f t="shared" si="9"/>
        <v>7</v>
      </c>
      <c r="L926" s="278">
        <f t="shared" si="10"/>
        <v>2022</v>
      </c>
      <c r="M926" s="282">
        <f t="shared" ca="1" si="11"/>
        <v>2</v>
      </c>
      <c r="N926" s="282">
        <f>MONTH(Таблица10[[#This Row],[Дата погрузки]])</f>
        <v>7</v>
      </c>
      <c r="O926" s="278" t="str">
        <f>Таблица10[[#This Row],[плательщик ЖД тариф]]</f>
        <v>ТрансКонтейнер</v>
      </c>
      <c r="P926" s="278"/>
      <c r="Q926" s="278"/>
      <c r="R926" s="278"/>
      <c r="S926" s="278"/>
      <c r="T926" s="278"/>
      <c r="U926" s="278"/>
      <c r="V926" s="278"/>
      <c r="W926" s="278"/>
      <c r="X926" s="278"/>
      <c r="Y926" s="278"/>
      <c r="Z926" s="278"/>
    </row>
    <row r="927" spans="1:26" ht="13.2">
      <c r="A927" s="278" t="s">
        <v>1466</v>
      </c>
      <c r="B927" s="281">
        <v>44769</v>
      </c>
      <c r="C927" s="278" t="s">
        <v>2466</v>
      </c>
      <c r="D927" s="278">
        <v>40</v>
      </c>
      <c r="E927" s="278" t="s">
        <v>1931</v>
      </c>
      <c r="F927" s="280"/>
      <c r="G927" s="281">
        <v>44771</v>
      </c>
      <c r="H927" s="278"/>
      <c r="I927" s="4" t="s">
        <v>99</v>
      </c>
      <c r="J927" s="278" t="s">
        <v>1455</v>
      </c>
      <c r="K927" s="282">
        <f t="shared" si="9"/>
        <v>7</v>
      </c>
      <c r="L927" s="278">
        <f t="shared" si="10"/>
        <v>2022</v>
      </c>
      <c r="M927" s="282">
        <f t="shared" ca="1" si="11"/>
        <v>2</v>
      </c>
      <c r="N927" s="282">
        <f>MONTH(Таблица10[[#This Row],[Дата погрузки]])</f>
        <v>7</v>
      </c>
      <c r="O927" s="278" t="str">
        <f>Таблица10[[#This Row],[плательщик ЖД тариф]]</f>
        <v>ТрансКонтейнер</v>
      </c>
      <c r="P927" s="278"/>
      <c r="Q927" s="278"/>
      <c r="R927" s="278"/>
      <c r="S927" s="278"/>
      <c r="T927" s="278"/>
      <c r="U927" s="278"/>
      <c r="V927" s="278"/>
      <c r="W927" s="278"/>
      <c r="X927" s="278"/>
      <c r="Y927" s="278"/>
      <c r="Z927" s="278"/>
    </row>
    <row r="928" spans="1:26" ht="13.2">
      <c r="A928" s="278" t="s">
        <v>1466</v>
      </c>
      <c r="B928" s="281">
        <v>44769</v>
      </c>
      <c r="C928" s="278" t="s">
        <v>2467</v>
      </c>
      <c r="D928" s="278">
        <v>40</v>
      </c>
      <c r="E928" s="278" t="s">
        <v>1931</v>
      </c>
      <c r="F928" s="280"/>
      <c r="G928" s="281">
        <v>44771</v>
      </c>
      <c r="H928" s="278"/>
      <c r="I928" s="4" t="s">
        <v>99</v>
      </c>
      <c r="J928" s="278" t="s">
        <v>1455</v>
      </c>
      <c r="K928" s="282">
        <f t="shared" si="9"/>
        <v>7</v>
      </c>
      <c r="L928" s="278">
        <f t="shared" si="10"/>
        <v>2022</v>
      </c>
      <c r="M928" s="282">
        <f t="shared" ca="1" si="11"/>
        <v>2</v>
      </c>
      <c r="N928" s="282">
        <f>MONTH(Таблица10[[#This Row],[Дата погрузки]])</f>
        <v>7</v>
      </c>
      <c r="O928" s="278" t="str">
        <f>Таблица10[[#This Row],[плательщик ЖД тариф]]</f>
        <v>ТрансКонтейнер</v>
      </c>
      <c r="P928" s="278"/>
      <c r="Q928" s="278"/>
      <c r="R928" s="278"/>
      <c r="S928" s="278"/>
      <c r="T928" s="278"/>
      <c r="U928" s="278"/>
      <c r="V928" s="278"/>
      <c r="W928" s="278"/>
      <c r="X928" s="278"/>
      <c r="Y928" s="278"/>
      <c r="Z928" s="278"/>
    </row>
    <row r="929" spans="1:26" ht="13.2">
      <c r="A929" s="278" t="s">
        <v>1934</v>
      </c>
      <c r="B929" s="281">
        <v>44769</v>
      </c>
      <c r="C929" s="278" t="s">
        <v>2468</v>
      </c>
      <c r="D929" s="278">
        <v>40</v>
      </c>
      <c r="E929" s="278" t="s">
        <v>1931</v>
      </c>
      <c r="F929" s="280"/>
      <c r="G929" s="281"/>
      <c r="H929" s="278"/>
      <c r="I929" s="4" t="s">
        <v>99</v>
      </c>
      <c r="J929" s="278" t="s">
        <v>1455</v>
      </c>
      <c r="K929" s="282">
        <f t="shared" si="9"/>
        <v>7</v>
      </c>
      <c r="L929" s="278">
        <f t="shared" si="10"/>
        <v>2022</v>
      </c>
      <c r="M929" s="282">
        <f t="shared" ca="1" si="11"/>
        <v>63</v>
      </c>
      <c r="N929" s="282">
        <f>MONTH(Таблица10[[#This Row],[Дата погрузки]])</f>
        <v>7</v>
      </c>
      <c r="O929" s="278" t="str">
        <f>Таблица10[[#This Row],[плательщик ЖД тариф]]</f>
        <v>ТрансКонтейнер</v>
      </c>
      <c r="P929" s="278"/>
      <c r="Q929" s="278"/>
      <c r="R929" s="278"/>
      <c r="S929" s="278"/>
      <c r="T929" s="278"/>
      <c r="U929" s="278"/>
      <c r="V929" s="278"/>
      <c r="W929" s="278"/>
      <c r="X929" s="278"/>
      <c r="Y929" s="278"/>
      <c r="Z929" s="278"/>
    </row>
    <row r="930" spans="1:26" ht="13.2">
      <c r="A930" s="278" t="s">
        <v>1471</v>
      </c>
      <c r="B930" s="281">
        <v>44769</v>
      </c>
      <c r="C930" s="278" t="s">
        <v>2469</v>
      </c>
      <c r="D930" s="278">
        <v>40</v>
      </c>
      <c r="E930" s="278" t="s">
        <v>1495</v>
      </c>
      <c r="F930" s="280">
        <v>0.54166666666666663</v>
      </c>
      <c r="G930" s="281">
        <v>44771</v>
      </c>
      <c r="H930" s="278"/>
      <c r="I930" s="4" t="s">
        <v>99</v>
      </c>
      <c r="J930" s="278" t="s">
        <v>1455</v>
      </c>
      <c r="K930" s="282">
        <f t="shared" si="9"/>
        <v>7</v>
      </c>
      <c r="L930" s="278">
        <f t="shared" si="10"/>
        <v>2022</v>
      </c>
      <c r="M930" s="282">
        <f t="shared" ca="1" si="11"/>
        <v>2</v>
      </c>
      <c r="N930" s="282">
        <f>MONTH(Таблица10[[#This Row],[Дата погрузки]])</f>
        <v>7</v>
      </c>
      <c r="O930" s="278" t="str">
        <f>Таблица10[[#This Row],[плательщик ЖД тариф]]</f>
        <v>ТрансКонтейнер</v>
      </c>
      <c r="P930" s="278"/>
      <c r="Q930" s="278"/>
      <c r="R930" s="278"/>
      <c r="S930" s="278"/>
      <c r="T930" s="278"/>
      <c r="U930" s="278"/>
      <c r="V930" s="278"/>
      <c r="W930" s="278"/>
      <c r="X930" s="278"/>
      <c r="Y930" s="278"/>
      <c r="Z930" s="278"/>
    </row>
    <row r="931" spans="1:26" ht="13.2">
      <c r="A931" s="278" t="s">
        <v>1558</v>
      </c>
      <c r="B931" s="281">
        <v>44769</v>
      </c>
      <c r="C931" s="278" t="s">
        <v>2470</v>
      </c>
      <c r="D931" s="278">
        <v>40</v>
      </c>
      <c r="E931" s="278" t="s">
        <v>1537</v>
      </c>
      <c r="F931" s="280">
        <v>0.58333333333333337</v>
      </c>
      <c r="G931" s="281">
        <v>44771</v>
      </c>
      <c r="H931" s="278"/>
      <c r="I931" s="4" t="s">
        <v>99</v>
      </c>
      <c r="J931" s="278" t="s">
        <v>1455</v>
      </c>
      <c r="K931" s="282">
        <f t="shared" si="9"/>
        <v>7</v>
      </c>
      <c r="L931" s="278">
        <f t="shared" si="10"/>
        <v>2022</v>
      </c>
      <c r="M931" s="282">
        <f t="shared" ca="1" si="11"/>
        <v>2</v>
      </c>
      <c r="N931" s="282">
        <f>MONTH(Таблица10[[#This Row],[Дата погрузки]])</f>
        <v>7</v>
      </c>
      <c r="O931" s="278" t="str">
        <f>Таблица10[[#This Row],[плательщик ЖД тариф]]</f>
        <v>ТрансКонтейнер</v>
      </c>
      <c r="P931" s="278"/>
      <c r="Q931" s="278"/>
      <c r="R931" s="278"/>
      <c r="S931" s="278"/>
      <c r="T931" s="278"/>
      <c r="U931" s="278"/>
      <c r="V931" s="278"/>
      <c r="W931" s="278"/>
      <c r="X931" s="278"/>
      <c r="Y931" s="278"/>
      <c r="Z931" s="278"/>
    </row>
    <row r="932" spans="1:26" ht="13.2">
      <c r="A932" s="278" t="s">
        <v>1589</v>
      </c>
      <c r="B932" s="281">
        <v>44769</v>
      </c>
      <c r="C932" s="278" t="s">
        <v>2471</v>
      </c>
      <c r="D932" s="278">
        <v>40</v>
      </c>
      <c r="E932" s="278" t="s">
        <v>1495</v>
      </c>
      <c r="F932" s="280">
        <v>0.41666666666666669</v>
      </c>
      <c r="G932" s="281">
        <v>44771</v>
      </c>
      <c r="H932" s="278"/>
      <c r="I932" s="4" t="s">
        <v>99</v>
      </c>
      <c r="J932" s="278" t="s">
        <v>1455</v>
      </c>
      <c r="K932" s="282">
        <f t="shared" si="9"/>
        <v>7</v>
      </c>
      <c r="L932" s="278">
        <f t="shared" si="10"/>
        <v>2022</v>
      </c>
      <c r="M932" s="282">
        <f t="shared" ca="1" si="11"/>
        <v>2</v>
      </c>
      <c r="N932" s="282">
        <f>MONTH(Таблица10[[#This Row],[Дата погрузки]])</f>
        <v>7</v>
      </c>
      <c r="O932" s="278" t="str">
        <f>Таблица10[[#This Row],[плательщик ЖД тариф]]</f>
        <v>ТрансКонтейнер</v>
      </c>
      <c r="P932" s="278"/>
      <c r="Q932" s="278"/>
      <c r="R932" s="278"/>
      <c r="S932" s="278"/>
      <c r="T932" s="278"/>
      <c r="U932" s="278"/>
      <c r="V932" s="278"/>
      <c r="W932" s="278"/>
      <c r="X932" s="278"/>
      <c r="Y932" s="278"/>
      <c r="Z932" s="278"/>
    </row>
    <row r="933" spans="1:26" ht="13.2">
      <c r="A933" s="278" t="s">
        <v>1497</v>
      </c>
      <c r="B933" s="281">
        <v>44770</v>
      </c>
      <c r="C933" s="278" t="s">
        <v>2472</v>
      </c>
      <c r="D933" s="278">
        <v>40</v>
      </c>
      <c r="E933" s="278" t="s">
        <v>1568</v>
      </c>
      <c r="F933" s="280">
        <v>0.375</v>
      </c>
      <c r="G933" s="281">
        <v>44771</v>
      </c>
      <c r="H933" s="278"/>
      <c r="I933" s="4" t="s">
        <v>99</v>
      </c>
      <c r="J933" s="278" t="s">
        <v>1455</v>
      </c>
      <c r="K933" s="282">
        <f t="shared" si="9"/>
        <v>7</v>
      </c>
      <c r="L933" s="278">
        <f t="shared" si="10"/>
        <v>2022</v>
      </c>
      <c r="M933" s="282">
        <f t="shared" ca="1" si="11"/>
        <v>1</v>
      </c>
      <c r="N933" s="282">
        <f>MONTH(Таблица10[[#This Row],[Дата погрузки]])</f>
        <v>7</v>
      </c>
      <c r="O933" s="278" t="str">
        <f>Таблица10[[#This Row],[плательщик ЖД тариф]]</f>
        <v>ТрансКонтейнер</v>
      </c>
      <c r="P933" s="278"/>
      <c r="Q933" s="278"/>
      <c r="R933" s="278"/>
      <c r="S933" s="278"/>
      <c r="T933" s="278"/>
      <c r="U933" s="278"/>
      <c r="V933" s="278"/>
      <c r="W933" s="278"/>
      <c r="X933" s="278"/>
      <c r="Y933" s="278"/>
      <c r="Z933" s="278"/>
    </row>
    <row r="934" spans="1:26" ht="13.2">
      <c r="A934" s="278" t="s">
        <v>1497</v>
      </c>
      <c r="B934" s="288">
        <v>44770</v>
      </c>
      <c r="C934" s="285" t="s">
        <v>2473</v>
      </c>
      <c r="D934" s="278">
        <v>40</v>
      </c>
      <c r="E934" s="278" t="s">
        <v>1507</v>
      </c>
      <c r="F934" s="280">
        <v>0.375</v>
      </c>
      <c r="G934" s="281"/>
      <c r="H934" s="278"/>
      <c r="I934" s="4" t="s">
        <v>99</v>
      </c>
      <c r="J934" s="278" t="s">
        <v>1455</v>
      </c>
      <c r="K934" s="282">
        <f t="shared" si="9"/>
        <v>7</v>
      </c>
      <c r="L934" s="278">
        <f t="shared" si="10"/>
        <v>2022</v>
      </c>
      <c r="M934" s="282">
        <f t="shared" ca="1" si="11"/>
        <v>62</v>
      </c>
      <c r="N934" s="282">
        <f>MONTH(Таблица10[[#This Row],[Дата погрузки]])</f>
        <v>7</v>
      </c>
      <c r="O934" s="278" t="str">
        <f>Таблица10[[#This Row],[плательщик ЖД тариф]]</f>
        <v>ТрансКонтейнер</v>
      </c>
      <c r="P934" s="278"/>
      <c r="Q934" s="278"/>
      <c r="R934" s="278"/>
      <c r="S934" s="278"/>
      <c r="T934" s="278"/>
      <c r="U934" s="278"/>
      <c r="V934" s="278"/>
      <c r="W934" s="278"/>
      <c r="X934" s="278"/>
      <c r="Y934" s="278"/>
      <c r="Z934" s="278"/>
    </row>
    <row r="935" spans="1:26" ht="13.2">
      <c r="A935" s="278" t="s">
        <v>1497</v>
      </c>
      <c r="B935" s="281">
        <v>44770</v>
      </c>
      <c r="C935" s="285" t="s">
        <v>2474</v>
      </c>
      <c r="D935" s="278">
        <v>40</v>
      </c>
      <c r="E935" s="278" t="s">
        <v>1495</v>
      </c>
      <c r="F935" s="280">
        <v>0.45833333333333331</v>
      </c>
      <c r="G935" s="281"/>
      <c r="H935" s="278"/>
      <c r="I935" s="4" t="s">
        <v>99</v>
      </c>
      <c r="J935" s="278" t="s">
        <v>1455</v>
      </c>
      <c r="K935" s="282">
        <f t="shared" si="9"/>
        <v>7</v>
      </c>
      <c r="L935" s="278">
        <f t="shared" si="10"/>
        <v>2022</v>
      </c>
      <c r="M935" s="282">
        <f t="shared" ca="1" si="11"/>
        <v>62</v>
      </c>
      <c r="N935" s="282">
        <f>MONTH(Таблица10[[#This Row],[Дата погрузки]])</f>
        <v>7</v>
      </c>
      <c r="O935" s="278" t="str">
        <f>Таблица10[[#This Row],[плательщик ЖД тариф]]</f>
        <v>ТрансКонтейнер</v>
      </c>
      <c r="P935" s="278"/>
      <c r="Q935" s="278"/>
      <c r="R935" s="278"/>
      <c r="S935" s="278"/>
      <c r="T935" s="278"/>
      <c r="U935" s="278"/>
      <c r="V935" s="278"/>
      <c r="W935" s="278"/>
      <c r="X935" s="278"/>
      <c r="Y935" s="278"/>
      <c r="Z935" s="278"/>
    </row>
    <row r="936" spans="1:26" ht="13.2">
      <c r="A936" s="278" t="s">
        <v>1456</v>
      </c>
      <c r="B936" s="281">
        <v>44770</v>
      </c>
      <c r="C936" s="285" t="s">
        <v>2475</v>
      </c>
      <c r="D936" s="278">
        <v>40</v>
      </c>
      <c r="E936" s="278" t="s">
        <v>1568</v>
      </c>
      <c r="F936" s="280">
        <v>4.1666666666666664E-2</v>
      </c>
      <c r="G936" s="281"/>
      <c r="H936" s="278"/>
      <c r="I936" s="4" t="s">
        <v>99</v>
      </c>
      <c r="J936" s="278" t="s">
        <v>1455</v>
      </c>
      <c r="K936" s="282">
        <f t="shared" si="9"/>
        <v>7</v>
      </c>
      <c r="L936" s="278">
        <f t="shared" si="10"/>
        <v>2022</v>
      </c>
      <c r="M936" s="282">
        <f t="shared" ca="1" si="11"/>
        <v>62</v>
      </c>
      <c r="N936" s="282">
        <f>MONTH(Таблица10[[#This Row],[Дата погрузки]])</f>
        <v>7</v>
      </c>
      <c r="O936" s="278" t="str">
        <f>Таблица10[[#This Row],[плательщик ЖД тариф]]</f>
        <v>ТрансКонтейнер</v>
      </c>
      <c r="P936" s="278"/>
      <c r="Q936" s="278"/>
      <c r="R936" s="278"/>
      <c r="S936" s="278"/>
      <c r="T936" s="278"/>
      <c r="U936" s="278"/>
      <c r="V936" s="278"/>
      <c r="W936" s="278"/>
      <c r="X936" s="278"/>
      <c r="Y936" s="278"/>
      <c r="Z936" s="278"/>
    </row>
    <row r="937" spans="1:26" ht="13.2">
      <c r="A937" s="278" t="s">
        <v>1589</v>
      </c>
      <c r="B937" s="281">
        <v>44770</v>
      </c>
      <c r="C937" s="285" t="s">
        <v>2476</v>
      </c>
      <c r="D937" s="278">
        <v>40</v>
      </c>
      <c r="E937" s="278" t="s">
        <v>1568</v>
      </c>
      <c r="F937" s="280">
        <v>0.41666666666666669</v>
      </c>
      <c r="G937" s="281"/>
      <c r="H937" s="278"/>
      <c r="I937" s="4" t="s">
        <v>99</v>
      </c>
      <c r="J937" s="278" t="s">
        <v>1455</v>
      </c>
      <c r="K937" s="282">
        <f t="shared" si="9"/>
        <v>7</v>
      </c>
      <c r="L937" s="278">
        <f t="shared" si="10"/>
        <v>2022</v>
      </c>
      <c r="M937" s="282">
        <f t="shared" ca="1" si="11"/>
        <v>62</v>
      </c>
      <c r="N937" s="282">
        <f>MONTH(Таблица10[[#This Row],[Дата погрузки]])</f>
        <v>7</v>
      </c>
      <c r="O937" s="278" t="str">
        <f>Таблица10[[#This Row],[плательщик ЖД тариф]]</f>
        <v>ТрансКонтейнер</v>
      </c>
      <c r="P937" s="278"/>
      <c r="Q937" s="278"/>
      <c r="R937" s="278"/>
      <c r="S937" s="278"/>
      <c r="T937" s="278"/>
      <c r="U937" s="278"/>
      <c r="V937" s="278"/>
      <c r="W937" s="278"/>
      <c r="X937" s="278"/>
      <c r="Y937" s="278"/>
      <c r="Z937" s="278"/>
    </row>
    <row r="938" spans="1:26" ht="13.2">
      <c r="A938" s="278" t="s">
        <v>1589</v>
      </c>
      <c r="B938" s="281">
        <v>44770</v>
      </c>
      <c r="C938" s="278" t="s">
        <v>2477</v>
      </c>
      <c r="D938" s="278">
        <v>40</v>
      </c>
      <c r="E938" s="278" t="s">
        <v>1568</v>
      </c>
      <c r="F938" s="280">
        <v>0.625</v>
      </c>
      <c r="G938" s="281"/>
      <c r="H938" s="278"/>
      <c r="I938" s="4" t="s">
        <v>99</v>
      </c>
      <c r="J938" s="278" t="s">
        <v>1455</v>
      </c>
      <c r="K938" s="282">
        <f t="shared" si="9"/>
        <v>7</v>
      </c>
      <c r="L938" s="278">
        <f t="shared" si="10"/>
        <v>2022</v>
      </c>
      <c r="M938" s="282">
        <f t="shared" ca="1" si="11"/>
        <v>62</v>
      </c>
      <c r="N938" s="282">
        <f>MONTH(Таблица10[[#This Row],[Дата погрузки]])</f>
        <v>7</v>
      </c>
      <c r="O938" s="278" t="str">
        <f>Таблица10[[#This Row],[плательщик ЖД тариф]]</f>
        <v>ТрансКонтейнер</v>
      </c>
      <c r="P938" s="278"/>
      <c r="Q938" s="278"/>
      <c r="R938" s="278"/>
      <c r="S938" s="278"/>
      <c r="T938" s="278"/>
      <c r="U938" s="278"/>
      <c r="V938" s="278"/>
      <c r="W938" s="278"/>
      <c r="X938" s="278"/>
      <c r="Y938" s="278"/>
      <c r="Z938" s="278"/>
    </row>
    <row r="939" spans="1:26" ht="13.2">
      <c r="A939" s="278" t="s">
        <v>1466</v>
      </c>
      <c r="B939" s="281">
        <v>44770</v>
      </c>
      <c r="C939" s="278" t="s">
        <v>2478</v>
      </c>
      <c r="D939" s="278">
        <v>40</v>
      </c>
      <c r="E939" s="278" t="s">
        <v>5</v>
      </c>
      <c r="F939" s="280">
        <v>0.66666666666666663</v>
      </c>
      <c r="G939" s="281"/>
      <c r="H939" s="278"/>
      <c r="I939" s="4" t="s">
        <v>99</v>
      </c>
      <c r="J939" s="278" t="s">
        <v>1455</v>
      </c>
      <c r="K939" s="282">
        <f t="shared" si="9"/>
        <v>7</v>
      </c>
      <c r="L939" s="278">
        <f t="shared" si="10"/>
        <v>2022</v>
      </c>
      <c r="M939" s="282">
        <f t="shared" ca="1" si="11"/>
        <v>62</v>
      </c>
      <c r="N939" s="282">
        <f>MONTH(Таблица10[[#This Row],[Дата погрузки]])</f>
        <v>7</v>
      </c>
      <c r="O939" s="278" t="str">
        <f>Таблица10[[#This Row],[плательщик ЖД тариф]]</f>
        <v>ТрансКонтейнер</v>
      </c>
      <c r="P939" s="278"/>
      <c r="Q939" s="278"/>
      <c r="R939" s="278"/>
      <c r="S939" s="278"/>
      <c r="T939" s="278"/>
      <c r="U939" s="278"/>
      <c r="V939" s="278"/>
      <c r="W939" s="278"/>
      <c r="X939" s="278"/>
      <c r="Y939" s="278"/>
      <c r="Z939" s="278"/>
    </row>
    <row r="940" spans="1:26" ht="13.2">
      <c r="A940" s="278" t="s">
        <v>1466</v>
      </c>
      <c r="B940" s="281">
        <v>44770</v>
      </c>
      <c r="C940" s="278" t="s">
        <v>2479</v>
      </c>
      <c r="D940" s="278">
        <v>40</v>
      </c>
      <c r="E940" s="278" t="s">
        <v>2183</v>
      </c>
      <c r="F940" s="280"/>
      <c r="G940" s="281"/>
      <c r="H940" s="278"/>
      <c r="I940" s="4" t="s">
        <v>99</v>
      </c>
      <c r="J940" s="278" t="s">
        <v>1455</v>
      </c>
      <c r="K940" s="282">
        <f t="shared" si="9"/>
        <v>7</v>
      </c>
      <c r="L940" s="278">
        <f t="shared" si="10"/>
        <v>2022</v>
      </c>
      <c r="M940" s="282">
        <f t="shared" ca="1" si="11"/>
        <v>62</v>
      </c>
      <c r="N940" s="282">
        <f>MONTH(Таблица10[[#This Row],[Дата погрузки]])</f>
        <v>7</v>
      </c>
      <c r="O940" s="278" t="str">
        <f>Таблица10[[#This Row],[плательщик ЖД тариф]]</f>
        <v>ТрансКонтейнер</v>
      </c>
      <c r="P940" s="278"/>
      <c r="Q940" s="278"/>
      <c r="R940" s="278"/>
      <c r="S940" s="278"/>
      <c r="T940" s="278"/>
      <c r="U940" s="278"/>
      <c r="V940" s="278"/>
      <c r="W940" s="278"/>
      <c r="X940" s="278"/>
      <c r="Y940" s="278"/>
      <c r="Z940" s="278"/>
    </row>
    <row r="941" spans="1:26" ht="13.2">
      <c r="A941" s="278" t="s">
        <v>1466</v>
      </c>
      <c r="B941" s="281">
        <v>44771</v>
      </c>
      <c r="C941" s="278" t="s">
        <v>2480</v>
      </c>
      <c r="D941" s="278">
        <v>40</v>
      </c>
      <c r="E941" s="278" t="s">
        <v>1495</v>
      </c>
      <c r="F941" s="280"/>
      <c r="G941" s="281"/>
      <c r="H941" s="278"/>
      <c r="I941" s="4" t="s">
        <v>99</v>
      </c>
      <c r="J941" s="278" t="s">
        <v>1455</v>
      </c>
      <c r="K941" s="282">
        <f t="shared" si="9"/>
        <v>7</v>
      </c>
      <c r="L941" s="278">
        <f t="shared" si="10"/>
        <v>2022</v>
      </c>
      <c r="M941" s="282">
        <f t="shared" ca="1" si="11"/>
        <v>61</v>
      </c>
      <c r="N941" s="282">
        <f>MONTH(Таблица10[[#This Row],[Дата погрузки]])</f>
        <v>7</v>
      </c>
      <c r="O941" s="278" t="str">
        <f>Таблица10[[#This Row],[плательщик ЖД тариф]]</f>
        <v>ТрансКонтейнер</v>
      </c>
      <c r="P941" s="278"/>
      <c r="Q941" s="278"/>
      <c r="R941" s="278"/>
      <c r="S941" s="278"/>
      <c r="T941" s="278"/>
      <c r="U941" s="278"/>
      <c r="V941" s="278"/>
      <c r="W941" s="278"/>
      <c r="X941" s="278"/>
      <c r="Y941" s="278"/>
      <c r="Z941" s="278"/>
    </row>
    <row r="942" spans="1:26" ht="13.2">
      <c r="A942" s="278" t="s">
        <v>1466</v>
      </c>
      <c r="B942" s="281">
        <v>44771</v>
      </c>
      <c r="C942" s="278" t="s">
        <v>2481</v>
      </c>
      <c r="D942" s="278">
        <v>40</v>
      </c>
      <c r="E942" s="278" t="s">
        <v>1495</v>
      </c>
      <c r="F942" s="280"/>
      <c r="G942" s="281"/>
      <c r="H942" s="278"/>
      <c r="I942" s="4" t="s">
        <v>99</v>
      </c>
      <c r="J942" s="278" t="s">
        <v>1455</v>
      </c>
      <c r="K942" s="282">
        <f t="shared" si="9"/>
        <v>7</v>
      </c>
      <c r="L942" s="278">
        <f t="shared" si="10"/>
        <v>2022</v>
      </c>
      <c r="M942" s="282">
        <f t="shared" ca="1" si="11"/>
        <v>61</v>
      </c>
      <c r="N942" s="282">
        <f>MONTH(Таблица10[[#This Row],[Дата погрузки]])</f>
        <v>7</v>
      </c>
      <c r="O942" s="278" t="str">
        <f>Таблица10[[#This Row],[плательщик ЖД тариф]]</f>
        <v>ТрансКонтейнер</v>
      </c>
      <c r="P942" s="278"/>
      <c r="Q942" s="278"/>
      <c r="R942" s="278"/>
      <c r="S942" s="278"/>
      <c r="T942" s="278"/>
      <c r="U942" s="278"/>
      <c r="V942" s="278"/>
      <c r="W942" s="278"/>
      <c r="X942" s="278"/>
      <c r="Y942" s="278"/>
      <c r="Z942" s="278"/>
    </row>
    <row r="943" spans="1:26" ht="13.2">
      <c r="A943" s="278" t="s">
        <v>1466</v>
      </c>
      <c r="B943" s="281">
        <v>44771</v>
      </c>
      <c r="C943" s="278" t="s">
        <v>2482</v>
      </c>
      <c r="D943" s="278">
        <v>40</v>
      </c>
      <c r="E943" s="278" t="s">
        <v>1763</v>
      </c>
      <c r="F943" s="280"/>
      <c r="G943" s="281"/>
      <c r="H943" s="278"/>
      <c r="I943" s="4" t="s">
        <v>99</v>
      </c>
      <c r="J943" s="278" t="s">
        <v>1455</v>
      </c>
      <c r="K943" s="282">
        <f t="shared" si="9"/>
        <v>7</v>
      </c>
      <c r="L943" s="278">
        <f t="shared" si="10"/>
        <v>2022</v>
      </c>
      <c r="M943" s="282">
        <f t="shared" ca="1" si="11"/>
        <v>61</v>
      </c>
      <c r="N943" s="282">
        <f>MONTH(Таблица10[[#This Row],[Дата погрузки]])</f>
        <v>7</v>
      </c>
      <c r="O943" s="278" t="str">
        <f>Таблица10[[#This Row],[плательщик ЖД тариф]]</f>
        <v>ТрансКонтейнер</v>
      </c>
      <c r="P943" s="278"/>
      <c r="Q943" s="278"/>
      <c r="R943" s="278"/>
      <c r="S943" s="278"/>
      <c r="T943" s="278"/>
      <c r="U943" s="278"/>
      <c r="V943" s="278"/>
      <c r="W943" s="278"/>
      <c r="X943" s="278"/>
      <c r="Y943" s="278"/>
      <c r="Z943" s="278"/>
    </row>
    <row r="944" spans="1:26" ht="13.2">
      <c r="A944" s="278" t="s">
        <v>1589</v>
      </c>
      <c r="B944" s="281">
        <v>44771</v>
      </c>
      <c r="C944" s="285" t="s">
        <v>2483</v>
      </c>
      <c r="D944" s="278">
        <v>40</v>
      </c>
      <c r="E944" s="278" t="s">
        <v>1495</v>
      </c>
      <c r="F944" s="280">
        <v>0.41666666666666669</v>
      </c>
      <c r="G944" s="281"/>
      <c r="H944" s="278"/>
      <c r="I944" s="4" t="s">
        <v>99</v>
      </c>
      <c r="J944" s="278" t="s">
        <v>1455</v>
      </c>
      <c r="K944" s="282">
        <f t="shared" si="9"/>
        <v>7</v>
      </c>
      <c r="L944" s="278">
        <f t="shared" si="10"/>
        <v>2022</v>
      </c>
      <c r="M944" s="282">
        <f t="shared" ca="1" si="11"/>
        <v>61</v>
      </c>
      <c r="N944" s="282">
        <f>MONTH(Таблица10[[#This Row],[Дата погрузки]])</f>
        <v>7</v>
      </c>
      <c r="O944" s="278" t="str">
        <f>Таблица10[[#This Row],[плательщик ЖД тариф]]</f>
        <v>ТрансКонтейнер</v>
      </c>
      <c r="P944" s="278"/>
      <c r="Q944" s="278"/>
      <c r="R944" s="278"/>
      <c r="S944" s="278"/>
      <c r="T944" s="278"/>
      <c r="U944" s="278"/>
      <c r="V944" s="278"/>
      <c r="W944" s="278"/>
      <c r="X944" s="278"/>
      <c r="Y944" s="278"/>
      <c r="Z944" s="278"/>
    </row>
    <row r="945" spans="1:26" ht="15" customHeight="1">
      <c r="A945" s="278" t="s">
        <v>1471</v>
      </c>
      <c r="B945" s="281">
        <v>44771</v>
      </c>
      <c r="C945" s="278" t="s">
        <v>2484</v>
      </c>
      <c r="D945" s="278">
        <v>40</v>
      </c>
      <c r="E945" s="278" t="s">
        <v>1495</v>
      </c>
      <c r="F945" s="280">
        <v>0.41666666666666669</v>
      </c>
      <c r="G945" s="281"/>
      <c r="H945" s="278"/>
      <c r="I945" s="4" t="s">
        <v>99</v>
      </c>
      <c r="J945" s="278" t="s">
        <v>1455</v>
      </c>
      <c r="K945" s="282">
        <f t="shared" si="9"/>
        <v>7</v>
      </c>
      <c r="L945" s="278">
        <f t="shared" si="10"/>
        <v>2022</v>
      </c>
      <c r="M945" s="282">
        <f t="shared" ca="1" si="11"/>
        <v>61</v>
      </c>
      <c r="N945" s="282">
        <f>MONTH(Таблица10[[#This Row],[Дата погрузки]])</f>
        <v>7</v>
      </c>
      <c r="O945" s="278" t="str">
        <f>Таблица10[[#This Row],[плательщик ЖД тариф]]</f>
        <v>ТрансКонтейнер</v>
      </c>
      <c r="P945" s="278"/>
      <c r="Q945" s="278"/>
      <c r="R945" s="278"/>
      <c r="S945" s="278"/>
      <c r="T945" s="278"/>
      <c r="U945" s="278"/>
      <c r="V945" s="278"/>
      <c r="W945" s="278"/>
      <c r="X945" s="278"/>
      <c r="Y945" s="278"/>
      <c r="Z945" s="278"/>
    </row>
    <row r="946" spans="1:26" ht="13.2">
      <c r="A946" s="278" t="s">
        <v>1558</v>
      </c>
      <c r="B946" s="281">
        <v>44771</v>
      </c>
      <c r="C946" s="278" t="s">
        <v>2485</v>
      </c>
      <c r="D946" s="278">
        <v>40</v>
      </c>
      <c r="E946" s="278" t="s">
        <v>1495</v>
      </c>
      <c r="F946" s="280">
        <v>0.625</v>
      </c>
      <c r="G946" s="281"/>
      <c r="H946" s="278"/>
      <c r="I946" s="4" t="s">
        <v>99</v>
      </c>
      <c r="J946" s="278" t="s">
        <v>1455</v>
      </c>
      <c r="K946" s="282">
        <f t="shared" si="9"/>
        <v>7</v>
      </c>
      <c r="L946" s="278">
        <f t="shared" si="10"/>
        <v>2022</v>
      </c>
      <c r="M946" s="282">
        <f t="shared" ca="1" si="11"/>
        <v>61</v>
      </c>
      <c r="N946" s="282">
        <f>MONTH(Таблица10[[#This Row],[Дата погрузки]])</f>
        <v>7</v>
      </c>
      <c r="O946" s="278" t="str">
        <f>Таблица10[[#This Row],[плательщик ЖД тариф]]</f>
        <v>ТрансКонтейнер</v>
      </c>
      <c r="P946" s="278"/>
      <c r="Q946" s="278"/>
      <c r="R946" s="278"/>
      <c r="S946" s="278"/>
      <c r="T946" s="278"/>
      <c r="U946" s="278"/>
      <c r="V946" s="278"/>
      <c r="W946" s="278"/>
      <c r="X946" s="278"/>
      <c r="Y946" s="278"/>
      <c r="Z946" s="278"/>
    </row>
    <row r="947" spans="1:26" ht="13.2">
      <c r="A947" s="278" t="s">
        <v>1934</v>
      </c>
      <c r="B947" s="281">
        <v>44771</v>
      </c>
      <c r="C947" s="278" t="s">
        <v>2486</v>
      </c>
      <c r="D947" s="278">
        <v>40</v>
      </c>
      <c r="E947" s="289" t="s">
        <v>1658</v>
      </c>
      <c r="F947" s="280"/>
      <c r="G947" s="281"/>
      <c r="H947" s="278"/>
      <c r="I947" s="4" t="s">
        <v>99</v>
      </c>
      <c r="J947" s="278" t="s">
        <v>1455</v>
      </c>
      <c r="K947" s="282">
        <f t="shared" si="9"/>
        <v>7</v>
      </c>
      <c r="L947" s="278">
        <f t="shared" si="10"/>
        <v>2022</v>
      </c>
      <c r="M947" s="282">
        <f t="shared" ca="1" si="11"/>
        <v>61</v>
      </c>
      <c r="N947" s="282">
        <f>MONTH(Таблица10[[#This Row],[Дата погрузки]])</f>
        <v>7</v>
      </c>
      <c r="O947" s="278" t="str">
        <f>Таблица10[[#This Row],[плательщик ЖД тариф]]</f>
        <v>ТрансКонтейнер</v>
      </c>
      <c r="P947" s="278"/>
      <c r="Q947" s="278"/>
      <c r="R947" s="278"/>
      <c r="S947" s="278"/>
      <c r="T947" s="278"/>
      <c r="U947" s="278"/>
      <c r="V947" s="278"/>
      <c r="W947" s="278"/>
      <c r="X947" s="278"/>
      <c r="Y947" s="278"/>
      <c r="Z947" s="278"/>
    </row>
    <row r="948" spans="1:26" ht="13.2">
      <c r="A948" s="278" t="s">
        <v>1558</v>
      </c>
      <c r="B948" s="281">
        <v>44802</v>
      </c>
      <c r="C948" s="278" t="s">
        <v>2487</v>
      </c>
      <c r="D948" s="278">
        <v>40</v>
      </c>
      <c r="E948" s="278" t="s">
        <v>1704</v>
      </c>
      <c r="F948" s="280">
        <v>0.5</v>
      </c>
      <c r="G948" s="281"/>
      <c r="H948" s="278"/>
      <c r="I948" s="4" t="s">
        <v>99</v>
      </c>
      <c r="J948" s="278" t="s">
        <v>1455</v>
      </c>
      <c r="K948" s="282">
        <f t="shared" si="9"/>
        <v>8</v>
      </c>
      <c r="L948" s="278">
        <f t="shared" si="10"/>
        <v>2022</v>
      </c>
      <c r="M948" s="282">
        <f t="shared" ca="1" si="11"/>
        <v>30</v>
      </c>
      <c r="N948" s="282">
        <f>MONTH(Таблица10[[#This Row],[Дата погрузки]])</f>
        <v>8</v>
      </c>
      <c r="O948" s="278" t="str">
        <f>Таблица10[[#This Row],[плательщик ЖД тариф]]</f>
        <v>ТрансКонтейнер</v>
      </c>
      <c r="P948" s="278"/>
      <c r="Q948" s="278"/>
      <c r="R948" s="278"/>
      <c r="S948" s="278"/>
      <c r="T948" s="278"/>
      <c r="U948" s="278"/>
      <c r="V948" s="278"/>
      <c r="W948" s="278"/>
      <c r="X948" s="278"/>
      <c r="Y948" s="278"/>
      <c r="Z948" s="278"/>
    </row>
    <row r="949" spans="1:26" ht="13.2">
      <c r="A949" s="278" t="s">
        <v>1471</v>
      </c>
      <c r="B949" s="281">
        <v>44772</v>
      </c>
      <c r="C949" s="278" t="s">
        <v>2488</v>
      </c>
      <c r="D949" s="278">
        <v>40</v>
      </c>
      <c r="E949" s="289" t="s">
        <v>2400</v>
      </c>
      <c r="F949" s="280">
        <v>0.41666666666666669</v>
      </c>
      <c r="G949" s="281"/>
      <c r="H949" s="278"/>
      <c r="I949" s="4" t="s">
        <v>99</v>
      </c>
      <c r="J949" s="278" t="s">
        <v>1455</v>
      </c>
      <c r="K949" s="282">
        <f t="shared" si="9"/>
        <v>7</v>
      </c>
      <c r="L949" s="278">
        <f t="shared" si="10"/>
        <v>2022</v>
      </c>
      <c r="M949" s="282">
        <f t="shared" ca="1" si="11"/>
        <v>60</v>
      </c>
      <c r="N949" s="282">
        <f>MONTH(Таблица10[[#This Row],[Дата погрузки]])</f>
        <v>7</v>
      </c>
      <c r="O949" s="278" t="str">
        <f>Таблица10[[#This Row],[плательщик ЖД тариф]]</f>
        <v>ТрансКонтейнер</v>
      </c>
      <c r="P949" s="278"/>
      <c r="Q949" s="278"/>
      <c r="R949" s="278"/>
      <c r="S949" s="278"/>
      <c r="T949" s="278"/>
      <c r="U949" s="278"/>
      <c r="V949" s="278"/>
      <c r="W949" s="278"/>
      <c r="X949" s="278"/>
      <c r="Y949" s="278"/>
      <c r="Z949" s="278"/>
    </row>
    <row r="950" spans="1:26" ht="13.2">
      <c r="A950" s="278" t="s">
        <v>1471</v>
      </c>
      <c r="B950" s="281">
        <v>44772</v>
      </c>
      <c r="C950" s="278" t="s">
        <v>2489</v>
      </c>
      <c r="D950" s="278">
        <v>40</v>
      </c>
      <c r="E950" s="278" t="s">
        <v>2490</v>
      </c>
      <c r="F950" s="280">
        <v>0.54166666666666663</v>
      </c>
      <c r="G950" s="281"/>
      <c r="H950" s="278"/>
      <c r="I950" s="4" t="s">
        <v>99</v>
      </c>
      <c r="J950" s="278" t="s">
        <v>1455</v>
      </c>
      <c r="K950" s="282">
        <f t="shared" si="9"/>
        <v>7</v>
      </c>
      <c r="L950" s="278">
        <f t="shared" si="10"/>
        <v>2022</v>
      </c>
      <c r="M950" s="282">
        <f t="shared" ca="1" si="11"/>
        <v>60</v>
      </c>
      <c r="N950" s="282">
        <f>MONTH(Таблица10[[#This Row],[Дата погрузки]])</f>
        <v>7</v>
      </c>
      <c r="O950" s="278" t="str">
        <f>Таблица10[[#This Row],[плательщик ЖД тариф]]</f>
        <v>ТрансКонтейнер</v>
      </c>
      <c r="P950" s="278"/>
      <c r="Q950" s="278"/>
      <c r="R950" s="278"/>
      <c r="S950" s="278"/>
      <c r="T950" s="278"/>
      <c r="U950" s="278"/>
      <c r="V950" s="278"/>
      <c r="W950" s="278"/>
      <c r="X950" s="278"/>
      <c r="Y950" s="278"/>
      <c r="Z950" s="278"/>
    </row>
    <row r="951" spans="1:26" ht="13.2">
      <c r="A951" s="278" t="s">
        <v>1589</v>
      </c>
      <c r="B951" s="281">
        <v>44774</v>
      </c>
      <c r="C951" s="278" t="s">
        <v>2491</v>
      </c>
      <c r="D951" s="278">
        <v>40</v>
      </c>
      <c r="E951" s="278" t="s">
        <v>1763</v>
      </c>
      <c r="F951" s="280">
        <v>0.625</v>
      </c>
      <c r="G951" s="281"/>
      <c r="H951" s="278"/>
      <c r="I951" s="4" t="s">
        <v>99</v>
      </c>
      <c r="J951" s="278" t="s">
        <v>1455</v>
      </c>
      <c r="K951" s="282">
        <f t="shared" si="9"/>
        <v>8</v>
      </c>
      <c r="L951" s="278">
        <f t="shared" si="10"/>
        <v>2022</v>
      </c>
      <c r="M951" s="282">
        <f t="shared" ca="1" si="11"/>
        <v>58</v>
      </c>
      <c r="N951" s="282">
        <f>MONTH(Таблица10[[#This Row],[Дата погрузки]])</f>
        <v>8</v>
      </c>
      <c r="O951" s="278" t="str">
        <f>Таблица10[[#This Row],[плательщик ЖД тариф]]</f>
        <v>ТрансКонтейнер</v>
      </c>
      <c r="P951" s="278"/>
      <c r="Q951" s="278"/>
      <c r="R951" s="278"/>
      <c r="S951" s="278"/>
      <c r="T951" s="278"/>
      <c r="U951" s="278"/>
      <c r="V951" s="278"/>
      <c r="W951" s="278"/>
      <c r="X951" s="278"/>
      <c r="Y951" s="278"/>
      <c r="Z951" s="278"/>
    </row>
    <row r="952" spans="1:26" ht="13.2">
      <c r="A952" s="278" t="s">
        <v>1466</v>
      </c>
      <c r="B952" s="281">
        <v>44774</v>
      </c>
      <c r="C952" s="278" t="s">
        <v>2492</v>
      </c>
      <c r="D952" s="278">
        <v>40</v>
      </c>
      <c r="E952" s="278" t="s">
        <v>2493</v>
      </c>
      <c r="F952" s="280">
        <v>0</v>
      </c>
      <c r="G952" s="281"/>
      <c r="H952" s="278"/>
      <c r="I952" s="4" t="s">
        <v>99</v>
      </c>
      <c r="J952" s="278" t="s">
        <v>1455</v>
      </c>
      <c r="K952" s="282">
        <f t="shared" si="9"/>
        <v>8</v>
      </c>
      <c r="L952" s="278">
        <f t="shared" si="10"/>
        <v>2022</v>
      </c>
      <c r="M952" s="282">
        <f t="shared" ca="1" si="11"/>
        <v>58</v>
      </c>
      <c r="N952" s="282">
        <f>MONTH(Таблица10[[#This Row],[Дата погрузки]])</f>
        <v>8</v>
      </c>
      <c r="O952" s="278" t="str">
        <f>Таблица10[[#This Row],[плательщик ЖД тариф]]</f>
        <v>ТрансКонтейнер</v>
      </c>
      <c r="P952" s="278"/>
      <c r="Q952" s="278"/>
      <c r="R952" s="278"/>
      <c r="S952" s="278"/>
      <c r="T952" s="278"/>
      <c r="U952" s="278"/>
      <c r="V952" s="278"/>
      <c r="W952" s="278"/>
      <c r="X952" s="278"/>
      <c r="Y952" s="278"/>
      <c r="Z952" s="278"/>
    </row>
    <row r="953" spans="1:26" ht="13.2">
      <c r="A953" s="278" t="s">
        <v>1466</v>
      </c>
      <c r="B953" s="281">
        <v>44774</v>
      </c>
      <c r="C953" s="278" t="s">
        <v>2494</v>
      </c>
      <c r="D953" s="278">
        <v>40</v>
      </c>
      <c r="E953" s="278" t="s">
        <v>1568</v>
      </c>
      <c r="F953" s="280">
        <v>0</v>
      </c>
      <c r="G953" s="281"/>
      <c r="H953" s="278"/>
      <c r="I953" s="4" t="s">
        <v>99</v>
      </c>
      <c r="J953" s="278" t="s">
        <v>1455</v>
      </c>
      <c r="K953" s="282">
        <f t="shared" si="9"/>
        <v>8</v>
      </c>
      <c r="L953" s="278">
        <f t="shared" si="10"/>
        <v>2022</v>
      </c>
      <c r="M953" s="282">
        <f t="shared" ca="1" si="11"/>
        <v>58</v>
      </c>
      <c r="N953" s="282">
        <f>MONTH(Таблица10[[#This Row],[Дата погрузки]])</f>
        <v>8</v>
      </c>
      <c r="O953" s="278" t="str">
        <f>Таблица10[[#This Row],[плательщик ЖД тариф]]</f>
        <v>ТрансКонтейнер</v>
      </c>
      <c r="P953" s="278"/>
      <c r="Q953" s="278"/>
      <c r="R953" s="278"/>
      <c r="S953" s="278"/>
      <c r="T953" s="278"/>
      <c r="U953" s="278"/>
      <c r="V953" s="278"/>
      <c r="W953" s="278"/>
      <c r="X953" s="278"/>
      <c r="Y953" s="278"/>
      <c r="Z953" s="278"/>
    </row>
    <row r="954" spans="1:26" ht="13.2">
      <c r="A954" s="278" t="s">
        <v>1558</v>
      </c>
      <c r="B954" s="281">
        <v>44774</v>
      </c>
      <c r="C954" s="285" t="s">
        <v>2495</v>
      </c>
      <c r="D954" s="278">
        <v>40</v>
      </c>
      <c r="E954" s="278" t="s">
        <v>1495</v>
      </c>
      <c r="F954" s="280">
        <v>0.625</v>
      </c>
      <c r="G954" s="281"/>
      <c r="H954" s="278"/>
      <c r="I954" s="4" t="s">
        <v>99</v>
      </c>
      <c r="J954" s="278" t="s">
        <v>1455</v>
      </c>
      <c r="K954" s="282">
        <f t="shared" si="9"/>
        <v>8</v>
      </c>
      <c r="L954" s="278">
        <f t="shared" si="10"/>
        <v>2022</v>
      </c>
      <c r="M954" s="282">
        <f t="shared" ca="1" si="11"/>
        <v>58</v>
      </c>
      <c r="N954" s="282">
        <f>MONTH(Таблица10[[#This Row],[Дата погрузки]])</f>
        <v>8</v>
      </c>
      <c r="O954" s="278" t="str">
        <f>Таблица10[[#This Row],[плательщик ЖД тариф]]</f>
        <v>ТрансКонтейнер</v>
      </c>
      <c r="P954" s="278"/>
      <c r="Q954" s="278"/>
      <c r="R954" s="278"/>
      <c r="S954" s="278"/>
      <c r="T954" s="278"/>
      <c r="U954" s="278"/>
      <c r="V954" s="278"/>
      <c r="W954" s="278"/>
      <c r="X954" s="278"/>
      <c r="Y954" s="278"/>
      <c r="Z954" s="278"/>
    </row>
    <row r="955" spans="1:26" ht="13.2">
      <c r="A955" s="278" t="s">
        <v>1789</v>
      </c>
      <c r="B955" s="281">
        <v>44775</v>
      </c>
      <c r="C955" s="278" t="s">
        <v>2496</v>
      </c>
      <c r="D955" s="278">
        <v>40</v>
      </c>
      <c r="E955" s="278" t="s">
        <v>1568</v>
      </c>
      <c r="F955" s="280">
        <v>0.58333333333333337</v>
      </c>
      <c r="G955" s="281"/>
      <c r="H955" s="278"/>
      <c r="I955" s="4" t="s">
        <v>99</v>
      </c>
      <c r="J955" s="278" t="s">
        <v>1455</v>
      </c>
      <c r="K955" s="282">
        <f t="shared" si="9"/>
        <v>8</v>
      </c>
      <c r="L955" s="278">
        <f t="shared" si="10"/>
        <v>2022</v>
      </c>
      <c r="M955" s="282">
        <f t="shared" ca="1" si="11"/>
        <v>57</v>
      </c>
      <c r="N955" s="282">
        <f>MONTH(Таблица10[[#This Row],[Дата погрузки]])</f>
        <v>8</v>
      </c>
      <c r="O955" s="278" t="str">
        <f>Таблица10[[#This Row],[плательщик ЖД тариф]]</f>
        <v>ТрансКонтейнер</v>
      </c>
      <c r="P955" s="278"/>
      <c r="Q955" s="278"/>
      <c r="R955" s="278"/>
      <c r="S955" s="278"/>
      <c r="T955" s="278"/>
      <c r="U955" s="278"/>
      <c r="V955" s="278"/>
      <c r="W955" s="278"/>
      <c r="X955" s="278"/>
      <c r="Y955" s="278"/>
      <c r="Z955" s="278"/>
    </row>
    <row r="956" spans="1:26" ht="13.2">
      <c r="A956" s="278" t="s">
        <v>1452</v>
      </c>
      <c r="B956" s="281">
        <v>44775</v>
      </c>
      <c r="C956" s="290" t="s">
        <v>2497</v>
      </c>
      <c r="D956" s="278">
        <v>40</v>
      </c>
      <c r="E956" s="278" t="s">
        <v>1568</v>
      </c>
      <c r="F956" s="280">
        <v>0.41666666666666669</v>
      </c>
      <c r="G956" s="281"/>
      <c r="H956" s="278"/>
      <c r="I956" s="4" t="s">
        <v>99</v>
      </c>
      <c r="J956" s="278" t="s">
        <v>1455</v>
      </c>
      <c r="K956" s="282">
        <f t="shared" si="9"/>
        <v>8</v>
      </c>
      <c r="L956" s="278">
        <f t="shared" si="10"/>
        <v>2022</v>
      </c>
      <c r="M956" s="282">
        <f t="shared" ca="1" si="11"/>
        <v>57</v>
      </c>
      <c r="N956" s="282">
        <f>MONTH(Таблица10[[#This Row],[Дата погрузки]])</f>
        <v>8</v>
      </c>
      <c r="O956" s="278" t="str">
        <f>Таблица10[[#This Row],[плательщик ЖД тариф]]</f>
        <v>ТрансКонтейнер</v>
      </c>
      <c r="P956" s="278"/>
      <c r="Q956" s="278"/>
      <c r="R956" s="278"/>
      <c r="S956" s="278"/>
      <c r="T956" s="278"/>
      <c r="U956" s="278"/>
      <c r="V956" s="278"/>
      <c r="W956" s="278"/>
      <c r="X956" s="278"/>
      <c r="Y956" s="278"/>
      <c r="Z956" s="278"/>
    </row>
    <row r="957" spans="1:26" ht="13.2">
      <c r="A957" s="278" t="s">
        <v>1452</v>
      </c>
      <c r="B957" s="281">
        <v>44775</v>
      </c>
      <c r="C957" s="290" t="s">
        <v>2498</v>
      </c>
      <c r="D957" s="278">
        <v>40</v>
      </c>
      <c r="E957" s="278" t="s">
        <v>1568</v>
      </c>
      <c r="F957" s="280">
        <v>0.375</v>
      </c>
      <c r="G957" s="281"/>
      <c r="H957" s="278"/>
      <c r="I957" s="4" t="s">
        <v>99</v>
      </c>
      <c r="J957" s="278" t="s">
        <v>1455</v>
      </c>
      <c r="K957" s="282">
        <f t="shared" si="9"/>
        <v>8</v>
      </c>
      <c r="L957" s="278">
        <f t="shared" si="10"/>
        <v>2022</v>
      </c>
      <c r="M957" s="282">
        <f t="shared" ca="1" si="11"/>
        <v>57</v>
      </c>
      <c r="N957" s="282">
        <f>MONTH(Таблица10[[#This Row],[Дата погрузки]])</f>
        <v>8</v>
      </c>
      <c r="O957" s="278" t="str">
        <f>Таблица10[[#This Row],[плательщик ЖД тариф]]</f>
        <v>ТрансКонтейнер</v>
      </c>
      <c r="P957" s="278"/>
      <c r="Q957" s="278"/>
      <c r="R957" s="278"/>
      <c r="S957" s="278"/>
      <c r="T957" s="278"/>
      <c r="U957" s="278"/>
      <c r="V957" s="278"/>
      <c r="W957" s="278"/>
      <c r="X957" s="278"/>
      <c r="Y957" s="278"/>
      <c r="Z957" s="278"/>
    </row>
    <row r="958" spans="1:26" ht="13.2">
      <c r="A958" s="278" t="s">
        <v>1466</v>
      </c>
      <c r="B958" s="281">
        <v>44775</v>
      </c>
      <c r="C958" s="278" t="s">
        <v>2499</v>
      </c>
      <c r="D958" s="278">
        <v>40</v>
      </c>
      <c r="E958" s="278" t="s">
        <v>1568</v>
      </c>
      <c r="F958" s="280"/>
      <c r="G958" s="281"/>
      <c r="H958" s="278"/>
      <c r="I958" s="4" t="s">
        <v>99</v>
      </c>
      <c r="J958" s="278" t="s">
        <v>1455</v>
      </c>
      <c r="K958" s="282">
        <f t="shared" si="9"/>
        <v>8</v>
      </c>
      <c r="L958" s="278">
        <f t="shared" si="10"/>
        <v>2022</v>
      </c>
      <c r="M958" s="282">
        <f t="shared" ca="1" si="11"/>
        <v>57</v>
      </c>
      <c r="N958" s="282">
        <f>MONTH(Таблица10[[#This Row],[Дата погрузки]])</f>
        <v>8</v>
      </c>
      <c r="O958" s="278" t="str">
        <f>Таблица10[[#This Row],[плательщик ЖД тариф]]</f>
        <v>ТрансКонтейнер</v>
      </c>
      <c r="P958" s="278"/>
      <c r="Q958" s="278"/>
      <c r="R958" s="278"/>
      <c r="S958" s="278"/>
      <c r="T958" s="278"/>
      <c r="U958" s="278"/>
      <c r="V958" s="278"/>
      <c r="W958" s="278"/>
      <c r="X958" s="278"/>
      <c r="Y958" s="278"/>
      <c r="Z958" s="278"/>
    </row>
    <row r="959" spans="1:26" ht="13.2">
      <c r="A959" s="278" t="s">
        <v>1466</v>
      </c>
      <c r="B959" s="281">
        <v>44775</v>
      </c>
      <c r="C959" s="278" t="s">
        <v>2500</v>
      </c>
      <c r="D959" s="278">
        <v>40</v>
      </c>
      <c r="E959" s="278" t="s">
        <v>1568</v>
      </c>
      <c r="F959" s="280"/>
      <c r="G959" s="281"/>
      <c r="H959" s="278"/>
      <c r="I959" s="4" t="s">
        <v>99</v>
      </c>
      <c r="J959" s="278" t="s">
        <v>1455</v>
      </c>
      <c r="K959" s="282">
        <f t="shared" si="9"/>
        <v>8</v>
      </c>
      <c r="L959" s="278">
        <f t="shared" si="10"/>
        <v>2022</v>
      </c>
      <c r="M959" s="282">
        <f t="shared" ca="1" si="11"/>
        <v>57</v>
      </c>
      <c r="N959" s="282">
        <f>MONTH(Таблица10[[#This Row],[Дата погрузки]])</f>
        <v>8</v>
      </c>
      <c r="O959" s="278" t="str">
        <f>Таблица10[[#This Row],[плательщик ЖД тариф]]</f>
        <v>ТрансКонтейнер</v>
      </c>
      <c r="P959" s="278"/>
      <c r="Q959" s="278"/>
      <c r="R959" s="278"/>
      <c r="S959" s="278"/>
      <c r="T959" s="278"/>
      <c r="U959" s="278"/>
      <c r="V959" s="278"/>
      <c r="W959" s="278"/>
      <c r="X959" s="278"/>
      <c r="Y959" s="278"/>
      <c r="Z959" s="278"/>
    </row>
    <row r="960" spans="1:26" ht="13.2">
      <c r="A960" s="278" t="s">
        <v>1466</v>
      </c>
      <c r="B960" s="281">
        <v>44775</v>
      </c>
      <c r="C960" s="278" t="s">
        <v>2501</v>
      </c>
      <c r="D960" s="278">
        <v>40</v>
      </c>
      <c r="E960" s="278" t="s">
        <v>1495</v>
      </c>
      <c r="F960" s="280"/>
      <c r="G960" s="281"/>
      <c r="H960" s="278"/>
      <c r="I960" s="4" t="s">
        <v>99</v>
      </c>
      <c r="J960" s="278" t="s">
        <v>1455</v>
      </c>
      <c r="K960" s="282">
        <f t="shared" si="9"/>
        <v>8</v>
      </c>
      <c r="L960" s="278">
        <f t="shared" si="10"/>
        <v>2022</v>
      </c>
      <c r="M960" s="282">
        <f t="shared" ca="1" si="11"/>
        <v>57</v>
      </c>
      <c r="N960" s="282">
        <f>MONTH(Таблица10[[#This Row],[Дата погрузки]])</f>
        <v>8</v>
      </c>
      <c r="O960" s="278" t="str">
        <f>Таблица10[[#This Row],[плательщик ЖД тариф]]</f>
        <v>ТрансКонтейнер</v>
      </c>
      <c r="P960" s="278"/>
      <c r="Q960" s="278"/>
      <c r="R960" s="278"/>
      <c r="S960" s="278"/>
      <c r="T960" s="278"/>
      <c r="U960" s="278"/>
      <c r="V960" s="278"/>
      <c r="W960" s="278"/>
      <c r="X960" s="278"/>
      <c r="Y960" s="278"/>
      <c r="Z960" s="278"/>
    </row>
    <row r="961" spans="1:26" ht="13.2">
      <c r="A961" s="278" t="s">
        <v>1558</v>
      </c>
      <c r="B961" s="281">
        <v>44775</v>
      </c>
      <c r="C961" s="278" t="s">
        <v>2502</v>
      </c>
      <c r="D961" s="278">
        <v>40</v>
      </c>
      <c r="E961" s="291" t="s">
        <v>1706</v>
      </c>
      <c r="F961" s="280">
        <v>0.5</v>
      </c>
      <c r="G961" s="281"/>
      <c r="H961" s="278"/>
      <c r="I961" s="4" t="s">
        <v>99</v>
      </c>
      <c r="J961" s="278" t="s">
        <v>1455</v>
      </c>
      <c r="K961" s="282">
        <f t="shared" si="9"/>
        <v>8</v>
      </c>
      <c r="L961" s="278">
        <f t="shared" si="10"/>
        <v>2022</v>
      </c>
      <c r="M961" s="282">
        <f t="shared" ca="1" si="11"/>
        <v>57</v>
      </c>
      <c r="N961" s="282">
        <f>MONTH(Таблица10[[#This Row],[Дата погрузки]])</f>
        <v>8</v>
      </c>
      <c r="O961" s="278" t="str">
        <f>Таблица10[[#This Row],[плательщик ЖД тариф]]</f>
        <v>ТрансКонтейнер</v>
      </c>
      <c r="P961" s="278"/>
      <c r="Q961" s="278"/>
      <c r="R961" s="278"/>
      <c r="S961" s="278"/>
      <c r="T961" s="278"/>
      <c r="U961" s="278"/>
      <c r="V961" s="278"/>
      <c r="W961" s="278"/>
      <c r="X961" s="278"/>
      <c r="Y961" s="278"/>
      <c r="Z961" s="278"/>
    </row>
    <row r="962" spans="1:26" ht="13.2">
      <c r="A962" s="278" t="s">
        <v>1456</v>
      </c>
      <c r="B962" s="281">
        <v>44775</v>
      </c>
      <c r="C962" s="285" t="s">
        <v>2503</v>
      </c>
      <c r="D962" s="278">
        <v>40</v>
      </c>
      <c r="E962" s="278" t="s">
        <v>1706</v>
      </c>
      <c r="F962" s="280">
        <v>4.1666666666666664E-2</v>
      </c>
      <c r="G962" s="281"/>
      <c r="H962" s="278"/>
      <c r="I962" s="4" t="s">
        <v>99</v>
      </c>
      <c r="J962" s="278" t="s">
        <v>1455</v>
      </c>
      <c r="K962" s="282">
        <f t="shared" si="9"/>
        <v>8</v>
      </c>
      <c r="L962" s="278">
        <f t="shared" si="10"/>
        <v>2022</v>
      </c>
      <c r="M962" s="282">
        <f t="shared" ca="1" si="11"/>
        <v>57</v>
      </c>
      <c r="N962" s="282">
        <f>MONTH(Таблица10[[#This Row],[Дата погрузки]])</f>
        <v>8</v>
      </c>
      <c r="O962" s="278" t="str">
        <f>Таблица10[[#This Row],[плательщик ЖД тариф]]</f>
        <v>ТрансКонтейнер</v>
      </c>
      <c r="P962" s="278"/>
      <c r="Q962" s="278"/>
      <c r="R962" s="278"/>
      <c r="S962" s="278"/>
      <c r="T962" s="278"/>
      <c r="U962" s="278"/>
      <c r="V962" s="278"/>
      <c r="W962" s="278"/>
      <c r="X962" s="278"/>
      <c r="Y962" s="278"/>
      <c r="Z962" s="278"/>
    </row>
    <row r="963" spans="1:26" ht="13.2">
      <c r="A963" s="278" t="s">
        <v>1934</v>
      </c>
      <c r="B963" s="281">
        <v>44776</v>
      </c>
      <c r="C963" s="278" t="s">
        <v>2504</v>
      </c>
      <c r="D963" s="278">
        <v>40</v>
      </c>
      <c r="E963" s="278" t="s">
        <v>1524</v>
      </c>
      <c r="F963" s="280"/>
      <c r="G963" s="281"/>
      <c r="H963" s="278"/>
      <c r="I963" s="4" t="s">
        <v>99</v>
      </c>
      <c r="J963" s="278" t="s">
        <v>1455</v>
      </c>
      <c r="K963" s="282">
        <f t="shared" si="9"/>
        <v>8</v>
      </c>
      <c r="L963" s="278">
        <f t="shared" si="10"/>
        <v>2022</v>
      </c>
      <c r="M963" s="282">
        <f t="shared" ca="1" si="11"/>
        <v>56</v>
      </c>
      <c r="N963" s="282">
        <f>MONTH(Таблица10[[#This Row],[Дата погрузки]])</f>
        <v>8</v>
      </c>
      <c r="O963" s="278" t="str">
        <f>Таблица10[[#This Row],[плательщик ЖД тариф]]</f>
        <v>ТрансКонтейнер</v>
      </c>
      <c r="P963" s="278"/>
      <c r="Q963" s="278"/>
      <c r="R963" s="278"/>
      <c r="S963" s="278"/>
      <c r="T963" s="278"/>
      <c r="U963" s="278"/>
      <c r="V963" s="278"/>
      <c r="W963" s="278"/>
      <c r="X963" s="278"/>
      <c r="Y963" s="278"/>
      <c r="Z963" s="278"/>
    </row>
    <row r="964" spans="1:26" ht="13.2">
      <c r="A964" s="278" t="s">
        <v>1466</v>
      </c>
      <c r="B964" s="281">
        <v>44776</v>
      </c>
      <c r="C964" s="278" t="s">
        <v>2505</v>
      </c>
      <c r="D964" s="278">
        <v>40</v>
      </c>
      <c r="E964" s="278" t="s">
        <v>1524</v>
      </c>
      <c r="F964" s="280"/>
      <c r="G964" s="281"/>
      <c r="H964" s="278"/>
      <c r="I964" s="4" t="s">
        <v>99</v>
      </c>
      <c r="J964" s="278" t="s">
        <v>1455</v>
      </c>
      <c r="K964" s="282">
        <f t="shared" si="9"/>
        <v>8</v>
      </c>
      <c r="L964" s="278">
        <f t="shared" si="10"/>
        <v>2022</v>
      </c>
      <c r="M964" s="282">
        <f t="shared" ca="1" si="11"/>
        <v>56</v>
      </c>
      <c r="N964" s="282">
        <f>MONTH(Таблица10[[#This Row],[Дата погрузки]])</f>
        <v>8</v>
      </c>
      <c r="O964" s="278" t="str">
        <f>Таблица10[[#This Row],[плательщик ЖД тариф]]</f>
        <v>ТрансКонтейнер</v>
      </c>
      <c r="P964" s="278"/>
      <c r="Q964" s="278"/>
      <c r="R964" s="278"/>
      <c r="S964" s="278"/>
      <c r="T964" s="278"/>
      <c r="U964" s="278"/>
      <c r="V964" s="278"/>
      <c r="W964" s="278"/>
      <c r="X964" s="278"/>
      <c r="Y964" s="278"/>
      <c r="Z964" s="278"/>
    </row>
    <row r="965" spans="1:26" ht="13.2">
      <c r="A965" s="278" t="s">
        <v>1466</v>
      </c>
      <c r="B965" s="281">
        <v>44776</v>
      </c>
      <c r="C965" s="278" t="s">
        <v>2506</v>
      </c>
      <c r="D965" s="278">
        <v>40</v>
      </c>
      <c r="E965" s="278" t="s">
        <v>1524</v>
      </c>
      <c r="F965" s="280"/>
      <c r="G965" s="281"/>
      <c r="H965" s="278"/>
      <c r="I965" s="4" t="s">
        <v>99</v>
      </c>
      <c r="J965" s="278" t="s">
        <v>1455</v>
      </c>
      <c r="K965" s="282">
        <f t="shared" si="9"/>
        <v>8</v>
      </c>
      <c r="L965" s="278">
        <f t="shared" si="10"/>
        <v>2022</v>
      </c>
      <c r="M965" s="282">
        <f t="shared" ca="1" si="11"/>
        <v>56</v>
      </c>
      <c r="N965" s="282">
        <f>MONTH(Таблица10[[#This Row],[Дата погрузки]])</f>
        <v>8</v>
      </c>
      <c r="O965" s="278" t="str">
        <f>Таблица10[[#This Row],[плательщик ЖД тариф]]</f>
        <v>ТрансКонтейнер</v>
      </c>
      <c r="P965" s="278"/>
      <c r="Q965" s="278"/>
      <c r="R965" s="278"/>
      <c r="S965" s="278"/>
      <c r="T965" s="278"/>
      <c r="U965" s="278"/>
      <c r="V965" s="278"/>
      <c r="W965" s="278"/>
      <c r="X965" s="278"/>
      <c r="Y965" s="278"/>
      <c r="Z965" s="278"/>
    </row>
    <row r="966" spans="1:26" ht="13.2">
      <c r="A966" s="278" t="s">
        <v>1452</v>
      </c>
      <c r="B966" s="281">
        <v>44776</v>
      </c>
      <c r="C966" s="278" t="s">
        <v>2507</v>
      </c>
      <c r="D966" s="278">
        <v>40</v>
      </c>
      <c r="E966" s="278" t="s">
        <v>2508</v>
      </c>
      <c r="F966" s="280"/>
      <c r="G966" s="281"/>
      <c r="H966" s="278"/>
      <c r="I966" s="4" t="s">
        <v>99</v>
      </c>
      <c r="J966" s="278" t="s">
        <v>1455</v>
      </c>
      <c r="K966" s="282">
        <f t="shared" si="9"/>
        <v>8</v>
      </c>
      <c r="L966" s="278">
        <f t="shared" si="10"/>
        <v>2022</v>
      </c>
      <c r="M966" s="282">
        <f t="shared" ca="1" si="11"/>
        <v>56</v>
      </c>
      <c r="N966" s="282">
        <f>MONTH(Таблица10[[#This Row],[Дата погрузки]])</f>
        <v>8</v>
      </c>
      <c r="O966" s="278" t="str">
        <f>Таблица10[[#This Row],[плательщик ЖД тариф]]</f>
        <v>ТрансКонтейнер</v>
      </c>
      <c r="P966" s="278"/>
      <c r="Q966" s="278"/>
      <c r="R966" s="278"/>
      <c r="S966" s="278"/>
      <c r="T966" s="278"/>
      <c r="U966" s="278"/>
      <c r="V966" s="278"/>
      <c r="W966" s="278"/>
      <c r="X966" s="278"/>
      <c r="Y966" s="278"/>
      <c r="Z966" s="278"/>
    </row>
    <row r="967" spans="1:26" ht="13.2">
      <c r="A967" s="278" t="s">
        <v>2509</v>
      </c>
      <c r="B967" s="281">
        <v>44572</v>
      </c>
      <c r="C967" s="278" t="s">
        <v>2510</v>
      </c>
      <c r="D967" s="286">
        <v>40</v>
      </c>
      <c r="E967" s="278" t="s">
        <v>1454</v>
      </c>
      <c r="F967" s="280">
        <v>0.41666666666666669</v>
      </c>
      <c r="G967" s="279">
        <v>44577</v>
      </c>
      <c r="H967" s="278" t="s">
        <v>2511</v>
      </c>
      <c r="I967" s="278" t="s">
        <v>115</v>
      </c>
      <c r="J967" s="278" t="s">
        <v>2512</v>
      </c>
      <c r="K967" s="282">
        <f t="shared" si="9"/>
        <v>1</v>
      </c>
      <c r="L967" s="278">
        <f t="shared" si="10"/>
        <v>2022</v>
      </c>
      <c r="M967" s="282">
        <f t="shared" ca="1" si="11"/>
        <v>5</v>
      </c>
      <c r="N967" s="282">
        <f>MONTH(Таблица10[[#This Row],[Дата погрузки]])</f>
        <v>1</v>
      </c>
      <c r="O967" s="278" t="str">
        <f>Таблица10[[#This Row],[плательщик ЖД тариф]]</f>
        <v>РЖД БА</v>
      </c>
      <c r="P967" s="278"/>
      <c r="Q967" s="278"/>
      <c r="R967" s="278"/>
      <c r="S967" s="278"/>
      <c r="T967" s="278"/>
      <c r="U967" s="278"/>
      <c r="V967" s="278"/>
      <c r="W967" s="278"/>
      <c r="X967" s="278"/>
      <c r="Y967" s="278"/>
      <c r="Z967" s="278"/>
    </row>
    <row r="968" spans="1:26" ht="13.2">
      <c r="A968" s="278" t="s">
        <v>2509</v>
      </c>
      <c r="B968" s="281">
        <v>44572</v>
      </c>
      <c r="C968" s="278" t="s">
        <v>2513</v>
      </c>
      <c r="D968" s="286">
        <v>40</v>
      </c>
      <c r="E968" s="278" t="s">
        <v>1454</v>
      </c>
      <c r="F968" s="280">
        <v>0.41666666666666669</v>
      </c>
      <c r="G968" s="279">
        <v>44577</v>
      </c>
      <c r="H968" s="278" t="s">
        <v>2511</v>
      </c>
      <c r="I968" s="278" t="s">
        <v>115</v>
      </c>
      <c r="J968" s="278" t="s">
        <v>2512</v>
      </c>
      <c r="K968" s="282">
        <f t="shared" si="9"/>
        <v>1</v>
      </c>
      <c r="L968" s="278">
        <f t="shared" si="10"/>
        <v>2022</v>
      </c>
      <c r="M968" s="282">
        <f t="shared" ca="1" si="11"/>
        <v>5</v>
      </c>
      <c r="N968" s="282">
        <f>MONTH(Таблица10[[#This Row],[Дата погрузки]])</f>
        <v>1</v>
      </c>
      <c r="O968" s="278" t="str">
        <f>Таблица10[[#This Row],[плательщик ЖД тариф]]</f>
        <v>РЖД БА</v>
      </c>
      <c r="P968" s="278"/>
      <c r="Q968" s="278"/>
      <c r="R968" s="278"/>
      <c r="S968" s="278"/>
      <c r="T968" s="278"/>
      <c r="U968" s="278"/>
      <c r="V968" s="278"/>
      <c r="W968" s="278"/>
      <c r="X968" s="278"/>
      <c r="Y968" s="278"/>
      <c r="Z968" s="278"/>
    </row>
    <row r="969" spans="1:26" ht="13.2">
      <c r="A969" s="278" t="s">
        <v>2514</v>
      </c>
      <c r="B969" s="281">
        <v>44572</v>
      </c>
      <c r="C969" s="278" t="s">
        <v>2515</v>
      </c>
      <c r="D969" s="286">
        <v>40</v>
      </c>
      <c r="E969" s="278" t="s">
        <v>1454</v>
      </c>
      <c r="F969" s="280">
        <v>0.375</v>
      </c>
      <c r="G969" s="279">
        <v>44577</v>
      </c>
      <c r="H969" s="278" t="s">
        <v>2511</v>
      </c>
      <c r="I969" s="278" t="s">
        <v>115</v>
      </c>
      <c r="J969" s="278" t="s">
        <v>2512</v>
      </c>
      <c r="K969" s="282">
        <f t="shared" si="9"/>
        <v>1</v>
      </c>
      <c r="L969" s="278">
        <f t="shared" si="10"/>
        <v>2022</v>
      </c>
      <c r="M969" s="282">
        <f t="shared" ca="1" si="11"/>
        <v>5</v>
      </c>
      <c r="N969" s="282">
        <f>MONTH(Таблица10[[#This Row],[Дата погрузки]])</f>
        <v>1</v>
      </c>
      <c r="O969" s="278" t="str">
        <f>Таблица10[[#This Row],[плательщик ЖД тариф]]</f>
        <v>РЖД БА</v>
      </c>
      <c r="P969" s="278"/>
      <c r="Q969" s="278"/>
      <c r="R969" s="278"/>
      <c r="S969" s="278"/>
      <c r="T969" s="278"/>
      <c r="U969" s="278"/>
      <c r="V969" s="278"/>
      <c r="W969" s="278"/>
      <c r="X969" s="278"/>
      <c r="Y969" s="278"/>
      <c r="Z969" s="278"/>
    </row>
    <row r="970" spans="1:26" ht="13.2">
      <c r="A970" s="278" t="s">
        <v>2516</v>
      </c>
      <c r="B970" s="281">
        <v>44572</v>
      </c>
      <c r="C970" s="278" t="s">
        <v>2517</v>
      </c>
      <c r="D970" s="286">
        <v>40</v>
      </c>
      <c r="E970" s="278" t="s">
        <v>1454</v>
      </c>
      <c r="F970" s="280">
        <v>0.58333333333333337</v>
      </c>
      <c r="G970" s="279">
        <v>44577</v>
      </c>
      <c r="H970" s="278" t="s">
        <v>2511</v>
      </c>
      <c r="I970" s="278" t="s">
        <v>115</v>
      </c>
      <c r="J970" s="278" t="s">
        <v>2512</v>
      </c>
      <c r="K970" s="282">
        <f t="shared" si="9"/>
        <v>1</v>
      </c>
      <c r="L970" s="278">
        <f t="shared" si="10"/>
        <v>2022</v>
      </c>
      <c r="M970" s="282">
        <f t="shared" ca="1" si="11"/>
        <v>5</v>
      </c>
      <c r="N970" s="282">
        <f>MONTH(Таблица10[[#This Row],[Дата погрузки]])</f>
        <v>1</v>
      </c>
      <c r="O970" s="278" t="str">
        <f>Таблица10[[#This Row],[плательщик ЖД тариф]]</f>
        <v>РЖД БА</v>
      </c>
      <c r="P970" s="278"/>
      <c r="Q970" s="278"/>
      <c r="R970" s="278"/>
      <c r="S970" s="278"/>
      <c r="T970" s="278"/>
      <c r="U970" s="278"/>
      <c r="V970" s="278"/>
      <c r="W970" s="278"/>
      <c r="X970" s="278"/>
      <c r="Y970" s="278"/>
      <c r="Z970" s="278"/>
    </row>
    <row r="971" spans="1:26" ht="13.2">
      <c r="A971" s="278" t="s">
        <v>2518</v>
      </c>
      <c r="B971" s="281">
        <v>44573</v>
      </c>
      <c r="C971" s="278" t="s">
        <v>2519</v>
      </c>
      <c r="D971" s="286">
        <v>40</v>
      </c>
      <c r="E971" s="278" t="s">
        <v>1465</v>
      </c>
      <c r="F971" s="280">
        <v>0.41666666666666669</v>
      </c>
      <c r="G971" s="279">
        <v>44580</v>
      </c>
      <c r="H971" s="278" t="s">
        <v>2511</v>
      </c>
      <c r="I971" s="278" t="s">
        <v>117</v>
      </c>
      <c r="J971" s="278" t="s">
        <v>2512</v>
      </c>
      <c r="K971" s="282">
        <f t="shared" si="9"/>
        <v>1</v>
      </c>
      <c r="L971" s="278">
        <f t="shared" si="10"/>
        <v>2022</v>
      </c>
      <c r="M971" s="282">
        <f t="shared" ca="1" si="11"/>
        <v>7</v>
      </c>
      <c r="N971" s="282">
        <f>MONTH(Таблица10[[#This Row],[Дата погрузки]])</f>
        <v>1</v>
      </c>
      <c r="O971" s="278" t="str">
        <f>Таблица10[[#This Row],[плательщик ЖД тариф]]</f>
        <v>Евросиб</v>
      </c>
      <c r="P971" s="278"/>
      <c r="Q971" s="278"/>
      <c r="R971" s="278"/>
      <c r="S971" s="278"/>
      <c r="T971" s="278"/>
      <c r="U971" s="278"/>
      <c r="V971" s="278"/>
      <c r="W971" s="278"/>
      <c r="X971" s="278"/>
      <c r="Y971" s="278"/>
      <c r="Z971" s="278"/>
    </row>
    <row r="972" spans="1:26" ht="13.2">
      <c r="A972" s="278" t="s">
        <v>2520</v>
      </c>
      <c r="B972" s="279">
        <v>44573</v>
      </c>
      <c r="C972" s="278" t="s">
        <v>2521</v>
      </c>
      <c r="D972" s="286">
        <v>40</v>
      </c>
      <c r="E972" s="278" t="s">
        <v>1468</v>
      </c>
      <c r="F972" s="280">
        <v>0.54166666666666663</v>
      </c>
      <c r="G972" s="279">
        <v>44580</v>
      </c>
      <c r="H972" s="278" t="s">
        <v>2511</v>
      </c>
      <c r="I972" s="278" t="s">
        <v>117</v>
      </c>
      <c r="J972" s="278" t="s">
        <v>2512</v>
      </c>
      <c r="K972" s="282">
        <f t="shared" si="9"/>
        <v>1</v>
      </c>
      <c r="L972" s="278">
        <f t="shared" si="10"/>
        <v>2022</v>
      </c>
      <c r="M972" s="282">
        <f t="shared" ca="1" si="11"/>
        <v>7</v>
      </c>
      <c r="N972" s="282">
        <f>MONTH(Таблица10[[#This Row],[Дата погрузки]])</f>
        <v>1</v>
      </c>
      <c r="O972" s="278" t="str">
        <f>Таблица10[[#This Row],[плательщик ЖД тариф]]</f>
        <v>Евросиб</v>
      </c>
      <c r="P972" s="278"/>
      <c r="Q972" s="278"/>
      <c r="R972" s="278"/>
      <c r="S972" s="278"/>
      <c r="T972" s="278"/>
      <c r="U972" s="278"/>
      <c r="V972" s="278"/>
      <c r="W972" s="278"/>
      <c r="X972" s="278"/>
      <c r="Y972" s="278"/>
      <c r="Z972" s="278"/>
    </row>
    <row r="973" spans="1:26" ht="13.2">
      <c r="A973" s="278" t="s">
        <v>2516</v>
      </c>
      <c r="B973" s="279">
        <v>44573</v>
      </c>
      <c r="C973" s="278" t="s">
        <v>2522</v>
      </c>
      <c r="D973" s="286">
        <v>40</v>
      </c>
      <c r="E973" s="278" t="s">
        <v>1468</v>
      </c>
      <c r="F973" s="280">
        <v>0.58333333333333337</v>
      </c>
      <c r="G973" s="279">
        <v>44580</v>
      </c>
      <c r="H973" s="278" t="s">
        <v>2511</v>
      </c>
      <c r="I973" s="278" t="s">
        <v>117</v>
      </c>
      <c r="J973" s="278" t="s">
        <v>2512</v>
      </c>
      <c r="K973" s="282">
        <f t="shared" si="9"/>
        <v>1</v>
      </c>
      <c r="L973" s="278">
        <f t="shared" si="10"/>
        <v>2022</v>
      </c>
      <c r="M973" s="282">
        <f t="shared" ca="1" si="11"/>
        <v>7</v>
      </c>
      <c r="N973" s="282">
        <f>MONTH(Таблица10[[#This Row],[Дата погрузки]])</f>
        <v>1</v>
      </c>
      <c r="O973" s="278" t="str">
        <f>Таблица10[[#This Row],[плательщик ЖД тариф]]</f>
        <v>Евросиб</v>
      </c>
      <c r="P973" s="278"/>
      <c r="Q973" s="278"/>
      <c r="R973" s="278"/>
      <c r="S973" s="278"/>
      <c r="T973" s="278"/>
      <c r="U973" s="278"/>
      <c r="V973" s="278"/>
      <c r="W973" s="278"/>
      <c r="X973" s="278"/>
      <c r="Y973" s="278"/>
      <c r="Z973" s="278"/>
    </row>
    <row r="974" spans="1:26" ht="13.2">
      <c r="A974" s="278" t="s">
        <v>2516</v>
      </c>
      <c r="B974" s="279">
        <v>44575</v>
      </c>
      <c r="C974" s="278" t="s">
        <v>2523</v>
      </c>
      <c r="D974" s="286">
        <v>40</v>
      </c>
      <c r="E974" s="278" t="s">
        <v>1454</v>
      </c>
      <c r="F974" s="280">
        <v>0.375</v>
      </c>
      <c r="G974" s="279">
        <v>44577</v>
      </c>
      <c r="H974" s="278" t="s">
        <v>2511</v>
      </c>
      <c r="I974" s="278" t="s">
        <v>115</v>
      </c>
      <c r="J974" s="278" t="s">
        <v>2512</v>
      </c>
      <c r="K974" s="282">
        <f t="shared" si="9"/>
        <v>1</v>
      </c>
      <c r="L974" s="278">
        <f t="shared" si="10"/>
        <v>2022</v>
      </c>
      <c r="M974" s="282">
        <f t="shared" ca="1" si="11"/>
        <v>2</v>
      </c>
      <c r="N974" s="282">
        <f>MONTH(Таблица10[[#This Row],[Дата погрузки]])</f>
        <v>1</v>
      </c>
      <c r="O974" s="278" t="str">
        <f>Таблица10[[#This Row],[плательщик ЖД тариф]]</f>
        <v>РЖД БА</v>
      </c>
      <c r="P974" s="278"/>
      <c r="Q974" s="278"/>
      <c r="R974" s="278"/>
      <c r="S974" s="278"/>
      <c r="T974" s="278"/>
      <c r="U974" s="278"/>
      <c r="V974" s="278"/>
      <c r="W974" s="278"/>
      <c r="X974" s="278"/>
      <c r="Y974" s="278"/>
      <c r="Z974" s="278"/>
    </row>
    <row r="975" spans="1:26" ht="13.2">
      <c r="A975" s="278" t="s">
        <v>2520</v>
      </c>
      <c r="B975" s="279">
        <v>44575</v>
      </c>
      <c r="C975" s="278" t="s">
        <v>2524</v>
      </c>
      <c r="D975" s="286">
        <v>40</v>
      </c>
      <c r="E975" s="278" t="s">
        <v>1454</v>
      </c>
      <c r="F975" s="280">
        <v>0.54166666666666663</v>
      </c>
      <c r="G975" s="279">
        <v>44577</v>
      </c>
      <c r="H975" s="278" t="s">
        <v>2511</v>
      </c>
      <c r="I975" s="278" t="s">
        <v>115</v>
      </c>
      <c r="J975" s="278" t="s">
        <v>2512</v>
      </c>
      <c r="K975" s="282">
        <f t="shared" si="9"/>
        <v>1</v>
      </c>
      <c r="L975" s="278">
        <f t="shared" si="10"/>
        <v>2022</v>
      </c>
      <c r="M975" s="282">
        <f t="shared" ca="1" si="11"/>
        <v>2</v>
      </c>
      <c r="N975" s="282">
        <f>MONTH(Таблица10[[#This Row],[Дата погрузки]])</f>
        <v>1</v>
      </c>
      <c r="O975" s="278" t="str">
        <f>Таблица10[[#This Row],[плательщик ЖД тариф]]</f>
        <v>РЖД БА</v>
      </c>
      <c r="P975" s="278"/>
      <c r="Q975" s="278"/>
      <c r="R975" s="278"/>
      <c r="S975" s="278"/>
      <c r="T975" s="278"/>
      <c r="U975" s="278"/>
      <c r="V975" s="278"/>
      <c r="W975" s="278"/>
      <c r="X975" s="278"/>
      <c r="Y975" s="278"/>
      <c r="Z975" s="278"/>
    </row>
    <row r="976" spans="1:26" ht="13.2">
      <c r="A976" s="278" t="s">
        <v>2516</v>
      </c>
      <c r="B976" s="279">
        <v>44575</v>
      </c>
      <c r="C976" s="278" t="s">
        <v>2525</v>
      </c>
      <c r="D976" s="286">
        <v>40</v>
      </c>
      <c r="E976" s="278" t="s">
        <v>1454</v>
      </c>
      <c r="F976" s="280">
        <v>0.58333333333333337</v>
      </c>
      <c r="G976" s="279">
        <v>44577</v>
      </c>
      <c r="H976" s="278" t="s">
        <v>2511</v>
      </c>
      <c r="I976" s="278" t="s">
        <v>115</v>
      </c>
      <c r="J976" s="278" t="s">
        <v>2512</v>
      </c>
      <c r="K976" s="282">
        <f t="shared" si="9"/>
        <v>1</v>
      </c>
      <c r="L976" s="278">
        <f t="shared" si="10"/>
        <v>2022</v>
      </c>
      <c r="M976" s="282">
        <f t="shared" ca="1" si="11"/>
        <v>2</v>
      </c>
      <c r="N976" s="282">
        <f>MONTH(Таблица10[[#This Row],[Дата погрузки]])</f>
        <v>1</v>
      </c>
      <c r="O976" s="278" t="str">
        <f>Таблица10[[#This Row],[плательщик ЖД тариф]]</f>
        <v>РЖД БА</v>
      </c>
      <c r="P976" s="278"/>
      <c r="Q976" s="278"/>
      <c r="R976" s="278"/>
      <c r="S976" s="278"/>
      <c r="T976" s="278"/>
      <c r="U976" s="278"/>
      <c r="V976" s="278"/>
      <c r="W976" s="278"/>
      <c r="X976" s="278"/>
      <c r="Y976" s="278"/>
      <c r="Z976" s="278"/>
    </row>
    <row r="977" spans="1:26" ht="13.2">
      <c r="A977" s="278" t="s">
        <v>2514</v>
      </c>
      <c r="B977" s="279">
        <v>44577</v>
      </c>
      <c r="C977" s="278" t="s">
        <v>2526</v>
      </c>
      <c r="D977" s="286">
        <v>40</v>
      </c>
      <c r="E977" s="278" t="s">
        <v>1539</v>
      </c>
      <c r="F977" s="280">
        <v>0.375</v>
      </c>
      <c r="G977" s="279">
        <v>44579</v>
      </c>
      <c r="H977" s="278" t="s">
        <v>7</v>
      </c>
      <c r="I977" s="4" t="s">
        <v>99</v>
      </c>
      <c r="J977" s="278" t="s">
        <v>2512</v>
      </c>
      <c r="K977" s="282">
        <f t="shared" si="9"/>
        <v>1</v>
      </c>
      <c r="L977" s="278">
        <f t="shared" si="10"/>
        <v>2022</v>
      </c>
      <c r="M977" s="282">
        <f t="shared" ca="1" si="11"/>
        <v>2</v>
      </c>
      <c r="N977" s="282">
        <f>MONTH(Таблица10[[#This Row],[Дата погрузки]])</f>
        <v>1</v>
      </c>
      <c r="O977" s="278" t="str">
        <f>Таблица10[[#This Row],[плательщик ЖД тариф]]</f>
        <v>ТрансКонтейнер</v>
      </c>
      <c r="P977" s="278"/>
      <c r="Q977" s="278"/>
      <c r="R977" s="278"/>
      <c r="S977" s="278"/>
      <c r="T977" s="278"/>
      <c r="U977" s="278"/>
      <c r="V977" s="278"/>
      <c r="W977" s="278"/>
      <c r="X977" s="278"/>
      <c r="Y977" s="278"/>
      <c r="Z977" s="278"/>
    </row>
    <row r="978" spans="1:26" ht="13.2">
      <c r="A978" s="278" t="s">
        <v>2527</v>
      </c>
      <c r="B978" s="279">
        <v>44578</v>
      </c>
      <c r="C978" s="278" t="s">
        <v>2528</v>
      </c>
      <c r="D978" s="286">
        <v>40</v>
      </c>
      <c r="E978" s="278" t="s">
        <v>1539</v>
      </c>
      <c r="F978" s="280">
        <v>0.33333333333333331</v>
      </c>
      <c r="G978" s="279">
        <v>44581</v>
      </c>
      <c r="H978" s="278" t="s">
        <v>7</v>
      </c>
      <c r="I978" s="4" t="s">
        <v>99</v>
      </c>
      <c r="J978" s="278" t="s">
        <v>2512</v>
      </c>
      <c r="K978" s="282">
        <f t="shared" si="9"/>
        <v>1</v>
      </c>
      <c r="L978" s="278">
        <f t="shared" si="10"/>
        <v>2022</v>
      </c>
      <c r="M978" s="282">
        <f t="shared" ca="1" si="11"/>
        <v>3</v>
      </c>
      <c r="N978" s="282">
        <f>MONTH(Таблица10[[#This Row],[Дата погрузки]])</f>
        <v>1</v>
      </c>
      <c r="O978" s="278" t="str">
        <f>Таблица10[[#This Row],[плательщик ЖД тариф]]</f>
        <v>ТрансКонтейнер</v>
      </c>
      <c r="P978" s="278"/>
      <c r="Q978" s="278"/>
      <c r="R978" s="278"/>
      <c r="S978" s="278"/>
      <c r="T978" s="278"/>
      <c r="U978" s="278"/>
      <c r="V978" s="278"/>
      <c r="W978" s="278"/>
      <c r="X978" s="278"/>
      <c r="Y978" s="278"/>
      <c r="Z978" s="278"/>
    </row>
    <row r="979" spans="1:26" ht="13.2">
      <c r="A979" s="278" t="s">
        <v>2509</v>
      </c>
      <c r="B979" s="279">
        <v>44578</v>
      </c>
      <c r="C979" s="278" t="s">
        <v>2529</v>
      </c>
      <c r="D979" s="286">
        <v>40</v>
      </c>
      <c r="E979" s="278" t="s">
        <v>1495</v>
      </c>
      <c r="F979" s="280">
        <v>0.41666666666666669</v>
      </c>
      <c r="G979" s="279">
        <v>44581</v>
      </c>
      <c r="H979" s="278" t="s">
        <v>7</v>
      </c>
      <c r="I979" s="4" t="s">
        <v>99</v>
      </c>
      <c r="J979" s="278" t="s">
        <v>2512</v>
      </c>
      <c r="K979" s="282">
        <f t="shared" si="9"/>
        <v>1</v>
      </c>
      <c r="L979" s="278">
        <f t="shared" si="10"/>
        <v>2022</v>
      </c>
      <c r="M979" s="282">
        <f t="shared" ca="1" si="11"/>
        <v>3</v>
      </c>
      <c r="N979" s="282">
        <f>MONTH(Таблица10[[#This Row],[Дата погрузки]])</f>
        <v>1</v>
      </c>
      <c r="O979" s="278" t="str">
        <f>Таблица10[[#This Row],[плательщик ЖД тариф]]</f>
        <v>ТрансКонтейнер</v>
      </c>
      <c r="P979" s="278"/>
      <c r="Q979" s="278"/>
      <c r="R979" s="278"/>
      <c r="S979" s="278"/>
      <c r="T979" s="278"/>
      <c r="U979" s="278"/>
      <c r="V979" s="278"/>
      <c r="W979" s="278"/>
      <c r="X979" s="278"/>
      <c r="Y979" s="278"/>
      <c r="Z979" s="278"/>
    </row>
    <row r="980" spans="1:26" ht="13.2">
      <c r="A980" s="278" t="s">
        <v>2530</v>
      </c>
      <c r="B980" s="279">
        <v>44579</v>
      </c>
      <c r="C980" s="278" t="s">
        <v>2531</v>
      </c>
      <c r="D980" s="286">
        <v>40</v>
      </c>
      <c r="E980" s="278" t="s">
        <v>1501</v>
      </c>
      <c r="F980" s="280"/>
      <c r="G980" s="279">
        <v>44581</v>
      </c>
      <c r="H980" s="278" t="s">
        <v>7</v>
      </c>
      <c r="I980" s="4" t="s">
        <v>99</v>
      </c>
      <c r="J980" s="278" t="s">
        <v>2512</v>
      </c>
      <c r="K980" s="282">
        <f t="shared" si="9"/>
        <v>1</v>
      </c>
      <c r="L980" s="278">
        <f t="shared" si="10"/>
        <v>2022</v>
      </c>
      <c r="M980" s="282">
        <f t="shared" ca="1" si="11"/>
        <v>2</v>
      </c>
      <c r="N980" s="282">
        <f>MONTH(Таблица10[[#This Row],[Дата погрузки]])</f>
        <v>1</v>
      </c>
      <c r="O980" s="278" t="str">
        <f>Таблица10[[#This Row],[плательщик ЖД тариф]]</f>
        <v>ТрансКонтейнер</v>
      </c>
      <c r="P980" s="278"/>
      <c r="Q980" s="278"/>
      <c r="R980" s="278"/>
      <c r="S980" s="278"/>
      <c r="T980" s="278"/>
      <c r="U980" s="278"/>
      <c r="V980" s="278"/>
      <c r="W980" s="278"/>
      <c r="X980" s="278"/>
      <c r="Y980" s="278"/>
      <c r="Z980" s="278"/>
    </row>
    <row r="981" spans="1:26" ht="13.2">
      <c r="A981" s="278" t="s">
        <v>2520</v>
      </c>
      <c r="B981" s="279">
        <v>44579</v>
      </c>
      <c r="C981" s="278" t="s">
        <v>2532</v>
      </c>
      <c r="D981" s="286">
        <v>40</v>
      </c>
      <c r="E981" s="278" t="s">
        <v>1501</v>
      </c>
      <c r="F981" s="280">
        <v>0.54166666666666663</v>
      </c>
      <c r="G981" s="279">
        <v>44581</v>
      </c>
      <c r="H981" s="278" t="s">
        <v>7</v>
      </c>
      <c r="I981" s="4" t="s">
        <v>99</v>
      </c>
      <c r="J981" s="278" t="s">
        <v>2512</v>
      </c>
      <c r="K981" s="282">
        <f t="shared" si="9"/>
        <v>1</v>
      </c>
      <c r="L981" s="278">
        <f t="shared" si="10"/>
        <v>2022</v>
      </c>
      <c r="M981" s="282">
        <f t="shared" ca="1" si="11"/>
        <v>2</v>
      </c>
      <c r="N981" s="282">
        <f>MONTH(Таблица10[[#This Row],[Дата погрузки]])</f>
        <v>1</v>
      </c>
      <c r="O981" s="278" t="str">
        <f>Таблица10[[#This Row],[плательщик ЖД тариф]]</f>
        <v>ТрансКонтейнер</v>
      </c>
      <c r="P981" s="278"/>
      <c r="Q981" s="278"/>
      <c r="R981" s="278"/>
      <c r="S981" s="278"/>
      <c r="T981" s="278"/>
      <c r="U981" s="278"/>
      <c r="V981" s="278"/>
      <c r="W981" s="278"/>
      <c r="X981" s="278"/>
      <c r="Y981" s="278"/>
      <c r="Z981" s="278"/>
    </row>
    <row r="982" spans="1:26" ht="13.2">
      <c r="A982" s="278" t="s">
        <v>2516</v>
      </c>
      <c r="B982" s="279">
        <v>44579</v>
      </c>
      <c r="C982" s="278" t="s">
        <v>2533</v>
      </c>
      <c r="D982" s="286">
        <v>40</v>
      </c>
      <c r="E982" s="278" t="s">
        <v>1501</v>
      </c>
      <c r="F982" s="280">
        <v>0.375</v>
      </c>
      <c r="G982" s="279">
        <v>44581</v>
      </c>
      <c r="H982" s="278" t="s">
        <v>7</v>
      </c>
      <c r="I982" s="4" t="s">
        <v>99</v>
      </c>
      <c r="J982" s="278" t="s">
        <v>2512</v>
      </c>
      <c r="K982" s="282">
        <f t="shared" si="9"/>
        <v>1</v>
      </c>
      <c r="L982" s="278">
        <f t="shared" si="10"/>
        <v>2022</v>
      </c>
      <c r="M982" s="282">
        <f t="shared" ca="1" si="11"/>
        <v>2</v>
      </c>
      <c r="N982" s="282">
        <f>MONTH(Таблица10[[#This Row],[Дата погрузки]])</f>
        <v>1</v>
      </c>
      <c r="O982" s="278" t="str">
        <f>Таблица10[[#This Row],[плательщик ЖД тариф]]</f>
        <v>ТрансКонтейнер</v>
      </c>
      <c r="P982" s="278"/>
      <c r="Q982" s="278"/>
      <c r="R982" s="278"/>
      <c r="S982" s="278"/>
      <c r="T982" s="278"/>
      <c r="U982" s="278"/>
      <c r="V982" s="278"/>
      <c r="W982" s="278"/>
      <c r="X982" s="278"/>
      <c r="Y982" s="278"/>
      <c r="Z982" s="278"/>
    </row>
    <row r="983" spans="1:26" ht="13.2">
      <c r="A983" s="278" t="s">
        <v>2534</v>
      </c>
      <c r="B983" s="279">
        <v>44580</v>
      </c>
      <c r="C983" s="278" t="s">
        <v>2535</v>
      </c>
      <c r="D983" s="286">
        <v>40</v>
      </c>
      <c r="E983" s="278" t="s">
        <v>1454</v>
      </c>
      <c r="F983" s="280"/>
      <c r="G983" s="279">
        <v>44584</v>
      </c>
      <c r="H983" s="278" t="s">
        <v>2511</v>
      </c>
      <c r="I983" s="278" t="s">
        <v>115</v>
      </c>
      <c r="J983" s="278" t="s">
        <v>2512</v>
      </c>
      <c r="K983" s="282">
        <f t="shared" si="9"/>
        <v>1</v>
      </c>
      <c r="L983" s="278">
        <f t="shared" si="10"/>
        <v>2022</v>
      </c>
      <c r="M983" s="282">
        <f t="shared" ca="1" si="11"/>
        <v>4</v>
      </c>
      <c r="N983" s="282">
        <f>MONTH(Таблица10[[#This Row],[Дата погрузки]])</f>
        <v>1</v>
      </c>
      <c r="O983" s="278" t="str">
        <f>Таблица10[[#This Row],[плательщик ЖД тариф]]</f>
        <v>РЖД БА</v>
      </c>
      <c r="P983" s="278"/>
      <c r="Q983" s="278"/>
      <c r="R983" s="278"/>
      <c r="S983" s="278"/>
      <c r="T983" s="278"/>
      <c r="U983" s="278"/>
      <c r="V983" s="278"/>
      <c r="W983" s="278"/>
      <c r="X983" s="278"/>
      <c r="Y983" s="278"/>
      <c r="Z983" s="278"/>
    </row>
    <row r="984" spans="1:26" ht="13.2">
      <c r="A984" s="278" t="s">
        <v>2534</v>
      </c>
      <c r="B984" s="279">
        <v>44580</v>
      </c>
      <c r="C984" s="278" t="s">
        <v>2536</v>
      </c>
      <c r="D984" s="286">
        <v>40</v>
      </c>
      <c r="E984" s="278" t="s">
        <v>1454</v>
      </c>
      <c r="F984" s="280"/>
      <c r="G984" s="279">
        <v>44584</v>
      </c>
      <c r="H984" s="278" t="s">
        <v>2511</v>
      </c>
      <c r="I984" s="278" t="s">
        <v>115</v>
      </c>
      <c r="J984" s="278" t="s">
        <v>2512</v>
      </c>
      <c r="K984" s="282">
        <f t="shared" si="9"/>
        <v>1</v>
      </c>
      <c r="L984" s="278">
        <f t="shared" si="10"/>
        <v>2022</v>
      </c>
      <c r="M984" s="282">
        <f t="shared" ca="1" si="11"/>
        <v>4</v>
      </c>
      <c r="N984" s="282">
        <f>MONTH(Таблица10[[#This Row],[Дата погрузки]])</f>
        <v>1</v>
      </c>
      <c r="O984" s="278" t="str">
        <f>Таблица10[[#This Row],[плательщик ЖД тариф]]</f>
        <v>РЖД БА</v>
      </c>
      <c r="P984" s="278"/>
      <c r="Q984" s="278"/>
      <c r="R984" s="278"/>
      <c r="S984" s="278"/>
      <c r="T984" s="278"/>
      <c r="U984" s="278"/>
      <c r="V984" s="278"/>
      <c r="W984" s="278"/>
      <c r="X984" s="278"/>
      <c r="Y984" s="278"/>
      <c r="Z984" s="278"/>
    </row>
    <row r="985" spans="1:26" ht="13.2">
      <c r="A985" s="278" t="s">
        <v>2516</v>
      </c>
      <c r="B985" s="279">
        <v>44580</v>
      </c>
      <c r="C985" s="278" t="s">
        <v>2537</v>
      </c>
      <c r="D985" s="286">
        <v>40</v>
      </c>
      <c r="E985" s="278" t="s">
        <v>1454</v>
      </c>
      <c r="F985" s="280">
        <v>0.375</v>
      </c>
      <c r="G985" s="279">
        <v>44584</v>
      </c>
      <c r="H985" s="278" t="s">
        <v>2511</v>
      </c>
      <c r="I985" s="278" t="s">
        <v>115</v>
      </c>
      <c r="J985" s="278" t="s">
        <v>2512</v>
      </c>
      <c r="K985" s="282">
        <f t="shared" si="9"/>
        <v>1</v>
      </c>
      <c r="L985" s="278">
        <f t="shared" si="10"/>
        <v>2022</v>
      </c>
      <c r="M985" s="282">
        <f t="shared" ca="1" si="11"/>
        <v>4</v>
      </c>
      <c r="N985" s="282">
        <f>MONTH(Таблица10[[#This Row],[Дата погрузки]])</f>
        <v>1</v>
      </c>
      <c r="O985" s="278" t="str">
        <f>Таблица10[[#This Row],[плательщик ЖД тариф]]</f>
        <v>РЖД БА</v>
      </c>
      <c r="P985" s="278"/>
      <c r="Q985" s="278"/>
      <c r="R985" s="278"/>
      <c r="S985" s="278"/>
      <c r="T985" s="278"/>
      <c r="U985" s="278"/>
      <c r="V985" s="278"/>
      <c r="W985" s="278"/>
      <c r="X985" s="278"/>
      <c r="Y985" s="278"/>
      <c r="Z985" s="278"/>
    </row>
    <row r="986" spans="1:26" ht="13.2">
      <c r="A986" s="278" t="s">
        <v>2516</v>
      </c>
      <c r="B986" s="279">
        <v>44580</v>
      </c>
      <c r="C986" s="278" t="s">
        <v>2538</v>
      </c>
      <c r="D986" s="286">
        <v>40</v>
      </c>
      <c r="E986" s="278" t="s">
        <v>1507</v>
      </c>
      <c r="F986" s="280">
        <v>0.58333333333333337</v>
      </c>
      <c r="G986" s="279">
        <v>44584</v>
      </c>
      <c r="H986" s="278" t="s">
        <v>2511</v>
      </c>
      <c r="I986" s="278" t="s">
        <v>115</v>
      </c>
      <c r="J986" s="278" t="s">
        <v>2512</v>
      </c>
      <c r="K986" s="282">
        <f t="shared" si="9"/>
        <v>1</v>
      </c>
      <c r="L986" s="278">
        <f t="shared" si="10"/>
        <v>2022</v>
      </c>
      <c r="M986" s="282">
        <f t="shared" ca="1" si="11"/>
        <v>4</v>
      </c>
      <c r="N986" s="282">
        <f>MONTH(Таблица10[[#This Row],[Дата погрузки]])</f>
        <v>1</v>
      </c>
      <c r="O986" s="278" t="str">
        <f>Таблица10[[#This Row],[плательщик ЖД тариф]]</f>
        <v>РЖД БА</v>
      </c>
      <c r="P986" s="278"/>
      <c r="Q986" s="278"/>
      <c r="R986" s="278"/>
      <c r="S986" s="278"/>
      <c r="T986" s="278"/>
      <c r="U986" s="278"/>
      <c r="V986" s="278"/>
      <c r="W986" s="278"/>
      <c r="X986" s="278"/>
      <c r="Y986" s="278"/>
      <c r="Z986" s="278"/>
    </row>
    <row r="987" spans="1:26" ht="13.2">
      <c r="A987" s="278" t="s">
        <v>2539</v>
      </c>
      <c r="B987" s="279">
        <v>44581</v>
      </c>
      <c r="C987" s="278" t="s">
        <v>2540</v>
      </c>
      <c r="D987" s="286">
        <v>40</v>
      </c>
      <c r="E987" s="278" t="s">
        <v>1454</v>
      </c>
      <c r="F987" s="280">
        <v>0.125</v>
      </c>
      <c r="G987" s="279">
        <v>44584</v>
      </c>
      <c r="H987" s="278" t="s">
        <v>2511</v>
      </c>
      <c r="I987" s="278" t="s">
        <v>115</v>
      </c>
      <c r="J987" s="278" t="s">
        <v>2512</v>
      </c>
      <c r="K987" s="282">
        <f t="shared" si="9"/>
        <v>1</v>
      </c>
      <c r="L987" s="278">
        <f t="shared" si="10"/>
        <v>2022</v>
      </c>
      <c r="M987" s="282">
        <f t="shared" ca="1" si="11"/>
        <v>3</v>
      </c>
      <c r="N987" s="282">
        <f>MONTH(Таблица10[[#This Row],[Дата погрузки]])</f>
        <v>1</v>
      </c>
      <c r="O987" s="278" t="str">
        <f>Таблица10[[#This Row],[плательщик ЖД тариф]]</f>
        <v>РЖД БА</v>
      </c>
      <c r="P987" s="278"/>
      <c r="Q987" s="278"/>
      <c r="R987" s="278"/>
      <c r="S987" s="278"/>
      <c r="T987" s="278"/>
      <c r="U987" s="278"/>
      <c r="V987" s="278"/>
      <c r="W987" s="278"/>
      <c r="X987" s="278"/>
      <c r="Y987" s="278"/>
      <c r="Z987" s="278"/>
    </row>
    <row r="988" spans="1:26" ht="13.2">
      <c r="A988" s="278" t="s">
        <v>2527</v>
      </c>
      <c r="B988" s="279">
        <v>44581</v>
      </c>
      <c r="C988" s="278" t="s">
        <v>2541</v>
      </c>
      <c r="D988" s="286">
        <v>40</v>
      </c>
      <c r="E988" s="278" t="s">
        <v>1516</v>
      </c>
      <c r="F988" s="280">
        <v>0.41666666666666669</v>
      </c>
      <c r="G988" s="279">
        <v>44584</v>
      </c>
      <c r="H988" s="278" t="s">
        <v>2511</v>
      </c>
      <c r="I988" s="278" t="s">
        <v>115</v>
      </c>
      <c r="J988" s="278" t="s">
        <v>2512</v>
      </c>
      <c r="K988" s="282">
        <f t="shared" si="9"/>
        <v>1</v>
      </c>
      <c r="L988" s="278">
        <f t="shared" si="10"/>
        <v>2022</v>
      </c>
      <c r="M988" s="282">
        <f t="shared" ca="1" si="11"/>
        <v>3</v>
      </c>
      <c r="N988" s="282">
        <f>MONTH(Таблица10[[#This Row],[Дата погрузки]])</f>
        <v>1</v>
      </c>
      <c r="O988" s="278" t="str">
        <f>Таблица10[[#This Row],[плательщик ЖД тариф]]</f>
        <v>РЖД БА</v>
      </c>
      <c r="P988" s="278"/>
      <c r="Q988" s="278"/>
      <c r="R988" s="278"/>
      <c r="S988" s="278"/>
      <c r="T988" s="278"/>
      <c r="U988" s="278"/>
      <c r="V988" s="278"/>
      <c r="W988" s="278"/>
      <c r="X988" s="278"/>
      <c r="Y988" s="278"/>
      <c r="Z988" s="278"/>
    </row>
    <row r="989" spans="1:26" ht="13.2">
      <c r="A989" s="278" t="s">
        <v>2534</v>
      </c>
      <c r="B989" s="279">
        <v>44581</v>
      </c>
      <c r="C989" s="278" t="s">
        <v>2542</v>
      </c>
      <c r="D989" s="286">
        <v>40</v>
      </c>
      <c r="E989" s="278" t="s">
        <v>1516</v>
      </c>
      <c r="F989" s="280"/>
      <c r="G989" s="279">
        <v>44584</v>
      </c>
      <c r="H989" s="278" t="s">
        <v>2511</v>
      </c>
      <c r="I989" s="278" t="s">
        <v>115</v>
      </c>
      <c r="J989" s="278" t="s">
        <v>2512</v>
      </c>
      <c r="K989" s="282">
        <f t="shared" si="9"/>
        <v>1</v>
      </c>
      <c r="L989" s="278">
        <f t="shared" si="10"/>
        <v>2022</v>
      </c>
      <c r="M989" s="282">
        <f t="shared" ca="1" si="11"/>
        <v>3</v>
      </c>
      <c r="N989" s="282">
        <f>MONTH(Таблица10[[#This Row],[Дата погрузки]])</f>
        <v>1</v>
      </c>
      <c r="O989" s="278" t="str">
        <f>Таблица10[[#This Row],[плательщик ЖД тариф]]</f>
        <v>РЖД БА</v>
      </c>
      <c r="P989" s="278"/>
      <c r="Q989" s="278"/>
      <c r="R989" s="278"/>
      <c r="S989" s="278"/>
      <c r="T989" s="278"/>
      <c r="U989" s="278"/>
      <c r="V989" s="278"/>
      <c r="W989" s="278"/>
      <c r="X989" s="278"/>
      <c r="Y989" s="278"/>
      <c r="Z989" s="278"/>
    </row>
    <row r="990" spans="1:26" ht="13.2">
      <c r="A990" s="278" t="s">
        <v>2509</v>
      </c>
      <c r="B990" s="279">
        <v>44581</v>
      </c>
      <c r="C990" s="278" t="s">
        <v>2543</v>
      </c>
      <c r="D990" s="286">
        <v>40</v>
      </c>
      <c r="E990" s="278" t="s">
        <v>1454</v>
      </c>
      <c r="F990" s="280">
        <v>0.54166666666666663</v>
      </c>
      <c r="G990" s="279">
        <v>44584</v>
      </c>
      <c r="H990" s="278" t="s">
        <v>2511</v>
      </c>
      <c r="I990" s="278" t="s">
        <v>115</v>
      </c>
      <c r="J990" s="278" t="s">
        <v>2512</v>
      </c>
      <c r="K990" s="282">
        <f t="shared" si="9"/>
        <v>1</v>
      </c>
      <c r="L990" s="278">
        <f t="shared" si="10"/>
        <v>2022</v>
      </c>
      <c r="M990" s="282">
        <f t="shared" ca="1" si="11"/>
        <v>3</v>
      </c>
      <c r="N990" s="282">
        <f>MONTH(Таблица10[[#This Row],[Дата погрузки]])</f>
        <v>1</v>
      </c>
      <c r="O990" s="278" t="str">
        <f>Таблица10[[#This Row],[плательщик ЖД тариф]]</f>
        <v>РЖД БА</v>
      </c>
      <c r="P990" s="278"/>
      <c r="Q990" s="278"/>
      <c r="R990" s="278"/>
      <c r="S990" s="278"/>
      <c r="T990" s="278"/>
      <c r="U990" s="278"/>
      <c r="V990" s="278"/>
      <c r="W990" s="278"/>
      <c r="X990" s="278"/>
      <c r="Y990" s="278"/>
      <c r="Z990" s="278"/>
    </row>
    <row r="991" spans="1:26" ht="13.2">
      <c r="A991" s="278" t="s">
        <v>2509</v>
      </c>
      <c r="B991" s="279">
        <v>44581</v>
      </c>
      <c r="C991" s="278" t="s">
        <v>2544</v>
      </c>
      <c r="D991" s="286">
        <v>40</v>
      </c>
      <c r="E991" s="278" t="s">
        <v>1454</v>
      </c>
      <c r="F991" s="280">
        <v>0.41666666666666669</v>
      </c>
      <c r="G991" s="279">
        <v>44584</v>
      </c>
      <c r="H991" s="278" t="s">
        <v>2511</v>
      </c>
      <c r="I991" s="278" t="s">
        <v>115</v>
      </c>
      <c r="J991" s="278" t="s">
        <v>2512</v>
      </c>
      <c r="K991" s="282">
        <f t="shared" si="9"/>
        <v>1</v>
      </c>
      <c r="L991" s="278">
        <f t="shared" si="10"/>
        <v>2022</v>
      </c>
      <c r="M991" s="282">
        <f t="shared" ca="1" si="11"/>
        <v>3</v>
      </c>
      <c r="N991" s="282">
        <f>MONTH(Таблица10[[#This Row],[Дата погрузки]])</f>
        <v>1</v>
      </c>
      <c r="O991" s="278" t="str">
        <f>Таблица10[[#This Row],[плательщик ЖД тариф]]</f>
        <v>РЖД БА</v>
      </c>
      <c r="P991" s="278"/>
      <c r="Q991" s="278"/>
      <c r="R991" s="278"/>
      <c r="S991" s="278"/>
      <c r="T991" s="278"/>
      <c r="U991" s="278"/>
      <c r="V991" s="278"/>
      <c r="W991" s="278"/>
      <c r="X991" s="278"/>
      <c r="Y991" s="278"/>
      <c r="Z991" s="278"/>
    </row>
    <row r="992" spans="1:26" ht="13.2">
      <c r="A992" s="278" t="s">
        <v>2516</v>
      </c>
      <c r="B992" s="279">
        <v>44581</v>
      </c>
      <c r="C992" s="278" t="s">
        <v>2545</v>
      </c>
      <c r="D992" s="286">
        <v>40</v>
      </c>
      <c r="E992" s="278" t="s">
        <v>1454</v>
      </c>
      <c r="F992" s="280">
        <v>0.58333333333333337</v>
      </c>
      <c r="G992" s="279">
        <v>44584</v>
      </c>
      <c r="H992" s="278" t="s">
        <v>2511</v>
      </c>
      <c r="I992" s="278" t="s">
        <v>115</v>
      </c>
      <c r="J992" s="278" t="s">
        <v>2512</v>
      </c>
      <c r="K992" s="282">
        <f t="shared" si="9"/>
        <v>1</v>
      </c>
      <c r="L992" s="278">
        <f t="shared" si="10"/>
        <v>2022</v>
      </c>
      <c r="M992" s="282">
        <f t="shared" ca="1" si="11"/>
        <v>3</v>
      </c>
      <c r="N992" s="282">
        <f>MONTH(Таблица10[[#This Row],[Дата погрузки]])</f>
        <v>1</v>
      </c>
      <c r="O992" s="278" t="str">
        <f>Таблица10[[#This Row],[плательщик ЖД тариф]]</f>
        <v>РЖД БА</v>
      </c>
      <c r="P992" s="278"/>
      <c r="Q992" s="278"/>
      <c r="R992" s="278"/>
      <c r="S992" s="278"/>
      <c r="T992" s="278"/>
      <c r="U992" s="278"/>
      <c r="V992" s="278"/>
      <c r="W992" s="278"/>
      <c r="X992" s="278"/>
      <c r="Y992" s="278"/>
      <c r="Z992" s="278"/>
    </row>
    <row r="993" spans="1:26" ht="13.2">
      <c r="A993" s="278" t="s">
        <v>2546</v>
      </c>
      <c r="B993" s="279">
        <v>44581</v>
      </c>
      <c r="C993" s="278" t="s">
        <v>2547</v>
      </c>
      <c r="D993" s="286">
        <v>20</v>
      </c>
      <c r="E993" s="278" t="s">
        <v>1568</v>
      </c>
      <c r="F993" s="280">
        <v>0.58333333333333337</v>
      </c>
      <c r="G993" s="279">
        <v>44587</v>
      </c>
      <c r="H993" s="278" t="s">
        <v>6</v>
      </c>
      <c r="I993" s="278" t="s">
        <v>118</v>
      </c>
      <c r="J993" s="278" t="s">
        <v>2512</v>
      </c>
      <c r="K993" s="282">
        <f t="shared" si="9"/>
        <v>1</v>
      </c>
      <c r="L993" s="278">
        <f t="shared" si="10"/>
        <v>2022</v>
      </c>
      <c r="M993" s="282">
        <f t="shared" ca="1" si="11"/>
        <v>6</v>
      </c>
      <c r="N993" s="282">
        <f>MONTH(Таблица10[[#This Row],[Дата погрузки]])</f>
        <v>1</v>
      </c>
      <c r="O993" s="278" t="str">
        <f>Таблица10[[#This Row],[плательщик ЖД тариф]]</f>
        <v>Феско</v>
      </c>
      <c r="P993" s="278"/>
      <c r="Q993" s="278"/>
      <c r="R993" s="278"/>
      <c r="S993" s="278"/>
      <c r="T993" s="278"/>
      <c r="U993" s="278"/>
      <c r="V993" s="278"/>
      <c r="W993" s="278"/>
      <c r="X993" s="278"/>
      <c r="Y993" s="278"/>
      <c r="Z993" s="278"/>
    </row>
    <row r="994" spans="1:26" ht="13.2">
      <c r="A994" s="278" t="s">
        <v>2530</v>
      </c>
      <c r="B994" s="279">
        <v>44582</v>
      </c>
      <c r="C994" s="278" t="s">
        <v>2548</v>
      </c>
      <c r="D994" s="286">
        <v>40</v>
      </c>
      <c r="E994" s="278" t="s">
        <v>1507</v>
      </c>
      <c r="F994" s="280"/>
      <c r="G994" s="279">
        <v>44584</v>
      </c>
      <c r="H994" s="278" t="s">
        <v>2511</v>
      </c>
      <c r="I994" s="278" t="s">
        <v>115</v>
      </c>
      <c r="J994" s="278" t="s">
        <v>2512</v>
      </c>
      <c r="K994" s="282">
        <f t="shared" si="9"/>
        <v>1</v>
      </c>
      <c r="L994" s="278">
        <f t="shared" si="10"/>
        <v>2022</v>
      </c>
      <c r="M994" s="282">
        <f t="shared" ca="1" si="11"/>
        <v>2</v>
      </c>
      <c r="N994" s="282">
        <f>MONTH(Таблица10[[#This Row],[Дата погрузки]])</f>
        <v>1</v>
      </c>
      <c r="O994" s="278" t="str">
        <f>Таблица10[[#This Row],[плательщик ЖД тариф]]</f>
        <v>РЖД БА</v>
      </c>
      <c r="P994" s="278"/>
      <c r="Q994" s="278"/>
      <c r="R994" s="278"/>
      <c r="S994" s="278"/>
      <c r="T994" s="278"/>
      <c r="U994" s="278"/>
      <c r="V994" s="278"/>
      <c r="W994" s="278"/>
      <c r="X994" s="278"/>
      <c r="Y994" s="278"/>
      <c r="Z994" s="278"/>
    </row>
    <row r="995" spans="1:26" ht="13.2">
      <c r="A995" s="278" t="s">
        <v>2514</v>
      </c>
      <c r="B995" s="279">
        <v>44582</v>
      </c>
      <c r="C995" s="278" t="s">
        <v>2549</v>
      </c>
      <c r="D995" s="286">
        <v>40</v>
      </c>
      <c r="E995" s="278" t="s">
        <v>1465</v>
      </c>
      <c r="F995" s="280">
        <v>0.41666666666666669</v>
      </c>
      <c r="G995" s="279">
        <v>44584</v>
      </c>
      <c r="H995" s="278" t="s">
        <v>2511</v>
      </c>
      <c r="I995" s="278" t="s">
        <v>115</v>
      </c>
      <c r="J995" s="278" t="s">
        <v>2512</v>
      </c>
      <c r="K995" s="282">
        <f t="shared" si="9"/>
        <v>1</v>
      </c>
      <c r="L995" s="278">
        <f t="shared" si="10"/>
        <v>2022</v>
      </c>
      <c r="M995" s="282">
        <f t="shared" ca="1" si="11"/>
        <v>2</v>
      </c>
      <c r="N995" s="282">
        <f>MONTH(Таблица10[[#This Row],[Дата погрузки]])</f>
        <v>1</v>
      </c>
      <c r="O995" s="278" t="str">
        <f>Таблица10[[#This Row],[плательщик ЖД тариф]]</f>
        <v>РЖД БА</v>
      </c>
      <c r="P995" s="278"/>
      <c r="Q995" s="278"/>
      <c r="R995" s="278"/>
      <c r="S995" s="278"/>
      <c r="T995" s="278"/>
      <c r="U995" s="278"/>
      <c r="V995" s="278"/>
      <c r="W995" s="278"/>
      <c r="X995" s="278"/>
      <c r="Y995" s="278"/>
      <c r="Z995" s="278"/>
    </row>
    <row r="996" spans="1:26" ht="13.2">
      <c r="A996" s="278" t="s">
        <v>2516</v>
      </c>
      <c r="B996" s="279">
        <v>44582</v>
      </c>
      <c r="C996" s="278" t="s">
        <v>2550</v>
      </c>
      <c r="D996" s="286">
        <v>40</v>
      </c>
      <c r="E996" s="278" t="s">
        <v>1470</v>
      </c>
      <c r="F996" s="280">
        <v>0.58333333333333337</v>
      </c>
      <c r="G996" s="279">
        <v>44584</v>
      </c>
      <c r="H996" s="278" t="s">
        <v>2511</v>
      </c>
      <c r="I996" s="278" t="s">
        <v>115</v>
      </c>
      <c r="J996" s="278" t="s">
        <v>2512</v>
      </c>
      <c r="K996" s="282">
        <f t="shared" si="9"/>
        <v>1</v>
      </c>
      <c r="L996" s="278">
        <f t="shared" si="10"/>
        <v>2022</v>
      </c>
      <c r="M996" s="282">
        <f t="shared" ca="1" si="11"/>
        <v>2</v>
      </c>
      <c r="N996" s="282">
        <f>MONTH(Таблица10[[#This Row],[Дата погрузки]])</f>
        <v>1</v>
      </c>
      <c r="O996" s="278" t="str">
        <f>Таблица10[[#This Row],[плательщик ЖД тариф]]</f>
        <v>РЖД БА</v>
      </c>
      <c r="P996" s="278"/>
      <c r="Q996" s="278"/>
      <c r="R996" s="278"/>
      <c r="S996" s="278"/>
      <c r="T996" s="278"/>
      <c r="U996" s="278"/>
      <c r="V996" s="278"/>
      <c r="W996" s="278"/>
      <c r="X996" s="278"/>
      <c r="Y996" s="278"/>
      <c r="Z996" s="278"/>
    </row>
    <row r="997" spans="1:26" ht="13.2">
      <c r="A997" s="278" t="s">
        <v>2516</v>
      </c>
      <c r="B997" s="279">
        <v>44582</v>
      </c>
      <c r="C997" s="278" t="s">
        <v>2551</v>
      </c>
      <c r="D997" s="286">
        <v>40</v>
      </c>
      <c r="E997" s="278" t="s">
        <v>1454</v>
      </c>
      <c r="F997" s="280">
        <v>0.375</v>
      </c>
      <c r="G997" s="279">
        <v>44584</v>
      </c>
      <c r="H997" s="278" t="s">
        <v>2511</v>
      </c>
      <c r="I997" s="278" t="s">
        <v>115</v>
      </c>
      <c r="J997" s="278" t="s">
        <v>2512</v>
      </c>
      <c r="K997" s="282">
        <f t="shared" si="9"/>
        <v>1</v>
      </c>
      <c r="L997" s="278">
        <f t="shared" si="10"/>
        <v>2022</v>
      </c>
      <c r="M997" s="282">
        <f t="shared" ca="1" si="11"/>
        <v>2</v>
      </c>
      <c r="N997" s="282">
        <f>MONTH(Таблица10[[#This Row],[Дата погрузки]])</f>
        <v>1</v>
      </c>
      <c r="O997" s="278" t="str">
        <f>Таблица10[[#This Row],[плательщик ЖД тариф]]</f>
        <v>РЖД БА</v>
      </c>
      <c r="P997" s="278"/>
      <c r="Q997" s="278"/>
      <c r="R997" s="278"/>
      <c r="S997" s="278"/>
      <c r="T997" s="278"/>
      <c r="U997" s="278"/>
      <c r="V997" s="278"/>
      <c r="W997" s="278"/>
      <c r="X997" s="278"/>
      <c r="Y997" s="278"/>
      <c r="Z997" s="278"/>
    </row>
    <row r="998" spans="1:26" ht="13.2">
      <c r="A998" s="278" t="s">
        <v>2552</v>
      </c>
      <c r="B998" s="279">
        <v>44582</v>
      </c>
      <c r="C998" s="278" t="s">
        <v>2553</v>
      </c>
      <c r="D998" s="286">
        <v>40</v>
      </c>
      <c r="E998" s="278" t="s">
        <v>1454</v>
      </c>
      <c r="F998" s="280">
        <v>0.41666666666666669</v>
      </c>
      <c r="G998" s="279">
        <v>44584</v>
      </c>
      <c r="H998" s="278" t="s">
        <v>2511</v>
      </c>
      <c r="I998" s="278" t="s">
        <v>115</v>
      </c>
      <c r="J998" s="278" t="s">
        <v>2512</v>
      </c>
      <c r="K998" s="282">
        <f t="shared" si="9"/>
        <v>1</v>
      </c>
      <c r="L998" s="278">
        <f t="shared" si="10"/>
        <v>2022</v>
      </c>
      <c r="M998" s="282">
        <f t="shared" ca="1" si="11"/>
        <v>2</v>
      </c>
      <c r="N998" s="282">
        <f>MONTH(Таблица10[[#This Row],[Дата погрузки]])</f>
        <v>1</v>
      </c>
      <c r="O998" s="278" t="str">
        <f>Таблица10[[#This Row],[плательщик ЖД тариф]]</f>
        <v>РЖД БА</v>
      </c>
      <c r="P998" s="278"/>
      <c r="Q998" s="278"/>
      <c r="R998" s="278"/>
      <c r="S998" s="278"/>
      <c r="T998" s="278"/>
      <c r="U998" s="278"/>
      <c r="V998" s="278"/>
      <c r="W998" s="278"/>
      <c r="X998" s="278"/>
      <c r="Y998" s="278"/>
      <c r="Z998" s="278"/>
    </row>
    <row r="999" spans="1:26" ht="13.2">
      <c r="A999" s="278" t="s">
        <v>2554</v>
      </c>
      <c r="B999" s="279">
        <v>44582</v>
      </c>
      <c r="C999" s="278" t="s">
        <v>2555</v>
      </c>
      <c r="D999" s="286">
        <v>40</v>
      </c>
      <c r="E999" s="278" t="s">
        <v>1507</v>
      </c>
      <c r="F999" s="280">
        <v>0.375</v>
      </c>
      <c r="G999" s="279">
        <v>44584</v>
      </c>
      <c r="H999" s="278" t="s">
        <v>2511</v>
      </c>
      <c r="I999" s="278" t="s">
        <v>115</v>
      </c>
      <c r="J999" s="278" t="s">
        <v>2512</v>
      </c>
      <c r="K999" s="282">
        <f t="shared" si="9"/>
        <v>1</v>
      </c>
      <c r="L999" s="278">
        <f t="shared" si="10"/>
        <v>2022</v>
      </c>
      <c r="M999" s="282">
        <f t="shared" ca="1" si="11"/>
        <v>2</v>
      </c>
      <c r="N999" s="282">
        <f>MONTH(Таблица10[[#This Row],[Дата погрузки]])</f>
        <v>1</v>
      </c>
      <c r="O999" s="278" t="str">
        <f>Таблица10[[#This Row],[плательщик ЖД тариф]]</f>
        <v>РЖД БА</v>
      </c>
      <c r="P999" s="278"/>
      <c r="Q999" s="278"/>
      <c r="R999" s="278"/>
      <c r="S999" s="278"/>
      <c r="T999" s="278"/>
      <c r="U999" s="278"/>
      <c r="V999" s="278"/>
      <c r="W999" s="278"/>
      <c r="X999" s="278"/>
      <c r="Y999" s="278"/>
      <c r="Z999" s="278"/>
    </row>
    <row r="1000" spans="1:26" ht="13.2">
      <c r="A1000" s="278" t="s">
        <v>2556</v>
      </c>
      <c r="B1000" s="279">
        <v>44582</v>
      </c>
      <c r="C1000" s="278" t="s">
        <v>2557</v>
      </c>
      <c r="D1000" s="286">
        <v>40</v>
      </c>
      <c r="E1000" s="278" t="s">
        <v>1454</v>
      </c>
      <c r="F1000" s="280"/>
      <c r="G1000" s="279">
        <v>44588</v>
      </c>
      <c r="H1000" s="278" t="s">
        <v>2511</v>
      </c>
      <c r="I1000" s="278" t="s">
        <v>115</v>
      </c>
      <c r="J1000" s="278" t="s">
        <v>2512</v>
      </c>
      <c r="K1000" s="282">
        <f t="shared" si="9"/>
        <v>1</v>
      </c>
      <c r="L1000" s="278">
        <f t="shared" si="10"/>
        <v>2022</v>
      </c>
      <c r="M1000" s="282">
        <f t="shared" ca="1" si="11"/>
        <v>6</v>
      </c>
      <c r="N1000" s="282">
        <f>MONTH(Таблица10[[#This Row],[Дата погрузки]])</f>
        <v>1</v>
      </c>
      <c r="O1000" s="278" t="str">
        <f>Таблица10[[#This Row],[плательщик ЖД тариф]]</f>
        <v>РЖД БА</v>
      </c>
      <c r="P1000" s="278"/>
      <c r="Q1000" s="278"/>
      <c r="R1000" s="278"/>
      <c r="S1000" s="278"/>
      <c r="T1000" s="278"/>
      <c r="U1000" s="278"/>
      <c r="V1000" s="278"/>
      <c r="W1000" s="278"/>
      <c r="X1000" s="278"/>
      <c r="Y1000" s="278"/>
      <c r="Z1000" s="278"/>
    </row>
    <row r="1001" spans="1:26" ht="13.2">
      <c r="A1001" s="278" t="s">
        <v>2534</v>
      </c>
      <c r="B1001" s="279">
        <v>44583</v>
      </c>
      <c r="C1001" s="278" t="s">
        <v>2558</v>
      </c>
      <c r="D1001" s="286">
        <v>40</v>
      </c>
      <c r="E1001" s="278" t="s">
        <v>1468</v>
      </c>
      <c r="F1001" s="280">
        <v>0.45833333333333331</v>
      </c>
      <c r="G1001" s="279">
        <v>44586</v>
      </c>
      <c r="H1001" s="278" t="s">
        <v>5</v>
      </c>
      <c r="I1001" s="278" t="s">
        <v>117</v>
      </c>
      <c r="J1001" s="278" t="s">
        <v>2512</v>
      </c>
      <c r="K1001" s="282">
        <f t="shared" si="9"/>
        <v>1</v>
      </c>
      <c r="L1001" s="278">
        <f t="shared" si="10"/>
        <v>2022</v>
      </c>
      <c r="M1001" s="282">
        <f t="shared" ca="1" si="11"/>
        <v>3</v>
      </c>
      <c r="N1001" s="282">
        <f>MONTH(Таблица10[[#This Row],[Дата погрузки]])</f>
        <v>1</v>
      </c>
      <c r="O1001" s="278" t="str">
        <f>Таблица10[[#This Row],[плательщик ЖД тариф]]</f>
        <v>Евросиб</v>
      </c>
      <c r="P1001" s="278"/>
      <c r="Q1001" s="278"/>
      <c r="R1001" s="278"/>
      <c r="S1001" s="278"/>
      <c r="T1001" s="278"/>
      <c r="U1001" s="278"/>
      <c r="V1001" s="278"/>
      <c r="W1001" s="278"/>
      <c r="X1001" s="278"/>
      <c r="Y1001" s="278"/>
      <c r="Z1001" s="278"/>
    </row>
    <row r="1002" spans="1:26" ht="13.2">
      <c r="A1002" s="278" t="s">
        <v>2559</v>
      </c>
      <c r="B1002" s="279">
        <v>44584</v>
      </c>
      <c r="C1002" s="278" t="s">
        <v>2560</v>
      </c>
      <c r="D1002" s="286">
        <v>40</v>
      </c>
      <c r="E1002" s="278" t="s">
        <v>1468</v>
      </c>
      <c r="F1002" s="280">
        <v>0.375</v>
      </c>
      <c r="G1002" s="279">
        <v>44587</v>
      </c>
      <c r="H1002" s="278" t="s">
        <v>5</v>
      </c>
      <c r="I1002" s="278" t="s">
        <v>117</v>
      </c>
      <c r="J1002" s="278" t="s">
        <v>2512</v>
      </c>
      <c r="K1002" s="282">
        <f t="shared" si="9"/>
        <v>1</v>
      </c>
      <c r="L1002" s="278">
        <f t="shared" si="10"/>
        <v>2022</v>
      </c>
      <c r="M1002" s="282">
        <f t="shared" ca="1" si="11"/>
        <v>3</v>
      </c>
      <c r="N1002" s="282">
        <f>MONTH(Таблица10[[#This Row],[Дата погрузки]])</f>
        <v>1</v>
      </c>
      <c r="O1002" s="278" t="str">
        <f>Таблица10[[#This Row],[плательщик ЖД тариф]]</f>
        <v>Евросиб</v>
      </c>
      <c r="P1002" s="278"/>
      <c r="Q1002" s="278"/>
      <c r="R1002" s="278"/>
      <c r="S1002" s="278"/>
      <c r="T1002" s="278"/>
      <c r="U1002" s="278"/>
      <c r="V1002" s="278"/>
      <c r="W1002" s="278"/>
      <c r="X1002" s="278"/>
      <c r="Y1002" s="278"/>
      <c r="Z1002" s="278"/>
    </row>
    <row r="1003" spans="1:26" ht="13.2">
      <c r="A1003" s="278" t="s">
        <v>2534</v>
      </c>
      <c r="B1003" s="279">
        <v>44585</v>
      </c>
      <c r="C1003" s="292" t="s">
        <v>2561</v>
      </c>
      <c r="D1003" s="286">
        <v>40</v>
      </c>
      <c r="E1003" s="278" t="s">
        <v>1468</v>
      </c>
      <c r="F1003" s="280"/>
      <c r="G1003" s="279">
        <v>44587</v>
      </c>
      <c r="H1003" s="278" t="s">
        <v>5</v>
      </c>
      <c r="I1003" s="278" t="s">
        <v>117</v>
      </c>
      <c r="J1003" s="278" t="s">
        <v>2512</v>
      </c>
      <c r="K1003" s="282">
        <f t="shared" si="9"/>
        <v>1</v>
      </c>
      <c r="L1003" s="278">
        <f t="shared" si="10"/>
        <v>2022</v>
      </c>
      <c r="M1003" s="282">
        <f t="shared" ca="1" si="11"/>
        <v>2</v>
      </c>
      <c r="N1003" s="282">
        <f>MONTH(Таблица10[[#This Row],[Дата погрузки]])</f>
        <v>1</v>
      </c>
      <c r="O1003" s="278" t="str">
        <f>Таблица10[[#This Row],[плательщик ЖД тариф]]</f>
        <v>Евросиб</v>
      </c>
      <c r="P1003" s="278"/>
      <c r="Q1003" s="278"/>
      <c r="R1003" s="278"/>
      <c r="S1003" s="278"/>
      <c r="T1003" s="278"/>
      <c r="U1003" s="278"/>
      <c r="V1003" s="278"/>
      <c r="W1003" s="278"/>
      <c r="X1003" s="278"/>
      <c r="Y1003" s="278"/>
      <c r="Z1003" s="278"/>
    </row>
    <row r="1004" spans="1:26" ht="13.2">
      <c r="A1004" s="278" t="s">
        <v>2509</v>
      </c>
      <c r="B1004" s="279">
        <v>44585</v>
      </c>
      <c r="C1004" s="278" t="s">
        <v>2562</v>
      </c>
      <c r="D1004" s="286">
        <v>40</v>
      </c>
      <c r="E1004" s="278" t="s">
        <v>1741</v>
      </c>
      <c r="F1004" s="280">
        <v>0.41666666666666669</v>
      </c>
      <c r="G1004" s="279">
        <v>44587</v>
      </c>
      <c r="H1004" s="278" t="s">
        <v>5</v>
      </c>
      <c r="I1004" s="278" t="s">
        <v>117</v>
      </c>
      <c r="J1004" s="278" t="s">
        <v>2512</v>
      </c>
      <c r="K1004" s="282">
        <f t="shared" si="9"/>
        <v>1</v>
      </c>
      <c r="L1004" s="278">
        <f t="shared" si="10"/>
        <v>2022</v>
      </c>
      <c r="M1004" s="282">
        <f t="shared" ca="1" si="11"/>
        <v>2</v>
      </c>
      <c r="N1004" s="282">
        <f>MONTH(Таблица10[[#This Row],[Дата погрузки]])</f>
        <v>1</v>
      </c>
      <c r="O1004" s="278" t="str">
        <f>Таблица10[[#This Row],[плательщик ЖД тариф]]</f>
        <v>Евросиб</v>
      </c>
      <c r="P1004" s="278"/>
      <c r="Q1004" s="278"/>
      <c r="R1004" s="278"/>
      <c r="S1004" s="278"/>
      <c r="T1004" s="278"/>
      <c r="U1004" s="278"/>
      <c r="V1004" s="278"/>
      <c r="W1004" s="278"/>
      <c r="X1004" s="278"/>
      <c r="Y1004" s="278"/>
      <c r="Z1004" s="278"/>
    </row>
    <row r="1005" spans="1:26" ht="13.2">
      <c r="A1005" s="278" t="s">
        <v>2516</v>
      </c>
      <c r="B1005" s="279">
        <v>44585</v>
      </c>
      <c r="C1005" s="278" t="s">
        <v>2563</v>
      </c>
      <c r="D1005" s="286">
        <v>40</v>
      </c>
      <c r="E1005" s="278" t="s">
        <v>1741</v>
      </c>
      <c r="F1005" s="280">
        <v>0.375</v>
      </c>
      <c r="G1005" s="279">
        <v>44587</v>
      </c>
      <c r="H1005" s="278" t="s">
        <v>5</v>
      </c>
      <c r="I1005" s="278" t="s">
        <v>117</v>
      </c>
      <c r="J1005" s="278" t="s">
        <v>2512</v>
      </c>
      <c r="K1005" s="282">
        <f t="shared" si="9"/>
        <v>1</v>
      </c>
      <c r="L1005" s="278">
        <f t="shared" si="10"/>
        <v>2022</v>
      </c>
      <c r="M1005" s="282">
        <f t="shared" ca="1" si="11"/>
        <v>2</v>
      </c>
      <c r="N1005" s="282">
        <f>MONTH(Таблица10[[#This Row],[Дата погрузки]])</f>
        <v>1</v>
      </c>
      <c r="O1005" s="278" t="str">
        <f>Таблица10[[#This Row],[плательщик ЖД тариф]]</f>
        <v>Евросиб</v>
      </c>
      <c r="P1005" s="278"/>
      <c r="Q1005" s="278"/>
      <c r="R1005" s="278"/>
      <c r="S1005" s="278"/>
      <c r="T1005" s="278"/>
      <c r="U1005" s="278"/>
      <c r="V1005" s="278"/>
      <c r="W1005" s="278"/>
      <c r="X1005" s="278"/>
      <c r="Y1005" s="278"/>
      <c r="Z1005" s="278"/>
    </row>
    <row r="1006" spans="1:26" ht="13.2">
      <c r="A1006" s="278" t="s">
        <v>2516</v>
      </c>
      <c r="B1006" s="279">
        <v>44585</v>
      </c>
      <c r="C1006" s="278" t="s">
        <v>2564</v>
      </c>
      <c r="D1006" s="286">
        <v>40</v>
      </c>
      <c r="E1006" s="278" t="s">
        <v>1465</v>
      </c>
      <c r="F1006" s="280">
        <v>0.33333333333333331</v>
      </c>
      <c r="G1006" s="279">
        <v>44587</v>
      </c>
      <c r="H1006" s="278" t="s">
        <v>5</v>
      </c>
      <c r="I1006" s="278" t="s">
        <v>117</v>
      </c>
      <c r="J1006" s="278" t="s">
        <v>2512</v>
      </c>
      <c r="K1006" s="282">
        <f t="shared" si="9"/>
        <v>1</v>
      </c>
      <c r="L1006" s="278">
        <f t="shared" si="10"/>
        <v>2022</v>
      </c>
      <c r="M1006" s="282">
        <f t="shared" ca="1" si="11"/>
        <v>2</v>
      </c>
      <c r="N1006" s="282">
        <f>MONTH(Таблица10[[#This Row],[Дата погрузки]])</f>
        <v>1</v>
      </c>
      <c r="O1006" s="278" t="str">
        <f>Таблица10[[#This Row],[плательщик ЖД тариф]]</f>
        <v>Евросиб</v>
      </c>
      <c r="P1006" s="278"/>
      <c r="Q1006" s="278"/>
      <c r="R1006" s="278"/>
      <c r="S1006" s="278"/>
      <c r="T1006" s="278"/>
      <c r="U1006" s="278"/>
      <c r="V1006" s="278"/>
      <c r="W1006" s="278"/>
      <c r="X1006" s="278"/>
      <c r="Y1006" s="278"/>
      <c r="Z1006" s="278"/>
    </row>
    <row r="1007" spans="1:26" ht="13.2">
      <c r="A1007" s="278" t="s">
        <v>2554</v>
      </c>
      <c r="B1007" s="279">
        <v>44586</v>
      </c>
      <c r="C1007" s="278" t="s">
        <v>2565</v>
      </c>
      <c r="D1007" s="286">
        <v>40</v>
      </c>
      <c r="E1007" s="278" t="s">
        <v>1465</v>
      </c>
      <c r="F1007" s="280">
        <v>0.375</v>
      </c>
      <c r="G1007" s="279">
        <v>44587</v>
      </c>
      <c r="H1007" s="278" t="s">
        <v>5</v>
      </c>
      <c r="I1007" s="278" t="s">
        <v>117</v>
      </c>
      <c r="J1007" s="278" t="s">
        <v>2512</v>
      </c>
      <c r="K1007" s="282">
        <f t="shared" si="9"/>
        <v>1</v>
      </c>
      <c r="L1007" s="278">
        <f t="shared" si="10"/>
        <v>2022</v>
      </c>
      <c r="M1007" s="282">
        <f t="shared" ca="1" si="11"/>
        <v>1</v>
      </c>
      <c r="N1007" s="282">
        <f>MONTH(Таблица10[[#This Row],[Дата погрузки]])</f>
        <v>1</v>
      </c>
      <c r="O1007" s="278" t="str">
        <f>Таблица10[[#This Row],[плательщик ЖД тариф]]</f>
        <v>Евросиб</v>
      </c>
      <c r="P1007" s="278"/>
      <c r="Q1007" s="278"/>
      <c r="R1007" s="278"/>
      <c r="S1007" s="278"/>
      <c r="T1007" s="278"/>
      <c r="U1007" s="278"/>
      <c r="V1007" s="278"/>
      <c r="W1007" s="278"/>
      <c r="X1007" s="278"/>
      <c r="Y1007" s="278"/>
      <c r="Z1007" s="278"/>
    </row>
    <row r="1008" spans="1:26" ht="13.2">
      <c r="A1008" s="278" t="s">
        <v>2514</v>
      </c>
      <c r="B1008" s="279">
        <v>44587</v>
      </c>
      <c r="C1008" s="278" t="s">
        <v>2566</v>
      </c>
      <c r="D1008" s="286">
        <v>40</v>
      </c>
      <c r="E1008" s="278" t="s">
        <v>1465</v>
      </c>
      <c r="F1008" s="280" t="s">
        <v>2567</v>
      </c>
      <c r="G1008" s="279">
        <v>44593</v>
      </c>
      <c r="H1008" s="278" t="s">
        <v>5</v>
      </c>
      <c r="I1008" s="278" t="s">
        <v>117</v>
      </c>
      <c r="J1008" s="278" t="s">
        <v>2512</v>
      </c>
      <c r="K1008" s="282">
        <f t="shared" si="9"/>
        <v>1</v>
      </c>
      <c r="L1008" s="278">
        <f t="shared" si="10"/>
        <v>2022</v>
      </c>
      <c r="M1008" s="282">
        <f t="shared" ca="1" si="11"/>
        <v>6</v>
      </c>
      <c r="N1008" s="282">
        <f>MONTH(Таблица10[[#This Row],[Дата погрузки]])</f>
        <v>1</v>
      </c>
      <c r="O1008" s="278" t="str">
        <f>Таблица10[[#This Row],[плательщик ЖД тариф]]</f>
        <v>Евросиб</v>
      </c>
      <c r="P1008" s="278"/>
      <c r="Q1008" s="278"/>
      <c r="R1008" s="278"/>
      <c r="S1008" s="278"/>
      <c r="T1008" s="278"/>
      <c r="U1008" s="278"/>
      <c r="V1008" s="278"/>
      <c r="W1008" s="278"/>
      <c r="X1008" s="278"/>
      <c r="Y1008" s="278"/>
      <c r="Z1008" s="278"/>
    </row>
    <row r="1009" spans="1:26" ht="13.2">
      <c r="A1009" s="278" t="s">
        <v>2552</v>
      </c>
      <c r="B1009" s="279">
        <v>44587</v>
      </c>
      <c r="C1009" s="278" t="s">
        <v>2568</v>
      </c>
      <c r="D1009" s="286">
        <v>40</v>
      </c>
      <c r="E1009" s="278" t="s">
        <v>1468</v>
      </c>
      <c r="F1009" s="280">
        <v>0.33333333333333331</v>
      </c>
      <c r="G1009" s="279">
        <v>44593</v>
      </c>
      <c r="H1009" s="278" t="s">
        <v>5</v>
      </c>
      <c r="I1009" s="278" t="s">
        <v>117</v>
      </c>
      <c r="J1009" s="278" t="s">
        <v>2512</v>
      </c>
      <c r="K1009" s="282">
        <f t="shared" si="9"/>
        <v>1</v>
      </c>
      <c r="L1009" s="278">
        <f t="shared" si="10"/>
        <v>2022</v>
      </c>
      <c r="M1009" s="282">
        <f t="shared" ca="1" si="11"/>
        <v>6</v>
      </c>
      <c r="N1009" s="282">
        <f>MONTH(Таблица10[[#This Row],[Дата погрузки]])</f>
        <v>1</v>
      </c>
      <c r="O1009" s="278" t="str">
        <f>Таблица10[[#This Row],[плательщик ЖД тариф]]</f>
        <v>Евросиб</v>
      </c>
      <c r="P1009" s="278"/>
      <c r="Q1009" s="278"/>
      <c r="R1009" s="278"/>
      <c r="S1009" s="278"/>
      <c r="T1009" s="278"/>
      <c r="U1009" s="278"/>
      <c r="V1009" s="278"/>
      <c r="W1009" s="278"/>
      <c r="X1009" s="278"/>
      <c r="Y1009" s="278"/>
      <c r="Z1009" s="278"/>
    </row>
    <row r="1010" spans="1:26" ht="13.2">
      <c r="A1010" s="278" t="s">
        <v>2552</v>
      </c>
      <c r="B1010" s="279">
        <v>44587</v>
      </c>
      <c r="C1010" s="278" t="s">
        <v>2569</v>
      </c>
      <c r="D1010" s="286">
        <v>40</v>
      </c>
      <c r="E1010" s="278" t="s">
        <v>1468</v>
      </c>
      <c r="F1010" s="280">
        <v>0.41666666666666669</v>
      </c>
      <c r="G1010" s="279">
        <v>44593</v>
      </c>
      <c r="H1010" s="278" t="s">
        <v>5</v>
      </c>
      <c r="I1010" s="278" t="s">
        <v>117</v>
      </c>
      <c r="J1010" s="278" t="s">
        <v>2512</v>
      </c>
      <c r="K1010" s="282">
        <f t="shared" si="9"/>
        <v>1</v>
      </c>
      <c r="L1010" s="278">
        <f t="shared" si="10"/>
        <v>2022</v>
      </c>
      <c r="M1010" s="282">
        <f t="shared" ca="1" si="11"/>
        <v>6</v>
      </c>
      <c r="N1010" s="282">
        <f>MONTH(Таблица10[[#This Row],[Дата погрузки]])</f>
        <v>1</v>
      </c>
      <c r="O1010" s="278" t="str">
        <f>Таблица10[[#This Row],[плательщик ЖД тариф]]</f>
        <v>Евросиб</v>
      </c>
      <c r="P1010" s="278"/>
      <c r="Q1010" s="278"/>
      <c r="R1010" s="278"/>
      <c r="S1010" s="278"/>
      <c r="T1010" s="278"/>
      <c r="U1010" s="278"/>
      <c r="V1010" s="278"/>
      <c r="W1010" s="278"/>
      <c r="X1010" s="278"/>
      <c r="Y1010" s="278"/>
      <c r="Z1010" s="278"/>
    </row>
    <row r="1011" spans="1:26" ht="13.2">
      <c r="A1011" s="278" t="s">
        <v>2552</v>
      </c>
      <c r="B1011" s="279">
        <v>44587</v>
      </c>
      <c r="C1011" s="278" t="s">
        <v>2570</v>
      </c>
      <c r="D1011" s="286">
        <v>40</v>
      </c>
      <c r="E1011" s="278" t="s">
        <v>1468</v>
      </c>
      <c r="F1011" s="280">
        <v>0.5</v>
      </c>
      <c r="G1011" s="279">
        <v>44593</v>
      </c>
      <c r="H1011" s="278" t="s">
        <v>5</v>
      </c>
      <c r="I1011" s="278" t="s">
        <v>117</v>
      </c>
      <c r="J1011" s="278" t="s">
        <v>2512</v>
      </c>
      <c r="K1011" s="282">
        <f t="shared" si="9"/>
        <v>1</v>
      </c>
      <c r="L1011" s="278">
        <f t="shared" si="10"/>
        <v>2022</v>
      </c>
      <c r="M1011" s="282">
        <f t="shared" ca="1" si="11"/>
        <v>6</v>
      </c>
      <c r="N1011" s="282">
        <f>MONTH(Таблица10[[#This Row],[Дата погрузки]])</f>
        <v>1</v>
      </c>
      <c r="O1011" s="278" t="str">
        <f>Таблица10[[#This Row],[плательщик ЖД тариф]]</f>
        <v>Евросиб</v>
      </c>
      <c r="P1011" s="278"/>
      <c r="Q1011" s="278"/>
      <c r="R1011" s="278"/>
      <c r="S1011" s="278"/>
      <c r="T1011" s="278"/>
      <c r="U1011" s="278"/>
      <c r="V1011" s="278"/>
      <c r="W1011" s="278"/>
      <c r="X1011" s="278"/>
      <c r="Y1011" s="278"/>
      <c r="Z1011" s="278"/>
    </row>
    <row r="1012" spans="1:26" ht="13.2">
      <c r="A1012" s="278" t="s">
        <v>2534</v>
      </c>
      <c r="B1012" s="279">
        <v>44587</v>
      </c>
      <c r="C1012" s="278" t="s">
        <v>2571</v>
      </c>
      <c r="D1012" s="286">
        <v>40</v>
      </c>
      <c r="E1012" s="278" t="s">
        <v>1741</v>
      </c>
      <c r="F1012" s="280"/>
      <c r="G1012" s="279">
        <v>44593</v>
      </c>
      <c r="H1012" s="278" t="s">
        <v>5</v>
      </c>
      <c r="I1012" s="278" t="s">
        <v>117</v>
      </c>
      <c r="J1012" s="278" t="s">
        <v>2512</v>
      </c>
      <c r="K1012" s="282">
        <f t="shared" si="9"/>
        <v>1</v>
      </c>
      <c r="L1012" s="278">
        <f t="shared" si="10"/>
        <v>2022</v>
      </c>
      <c r="M1012" s="282">
        <f t="shared" ca="1" si="11"/>
        <v>6</v>
      </c>
      <c r="N1012" s="282">
        <f>MONTH(Таблица10[[#This Row],[Дата погрузки]])</f>
        <v>1</v>
      </c>
      <c r="O1012" s="278" t="str">
        <f>Таблица10[[#This Row],[плательщик ЖД тариф]]</f>
        <v>Евросиб</v>
      </c>
      <c r="P1012" s="278"/>
      <c r="Q1012" s="278"/>
      <c r="R1012" s="278"/>
      <c r="S1012" s="278"/>
      <c r="T1012" s="278"/>
      <c r="U1012" s="278"/>
      <c r="V1012" s="278"/>
      <c r="W1012" s="278"/>
      <c r="X1012" s="278"/>
      <c r="Y1012" s="278"/>
      <c r="Z1012" s="278"/>
    </row>
    <row r="1013" spans="1:26" ht="13.2">
      <c r="A1013" s="278" t="s">
        <v>2534</v>
      </c>
      <c r="B1013" s="279">
        <v>44587</v>
      </c>
      <c r="C1013" s="278" t="s">
        <v>2572</v>
      </c>
      <c r="D1013" s="286">
        <v>40</v>
      </c>
      <c r="E1013" s="278" t="s">
        <v>1741</v>
      </c>
      <c r="F1013" s="280"/>
      <c r="G1013" s="279">
        <v>44593</v>
      </c>
      <c r="H1013" s="278" t="s">
        <v>5</v>
      </c>
      <c r="I1013" s="278" t="s">
        <v>117</v>
      </c>
      <c r="J1013" s="278" t="s">
        <v>2512</v>
      </c>
      <c r="K1013" s="282">
        <f t="shared" si="9"/>
        <v>1</v>
      </c>
      <c r="L1013" s="278">
        <f t="shared" si="10"/>
        <v>2022</v>
      </c>
      <c r="M1013" s="282">
        <f t="shared" ca="1" si="11"/>
        <v>6</v>
      </c>
      <c r="N1013" s="282">
        <f>MONTH(Таблица10[[#This Row],[Дата погрузки]])</f>
        <v>1</v>
      </c>
      <c r="O1013" s="278" t="str">
        <f>Таблица10[[#This Row],[плательщик ЖД тариф]]</f>
        <v>Евросиб</v>
      </c>
      <c r="P1013" s="278"/>
      <c r="Q1013" s="278"/>
      <c r="R1013" s="278"/>
      <c r="S1013" s="278"/>
      <c r="T1013" s="278"/>
      <c r="U1013" s="278"/>
      <c r="V1013" s="278"/>
      <c r="W1013" s="278"/>
      <c r="X1013" s="278"/>
      <c r="Y1013" s="278"/>
      <c r="Z1013" s="278"/>
    </row>
    <row r="1014" spans="1:26" ht="13.2">
      <c r="A1014" s="278" t="s">
        <v>2516</v>
      </c>
      <c r="B1014" s="279">
        <v>44587</v>
      </c>
      <c r="C1014" s="278" t="s">
        <v>2573</v>
      </c>
      <c r="D1014" s="286">
        <v>40</v>
      </c>
      <c r="E1014" s="278" t="s">
        <v>1539</v>
      </c>
      <c r="F1014" s="280">
        <v>0.6875</v>
      </c>
      <c r="G1014" s="279">
        <v>44591</v>
      </c>
      <c r="H1014" s="278" t="s">
        <v>7</v>
      </c>
      <c r="I1014" s="4" t="s">
        <v>99</v>
      </c>
      <c r="J1014" s="278" t="s">
        <v>2512</v>
      </c>
      <c r="K1014" s="282">
        <f t="shared" si="9"/>
        <v>1</v>
      </c>
      <c r="L1014" s="278">
        <f t="shared" si="10"/>
        <v>2022</v>
      </c>
      <c r="M1014" s="282">
        <f t="shared" ca="1" si="11"/>
        <v>4</v>
      </c>
      <c r="N1014" s="282">
        <f>MONTH(Таблица10[[#This Row],[Дата погрузки]])</f>
        <v>1</v>
      </c>
      <c r="O1014" s="278" t="str">
        <f>Таблица10[[#This Row],[плательщик ЖД тариф]]</f>
        <v>ТрансКонтейнер</v>
      </c>
      <c r="P1014" s="278"/>
      <c r="Q1014" s="278"/>
      <c r="R1014" s="278"/>
      <c r="S1014" s="278"/>
      <c r="T1014" s="278"/>
      <c r="U1014" s="278"/>
      <c r="V1014" s="278"/>
      <c r="W1014" s="278"/>
      <c r="X1014" s="278"/>
      <c r="Y1014" s="278"/>
      <c r="Z1014" s="278"/>
    </row>
    <row r="1015" spans="1:26" ht="13.2">
      <c r="A1015" s="278" t="s">
        <v>2516</v>
      </c>
      <c r="B1015" s="279">
        <v>44587</v>
      </c>
      <c r="C1015" s="278" t="s">
        <v>2574</v>
      </c>
      <c r="D1015" s="286">
        <v>40</v>
      </c>
      <c r="E1015" s="278" t="s">
        <v>5</v>
      </c>
      <c r="F1015" s="280">
        <v>0.375</v>
      </c>
      <c r="G1015" s="279">
        <v>44591</v>
      </c>
      <c r="H1015" s="278" t="s">
        <v>7</v>
      </c>
      <c r="I1015" s="4" t="s">
        <v>99</v>
      </c>
      <c r="J1015" s="278" t="s">
        <v>2512</v>
      </c>
      <c r="K1015" s="282">
        <f t="shared" si="9"/>
        <v>1</v>
      </c>
      <c r="L1015" s="278">
        <f t="shared" si="10"/>
        <v>2022</v>
      </c>
      <c r="M1015" s="282">
        <f t="shared" ca="1" si="11"/>
        <v>4</v>
      </c>
      <c r="N1015" s="282">
        <f>MONTH(Таблица10[[#This Row],[Дата погрузки]])</f>
        <v>1</v>
      </c>
      <c r="O1015" s="278" t="str">
        <f>Таблица10[[#This Row],[плательщик ЖД тариф]]</f>
        <v>ТрансКонтейнер</v>
      </c>
      <c r="P1015" s="278"/>
      <c r="Q1015" s="278"/>
      <c r="R1015" s="278"/>
      <c r="S1015" s="278"/>
      <c r="T1015" s="278"/>
      <c r="U1015" s="278"/>
      <c r="V1015" s="278"/>
      <c r="W1015" s="278"/>
      <c r="X1015" s="278"/>
      <c r="Y1015" s="278"/>
      <c r="Z1015" s="278"/>
    </row>
    <row r="1016" spans="1:26" ht="13.2">
      <c r="A1016" s="278" t="s">
        <v>2518</v>
      </c>
      <c r="B1016" s="279">
        <v>44588</v>
      </c>
      <c r="C1016" s="278" t="s">
        <v>2575</v>
      </c>
      <c r="D1016" s="286">
        <v>40</v>
      </c>
      <c r="E1016" s="278" t="s">
        <v>1545</v>
      </c>
      <c r="F1016" s="280">
        <v>0.58333333333333337</v>
      </c>
      <c r="G1016" s="279">
        <v>44591</v>
      </c>
      <c r="H1016" s="278" t="s">
        <v>7</v>
      </c>
      <c r="I1016" s="4" t="s">
        <v>99</v>
      </c>
      <c r="J1016" s="278" t="s">
        <v>2512</v>
      </c>
      <c r="K1016" s="282">
        <f t="shared" si="9"/>
        <v>1</v>
      </c>
      <c r="L1016" s="278">
        <f t="shared" si="10"/>
        <v>2022</v>
      </c>
      <c r="M1016" s="282">
        <f t="shared" ca="1" si="11"/>
        <v>3</v>
      </c>
      <c r="N1016" s="282">
        <f>MONTH(Таблица10[[#This Row],[Дата погрузки]])</f>
        <v>1</v>
      </c>
      <c r="O1016" s="278" t="str">
        <f>Таблица10[[#This Row],[плательщик ЖД тариф]]</f>
        <v>ТрансКонтейнер</v>
      </c>
      <c r="P1016" s="278"/>
      <c r="Q1016" s="278"/>
      <c r="R1016" s="278"/>
      <c r="S1016" s="278"/>
      <c r="T1016" s="278"/>
      <c r="U1016" s="278"/>
      <c r="V1016" s="278"/>
      <c r="W1016" s="278"/>
      <c r="X1016" s="278"/>
      <c r="Y1016" s="278"/>
      <c r="Z1016" s="278"/>
    </row>
    <row r="1017" spans="1:26" ht="13.2">
      <c r="A1017" s="278" t="s">
        <v>2576</v>
      </c>
      <c r="B1017" s="279">
        <v>44588</v>
      </c>
      <c r="C1017" s="278" t="s">
        <v>2577</v>
      </c>
      <c r="D1017" s="286">
        <v>40</v>
      </c>
      <c r="E1017" s="278" t="s">
        <v>5</v>
      </c>
      <c r="F1017" s="280">
        <v>0.54166666666666663</v>
      </c>
      <c r="G1017" s="279">
        <v>44591</v>
      </c>
      <c r="H1017" s="278" t="s">
        <v>7</v>
      </c>
      <c r="I1017" s="4" t="s">
        <v>99</v>
      </c>
      <c r="J1017" s="278" t="s">
        <v>2512</v>
      </c>
      <c r="K1017" s="282">
        <f t="shared" si="9"/>
        <v>1</v>
      </c>
      <c r="L1017" s="278">
        <f t="shared" si="10"/>
        <v>2022</v>
      </c>
      <c r="M1017" s="282">
        <f t="shared" ca="1" si="11"/>
        <v>3</v>
      </c>
      <c r="N1017" s="282">
        <f>MONTH(Таблица10[[#This Row],[Дата погрузки]])</f>
        <v>1</v>
      </c>
      <c r="O1017" s="278" t="str">
        <f>Таблица10[[#This Row],[плательщик ЖД тариф]]</f>
        <v>ТрансКонтейнер</v>
      </c>
      <c r="P1017" s="278"/>
      <c r="Q1017" s="278"/>
      <c r="R1017" s="278"/>
      <c r="S1017" s="278"/>
      <c r="T1017" s="278"/>
      <c r="U1017" s="278"/>
      <c r="V1017" s="278"/>
      <c r="W1017" s="278"/>
      <c r="X1017" s="278"/>
      <c r="Y1017" s="278"/>
      <c r="Z1017" s="278"/>
    </row>
    <row r="1018" spans="1:26" ht="13.2">
      <c r="A1018" s="278" t="s">
        <v>2516</v>
      </c>
      <c r="B1018" s="279">
        <v>44588</v>
      </c>
      <c r="C1018" s="278" t="s">
        <v>2578</v>
      </c>
      <c r="D1018" s="286">
        <v>40</v>
      </c>
      <c r="E1018" s="278" t="s">
        <v>5</v>
      </c>
      <c r="F1018" s="280">
        <v>0.375</v>
      </c>
      <c r="G1018" s="279">
        <v>44591</v>
      </c>
      <c r="H1018" s="278" t="s">
        <v>7</v>
      </c>
      <c r="I1018" s="4" t="s">
        <v>99</v>
      </c>
      <c r="J1018" s="278" t="s">
        <v>2512</v>
      </c>
      <c r="K1018" s="282">
        <f t="shared" si="9"/>
        <v>1</v>
      </c>
      <c r="L1018" s="278">
        <f t="shared" si="10"/>
        <v>2022</v>
      </c>
      <c r="M1018" s="282">
        <f t="shared" ca="1" si="11"/>
        <v>3</v>
      </c>
      <c r="N1018" s="282">
        <f>MONTH(Таблица10[[#This Row],[Дата погрузки]])</f>
        <v>1</v>
      </c>
      <c r="O1018" s="278" t="str">
        <f>Таблица10[[#This Row],[плательщик ЖД тариф]]</f>
        <v>ТрансКонтейнер</v>
      </c>
      <c r="P1018" s="278"/>
      <c r="Q1018" s="278"/>
      <c r="R1018" s="278"/>
      <c r="S1018" s="278"/>
      <c r="T1018" s="278"/>
      <c r="U1018" s="278"/>
      <c r="V1018" s="278"/>
      <c r="W1018" s="278"/>
      <c r="X1018" s="278"/>
      <c r="Y1018" s="278"/>
      <c r="Z1018" s="278"/>
    </row>
    <row r="1019" spans="1:26" ht="13.2">
      <c r="A1019" s="278" t="s">
        <v>2516</v>
      </c>
      <c r="B1019" s="279">
        <v>44588</v>
      </c>
      <c r="C1019" s="278" t="s">
        <v>2579</v>
      </c>
      <c r="D1019" s="286">
        <v>40</v>
      </c>
      <c r="E1019" s="278" t="s">
        <v>1539</v>
      </c>
      <c r="F1019" s="280">
        <v>0.58333333333333337</v>
      </c>
      <c r="G1019" s="279">
        <v>44591</v>
      </c>
      <c r="H1019" s="278" t="s">
        <v>7</v>
      </c>
      <c r="I1019" s="4" t="s">
        <v>99</v>
      </c>
      <c r="J1019" s="278" t="s">
        <v>2512</v>
      </c>
      <c r="K1019" s="282">
        <f t="shared" si="9"/>
        <v>1</v>
      </c>
      <c r="L1019" s="278">
        <f t="shared" si="10"/>
        <v>2022</v>
      </c>
      <c r="M1019" s="282">
        <f t="shared" ca="1" si="11"/>
        <v>3</v>
      </c>
      <c r="N1019" s="282">
        <f>MONTH(Таблица10[[#This Row],[Дата погрузки]])</f>
        <v>1</v>
      </c>
      <c r="O1019" s="278" t="str">
        <f>Таблица10[[#This Row],[плательщик ЖД тариф]]</f>
        <v>ТрансКонтейнер</v>
      </c>
      <c r="P1019" s="278"/>
      <c r="Q1019" s="278"/>
      <c r="R1019" s="278"/>
      <c r="S1019" s="278"/>
      <c r="T1019" s="278"/>
      <c r="U1019" s="278"/>
      <c r="V1019" s="278"/>
      <c r="W1019" s="278"/>
      <c r="X1019" s="278"/>
      <c r="Y1019" s="278"/>
      <c r="Z1019" s="278"/>
    </row>
    <row r="1020" spans="1:26" ht="13.2">
      <c r="A1020" s="278" t="s">
        <v>2556</v>
      </c>
      <c r="B1020" s="279">
        <v>44588</v>
      </c>
      <c r="C1020" s="278" t="s">
        <v>2580</v>
      </c>
      <c r="D1020" s="286">
        <v>40</v>
      </c>
      <c r="E1020" s="278" t="s">
        <v>1468</v>
      </c>
      <c r="F1020" s="280"/>
      <c r="G1020" s="279">
        <v>44591</v>
      </c>
      <c r="H1020" s="278" t="s">
        <v>7</v>
      </c>
      <c r="I1020" s="4" t="s">
        <v>99</v>
      </c>
      <c r="J1020" s="278" t="s">
        <v>2512</v>
      </c>
      <c r="K1020" s="282">
        <f t="shared" si="9"/>
        <v>1</v>
      </c>
      <c r="L1020" s="278">
        <f t="shared" si="10"/>
        <v>2022</v>
      </c>
      <c r="M1020" s="282">
        <f t="shared" ca="1" si="11"/>
        <v>3</v>
      </c>
      <c r="N1020" s="282">
        <f>MONTH(Таблица10[[#This Row],[Дата погрузки]])</f>
        <v>1</v>
      </c>
      <c r="O1020" s="278" t="str">
        <f>Таблица10[[#This Row],[плательщик ЖД тариф]]</f>
        <v>ТрансКонтейнер</v>
      </c>
      <c r="P1020" s="278"/>
      <c r="Q1020" s="278"/>
      <c r="R1020" s="278"/>
      <c r="S1020" s="278"/>
      <c r="T1020" s="278"/>
      <c r="U1020" s="278"/>
      <c r="V1020" s="278"/>
      <c r="W1020" s="278"/>
      <c r="X1020" s="278"/>
      <c r="Y1020" s="278"/>
      <c r="Z1020" s="278"/>
    </row>
    <row r="1021" spans="1:26" ht="13.2">
      <c r="A1021" s="278" t="s">
        <v>2534</v>
      </c>
      <c r="B1021" s="279">
        <v>44589</v>
      </c>
      <c r="C1021" s="278" t="s">
        <v>2581</v>
      </c>
      <c r="D1021" s="286">
        <v>40</v>
      </c>
      <c r="E1021" s="278" t="s">
        <v>1470</v>
      </c>
      <c r="F1021" s="280"/>
      <c r="G1021" s="279">
        <v>44593</v>
      </c>
      <c r="H1021" s="278" t="s">
        <v>5</v>
      </c>
      <c r="I1021" s="278" t="s">
        <v>117</v>
      </c>
      <c r="J1021" s="278" t="s">
        <v>2512</v>
      </c>
      <c r="K1021" s="282">
        <f t="shared" si="9"/>
        <v>1</v>
      </c>
      <c r="L1021" s="278">
        <f t="shared" si="10"/>
        <v>2022</v>
      </c>
      <c r="M1021" s="282">
        <f t="shared" ca="1" si="11"/>
        <v>4</v>
      </c>
      <c r="N1021" s="282">
        <f>MONTH(Таблица10[[#This Row],[Дата погрузки]])</f>
        <v>1</v>
      </c>
      <c r="O1021" s="278" t="str">
        <f>Таблица10[[#This Row],[плательщик ЖД тариф]]</f>
        <v>Евросиб</v>
      </c>
      <c r="P1021" s="278"/>
      <c r="Q1021" s="278"/>
      <c r="R1021" s="278"/>
      <c r="S1021" s="278"/>
      <c r="T1021" s="278"/>
      <c r="U1021" s="278"/>
      <c r="V1021" s="278"/>
      <c r="W1021" s="278"/>
      <c r="X1021" s="278"/>
      <c r="Y1021" s="278"/>
      <c r="Z1021" s="278"/>
    </row>
    <row r="1022" spans="1:26" ht="13.2">
      <c r="A1022" s="278" t="s">
        <v>2518</v>
      </c>
      <c r="B1022" s="279">
        <v>44589</v>
      </c>
      <c r="C1022" s="278" t="s">
        <v>2582</v>
      </c>
      <c r="D1022" s="286">
        <v>40</v>
      </c>
      <c r="E1022" s="278" t="s">
        <v>1554</v>
      </c>
      <c r="F1022" s="280">
        <v>0.41666666666666669</v>
      </c>
      <c r="G1022" s="279">
        <v>44594</v>
      </c>
      <c r="H1022" s="278" t="s">
        <v>7</v>
      </c>
      <c r="I1022" s="4" t="s">
        <v>99</v>
      </c>
      <c r="J1022" s="278" t="s">
        <v>2512</v>
      </c>
      <c r="K1022" s="282">
        <f t="shared" ref="K1022:K1276" si="12">IF(B1022="","",MONTH(B1022))</f>
        <v>1</v>
      </c>
      <c r="L1022" s="278">
        <f t="shared" ref="L1022:L1276" si="13">IF(B1022="","",YEAR(B1022))</f>
        <v>2022</v>
      </c>
      <c r="M1022" s="282">
        <f t="shared" ref="M1022:M1276" ca="1" si="14">IF(B1022&gt;TODAY(),"",IF(G1022="",TODAY()-B1022,G1022-B1022))</f>
        <v>5</v>
      </c>
      <c r="N1022" s="282">
        <f>MONTH(Таблица10[[#This Row],[Дата погрузки]])</f>
        <v>1</v>
      </c>
      <c r="O1022" s="278" t="str">
        <f>Таблица10[[#This Row],[плательщик ЖД тариф]]</f>
        <v>ТрансКонтейнер</v>
      </c>
      <c r="P1022" s="278"/>
      <c r="Q1022" s="278"/>
      <c r="R1022" s="278"/>
      <c r="S1022" s="278"/>
      <c r="T1022" s="278"/>
      <c r="U1022" s="278"/>
      <c r="V1022" s="278"/>
      <c r="W1022" s="278"/>
      <c r="X1022" s="278"/>
      <c r="Y1022" s="278"/>
      <c r="Z1022" s="278"/>
    </row>
    <row r="1023" spans="1:26" ht="13.2">
      <c r="A1023" s="278" t="s">
        <v>2554</v>
      </c>
      <c r="B1023" s="279">
        <v>44589</v>
      </c>
      <c r="C1023" s="278" t="s">
        <v>2583</v>
      </c>
      <c r="D1023" s="286">
        <v>40</v>
      </c>
      <c r="E1023" s="278" t="s">
        <v>1568</v>
      </c>
      <c r="F1023" s="280">
        <v>0.33333333333333331</v>
      </c>
      <c r="G1023" s="279">
        <v>44594</v>
      </c>
      <c r="H1023" s="278" t="s">
        <v>7</v>
      </c>
      <c r="I1023" s="4" t="s">
        <v>99</v>
      </c>
      <c r="J1023" s="278" t="s">
        <v>2512</v>
      </c>
      <c r="K1023" s="282">
        <f t="shared" si="12"/>
        <v>1</v>
      </c>
      <c r="L1023" s="278">
        <f t="shared" si="13"/>
        <v>2022</v>
      </c>
      <c r="M1023" s="282">
        <f t="shared" ca="1" si="14"/>
        <v>5</v>
      </c>
      <c r="N1023" s="282">
        <f>MONTH(Таблица10[[#This Row],[Дата погрузки]])</f>
        <v>1</v>
      </c>
      <c r="O1023" s="278" t="str">
        <f>Таблица10[[#This Row],[плательщик ЖД тариф]]</f>
        <v>ТрансКонтейнер</v>
      </c>
      <c r="P1023" s="278"/>
      <c r="Q1023" s="278"/>
      <c r="R1023" s="278"/>
      <c r="S1023" s="278"/>
      <c r="T1023" s="278"/>
      <c r="U1023" s="278"/>
      <c r="V1023" s="278"/>
      <c r="W1023" s="278"/>
      <c r="X1023" s="278"/>
      <c r="Y1023" s="278"/>
      <c r="Z1023" s="278"/>
    </row>
    <row r="1024" spans="1:26" ht="13.2">
      <c r="A1024" s="278" t="s">
        <v>2534</v>
      </c>
      <c r="B1024" s="279">
        <v>44590</v>
      </c>
      <c r="C1024" s="278" t="s">
        <v>2584</v>
      </c>
      <c r="D1024" s="286">
        <v>40</v>
      </c>
      <c r="E1024" s="278" t="s">
        <v>1568</v>
      </c>
      <c r="F1024" s="280"/>
      <c r="G1024" s="281">
        <v>44598</v>
      </c>
      <c r="H1024" s="278" t="s">
        <v>2511</v>
      </c>
      <c r="I1024" s="278" t="s">
        <v>115</v>
      </c>
      <c r="J1024" s="278" t="s">
        <v>2512</v>
      </c>
      <c r="K1024" s="282">
        <f t="shared" si="12"/>
        <v>1</v>
      </c>
      <c r="L1024" s="278">
        <f t="shared" si="13"/>
        <v>2022</v>
      </c>
      <c r="M1024" s="282">
        <f t="shared" ca="1" si="14"/>
        <v>8</v>
      </c>
      <c r="N1024" s="282">
        <f>MONTH(Таблица10[[#This Row],[Дата погрузки]])</f>
        <v>1</v>
      </c>
      <c r="O1024" s="278" t="str">
        <f>Таблица10[[#This Row],[плательщик ЖД тариф]]</f>
        <v>РЖД БА</v>
      </c>
      <c r="P1024" s="278"/>
      <c r="Q1024" s="278"/>
      <c r="R1024" s="278"/>
      <c r="S1024" s="278"/>
      <c r="T1024" s="278"/>
      <c r="U1024" s="278"/>
      <c r="V1024" s="278"/>
      <c r="W1024" s="278"/>
      <c r="X1024" s="278"/>
      <c r="Y1024" s="278"/>
      <c r="Z1024" s="278"/>
    </row>
    <row r="1025" spans="1:26" ht="13.2">
      <c r="A1025" s="278" t="s">
        <v>2514</v>
      </c>
      <c r="B1025" s="279">
        <v>44590</v>
      </c>
      <c r="C1025" s="278" t="s">
        <v>2585</v>
      </c>
      <c r="D1025" s="286">
        <v>40</v>
      </c>
      <c r="E1025" s="278" t="s">
        <v>1568</v>
      </c>
      <c r="F1025" s="280">
        <v>0.83333333333333337</v>
      </c>
      <c r="G1025" s="279">
        <v>44593</v>
      </c>
      <c r="H1025" s="278" t="s">
        <v>2511</v>
      </c>
      <c r="I1025" s="278" t="s">
        <v>115</v>
      </c>
      <c r="J1025" s="278" t="s">
        <v>2512</v>
      </c>
      <c r="K1025" s="282">
        <f t="shared" si="12"/>
        <v>1</v>
      </c>
      <c r="L1025" s="278">
        <f t="shared" si="13"/>
        <v>2022</v>
      </c>
      <c r="M1025" s="282">
        <f t="shared" ca="1" si="14"/>
        <v>3</v>
      </c>
      <c r="N1025" s="282">
        <f>MONTH(Таблица10[[#This Row],[Дата погрузки]])</f>
        <v>1</v>
      </c>
      <c r="O1025" s="278" t="str">
        <f>Таблица10[[#This Row],[плательщик ЖД тариф]]</f>
        <v>РЖД БА</v>
      </c>
      <c r="P1025" s="278"/>
      <c r="Q1025" s="278"/>
      <c r="R1025" s="278"/>
      <c r="S1025" s="278"/>
      <c r="T1025" s="278"/>
      <c r="U1025" s="278"/>
      <c r="V1025" s="278"/>
      <c r="W1025" s="278"/>
      <c r="X1025" s="278"/>
      <c r="Y1025" s="278"/>
      <c r="Z1025" s="278"/>
    </row>
    <row r="1026" spans="1:26" ht="13.2">
      <c r="A1026" s="278" t="s">
        <v>2556</v>
      </c>
      <c r="B1026" s="279">
        <v>44590</v>
      </c>
      <c r="C1026" s="278" t="s">
        <v>2586</v>
      </c>
      <c r="D1026" s="286">
        <v>40</v>
      </c>
      <c r="E1026" s="278" t="s">
        <v>1492</v>
      </c>
      <c r="F1026" s="280"/>
      <c r="G1026" s="279">
        <v>44594</v>
      </c>
      <c r="H1026" s="278" t="s">
        <v>7</v>
      </c>
      <c r="I1026" s="4" t="s">
        <v>99</v>
      </c>
      <c r="J1026" s="278" t="s">
        <v>2512</v>
      </c>
      <c r="K1026" s="282">
        <f t="shared" si="12"/>
        <v>1</v>
      </c>
      <c r="L1026" s="278">
        <f t="shared" si="13"/>
        <v>2022</v>
      </c>
      <c r="M1026" s="282">
        <f t="shared" ca="1" si="14"/>
        <v>4</v>
      </c>
      <c r="N1026" s="282">
        <f>MONTH(Таблица10[[#This Row],[Дата погрузки]])</f>
        <v>1</v>
      </c>
      <c r="O1026" s="278" t="str">
        <f>Таблица10[[#This Row],[плательщик ЖД тариф]]</f>
        <v>ТрансКонтейнер</v>
      </c>
      <c r="P1026" s="278"/>
      <c r="Q1026" s="278"/>
      <c r="R1026" s="278"/>
      <c r="S1026" s="278"/>
      <c r="T1026" s="278"/>
      <c r="U1026" s="278"/>
      <c r="V1026" s="278"/>
      <c r="W1026" s="278"/>
      <c r="X1026" s="278"/>
      <c r="Y1026" s="278"/>
      <c r="Z1026" s="278"/>
    </row>
    <row r="1027" spans="1:26" ht="13.2">
      <c r="A1027" s="278" t="s">
        <v>2530</v>
      </c>
      <c r="B1027" s="279">
        <v>44590</v>
      </c>
      <c r="C1027" s="278" t="s">
        <v>2587</v>
      </c>
      <c r="D1027" s="286">
        <v>40</v>
      </c>
      <c r="E1027" s="278" t="s">
        <v>1492</v>
      </c>
      <c r="F1027" s="280"/>
      <c r="G1027" s="279">
        <v>44594</v>
      </c>
      <c r="H1027" s="278" t="s">
        <v>7</v>
      </c>
      <c r="I1027" s="4" t="s">
        <v>99</v>
      </c>
      <c r="J1027" s="278" t="s">
        <v>2512</v>
      </c>
      <c r="K1027" s="282">
        <f t="shared" si="12"/>
        <v>1</v>
      </c>
      <c r="L1027" s="278">
        <f t="shared" si="13"/>
        <v>2022</v>
      </c>
      <c r="M1027" s="282">
        <f t="shared" ca="1" si="14"/>
        <v>4</v>
      </c>
      <c r="N1027" s="282">
        <f>MONTH(Таблица10[[#This Row],[Дата погрузки]])</f>
        <v>1</v>
      </c>
      <c r="O1027" s="278" t="str">
        <f>Таблица10[[#This Row],[плательщик ЖД тариф]]</f>
        <v>ТрансКонтейнер</v>
      </c>
      <c r="P1027" s="278"/>
      <c r="Q1027" s="278"/>
      <c r="R1027" s="278"/>
      <c r="S1027" s="278"/>
      <c r="T1027" s="278"/>
      <c r="U1027" s="278"/>
      <c r="V1027" s="278"/>
      <c r="W1027" s="278"/>
      <c r="X1027" s="278"/>
      <c r="Y1027" s="278"/>
      <c r="Z1027" s="278"/>
    </row>
    <row r="1028" spans="1:26" ht="13.2">
      <c r="A1028" s="278" t="s">
        <v>2516</v>
      </c>
      <c r="B1028" s="279">
        <v>44590</v>
      </c>
      <c r="C1028" s="278" t="s">
        <v>2588</v>
      </c>
      <c r="D1028" s="286">
        <v>40</v>
      </c>
      <c r="E1028" s="278" t="s">
        <v>1470</v>
      </c>
      <c r="F1028" s="280">
        <v>0.58333333333333337</v>
      </c>
      <c r="G1028" s="279">
        <v>44593</v>
      </c>
      <c r="H1028" s="278" t="s">
        <v>5</v>
      </c>
      <c r="I1028" s="278" t="s">
        <v>117</v>
      </c>
      <c r="J1028" s="278" t="s">
        <v>2512</v>
      </c>
      <c r="K1028" s="282">
        <f t="shared" si="12"/>
        <v>1</v>
      </c>
      <c r="L1028" s="278">
        <f t="shared" si="13"/>
        <v>2022</v>
      </c>
      <c r="M1028" s="282">
        <f t="shared" ca="1" si="14"/>
        <v>3</v>
      </c>
      <c r="N1028" s="282">
        <f>MONTH(Таблица10[[#This Row],[Дата погрузки]])</f>
        <v>1</v>
      </c>
      <c r="O1028" s="278" t="str">
        <f>Таблица10[[#This Row],[плательщик ЖД тариф]]</f>
        <v>Евросиб</v>
      </c>
      <c r="P1028" s="278"/>
      <c r="Q1028" s="278"/>
      <c r="R1028" s="278"/>
      <c r="S1028" s="278"/>
      <c r="T1028" s="278"/>
      <c r="U1028" s="278"/>
      <c r="V1028" s="278"/>
      <c r="W1028" s="278"/>
      <c r="X1028" s="278"/>
      <c r="Y1028" s="278"/>
      <c r="Z1028" s="278"/>
    </row>
    <row r="1029" spans="1:26" ht="13.2">
      <c r="A1029" s="278" t="s">
        <v>2534</v>
      </c>
      <c r="B1029" s="279">
        <v>44590</v>
      </c>
      <c r="C1029" s="278" t="s">
        <v>2589</v>
      </c>
      <c r="D1029" s="286">
        <v>40</v>
      </c>
      <c r="E1029" s="278" t="s">
        <v>1470</v>
      </c>
      <c r="F1029" s="280"/>
      <c r="G1029" s="279">
        <v>44593</v>
      </c>
      <c r="H1029" s="278" t="s">
        <v>5</v>
      </c>
      <c r="I1029" s="278" t="s">
        <v>117</v>
      </c>
      <c r="J1029" s="278" t="s">
        <v>2512</v>
      </c>
      <c r="K1029" s="282">
        <f t="shared" si="12"/>
        <v>1</v>
      </c>
      <c r="L1029" s="278">
        <f t="shared" si="13"/>
        <v>2022</v>
      </c>
      <c r="M1029" s="282">
        <f t="shared" ca="1" si="14"/>
        <v>3</v>
      </c>
      <c r="N1029" s="282">
        <f>MONTH(Таблица10[[#This Row],[Дата погрузки]])</f>
        <v>1</v>
      </c>
      <c r="O1029" s="278" t="str">
        <f>Таблица10[[#This Row],[плательщик ЖД тариф]]</f>
        <v>Евросиб</v>
      </c>
      <c r="P1029" s="278"/>
      <c r="Q1029" s="278"/>
      <c r="R1029" s="278"/>
      <c r="S1029" s="278"/>
      <c r="T1029" s="278"/>
      <c r="U1029" s="278"/>
      <c r="V1029" s="278"/>
      <c r="W1029" s="278"/>
      <c r="X1029" s="278"/>
      <c r="Y1029" s="278"/>
      <c r="Z1029" s="278"/>
    </row>
    <row r="1030" spans="1:26" ht="13.2">
      <c r="A1030" s="278" t="s">
        <v>2534</v>
      </c>
      <c r="B1030" s="279">
        <v>44590</v>
      </c>
      <c r="C1030" s="278" t="s">
        <v>2590</v>
      </c>
      <c r="D1030" s="286">
        <v>40</v>
      </c>
      <c r="E1030" s="278" t="s">
        <v>1470</v>
      </c>
      <c r="F1030" s="280"/>
      <c r="G1030" s="279">
        <v>44596</v>
      </c>
      <c r="H1030" s="278" t="s">
        <v>5</v>
      </c>
      <c r="I1030" s="278" t="s">
        <v>117</v>
      </c>
      <c r="J1030" s="278" t="s">
        <v>2512</v>
      </c>
      <c r="K1030" s="282">
        <f t="shared" si="12"/>
        <v>1</v>
      </c>
      <c r="L1030" s="278">
        <f t="shared" si="13"/>
        <v>2022</v>
      </c>
      <c r="M1030" s="282">
        <f t="shared" ca="1" si="14"/>
        <v>6</v>
      </c>
      <c r="N1030" s="282">
        <f>MONTH(Таблица10[[#This Row],[Дата погрузки]])</f>
        <v>1</v>
      </c>
      <c r="O1030" s="278" t="str">
        <f>Таблица10[[#This Row],[плательщик ЖД тариф]]</f>
        <v>Евросиб</v>
      </c>
      <c r="P1030" s="278"/>
      <c r="Q1030" s="278"/>
      <c r="R1030" s="278"/>
      <c r="S1030" s="278"/>
      <c r="T1030" s="278"/>
      <c r="U1030" s="278"/>
      <c r="V1030" s="278"/>
      <c r="W1030" s="278"/>
      <c r="X1030" s="278"/>
      <c r="Y1030" s="278"/>
      <c r="Z1030" s="278"/>
    </row>
    <row r="1031" spans="1:26" ht="13.2">
      <c r="A1031" s="278" t="s">
        <v>2527</v>
      </c>
      <c r="B1031" s="279">
        <v>44592</v>
      </c>
      <c r="C1031" s="278" t="s">
        <v>2591</v>
      </c>
      <c r="D1031" s="286">
        <v>40</v>
      </c>
      <c r="E1031" s="278" t="s">
        <v>1470</v>
      </c>
      <c r="F1031" s="280">
        <v>0.33333333333333331</v>
      </c>
      <c r="G1031" s="279">
        <v>44596</v>
      </c>
      <c r="H1031" s="278" t="s">
        <v>5</v>
      </c>
      <c r="I1031" s="278" t="s">
        <v>117</v>
      </c>
      <c r="J1031" s="278" t="s">
        <v>2512</v>
      </c>
      <c r="K1031" s="282">
        <f t="shared" si="12"/>
        <v>1</v>
      </c>
      <c r="L1031" s="278">
        <f t="shared" si="13"/>
        <v>2022</v>
      </c>
      <c r="M1031" s="282">
        <f t="shared" ca="1" si="14"/>
        <v>4</v>
      </c>
      <c r="N1031" s="282">
        <f>MONTH(Таблица10[[#This Row],[Дата погрузки]])</f>
        <v>1</v>
      </c>
      <c r="O1031" s="278" t="str">
        <f>Таблица10[[#This Row],[плательщик ЖД тариф]]</f>
        <v>Евросиб</v>
      </c>
      <c r="P1031" s="278"/>
      <c r="Q1031" s="278"/>
      <c r="R1031" s="278"/>
      <c r="S1031" s="278"/>
      <c r="T1031" s="278"/>
      <c r="U1031" s="278"/>
      <c r="V1031" s="278"/>
      <c r="W1031" s="278"/>
      <c r="X1031" s="278"/>
      <c r="Y1031" s="278"/>
      <c r="Z1031" s="278"/>
    </row>
    <row r="1032" spans="1:26" ht="13.2">
      <c r="A1032" s="278" t="s">
        <v>2516</v>
      </c>
      <c r="B1032" s="279">
        <v>44592</v>
      </c>
      <c r="C1032" s="278" t="s">
        <v>2592</v>
      </c>
      <c r="D1032" s="286">
        <v>40</v>
      </c>
      <c r="E1032" s="278" t="s">
        <v>1537</v>
      </c>
      <c r="F1032" s="280">
        <v>0.375</v>
      </c>
      <c r="G1032" s="279">
        <v>44596</v>
      </c>
      <c r="H1032" s="278" t="s">
        <v>5</v>
      </c>
      <c r="I1032" s="278" t="s">
        <v>117</v>
      </c>
      <c r="J1032" s="278" t="s">
        <v>2512</v>
      </c>
      <c r="K1032" s="282">
        <f t="shared" si="12"/>
        <v>1</v>
      </c>
      <c r="L1032" s="278">
        <f t="shared" si="13"/>
        <v>2022</v>
      </c>
      <c r="M1032" s="282">
        <f t="shared" ca="1" si="14"/>
        <v>4</v>
      </c>
      <c r="N1032" s="282">
        <f>MONTH(Таблица10[[#This Row],[Дата погрузки]])</f>
        <v>1</v>
      </c>
      <c r="O1032" s="278" t="str">
        <f>Таблица10[[#This Row],[плательщик ЖД тариф]]</f>
        <v>Евросиб</v>
      </c>
      <c r="P1032" s="278"/>
      <c r="Q1032" s="278"/>
      <c r="R1032" s="278"/>
      <c r="S1032" s="278"/>
      <c r="T1032" s="278"/>
      <c r="U1032" s="278"/>
      <c r="V1032" s="278"/>
      <c r="W1032" s="278"/>
      <c r="X1032" s="278"/>
      <c r="Y1032" s="278"/>
      <c r="Z1032" s="278"/>
    </row>
    <row r="1033" spans="1:26" ht="13.2">
      <c r="A1033" s="278" t="s">
        <v>2534</v>
      </c>
      <c r="B1033" s="281">
        <v>44593</v>
      </c>
      <c r="C1033" s="278" t="s">
        <v>2593</v>
      </c>
      <c r="D1033" s="278">
        <v>40</v>
      </c>
      <c r="E1033" s="278" t="s">
        <v>1470</v>
      </c>
      <c r="F1033" s="280"/>
      <c r="G1033" s="281">
        <v>44596</v>
      </c>
      <c r="H1033" s="278" t="s">
        <v>5</v>
      </c>
      <c r="I1033" s="278" t="s">
        <v>117</v>
      </c>
      <c r="J1033" s="278" t="s">
        <v>2512</v>
      </c>
      <c r="K1033" s="282">
        <f t="shared" si="12"/>
        <v>2</v>
      </c>
      <c r="L1033" s="278">
        <f t="shared" si="13"/>
        <v>2022</v>
      </c>
      <c r="M1033" s="282">
        <f t="shared" ca="1" si="14"/>
        <v>3</v>
      </c>
      <c r="N1033" s="282">
        <f>MONTH(Таблица10[[#This Row],[Дата погрузки]])</f>
        <v>2</v>
      </c>
      <c r="O1033" s="278" t="str">
        <f>Таблица10[[#This Row],[плательщик ЖД тариф]]</f>
        <v>Евросиб</v>
      </c>
      <c r="P1033" s="278"/>
      <c r="Q1033" s="278"/>
      <c r="R1033" s="278"/>
      <c r="S1033" s="278"/>
      <c r="T1033" s="278"/>
      <c r="U1033" s="278"/>
      <c r="V1033" s="278"/>
      <c r="W1033" s="278"/>
      <c r="X1033" s="278"/>
      <c r="Y1033" s="278"/>
      <c r="Z1033" s="278"/>
    </row>
    <row r="1034" spans="1:26" ht="13.2">
      <c r="A1034" s="278" t="s">
        <v>2520</v>
      </c>
      <c r="B1034" s="281">
        <v>44593</v>
      </c>
      <c r="C1034" s="278" t="s">
        <v>2594</v>
      </c>
      <c r="D1034" s="278">
        <v>40</v>
      </c>
      <c r="E1034" s="278" t="s">
        <v>1501</v>
      </c>
      <c r="F1034" s="280">
        <v>0.54166666666666663</v>
      </c>
      <c r="G1034" s="281">
        <v>44599</v>
      </c>
      <c r="H1034" s="278" t="s">
        <v>7</v>
      </c>
      <c r="I1034" s="4" t="s">
        <v>99</v>
      </c>
      <c r="J1034" s="278" t="s">
        <v>2512</v>
      </c>
      <c r="K1034" s="282">
        <f t="shared" si="12"/>
        <v>2</v>
      </c>
      <c r="L1034" s="278">
        <f t="shared" si="13"/>
        <v>2022</v>
      </c>
      <c r="M1034" s="282">
        <f t="shared" ca="1" si="14"/>
        <v>6</v>
      </c>
      <c r="N1034" s="282">
        <f>MONTH(Таблица10[[#This Row],[Дата погрузки]])</f>
        <v>2</v>
      </c>
      <c r="O1034" s="278" t="str">
        <f>Таблица10[[#This Row],[плательщик ЖД тариф]]</f>
        <v>ТрансКонтейнер</v>
      </c>
      <c r="P1034" s="278"/>
      <c r="Q1034" s="278"/>
      <c r="R1034" s="278"/>
      <c r="S1034" s="278"/>
      <c r="T1034" s="278"/>
      <c r="U1034" s="278"/>
      <c r="V1034" s="278"/>
      <c r="W1034" s="278"/>
      <c r="X1034" s="278"/>
      <c r="Y1034" s="278"/>
      <c r="Z1034" s="278"/>
    </row>
    <row r="1035" spans="1:26" ht="13.2">
      <c r="A1035" s="278" t="s">
        <v>2552</v>
      </c>
      <c r="B1035" s="281">
        <v>44593</v>
      </c>
      <c r="C1035" s="278" t="s">
        <v>2595</v>
      </c>
      <c r="D1035" s="278">
        <v>40</v>
      </c>
      <c r="E1035" s="278" t="s">
        <v>1501</v>
      </c>
      <c r="F1035" s="280">
        <v>0.41666666666666669</v>
      </c>
      <c r="G1035" s="281">
        <v>44599</v>
      </c>
      <c r="H1035" s="278" t="s">
        <v>7</v>
      </c>
      <c r="I1035" s="4" t="s">
        <v>99</v>
      </c>
      <c r="J1035" s="278" t="s">
        <v>2512</v>
      </c>
      <c r="K1035" s="282">
        <f t="shared" si="12"/>
        <v>2</v>
      </c>
      <c r="L1035" s="278">
        <f t="shared" si="13"/>
        <v>2022</v>
      </c>
      <c r="M1035" s="282">
        <f t="shared" ca="1" si="14"/>
        <v>6</v>
      </c>
      <c r="N1035" s="282">
        <f>MONTH(Таблица10[[#This Row],[Дата погрузки]])</f>
        <v>2</v>
      </c>
      <c r="O1035" s="278" t="str">
        <f>Таблица10[[#This Row],[плательщик ЖД тариф]]</f>
        <v>ТрансКонтейнер</v>
      </c>
      <c r="P1035" s="278"/>
      <c r="Q1035" s="278"/>
      <c r="R1035" s="278"/>
      <c r="S1035" s="278"/>
      <c r="T1035" s="278"/>
      <c r="U1035" s="278"/>
      <c r="V1035" s="278"/>
      <c r="W1035" s="278"/>
      <c r="X1035" s="278"/>
      <c r="Y1035" s="278"/>
      <c r="Z1035" s="278"/>
    </row>
    <row r="1036" spans="1:26" ht="13.2">
      <c r="A1036" s="278" t="s">
        <v>2552</v>
      </c>
      <c r="B1036" s="281">
        <v>44593</v>
      </c>
      <c r="C1036" s="278" t="s">
        <v>2596</v>
      </c>
      <c r="D1036" s="278">
        <v>40</v>
      </c>
      <c r="E1036" s="278" t="s">
        <v>1501</v>
      </c>
      <c r="F1036" s="280">
        <v>0.33333333333333331</v>
      </c>
      <c r="G1036" s="281">
        <v>44599</v>
      </c>
      <c r="H1036" s="278" t="s">
        <v>7</v>
      </c>
      <c r="I1036" s="4" t="s">
        <v>99</v>
      </c>
      <c r="J1036" s="278" t="s">
        <v>2512</v>
      </c>
      <c r="K1036" s="282">
        <f t="shared" si="12"/>
        <v>2</v>
      </c>
      <c r="L1036" s="278">
        <f t="shared" si="13"/>
        <v>2022</v>
      </c>
      <c r="M1036" s="282">
        <f t="shared" ca="1" si="14"/>
        <v>6</v>
      </c>
      <c r="N1036" s="282">
        <f>MONTH(Таблица10[[#This Row],[Дата погрузки]])</f>
        <v>2</v>
      </c>
      <c r="O1036" s="278" t="str">
        <f>Таблица10[[#This Row],[плательщик ЖД тариф]]</f>
        <v>ТрансКонтейнер</v>
      </c>
      <c r="P1036" s="278"/>
      <c r="Q1036" s="278"/>
      <c r="R1036" s="278"/>
      <c r="S1036" s="278"/>
      <c r="T1036" s="278"/>
      <c r="U1036" s="278"/>
      <c r="V1036" s="278"/>
      <c r="W1036" s="278"/>
      <c r="X1036" s="278"/>
      <c r="Y1036" s="278"/>
      <c r="Z1036" s="278"/>
    </row>
    <row r="1037" spans="1:26" ht="13.2">
      <c r="A1037" s="278" t="s">
        <v>2556</v>
      </c>
      <c r="B1037" s="281">
        <v>44593</v>
      </c>
      <c r="C1037" s="278" t="s">
        <v>2597</v>
      </c>
      <c r="D1037" s="278">
        <v>40</v>
      </c>
      <c r="E1037" s="278" t="s">
        <v>1492</v>
      </c>
      <c r="F1037" s="280"/>
      <c r="G1037" s="281">
        <v>44599</v>
      </c>
      <c r="H1037" s="278" t="s">
        <v>7</v>
      </c>
      <c r="I1037" s="4" t="s">
        <v>99</v>
      </c>
      <c r="J1037" s="278" t="s">
        <v>2512</v>
      </c>
      <c r="K1037" s="282">
        <f t="shared" si="12"/>
        <v>2</v>
      </c>
      <c r="L1037" s="278">
        <f t="shared" si="13"/>
        <v>2022</v>
      </c>
      <c r="M1037" s="282">
        <f t="shared" ca="1" si="14"/>
        <v>6</v>
      </c>
      <c r="N1037" s="282">
        <f>MONTH(Таблица10[[#This Row],[Дата погрузки]])</f>
        <v>2</v>
      </c>
      <c r="O1037" s="278" t="str">
        <f>Таблица10[[#This Row],[плательщик ЖД тариф]]</f>
        <v>ТрансКонтейнер</v>
      </c>
      <c r="P1037" s="278"/>
      <c r="Q1037" s="278"/>
      <c r="R1037" s="278"/>
      <c r="S1037" s="278"/>
      <c r="T1037" s="278"/>
      <c r="U1037" s="278"/>
      <c r="V1037" s="278"/>
      <c r="W1037" s="278"/>
      <c r="X1037" s="278"/>
      <c r="Y1037" s="278"/>
      <c r="Z1037" s="278"/>
    </row>
    <row r="1038" spans="1:26" ht="13.2">
      <c r="A1038" s="278" t="s">
        <v>1578</v>
      </c>
      <c r="B1038" s="281">
        <v>44614</v>
      </c>
      <c r="C1038" s="278" t="s">
        <v>2598</v>
      </c>
      <c r="D1038" s="278">
        <v>40</v>
      </c>
      <c r="E1038" s="278" t="s">
        <v>1568</v>
      </c>
      <c r="F1038" s="280">
        <v>0.375</v>
      </c>
      <c r="G1038" s="281">
        <v>44616</v>
      </c>
      <c r="H1038" s="278"/>
      <c r="I1038" s="278" t="s">
        <v>117</v>
      </c>
      <c r="J1038" s="278" t="s">
        <v>1455</v>
      </c>
      <c r="K1038" s="282">
        <f t="shared" si="12"/>
        <v>2</v>
      </c>
      <c r="L1038" s="278">
        <f t="shared" si="13"/>
        <v>2022</v>
      </c>
      <c r="M1038" s="282">
        <f t="shared" ca="1" si="14"/>
        <v>2</v>
      </c>
      <c r="N1038" s="282">
        <f>MONTH(Таблица10[[#This Row],[Дата погрузки]])</f>
        <v>2</v>
      </c>
      <c r="O1038" s="278" t="str">
        <f>Таблица10[[#This Row],[плательщик ЖД тариф]]</f>
        <v>Евросиб</v>
      </c>
      <c r="P1038" s="278"/>
      <c r="Q1038" s="278"/>
      <c r="R1038" s="278"/>
      <c r="S1038" s="278"/>
      <c r="T1038" s="278"/>
      <c r="U1038" s="278"/>
      <c r="V1038" s="278"/>
      <c r="W1038" s="278"/>
      <c r="X1038" s="278"/>
      <c r="Y1038" s="278"/>
      <c r="Z1038" s="278"/>
    </row>
    <row r="1039" spans="1:26" ht="13.2">
      <c r="A1039" s="278" t="s">
        <v>2534</v>
      </c>
      <c r="B1039" s="281">
        <v>44594</v>
      </c>
      <c r="C1039" s="278" t="s">
        <v>2599</v>
      </c>
      <c r="D1039" s="278">
        <v>40</v>
      </c>
      <c r="E1039" s="278" t="s">
        <v>2600</v>
      </c>
      <c r="F1039" s="280" t="s">
        <v>1858</v>
      </c>
      <c r="G1039" s="281">
        <v>44598</v>
      </c>
      <c r="H1039" s="278" t="s">
        <v>2511</v>
      </c>
      <c r="I1039" s="278" t="s">
        <v>115</v>
      </c>
      <c r="J1039" s="278" t="s">
        <v>2512</v>
      </c>
      <c r="K1039" s="282">
        <f t="shared" si="12"/>
        <v>2</v>
      </c>
      <c r="L1039" s="278">
        <f t="shared" si="13"/>
        <v>2022</v>
      </c>
      <c r="M1039" s="282">
        <f t="shared" ca="1" si="14"/>
        <v>4</v>
      </c>
      <c r="N1039" s="282">
        <f>MONTH(Таблица10[[#This Row],[Дата погрузки]])</f>
        <v>2</v>
      </c>
      <c r="O1039" s="278" t="str">
        <f>Таблица10[[#This Row],[плательщик ЖД тариф]]</f>
        <v>РЖД БА</v>
      </c>
      <c r="P1039" s="278"/>
      <c r="Q1039" s="278"/>
      <c r="R1039" s="278"/>
      <c r="S1039" s="278"/>
      <c r="T1039" s="278"/>
      <c r="U1039" s="278"/>
      <c r="V1039" s="278"/>
      <c r="W1039" s="278"/>
      <c r="X1039" s="278"/>
      <c r="Y1039" s="278"/>
      <c r="Z1039" s="278"/>
    </row>
    <row r="1040" spans="1:26" ht="13.2">
      <c r="A1040" s="278" t="s">
        <v>2546</v>
      </c>
      <c r="B1040" s="281">
        <v>44594</v>
      </c>
      <c r="C1040" s="278" t="s">
        <v>2601</v>
      </c>
      <c r="D1040" s="278">
        <v>40</v>
      </c>
      <c r="E1040" s="278" t="s">
        <v>1470</v>
      </c>
      <c r="F1040" s="280">
        <v>0.58333333333333337</v>
      </c>
      <c r="G1040" s="281">
        <v>44598</v>
      </c>
      <c r="H1040" s="278" t="s">
        <v>2511</v>
      </c>
      <c r="I1040" s="278" t="s">
        <v>115</v>
      </c>
      <c r="J1040" s="278" t="s">
        <v>2512</v>
      </c>
      <c r="K1040" s="282">
        <f t="shared" si="12"/>
        <v>2</v>
      </c>
      <c r="L1040" s="278">
        <f t="shared" si="13"/>
        <v>2022</v>
      </c>
      <c r="M1040" s="282">
        <f t="shared" ca="1" si="14"/>
        <v>4</v>
      </c>
      <c r="N1040" s="282">
        <f>MONTH(Таблица10[[#This Row],[Дата погрузки]])</f>
        <v>2</v>
      </c>
      <c r="O1040" s="278" t="str">
        <f>Таблица10[[#This Row],[плательщик ЖД тариф]]</f>
        <v>РЖД БА</v>
      </c>
      <c r="P1040" s="278"/>
      <c r="Q1040" s="278"/>
      <c r="R1040" s="278"/>
      <c r="S1040" s="278"/>
      <c r="T1040" s="278"/>
      <c r="U1040" s="278"/>
      <c r="V1040" s="278"/>
      <c r="W1040" s="278"/>
      <c r="X1040" s="278"/>
      <c r="Y1040" s="278"/>
      <c r="Z1040" s="278"/>
    </row>
    <row r="1041" spans="1:26" ht="13.2">
      <c r="A1041" s="278" t="s">
        <v>2516</v>
      </c>
      <c r="B1041" s="281">
        <v>44594</v>
      </c>
      <c r="C1041" s="278" t="s">
        <v>2602</v>
      </c>
      <c r="D1041" s="278">
        <v>40</v>
      </c>
      <c r="E1041" s="278" t="s">
        <v>1470</v>
      </c>
      <c r="F1041" s="280">
        <v>0.375</v>
      </c>
      <c r="G1041" s="281">
        <v>44598</v>
      </c>
      <c r="H1041" s="278" t="s">
        <v>2511</v>
      </c>
      <c r="I1041" s="278" t="s">
        <v>115</v>
      </c>
      <c r="J1041" s="278" t="s">
        <v>2512</v>
      </c>
      <c r="K1041" s="282">
        <f t="shared" si="12"/>
        <v>2</v>
      </c>
      <c r="L1041" s="278">
        <f t="shared" si="13"/>
        <v>2022</v>
      </c>
      <c r="M1041" s="282">
        <f t="shared" ca="1" si="14"/>
        <v>4</v>
      </c>
      <c r="N1041" s="282">
        <f>MONTH(Таблица10[[#This Row],[Дата погрузки]])</f>
        <v>2</v>
      </c>
      <c r="O1041" s="278" t="str">
        <f>Таблица10[[#This Row],[плательщик ЖД тариф]]</f>
        <v>РЖД БА</v>
      </c>
      <c r="P1041" s="278"/>
      <c r="Q1041" s="278"/>
      <c r="R1041" s="278"/>
      <c r="S1041" s="278"/>
      <c r="T1041" s="278"/>
      <c r="U1041" s="278"/>
      <c r="V1041" s="278"/>
      <c r="W1041" s="278"/>
      <c r="X1041" s="278"/>
      <c r="Y1041" s="278"/>
      <c r="Z1041" s="278"/>
    </row>
    <row r="1042" spans="1:26" ht="13.2">
      <c r="A1042" s="278" t="s">
        <v>2514</v>
      </c>
      <c r="B1042" s="281">
        <v>44595</v>
      </c>
      <c r="C1042" s="278" t="s">
        <v>2603</v>
      </c>
      <c r="D1042" s="278">
        <v>40</v>
      </c>
      <c r="E1042" s="278" t="s">
        <v>1468</v>
      </c>
      <c r="F1042" s="280">
        <v>0.5</v>
      </c>
      <c r="G1042" s="281">
        <v>44599</v>
      </c>
      <c r="H1042" s="278" t="s">
        <v>5</v>
      </c>
      <c r="I1042" s="278" t="s">
        <v>117</v>
      </c>
      <c r="J1042" s="278" t="s">
        <v>2512</v>
      </c>
      <c r="K1042" s="282">
        <f t="shared" si="12"/>
        <v>2</v>
      </c>
      <c r="L1042" s="278">
        <f t="shared" si="13"/>
        <v>2022</v>
      </c>
      <c r="M1042" s="282">
        <f t="shared" ca="1" si="14"/>
        <v>4</v>
      </c>
      <c r="N1042" s="282">
        <f>MONTH(Таблица10[[#This Row],[Дата погрузки]])</f>
        <v>2</v>
      </c>
      <c r="O1042" s="278" t="str">
        <f>Таблица10[[#This Row],[плательщик ЖД тариф]]</f>
        <v>Евросиб</v>
      </c>
      <c r="P1042" s="278"/>
      <c r="Q1042" s="278"/>
      <c r="R1042" s="278"/>
      <c r="S1042" s="278"/>
      <c r="T1042" s="278"/>
      <c r="U1042" s="278"/>
      <c r="V1042" s="278"/>
      <c r="W1042" s="278"/>
      <c r="X1042" s="278"/>
      <c r="Y1042" s="278"/>
      <c r="Z1042" s="278"/>
    </row>
    <row r="1043" spans="1:26" ht="13.2">
      <c r="A1043" s="278" t="s">
        <v>2514</v>
      </c>
      <c r="B1043" s="281">
        <v>44595</v>
      </c>
      <c r="C1043" s="278" t="s">
        <v>2604</v>
      </c>
      <c r="D1043" s="278">
        <v>40</v>
      </c>
      <c r="E1043" s="278" t="s">
        <v>1468</v>
      </c>
      <c r="F1043" s="280">
        <v>0.375</v>
      </c>
      <c r="G1043" s="281">
        <v>44599</v>
      </c>
      <c r="H1043" s="278" t="s">
        <v>5</v>
      </c>
      <c r="I1043" s="278" t="s">
        <v>117</v>
      </c>
      <c r="J1043" s="278" t="s">
        <v>2512</v>
      </c>
      <c r="K1043" s="282">
        <f t="shared" si="12"/>
        <v>2</v>
      </c>
      <c r="L1043" s="278">
        <f t="shared" si="13"/>
        <v>2022</v>
      </c>
      <c r="M1043" s="282">
        <f t="shared" ca="1" si="14"/>
        <v>4</v>
      </c>
      <c r="N1043" s="282">
        <f>MONTH(Таблица10[[#This Row],[Дата погрузки]])</f>
        <v>2</v>
      </c>
      <c r="O1043" s="278" t="str">
        <f>Таблица10[[#This Row],[плательщик ЖД тариф]]</f>
        <v>Евросиб</v>
      </c>
      <c r="P1043" s="278"/>
      <c r="Q1043" s="278"/>
      <c r="R1043" s="278"/>
      <c r="S1043" s="278"/>
      <c r="T1043" s="278"/>
      <c r="U1043" s="278"/>
      <c r="V1043" s="278"/>
      <c r="W1043" s="278"/>
      <c r="X1043" s="278"/>
      <c r="Y1043" s="278"/>
      <c r="Z1043" s="278"/>
    </row>
    <row r="1044" spans="1:26" ht="13.2">
      <c r="A1044" s="278" t="s">
        <v>2527</v>
      </c>
      <c r="B1044" s="281">
        <v>44594</v>
      </c>
      <c r="C1044" s="278" t="s">
        <v>2605</v>
      </c>
      <c r="D1044" s="278">
        <v>40</v>
      </c>
      <c r="E1044" s="278" t="s">
        <v>1468</v>
      </c>
      <c r="F1044" s="280">
        <v>0.41666666666666669</v>
      </c>
      <c r="G1044" s="281">
        <v>44599</v>
      </c>
      <c r="H1044" s="278" t="s">
        <v>5</v>
      </c>
      <c r="I1044" s="278" t="s">
        <v>117</v>
      </c>
      <c r="J1044" s="278" t="s">
        <v>2512</v>
      </c>
      <c r="K1044" s="282">
        <f t="shared" si="12"/>
        <v>2</v>
      </c>
      <c r="L1044" s="278">
        <f t="shared" si="13"/>
        <v>2022</v>
      </c>
      <c r="M1044" s="282">
        <f t="shared" ca="1" si="14"/>
        <v>5</v>
      </c>
      <c r="N1044" s="282">
        <f>MONTH(Таблица10[[#This Row],[Дата погрузки]])</f>
        <v>2</v>
      </c>
      <c r="O1044" s="278" t="str">
        <f>Таблица10[[#This Row],[плательщик ЖД тариф]]</f>
        <v>Евросиб</v>
      </c>
      <c r="P1044" s="278"/>
      <c r="Q1044" s="278"/>
      <c r="R1044" s="278"/>
      <c r="S1044" s="278"/>
      <c r="T1044" s="278"/>
      <c r="U1044" s="278"/>
      <c r="V1044" s="278"/>
      <c r="W1044" s="278"/>
      <c r="X1044" s="278"/>
      <c r="Y1044" s="278"/>
      <c r="Z1044" s="278"/>
    </row>
    <row r="1045" spans="1:26" ht="13.2">
      <c r="A1045" s="278" t="s">
        <v>2534</v>
      </c>
      <c r="B1045" s="281">
        <v>44595</v>
      </c>
      <c r="C1045" s="278" t="s">
        <v>2606</v>
      </c>
      <c r="D1045" s="278">
        <v>40</v>
      </c>
      <c r="E1045" s="278" t="s">
        <v>1741</v>
      </c>
      <c r="F1045" s="280"/>
      <c r="G1045" s="281">
        <v>44598</v>
      </c>
      <c r="H1045" s="278" t="s">
        <v>2511</v>
      </c>
      <c r="I1045" s="278" t="s">
        <v>115</v>
      </c>
      <c r="J1045" s="278" t="s">
        <v>2512</v>
      </c>
      <c r="K1045" s="282">
        <f t="shared" si="12"/>
        <v>2</v>
      </c>
      <c r="L1045" s="278">
        <f t="shared" si="13"/>
        <v>2022</v>
      </c>
      <c r="M1045" s="282">
        <f t="shared" ca="1" si="14"/>
        <v>3</v>
      </c>
      <c r="N1045" s="282">
        <f>MONTH(Таблица10[[#This Row],[Дата погрузки]])</f>
        <v>2</v>
      </c>
      <c r="O1045" s="278" t="str">
        <f>Таблица10[[#This Row],[плательщик ЖД тариф]]</f>
        <v>РЖД БА</v>
      </c>
      <c r="P1045" s="278"/>
      <c r="Q1045" s="278"/>
      <c r="R1045" s="278"/>
      <c r="S1045" s="278"/>
      <c r="T1045" s="278"/>
      <c r="U1045" s="278"/>
      <c r="V1045" s="278"/>
      <c r="W1045" s="278"/>
      <c r="X1045" s="278"/>
      <c r="Y1045" s="278"/>
      <c r="Z1045" s="278"/>
    </row>
    <row r="1046" spans="1:26" ht="13.2">
      <c r="A1046" s="278" t="s">
        <v>2527</v>
      </c>
      <c r="B1046" s="281">
        <v>44596</v>
      </c>
      <c r="C1046" s="278" t="s">
        <v>2607</v>
      </c>
      <c r="D1046" s="278">
        <v>40</v>
      </c>
      <c r="E1046" s="278" t="s">
        <v>2608</v>
      </c>
      <c r="F1046" s="280">
        <v>0.41666666666666669</v>
      </c>
      <c r="G1046" s="281">
        <v>44598</v>
      </c>
      <c r="H1046" s="278" t="s">
        <v>2511</v>
      </c>
      <c r="I1046" s="278" t="s">
        <v>115</v>
      </c>
      <c r="J1046" s="278" t="s">
        <v>2512</v>
      </c>
      <c r="K1046" s="282">
        <f t="shared" si="12"/>
        <v>2</v>
      </c>
      <c r="L1046" s="278">
        <f t="shared" si="13"/>
        <v>2022</v>
      </c>
      <c r="M1046" s="282">
        <f t="shared" ca="1" si="14"/>
        <v>2</v>
      </c>
      <c r="N1046" s="282">
        <f>MONTH(Таблица10[[#This Row],[Дата погрузки]])</f>
        <v>2</v>
      </c>
      <c r="O1046" s="278" t="str">
        <f>Таблица10[[#This Row],[плательщик ЖД тариф]]</f>
        <v>РЖД БА</v>
      </c>
      <c r="P1046" s="278"/>
      <c r="Q1046" s="278"/>
      <c r="R1046" s="278"/>
      <c r="S1046" s="278"/>
      <c r="T1046" s="278"/>
      <c r="U1046" s="278"/>
      <c r="V1046" s="278"/>
      <c r="W1046" s="278"/>
      <c r="X1046" s="278"/>
      <c r="Y1046" s="278"/>
      <c r="Z1046" s="278"/>
    </row>
    <row r="1047" spans="1:26" ht="13.2">
      <c r="A1047" s="278" t="s">
        <v>2609</v>
      </c>
      <c r="B1047" s="281">
        <v>44596</v>
      </c>
      <c r="C1047" s="278" t="s">
        <v>2610</v>
      </c>
      <c r="D1047" s="278">
        <v>40</v>
      </c>
      <c r="E1047" s="278" t="s">
        <v>2608</v>
      </c>
      <c r="F1047" s="280">
        <v>0.54166666666666663</v>
      </c>
      <c r="G1047" s="281">
        <v>44598</v>
      </c>
      <c r="H1047" s="278" t="s">
        <v>2511</v>
      </c>
      <c r="I1047" s="278" t="s">
        <v>115</v>
      </c>
      <c r="J1047" s="278" t="s">
        <v>2512</v>
      </c>
      <c r="K1047" s="282">
        <f t="shared" si="12"/>
        <v>2</v>
      </c>
      <c r="L1047" s="278">
        <f t="shared" si="13"/>
        <v>2022</v>
      </c>
      <c r="M1047" s="282">
        <f t="shared" ca="1" si="14"/>
        <v>2</v>
      </c>
      <c r="N1047" s="282">
        <f>MONTH(Таблица10[[#This Row],[Дата погрузки]])</f>
        <v>2</v>
      </c>
      <c r="O1047" s="278" t="str">
        <f>Таблица10[[#This Row],[плательщик ЖД тариф]]</f>
        <v>РЖД БА</v>
      </c>
      <c r="P1047" s="278"/>
      <c r="Q1047" s="278"/>
      <c r="R1047" s="278"/>
      <c r="S1047" s="278"/>
      <c r="T1047" s="278"/>
      <c r="U1047" s="278"/>
      <c r="V1047" s="278"/>
      <c r="W1047" s="278"/>
      <c r="X1047" s="278"/>
      <c r="Y1047" s="278"/>
      <c r="Z1047" s="278"/>
    </row>
    <row r="1048" spans="1:26" ht="13.2">
      <c r="A1048" s="278" t="s">
        <v>2516</v>
      </c>
      <c r="B1048" s="281">
        <v>44596</v>
      </c>
      <c r="C1048" s="278" t="s">
        <v>2611</v>
      </c>
      <c r="D1048" s="278">
        <v>40</v>
      </c>
      <c r="E1048" s="278" t="s">
        <v>2608</v>
      </c>
      <c r="F1048" s="280">
        <v>0.58333333333333337</v>
      </c>
      <c r="G1048" s="281">
        <v>44598</v>
      </c>
      <c r="H1048" s="278" t="s">
        <v>2511</v>
      </c>
      <c r="I1048" s="278" t="s">
        <v>115</v>
      </c>
      <c r="J1048" s="278" t="s">
        <v>2512</v>
      </c>
      <c r="K1048" s="282">
        <f t="shared" si="12"/>
        <v>2</v>
      </c>
      <c r="L1048" s="278">
        <f t="shared" si="13"/>
        <v>2022</v>
      </c>
      <c r="M1048" s="282">
        <f t="shared" ca="1" si="14"/>
        <v>2</v>
      </c>
      <c r="N1048" s="282">
        <f>MONTH(Таблица10[[#This Row],[Дата погрузки]])</f>
        <v>2</v>
      </c>
      <c r="O1048" s="278" t="str">
        <f>Таблица10[[#This Row],[плательщик ЖД тариф]]</f>
        <v>РЖД БА</v>
      </c>
      <c r="P1048" s="278"/>
      <c r="Q1048" s="278"/>
      <c r="R1048" s="278"/>
      <c r="S1048" s="278"/>
      <c r="T1048" s="278"/>
      <c r="U1048" s="278"/>
      <c r="V1048" s="278"/>
      <c r="W1048" s="278"/>
      <c r="X1048" s="278"/>
      <c r="Y1048" s="278"/>
      <c r="Z1048" s="278"/>
    </row>
    <row r="1049" spans="1:26" ht="13.2">
      <c r="A1049" s="278" t="s">
        <v>2516</v>
      </c>
      <c r="B1049" s="281">
        <v>44596</v>
      </c>
      <c r="C1049" s="278" t="s">
        <v>2612</v>
      </c>
      <c r="D1049" s="278">
        <v>40</v>
      </c>
      <c r="E1049" s="278" t="s">
        <v>2608</v>
      </c>
      <c r="F1049" s="280">
        <v>0.625</v>
      </c>
      <c r="G1049" s="281">
        <v>44598</v>
      </c>
      <c r="H1049" s="278" t="s">
        <v>2511</v>
      </c>
      <c r="I1049" s="278" t="s">
        <v>115</v>
      </c>
      <c r="J1049" s="278" t="s">
        <v>2512</v>
      </c>
      <c r="K1049" s="282">
        <f t="shared" si="12"/>
        <v>2</v>
      </c>
      <c r="L1049" s="278">
        <f t="shared" si="13"/>
        <v>2022</v>
      </c>
      <c r="M1049" s="282">
        <f t="shared" ca="1" si="14"/>
        <v>2</v>
      </c>
      <c r="N1049" s="282">
        <f>MONTH(Таблица10[[#This Row],[Дата погрузки]])</f>
        <v>2</v>
      </c>
      <c r="O1049" s="278" t="str">
        <f>Таблица10[[#This Row],[плательщик ЖД тариф]]</f>
        <v>РЖД БА</v>
      </c>
      <c r="P1049" s="278"/>
      <c r="Q1049" s="278"/>
      <c r="R1049" s="278"/>
      <c r="S1049" s="278"/>
      <c r="T1049" s="278"/>
      <c r="U1049" s="278"/>
      <c r="V1049" s="278"/>
      <c r="W1049" s="278"/>
      <c r="X1049" s="278"/>
      <c r="Y1049" s="278"/>
      <c r="Z1049" s="278"/>
    </row>
    <row r="1050" spans="1:26" ht="13.2">
      <c r="A1050" s="278" t="s">
        <v>2534</v>
      </c>
      <c r="B1050" s="281">
        <v>44596</v>
      </c>
      <c r="C1050" s="278" t="s">
        <v>2613</v>
      </c>
      <c r="D1050" s="278">
        <v>40</v>
      </c>
      <c r="E1050" s="278" t="s">
        <v>2614</v>
      </c>
      <c r="F1050" s="280"/>
      <c r="G1050" s="281">
        <v>44601</v>
      </c>
      <c r="H1050" s="278" t="s">
        <v>5</v>
      </c>
      <c r="I1050" s="278" t="s">
        <v>117</v>
      </c>
      <c r="J1050" s="278" t="s">
        <v>2512</v>
      </c>
      <c r="K1050" s="282">
        <f t="shared" si="12"/>
        <v>2</v>
      </c>
      <c r="L1050" s="278">
        <f t="shared" si="13"/>
        <v>2022</v>
      </c>
      <c r="M1050" s="282">
        <f t="shared" ca="1" si="14"/>
        <v>5</v>
      </c>
      <c r="N1050" s="282">
        <f>MONTH(Таблица10[[#This Row],[Дата погрузки]])</f>
        <v>2</v>
      </c>
      <c r="O1050" s="278" t="str">
        <f>Таблица10[[#This Row],[плательщик ЖД тариф]]</f>
        <v>Евросиб</v>
      </c>
      <c r="P1050" s="278"/>
      <c r="Q1050" s="278"/>
      <c r="R1050" s="278"/>
      <c r="S1050" s="278"/>
      <c r="T1050" s="278"/>
      <c r="U1050" s="278"/>
      <c r="V1050" s="278"/>
      <c r="W1050" s="278"/>
      <c r="X1050" s="278"/>
      <c r="Y1050" s="278"/>
      <c r="Z1050" s="278"/>
    </row>
    <row r="1051" spans="1:26" ht="13.2">
      <c r="A1051" s="278" t="s">
        <v>2552</v>
      </c>
      <c r="B1051" s="281">
        <v>44597</v>
      </c>
      <c r="C1051" s="278" t="s">
        <v>2615</v>
      </c>
      <c r="D1051" s="278">
        <v>40</v>
      </c>
      <c r="E1051" s="278" t="s">
        <v>1468</v>
      </c>
      <c r="F1051" s="280">
        <v>0.33333333333333331</v>
      </c>
      <c r="G1051" s="281">
        <v>44601</v>
      </c>
      <c r="H1051" s="278" t="s">
        <v>5</v>
      </c>
      <c r="I1051" s="278" t="s">
        <v>117</v>
      </c>
      <c r="J1051" s="278" t="s">
        <v>2512</v>
      </c>
      <c r="K1051" s="282">
        <f t="shared" si="12"/>
        <v>2</v>
      </c>
      <c r="L1051" s="278">
        <f t="shared" si="13"/>
        <v>2022</v>
      </c>
      <c r="M1051" s="282">
        <f t="shared" ca="1" si="14"/>
        <v>4</v>
      </c>
      <c r="N1051" s="282">
        <f>MONTH(Таблица10[[#This Row],[Дата погрузки]])</f>
        <v>2</v>
      </c>
      <c r="O1051" s="278" t="str">
        <f>Таблица10[[#This Row],[плательщик ЖД тариф]]</f>
        <v>Евросиб</v>
      </c>
      <c r="P1051" s="278"/>
      <c r="Q1051" s="278"/>
      <c r="R1051" s="278"/>
      <c r="S1051" s="278"/>
      <c r="T1051" s="278"/>
      <c r="U1051" s="278"/>
      <c r="V1051" s="278"/>
      <c r="W1051" s="278"/>
      <c r="X1051" s="278"/>
      <c r="Y1051" s="278"/>
      <c r="Z1051" s="278"/>
    </row>
    <row r="1052" spans="1:26" ht="13.2">
      <c r="A1052" s="278" t="s">
        <v>2552</v>
      </c>
      <c r="B1052" s="281">
        <v>44597</v>
      </c>
      <c r="C1052" s="278" t="s">
        <v>2616</v>
      </c>
      <c r="D1052" s="278">
        <v>40</v>
      </c>
      <c r="E1052" s="278" t="s">
        <v>1468</v>
      </c>
      <c r="F1052" s="280">
        <v>0.41666666666666669</v>
      </c>
      <c r="G1052" s="281">
        <v>44601</v>
      </c>
      <c r="H1052" s="278" t="s">
        <v>5</v>
      </c>
      <c r="I1052" s="278" t="s">
        <v>117</v>
      </c>
      <c r="J1052" s="278" t="s">
        <v>2512</v>
      </c>
      <c r="K1052" s="282">
        <f t="shared" si="12"/>
        <v>2</v>
      </c>
      <c r="L1052" s="278">
        <f t="shared" si="13"/>
        <v>2022</v>
      </c>
      <c r="M1052" s="282">
        <f t="shared" ca="1" si="14"/>
        <v>4</v>
      </c>
      <c r="N1052" s="282">
        <f>MONTH(Таблица10[[#This Row],[Дата погрузки]])</f>
        <v>2</v>
      </c>
      <c r="O1052" s="278" t="str">
        <f>Таблица10[[#This Row],[плательщик ЖД тариф]]</f>
        <v>Евросиб</v>
      </c>
      <c r="P1052" s="278"/>
      <c r="Q1052" s="278"/>
      <c r="R1052" s="278"/>
      <c r="S1052" s="278"/>
      <c r="T1052" s="278"/>
      <c r="U1052" s="278"/>
      <c r="V1052" s="278"/>
      <c r="W1052" s="278"/>
      <c r="X1052" s="278"/>
      <c r="Y1052" s="278"/>
      <c r="Z1052" s="278"/>
    </row>
    <row r="1053" spans="1:26" ht="13.2">
      <c r="A1053" s="278" t="s">
        <v>2556</v>
      </c>
      <c r="B1053" s="281">
        <v>44597</v>
      </c>
      <c r="C1053" s="278" t="s">
        <v>2617</v>
      </c>
      <c r="D1053" s="278">
        <v>40</v>
      </c>
      <c r="E1053" s="278" t="s">
        <v>1843</v>
      </c>
      <c r="F1053" s="280"/>
      <c r="G1053" s="281">
        <v>44601</v>
      </c>
      <c r="H1053" s="278" t="s">
        <v>5</v>
      </c>
      <c r="I1053" s="278" t="s">
        <v>117</v>
      </c>
      <c r="J1053" s="278" t="s">
        <v>2512</v>
      </c>
      <c r="K1053" s="282">
        <f t="shared" si="12"/>
        <v>2</v>
      </c>
      <c r="L1053" s="278">
        <f t="shared" si="13"/>
        <v>2022</v>
      </c>
      <c r="M1053" s="282">
        <f t="shared" ca="1" si="14"/>
        <v>4</v>
      </c>
      <c r="N1053" s="282">
        <f>MONTH(Таблица10[[#This Row],[Дата погрузки]])</f>
        <v>2</v>
      </c>
      <c r="O1053" s="278" t="str">
        <f>Таблица10[[#This Row],[плательщик ЖД тариф]]</f>
        <v>Евросиб</v>
      </c>
      <c r="P1053" s="278"/>
      <c r="Q1053" s="278"/>
      <c r="R1053" s="278"/>
      <c r="S1053" s="278"/>
      <c r="T1053" s="278"/>
      <c r="U1053" s="278"/>
      <c r="V1053" s="278"/>
      <c r="W1053" s="278"/>
      <c r="X1053" s="278"/>
      <c r="Y1053" s="278"/>
      <c r="Z1053" s="278"/>
    </row>
    <row r="1054" spans="1:26" ht="13.2">
      <c r="A1054" s="278" t="s">
        <v>2534</v>
      </c>
      <c r="B1054" s="281">
        <v>44597</v>
      </c>
      <c r="C1054" s="278" t="s">
        <v>2618</v>
      </c>
      <c r="D1054" s="278">
        <v>40</v>
      </c>
      <c r="E1054" s="278" t="s">
        <v>1470</v>
      </c>
      <c r="F1054" s="280"/>
      <c r="G1054" s="281">
        <v>44602</v>
      </c>
      <c r="H1054" s="278" t="s">
        <v>2511</v>
      </c>
      <c r="I1054" s="278" t="s">
        <v>115</v>
      </c>
      <c r="J1054" s="278" t="s">
        <v>2512</v>
      </c>
      <c r="K1054" s="282">
        <f t="shared" si="12"/>
        <v>2</v>
      </c>
      <c r="L1054" s="278">
        <f t="shared" si="13"/>
        <v>2022</v>
      </c>
      <c r="M1054" s="282">
        <f t="shared" ca="1" si="14"/>
        <v>5</v>
      </c>
      <c r="N1054" s="282">
        <f>MONTH(Таблица10[[#This Row],[Дата погрузки]])</f>
        <v>2</v>
      </c>
      <c r="O1054" s="278" t="str">
        <f>Таблица10[[#This Row],[плательщик ЖД тариф]]</f>
        <v>РЖД БА</v>
      </c>
      <c r="P1054" s="278"/>
      <c r="Q1054" s="278"/>
      <c r="R1054" s="278"/>
      <c r="S1054" s="278"/>
      <c r="T1054" s="278"/>
      <c r="U1054" s="278"/>
      <c r="V1054" s="278"/>
      <c r="W1054" s="278"/>
      <c r="X1054" s="278"/>
      <c r="Y1054" s="278"/>
      <c r="Z1054" s="278"/>
    </row>
    <row r="1055" spans="1:26" ht="13.2">
      <c r="A1055" s="278" t="s">
        <v>2556</v>
      </c>
      <c r="B1055" s="281">
        <v>44597</v>
      </c>
      <c r="C1055" s="278" t="s">
        <v>2619</v>
      </c>
      <c r="D1055" s="278">
        <v>40</v>
      </c>
      <c r="E1055" s="278" t="s">
        <v>1470</v>
      </c>
      <c r="F1055" s="280"/>
      <c r="G1055" s="281">
        <v>44602</v>
      </c>
      <c r="H1055" s="278" t="s">
        <v>2511</v>
      </c>
      <c r="I1055" s="278" t="s">
        <v>115</v>
      </c>
      <c r="J1055" s="278" t="s">
        <v>2512</v>
      </c>
      <c r="K1055" s="282">
        <f t="shared" si="12"/>
        <v>2</v>
      </c>
      <c r="L1055" s="278">
        <f t="shared" si="13"/>
        <v>2022</v>
      </c>
      <c r="M1055" s="282">
        <f t="shared" ca="1" si="14"/>
        <v>5</v>
      </c>
      <c r="N1055" s="282">
        <f>MONTH(Таблица10[[#This Row],[Дата погрузки]])</f>
        <v>2</v>
      </c>
      <c r="O1055" s="278" t="str">
        <f>Таблица10[[#This Row],[плательщик ЖД тариф]]</f>
        <v>РЖД БА</v>
      </c>
      <c r="P1055" s="278"/>
      <c r="Q1055" s="278"/>
      <c r="R1055" s="278"/>
      <c r="S1055" s="278"/>
      <c r="T1055" s="278"/>
      <c r="U1055" s="278"/>
      <c r="V1055" s="278"/>
      <c r="W1055" s="278"/>
      <c r="X1055" s="278"/>
      <c r="Y1055" s="278"/>
      <c r="Z1055" s="278"/>
    </row>
    <row r="1056" spans="1:26" ht="13.2">
      <c r="A1056" s="278" t="s">
        <v>2556</v>
      </c>
      <c r="B1056" s="281">
        <v>44597</v>
      </c>
      <c r="C1056" s="278" t="s">
        <v>2620</v>
      </c>
      <c r="D1056" s="278">
        <v>40</v>
      </c>
      <c r="E1056" s="278" t="s">
        <v>1470</v>
      </c>
      <c r="F1056" s="280"/>
      <c r="G1056" s="281">
        <v>44602</v>
      </c>
      <c r="H1056" s="278" t="s">
        <v>2511</v>
      </c>
      <c r="I1056" s="278" t="s">
        <v>115</v>
      </c>
      <c r="J1056" s="278" t="s">
        <v>2512</v>
      </c>
      <c r="K1056" s="282">
        <f t="shared" si="12"/>
        <v>2</v>
      </c>
      <c r="L1056" s="278">
        <f t="shared" si="13"/>
        <v>2022</v>
      </c>
      <c r="M1056" s="282">
        <f t="shared" ca="1" si="14"/>
        <v>5</v>
      </c>
      <c r="N1056" s="282">
        <f>MONTH(Таблица10[[#This Row],[Дата погрузки]])</f>
        <v>2</v>
      </c>
      <c r="O1056" s="278" t="str">
        <f>Таблица10[[#This Row],[плательщик ЖД тариф]]</f>
        <v>РЖД БА</v>
      </c>
      <c r="P1056" s="278"/>
      <c r="Q1056" s="278"/>
      <c r="R1056" s="278"/>
      <c r="S1056" s="278"/>
      <c r="T1056" s="278"/>
      <c r="U1056" s="278"/>
      <c r="V1056" s="278"/>
      <c r="W1056" s="278"/>
      <c r="X1056" s="278"/>
      <c r="Y1056" s="278"/>
      <c r="Z1056" s="278"/>
    </row>
    <row r="1057" spans="1:26" ht="13.2">
      <c r="A1057" s="278" t="s">
        <v>2621</v>
      </c>
      <c r="B1057" s="281">
        <v>44599</v>
      </c>
      <c r="C1057" s="278" t="s">
        <v>2622</v>
      </c>
      <c r="D1057" s="278">
        <v>40</v>
      </c>
      <c r="E1057" s="278" t="s">
        <v>1470</v>
      </c>
      <c r="F1057" s="280">
        <v>0.54166666666666663</v>
      </c>
      <c r="G1057" s="281">
        <v>44602</v>
      </c>
      <c r="H1057" s="278" t="s">
        <v>2511</v>
      </c>
      <c r="I1057" s="278" t="s">
        <v>115</v>
      </c>
      <c r="J1057" s="278" t="s">
        <v>2512</v>
      </c>
      <c r="K1057" s="282">
        <f t="shared" si="12"/>
        <v>2</v>
      </c>
      <c r="L1057" s="278">
        <f t="shared" si="13"/>
        <v>2022</v>
      </c>
      <c r="M1057" s="282">
        <f t="shared" ca="1" si="14"/>
        <v>3</v>
      </c>
      <c r="N1057" s="282">
        <f>MONTH(Таблица10[[#This Row],[Дата погрузки]])</f>
        <v>2</v>
      </c>
      <c r="O1057" s="278" t="str">
        <f>Таблица10[[#This Row],[плательщик ЖД тариф]]</f>
        <v>РЖД БА</v>
      </c>
      <c r="P1057" s="278"/>
      <c r="Q1057" s="278"/>
      <c r="R1057" s="278"/>
      <c r="S1057" s="278"/>
      <c r="T1057" s="278"/>
      <c r="U1057" s="278"/>
      <c r="V1057" s="278"/>
      <c r="W1057" s="278"/>
      <c r="X1057" s="278"/>
      <c r="Y1057" s="278"/>
      <c r="Z1057" s="278"/>
    </row>
    <row r="1058" spans="1:26" ht="13.2">
      <c r="A1058" s="278" t="s">
        <v>2514</v>
      </c>
      <c r="B1058" s="281">
        <v>44599</v>
      </c>
      <c r="C1058" s="278" t="s">
        <v>2623</v>
      </c>
      <c r="D1058" s="278">
        <v>40</v>
      </c>
      <c r="E1058" s="278" t="s">
        <v>1470</v>
      </c>
      <c r="F1058" s="280">
        <v>0.33333333333333331</v>
      </c>
      <c r="G1058" s="281">
        <v>44602</v>
      </c>
      <c r="H1058" s="278" t="s">
        <v>2511</v>
      </c>
      <c r="I1058" s="278" t="s">
        <v>115</v>
      </c>
      <c r="J1058" s="278" t="s">
        <v>2512</v>
      </c>
      <c r="K1058" s="282">
        <f t="shared" si="12"/>
        <v>2</v>
      </c>
      <c r="L1058" s="278">
        <f t="shared" si="13"/>
        <v>2022</v>
      </c>
      <c r="M1058" s="282">
        <f t="shared" ca="1" si="14"/>
        <v>3</v>
      </c>
      <c r="N1058" s="282">
        <f>MONTH(Таблица10[[#This Row],[Дата погрузки]])</f>
        <v>2</v>
      </c>
      <c r="O1058" s="278" t="str">
        <f>Таблица10[[#This Row],[плательщик ЖД тариф]]</f>
        <v>РЖД БА</v>
      </c>
      <c r="P1058" s="278"/>
      <c r="Q1058" s="278"/>
      <c r="R1058" s="278"/>
      <c r="S1058" s="278"/>
      <c r="T1058" s="278"/>
      <c r="U1058" s="278"/>
      <c r="V1058" s="278"/>
      <c r="W1058" s="278"/>
      <c r="X1058" s="278"/>
      <c r="Y1058" s="278"/>
      <c r="Z1058" s="278"/>
    </row>
    <row r="1059" spans="1:26" ht="13.2">
      <c r="A1059" s="278" t="s">
        <v>2539</v>
      </c>
      <c r="B1059" s="281">
        <v>44600</v>
      </c>
      <c r="C1059" s="278" t="s">
        <v>2624</v>
      </c>
      <c r="D1059" s="278">
        <v>20</v>
      </c>
      <c r="E1059" s="278"/>
      <c r="F1059" s="280">
        <v>8.3333333333333329E-2</v>
      </c>
      <c r="G1059" s="281">
        <v>44606</v>
      </c>
      <c r="H1059" s="278" t="s">
        <v>6</v>
      </c>
      <c r="I1059" s="278" t="s">
        <v>118</v>
      </c>
      <c r="J1059" s="278" t="s">
        <v>2512</v>
      </c>
      <c r="K1059" s="282">
        <f t="shared" si="12"/>
        <v>2</v>
      </c>
      <c r="L1059" s="278">
        <f t="shared" si="13"/>
        <v>2022</v>
      </c>
      <c r="M1059" s="282">
        <f t="shared" ca="1" si="14"/>
        <v>6</v>
      </c>
      <c r="N1059" s="282">
        <f>MONTH(Таблица10[[#This Row],[Дата погрузки]])</f>
        <v>2</v>
      </c>
      <c r="O1059" s="278" t="str">
        <f>Таблица10[[#This Row],[плательщик ЖД тариф]]</f>
        <v>Феско</v>
      </c>
      <c r="P1059" s="278"/>
      <c r="Q1059" s="278"/>
      <c r="R1059" s="278"/>
      <c r="S1059" s="278"/>
      <c r="T1059" s="278"/>
      <c r="U1059" s="278"/>
      <c r="V1059" s="278"/>
      <c r="W1059" s="278"/>
      <c r="X1059" s="278"/>
      <c r="Y1059" s="278"/>
      <c r="Z1059" s="278"/>
    </row>
    <row r="1060" spans="1:26" ht="13.2">
      <c r="A1060" s="278" t="s">
        <v>2518</v>
      </c>
      <c r="B1060" s="281">
        <v>44600</v>
      </c>
      <c r="C1060" s="278" t="s">
        <v>2625</v>
      </c>
      <c r="D1060" s="278">
        <v>40</v>
      </c>
      <c r="E1060" s="278" t="s">
        <v>1468</v>
      </c>
      <c r="F1060" s="280">
        <v>0.41666666666666669</v>
      </c>
      <c r="G1060" s="281">
        <v>44603</v>
      </c>
      <c r="H1060" s="278" t="s">
        <v>7</v>
      </c>
      <c r="I1060" s="4" t="s">
        <v>99</v>
      </c>
      <c r="J1060" s="278" t="s">
        <v>2512</v>
      </c>
      <c r="K1060" s="282">
        <f t="shared" si="12"/>
        <v>2</v>
      </c>
      <c r="L1060" s="278">
        <f t="shared" si="13"/>
        <v>2022</v>
      </c>
      <c r="M1060" s="282">
        <f t="shared" ca="1" si="14"/>
        <v>3</v>
      </c>
      <c r="N1060" s="282">
        <f>MONTH(Таблица10[[#This Row],[Дата погрузки]])</f>
        <v>2</v>
      </c>
      <c r="O1060" s="278" t="str">
        <f>Таблица10[[#This Row],[плательщик ЖД тариф]]</f>
        <v>ТрансКонтейнер</v>
      </c>
      <c r="P1060" s="278"/>
      <c r="Q1060" s="278"/>
      <c r="R1060" s="278"/>
      <c r="S1060" s="278"/>
      <c r="T1060" s="278"/>
      <c r="U1060" s="278"/>
      <c r="V1060" s="278"/>
      <c r="W1060" s="278"/>
      <c r="X1060" s="278"/>
      <c r="Y1060" s="278"/>
      <c r="Z1060" s="278"/>
    </row>
    <row r="1061" spans="1:26" ht="13.2">
      <c r="A1061" s="278" t="s">
        <v>2534</v>
      </c>
      <c r="B1061" s="281">
        <v>44600</v>
      </c>
      <c r="C1061" s="278" t="s">
        <v>2626</v>
      </c>
      <c r="D1061" s="278">
        <v>40</v>
      </c>
      <c r="E1061" s="278" t="s">
        <v>1468</v>
      </c>
      <c r="F1061" s="280"/>
      <c r="G1061" s="281">
        <v>44609</v>
      </c>
      <c r="H1061" s="278" t="s">
        <v>7</v>
      </c>
      <c r="I1061" s="4" t="s">
        <v>99</v>
      </c>
      <c r="J1061" s="278" t="s">
        <v>2512</v>
      </c>
      <c r="K1061" s="282">
        <f t="shared" si="12"/>
        <v>2</v>
      </c>
      <c r="L1061" s="278">
        <f t="shared" si="13"/>
        <v>2022</v>
      </c>
      <c r="M1061" s="282">
        <f t="shared" ca="1" si="14"/>
        <v>9</v>
      </c>
      <c r="N1061" s="282">
        <f>MONTH(Таблица10[[#This Row],[Дата погрузки]])</f>
        <v>2</v>
      </c>
      <c r="O1061" s="278" t="str">
        <f>Таблица10[[#This Row],[плательщик ЖД тариф]]</f>
        <v>ТрансКонтейнер</v>
      </c>
      <c r="P1061" s="278"/>
      <c r="Q1061" s="278"/>
      <c r="R1061" s="278"/>
      <c r="S1061" s="278"/>
      <c r="T1061" s="278"/>
      <c r="U1061" s="278"/>
      <c r="V1061" s="278"/>
      <c r="W1061" s="278"/>
      <c r="X1061" s="278"/>
      <c r="Y1061" s="278"/>
      <c r="Z1061" s="278"/>
    </row>
    <row r="1062" spans="1:26" ht="13.2">
      <c r="A1062" s="278" t="s">
        <v>2556</v>
      </c>
      <c r="B1062" s="281">
        <v>44600</v>
      </c>
      <c r="C1062" s="278" t="s">
        <v>2627</v>
      </c>
      <c r="D1062" s="278">
        <v>40</v>
      </c>
      <c r="E1062" s="278" t="s">
        <v>1468</v>
      </c>
      <c r="F1062" s="280"/>
      <c r="G1062" s="281">
        <v>44603</v>
      </c>
      <c r="H1062" s="278" t="s">
        <v>7</v>
      </c>
      <c r="I1062" s="4" t="s">
        <v>99</v>
      </c>
      <c r="J1062" s="278" t="s">
        <v>2512</v>
      </c>
      <c r="K1062" s="282">
        <f t="shared" si="12"/>
        <v>2</v>
      </c>
      <c r="L1062" s="278">
        <f t="shared" si="13"/>
        <v>2022</v>
      </c>
      <c r="M1062" s="282">
        <f t="shared" ca="1" si="14"/>
        <v>3</v>
      </c>
      <c r="N1062" s="282">
        <f>MONTH(Таблица10[[#This Row],[Дата погрузки]])</f>
        <v>2</v>
      </c>
      <c r="O1062" s="278" t="str">
        <f>Таблица10[[#This Row],[плательщик ЖД тариф]]</f>
        <v>ТрансКонтейнер</v>
      </c>
      <c r="P1062" s="278"/>
      <c r="Q1062" s="278"/>
      <c r="R1062" s="278"/>
      <c r="S1062" s="278"/>
      <c r="T1062" s="278"/>
      <c r="U1062" s="278"/>
      <c r="V1062" s="278"/>
      <c r="W1062" s="278"/>
      <c r="X1062" s="278"/>
      <c r="Y1062" s="278"/>
      <c r="Z1062" s="278"/>
    </row>
    <row r="1063" spans="1:26" ht="13.2">
      <c r="A1063" s="278" t="s">
        <v>2628</v>
      </c>
      <c r="B1063" s="281">
        <v>44600</v>
      </c>
      <c r="C1063" s="278" t="s">
        <v>2629</v>
      </c>
      <c r="D1063" s="278">
        <v>40</v>
      </c>
      <c r="E1063" s="278" t="s">
        <v>1535</v>
      </c>
      <c r="F1063" s="280">
        <v>0.5</v>
      </c>
      <c r="G1063" s="281">
        <v>44605</v>
      </c>
      <c r="H1063" s="278" t="s">
        <v>5</v>
      </c>
      <c r="I1063" s="278" t="s">
        <v>117</v>
      </c>
      <c r="J1063" s="278" t="s">
        <v>2512</v>
      </c>
      <c r="K1063" s="282">
        <f t="shared" si="12"/>
        <v>2</v>
      </c>
      <c r="L1063" s="278">
        <f t="shared" si="13"/>
        <v>2022</v>
      </c>
      <c r="M1063" s="282">
        <f t="shared" ca="1" si="14"/>
        <v>5</v>
      </c>
      <c r="N1063" s="282">
        <f>MONTH(Таблица10[[#This Row],[Дата погрузки]])</f>
        <v>2</v>
      </c>
      <c r="O1063" s="278" t="str">
        <f>Таблица10[[#This Row],[плательщик ЖД тариф]]</f>
        <v>Евросиб</v>
      </c>
      <c r="P1063" s="278"/>
      <c r="Q1063" s="278"/>
      <c r="R1063" s="278"/>
      <c r="S1063" s="278"/>
      <c r="T1063" s="278"/>
      <c r="U1063" s="278"/>
      <c r="V1063" s="278"/>
      <c r="W1063" s="278"/>
      <c r="X1063" s="278"/>
      <c r="Y1063" s="278"/>
      <c r="Z1063" s="278"/>
    </row>
    <row r="1064" spans="1:26" ht="13.2">
      <c r="A1064" s="278" t="s">
        <v>2516</v>
      </c>
      <c r="B1064" s="281">
        <v>44600</v>
      </c>
      <c r="C1064" s="278" t="s">
        <v>2630</v>
      </c>
      <c r="D1064" s="278">
        <v>40</v>
      </c>
      <c r="E1064" s="278" t="s">
        <v>1597</v>
      </c>
      <c r="F1064" s="280">
        <v>0.58333333333333337</v>
      </c>
      <c r="G1064" s="281">
        <v>44605</v>
      </c>
      <c r="H1064" s="278" t="s">
        <v>5</v>
      </c>
      <c r="I1064" s="278" t="s">
        <v>117</v>
      </c>
      <c r="J1064" s="278" t="s">
        <v>2512</v>
      </c>
      <c r="K1064" s="282">
        <f t="shared" si="12"/>
        <v>2</v>
      </c>
      <c r="L1064" s="278">
        <f t="shared" si="13"/>
        <v>2022</v>
      </c>
      <c r="M1064" s="282">
        <f t="shared" ca="1" si="14"/>
        <v>5</v>
      </c>
      <c r="N1064" s="282">
        <f>MONTH(Таблица10[[#This Row],[Дата погрузки]])</f>
        <v>2</v>
      </c>
      <c r="O1064" s="278" t="str">
        <f>Таблица10[[#This Row],[плательщик ЖД тариф]]</f>
        <v>Евросиб</v>
      </c>
      <c r="P1064" s="278"/>
      <c r="Q1064" s="278"/>
      <c r="R1064" s="278"/>
      <c r="S1064" s="278"/>
      <c r="T1064" s="278"/>
      <c r="U1064" s="278"/>
      <c r="V1064" s="278"/>
      <c r="W1064" s="278"/>
      <c r="X1064" s="278"/>
      <c r="Y1064" s="278"/>
      <c r="Z1064" s="278"/>
    </row>
    <row r="1065" spans="1:26" ht="13.2">
      <c r="A1065" s="278" t="s">
        <v>2534</v>
      </c>
      <c r="B1065" s="281">
        <v>44601</v>
      </c>
      <c r="C1065" s="278" t="s">
        <v>2631</v>
      </c>
      <c r="D1065" s="278">
        <v>40</v>
      </c>
      <c r="E1065" s="278" t="s">
        <v>1507</v>
      </c>
      <c r="F1065" s="280"/>
      <c r="G1065" s="281">
        <v>44607</v>
      </c>
      <c r="H1065" s="278" t="s">
        <v>2511</v>
      </c>
      <c r="I1065" s="278" t="s">
        <v>115</v>
      </c>
      <c r="J1065" s="278" t="s">
        <v>2512</v>
      </c>
      <c r="K1065" s="282">
        <f t="shared" si="12"/>
        <v>2</v>
      </c>
      <c r="L1065" s="278">
        <f t="shared" si="13"/>
        <v>2022</v>
      </c>
      <c r="M1065" s="282">
        <f t="shared" ca="1" si="14"/>
        <v>6</v>
      </c>
      <c r="N1065" s="282">
        <f>MONTH(Таблица10[[#This Row],[Дата погрузки]])</f>
        <v>2</v>
      </c>
      <c r="O1065" s="278" t="str">
        <f>Таблица10[[#This Row],[плательщик ЖД тариф]]</f>
        <v>РЖД БА</v>
      </c>
      <c r="P1065" s="278"/>
      <c r="Q1065" s="278"/>
      <c r="R1065" s="278"/>
      <c r="S1065" s="278"/>
      <c r="T1065" s="278"/>
      <c r="U1065" s="278"/>
      <c r="V1065" s="278"/>
      <c r="W1065" s="278"/>
      <c r="X1065" s="278"/>
      <c r="Y1065" s="278"/>
      <c r="Z1065" s="278"/>
    </row>
    <row r="1066" spans="1:26" ht="13.2">
      <c r="A1066" s="278" t="s">
        <v>2556</v>
      </c>
      <c r="B1066" s="281">
        <v>44601</v>
      </c>
      <c r="C1066" s="278" t="s">
        <v>2632</v>
      </c>
      <c r="D1066" s="278">
        <v>40</v>
      </c>
      <c r="E1066" s="278" t="s">
        <v>1501</v>
      </c>
      <c r="F1066" s="280"/>
      <c r="G1066" s="281">
        <v>44609</v>
      </c>
      <c r="H1066" s="278" t="s">
        <v>7</v>
      </c>
      <c r="I1066" s="4" t="s">
        <v>99</v>
      </c>
      <c r="J1066" s="278" t="s">
        <v>2512</v>
      </c>
      <c r="K1066" s="282">
        <f t="shared" si="12"/>
        <v>2</v>
      </c>
      <c r="L1066" s="278">
        <f t="shared" si="13"/>
        <v>2022</v>
      </c>
      <c r="M1066" s="282">
        <f t="shared" ca="1" si="14"/>
        <v>8</v>
      </c>
      <c r="N1066" s="282">
        <f>MONTH(Таблица10[[#This Row],[Дата погрузки]])</f>
        <v>2</v>
      </c>
      <c r="O1066" s="278" t="str">
        <f>Таблица10[[#This Row],[плательщик ЖД тариф]]</f>
        <v>ТрансКонтейнер</v>
      </c>
      <c r="P1066" s="278"/>
      <c r="Q1066" s="278"/>
      <c r="R1066" s="278"/>
      <c r="S1066" s="278"/>
      <c r="T1066" s="278"/>
      <c r="U1066" s="278"/>
      <c r="V1066" s="278"/>
      <c r="W1066" s="278"/>
      <c r="X1066" s="278"/>
      <c r="Y1066" s="278"/>
      <c r="Z1066" s="278"/>
    </row>
    <row r="1067" spans="1:26" ht="13.2">
      <c r="A1067" s="278" t="s">
        <v>2633</v>
      </c>
      <c r="B1067" s="281">
        <v>44602</v>
      </c>
      <c r="C1067" s="278" t="s">
        <v>2634</v>
      </c>
      <c r="D1067" s="278">
        <v>40</v>
      </c>
      <c r="E1067" s="278" t="s">
        <v>1468</v>
      </c>
      <c r="F1067" s="280">
        <v>0.375</v>
      </c>
      <c r="G1067" s="281">
        <v>44607</v>
      </c>
      <c r="H1067" s="278" t="s">
        <v>2511</v>
      </c>
      <c r="I1067" s="278" t="s">
        <v>115</v>
      </c>
      <c r="J1067" s="278" t="s">
        <v>2512</v>
      </c>
      <c r="K1067" s="282">
        <f t="shared" si="12"/>
        <v>2</v>
      </c>
      <c r="L1067" s="278">
        <f t="shared" si="13"/>
        <v>2022</v>
      </c>
      <c r="M1067" s="282">
        <f t="shared" ca="1" si="14"/>
        <v>5</v>
      </c>
      <c r="N1067" s="282">
        <f>MONTH(Таблица10[[#This Row],[Дата погрузки]])</f>
        <v>2</v>
      </c>
      <c r="O1067" s="278" t="str">
        <f>Таблица10[[#This Row],[плательщик ЖД тариф]]</f>
        <v>РЖД БА</v>
      </c>
      <c r="P1067" s="278"/>
      <c r="Q1067" s="278"/>
      <c r="R1067" s="278"/>
      <c r="S1067" s="278"/>
      <c r="T1067" s="278"/>
      <c r="U1067" s="278"/>
      <c r="V1067" s="278"/>
      <c r="W1067" s="278"/>
      <c r="X1067" s="278"/>
      <c r="Y1067" s="278"/>
      <c r="Z1067" s="278"/>
    </row>
    <row r="1068" spans="1:26" ht="13.2">
      <c r="A1068" s="278" t="s">
        <v>2514</v>
      </c>
      <c r="B1068" s="281">
        <v>44602</v>
      </c>
      <c r="C1068" s="278" t="s">
        <v>2635</v>
      </c>
      <c r="D1068" s="278">
        <v>40</v>
      </c>
      <c r="E1068" s="278" t="s">
        <v>1468</v>
      </c>
      <c r="F1068" s="280">
        <v>0.375</v>
      </c>
      <c r="G1068" s="281">
        <v>44605</v>
      </c>
      <c r="H1068" s="278" t="s">
        <v>5</v>
      </c>
      <c r="I1068" s="278" t="s">
        <v>117</v>
      </c>
      <c r="J1068" s="278" t="s">
        <v>2512</v>
      </c>
      <c r="K1068" s="282">
        <f t="shared" si="12"/>
        <v>2</v>
      </c>
      <c r="L1068" s="278">
        <f t="shared" si="13"/>
        <v>2022</v>
      </c>
      <c r="M1068" s="282">
        <f t="shared" ca="1" si="14"/>
        <v>3</v>
      </c>
      <c r="N1068" s="282">
        <f>MONTH(Таблица10[[#This Row],[Дата погрузки]])</f>
        <v>2</v>
      </c>
      <c r="O1068" s="278" t="str">
        <f>Таблица10[[#This Row],[плательщик ЖД тариф]]</f>
        <v>Евросиб</v>
      </c>
      <c r="P1068" s="278"/>
      <c r="Q1068" s="278"/>
      <c r="R1068" s="278"/>
      <c r="S1068" s="278"/>
      <c r="T1068" s="278"/>
      <c r="U1068" s="278"/>
      <c r="V1068" s="278"/>
      <c r="W1068" s="278"/>
      <c r="X1068" s="278"/>
      <c r="Y1068" s="278"/>
      <c r="Z1068" s="278"/>
    </row>
    <row r="1069" spans="1:26" ht="13.2">
      <c r="A1069" s="278" t="s">
        <v>2534</v>
      </c>
      <c r="B1069" s="281">
        <v>44602</v>
      </c>
      <c r="C1069" s="278" t="s">
        <v>2636</v>
      </c>
      <c r="D1069" s="278">
        <v>40</v>
      </c>
      <c r="E1069" s="278" t="s">
        <v>1468</v>
      </c>
      <c r="F1069" s="280"/>
      <c r="G1069" s="281">
        <v>44609</v>
      </c>
      <c r="H1069" s="278" t="s">
        <v>7</v>
      </c>
      <c r="I1069" s="4" t="s">
        <v>99</v>
      </c>
      <c r="J1069" s="278" t="s">
        <v>2512</v>
      </c>
      <c r="K1069" s="282">
        <f t="shared" si="12"/>
        <v>2</v>
      </c>
      <c r="L1069" s="278">
        <f t="shared" si="13"/>
        <v>2022</v>
      </c>
      <c r="M1069" s="282">
        <f t="shared" ca="1" si="14"/>
        <v>7</v>
      </c>
      <c r="N1069" s="282">
        <f>MONTH(Таблица10[[#This Row],[Дата погрузки]])</f>
        <v>2</v>
      </c>
      <c r="O1069" s="278" t="str">
        <f>Таблица10[[#This Row],[плательщик ЖД тариф]]</f>
        <v>ТрансКонтейнер</v>
      </c>
      <c r="P1069" s="278"/>
      <c r="Q1069" s="278"/>
      <c r="R1069" s="278"/>
      <c r="S1069" s="278"/>
      <c r="T1069" s="278"/>
      <c r="U1069" s="278"/>
      <c r="V1069" s="278"/>
      <c r="W1069" s="278"/>
      <c r="X1069" s="278"/>
      <c r="Y1069" s="278"/>
      <c r="Z1069" s="278"/>
    </row>
    <row r="1070" spans="1:26" ht="13.2">
      <c r="A1070" s="278" t="s">
        <v>2556</v>
      </c>
      <c r="B1070" s="281">
        <v>44602</v>
      </c>
      <c r="C1070" s="278" t="s">
        <v>2637</v>
      </c>
      <c r="D1070" s="278">
        <v>40</v>
      </c>
      <c r="E1070" s="278" t="s">
        <v>1492</v>
      </c>
      <c r="F1070" s="280"/>
      <c r="G1070" s="281">
        <v>44609</v>
      </c>
      <c r="H1070" s="278" t="s">
        <v>7</v>
      </c>
      <c r="I1070" s="4" t="s">
        <v>99</v>
      </c>
      <c r="J1070" s="278" t="s">
        <v>2512</v>
      </c>
      <c r="K1070" s="282">
        <f t="shared" si="12"/>
        <v>2</v>
      </c>
      <c r="L1070" s="278">
        <f t="shared" si="13"/>
        <v>2022</v>
      </c>
      <c r="M1070" s="282">
        <f t="shared" ca="1" si="14"/>
        <v>7</v>
      </c>
      <c r="N1070" s="282">
        <f>MONTH(Таблица10[[#This Row],[Дата погрузки]])</f>
        <v>2</v>
      </c>
      <c r="O1070" s="278" t="str">
        <f>Таблица10[[#This Row],[плательщик ЖД тариф]]</f>
        <v>ТрансКонтейнер</v>
      </c>
      <c r="P1070" s="278"/>
      <c r="Q1070" s="278"/>
      <c r="R1070" s="278"/>
      <c r="S1070" s="278"/>
      <c r="T1070" s="278"/>
      <c r="U1070" s="278"/>
      <c r="V1070" s="278"/>
      <c r="W1070" s="278"/>
      <c r="X1070" s="278"/>
      <c r="Y1070" s="278"/>
      <c r="Z1070" s="278"/>
    </row>
    <row r="1071" spans="1:26" ht="13.2">
      <c r="A1071" s="278" t="s">
        <v>2534</v>
      </c>
      <c r="B1071" s="281">
        <v>44603</v>
      </c>
      <c r="C1071" s="278" t="s">
        <v>2638</v>
      </c>
      <c r="D1071" s="278">
        <v>40</v>
      </c>
      <c r="E1071" s="278" t="s">
        <v>1568</v>
      </c>
      <c r="F1071" s="280"/>
      <c r="G1071" s="281">
        <v>44614</v>
      </c>
      <c r="H1071" s="278" t="s">
        <v>7</v>
      </c>
      <c r="I1071" s="4" t="s">
        <v>99</v>
      </c>
      <c r="J1071" s="278" t="s">
        <v>2512</v>
      </c>
      <c r="K1071" s="282">
        <f t="shared" si="12"/>
        <v>2</v>
      </c>
      <c r="L1071" s="278">
        <f t="shared" si="13"/>
        <v>2022</v>
      </c>
      <c r="M1071" s="282">
        <f t="shared" ca="1" si="14"/>
        <v>11</v>
      </c>
      <c r="N1071" s="282">
        <f>MONTH(Таблица10[[#This Row],[Дата погрузки]])</f>
        <v>2</v>
      </c>
      <c r="O1071" s="278" t="str">
        <f>Таблица10[[#This Row],[плательщик ЖД тариф]]</f>
        <v>ТрансКонтейнер</v>
      </c>
      <c r="P1071" s="278"/>
      <c r="Q1071" s="278"/>
      <c r="R1071" s="278"/>
      <c r="S1071" s="278"/>
      <c r="T1071" s="278"/>
      <c r="U1071" s="278"/>
      <c r="V1071" s="278"/>
      <c r="W1071" s="278"/>
      <c r="X1071" s="278"/>
      <c r="Y1071" s="278"/>
      <c r="Z1071" s="278"/>
    </row>
    <row r="1072" spans="1:26" ht="13.2">
      <c r="A1072" s="278" t="s">
        <v>2520</v>
      </c>
      <c r="B1072" s="281">
        <v>44603</v>
      </c>
      <c r="C1072" s="278" t="s">
        <v>2639</v>
      </c>
      <c r="D1072" s="278">
        <v>40</v>
      </c>
      <c r="E1072" s="278" t="s">
        <v>1468</v>
      </c>
      <c r="F1072" s="280">
        <v>0.375</v>
      </c>
      <c r="G1072" s="281">
        <v>44606</v>
      </c>
      <c r="H1072" s="278" t="s">
        <v>6</v>
      </c>
      <c r="I1072" s="278" t="s">
        <v>118</v>
      </c>
      <c r="J1072" s="278" t="s">
        <v>2512</v>
      </c>
      <c r="K1072" s="282">
        <f t="shared" si="12"/>
        <v>2</v>
      </c>
      <c r="L1072" s="278">
        <f t="shared" si="13"/>
        <v>2022</v>
      </c>
      <c r="M1072" s="282">
        <f t="shared" ca="1" si="14"/>
        <v>3</v>
      </c>
      <c r="N1072" s="282">
        <f>MONTH(Таблица10[[#This Row],[Дата погрузки]])</f>
        <v>2</v>
      </c>
      <c r="O1072" s="278" t="str">
        <f>Таблица10[[#This Row],[плательщик ЖД тариф]]</f>
        <v>Феско</v>
      </c>
      <c r="P1072" s="278"/>
      <c r="Q1072" s="278"/>
      <c r="R1072" s="278"/>
      <c r="S1072" s="278"/>
      <c r="T1072" s="278"/>
      <c r="U1072" s="278"/>
      <c r="V1072" s="278"/>
      <c r="W1072" s="278"/>
      <c r="X1072" s="278"/>
      <c r="Y1072" s="278"/>
      <c r="Z1072" s="278"/>
    </row>
    <row r="1073" spans="1:26" ht="13.2">
      <c r="A1073" s="278" t="s">
        <v>2520</v>
      </c>
      <c r="B1073" s="281">
        <v>44603</v>
      </c>
      <c r="C1073" s="278" t="s">
        <v>2640</v>
      </c>
      <c r="D1073" s="278">
        <v>40</v>
      </c>
      <c r="E1073" s="278" t="s">
        <v>1470</v>
      </c>
      <c r="F1073" s="280">
        <v>0.54166666666666663</v>
      </c>
      <c r="G1073" s="281">
        <v>44607</v>
      </c>
      <c r="H1073" s="278" t="s">
        <v>2511</v>
      </c>
      <c r="I1073" s="278" t="s">
        <v>115</v>
      </c>
      <c r="J1073" s="278" t="s">
        <v>2512</v>
      </c>
      <c r="K1073" s="282">
        <f t="shared" si="12"/>
        <v>2</v>
      </c>
      <c r="L1073" s="278">
        <f t="shared" si="13"/>
        <v>2022</v>
      </c>
      <c r="M1073" s="282">
        <f t="shared" ca="1" si="14"/>
        <v>4</v>
      </c>
      <c r="N1073" s="282">
        <f>MONTH(Таблица10[[#This Row],[Дата погрузки]])</f>
        <v>2</v>
      </c>
      <c r="O1073" s="278" t="str">
        <f>Таблица10[[#This Row],[плательщик ЖД тариф]]</f>
        <v>РЖД БА</v>
      </c>
      <c r="P1073" s="278"/>
      <c r="Q1073" s="278"/>
      <c r="R1073" s="278"/>
      <c r="S1073" s="278"/>
      <c r="T1073" s="278"/>
      <c r="U1073" s="278"/>
      <c r="V1073" s="278"/>
      <c r="W1073" s="278"/>
      <c r="X1073" s="278"/>
      <c r="Y1073" s="278"/>
      <c r="Z1073" s="278"/>
    </row>
    <row r="1074" spans="1:26" ht="13.2">
      <c r="A1074" s="278" t="s">
        <v>2516</v>
      </c>
      <c r="B1074" s="281">
        <v>44603</v>
      </c>
      <c r="C1074" s="278" t="s">
        <v>2641</v>
      </c>
      <c r="D1074" s="278">
        <v>40</v>
      </c>
      <c r="E1074" s="278" t="s">
        <v>1470</v>
      </c>
      <c r="F1074" s="280">
        <v>0.625</v>
      </c>
      <c r="G1074" s="281">
        <v>44609</v>
      </c>
      <c r="H1074" s="278" t="s">
        <v>5</v>
      </c>
      <c r="I1074" s="278" t="s">
        <v>117</v>
      </c>
      <c r="J1074" s="278" t="s">
        <v>2512</v>
      </c>
      <c r="K1074" s="282">
        <f t="shared" si="12"/>
        <v>2</v>
      </c>
      <c r="L1074" s="278">
        <f t="shared" si="13"/>
        <v>2022</v>
      </c>
      <c r="M1074" s="282">
        <f t="shared" ca="1" si="14"/>
        <v>6</v>
      </c>
      <c r="N1074" s="282">
        <f>MONTH(Таблица10[[#This Row],[Дата погрузки]])</f>
        <v>2</v>
      </c>
      <c r="O1074" s="278" t="str">
        <f>Таблица10[[#This Row],[плательщик ЖД тариф]]</f>
        <v>Евросиб</v>
      </c>
      <c r="P1074" s="278"/>
      <c r="Q1074" s="278"/>
      <c r="R1074" s="278"/>
      <c r="S1074" s="278"/>
      <c r="T1074" s="278"/>
      <c r="U1074" s="278"/>
      <c r="V1074" s="278"/>
      <c r="W1074" s="278"/>
      <c r="X1074" s="278"/>
      <c r="Y1074" s="278"/>
      <c r="Z1074" s="278"/>
    </row>
    <row r="1075" spans="1:26" ht="13.2">
      <c r="A1075" s="278" t="s">
        <v>2516</v>
      </c>
      <c r="B1075" s="281">
        <v>44603</v>
      </c>
      <c r="C1075" s="278" t="s">
        <v>2642</v>
      </c>
      <c r="D1075" s="278">
        <v>40</v>
      </c>
      <c r="E1075" s="278" t="s">
        <v>1468</v>
      </c>
      <c r="F1075" s="280">
        <v>0.375</v>
      </c>
      <c r="G1075" s="281">
        <v>44609</v>
      </c>
      <c r="H1075" s="278" t="s">
        <v>5</v>
      </c>
      <c r="I1075" s="278" t="s">
        <v>117</v>
      </c>
      <c r="J1075" s="278" t="s">
        <v>2512</v>
      </c>
      <c r="K1075" s="282">
        <f t="shared" si="12"/>
        <v>2</v>
      </c>
      <c r="L1075" s="278">
        <f t="shared" si="13"/>
        <v>2022</v>
      </c>
      <c r="M1075" s="282">
        <f t="shared" ca="1" si="14"/>
        <v>6</v>
      </c>
      <c r="N1075" s="282">
        <f>MONTH(Таблица10[[#This Row],[Дата погрузки]])</f>
        <v>2</v>
      </c>
      <c r="O1075" s="278" t="str">
        <f>Таблица10[[#This Row],[плательщик ЖД тариф]]</f>
        <v>Евросиб</v>
      </c>
      <c r="P1075" s="278"/>
      <c r="Q1075" s="278"/>
      <c r="R1075" s="278"/>
      <c r="S1075" s="278"/>
      <c r="T1075" s="278"/>
      <c r="U1075" s="278"/>
      <c r="V1075" s="278"/>
      <c r="W1075" s="278"/>
      <c r="X1075" s="278"/>
      <c r="Y1075" s="278"/>
      <c r="Z1075" s="278"/>
    </row>
    <row r="1076" spans="1:26" ht="13.2">
      <c r="A1076" s="278" t="s">
        <v>2516</v>
      </c>
      <c r="B1076" s="281">
        <v>44604</v>
      </c>
      <c r="C1076" s="278" t="s">
        <v>2643</v>
      </c>
      <c r="D1076" s="278">
        <v>40</v>
      </c>
      <c r="E1076" s="278" t="s">
        <v>1470</v>
      </c>
      <c r="F1076" s="280">
        <v>0.5</v>
      </c>
      <c r="G1076" s="281">
        <v>44609</v>
      </c>
      <c r="H1076" s="278" t="s">
        <v>5</v>
      </c>
      <c r="I1076" s="278" t="s">
        <v>117</v>
      </c>
      <c r="J1076" s="278" t="s">
        <v>2512</v>
      </c>
      <c r="K1076" s="282">
        <f t="shared" si="12"/>
        <v>2</v>
      </c>
      <c r="L1076" s="278">
        <f t="shared" si="13"/>
        <v>2022</v>
      </c>
      <c r="M1076" s="282">
        <f t="shared" ca="1" si="14"/>
        <v>5</v>
      </c>
      <c r="N1076" s="282">
        <f>MONTH(Таблица10[[#This Row],[Дата погрузки]])</f>
        <v>2</v>
      </c>
      <c r="O1076" s="278" t="str">
        <f>Таблица10[[#This Row],[плательщик ЖД тариф]]</f>
        <v>Евросиб</v>
      </c>
      <c r="P1076" s="278"/>
      <c r="Q1076" s="278"/>
      <c r="R1076" s="278"/>
      <c r="S1076" s="278"/>
      <c r="T1076" s="278"/>
      <c r="U1076" s="278"/>
      <c r="V1076" s="278"/>
      <c r="W1076" s="278"/>
      <c r="X1076" s="278"/>
      <c r="Y1076" s="278"/>
      <c r="Z1076" s="278"/>
    </row>
    <row r="1077" spans="1:26" ht="13.2">
      <c r="A1077" s="278" t="s">
        <v>2509</v>
      </c>
      <c r="B1077" s="281">
        <v>44606</v>
      </c>
      <c r="C1077" s="278" t="s">
        <v>2644</v>
      </c>
      <c r="D1077" s="278">
        <v>40</v>
      </c>
      <c r="E1077" s="278" t="s">
        <v>1468</v>
      </c>
      <c r="F1077" s="280">
        <v>0.41666666666666669</v>
      </c>
      <c r="G1077" s="281">
        <v>44607</v>
      </c>
      <c r="H1077" s="278" t="s">
        <v>2511</v>
      </c>
      <c r="I1077" s="278" t="s">
        <v>115</v>
      </c>
      <c r="J1077" s="278" t="s">
        <v>2512</v>
      </c>
      <c r="K1077" s="282">
        <f t="shared" si="12"/>
        <v>2</v>
      </c>
      <c r="L1077" s="278">
        <f t="shared" si="13"/>
        <v>2022</v>
      </c>
      <c r="M1077" s="282">
        <f t="shared" ca="1" si="14"/>
        <v>1</v>
      </c>
      <c r="N1077" s="282">
        <f>MONTH(Таблица10[[#This Row],[Дата погрузки]])</f>
        <v>2</v>
      </c>
      <c r="O1077" s="278" t="str">
        <f>Таблица10[[#This Row],[плательщик ЖД тариф]]</f>
        <v>РЖД БА</v>
      </c>
      <c r="P1077" s="278"/>
      <c r="Q1077" s="278"/>
      <c r="R1077" s="278"/>
      <c r="S1077" s="278"/>
      <c r="T1077" s="278"/>
      <c r="U1077" s="278"/>
      <c r="V1077" s="278"/>
      <c r="W1077" s="278"/>
      <c r="X1077" s="278"/>
      <c r="Y1077" s="278"/>
      <c r="Z1077" s="278"/>
    </row>
    <row r="1078" spans="1:26" ht="13.2">
      <c r="A1078" s="278" t="s">
        <v>2516</v>
      </c>
      <c r="B1078" s="281">
        <v>44606</v>
      </c>
      <c r="C1078" s="278" t="s">
        <v>2645</v>
      </c>
      <c r="D1078" s="278">
        <v>40</v>
      </c>
      <c r="E1078" s="278" t="s">
        <v>1507</v>
      </c>
      <c r="F1078" s="280">
        <v>0.58333333333333337</v>
      </c>
      <c r="G1078" s="281">
        <v>44612</v>
      </c>
      <c r="H1078" s="278" t="s">
        <v>2511</v>
      </c>
      <c r="I1078" s="278" t="s">
        <v>115</v>
      </c>
      <c r="J1078" s="278" t="s">
        <v>2512</v>
      </c>
      <c r="K1078" s="282">
        <f t="shared" si="12"/>
        <v>2</v>
      </c>
      <c r="L1078" s="278">
        <f t="shared" si="13"/>
        <v>2022</v>
      </c>
      <c r="M1078" s="282">
        <f t="shared" ca="1" si="14"/>
        <v>6</v>
      </c>
      <c r="N1078" s="282">
        <f>MONTH(Таблица10[[#This Row],[Дата погрузки]])</f>
        <v>2</v>
      </c>
      <c r="O1078" s="278" t="str">
        <f>Таблица10[[#This Row],[плательщик ЖД тариф]]</f>
        <v>РЖД БА</v>
      </c>
      <c r="P1078" s="278"/>
      <c r="Q1078" s="278"/>
      <c r="R1078" s="278"/>
      <c r="S1078" s="278"/>
      <c r="T1078" s="278"/>
      <c r="U1078" s="278"/>
      <c r="V1078" s="278"/>
      <c r="W1078" s="278"/>
      <c r="X1078" s="278"/>
      <c r="Y1078" s="278"/>
      <c r="Z1078" s="278"/>
    </row>
    <row r="1079" spans="1:26" ht="13.2">
      <c r="A1079" s="278" t="s">
        <v>2516</v>
      </c>
      <c r="B1079" s="281">
        <v>44607</v>
      </c>
      <c r="C1079" s="278" t="s">
        <v>2646</v>
      </c>
      <c r="D1079" s="278">
        <v>40</v>
      </c>
      <c r="E1079" s="278" t="s">
        <v>1622</v>
      </c>
      <c r="F1079" s="280">
        <v>0.58333333333333337</v>
      </c>
      <c r="G1079" s="281">
        <v>44609</v>
      </c>
      <c r="H1079" s="278" t="s">
        <v>6</v>
      </c>
      <c r="I1079" s="278" t="s">
        <v>118</v>
      </c>
      <c r="J1079" s="278" t="s">
        <v>2512</v>
      </c>
      <c r="K1079" s="282">
        <f t="shared" si="12"/>
        <v>2</v>
      </c>
      <c r="L1079" s="278">
        <f t="shared" si="13"/>
        <v>2022</v>
      </c>
      <c r="M1079" s="282">
        <f t="shared" ca="1" si="14"/>
        <v>2</v>
      </c>
      <c r="N1079" s="282">
        <f>MONTH(Таблица10[[#This Row],[Дата погрузки]])</f>
        <v>2</v>
      </c>
      <c r="O1079" s="278" t="str">
        <f>Таблица10[[#This Row],[плательщик ЖД тариф]]</f>
        <v>Феско</v>
      </c>
      <c r="P1079" s="278"/>
      <c r="Q1079" s="278"/>
      <c r="R1079" s="278"/>
      <c r="S1079" s="278"/>
      <c r="T1079" s="278"/>
      <c r="U1079" s="278"/>
      <c r="V1079" s="278"/>
      <c r="W1079" s="278"/>
      <c r="X1079" s="278"/>
      <c r="Y1079" s="278"/>
      <c r="Z1079" s="278"/>
    </row>
    <row r="1080" spans="1:26" ht="13.2">
      <c r="A1080" s="278" t="s">
        <v>2621</v>
      </c>
      <c r="B1080" s="281">
        <v>44607</v>
      </c>
      <c r="C1080" s="278" t="s">
        <v>2647</v>
      </c>
      <c r="D1080" s="278">
        <v>40</v>
      </c>
      <c r="E1080" s="278" t="s">
        <v>1568</v>
      </c>
      <c r="F1080" s="280">
        <v>0.54166666666666663</v>
      </c>
      <c r="G1080" s="281">
        <v>44614</v>
      </c>
      <c r="H1080" s="278" t="s">
        <v>5</v>
      </c>
      <c r="I1080" s="278" t="s">
        <v>117</v>
      </c>
      <c r="J1080" s="278" t="s">
        <v>2512</v>
      </c>
      <c r="K1080" s="282">
        <f t="shared" si="12"/>
        <v>2</v>
      </c>
      <c r="L1080" s="278">
        <f t="shared" si="13"/>
        <v>2022</v>
      </c>
      <c r="M1080" s="282">
        <f t="shared" ca="1" si="14"/>
        <v>7</v>
      </c>
      <c r="N1080" s="282">
        <f>MONTH(Таблица10[[#This Row],[Дата погрузки]])</f>
        <v>2</v>
      </c>
      <c r="O1080" s="278" t="str">
        <f>Таблица10[[#This Row],[плательщик ЖД тариф]]</f>
        <v>Евросиб</v>
      </c>
      <c r="P1080" s="278"/>
      <c r="Q1080" s="278"/>
      <c r="R1080" s="278"/>
      <c r="S1080" s="278"/>
      <c r="T1080" s="278"/>
      <c r="U1080" s="278"/>
      <c r="V1080" s="278"/>
      <c r="W1080" s="278"/>
      <c r="X1080" s="278"/>
      <c r="Y1080" s="278"/>
      <c r="Z1080" s="278"/>
    </row>
    <row r="1081" spans="1:26" ht="13.2">
      <c r="A1081" s="278" t="s">
        <v>2648</v>
      </c>
      <c r="B1081" s="281">
        <v>44607</v>
      </c>
      <c r="C1081" s="278" t="s">
        <v>2649</v>
      </c>
      <c r="D1081" s="278">
        <v>40</v>
      </c>
      <c r="E1081" s="278" t="s">
        <v>1468</v>
      </c>
      <c r="F1081" s="280">
        <v>0.35416666666666669</v>
      </c>
      <c r="G1081" s="281">
        <v>44614</v>
      </c>
      <c r="H1081" s="278" t="s">
        <v>5</v>
      </c>
      <c r="I1081" s="278" t="s">
        <v>117</v>
      </c>
      <c r="J1081" s="278" t="s">
        <v>2512</v>
      </c>
      <c r="K1081" s="282">
        <f t="shared" si="12"/>
        <v>2</v>
      </c>
      <c r="L1081" s="278">
        <f t="shared" si="13"/>
        <v>2022</v>
      </c>
      <c r="M1081" s="282">
        <f t="shared" ca="1" si="14"/>
        <v>7</v>
      </c>
      <c r="N1081" s="282">
        <f>MONTH(Таблица10[[#This Row],[Дата погрузки]])</f>
        <v>2</v>
      </c>
      <c r="O1081" s="278" t="str">
        <f>Таблица10[[#This Row],[плательщик ЖД тариф]]</f>
        <v>Евросиб</v>
      </c>
      <c r="P1081" s="278"/>
      <c r="Q1081" s="278"/>
      <c r="R1081" s="278"/>
      <c r="S1081" s="278"/>
      <c r="T1081" s="278"/>
      <c r="U1081" s="278"/>
      <c r="V1081" s="278"/>
      <c r="W1081" s="278"/>
      <c r="X1081" s="278"/>
      <c r="Y1081" s="278"/>
      <c r="Z1081" s="278"/>
    </row>
    <row r="1082" spans="1:26" ht="13.2">
      <c r="A1082" s="278" t="s">
        <v>2514</v>
      </c>
      <c r="B1082" s="281">
        <v>44608</v>
      </c>
      <c r="C1082" s="278" t="s">
        <v>2650</v>
      </c>
      <c r="D1082" s="278">
        <v>40</v>
      </c>
      <c r="E1082" s="278" t="s">
        <v>1568</v>
      </c>
      <c r="F1082" s="280">
        <v>0.375</v>
      </c>
      <c r="G1082" s="281">
        <v>44614</v>
      </c>
      <c r="H1082" s="278" t="s">
        <v>7</v>
      </c>
      <c r="I1082" s="4" t="s">
        <v>99</v>
      </c>
      <c r="J1082" s="278" t="s">
        <v>2512</v>
      </c>
      <c r="K1082" s="282">
        <f t="shared" si="12"/>
        <v>2</v>
      </c>
      <c r="L1082" s="278">
        <f t="shared" si="13"/>
        <v>2022</v>
      </c>
      <c r="M1082" s="282">
        <f t="shared" ca="1" si="14"/>
        <v>6</v>
      </c>
      <c r="N1082" s="282">
        <f>MONTH(Таблица10[[#This Row],[Дата погрузки]])</f>
        <v>2</v>
      </c>
      <c r="O1082" s="278" t="str">
        <f>Таблица10[[#This Row],[плательщик ЖД тариф]]</f>
        <v>ТрансКонтейнер</v>
      </c>
      <c r="P1082" s="278"/>
      <c r="Q1082" s="278"/>
      <c r="R1082" s="278"/>
      <c r="S1082" s="278"/>
      <c r="T1082" s="278"/>
      <c r="U1082" s="278"/>
      <c r="V1082" s="278"/>
      <c r="W1082" s="278"/>
      <c r="X1082" s="278"/>
      <c r="Y1082" s="278"/>
      <c r="Z1082" s="278"/>
    </row>
    <row r="1083" spans="1:26" ht="13.2">
      <c r="A1083" s="278" t="s">
        <v>2520</v>
      </c>
      <c r="B1083" s="281">
        <v>44608</v>
      </c>
      <c r="C1083" s="278" t="s">
        <v>2651</v>
      </c>
      <c r="D1083" s="278">
        <v>40</v>
      </c>
      <c r="E1083" s="278" t="s">
        <v>1537</v>
      </c>
      <c r="F1083" s="280">
        <v>0.54166666666666663</v>
      </c>
      <c r="G1083" s="281">
        <v>44614</v>
      </c>
      <c r="H1083" s="278" t="s">
        <v>7</v>
      </c>
      <c r="I1083" s="4" t="s">
        <v>99</v>
      </c>
      <c r="J1083" s="278" t="s">
        <v>2512</v>
      </c>
      <c r="K1083" s="282">
        <f t="shared" si="12"/>
        <v>2</v>
      </c>
      <c r="L1083" s="278">
        <f t="shared" si="13"/>
        <v>2022</v>
      </c>
      <c r="M1083" s="282">
        <f t="shared" ca="1" si="14"/>
        <v>6</v>
      </c>
      <c r="N1083" s="282">
        <f>MONTH(Таблица10[[#This Row],[Дата погрузки]])</f>
        <v>2</v>
      </c>
      <c r="O1083" s="278" t="str">
        <f>Таблица10[[#This Row],[плательщик ЖД тариф]]</f>
        <v>ТрансКонтейнер</v>
      </c>
      <c r="P1083" s="278"/>
      <c r="Q1083" s="278"/>
      <c r="R1083" s="278"/>
      <c r="S1083" s="278"/>
      <c r="T1083" s="278"/>
      <c r="U1083" s="278"/>
      <c r="V1083" s="278"/>
      <c r="W1083" s="278"/>
      <c r="X1083" s="278"/>
      <c r="Y1083" s="278"/>
      <c r="Z1083" s="278"/>
    </row>
    <row r="1084" spans="1:26" ht="13.2">
      <c r="A1084" s="278" t="s">
        <v>2534</v>
      </c>
      <c r="B1084" s="281">
        <v>44608</v>
      </c>
      <c r="C1084" s="278" t="s">
        <v>2652</v>
      </c>
      <c r="D1084" s="278">
        <v>40</v>
      </c>
      <c r="E1084" s="278" t="s">
        <v>1499</v>
      </c>
      <c r="F1084" s="280">
        <v>0.625</v>
      </c>
      <c r="G1084" s="281">
        <v>44614</v>
      </c>
      <c r="H1084" s="278" t="s">
        <v>7</v>
      </c>
      <c r="I1084" s="4" t="s">
        <v>99</v>
      </c>
      <c r="J1084" s="278" t="s">
        <v>2512</v>
      </c>
      <c r="K1084" s="282">
        <f t="shared" si="12"/>
        <v>2</v>
      </c>
      <c r="L1084" s="278">
        <f t="shared" si="13"/>
        <v>2022</v>
      </c>
      <c r="M1084" s="282">
        <f t="shared" ca="1" si="14"/>
        <v>6</v>
      </c>
      <c r="N1084" s="282">
        <f>MONTH(Таблица10[[#This Row],[Дата погрузки]])</f>
        <v>2</v>
      </c>
      <c r="O1084" s="278" t="str">
        <f>Таблица10[[#This Row],[плательщик ЖД тариф]]</f>
        <v>ТрансКонтейнер</v>
      </c>
      <c r="P1084" s="278"/>
      <c r="Q1084" s="278"/>
      <c r="R1084" s="278"/>
      <c r="S1084" s="278"/>
      <c r="T1084" s="278"/>
      <c r="U1084" s="278"/>
      <c r="V1084" s="278"/>
      <c r="W1084" s="278"/>
      <c r="X1084" s="278"/>
      <c r="Y1084" s="278"/>
      <c r="Z1084" s="278"/>
    </row>
    <row r="1085" spans="1:26" ht="13.2">
      <c r="A1085" s="278" t="s">
        <v>2516</v>
      </c>
      <c r="B1085" s="281">
        <v>44608</v>
      </c>
      <c r="C1085" s="278" t="s">
        <v>2653</v>
      </c>
      <c r="D1085" s="278">
        <v>40</v>
      </c>
      <c r="E1085" s="278" t="s">
        <v>1568</v>
      </c>
      <c r="F1085" s="280">
        <v>0.58333333333333337</v>
      </c>
      <c r="G1085" s="281">
        <v>44614</v>
      </c>
      <c r="H1085" s="278" t="s">
        <v>7</v>
      </c>
      <c r="I1085" s="4" t="s">
        <v>99</v>
      </c>
      <c r="J1085" s="278" t="s">
        <v>2512</v>
      </c>
      <c r="K1085" s="282">
        <f t="shared" si="12"/>
        <v>2</v>
      </c>
      <c r="L1085" s="278">
        <f t="shared" si="13"/>
        <v>2022</v>
      </c>
      <c r="M1085" s="282">
        <f t="shared" ca="1" si="14"/>
        <v>6</v>
      </c>
      <c r="N1085" s="282">
        <f>MONTH(Таблица10[[#This Row],[Дата погрузки]])</f>
        <v>2</v>
      </c>
      <c r="O1085" s="278" t="str">
        <f>Таблица10[[#This Row],[плательщик ЖД тариф]]</f>
        <v>ТрансКонтейнер</v>
      </c>
      <c r="P1085" s="278"/>
      <c r="Q1085" s="278"/>
      <c r="R1085" s="278"/>
      <c r="S1085" s="278"/>
      <c r="T1085" s="278"/>
      <c r="U1085" s="278"/>
      <c r="V1085" s="278"/>
      <c r="W1085" s="278"/>
      <c r="X1085" s="278"/>
      <c r="Y1085" s="278"/>
      <c r="Z1085" s="278"/>
    </row>
    <row r="1086" spans="1:26" ht="13.2">
      <c r="A1086" s="278" t="s">
        <v>2539</v>
      </c>
      <c r="B1086" s="281">
        <v>44609</v>
      </c>
      <c r="C1086" s="285" t="s">
        <v>2654</v>
      </c>
      <c r="D1086" s="278">
        <v>20</v>
      </c>
      <c r="E1086" s="278" t="s">
        <v>1622</v>
      </c>
      <c r="F1086" s="280">
        <v>8.3333333333333329E-2</v>
      </c>
      <c r="G1086" s="281">
        <v>44612</v>
      </c>
      <c r="H1086" s="278" t="s">
        <v>6</v>
      </c>
      <c r="I1086" s="278" t="s">
        <v>118</v>
      </c>
      <c r="J1086" s="278" t="s">
        <v>2512</v>
      </c>
      <c r="K1086" s="282">
        <f t="shared" si="12"/>
        <v>2</v>
      </c>
      <c r="L1086" s="278">
        <f t="shared" si="13"/>
        <v>2022</v>
      </c>
      <c r="M1086" s="282">
        <f t="shared" ca="1" si="14"/>
        <v>3</v>
      </c>
      <c r="N1086" s="282">
        <f>MONTH(Таблица10[[#This Row],[Дата погрузки]])</f>
        <v>2</v>
      </c>
      <c r="O1086" s="278" t="str">
        <f>Таблица10[[#This Row],[плательщик ЖД тариф]]</f>
        <v>Феско</v>
      </c>
      <c r="P1086" s="278"/>
      <c r="Q1086" s="278"/>
      <c r="R1086" s="278"/>
      <c r="S1086" s="278"/>
      <c r="T1086" s="278"/>
      <c r="U1086" s="278"/>
      <c r="V1086" s="278"/>
      <c r="W1086" s="278"/>
      <c r="X1086" s="278"/>
      <c r="Y1086" s="278"/>
      <c r="Z1086" s="278"/>
    </row>
    <row r="1087" spans="1:26" ht="13.2">
      <c r="A1087" s="278" t="s">
        <v>2516</v>
      </c>
      <c r="B1087" s="281">
        <v>44610</v>
      </c>
      <c r="C1087" s="278" t="s">
        <v>2655</v>
      </c>
      <c r="D1087" s="278">
        <v>40</v>
      </c>
      <c r="E1087" s="278" t="s">
        <v>1507</v>
      </c>
      <c r="F1087" s="280">
        <v>0.375</v>
      </c>
      <c r="G1087" s="281">
        <v>44612</v>
      </c>
      <c r="H1087" s="278" t="s">
        <v>2511</v>
      </c>
      <c r="I1087" s="278" t="s">
        <v>115</v>
      </c>
      <c r="J1087" s="278" t="s">
        <v>2512</v>
      </c>
      <c r="K1087" s="282">
        <f t="shared" si="12"/>
        <v>2</v>
      </c>
      <c r="L1087" s="278">
        <f t="shared" si="13"/>
        <v>2022</v>
      </c>
      <c r="M1087" s="282">
        <f t="shared" ca="1" si="14"/>
        <v>2</v>
      </c>
      <c r="N1087" s="282">
        <f>MONTH(Таблица10[[#This Row],[Дата погрузки]])</f>
        <v>2</v>
      </c>
      <c r="O1087" s="278" t="str">
        <f>Таблица10[[#This Row],[плательщик ЖД тариф]]</f>
        <v>РЖД БА</v>
      </c>
      <c r="P1087" s="278"/>
      <c r="Q1087" s="278"/>
      <c r="R1087" s="278"/>
      <c r="S1087" s="278"/>
      <c r="T1087" s="278"/>
      <c r="U1087" s="278"/>
      <c r="V1087" s="278"/>
      <c r="W1087" s="278"/>
      <c r="X1087" s="278"/>
      <c r="Y1087" s="278"/>
      <c r="Z1087" s="278"/>
    </row>
    <row r="1088" spans="1:26" ht="13.2">
      <c r="A1088" s="278" t="s">
        <v>2516</v>
      </c>
      <c r="B1088" s="281">
        <v>44610</v>
      </c>
      <c r="C1088" s="278" t="s">
        <v>2656</v>
      </c>
      <c r="D1088" s="278">
        <v>40</v>
      </c>
      <c r="E1088" s="278" t="s">
        <v>1507</v>
      </c>
      <c r="F1088" s="280">
        <v>0.54166666666666663</v>
      </c>
      <c r="G1088" s="281">
        <v>44612</v>
      </c>
      <c r="H1088" s="278" t="s">
        <v>2511</v>
      </c>
      <c r="I1088" s="278" t="s">
        <v>115</v>
      </c>
      <c r="J1088" s="278" t="s">
        <v>2512</v>
      </c>
      <c r="K1088" s="282">
        <f t="shared" si="12"/>
        <v>2</v>
      </c>
      <c r="L1088" s="278">
        <f t="shared" si="13"/>
        <v>2022</v>
      </c>
      <c r="M1088" s="282">
        <f t="shared" ca="1" si="14"/>
        <v>2</v>
      </c>
      <c r="N1088" s="282">
        <f>MONTH(Таблица10[[#This Row],[Дата погрузки]])</f>
        <v>2</v>
      </c>
      <c r="O1088" s="278" t="str">
        <f>Таблица10[[#This Row],[плательщик ЖД тариф]]</f>
        <v>РЖД БА</v>
      </c>
      <c r="P1088" s="278"/>
      <c r="Q1088" s="278"/>
      <c r="R1088" s="278"/>
      <c r="S1088" s="278"/>
      <c r="T1088" s="278"/>
      <c r="U1088" s="278"/>
      <c r="V1088" s="278"/>
      <c r="W1088" s="278"/>
      <c r="X1088" s="278"/>
      <c r="Y1088" s="278"/>
      <c r="Z1088" s="278"/>
    </row>
    <row r="1089" spans="1:26" ht="13.2">
      <c r="A1089" s="278" t="s">
        <v>2516</v>
      </c>
      <c r="B1089" s="281">
        <v>44610</v>
      </c>
      <c r="C1089" s="278" t="s">
        <v>2657</v>
      </c>
      <c r="D1089" s="278">
        <v>40</v>
      </c>
      <c r="E1089" s="278" t="s">
        <v>1507</v>
      </c>
      <c r="F1089" s="280">
        <v>0.41666666666666669</v>
      </c>
      <c r="G1089" s="281">
        <v>44612</v>
      </c>
      <c r="H1089" s="278" t="s">
        <v>2511</v>
      </c>
      <c r="I1089" s="278" t="s">
        <v>115</v>
      </c>
      <c r="J1089" s="278" t="s">
        <v>2512</v>
      </c>
      <c r="K1089" s="282">
        <f t="shared" si="12"/>
        <v>2</v>
      </c>
      <c r="L1089" s="278">
        <f t="shared" si="13"/>
        <v>2022</v>
      </c>
      <c r="M1089" s="282">
        <f t="shared" ca="1" si="14"/>
        <v>2</v>
      </c>
      <c r="N1089" s="282">
        <f>MONTH(Таблица10[[#This Row],[Дата погрузки]])</f>
        <v>2</v>
      </c>
      <c r="O1089" s="278" t="str">
        <f>Таблица10[[#This Row],[плательщик ЖД тариф]]</f>
        <v>РЖД БА</v>
      </c>
      <c r="P1089" s="278"/>
      <c r="Q1089" s="278"/>
      <c r="R1089" s="278"/>
      <c r="S1089" s="278"/>
      <c r="T1089" s="278"/>
      <c r="U1089" s="278"/>
      <c r="V1089" s="278"/>
      <c r="W1089" s="278"/>
      <c r="X1089" s="278"/>
      <c r="Y1089" s="278"/>
      <c r="Z1089" s="278"/>
    </row>
    <row r="1090" spans="1:26" ht="13.2">
      <c r="A1090" s="278" t="s">
        <v>2509</v>
      </c>
      <c r="B1090" s="281">
        <v>44610</v>
      </c>
      <c r="C1090" s="278" t="s">
        <v>2658</v>
      </c>
      <c r="D1090" s="278">
        <v>40</v>
      </c>
      <c r="E1090" s="278" t="s">
        <v>1616</v>
      </c>
      <c r="F1090" s="280">
        <v>0.41666666666666669</v>
      </c>
      <c r="G1090" s="281">
        <v>44612</v>
      </c>
      <c r="H1090" s="278" t="s">
        <v>2511</v>
      </c>
      <c r="I1090" s="278" t="s">
        <v>115</v>
      </c>
      <c r="J1090" s="278" t="s">
        <v>2512</v>
      </c>
      <c r="K1090" s="282">
        <f t="shared" si="12"/>
        <v>2</v>
      </c>
      <c r="L1090" s="278">
        <f t="shared" si="13"/>
        <v>2022</v>
      </c>
      <c r="M1090" s="282">
        <f t="shared" ca="1" si="14"/>
        <v>2</v>
      </c>
      <c r="N1090" s="282">
        <f>MONTH(Таблица10[[#This Row],[Дата погрузки]])</f>
        <v>2</v>
      </c>
      <c r="O1090" s="278" t="str">
        <f>Таблица10[[#This Row],[плательщик ЖД тариф]]</f>
        <v>РЖД БА</v>
      </c>
      <c r="P1090" s="278"/>
      <c r="Q1090" s="278"/>
      <c r="R1090" s="278"/>
      <c r="S1090" s="278"/>
      <c r="T1090" s="278"/>
      <c r="U1090" s="278"/>
      <c r="V1090" s="278"/>
      <c r="W1090" s="278"/>
      <c r="X1090" s="278"/>
      <c r="Y1090" s="278"/>
      <c r="Z1090" s="278"/>
    </row>
    <row r="1091" spans="1:26" ht="13.2">
      <c r="A1091" s="278" t="s">
        <v>2520</v>
      </c>
      <c r="B1091" s="281">
        <v>44610</v>
      </c>
      <c r="C1091" s="278" t="s">
        <v>2659</v>
      </c>
      <c r="D1091" s="278">
        <v>40</v>
      </c>
      <c r="E1091" s="278" t="s">
        <v>1470</v>
      </c>
      <c r="F1091" s="280">
        <v>0.54166666666666663</v>
      </c>
      <c r="G1091" s="281">
        <v>44612</v>
      </c>
      <c r="H1091" s="278" t="s">
        <v>2511</v>
      </c>
      <c r="I1091" s="278" t="s">
        <v>115</v>
      </c>
      <c r="J1091" s="278" t="s">
        <v>2512</v>
      </c>
      <c r="K1091" s="282">
        <f t="shared" si="12"/>
        <v>2</v>
      </c>
      <c r="L1091" s="278">
        <f t="shared" si="13"/>
        <v>2022</v>
      </c>
      <c r="M1091" s="282">
        <f t="shared" ca="1" si="14"/>
        <v>2</v>
      </c>
      <c r="N1091" s="282">
        <f>MONTH(Таблица10[[#This Row],[Дата погрузки]])</f>
        <v>2</v>
      </c>
      <c r="O1091" s="278" t="str">
        <f>Таблица10[[#This Row],[плательщик ЖД тариф]]</f>
        <v>РЖД БА</v>
      </c>
      <c r="P1091" s="278"/>
      <c r="Q1091" s="278"/>
      <c r="R1091" s="278"/>
      <c r="S1091" s="278"/>
      <c r="T1091" s="278"/>
      <c r="U1091" s="278"/>
      <c r="V1091" s="278"/>
      <c r="W1091" s="278"/>
      <c r="X1091" s="278"/>
      <c r="Y1091" s="278"/>
      <c r="Z1091" s="278"/>
    </row>
    <row r="1092" spans="1:26" ht="13.2">
      <c r="A1092" s="278" t="s">
        <v>2514</v>
      </c>
      <c r="B1092" s="281">
        <v>44611</v>
      </c>
      <c r="C1092" s="278" t="s">
        <v>2660</v>
      </c>
      <c r="D1092" s="278">
        <v>40</v>
      </c>
      <c r="E1092" s="278" t="s">
        <v>1468</v>
      </c>
      <c r="F1092" s="280">
        <v>0.5</v>
      </c>
      <c r="G1092" s="281">
        <v>44614</v>
      </c>
      <c r="H1092" s="278" t="s">
        <v>5</v>
      </c>
      <c r="I1092" s="278" t="s">
        <v>117</v>
      </c>
      <c r="J1092" s="278" t="s">
        <v>2512</v>
      </c>
      <c r="K1092" s="282">
        <f t="shared" si="12"/>
        <v>2</v>
      </c>
      <c r="L1092" s="278">
        <f t="shared" si="13"/>
        <v>2022</v>
      </c>
      <c r="M1092" s="282">
        <f t="shared" ca="1" si="14"/>
        <v>3</v>
      </c>
      <c r="N1092" s="282">
        <f>MONTH(Таблица10[[#This Row],[Дата погрузки]])</f>
        <v>2</v>
      </c>
      <c r="O1092" s="278" t="str">
        <f>Таблица10[[#This Row],[плательщик ЖД тариф]]</f>
        <v>Евросиб</v>
      </c>
      <c r="P1092" s="278"/>
      <c r="Q1092" s="278"/>
      <c r="R1092" s="278"/>
      <c r="S1092" s="278"/>
      <c r="T1092" s="278"/>
      <c r="U1092" s="278"/>
      <c r="V1092" s="278"/>
      <c r="W1092" s="278"/>
      <c r="X1092" s="278"/>
      <c r="Y1092" s="278"/>
      <c r="Z1092" s="278"/>
    </row>
    <row r="1093" spans="1:26" ht="13.2">
      <c r="A1093" s="278" t="s">
        <v>2534</v>
      </c>
      <c r="B1093" s="281">
        <v>44611</v>
      </c>
      <c r="C1093" s="278" t="s">
        <v>2661</v>
      </c>
      <c r="D1093" s="278">
        <v>40</v>
      </c>
      <c r="E1093" s="278" t="s">
        <v>1468</v>
      </c>
      <c r="F1093" s="280">
        <v>0.375</v>
      </c>
      <c r="G1093" s="281">
        <v>44614</v>
      </c>
      <c r="H1093" s="278" t="s">
        <v>5</v>
      </c>
      <c r="I1093" s="278" t="s">
        <v>117</v>
      </c>
      <c r="J1093" s="278" t="s">
        <v>2512</v>
      </c>
      <c r="K1093" s="282">
        <f t="shared" si="12"/>
        <v>2</v>
      </c>
      <c r="L1093" s="278">
        <f t="shared" si="13"/>
        <v>2022</v>
      </c>
      <c r="M1093" s="282">
        <f t="shared" ca="1" si="14"/>
        <v>3</v>
      </c>
      <c r="N1093" s="282">
        <f>MONTH(Таблица10[[#This Row],[Дата погрузки]])</f>
        <v>2</v>
      </c>
      <c r="O1093" s="278" t="str">
        <f>Таблица10[[#This Row],[плательщик ЖД тариф]]</f>
        <v>Евросиб</v>
      </c>
      <c r="P1093" s="278"/>
      <c r="Q1093" s="278"/>
      <c r="R1093" s="278"/>
      <c r="S1093" s="278"/>
      <c r="T1093" s="278"/>
      <c r="U1093" s="278"/>
      <c r="V1093" s="278"/>
      <c r="W1093" s="278"/>
      <c r="X1093" s="278"/>
      <c r="Y1093" s="278"/>
      <c r="Z1093" s="278"/>
    </row>
    <row r="1094" spans="1:26" ht="13.2">
      <c r="A1094" s="278" t="s">
        <v>2520</v>
      </c>
      <c r="B1094" s="281">
        <v>44613</v>
      </c>
      <c r="C1094" s="278" t="s">
        <v>2662</v>
      </c>
      <c r="D1094" s="278">
        <v>40</v>
      </c>
      <c r="E1094" s="278" t="s">
        <v>1454</v>
      </c>
      <c r="F1094" s="280">
        <v>0.54166666666666663</v>
      </c>
      <c r="G1094" s="281">
        <v>44620</v>
      </c>
      <c r="H1094" s="278" t="s">
        <v>2511</v>
      </c>
      <c r="I1094" s="278" t="s">
        <v>115</v>
      </c>
      <c r="J1094" s="278" t="s">
        <v>2512</v>
      </c>
      <c r="K1094" s="282">
        <f t="shared" si="12"/>
        <v>2</v>
      </c>
      <c r="L1094" s="278">
        <f t="shared" si="13"/>
        <v>2022</v>
      </c>
      <c r="M1094" s="282">
        <f t="shared" ca="1" si="14"/>
        <v>7</v>
      </c>
      <c r="N1094" s="282">
        <f>MONTH(Таблица10[[#This Row],[Дата погрузки]])</f>
        <v>2</v>
      </c>
      <c r="O1094" s="278" t="str">
        <f>Таблица10[[#This Row],[плательщик ЖД тариф]]</f>
        <v>РЖД БА</v>
      </c>
      <c r="P1094" s="278"/>
      <c r="Q1094" s="278"/>
      <c r="R1094" s="278"/>
      <c r="S1094" s="278"/>
      <c r="T1094" s="278"/>
      <c r="U1094" s="278"/>
      <c r="V1094" s="278"/>
      <c r="W1094" s="278"/>
      <c r="X1094" s="278"/>
      <c r="Y1094" s="278"/>
      <c r="Z1094" s="278"/>
    </row>
    <row r="1095" spans="1:26" ht="13.2">
      <c r="A1095" s="278" t="s">
        <v>2516</v>
      </c>
      <c r="B1095" s="281">
        <v>44613</v>
      </c>
      <c r="C1095" s="278" t="s">
        <v>2663</v>
      </c>
      <c r="D1095" s="278">
        <v>40</v>
      </c>
      <c r="E1095" s="278" t="s">
        <v>2664</v>
      </c>
      <c r="F1095" s="280">
        <v>0.375</v>
      </c>
      <c r="G1095" s="281">
        <v>44617</v>
      </c>
      <c r="H1095" s="278" t="s">
        <v>6</v>
      </c>
      <c r="I1095" s="278" t="s">
        <v>118</v>
      </c>
      <c r="J1095" s="278" t="s">
        <v>2512</v>
      </c>
      <c r="K1095" s="282">
        <f t="shared" si="12"/>
        <v>2</v>
      </c>
      <c r="L1095" s="278">
        <f t="shared" si="13"/>
        <v>2022</v>
      </c>
      <c r="M1095" s="282">
        <f t="shared" ca="1" si="14"/>
        <v>4</v>
      </c>
      <c r="N1095" s="282">
        <f>MONTH(Таблица10[[#This Row],[Дата погрузки]])</f>
        <v>2</v>
      </c>
      <c r="O1095" s="278" t="str">
        <f>Таблица10[[#This Row],[плательщик ЖД тариф]]</f>
        <v>Феско</v>
      </c>
      <c r="P1095" s="278"/>
      <c r="Q1095" s="278"/>
      <c r="R1095" s="278"/>
      <c r="S1095" s="278"/>
      <c r="T1095" s="278"/>
      <c r="U1095" s="278"/>
      <c r="V1095" s="278"/>
      <c r="W1095" s="278"/>
      <c r="X1095" s="278"/>
      <c r="Y1095" s="278"/>
      <c r="Z1095" s="278"/>
    </row>
    <row r="1096" spans="1:26" ht="13.2">
      <c r="A1096" s="278" t="s">
        <v>2509</v>
      </c>
      <c r="B1096" s="281">
        <v>44613</v>
      </c>
      <c r="C1096" s="278" t="s">
        <v>2665</v>
      </c>
      <c r="D1096" s="278">
        <v>40</v>
      </c>
      <c r="E1096" s="278" t="s">
        <v>2664</v>
      </c>
      <c r="F1096" s="280">
        <v>0.41666666666666669</v>
      </c>
      <c r="G1096" s="281">
        <v>44620</v>
      </c>
      <c r="H1096" s="278" t="s">
        <v>6</v>
      </c>
      <c r="I1096" s="278" t="s">
        <v>118</v>
      </c>
      <c r="J1096" s="278" t="s">
        <v>2512</v>
      </c>
      <c r="K1096" s="282">
        <f t="shared" si="12"/>
        <v>2</v>
      </c>
      <c r="L1096" s="278">
        <f t="shared" si="13"/>
        <v>2022</v>
      </c>
      <c r="M1096" s="282">
        <f t="shared" ca="1" si="14"/>
        <v>7</v>
      </c>
      <c r="N1096" s="282">
        <f>MONTH(Таблица10[[#This Row],[Дата погрузки]])</f>
        <v>2</v>
      </c>
      <c r="O1096" s="278" t="str">
        <f>Таблица10[[#This Row],[плательщик ЖД тариф]]</f>
        <v>Феско</v>
      </c>
      <c r="P1096" s="278"/>
      <c r="Q1096" s="278"/>
      <c r="R1096" s="278"/>
      <c r="S1096" s="278"/>
      <c r="T1096" s="278"/>
      <c r="U1096" s="278"/>
      <c r="V1096" s="278"/>
      <c r="W1096" s="278"/>
      <c r="X1096" s="278"/>
      <c r="Y1096" s="278"/>
      <c r="Z1096" s="278"/>
    </row>
    <row r="1097" spans="1:26" ht="13.2">
      <c r="A1097" s="278" t="s">
        <v>2534</v>
      </c>
      <c r="B1097" s="281">
        <v>44613</v>
      </c>
      <c r="C1097" s="278" t="s">
        <v>2666</v>
      </c>
      <c r="D1097" s="278">
        <v>40</v>
      </c>
      <c r="E1097" s="278" t="s">
        <v>1568</v>
      </c>
      <c r="F1097" s="280"/>
      <c r="G1097" s="281">
        <v>44619</v>
      </c>
      <c r="H1097" s="278" t="s">
        <v>5</v>
      </c>
      <c r="I1097" s="278" t="s">
        <v>117</v>
      </c>
      <c r="J1097" s="278" t="s">
        <v>2512</v>
      </c>
      <c r="K1097" s="282">
        <f t="shared" si="12"/>
        <v>2</v>
      </c>
      <c r="L1097" s="278">
        <f t="shared" si="13"/>
        <v>2022</v>
      </c>
      <c r="M1097" s="282">
        <f t="shared" ca="1" si="14"/>
        <v>6</v>
      </c>
      <c r="N1097" s="282">
        <f>MONTH(Таблица10[[#This Row],[Дата погрузки]])</f>
        <v>2</v>
      </c>
      <c r="O1097" s="278" t="str">
        <f>Таблица10[[#This Row],[плательщик ЖД тариф]]</f>
        <v>Евросиб</v>
      </c>
      <c r="P1097" s="278"/>
      <c r="Q1097" s="278"/>
      <c r="R1097" s="278"/>
      <c r="S1097" s="278"/>
      <c r="T1097" s="278"/>
      <c r="U1097" s="278"/>
      <c r="V1097" s="278"/>
      <c r="W1097" s="278"/>
      <c r="X1097" s="278"/>
      <c r="Y1097" s="278"/>
      <c r="Z1097" s="278"/>
    </row>
    <row r="1098" spans="1:26" ht="13.2">
      <c r="A1098" s="278" t="s">
        <v>2534</v>
      </c>
      <c r="B1098" s="281">
        <v>44614</v>
      </c>
      <c r="C1098" s="278" t="s">
        <v>2667</v>
      </c>
      <c r="D1098" s="278">
        <v>40</v>
      </c>
      <c r="E1098" s="278" t="s">
        <v>1568</v>
      </c>
      <c r="F1098" s="280"/>
      <c r="G1098" s="281">
        <v>44616</v>
      </c>
      <c r="H1098" s="278" t="s">
        <v>5</v>
      </c>
      <c r="I1098" s="278" t="s">
        <v>117</v>
      </c>
      <c r="J1098" s="278" t="s">
        <v>2512</v>
      </c>
      <c r="K1098" s="282">
        <f t="shared" si="12"/>
        <v>2</v>
      </c>
      <c r="L1098" s="278">
        <f t="shared" si="13"/>
        <v>2022</v>
      </c>
      <c r="M1098" s="282">
        <f t="shared" ca="1" si="14"/>
        <v>2</v>
      </c>
      <c r="N1098" s="282">
        <f>MONTH(Таблица10[[#This Row],[Дата погрузки]])</f>
        <v>2</v>
      </c>
      <c r="O1098" s="278" t="str">
        <f>Таблица10[[#This Row],[плательщик ЖД тариф]]</f>
        <v>Евросиб</v>
      </c>
      <c r="P1098" s="278"/>
      <c r="Q1098" s="278"/>
      <c r="R1098" s="278"/>
      <c r="S1098" s="278"/>
      <c r="T1098" s="278"/>
      <c r="U1098" s="278"/>
      <c r="V1098" s="278"/>
      <c r="W1098" s="278"/>
      <c r="X1098" s="278"/>
      <c r="Y1098" s="278"/>
      <c r="Z1098" s="278"/>
    </row>
    <row r="1099" spans="1:26" ht="13.2">
      <c r="A1099" s="278" t="s">
        <v>2520</v>
      </c>
      <c r="B1099" s="281">
        <v>44614</v>
      </c>
      <c r="C1099" s="278" t="s">
        <v>2668</v>
      </c>
      <c r="D1099" s="278">
        <v>40</v>
      </c>
      <c r="E1099" s="278" t="s">
        <v>1568</v>
      </c>
      <c r="F1099" s="280">
        <v>0.54166666666666663</v>
      </c>
      <c r="G1099" s="281">
        <v>44616</v>
      </c>
      <c r="H1099" s="278" t="s">
        <v>5</v>
      </c>
      <c r="I1099" s="278" t="s">
        <v>117</v>
      </c>
      <c r="J1099" s="278" t="s">
        <v>2512</v>
      </c>
      <c r="K1099" s="282">
        <f t="shared" si="12"/>
        <v>2</v>
      </c>
      <c r="L1099" s="278">
        <f t="shared" si="13"/>
        <v>2022</v>
      </c>
      <c r="M1099" s="282">
        <f t="shared" ca="1" si="14"/>
        <v>2</v>
      </c>
      <c r="N1099" s="282">
        <f>MONTH(Таблица10[[#This Row],[Дата погрузки]])</f>
        <v>2</v>
      </c>
      <c r="O1099" s="278" t="str">
        <f>Таблица10[[#This Row],[плательщик ЖД тариф]]</f>
        <v>Евросиб</v>
      </c>
      <c r="P1099" s="278"/>
      <c r="Q1099" s="278"/>
      <c r="R1099" s="278"/>
      <c r="S1099" s="278"/>
      <c r="T1099" s="278"/>
      <c r="U1099" s="278"/>
      <c r="V1099" s="278"/>
      <c r="W1099" s="278"/>
      <c r="X1099" s="278"/>
      <c r="Y1099" s="278"/>
      <c r="Z1099" s="278"/>
    </row>
    <row r="1100" spans="1:26" ht="13.2">
      <c r="A1100" s="278" t="s">
        <v>2534</v>
      </c>
      <c r="B1100" s="281">
        <v>44614</v>
      </c>
      <c r="C1100" s="278" t="s">
        <v>2669</v>
      </c>
      <c r="D1100" s="278">
        <v>40</v>
      </c>
      <c r="E1100" s="278" t="s">
        <v>1507</v>
      </c>
      <c r="F1100" s="280"/>
      <c r="G1100" s="281">
        <v>44623</v>
      </c>
      <c r="H1100" s="278" t="s">
        <v>7</v>
      </c>
      <c r="I1100" s="4" t="s">
        <v>99</v>
      </c>
      <c r="J1100" s="278" t="s">
        <v>2512</v>
      </c>
      <c r="K1100" s="282">
        <f t="shared" si="12"/>
        <v>2</v>
      </c>
      <c r="L1100" s="278">
        <f t="shared" si="13"/>
        <v>2022</v>
      </c>
      <c r="M1100" s="282">
        <f t="shared" ca="1" si="14"/>
        <v>9</v>
      </c>
      <c r="N1100" s="282">
        <f>MONTH(Таблица10[[#This Row],[Дата погрузки]])</f>
        <v>2</v>
      </c>
      <c r="O1100" s="278" t="str">
        <f>Таблица10[[#This Row],[плательщик ЖД тариф]]</f>
        <v>ТрансКонтейнер</v>
      </c>
      <c r="P1100" s="278"/>
      <c r="Q1100" s="278"/>
      <c r="R1100" s="278"/>
      <c r="S1100" s="278"/>
      <c r="T1100" s="278"/>
      <c r="U1100" s="278"/>
      <c r="V1100" s="278"/>
      <c r="W1100" s="278"/>
      <c r="X1100" s="278"/>
      <c r="Y1100" s="278"/>
      <c r="Z1100" s="278"/>
    </row>
    <row r="1101" spans="1:26" ht="13.2">
      <c r="A1101" s="278" t="s">
        <v>2539</v>
      </c>
      <c r="B1101" s="281">
        <v>44616</v>
      </c>
      <c r="C1101" s="278" t="s">
        <v>2670</v>
      </c>
      <c r="D1101" s="278">
        <v>20</v>
      </c>
      <c r="E1101" s="278"/>
      <c r="F1101" s="280">
        <v>8.3333333333333329E-2</v>
      </c>
      <c r="G1101" s="281">
        <v>44620</v>
      </c>
      <c r="H1101" s="278" t="s">
        <v>6</v>
      </c>
      <c r="I1101" s="278" t="s">
        <v>118</v>
      </c>
      <c r="J1101" s="278" t="s">
        <v>2512</v>
      </c>
      <c r="K1101" s="282">
        <f t="shared" si="12"/>
        <v>2</v>
      </c>
      <c r="L1101" s="278">
        <f t="shared" si="13"/>
        <v>2022</v>
      </c>
      <c r="M1101" s="282">
        <f t="shared" ca="1" si="14"/>
        <v>4</v>
      </c>
      <c r="N1101" s="282">
        <f>MONTH(Таблица10[[#This Row],[Дата погрузки]])</f>
        <v>2</v>
      </c>
      <c r="O1101" s="278" t="str">
        <f>Таблица10[[#This Row],[плательщик ЖД тариф]]</f>
        <v>Феско</v>
      </c>
      <c r="P1101" s="278"/>
      <c r="Q1101" s="278"/>
      <c r="R1101" s="278"/>
      <c r="S1101" s="278"/>
      <c r="T1101" s="278"/>
      <c r="U1101" s="278"/>
      <c r="V1101" s="278"/>
      <c r="W1101" s="278"/>
      <c r="X1101" s="278"/>
      <c r="Y1101" s="278"/>
      <c r="Z1101" s="278"/>
    </row>
    <row r="1102" spans="1:26" ht="13.2">
      <c r="A1102" s="278" t="s">
        <v>2534</v>
      </c>
      <c r="B1102" s="281">
        <v>44616</v>
      </c>
      <c r="C1102" s="278" t="s">
        <v>2671</v>
      </c>
      <c r="D1102" s="278">
        <v>40</v>
      </c>
      <c r="E1102" s="278" t="s">
        <v>1524</v>
      </c>
      <c r="F1102" s="280"/>
      <c r="G1102" s="281">
        <v>44619</v>
      </c>
      <c r="H1102" s="278" t="s">
        <v>5</v>
      </c>
      <c r="I1102" s="278" t="s">
        <v>117</v>
      </c>
      <c r="J1102" s="278" t="s">
        <v>2512</v>
      </c>
      <c r="K1102" s="282">
        <f t="shared" si="12"/>
        <v>2</v>
      </c>
      <c r="L1102" s="278">
        <f t="shared" si="13"/>
        <v>2022</v>
      </c>
      <c r="M1102" s="282">
        <f t="shared" ca="1" si="14"/>
        <v>3</v>
      </c>
      <c r="N1102" s="282">
        <f>MONTH(Таблица10[[#This Row],[Дата погрузки]])</f>
        <v>2</v>
      </c>
      <c r="O1102" s="278" t="str">
        <f>Таблица10[[#This Row],[плательщик ЖД тариф]]</f>
        <v>Евросиб</v>
      </c>
      <c r="P1102" s="278"/>
      <c r="Q1102" s="278"/>
      <c r="R1102" s="278"/>
      <c r="S1102" s="278"/>
      <c r="T1102" s="278"/>
      <c r="U1102" s="278"/>
      <c r="V1102" s="278"/>
      <c r="W1102" s="278"/>
      <c r="X1102" s="278"/>
      <c r="Y1102" s="278"/>
      <c r="Z1102" s="278"/>
    </row>
    <row r="1103" spans="1:26" ht="13.2">
      <c r="A1103" s="278" t="s">
        <v>2514</v>
      </c>
      <c r="B1103" s="281">
        <v>44616</v>
      </c>
      <c r="C1103" s="278" t="s">
        <v>2672</v>
      </c>
      <c r="D1103" s="278">
        <v>40</v>
      </c>
      <c r="E1103" s="278" t="s">
        <v>1468</v>
      </c>
      <c r="F1103" s="280">
        <v>0.41666666666666669</v>
      </c>
      <c r="G1103" s="281">
        <v>44619</v>
      </c>
      <c r="H1103" s="278" t="s">
        <v>2511</v>
      </c>
      <c r="I1103" s="278" t="s">
        <v>115</v>
      </c>
      <c r="J1103" s="278" t="s">
        <v>2512</v>
      </c>
      <c r="K1103" s="282">
        <f t="shared" si="12"/>
        <v>2</v>
      </c>
      <c r="L1103" s="278">
        <f t="shared" si="13"/>
        <v>2022</v>
      </c>
      <c r="M1103" s="282">
        <f t="shared" ca="1" si="14"/>
        <v>3</v>
      </c>
      <c r="N1103" s="282">
        <f>MONTH(Таблица10[[#This Row],[Дата погрузки]])</f>
        <v>2</v>
      </c>
      <c r="O1103" s="278" t="str">
        <f>Таблица10[[#This Row],[плательщик ЖД тариф]]</f>
        <v>РЖД БА</v>
      </c>
      <c r="P1103" s="278"/>
      <c r="Q1103" s="278"/>
      <c r="R1103" s="278"/>
      <c r="S1103" s="278"/>
      <c r="T1103" s="278"/>
      <c r="U1103" s="278"/>
      <c r="V1103" s="278"/>
      <c r="W1103" s="278"/>
      <c r="X1103" s="278"/>
      <c r="Y1103" s="278"/>
      <c r="Z1103" s="278"/>
    </row>
    <row r="1104" spans="1:26" ht="13.2">
      <c r="A1104" s="278" t="s">
        <v>2514</v>
      </c>
      <c r="B1104" s="281">
        <v>44616</v>
      </c>
      <c r="C1104" s="278" t="s">
        <v>2673</v>
      </c>
      <c r="D1104" s="278">
        <v>40</v>
      </c>
      <c r="E1104" s="278" t="s">
        <v>1468</v>
      </c>
      <c r="F1104" s="280">
        <v>0.58333333333333337</v>
      </c>
      <c r="G1104" s="281">
        <v>44619</v>
      </c>
      <c r="H1104" s="278" t="s">
        <v>2511</v>
      </c>
      <c r="I1104" s="278" t="s">
        <v>115</v>
      </c>
      <c r="J1104" s="278" t="s">
        <v>2512</v>
      </c>
      <c r="K1104" s="282">
        <f t="shared" si="12"/>
        <v>2</v>
      </c>
      <c r="L1104" s="278">
        <f t="shared" si="13"/>
        <v>2022</v>
      </c>
      <c r="M1104" s="282">
        <f t="shared" ca="1" si="14"/>
        <v>3</v>
      </c>
      <c r="N1104" s="282">
        <f>MONTH(Таблица10[[#This Row],[Дата погрузки]])</f>
        <v>2</v>
      </c>
      <c r="O1104" s="278" t="str">
        <f>Таблица10[[#This Row],[плательщик ЖД тариф]]</f>
        <v>РЖД БА</v>
      </c>
      <c r="P1104" s="278"/>
      <c r="Q1104" s="278"/>
      <c r="R1104" s="278"/>
      <c r="S1104" s="278"/>
      <c r="T1104" s="278"/>
      <c r="U1104" s="278"/>
      <c r="V1104" s="278"/>
      <c r="W1104" s="278"/>
      <c r="X1104" s="278"/>
      <c r="Y1104" s="278"/>
      <c r="Z1104" s="278"/>
    </row>
    <row r="1105" spans="1:26" ht="13.2">
      <c r="A1105" s="278" t="s">
        <v>2516</v>
      </c>
      <c r="B1105" s="281">
        <v>44616</v>
      </c>
      <c r="C1105" s="278" t="s">
        <v>2674</v>
      </c>
      <c r="D1105" s="278">
        <v>40</v>
      </c>
      <c r="E1105" s="278" t="s">
        <v>1507</v>
      </c>
      <c r="F1105" s="280">
        <v>0.66666666666666663</v>
      </c>
      <c r="G1105" s="281">
        <v>44619</v>
      </c>
      <c r="H1105" s="278" t="s">
        <v>2511</v>
      </c>
      <c r="I1105" s="278" t="s">
        <v>115</v>
      </c>
      <c r="J1105" s="278" t="s">
        <v>2512</v>
      </c>
      <c r="K1105" s="282">
        <f t="shared" si="12"/>
        <v>2</v>
      </c>
      <c r="L1105" s="278">
        <f t="shared" si="13"/>
        <v>2022</v>
      </c>
      <c r="M1105" s="282">
        <f t="shared" ca="1" si="14"/>
        <v>3</v>
      </c>
      <c r="N1105" s="282">
        <f>MONTH(Таблица10[[#This Row],[Дата погрузки]])</f>
        <v>2</v>
      </c>
      <c r="O1105" s="278" t="str">
        <f>Таблица10[[#This Row],[плательщик ЖД тариф]]</f>
        <v>РЖД БА</v>
      </c>
      <c r="P1105" s="278"/>
      <c r="Q1105" s="278"/>
      <c r="R1105" s="278"/>
      <c r="S1105" s="278"/>
      <c r="T1105" s="278"/>
      <c r="U1105" s="278"/>
      <c r="V1105" s="278"/>
      <c r="W1105" s="278"/>
      <c r="X1105" s="278"/>
      <c r="Y1105" s="278"/>
      <c r="Z1105" s="278"/>
    </row>
    <row r="1106" spans="1:26" ht="13.2">
      <c r="A1106" s="278" t="s">
        <v>2516</v>
      </c>
      <c r="B1106" s="281">
        <v>44616</v>
      </c>
      <c r="C1106" s="278" t="s">
        <v>2675</v>
      </c>
      <c r="D1106" s="278">
        <v>40</v>
      </c>
      <c r="E1106" s="278" t="s">
        <v>1518</v>
      </c>
      <c r="F1106" s="280">
        <v>0.375</v>
      </c>
      <c r="G1106" s="281">
        <v>44619</v>
      </c>
      <c r="H1106" s="278" t="s">
        <v>2511</v>
      </c>
      <c r="I1106" s="278" t="s">
        <v>115</v>
      </c>
      <c r="J1106" s="278" t="s">
        <v>2512</v>
      </c>
      <c r="K1106" s="282">
        <f t="shared" si="12"/>
        <v>2</v>
      </c>
      <c r="L1106" s="278">
        <f t="shared" si="13"/>
        <v>2022</v>
      </c>
      <c r="M1106" s="282">
        <f t="shared" ca="1" si="14"/>
        <v>3</v>
      </c>
      <c r="N1106" s="282">
        <f>MONTH(Таблица10[[#This Row],[Дата погрузки]])</f>
        <v>2</v>
      </c>
      <c r="O1106" s="278" t="str">
        <f>Таблица10[[#This Row],[плательщик ЖД тариф]]</f>
        <v>РЖД БА</v>
      </c>
      <c r="P1106" s="278"/>
      <c r="Q1106" s="278"/>
      <c r="R1106" s="278"/>
      <c r="S1106" s="278"/>
      <c r="T1106" s="278"/>
      <c r="U1106" s="278"/>
      <c r="V1106" s="278"/>
      <c r="W1106" s="278"/>
      <c r="X1106" s="278"/>
      <c r="Y1106" s="278"/>
      <c r="Z1106" s="278"/>
    </row>
    <row r="1107" spans="1:26" ht="13.2">
      <c r="A1107" s="278" t="s">
        <v>2676</v>
      </c>
      <c r="B1107" s="281">
        <v>44617</v>
      </c>
      <c r="C1107" s="278" t="s">
        <v>2677</v>
      </c>
      <c r="D1107" s="278">
        <v>40</v>
      </c>
      <c r="E1107" s="278" t="s">
        <v>1568</v>
      </c>
      <c r="F1107" s="280">
        <v>0.375</v>
      </c>
      <c r="G1107" s="281">
        <v>44621</v>
      </c>
      <c r="H1107" s="278" t="s">
        <v>1539</v>
      </c>
      <c r="I1107" s="278" t="s">
        <v>117</v>
      </c>
      <c r="J1107" s="278" t="s">
        <v>2512</v>
      </c>
      <c r="K1107" s="282">
        <f t="shared" si="12"/>
        <v>2</v>
      </c>
      <c r="L1107" s="278">
        <f t="shared" si="13"/>
        <v>2022</v>
      </c>
      <c r="M1107" s="282">
        <f t="shared" ca="1" si="14"/>
        <v>4</v>
      </c>
      <c r="N1107" s="282">
        <f>MONTH(Таблица10[[#This Row],[Дата погрузки]])</f>
        <v>2</v>
      </c>
      <c r="O1107" s="278" t="str">
        <f>Таблица10[[#This Row],[плательщик ЖД тариф]]</f>
        <v>Евросиб</v>
      </c>
      <c r="P1107" s="278"/>
      <c r="Q1107" s="278"/>
      <c r="R1107" s="278"/>
      <c r="S1107" s="278"/>
      <c r="T1107" s="278"/>
      <c r="U1107" s="278"/>
      <c r="V1107" s="278"/>
      <c r="W1107" s="278"/>
      <c r="X1107" s="278"/>
      <c r="Y1107" s="278"/>
      <c r="Z1107" s="278"/>
    </row>
    <row r="1108" spans="1:26" ht="13.2">
      <c r="A1108" s="278" t="s">
        <v>2527</v>
      </c>
      <c r="B1108" s="281">
        <v>44617</v>
      </c>
      <c r="C1108" s="278" t="s">
        <v>2678</v>
      </c>
      <c r="D1108" s="278">
        <v>40</v>
      </c>
      <c r="E1108" s="278" t="s">
        <v>1468</v>
      </c>
      <c r="F1108" s="280">
        <v>0.58333333333333337</v>
      </c>
      <c r="G1108" s="281">
        <v>44621</v>
      </c>
      <c r="H1108" s="278" t="s">
        <v>1539</v>
      </c>
      <c r="I1108" s="278" t="s">
        <v>117</v>
      </c>
      <c r="J1108" s="278" t="s">
        <v>2512</v>
      </c>
      <c r="K1108" s="282">
        <f t="shared" si="12"/>
        <v>2</v>
      </c>
      <c r="L1108" s="278">
        <f t="shared" si="13"/>
        <v>2022</v>
      </c>
      <c r="M1108" s="282">
        <f t="shared" ca="1" si="14"/>
        <v>4</v>
      </c>
      <c r="N1108" s="282">
        <f>MONTH(Таблица10[[#This Row],[Дата погрузки]])</f>
        <v>2</v>
      </c>
      <c r="O1108" s="278" t="str">
        <f>Таблица10[[#This Row],[плательщик ЖД тариф]]</f>
        <v>Евросиб</v>
      </c>
      <c r="P1108" s="278"/>
      <c r="Q1108" s="278"/>
      <c r="R1108" s="278"/>
      <c r="S1108" s="278"/>
      <c r="T1108" s="278"/>
      <c r="U1108" s="278"/>
      <c r="V1108" s="278"/>
      <c r="W1108" s="278"/>
      <c r="X1108" s="278"/>
      <c r="Y1108" s="278"/>
      <c r="Z1108" s="278"/>
    </row>
    <row r="1109" spans="1:26" ht="13.2">
      <c r="A1109" s="278" t="s">
        <v>2514</v>
      </c>
      <c r="B1109" s="281">
        <v>44617</v>
      </c>
      <c r="C1109" s="278" t="s">
        <v>2679</v>
      </c>
      <c r="D1109" s="278">
        <v>40</v>
      </c>
      <c r="E1109" s="278" t="s">
        <v>1468</v>
      </c>
      <c r="F1109" s="280">
        <v>0.375</v>
      </c>
      <c r="G1109" s="281">
        <v>44621</v>
      </c>
      <c r="H1109" s="278" t="s">
        <v>5</v>
      </c>
      <c r="I1109" s="278" t="s">
        <v>117</v>
      </c>
      <c r="J1109" s="278" t="s">
        <v>2512</v>
      </c>
      <c r="K1109" s="282">
        <f t="shared" si="12"/>
        <v>2</v>
      </c>
      <c r="L1109" s="278">
        <f t="shared" si="13"/>
        <v>2022</v>
      </c>
      <c r="M1109" s="282">
        <f t="shared" ca="1" si="14"/>
        <v>4</v>
      </c>
      <c r="N1109" s="282">
        <f>MONTH(Таблица10[[#This Row],[Дата погрузки]])</f>
        <v>2</v>
      </c>
      <c r="O1109" s="278" t="str">
        <f>Таблица10[[#This Row],[плательщик ЖД тариф]]</f>
        <v>Евросиб</v>
      </c>
      <c r="P1109" s="278"/>
      <c r="Q1109" s="278"/>
      <c r="R1109" s="278"/>
      <c r="S1109" s="278"/>
      <c r="T1109" s="278"/>
      <c r="U1109" s="278"/>
      <c r="V1109" s="278"/>
      <c r="W1109" s="278"/>
      <c r="X1109" s="278"/>
      <c r="Y1109" s="278"/>
      <c r="Z1109" s="278"/>
    </row>
    <row r="1110" spans="1:26" ht="13.2">
      <c r="A1110" s="278" t="s">
        <v>2534</v>
      </c>
      <c r="B1110" s="281">
        <v>44617</v>
      </c>
      <c r="C1110" s="278" t="s">
        <v>2680</v>
      </c>
      <c r="D1110" s="278">
        <v>40</v>
      </c>
      <c r="E1110" s="278" t="s">
        <v>1568</v>
      </c>
      <c r="F1110" s="280" t="s">
        <v>1858</v>
      </c>
      <c r="G1110" s="281">
        <v>44621</v>
      </c>
      <c r="H1110" s="278" t="s">
        <v>5</v>
      </c>
      <c r="I1110" s="278" t="s">
        <v>117</v>
      </c>
      <c r="J1110" s="278" t="s">
        <v>2512</v>
      </c>
      <c r="K1110" s="282">
        <f t="shared" si="12"/>
        <v>2</v>
      </c>
      <c r="L1110" s="278">
        <f t="shared" si="13"/>
        <v>2022</v>
      </c>
      <c r="M1110" s="282">
        <f t="shared" ca="1" si="14"/>
        <v>4</v>
      </c>
      <c r="N1110" s="282">
        <f>MONTH(Таблица10[[#This Row],[Дата погрузки]])</f>
        <v>2</v>
      </c>
      <c r="O1110" s="278" t="str">
        <f>Таблица10[[#This Row],[плательщик ЖД тариф]]</f>
        <v>Евросиб</v>
      </c>
      <c r="P1110" s="278"/>
      <c r="Q1110" s="278"/>
      <c r="R1110" s="278"/>
      <c r="S1110" s="278"/>
      <c r="T1110" s="278"/>
      <c r="U1110" s="278"/>
      <c r="V1110" s="278"/>
      <c r="W1110" s="278"/>
      <c r="X1110" s="278"/>
      <c r="Y1110" s="278"/>
      <c r="Z1110" s="278"/>
    </row>
    <row r="1111" spans="1:26" ht="13.2">
      <c r="A1111" s="278" t="s">
        <v>2520</v>
      </c>
      <c r="B1111" s="281">
        <v>44617</v>
      </c>
      <c r="C1111" s="278" t="s">
        <v>2681</v>
      </c>
      <c r="D1111" s="278">
        <v>40</v>
      </c>
      <c r="E1111" s="278" t="s">
        <v>1568</v>
      </c>
      <c r="F1111" s="280">
        <v>0.54166666666666663</v>
      </c>
      <c r="G1111" s="281">
        <v>44621</v>
      </c>
      <c r="H1111" s="278" t="s">
        <v>5</v>
      </c>
      <c r="I1111" s="278" t="s">
        <v>117</v>
      </c>
      <c r="J1111" s="278" t="s">
        <v>2512</v>
      </c>
      <c r="K1111" s="282">
        <f t="shared" si="12"/>
        <v>2</v>
      </c>
      <c r="L1111" s="278">
        <f t="shared" si="13"/>
        <v>2022</v>
      </c>
      <c r="M1111" s="282">
        <f t="shared" ca="1" si="14"/>
        <v>4</v>
      </c>
      <c r="N1111" s="282">
        <f>MONTH(Таблица10[[#This Row],[Дата погрузки]])</f>
        <v>2</v>
      </c>
      <c r="O1111" s="278" t="str">
        <f>Таблица10[[#This Row],[плательщик ЖД тариф]]</f>
        <v>Евросиб</v>
      </c>
      <c r="P1111" s="278"/>
      <c r="Q1111" s="278"/>
      <c r="R1111" s="278"/>
      <c r="S1111" s="278"/>
      <c r="T1111" s="278"/>
      <c r="U1111" s="278"/>
      <c r="V1111" s="278"/>
      <c r="W1111" s="278"/>
      <c r="X1111" s="278"/>
      <c r="Y1111" s="278"/>
      <c r="Z1111" s="278"/>
    </row>
    <row r="1112" spans="1:26" ht="13.2">
      <c r="A1112" s="278" t="s">
        <v>2516</v>
      </c>
      <c r="B1112" s="281">
        <v>44617</v>
      </c>
      <c r="C1112" s="278" t="s">
        <v>2682</v>
      </c>
      <c r="D1112" s="278">
        <v>40</v>
      </c>
      <c r="E1112" s="278" t="s">
        <v>1468</v>
      </c>
      <c r="F1112" s="280">
        <v>0.625</v>
      </c>
      <c r="G1112" s="281">
        <v>44619</v>
      </c>
      <c r="H1112" s="278" t="s">
        <v>2511</v>
      </c>
      <c r="I1112" s="278" t="s">
        <v>115</v>
      </c>
      <c r="J1112" s="278" t="s">
        <v>2512</v>
      </c>
      <c r="K1112" s="282">
        <f t="shared" si="12"/>
        <v>2</v>
      </c>
      <c r="L1112" s="278">
        <f t="shared" si="13"/>
        <v>2022</v>
      </c>
      <c r="M1112" s="282">
        <f t="shared" ca="1" si="14"/>
        <v>2</v>
      </c>
      <c r="N1112" s="282">
        <f>MONTH(Таблица10[[#This Row],[Дата погрузки]])</f>
        <v>2</v>
      </c>
      <c r="O1112" s="278" t="str">
        <f>Таблица10[[#This Row],[плательщик ЖД тариф]]</f>
        <v>РЖД БА</v>
      </c>
      <c r="P1112" s="278"/>
      <c r="Q1112" s="278"/>
      <c r="R1112" s="278"/>
      <c r="S1112" s="278"/>
      <c r="T1112" s="278"/>
      <c r="U1112" s="278"/>
      <c r="V1112" s="278"/>
      <c r="W1112" s="278"/>
      <c r="X1112" s="278"/>
      <c r="Y1112" s="278"/>
      <c r="Z1112" s="278"/>
    </row>
    <row r="1113" spans="1:26" ht="13.2">
      <c r="A1113" s="278" t="s">
        <v>2516</v>
      </c>
      <c r="B1113" s="281">
        <v>44617</v>
      </c>
      <c r="C1113" s="278" t="s">
        <v>2683</v>
      </c>
      <c r="D1113" s="278">
        <v>40</v>
      </c>
      <c r="E1113" s="278" t="s">
        <v>1454</v>
      </c>
      <c r="F1113" s="280">
        <v>0.45833333333333331</v>
      </c>
      <c r="G1113" s="281">
        <v>44619</v>
      </c>
      <c r="H1113" s="278" t="s">
        <v>2511</v>
      </c>
      <c r="I1113" s="278" t="s">
        <v>115</v>
      </c>
      <c r="J1113" s="278" t="s">
        <v>2512</v>
      </c>
      <c r="K1113" s="282">
        <f t="shared" si="12"/>
        <v>2</v>
      </c>
      <c r="L1113" s="278">
        <f t="shared" si="13"/>
        <v>2022</v>
      </c>
      <c r="M1113" s="282">
        <f t="shared" ca="1" si="14"/>
        <v>2</v>
      </c>
      <c r="N1113" s="282">
        <f>MONTH(Таблица10[[#This Row],[Дата погрузки]])</f>
        <v>2</v>
      </c>
      <c r="O1113" s="278" t="str">
        <f>Таблица10[[#This Row],[плательщик ЖД тариф]]</f>
        <v>РЖД БА</v>
      </c>
      <c r="P1113" s="278"/>
      <c r="Q1113" s="278"/>
      <c r="R1113" s="278"/>
      <c r="S1113" s="278"/>
      <c r="T1113" s="278"/>
      <c r="U1113" s="278"/>
      <c r="V1113" s="278"/>
      <c r="W1113" s="278"/>
      <c r="X1113" s="278"/>
      <c r="Y1113" s="278"/>
      <c r="Z1113" s="278"/>
    </row>
    <row r="1114" spans="1:26" ht="13.2">
      <c r="A1114" s="278" t="s">
        <v>2609</v>
      </c>
      <c r="B1114" s="281">
        <v>44619</v>
      </c>
      <c r="C1114" s="278" t="s">
        <v>2684</v>
      </c>
      <c r="D1114" s="278">
        <v>40</v>
      </c>
      <c r="E1114" s="278" t="s">
        <v>2685</v>
      </c>
      <c r="F1114" s="280">
        <v>0.54166666666666663</v>
      </c>
      <c r="G1114" s="281">
        <v>44621</v>
      </c>
      <c r="H1114" s="278" t="s">
        <v>2511</v>
      </c>
      <c r="I1114" s="278" t="s">
        <v>115</v>
      </c>
      <c r="J1114" s="278" t="s">
        <v>2512</v>
      </c>
      <c r="K1114" s="282">
        <f t="shared" si="12"/>
        <v>2</v>
      </c>
      <c r="L1114" s="278">
        <f t="shared" si="13"/>
        <v>2022</v>
      </c>
      <c r="M1114" s="282">
        <f t="shared" ca="1" si="14"/>
        <v>2</v>
      </c>
      <c r="N1114" s="282">
        <f>MONTH(Таблица10[[#This Row],[Дата погрузки]])</f>
        <v>2</v>
      </c>
      <c r="O1114" s="278" t="str">
        <f>Таблица10[[#This Row],[плательщик ЖД тариф]]</f>
        <v>РЖД БА</v>
      </c>
      <c r="P1114" s="278"/>
      <c r="Q1114" s="278"/>
      <c r="R1114" s="278"/>
      <c r="S1114" s="278"/>
      <c r="T1114" s="278"/>
      <c r="U1114" s="278"/>
      <c r="V1114" s="278"/>
      <c r="W1114" s="278"/>
      <c r="X1114" s="278"/>
      <c r="Y1114" s="278"/>
      <c r="Z1114" s="278"/>
    </row>
    <row r="1115" spans="1:26" ht="13.2">
      <c r="A1115" s="278" t="s">
        <v>2509</v>
      </c>
      <c r="B1115" s="281">
        <v>44620</v>
      </c>
      <c r="C1115" s="278" t="s">
        <v>2686</v>
      </c>
      <c r="D1115" s="278">
        <v>40</v>
      </c>
      <c r="E1115" s="278" t="s">
        <v>1468</v>
      </c>
      <c r="F1115" s="280">
        <v>0.41666666666666669</v>
      </c>
      <c r="G1115" s="281">
        <v>44621</v>
      </c>
      <c r="H1115" s="278" t="s">
        <v>2511</v>
      </c>
      <c r="I1115" s="278" t="s">
        <v>115</v>
      </c>
      <c r="J1115" s="278" t="s">
        <v>2512</v>
      </c>
      <c r="K1115" s="282">
        <f t="shared" si="12"/>
        <v>2</v>
      </c>
      <c r="L1115" s="278">
        <f t="shared" si="13"/>
        <v>2022</v>
      </c>
      <c r="M1115" s="282">
        <f t="shared" ca="1" si="14"/>
        <v>1</v>
      </c>
      <c r="N1115" s="282">
        <f>MONTH(Таблица10[[#This Row],[Дата погрузки]])</f>
        <v>2</v>
      </c>
      <c r="O1115" s="278" t="str">
        <f>Таблица10[[#This Row],[плательщик ЖД тариф]]</f>
        <v>РЖД БА</v>
      </c>
      <c r="P1115" s="278"/>
      <c r="Q1115" s="278"/>
      <c r="R1115" s="278"/>
      <c r="S1115" s="278"/>
      <c r="T1115" s="278"/>
      <c r="U1115" s="278"/>
      <c r="V1115" s="278"/>
      <c r="W1115" s="278"/>
      <c r="X1115" s="278"/>
      <c r="Y1115" s="278"/>
      <c r="Z1115" s="278"/>
    </row>
    <row r="1116" spans="1:26" ht="13.2">
      <c r="A1116" s="278" t="s">
        <v>2527</v>
      </c>
      <c r="B1116" s="281">
        <v>44620</v>
      </c>
      <c r="C1116" s="278" t="s">
        <v>2687</v>
      </c>
      <c r="D1116" s="278">
        <v>40</v>
      </c>
      <c r="E1116" s="278" t="s">
        <v>1468</v>
      </c>
      <c r="F1116" s="280">
        <v>0.33333333333333331</v>
      </c>
      <c r="G1116" s="281">
        <v>44621</v>
      </c>
      <c r="H1116" s="278" t="s">
        <v>2511</v>
      </c>
      <c r="I1116" s="278" t="s">
        <v>115</v>
      </c>
      <c r="J1116" s="278" t="s">
        <v>2512</v>
      </c>
      <c r="K1116" s="282">
        <f t="shared" si="12"/>
        <v>2</v>
      </c>
      <c r="L1116" s="278">
        <f t="shared" si="13"/>
        <v>2022</v>
      </c>
      <c r="M1116" s="282">
        <f t="shared" ca="1" si="14"/>
        <v>1</v>
      </c>
      <c r="N1116" s="282">
        <f>MONTH(Таблица10[[#This Row],[Дата погрузки]])</f>
        <v>2</v>
      </c>
      <c r="O1116" s="278" t="str">
        <f>Таблица10[[#This Row],[плательщик ЖД тариф]]</f>
        <v>РЖД БА</v>
      </c>
      <c r="P1116" s="278"/>
      <c r="Q1116" s="278"/>
      <c r="R1116" s="278"/>
      <c r="S1116" s="278"/>
      <c r="T1116" s="278"/>
      <c r="U1116" s="278"/>
      <c r="V1116" s="278"/>
      <c r="W1116" s="278"/>
      <c r="X1116" s="278"/>
      <c r="Y1116" s="278"/>
      <c r="Z1116" s="278"/>
    </row>
    <row r="1117" spans="1:26" ht="13.2">
      <c r="A1117" s="278" t="s">
        <v>2516</v>
      </c>
      <c r="B1117" s="281">
        <v>44620</v>
      </c>
      <c r="C1117" s="278" t="s">
        <v>2688</v>
      </c>
      <c r="D1117" s="278">
        <v>40</v>
      </c>
      <c r="E1117" s="278" t="s">
        <v>1468</v>
      </c>
      <c r="F1117" s="280">
        <v>0.66666666666666663</v>
      </c>
      <c r="G1117" s="281">
        <v>44621</v>
      </c>
      <c r="H1117" s="278" t="s">
        <v>2511</v>
      </c>
      <c r="I1117" s="278" t="s">
        <v>115</v>
      </c>
      <c r="J1117" s="278" t="s">
        <v>2512</v>
      </c>
      <c r="K1117" s="282">
        <f t="shared" si="12"/>
        <v>2</v>
      </c>
      <c r="L1117" s="278">
        <f t="shared" si="13"/>
        <v>2022</v>
      </c>
      <c r="M1117" s="282">
        <f t="shared" ca="1" si="14"/>
        <v>1</v>
      </c>
      <c r="N1117" s="282">
        <f>MONTH(Таблица10[[#This Row],[Дата погрузки]])</f>
        <v>2</v>
      </c>
      <c r="O1117" s="278" t="str">
        <f>Таблица10[[#This Row],[плательщик ЖД тариф]]</f>
        <v>РЖД БА</v>
      </c>
      <c r="P1117" s="278"/>
      <c r="Q1117" s="278"/>
      <c r="R1117" s="278"/>
      <c r="S1117" s="278"/>
      <c r="T1117" s="278"/>
      <c r="U1117" s="278"/>
      <c r="V1117" s="278"/>
      <c r="W1117" s="278"/>
      <c r="X1117" s="278"/>
      <c r="Y1117" s="278"/>
      <c r="Z1117" s="278"/>
    </row>
    <row r="1118" spans="1:26" ht="13.2">
      <c r="A1118" s="278" t="s">
        <v>2534</v>
      </c>
      <c r="B1118" s="281">
        <v>44620</v>
      </c>
      <c r="C1118" s="278" t="s">
        <v>2689</v>
      </c>
      <c r="D1118" s="278">
        <v>40</v>
      </c>
      <c r="E1118" s="278" t="s">
        <v>1487</v>
      </c>
      <c r="F1118" s="280"/>
      <c r="G1118" s="281">
        <v>44628</v>
      </c>
      <c r="H1118" s="278" t="s">
        <v>7</v>
      </c>
      <c r="I1118" s="4" t="s">
        <v>99</v>
      </c>
      <c r="J1118" s="278" t="s">
        <v>2512</v>
      </c>
      <c r="K1118" s="282">
        <f t="shared" si="12"/>
        <v>2</v>
      </c>
      <c r="L1118" s="278">
        <f t="shared" si="13"/>
        <v>2022</v>
      </c>
      <c r="M1118" s="282">
        <f t="shared" ca="1" si="14"/>
        <v>8</v>
      </c>
      <c r="N1118" s="282">
        <f>MONTH(Таблица10[[#This Row],[Дата погрузки]])</f>
        <v>2</v>
      </c>
      <c r="O1118" s="278" t="str">
        <f>Таблица10[[#This Row],[плательщик ЖД тариф]]</f>
        <v>ТрансКонтейнер</v>
      </c>
      <c r="P1118" s="278"/>
      <c r="Q1118" s="278"/>
      <c r="R1118" s="278"/>
      <c r="S1118" s="278"/>
      <c r="T1118" s="278"/>
      <c r="U1118" s="278"/>
      <c r="V1118" s="278"/>
      <c r="W1118" s="278"/>
      <c r="X1118" s="278"/>
      <c r="Y1118" s="278"/>
      <c r="Z1118" s="278"/>
    </row>
    <row r="1119" spans="1:26" ht="13.2">
      <c r="A1119" s="278" t="s">
        <v>2534</v>
      </c>
      <c r="B1119" s="281">
        <v>44620</v>
      </c>
      <c r="C1119" s="278" t="s">
        <v>2690</v>
      </c>
      <c r="D1119" s="278">
        <v>40</v>
      </c>
      <c r="E1119" s="278" t="s">
        <v>1537</v>
      </c>
      <c r="F1119" s="280"/>
      <c r="G1119" s="281">
        <v>44628</v>
      </c>
      <c r="H1119" s="278" t="s">
        <v>7</v>
      </c>
      <c r="I1119" s="4" t="s">
        <v>99</v>
      </c>
      <c r="J1119" s="278" t="s">
        <v>2512</v>
      </c>
      <c r="K1119" s="282">
        <f t="shared" si="12"/>
        <v>2</v>
      </c>
      <c r="L1119" s="278">
        <f t="shared" si="13"/>
        <v>2022</v>
      </c>
      <c r="M1119" s="282">
        <f t="shared" ca="1" si="14"/>
        <v>8</v>
      </c>
      <c r="N1119" s="282">
        <f>MONTH(Таблица10[[#This Row],[Дата погрузки]])</f>
        <v>2</v>
      </c>
      <c r="O1119" s="278" t="str">
        <f>Таблица10[[#This Row],[плательщик ЖД тариф]]</f>
        <v>ТрансКонтейнер</v>
      </c>
      <c r="P1119" s="278"/>
      <c r="Q1119" s="278"/>
      <c r="R1119" s="278"/>
      <c r="S1119" s="278"/>
      <c r="T1119" s="278"/>
      <c r="U1119" s="278"/>
      <c r="V1119" s="278"/>
      <c r="W1119" s="278"/>
      <c r="X1119" s="278"/>
      <c r="Y1119" s="278"/>
      <c r="Z1119" s="278"/>
    </row>
    <row r="1120" spans="1:26" ht="13.2">
      <c r="A1120" s="278" t="s">
        <v>2520</v>
      </c>
      <c r="B1120" s="281">
        <v>44621</v>
      </c>
      <c r="C1120" s="278" t="s">
        <v>2691</v>
      </c>
      <c r="D1120" s="278">
        <v>40</v>
      </c>
      <c r="E1120" s="278" t="s">
        <v>1537</v>
      </c>
      <c r="F1120" s="280">
        <v>0.375</v>
      </c>
      <c r="G1120" s="281">
        <v>44628</v>
      </c>
      <c r="H1120" s="278" t="s">
        <v>1539</v>
      </c>
      <c r="I1120" s="278" t="s">
        <v>117</v>
      </c>
      <c r="J1120" s="278" t="s">
        <v>2512</v>
      </c>
      <c r="K1120" s="282">
        <f t="shared" si="12"/>
        <v>3</v>
      </c>
      <c r="L1120" s="278">
        <f t="shared" si="13"/>
        <v>2022</v>
      </c>
      <c r="M1120" s="282">
        <f t="shared" ca="1" si="14"/>
        <v>7</v>
      </c>
      <c r="N1120" s="282">
        <f>MONTH(Таблица10[[#This Row],[Дата погрузки]])</f>
        <v>3</v>
      </c>
      <c r="O1120" s="278" t="str">
        <f>Таблица10[[#This Row],[плательщик ЖД тариф]]</f>
        <v>Евросиб</v>
      </c>
      <c r="P1120" s="278"/>
      <c r="Q1120" s="278"/>
      <c r="R1120" s="278"/>
      <c r="S1120" s="278"/>
      <c r="T1120" s="278"/>
      <c r="U1120" s="278"/>
      <c r="V1120" s="278"/>
      <c r="W1120" s="278"/>
      <c r="X1120" s="278"/>
      <c r="Y1120" s="278"/>
      <c r="Z1120" s="278"/>
    </row>
    <row r="1121" spans="1:26" ht="13.2">
      <c r="A1121" s="278" t="s">
        <v>2554</v>
      </c>
      <c r="B1121" s="281">
        <v>44621</v>
      </c>
      <c r="C1121" s="278" t="s">
        <v>2692</v>
      </c>
      <c r="D1121" s="278">
        <v>40</v>
      </c>
      <c r="E1121" s="278" t="s">
        <v>1537</v>
      </c>
      <c r="F1121" s="280">
        <v>0.375</v>
      </c>
      <c r="G1121" s="281">
        <v>44625</v>
      </c>
      <c r="H1121" s="278" t="s">
        <v>1539</v>
      </c>
      <c r="I1121" s="278" t="s">
        <v>117</v>
      </c>
      <c r="J1121" s="278" t="s">
        <v>2512</v>
      </c>
      <c r="K1121" s="282">
        <f t="shared" si="12"/>
        <v>3</v>
      </c>
      <c r="L1121" s="278">
        <f t="shared" si="13"/>
        <v>2022</v>
      </c>
      <c r="M1121" s="282">
        <f t="shared" ca="1" si="14"/>
        <v>4</v>
      </c>
      <c r="N1121" s="282">
        <f>MONTH(Таблица10[[#This Row],[Дата погрузки]])</f>
        <v>3</v>
      </c>
      <c r="O1121" s="278" t="str">
        <f>Таблица10[[#This Row],[плательщик ЖД тариф]]</f>
        <v>Евросиб</v>
      </c>
      <c r="P1121" s="278"/>
      <c r="Q1121" s="278"/>
      <c r="R1121" s="278"/>
      <c r="S1121" s="278"/>
      <c r="T1121" s="278"/>
      <c r="U1121" s="278"/>
      <c r="V1121" s="278"/>
      <c r="W1121" s="278"/>
      <c r="X1121" s="278"/>
      <c r="Y1121" s="278"/>
      <c r="Z1121" s="278"/>
    </row>
    <row r="1122" spans="1:26" ht="13.2">
      <c r="A1122" s="278" t="s">
        <v>2516</v>
      </c>
      <c r="B1122" s="281">
        <v>44621</v>
      </c>
      <c r="C1122" s="278" t="s">
        <v>2693</v>
      </c>
      <c r="D1122" s="278">
        <v>40</v>
      </c>
      <c r="E1122" s="278" t="s">
        <v>1537</v>
      </c>
      <c r="F1122" s="280">
        <v>0.45833333333333331</v>
      </c>
      <c r="G1122" s="281">
        <v>44625</v>
      </c>
      <c r="H1122" s="278" t="s">
        <v>1539</v>
      </c>
      <c r="I1122" s="278" t="s">
        <v>117</v>
      </c>
      <c r="J1122" s="278" t="s">
        <v>2512</v>
      </c>
      <c r="K1122" s="282">
        <f t="shared" si="12"/>
        <v>3</v>
      </c>
      <c r="L1122" s="278">
        <f t="shared" si="13"/>
        <v>2022</v>
      </c>
      <c r="M1122" s="282">
        <f t="shared" ca="1" si="14"/>
        <v>4</v>
      </c>
      <c r="N1122" s="282">
        <f>MONTH(Таблица10[[#This Row],[Дата погрузки]])</f>
        <v>3</v>
      </c>
      <c r="O1122" s="278" t="str">
        <f>Таблица10[[#This Row],[плательщик ЖД тариф]]</f>
        <v>Евросиб</v>
      </c>
      <c r="P1122" s="278"/>
      <c r="Q1122" s="278"/>
      <c r="R1122" s="278"/>
      <c r="S1122" s="278"/>
      <c r="T1122" s="278"/>
      <c r="U1122" s="278"/>
      <c r="V1122" s="278"/>
      <c r="W1122" s="278"/>
      <c r="X1122" s="278"/>
      <c r="Y1122" s="278"/>
      <c r="Z1122" s="278"/>
    </row>
    <row r="1123" spans="1:26" ht="13.2">
      <c r="A1123" s="278" t="s">
        <v>2514</v>
      </c>
      <c r="B1123" s="281">
        <v>44621</v>
      </c>
      <c r="C1123" s="278" t="s">
        <v>2694</v>
      </c>
      <c r="D1123" s="278">
        <v>40</v>
      </c>
      <c r="E1123" s="278" t="s">
        <v>1706</v>
      </c>
      <c r="F1123" s="280">
        <v>0.375</v>
      </c>
      <c r="G1123" s="281">
        <v>44625</v>
      </c>
      <c r="H1123" s="278" t="s">
        <v>1539</v>
      </c>
      <c r="I1123" s="278" t="s">
        <v>117</v>
      </c>
      <c r="J1123" s="278" t="s">
        <v>2512</v>
      </c>
      <c r="K1123" s="282">
        <f t="shared" si="12"/>
        <v>3</v>
      </c>
      <c r="L1123" s="278">
        <f t="shared" si="13"/>
        <v>2022</v>
      </c>
      <c r="M1123" s="282">
        <f t="shared" ca="1" si="14"/>
        <v>4</v>
      </c>
      <c r="N1123" s="282">
        <f>MONTH(Таблица10[[#This Row],[Дата погрузки]])</f>
        <v>3</v>
      </c>
      <c r="O1123" s="278" t="str">
        <f>Таблица10[[#This Row],[плательщик ЖД тариф]]</f>
        <v>Евросиб</v>
      </c>
      <c r="P1123" s="278"/>
      <c r="Q1123" s="278"/>
      <c r="R1123" s="278"/>
      <c r="S1123" s="278"/>
      <c r="T1123" s="278"/>
      <c r="U1123" s="278"/>
      <c r="V1123" s="278"/>
      <c r="W1123" s="278"/>
      <c r="X1123" s="278"/>
      <c r="Y1123" s="278"/>
      <c r="Z1123" s="278"/>
    </row>
    <row r="1124" spans="1:26" ht="13.2">
      <c r="A1124" s="278" t="s">
        <v>2534</v>
      </c>
      <c r="B1124" s="281">
        <v>44621</v>
      </c>
      <c r="C1124" s="278" t="s">
        <v>2695</v>
      </c>
      <c r="D1124" s="278">
        <v>40</v>
      </c>
      <c r="E1124" s="278" t="s">
        <v>5</v>
      </c>
      <c r="F1124" s="280"/>
      <c r="G1124" s="281">
        <v>44628</v>
      </c>
      <c r="H1124" s="278" t="s">
        <v>7</v>
      </c>
      <c r="I1124" s="4" t="s">
        <v>99</v>
      </c>
      <c r="J1124" s="278" t="s">
        <v>2512</v>
      </c>
      <c r="K1124" s="282">
        <f t="shared" si="12"/>
        <v>3</v>
      </c>
      <c r="L1124" s="278">
        <f t="shared" si="13"/>
        <v>2022</v>
      </c>
      <c r="M1124" s="282">
        <f t="shared" ca="1" si="14"/>
        <v>7</v>
      </c>
      <c r="N1124" s="282">
        <f>MONTH(Таблица10[[#This Row],[Дата погрузки]])</f>
        <v>3</v>
      </c>
      <c r="O1124" s="278" t="str">
        <f>Таблица10[[#This Row],[плательщик ЖД тариф]]</f>
        <v>ТрансКонтейнер</v>
      </c>
      <c r="P1124" s="278"/>
      <c r="Q1124" s="278"/>
      <c r="R1124" s="278"/>
      <c r="S1124" s="278"/>
      <c r="T1124" s="278"/>
      <c r="U1124" s="278"/>
      <c r="V1124" s="278"/>
      <c r="W1124" s="278"/>
      <c r="X1124" s="278"/>
      <c r="Y1124" s="278"/>
      <c r="Z1124" s="278"/>
    </row>
    <row r="1125" spans="1:26" ht="13.2">
      <c r="A1125" s="278" t="s">
        <v>2534</v>
      </c>
      <c r="B1125" s="281">
        <v>44621</v>
      </c>
      <c r="C1125" s="278" t="s">
        <v>2696</v>
      </c>
      <c r="D1125" s="278">
        <v>40</v>
      </c>
      <c r="E1125" s="278" t="s">
        <v>5</v>
      </c>
      <c r="F1125" s="280"/>
      <c r="G1125" s="281">
        <v>44628</v>
      </c>
      <c r="H1125" s="278" t="s">
        <v>7</v>
      </c>
      <c r="I1125" s="4" t="s">
        <v>99</v>
      </c>
      <c r="J1125" s="278" t="s">
        <v>2512</v>
      </c>
      <c r="K1125" s="282">
        <f t="shared" si="12"/>
        <v>3</v>
      </c>
      <c r="L1125" s="278">
        <f t="shared" si="13"/>
        <v>2022</v>
      </c>
      <c r="M1125" s="282">
        <f t="shared" ca="1" si="14"/>
        <v>7</v>
      </c>
      <c r="N1125" s="282">
        <f>MONTH(Таблица10[[#This Row],[Дата погрузки]])</f>
        <v>3</v>
      </c>
      <c r="O1125" s="278" t="str">
        <f>Таблица10[[#This Row],[плательщик ЖД тариф]]</f>
        <v>ТрансКонтейнер</v>
      </c>
      <c r="P1125" s="278"/>
      <c r="Q1125" s="278"/>
      <c r="R1125" s="278"/>
      <c r="S1125" s="278"/>
      <c r="T1125" s="278"/>
      <c r="U1125" s="278"/>
      <c r="V1125" s="278"/>
      <c r="W1125" s="278"/>
      <c r="X1125" s="278"/>
      <c r="Y1125" s="278"/>
      <c r="Z1125" s="278"/>
    </row>
    <row r="1126" spans="1:26" ht="13.2">
      <c r="A1126" s="278" t="s">
        <v>2697</v>
      </c>
      <c r="B1126" s="281">
        <v>44621</v>
      </c>
      <c r="C1126" s="278" t="s">
        <v>2698</v>
      </c>
      <c r="D1126" s="278">
        <v>40</v>
      </c>
      <c r="E1126" s="278" t="s">
        <v>1518</v>
      </c>
      <c r="F1126" s="280">
        <v>0.83333333333333337</v>
      </c>
      <c r="G1126" s="281">
        <v>44626</v>
      </c>
      <c r="H1126" s="278" t="s">
        <v>2511</v>
      </c>
      <c r="I1126" s="278" t="s">
        <v>115</v>
      </c>
      <c r="J1126" s="278" t="s">
        <v>2512</v>
      </c>
      <c r="K1126" s="282">
        <f t="shared" si="12"/>
        <v>3</v>
      </c>
      <c r="L1126" s="278">
        <f t="shared" si="13"/>
        <v>2022</v>
      </c>
      <c r="M1126" s="282">
        <f t="shared" ca="1" si="14"/>
        <v>5</v>
      </c>
      <c r="N1126" s="282">
        <f>MONTH(Таблица10[[#This Row],[Дата погрузки]])</f>
        <v>3</v>
      </c>
      <c r="O1126" s="278" t="str">
        <f>Таблица10[[#This Row],[плательщик ЖД тариф]]</f>
        <v>РЖД БА</v>
      </c>
      <c r="P1126" s="278"/>
      <c r="Q1126" s="278"/>
      <c r="R1126" s="278"/>
      <c r="S1126" s="278"/>
      <c r="T1126" s="278"/>
      <c r="U1126" s="278"/>
      <c r="V1126" s="278"/>
      <c r="W1126" s="278"/>
      <c r="X1126" s="278"/>
      <c r="Y1126" s="278"/>
      <c r="Z1126" s="278"/>
    </row>
    <row r="1127" spans="1:26" ht="13.2">
      <c r="A1127" s="278" t="s">
        <v>2516</v>
      </c>
      <c r="B1127" s="281">
        <v>44622</v>
      </c>
      <c r="C1127" s="278" t="s">
        <v>2699</v>
      </c>
      <c r="D1127" s="278">
        <v>40</v>
      </c>
      <c r="E1127" s="278" t="s">
        <v>1468</v>
      </c>
      <c r="F1127" s="280">
        <v>0.58333333333333337</v>
      </c>
      <c r="G1127" s="281">
        <v>44625</v>
      </c>
      <c r="H1127" s="278" t="s">
        <v>1539</v>
      </c>
      <c r="I1127" s="278" t="s">
        <v>117</v>
      </c>
      <c r="J1127" s="278" t="s">
        <v>2512</v>
      </c>
      <c r="K1127" s="282">
        <f t="shared" si="12"/>
        <v>3</v>
      </c>
      <c r="L1127" s="278">
        <f t="shared" si="13"/>
        <v>2022</v>
      </c>
      <c r="M1127" s="282">
        <f t="shared" ca="1" si="14"/>
        <v>3</v>
      </c>
      <c r="N1127" s="282">
        <f>MONTH(Таблица10[[#This Row],[Дата погрузки]])</f>
        <v>3</v>
      </c>
      <c r="O1127" s="278" t="str">
        <f>Таблица10[[#This Row],[плательщик ЖД тариф]]</f>
        <v>Евросиб</v>
      </c>
      <c r="P1127" s="278"/>
      <c r="Q1127" s="278"/>
      <c r="R1127" s="278"/>
      <c r="S1127" s="278"/>
      <c r="T1127" s="278"/>
      <c r="U1127" s="278"/>
      <c r="V1127" s="278"/>
      <c r="W1127" s="278"/>
      <c r="X1127" s="278"/>
      <c r="Y1127" s="278"/>
      <c r="Z1127" s="278"/>
    </row>
    <row r="1128" spans="1:26" ht="13.2">
      <c r="A1128" s="278" t="s">
        <v>2534</v>
      </c>
      <c r="B1128" s="281">
        <v>44623</v>
      </c>
      <c r="C1128" s="278" t="s">
        <v>2700</v>
      </c>
      <c r="D1128" s="278">
        <v>40</v>
      </c>
      <c r="E1128" s="278" t="s">
        <v>1468</v>
      </c>
      <c r="F1128" s="280">
        <v>0.375</v>
      </c>
      <c r="G1128" s="281">
        <v>44625</v>
      </c>
      <c r="H1128" s="278" t="s">
        <v>1539</v>
      </c>
      <c r="I1128" s="278" t="s">
        <v>117</v>
      </c>
      <c r="J1128" s="278" t="s">
        <v>2512</v>
      </c>
      <c r="K1128" s="282">
        <f t="shared" si="12"/>
        <v>3</v>
      </c>
      <c r="L1128" s="278">
        <f t="shared" si="13"/>
        <v>2022</v>
      </c>
      <c r="M1128" s="282">
        <f t="shared" ca="1" si="14"/>
        <v>2</v>
      </c>
      <c r="N1128" s="282">
        <f>MONTH(Таблица10[[#This Row],[Дата погрузки]])</f>
        <v>3</v>
      </c>
      <c r="O1128" s="278" t="str">
        <f>Таблица10[[#This Row],[плательщик ЖД тариф]]</f>
        <v>Евросиб</v>
      </c>
      <c r="P1128" s="278"/>
      <c r="Q1128" s="278"/>
      <c r="R1128" s="278"/>
      <c r="S1128" s="278"/>
      <c r="T1128" s="278"/>
      <c r="U1128" s="278"/>
      <c r="V1128" s="278"/>
      <c r="W1128" s="278"/>
      <c r="X1128" s="278"/>
      <c r="Y1128" s="278"/>
      <c r="Z1128" s="278"/>
    </row>
    <row r="1129" spans="1:26" ht="13.2">
      <c r="A1129" s="278" t="s">
        <v>2520</v>
      </c>
      <c r="B1129" s="281">
        <v>44623</v>
      </c>
      <c r="C1129" s="278" t="s">
        <v>2701</v>
      </c>
      <c r="D1129" s="278">
        <v>40</v>
      </c>
      <c r="E1129" s="278" t="s">
        <v>1518</v>
      </c>
      <c r="F1129" s="280">
        <v>0.54166666666666663</v>
      </c>
      <c r="G1129" s="281">
        <v>44626</v>
      </c>
      <c r="H1129" s="278" t="s">
        <v>2511</v>
      </c>
      <c r="I1129" s="278" t="s">
        <v>115</v>
      </c>
      <c r="J1129" s="278" t="s">
        <v>2512</v>
      </c>
      <c r="K1129" s="282">
        <f t="shared" si="12"/>
        <v>3</v>
      </c>
      <c r="L1129" s="278">
        <f t="shared" si="13"/>
        <v>2022</v>
      </c>
      <c r="M1129" s="282">
        <f t="shared" ca="1" si="14"/>
        <v>3</v>
      </c>
      <c r="N1129" s="282">
        <f>MONTH(Таблица10[[#This Row],[Дата погрузки]])</f>
        <v>3</v>
      </c>
      <c r="O1129" s="278" t="str">
        <f>Таблица10[[#This Row],[плательщик ЖД тариф]]</f>
        <v>РЖД БА</v>
      </c>
      <c r="P1129" s="278"/>
      <c r="Q1129" s="278"/>
      <c r="R1129" s="278"/>
      <c r="S1129" s="278"/>
      <c r="T1129" s="278"/>
      <c r="U1129" s="278"/>
      <c r="V1129" s="278"/>
      <c r="W1129" s="278"/>
      <c r="X1129" s="278"/>
      <c r="Y1129" s="278"/>
      <c r="Z1129" s="278"/>
    </row>
    <row r="1130" spans="1:26" ht="13.2">
      <c r="A1130" s="278" t="s">
        <v>2514</v>
      </c>
      <c r="B1130" s="281">
        <v>44624</v>
      </c>
      <c r="C1130" s="278" t="s">
        <v>2702</v>
      </c>
      <c r="D1130" s="278">
        <v>40</v>
      </c>
      <c r="E1130" s="278" t="s">
        <v>1507</v>
      </c>
      <c r="F1130" s="280">
        <v>0.375</v>
      </c>
      <c r="G1130" s="281">
        <v>44626</v>
      </c>
      <c r="H1130" s="278" t="s">
        <v>2511</v>
      </c>
      <c r="I1130" s="278" t="s">
        <v>115</v>
      </c>
      <c r="J1130" s="278" t="s">
        <v>2512</v>
      </c>
      <c r="K1130" s="282">
        <f t="shared" si="12"/>
        <v>3</v>
      </c>
      <c r="L1130" s="278">
        <f t="shared" si="13"/>
        <v>2022</v>
      </c>
      <c r="M1130" s="282">
        <f t="shared" ca="1" si="14"/>
        <v>2</v>
      </c>
      <c r="N1130" s="282">
        <f>MONTH(Таблица10[[#This Row],[Дата погрузки]])</f>
        <v>3</v>
      </c>
      <c r="O1130" s="278" t="str">
        <f>Таблица10[[#This Row],[плательщик ЖД тариф]]</f>
        <v>РЖД БА</v>
      </c>
      <c r="P1130" s="278"/>
      <c r="Q1130" s="278"/>
      <c r="R1130" s="278"/>
      <c r="S1130" s="278"/>
      <c r="T1130" s="278"/>
      <c r="U1130" s="278"/>
      <c r="V1130" s="278"/>
      <c r="W1130" s="278"/>
      <c r="X1130" s="278"/>
      <c r="Y1130" s="278"/>
      <c r="Z1130" s="278"/>
    </row>
    <row r="1131" spans="1:26" ht="13.2">
      <c r="A1131" s="278" t="s">
        <v>2703</v>
      </c>
      <c r="B1131" s="281">
        <v>44624</v>
      </c>
      <c r="C1131" s="278" t="s">
        <v>2704</v>
      </c>
      <c r="D1131" s="278">
        <v>40</v>
      </c>
      <c r="E1131" s="278" t="s">
        <v>1507</v>
      </c>
      <c r="F1131" s="280">
        <v>0.33333333333333331</v>
      </c>
      <c r="G1131" s="281">
        <v>44626</v>
      </c>
      <c r="H1131" s="278" t="s">
        <v>2511</v>
      </c>
      <c r="I1131" s="278" t="s">
        <v>115</v>
      </c>
      <c r="J1131" s="278" t="s">
        <v>2512</v>
      </c>
      <c r="K1131" s="282">
        <f t="shared" si="12"/>
        <v>3</v>
      </c>
      <c r="L1131" s="278">
        <f t="shared" si="13"/>
        <v>2022</v>
      </c>
      <c r="M1131" s="282">
        <f t="shared" ca="1" si="14"/>
        <v>2</v>
      </c>
      <c r="N1131" s="282">
        <f>MONTH(Таблица10[[#This Row],[Дата погрузки]])</f>
        <v>3</v>
      </c>
      <c r="O1131" s="278" t="str">
        <f>Таблица10[[#This Row],[плательщик ЖД тариф]]</f>
        <v>РЖД БА</v>
      </c>
      <c r="P1131" s="278"/>
      <c r="Q1131" s="278"/>
      <c r="R1131" s="278"/>
      <c r="S1131" s="278"/>
      <c r="T1131" s="278"/>
      <c r="U1131" s="278"/>
      <c r="V1131" s="278"/>
      <c r="W1131" s="278"/>
      <c r="X1131" s="278"/>
      <c r="Y1131" s="278"/>
      <c r="Z1131" s="278"/>
    </row>
    <row r="1132" spans="1:26" ht="13.2">
      <c r="A1132" s="278" t="s">
        <v>2516</v>
      </c>
      <c r="B1132" s="281">
        <v>44624</v>
      </c>
      <c r="C1132" s="278" t="s">
        <v>2705</v>
      </c>
      <c r="D1132" s="278">
        <v>40</v>
      </c>
      <c r="E1132" s="278" t="s">
        <v>1518</v>
      </c>
      <c r="F1132" s="280">
        <v>0.375</v>
      </c>
      <c r="G1132" s="281">
        <v>44626</v>
      </c>
      <c r="H1132" s="278" t="s">
        <v>2511</v>
      </c>
      <c r="I1132" s="278" t="s">
        <v>115</v>
      </c>
      <c r="J1132" s="278" t="s">
        <v>2512</v>
      </c>
      <c r="K1132" s="282">
        <f t="shared" si="12"/>
        <v>3</v>
      </c>
      <c r="L1132" s="278">
        <f t="shared" si="13"/>
        <v>2022</v>
      </c>
      <c r="M1132" s="282">
        <f t="shared" ca="1" si="14"/>
        <v>2</v>
      </c>
      <c r="N1132" s="282">
        <f>MONTH(Таблица10[[#This Row],[Дата погрузки]])</f>
        <v>3</v>
      </c>
      <c r="O1132" s="278" t="str">
        <f>Таблица10[[#This Row],[плательщик ЖД тариф]]</f>
        <v>РЖД БА</v>
      </c>
      <c r="P1132" s="278"/>
      <c r="Q1132" s="278"/>
      <c r="R1132" s="278"/>
      <c r="S1132" s="278"/>
      <c r="T1132" s="278"/>
      <c r="U1132" s="278"/>
      <c r="V1132" s="278"/>
      <c r="W1132" s="278"/>
      <c r="X1132" s="278"/>
      <c r="Y1132" s="278"/>
      <c r="Z1132" s="278"/>
    </row>
    <row r="1133" spans="1:26" ht="13.2">
      <c r="A1133" s="278" t="s">
        <v>2516</v>
      </c>
      <c r="B1133" s="281">
        <v>44624</v>
      </c>
      <c r="C1133" s="278" t="s">
        <v>2706</v>
      </c>
      <c r="D1133" s="278">
        <v>40</v>
      </c>
      <c r="E1133" s="278" t="s">
        <v>1507</v>
      </c>
      <c r="F1133" s="280">
        <v>0.66666666666666663</v>
      </c>
      <c r="G1133" s="281">
        <v>44626</v>
      </c>
      <c r="H1133" s="278" t="s">
        <v>2511</v>
      </c>
      <c r="I1133" s="278" t="s">
        <v>115</v>
      </c>
      <c r="J1133" s="278" t="s">
        <v>2512</v>
      </c>
      <c r="K1133" s="282">
        <f t="shared" si="12"/>
        <v>3</v>
      </c>
      <c r="L1133" s="278">
        <f t="shared" si="13"/>
        <v>2022</v>
      </c>
      <c r="M1133" s="282">
        <f t="shared" ca="1" si="14"/>
        <v>2</v>
      </c>
      <c r="N1133" s="282">
        <f>MONTH(Таблица10[[#This Row],[Дата погрузки]])</f>
        <v>3</v>
      </c>
      <c r="O1133" s="278" t="str">
        <f>Таблица10[[#This Row],[плательщик ЖД тариф]]</f>
        <v>РЖД БА</v>
      </c>
      <c r="P1133" s="278"/>
      <c r="Q1133" s="278"/>
      <c r="R1133" s="278"/>
      <c r="S1133" s="278"/>
      <c r="T1133" s="278"/>
      <c r="U1133" s="278"/>
      <c r="V1133" s="278"/>
      <c r="W1133" s="278"/>
      <c r="X1133" s="278"/>
      <c r="Y1133" s="278"/>
      <c r="Z1133" s="278"/>
    </row>
    <row r="1134" spans="1:26" ht="13.2">
      <c r="A1134" s="278" t="s">
        <v>2534</v>
      </c>
      <c r="B1134" s="281">
        <v>44624</v>
      </c>
      <c r="C1134" s="278" t="s">
        <v>2707</v>
      </c>
      <c r="D1134" s="278">
        <v>40</v>
      </c>
      <c r="E1134" s="278" t="s">
        <v>1470</v>
      </c>
      <c r="F1134" s="280"/>
      <c r="G1134" s="281">
        <v>44633</v>
      </c>
      <c r="H1134" s="278" t="s">
        <v>2511</v>
      </c>
      <c r="I1134" s="278" t="s">
        <v>115</v>
      </c>
      <c r="J1134" s="278" t="s">
        <v>2512</v>
      </c>
      <c r="K1134" s="282">
        <f t="shared" si="12"/>
        <v>3</v>
      </c>
      <c r="L1134" s="278">
        <f t="shared" si="13"/>
        <v>2022</v>
      </c>
      <c r="M1134" s="282">
        <f t="shared" ca="1" si="14"/>
        <v>9</v>
      </c>
      <c r="N1134" s="282">
        <f>MONTH(Таблица10[[#This Row],[Дата погрузки]])</f>
        <v>3</v>
      </c>
      <c r="O1134" s="278" t="str">
        <f>Таблица10[[#This Row],[плательщик ЖД тариф]]</f>
        <v>РЖД БА</v>
      </c>
      <c r="P1134" s="278"/>
      <c r="Q1134" s="278"/>
      <c r="R1134" s="278"/>
      <c r="S1134" s="278"/>
      <c r="T1134" s="278"/>
      <c r="U1134" s="278"/>
      <c r="V1134" s="278"/>
      <c r="W1134" s="278"/>
      <c r="X1134" s="278"/>
      <c r="Y1134" s="278"/>
      <c r="Z1134" s="278"/>
    </row>
    <row r="1135" spans="1:26" ht="13.2">
      <c r="A1135" s="278" t="s">
        <v>2534</v>
      </c>
      <c r="B1135" s="281">
        <v>44624</v>
      </c>
      <c r="C1135" s="278" t="s">
        <v>2708</v>
      </c>
      <c r="D1135" s="278">
        <v>40</v>
      </c>
      <c r="E1135" s="278" t="s">
        <v>1470</v>
      </c>
      <c r="F1135" s="280"/>
      <c r="G1135" s="281">
        <v>44633</v>
      </c>
      <c r="H1135" s="278" t="s">
        <v>2511</v>
      </c>
      <c r="I1135" s="278" t="s">
        <v>115</v>
      </c>
      <c r="J1135" s="278" t="s">
        <v>2512</v>
      </c>
      <c r="K1135" s="282">
        <f t="shared" si="12"/>
        <v>3</v>
      </c>
      <c r="L1135" s="278">
        <f t="shared" si="13"/>
        <v>2022</v>
      </c>
      <c r="M1135" s="282">
        <f t="shared" ca="1" si="14"/>
        <v>9</v>
      </c>
      <c r="N1135" s="282">
        <f>MONTH(Таблица10[[#This Row],[Дата погрузки]])</f>
        <v>3</v>
      </c>
      <c r="O1135" s="278" t="str">
        <f>Таблица10[[#This Row],[плательщик ЖД тариф]]</f>
        <v>РЖД БА</v>
      </c>
      <c r="P1135" s="278"/>
      <c r="Q1135" s="278"/>
      <c r="R1135" s="278"/>
      <c r="S1135" s="278"/>
      <c r="T1135" s="278"/>
      <c r="U1135" s="278"/>
      <c r="V1135" s="278"/>
      <c r="W1135" s="278"/>
      <c r="X1135" s="278"/>
      <c r="Y1135" s="278"/>
      <c r="Z1135" s="278"/>
    </row>
    <row r="1136" spans="1:26" ht="13.2">
      <c r="A1136" s="278" t="s">
        <v>2516</v>
      </c>
      <c r="B1136" s="281">
        <v>44625</v>
      </c>
      <c r="C1136" s="278" t="s">
        <v>2709</v>
      </c>
      <c r="D1136" s="278">
        <v>40</v>
      </c>
      <c r="E1136" s="278" t="s">
        <v>1545</v>
      </c>
      <c r="F1136" s="280">
        <v>0.375</v>
      </c>
      <c r="G1136" s="281">
        <v>44633</v>
      </c>
      <c r="H1136" s="278" t="s">
        <v>1539</v>
      </c>
      <c r="I1136" s="278" t="s">
        <v>117</v>
      </c>
      <c r="J1136" s="278" t="s">
        <v>2512</v>
      </c>
      <c r="K1136" s="282">
        <f t="shared" si="12"/>
        <v>3</v>
      </c>
      <c r="L1136" s="278">
        <f t="shared" si="13"/>
        <v>2022</v>
      </c>
      <c r="M1136" s="282">
        <f t="shared" ca="1" si="14"/>
        <v>8</v>
      </c>
      <c r="N1136" s="282">
        <f>MONTH(Таблица10[[#This Row],[Дата погрузки]])</f>
        <v>3</v>
      </c>
      <c r="O1136" s="278" t="str">
        <f>Таблица10[[#This Row],[плательщик ЖД тариф]]</f>
        <v>Евросиб</v>
      </c>
      <c r="P1136" s="278"/>
      <c r="Q1136" s="278"/>
      <c r="R1136" s="278"/>
      <c r="S1136" s="278"/>
      <c r="T1136" s="278"/>
      <c r="U1136" s="278"/>
      <c r="V1136" s="278"/>
      <c r="W1136" s="278"/>
      <c r="X1136" s="278"/>
      <c r="Y1136" s="278"/>
      <c r="Z1136" s="278"/>
    </row>
    <row r="1137" spans="1:26" ht="13.2">
      <c r="A1137" s="278" t="s">
        <v>2516</v>
      </c>
      <c r="B1137" s="281">
        <v>44625</v>
      </c>
      <c r="C1137" s="278" t="s">
        <v>2710</v>
      </c>
      <c r="D1137" s="278">
        <v>40</v>
      </c>
      <c r="E1137" s="278" t="s">
        <v>1545</v>
      </c>
      <c r="F1137" s="280">
        <v>0.54166666666666663</v>
      </c>
      <c r="G1137" s="281">
        <v>44633</v>
      </c>
      <c r="H1137" s="278" t="s">
        <v>1539</v>
      </c>
      <c r="I1137" s="278" t="s">
        <v>117</v>
      </c>
      <c r="J1137" s="278" t="s">
        <v>2512</v>
      </c>
      <c r="K1137" s="282">
        <f t="shared" si="12"/>
        <v>3</v>
      </c>
      <c r="L1137" s="278">
        <f t="shared" si="13"/>
        <v>2022</v>
      </c>
      <c r="M1137" s="282">
        <f t="shared" ca="1" si="14"/>
        <v>8</v>
      </c>
      <c r="N1137" s="282">
        <f>MONTH(Таблица10[[#This Row],[Дата погрузки]])</f>
        <v>3</v>
      </c>
      <c r="O1137" s="278" t="str">
        <f>Таблица10[[#This Row],[плательщик ЖД тариф]]</f>
        <v>Евросиб</v>
      </c>
      <c r="P1137" s="278"/>
      <c r="Q1137" s="278"/>
      <c r="R1137" s="278"/>
      <c r="S1137" s="278"/>
      <c r="T1137" s="278"/>
      <c r="U1137" s="278"/>
      <c r="V1137" s="278"/>
      <c r="W1137" s="278"/>
      <c r="X1137" s="278"/>
      <c r="Y1137" s="278"/>
      <c r="Z1137" s="278"/>
    </row>
    <row r="1138" spans="1:26" ht="13.2">
      <c r="A1138" s="278" t="s">
        <v>2514</v>
      </c>
      <c r="B1138" s="281">
        <v>44625</v>
      </c>
      <c r="C1138" s="278" t="s">
        <v>2711</v>
      </c>
      <c r="D1138" s="278">
        <v>40</v>
      </c>
      <c r="E1138" s="278" t="s">
        <v>1545</v>
      </c>
      <c r="F1138" s="280">
        <v>0.5</v>
      </c>
      <c r="G1138" s="281">
        <v>44633</v>
      </c>
      <c r="H1138" s="278" t="s">
        <v>1539</v>
      </c>
      <c r="I1138" s="278" t="s">
        <v>117</v>
      </c>
      <c r="J1138" s="278" t="s">
        <v>2512</v>
      </c>
      <c r="K1138" s="282">
        <f t="shared" si="12"/>
        <v>3</v>
      </c>
      <c r="L1138" s="278">
        <f t="shared" si="13"/>
        <v>2022</v>
      </c>
      <c r="M1138" s="282">
        <f t="shared" ca="1" si="14"/>
        <v>8</v>
      </c>
      <c r="N1138" s="282">
        <f>MONTH(Таблица10[[#This Row],[Дата погрузки]])</f>
        <v>3</v>
      </c>
      <c r="O1138" s="278" t="str">
        <f>Таблица10[[#This Row],[плательщик ЖД тариф]]</f>
        <v>Евросиб</v>
      </c>
      <c r="P1138" s="278"/>
      <c r="Q1138" s="278"/>
      <c r="R1138" s="278"/>
      <c r="S1138" s="278"/>
      <c r="T1138" s="278"/>
      <c r="U1138" s="278"/>
      <c r="V1138" s="278"/>
      <c r="W1138" s="278"/>
      <c r="X1138" s="278"/>
      <c r="Y1138" s="278"/>
      <c r="Z1138" s="278"/>
    </row>
    <row r="1139" spans="1:26" ht="13.2">
      <c r="A1139" s="278" t="s">
        <v>2520</v>
      </c>
      <c r="B1139" s="281">
        <v>44625</v>
      </c>
      <c r="C1139" s="278" t="s">
        <v>2712</v>
      </c>
      <c r="D1139" s="278">
        <v>40</v>
      </c>
      <c r="E1139" s="278" t="s">
        <v>1545</v>
      </c>
      <c r="F1139" s="280">
        <v>0.58333333333333337</v>
      </c>
      <c r="G1139" s="281">
        <v>44633</v>
      </c>
      <c r="H1139" s="278" t="s">
        <v>1539</v>
      </c>
      <c r="I1139" s="278" t="s">
        <v>117</v>
      </c>
      <c r="J1139" s="278" t="s">
        <v>2512</v>
      </c>
      <c r="K1139" s="282">
        <f t="shared" si="12"/>
        <v>3</v>
      </c>
      <c r="L1139" s="278">
        <f t="shared" si="13"/>
        <v>2022</v>
      </c>
      <c r="M1139" s="282">
        <f t="shared" ca="1" si="14"/>
        <v>8</v>
      </c>
      <c r="N1139" s="282">
        <f>MONTH(Таблица10[[#This Row],[Дата погрузки]])</f>
        <v>3</v>
      </c>
      <c r="O1139" s="278" t="str">
        <f>Таблица10[[#This Row],[плательщик ЖД тариф]]</f>
        <v>Евросиб</v>
      </c>
      <c r="P1139" s="278"/>
      <c r="Q1139" s="278"/>
      <c r="R1139" s="278"/>
      <c r="S1139" s="278"/>
      <c r="T1139" s="278"/>
      <c r="U1139" s="278"/>
      <c r="V1139" s="278"/>
      <c r="W1139" s="278"/>
      <c r="X1139" s="278"/>
      <c r="Y1139" s="278"/>
      <c r="Z1139" s="278"/>
    </row>
    <row r="1140" spans="1:26" ht="13.2">
      <c r="A1140" s="278" t="s">
        <v>2514</v>
      </c>
      <c r="B1140" s="281">
        <v>44626</v>
      </c>
      <c r="C1140" s="278" t="s">
        <v>2713</v>
      </c>
      <c r="D1140" s="278">
        <v>40</v>
      </c>
      <c r="E1140" s="278" t="s">
        <v>1568</v>
      </c>
      <c r="F1140" s="280">
        <v>0.58333333333333337</v>
      </c>
      <c r="G1140" s="281">
        <v>44633</v>
      </c>
      <c r="H1140" s="278" t="s">
        <v>1539</v>
      </c>
      <c r="I1140" s="278" t="s">
        <v>117</v>
      </c>
      <c r="J1140" s="278" t="s">
        <v>2512</v>
      </c>
      <c r="K1140" s="282">
        <f t="shared" si="12"/>
        <v>3</v>
      </c>
      <c r="L1140" s="278">
        <f t="shared" si="13"/>
        <v>2022</v>
      </c>
      <c r="M1140" s="282">
        <f t="shared" ca="1" si="14"/>
        <v>7</v>
      </c>
      <c r="N1140" s="282">
        <f>MONTH(Таблица10[[#This Row],[Дата погрузки]])</f>
        <v>3</v>
      </c>
      <c r="O1140" s="278" t="str">
        <f>Таблица10[[#This Row],[плательщик ЖД тариф]]</f>
        <v>Евросиб</v>
      </c>
      <c r="P1140" s="278"/>
      <c r="Q1140" s="278"/>
      <c r="R1140" s="278"/>
      <c r="S1140" s="278"/>
      <c r="T1140" s="278"/>
      <c r="U1140" s="278"/>
      <c r="V1140" s="278"/>
      <c r="W1140" s="278"/>
      <c r="X1140" s="278"/>
      <c r="Y1140" s="278"/>
      <c r="Z1140" s="278"/>
    </row>
    <row r="1141" spans="1:26" ht="13.2">
      <c r="A1141" s="278" t="s">
        <v>2516</v>
      </c>
      <c r="B1141" s="281">
        <v>44629</v>
      </c>
      <c r="C1141" s="278" t="s">
        <v>2714</v>
      </c>
      <c r="D1141" s="278">
        <v>40</v>
      </c>
      <c r="E1141" s="278" t="s">
        <v>1650</v>
      </c>
      <c r="F1141" s="280">
        <v>0.375</v>
      </c>
      <c r="G1141" s="281">
        <v>44635</v>
      </c>
      <c r="H1141" s="278" t="s">
        <v>1539</v>
      </c>
      <c r="I1141" s="278" t="s">
        <v>117</v>
      </c>
      <c r="J1141" s="278" t="s">
        <v>2512</v>
      </c>
      <c r="K1141" s="282">
        <f t="shared" si="12"/>
        <v>3</v>
      </c>
      <c r="L1141" s="278">
        <f t="shared" si="13"/>
        <v>2022</v>
      </c>
      <c r="M1141" s="282">
        <f t="shared" ca="1" si="14"/>
        <v>6</v>
      </c>
      <c r="N1141" s="282">
        <f>MONTH(Таблица10[[#This Row],[Дата погрузки]])</f>
        <v>3</v>
      </c>
      <c r="O1141" s="278" t="str">
        <f>Таблица10[[#This Row],[плательщик ЖД тариф]]</f>
        <v>Евросиб</v>
      </c>
      <c r="P1141" s="278"/>
      <c r="Q1141" s="278"/>
      <c r="R1141" s="278"/>
      <c r="S1141" s="278"/>
      <c r="T1141" s="278"/>
      <c r="U1141" s="278"/>
      <c r="V1141" s="278"/>
      <c r="W1141" s="278"/>
      <c r="X1141" s="278"/>
      <c r="Y1141" s="278"/>
      <c r="Z1141" s="278"/>
    </row>
    <row r="1142" spans="1:26" ht="13.2">
      <c r="A1142" s="278" t="s">
        <v>2715</v>
      </c>
      <c r="B1142" s="281">
        <v>44629</v>
      </c>
      <c r="C1142" s="278" t="s">
        <v>2716</v>
      </c>
      <c r="D1142" s="278">
        <v>40</v>
      </c>
      <c r="E1142" s="278" t="s">
        <v>1470</v>
      </c>
      <c r="F1142" s="280">
        <v>0.35416666666666669</v>
      </c>
      <c r="G1142" s="281">
        <v>44635</v>
      </c>
      <c r="H1142" s="278" t="s">
        <v>1539</v>
      </c>
      <c r="I1142" s="278" t="s">
        <v>117</v>
      </c>
      <c r="J1142" s="278" t="s">
        <v>2512</v>
      </c>
      <c r="K1142" s="282">
        <f t="shared" si="12"/>
        <v>3</v>
      </c>
      <c r="L1142" s="278">
        <f t="shared" si="13"/>
        <v>2022</v>
      </c>
      <c r="M1142" s="282">
        <f t="shared" ca="1" si="14"/>
        <v>6</v>
      </c>
      <c r="N1142" s="282">
        <f>MONTH(Таблица10[[#This Row],[Дата погрузки]])</f>
        <v>3</v>
      </c>
      <c r="O1142" s="278" t="str">
        <f>Таблица10[[#This Row],[плательщик ЖД тариф]]</f>
        <v>Евросиб</v>
      </c>
      <c r="P1142" s="278"/>
      <c r="Q1142" s="278"/>
      <c r="R1142" s="278"/>
      <c r="S1142" s="278"/>
      <c r="T1142" s="278"/>
      <c r="U1142" s="278"/>
      <c r="V1142" s="278"/>
      <c r="W1142" s="278"/>
      <c r="X1142" s="278"/>
      <c r="Y1142" s="278"/>
      <c r="Z1142" s="278"/>
    </row>
    <row r="1143" spans="1:26" ht="13.2">
      <c r="A1143" s="278" t="s">
        <v>1820</v>
      </c>
      <c r="B1143" s="281">
        <v>44670</v>
      </c>
      <c r="C1143" s="278" t="s">
        <v>2717</v>
      </c>
      <c r="D1143" s="278">
        <v>40</v>
      </c>
      <c r="E1143" s="278" t="s">
        <v>1537</v>
      </c>
      <c r="F1143" s="280">
        <v>0.66666666666666663</v>
      </c>
      <c r="G1143" s="281">
        <v>44673</v>
      </c>
      <c r="H1143" s="278"/>
      <c r="I1143" s="4" t="s">
        <v>99</v>
      </c>
      <c r="J1143" s="278" t="s">
        <v>1455</v>
      </c>
      <c r="K1143" s="282">
        <f t="shared" si="12"/>
        <v>4</v>
      </c>
      <c r="L1143" s="278">
        <f t="shared" si="13"/>
        <v>2022</v>
      </c>
      <c r="M1143" s="282">
        <f t="shared" ca="1" si="14"/>
        <v>3</v>
      </c>
      <c r="N1143" s="282">
        <f>MONTH(Таблица10[[#This Row],[Дата погрузки]])</f>
        <v>4</v>
      </c>
      <c r="O1143" s="278" t="str">
        <f>Таблица10[[#This Row],[плательщик ЖД тариф]]</f>
        <v>ТрансКонтейнер</v>
      </c>
      <c r="P1143" s="278"/>
      <c r="Q1143" s="278"/>
      <c r="R1143" s="278"/>
      <c r="S1143" s="278"/>
      <c r="T1143" s="278"/>
      <c r="U1143" s="278"/>
      <c r="V1143" s="278"/>
      <c r="W1143" s="278"/>
      <c r="X1143" s="278"/>
      <c r="Y1143" s="278"/>
      <c r="Z1143" s="278"/>
    </row>
    <row r="1144" spans="1:26" ht="13.2">
      <c r="A1144" s="278" t="s">
        <v>2514</v>
      </c>
      <c r="B1144" s="281">
        <v>44630</v>
      </c>
      <c r="C1144" s="278" t="s">
        <v>2718</v>
      </c>
      <c r="D1144" s="278">
        <v>40</v>
      </c>
      <c r="E1144" s="278" t="s">
        <v>1507</v>
      </c>
      <c r="F1144" s="280">
        <v>0.375</v>
      </c>
      <c r="G1144" s="281">
        <v>44633</v>
      </c>
      <c r="H1144" s="278" t="s">
        <v>2511</v>
      </c>
      <c r="I1144" s="278" t="s">
        <v>115</v>
      </c>
      <c r="J1144" s="278" t="s">
        <v>2512</v>
      </c>
      <c r="K1144" s="282">
        <f t="shared" si="12"/>
        <v>3</v>
      </c>
      <c r="L1144" s="278">
        <f t="shared" si="13"/>
        <v>2022</v>
      </c>
      <c r="M1144" s="282">
        <f t="shared" ca="1" si="14"/>
        <v>3</v>
      </c>
      <c r="N1144" s="282">
        <f>MONTH(Таблица10[[#This Row],[Дата погрузки]])</f>
        <v>3</v>
      </c>
      <c r="O1144" s="278" t="str">
        <f>Таблица10[[#This Row],[плательщик ЖД тариф]]</f>
        <v>РЖД БА</v>
      </c>
      <c r="P1144" s="278"/>
      <c r="Q1144" s="278"/>
      <c r="R1144" s="278"/>
      <c r="S1144" s="278"/>
      <c r="T1144" s="278"/>
      <c r="U1144" s="278"/>
      <c r="V1144" s="278"/>
      <c r="W1144" s="278"/>
      <c r="X1144" s="278"/>
      <c r="Y1144" s="278"/>
      <c r="Z1144" s="278"/>
    </row>
    <row r="1145" spans="1:26" ht="13.2">
      <c r="A1145" s="278" t="s">
        <v>2527</v>
      </c>
      <c r="B1145" s="281">
        <v>44630</v>
      </c>
      <c r="C1145" s="278" t="s">
        <v>2719</v>
      </c>
      <c r="D1145" s="278">
        <v>40</v>
      </c>
      <c r="E1145" s="278" t="s">
        <v>2720</v>
      </c>
      <c r="F1145" s="280">
        <v>0.66666666666666663</v>
      </c>
      <c r="G1145" s="281">
        <v>44633</v>
      </c>
      <c r="H1145" s="278" t="s">
        <v>2511</v>
      </c>
      <c r="I1145" s="278" t="s">
        <v>115</v>
      </c>
      <c r="J1145" s="278" t="s">
        <v>2512</v>
      </c>
      <c r="K1145" s="282">
        <f t="shared" si="12"/>
        <v>3</v>
      </c>
      <c r="L1145" s="278">
        <f t="shared" si="13"/>
        <v>2022</v>
      </c>
      <c r="M1145" s="282">
        <f t="shared" ca="1" si="14"/>
        <v>3</v>
      </c>
      <c r="N1145" s="282">
        <f>MONTH(Таблица10[[#This Row],[Дата погрузки]])</f>
        <v>3</v>
      </c>
      <c r="O1145" s="278" t="str">
        <f>Таблица10[[#This Row],[плательщик ЖД тариф]]</f>
        <v>РЖД БА</v>
      </c>
      <c r="P1145" s="278"/>
      <c r="Q1145" s="278"/>
      <c r="R1145" s="278"/>
      <c r="S1145" s="278"/>
      <c r="T1145" s="278"/>
      <c r="U1145" s="278"/>
      <c r="V1145" s="278"/>
      <c r="W1145" s="278"/>
      <c r="X1145" s="278"/>
      <c r="Y1145" s="278"/>
      <c r="Z1145" s="278"/>
    </row>
    <row r="1146" spans="1:26" ht="13.2">
      <c r="A1146" s="278" t="s">
        <v>2539</v>
      </c>
      <c r="B1146" s="281">
        <v>44630</v>
      </c>
      <c r="C1146" s="278" t="s">
        <v>2721</v>
      </c>
      <c r="D1146" s="278">
        <v>40</v>
      </c>
      <c r="E1146" s="278" t="s">
        <v>1507</v>
      </c>
      <c r="F1146" s="280">
        <v>8.3333333333333329E-2</v>
      </c>
      <c r="G1146" s="281">
        <v>44633</v>
      </c>
      <c r="H1146" s="278" t="s">
        <v>2511</v>
      </c>
      <c r="I1146" s="278" t="s">
        <v>115</v>
      </c>
      <c r="J1146" s="278" t="s">
        <v>2512</v>
      </c>
      <c r="K1146" s="282">
        <f t="shared" si="12"/>
        <v>3</v>
      </c>
      <c r="L1146" s="278">
        <f t="shared" si="13"/>
        <v>2022</v>
      </c>
      <c r="M1146" s="282">
        <f t="shared" ca="1" si="14"/>
        <v>3</v>
      </c>
      <c r="N1146" s="282">
        <f>MONTH(Таблица10[[#This Row],[Дата погрузки]])</f>
        <v>3</v>
      </c>
      <c r="O1146" s="278" t="str">
        <f>Таблица10[[#This Row],[плательщик ЖД тариф]]</f>
        <v>РЖД БА</v>
      </c>
      <c r="P1146" s="278"/>
      <c r="Q1146" s="278"/>
      <c r="R1146" s="278"/>
      <c r="S1146" s="278"/>
      <c r="T1146" s="278"/>
      <c r="U1146" s="278"/>
      <c r="V1146" s="278"/>
      <c r="W1146" s="278"/>
      <c r="X1146" s="278"/>
      <c r="Y1146" s="278"/>
      <c r="Z1146" s="278"/>
    </row>
    <row r="1147" spans="1:26" ht="13.2">
      <c r="A1147" s="278" t="s">
        <v>2520</v>
      </c>
      <c r="B1147" s="281">
        <v>44630</v>
      </c>
      <c r="C1147" s="278" t="s">
        <v>2722</v>
      </c>
      <c r="D1147" s="278">
        <v>40</v>
      </c>
      <c r="E1147" s="278" t="s">
        <v>1507</v>
      </c>
      <c r="F1147" s="280">
        <v>0.54166666666666663</v>
      </c>
      <c r="G1147" s="281">
        <v>44633</v>
      </c>
      <c r="H1147" s="278" t="s">
        <v>2511</v>
      </c>
      <c r="I1147" s="278" t="s">
        <v>115</v>
      </c>
      <c r="J1147" s="278" t="s">
        <v>2512</v>
      </c>
      <c r="K1147" s="282">
        <f t="shared" si="12"/>
        <v>3</v>
      </c>
      <c r="L1147" s="278">
        <f t="shared" si="13"/>
        <v>2022</v>
      </c>
      <c r="M1147" s="282">
        <f t="shared" ca="1" si="14"/>
        <v>3</v>
      </c>
      <c r="N1147" s="282">
        <f>MONTH(Таблица10[[#This Row],[Дата погрузки]])</f>
        <v>3</v>
      </c>
      <c r="O1147" s="278" t="str">
        <f>Таблица10[[#This Row],[плательщик ЖД тариф]]</f>
        <v>РЖД БА</v>
      </c>
      <c r="P1147" s="278"/>
      <c r="Q1147" s="278"/>
      <c r="R1147" s="278"/>
      <c r="S1147" s="278"/>
      <c r="T1147" s="278"/>
      <c r="U1147" s="278"/>
      <c r="V1147" s="278"/>
      <c r="W1147" s="278"/>
      <c r="X1147" s="278"/>
      <c r="Y1147" s="278"/>
      <c r="Z1147" s="278"/>
    </row>
    <row r="1148" spans="1:26" ht="13.2">
      <c r="A1148" s="278" t="s">
        <v>2520</v>
      </c>
      <c r="B1148" s="281">
        <v>44631</v>
      </c>
      <c r="C1148" s="278" t="s">
        <v>2723</v>
      </c>
      <c r="D1148" s="278">
        <v>40</v>
      </c>
      <c r="E1148" s="278" t="s">
        <v>1470</v>
      </c>
      <c r="F1148" s="280">
        <v>0.54166666666666663</v>
      </c>
      <c r="G1148" s="281">
        <v>44635</v>
      </c>
      <c r="H1148" s="278" t="s">
        <v>1539</v>
      </c>
      <c r="I1148" s="278" t="s">
        <v>117</v>
      </c>
      <c r="J1148" s="278" t="s">
        <v>2512</v>
      </c>
      <c r="K1148" s="282">
        <f t="shared" si="12"/>
        <v>3</v>
      </c>
      <c r="L1148" s="278">
        <f t="shared" si="13"/>
        <v>2022</v>
      </c>
      <c r="M1148" s="282">
        <f t="shared" ca="1" si="14"/>
        <v>4</v>
      </c>
      <c r="N1148" s="282">
        <f>MONTH(Таблица10[[#This Row],[Дата погрузки]])</f>
        <v>3</v>
      </c>
      <c r="O1148" s="278" t="str">
        <f>Таблица10[[#This Row],[плательщик ЖД тариф]]</f>
        <v>Евросиб</v>
      </c>
      <c r="P1148" s="278"/>
      <c r="Q1148" s="278"/>
      <c r="R1148" s="278"/>
      <c r="S1148" s="278"/>
      <c r="T1148" s="278"/>
      <c r="U1148" s="278"/>
      <c r="V1148" s="278"/>
      <c r="W1148" s="278"/>
      <c r="X1148" s="278"/>
      <c r="Y1148" s="278"/>
      <c r="Z1148" s="278"/>
    </row>
    <row r="1149" spans="1:26" ht="13.2">
      <c r="A1149" s="278" t="s">
        <v>2516</v>
      </c>
      <c r="B1149" s="281">
        <v>44631</v>
      </c>
      <c r="C1149" s="278" t="s">
        <v>2724</v>
      </c>
      <c r="D1149" s="278">
        <v>40</v>
      </c>
      <c r="E1149" s="278" t="s">
        <v>1470</v>
      </c>
      <c r="F1149" s="280">
        <v>0.625</v>
      </c>
      <c r="G1149" s="281">
        <v>44635</v>
      </c>
      <c r="H1149" s="278" t="s">
        <v>1539</v>
      </c>
      <c r="I1149" s="278" t="s">
        <v>117</v>
      </c>
      <c r="J1149" s="278" t="s">
        <v>2512</v>
      </c>
      <c r="K1149" s="282">
        <f t="shared" si="12"/>
        <v>3</v>
      </c>
      <c r="L1149" s="278">
        <f t="shared" si="13"/>
        <v>2022</v>
      </c>
      <c r="M1149" s="282">
        <f t="shared" ca="1" si="14"/>
        <v>4</v>
      </c>
      <c r="N1149" s="282">
        <f>MONTH(Таблица10[[#This Row],[Дата погрузки]])</f>
        <v>3</v>
      </c>
      <c r="O1149" s="278" t="str">
        <f>Таблица10[[#This Row],[плательщик ЖД тариф]]</f>
        <v>Евросиб</v>
      </c>
      <c r="P1149" s="278"/>
      <c r="Q1149" s="278"/>
      <c r="R1149" s="278"/>
      <c r="S1149" s="278"/>
      <c r="T1149" s="278"/>
      <c r="U1149" s="278"/>
      <c r="V1149" s="278"/>
      <c r="W1149" s="278"/>
      <c r="X1149" s="278"/>
      <c r="Y1149" s="278"/>
      <c r="Z1149" s="278"/>
    </row>
    <row r="1150" spans="1:26" ht="13.2">
      <c r="A1150" s="278" t="s">
        <v>2516</v>
      </c>
      <c r="B1150" s="281">
        <v>44631</v>
      </c>
      <c r="C1150" s="278" t="s">
        <v>2725</v>
      </c>
      <c r="D1150" s="278">
        <v>40</v>
      </c>
      <c r="E1150" s="278" t="s">
        <v>1470</v>
      </c>
      <c r="F1150" s="280">
        <v>0.58333333333333337</v>
      </c>
      <c r="G1150" s="281">
        <v>44635</v>
      </c>
      <c r="H1150" s="278" t="s">
        <v>1539</v>
      </c>
      <c r="I1150" s="278" t="s">
        <v>117</v>
      </c>
      <c r="J1150" s="278" t="s">
        <v>2512</v>
      </c>
      <c r="K1150" s="282">
        <f t="shared" si="12"/>
        <v>3</v>
      </c>
      <c r="L1150" s="278">
        <f t="shared" si="13"/>
        <v>2022</v>
      </c>
      <c r="M1150" s="282">
        <f t="shared" ca="1" si="14"/>
        <v>4</v>
      </c>
      <c r="N1150" s="282">
        <f>MONTH(Таблица10[[#This Row],[Дата погрузки]])</f>
        <v>3</v>
      </c>
      <c r="O1150" s="278" t="str">
        <f>Таблица10[[#This Row],[плательщик ЖД тариф]]</f>
        <v>Евросиб</v>
      </c>
      <c r="P1150" s="278"/>
      <c r="Q1150" s="278"/>
      <c r="R1150" s="278"/>
      <c r="S1150" s="278"/>
      <c r="T1150" s="278"/>
      <c r="U1150" s="278"/>
      <c r="V1150" s="278"/>
      <c r="W1150" s="278"/>
      <c r="X1150" s="278"/>
      <c r="Y1150" s="278"/>
      <c r="Z1150" s="278"/>
    </row>
    <row r="1151" spans="1:26" ht="13.2">
      <c r="A1151" s="278" t="s">
        <v>2518</v>
      </c>
      <c r="B1151" s="281">
        <v>44634</v>
      </c>
      <c r="C1151" s="278" t="s">
        <v>2726</v>
      </c>
      <c r="D1151" s="278">
        <v>40</v>
      </c>
      <c r="E1151" s="278" t="s">
        <v>1470</v>
      </c>
      <c r="F1151" s="280">
        <v>0.41666666666666669</v>
      </c>
      <c r="G1151" s="281">
        <v>44638</v>
      </c>
      <c r="H1151" s="278" t="s">
        <v>1539</v>
      </c>
      <c r="I1151" s="278" t="s">
        <v>117</v>
      </c>
      <c r="J1151" s="278" t="s">
        <v>2512</v>
      </c>
      <c r="K1151" s="282">
        <f t="shared" si="12"/>
        <v>3</v>
      </c>
      <c r="L1151" s="278">
        <f t="shared" si="13"/>
        <v>2022</v>
      </c>
      <c r="M1151" s="282">
        <f t="shared" ca="1" si="14"/>
        <v>4</v>
      </c>
      <c r="N1151" s="282">
        <f>MONTH(Таблица10[[#This Row],[Дата погрузки]])</f>
        <v>3</v>
      </c>
      <c r="O1151" s="278" t="str">
        <f>Таблица10[[#This Row],[плательщик ЖД тариф]]</f>
        <v>Евросиб</v>
      </c>
      <c r="P1151" s="278"/>
      <c r="Q1151" s="278"/>
      <c r="R1151" s="278"/>
      <c r="S1151" s="278"/>
      <c r="T1151" s="278"/>
      <c r="U1151" s="278"/>
      <c r="V1151" s="278"/>
      <c r="W1151" s="278"/>
      <c r="X1151" s="278"/>
      <c r="Y1151" s="278"/>
      <c r="Z1151" s="278"/>
    </row>
    <row r="1152" spans="1:26" ht="13.2">
      <c r="A1152" s="278" t="s">
        <v>2520</v>
      </c>
      <c r="B1152" s="281">
        <v>44634</v>
      </c>
      <c r="C1152" s="278" t="s">
        <v>2727</v>
      </c>
      <c r="D1152" s="278">
        <v>40</v>
      </c>
      <c r="E1152" s="278" t="s">
        <v>1470</v>
      </c>
      <c r="F1152" s="280">
        <v>0.54166666666666663</v>
      </c>
      <c r="G1152" s="281">
        <v>44638</v>
      </c>
      <c r="H1152" s="278" t="s">
        <v>1539</v>
      </c>
      <c r="I1152" s="278" t="s">
        <v>117</v>
      </c>
      <c r="J1152" s="278" t="s">
        <v>2512</v>
      </c>
      <c r="K1152" s="282">
        <f t="shared" si="12"/>
        <v>3</v>
      </c>
      <c r="L1152" s="278">
        <f t="shared" si="13"/>
        <v>2022</v>
      </c>
      <c r="M1152" s="282">
        <f t="shared" ca="1" si="14"/>
        <v>4</v>
      </c>
      <c r="N1152" s="282">
        <f>MONTH(Таблица10[[#This Row],[Дата погрузки]])</f>
        <v>3</v>
      </c>
      <c r="O1152" s="278" t="str">
        <f>Таблица10[[#This Row],[плательщик ЖД тариф]]</f>
        <v>Евросиб</v>
      </c>
      <c r="P1152" s="278"/>
      <c r="Q1152" s="278"/>
      <c r="R1152" s="278"/>
      <c r="S1152" s="278"/>
      <c r="T1152" s="278"/>
      <c r="U1152" s="278"/>
      <c r="V1152" s="278"/>
      <c r="W1152" s="278"/>
      <c r="X1152" s="278"/>
      <c r="Y1152" s="278"/>
      <c r="Z1152" s="278"/>
    </row>
    <row r="1153" spans="1:26" ht="13.2">
      <c r="A1153" s="278" t="s">
        <v>2509</v>
      </c>
      <c r="B1153" s="281">
        <v>44634</v>
      </c>
      <c r="C1153" s="278" t="s">
        <v>2728</v>
      </c>
      <c r="D1153" s="278">
        <v>40</v>
      </c>
      <c r="E1153" s="278" t="s">
        <v>1470</v>
      </c>
      <c r="F1153" s="280">
        <v>0.41666666666666669</v>
      </c>
      <c r="G1153" s="281">
        <v>44638</v>
      </c>
      <c r="H1153" s="278" t="s">
        <v>1539</v>
      </c>
      <c r="I1153" s="278" t="s">
        <v>117</v>
      </c>
      <c r="J1153" s="278" t="s">
        <v>2512</v>
      </c>
      <c r="K1153" s="282">
        <f t="shared" si="12"/>
        <v>3</v>
      </c>
      <c r="L1153" s="278">
        <f t="shared" si="13"/>
        <v>2022</v>
      </c>
      <c r="M1153" s="282">
        <f t="shared" ca="1" si="14"/>
        <v>4</v>
      </c>
      <c r="N1153" s="282">
        <f>MONTH(Таблица10[[#This Row],[Дата погрузки]])</f>
        <v>3</v>
      </c>
      <c r="O1153" s="278" t="str">
        <f>Таблица10[[#This Row],[плательщик ЖД тариф]]</f>
        <v>Евросиб</v>
      </c>
      <c r="P1153" s="278"/>
      <c r="Q1153" s="278"/>
      <c r="R1153" s="278"/>
      <c r="S1153" s="278"/>
      <c r="T1153" s="278"/>
      <c r="U1153" s="278"/>
      <c r="V1153" s="278"/>
      <c r="W1153" s="278"/>
      <c r="X1153" s="278"/>
      <c r="Y1153" s="278"/>
      <c r="Z1153" s="278"/>
    </row>
    <row r="1154" spans="1:26" ht="13.2">
      <c r="A1154" s="278" t="s">
        <v>2527</v>
      </c>
      <c r="B1154" s="281">
        <v>44634</v>
      </c>
      <c r="C1154" s="278" t="s">
        <v>2729</v>
      </c>
      <c r="D1154" s="278">
        <v>40</v>
      </c>
      <c r="E1154" s="278" t="s">
        <v>1470</v>
      </c>
      <c r="F1154" s="280">
        <v>0.5</v>
      </c>
      <c r="G1154" s="281">
        <v>44638</v>
      </c>
      <c r="H1154" s="278" t="s">
        <v>1539</v>
      </c>
      <c r="I1154" s="278" t="s">
        <v>117</v>
      </c>
      <c r="J1154" s="278" t="s">
        <v>2512</v>
      </c>
      <c r="K1154" s="282">
        <f t="shared" si="12"/>
        <v>3</v>
      </c>
      <c r="L1154" s="278">
        <f t="shared" si="13"/>
        <v>2022</v>
      </c>
      <c r="M1154" s="282">
        <f t="shared" ca="1" si="14"/>
        <v>4</v>
      </c>
      <c r="N1154" s="282">
        <f>MONTH(Таблица10[[#This Row],[Дата погрузки]])</f>
        <v>3</v>
      </c>
      <c r="O1154" s="278" t="str">
        <f>Таблица10[[#This Row],[плательщик ЖД тариф]]</f>
        <v>Евросиб</v>
      </c>
      <c r="P1154" s="278"/>
      <c r="Q1154" s="278"/>
      <c r="R1154" s="278"/>
      <c r="S1154" s="278"/>
      <c r="T1154" s="278"/>
      <c r="U1154" s="278"/>
      <c r="V1154" s="278"/>
      <c r="W1154" s="278"/>
      <c r="X1154" s="278"/>
      <c r="Y1154" s="278"/>
      <c r="Z1154" s="278"/>
    </row>
    <row r="1155" spans="1:26" ht="13.2">
      <c r="A1155" s="278" t="s">
        <v>2527</v>
      </c>
      <c r="B1155" s="281">
        <v>44635</v>
      </c>
      <c r="C1155" s="278" t="s">
        <v>2730</v>
      </c>
      <c r="D1155" s="278">
        <v>40</v>
      </c>
      <c r="E1155" s="278" t="s">
        <v>1487</v>
      </c>
      <c r="F1155" s="280">
        <v>0.33333333333333331</v>
      </c>
      <c r="G1155" s="281">
        <v>44638</v>
      </c>
      <c r="H1155" s="278" t="s">
        <v>1539</v>
      </c>
      <c r="I1155" s="278" t="s">
        <v>117</v>
      </c>
      <c r="J1155" s="278" t="s">
        <v>2512</v>
      </c>
      <c r="K1155" s="282">
        <f t="shared" si="12"/>
        <v>3</v>
      </c>
      <c r="L1155" s="278">
        <f t="shared" si="13"/>
        <v>2022</v>
      </c>
      <c r="M1155" s="282">
        <f t="shared" ca="1" si="14"/>
        <v>3</v>
      </c>
      <c r="N1155" s="282">
        <f>MONTH(Таблица10[[#This Row],[Дата погрузки]])</f>
        <v>3</v>
      </c>
      <c r="O1155" s="278" t="str">
        <f>Таблица10[[#This Row],[плательщик ЖД тариф]]</f>
        <v>Евросиб</v>
      </c>
      <c r="P1155" s="278"/>
      <c r="Q1155" s="278"/>
      <c r="R1155" s="278"/>
      <c r="S1155" s="278"/>
      <c r="T1155" s="278"/>
      <c r="U1155" s="278"/>
      <c r="V1155" s="278"/>
      <c r="W1155" s="278"/>
      <c r="X1155" s="278"/>
      <c r="Y1155" s="278"/>
      <c r="Z1155" s="278"/>
    </row>
    <row r="1156" spans="1:26" ht="13.2">
      <c r="A1156" s="278" t="s">
        <v>2509</v>
      </c>
      <c r="B1156" s="281">
        <v>44635</v>
      </c>
      <c r="C1156" s="278" t="s">
        <v>2731</v>
      </c>
      <c r="D1156" s="278">
        <v>40</v>
      </c>
      <c r="E1156" s="278" t="s">
        <v>1487</v>
      </c>
      <c r="F1156" s="280">
        <v>0.41666666666666669</v>
      </c>
      <c r="G1156" s="281">
        <v>44638</v>
      </c>
      <c r="H1156" s="278" t="s">
        <v>1539</v>
      </c>
      <c r="I1156" s="278" t="s">
        <v>117</v>
      </c>
      <c r="J1156" s="278" t="s">
        <v>2512</v>
      </c>
      <c r="K1156" s="282">
        <f t="shared" si="12"/>
        <v>3</v>
      </c>
      <c r="L1156" s="278">
        <f t="shared" si="13"/>
        <v>2022</v>
      </c>
      <c r="M1156" s="282">
        <f t="shared" ca="1" si="14"/>
        <v>3</v>
      </c>
      <c r="N1156" s="282">
        <f>MONTH(Таблица10[[#This Row],[Дата погрузки]])</f>
        <v>3</v>
      </c>
      <c r="O1156" s="278" t="str">
        <f>Таблица10[[#This Row],[плательщик ЖД тариф]]</f>
        <v>Евросиб</v>
      </c>
      <c r="P1156" s="278"/>
      <c r="Q1156" s="278"/>
      <c r="R1156" s="278"/>
      <c r="S1156" s="278"/>
      <c r="T1156" s="278"/>
      <c r="U1156" s="278"/>
      <c r="V1156" s="278"/>
      <c r="W1156" s="278"/>
      <c r="X1156" s="278"/>
      <c r="Y1156" s="278"/>
      <c r="Z1156" s="278"/>
    </row>
    <row r="1157" spans="1:26" ht="13.2">
      <c r="A1157" s="278" t="s">
        <v>1589</v>
      </c>
      <c r="B1157" s="281">
        <v>44678</v>
      </c>
      <c r="C1157" s="278" t="s">
        <v>2732</v>
      </c>
      <c r="D1157" s="278">
        <v>40</v>
      </c>
      <c r="E1157" s="278" t="s">
        <v>1568</v>
      </c>
      <c r="F1157" s="280">
        <v>0.41666666666666669</v>
      </c>
      <c r="G1157" s="281">
        <v>44681</v>
      </c>
      <c r="H1157" s="278"/>
      <c r="I1157" s="4" t="s">
        <v>99</v>
      </c>
      <c r="J1157" s="278" t="s">
        <v>1455</v>
      </c>
      <c r="K1157" s="282">
        <f t="shared" si="12"/>
        <v>4</v>
      </c>
      <c r="L1157" s="278">
        <f t="shared" si="13"/>
        <v>2022</v>
      </c>
      <c r="M1157" s="282">
        <f t="shared" ca="1" si="14"/>
        <v>3</v>
      </c>
      <c r="N1157" s="282">
        <f>MONTH(Таблица10[[#This Row],[Дата погрузки]])</f>
        <v>4</v>
      </c>
      <c r="O1157" s="278" t="str">
        <f>Таблица10[[#This Row],[плательщик ЖД тариф]]</f>
        <v>ТрансКонтейнер</v>
      </c>
      <c r="P1157" s="278"/>
      <c r="Q1157" s="278"/>
      <c r="R1157" s="278"/>
      <c r="S1157" s="278"/>
      <c r="T1157" s="278"/>
      <c r="U1157" s="278"/>
      <c r="V1157" s="278"/>
      <c r="W1157" s="278"/>
      <c r="X1157" s="278"/>
      <c r="Y1157" s="278"/>
      <c r="Z1157" s="278"/>
    </row>
    <row r="1158" spans="1:26" ht="13.2">
      <c r="A1158" s="278" t="s">
        <v>2520</v>
      </c>
      <c r="B1158" s="281">
        <v>44636</v>
      </c>
      <c r="C1158" s="278" t="s">
        <v>2733</v>
      </c>
      <c r="D1158" s="278">
        <v>40</v>
      </c>
      <c r="E1158" s="278" t="s">
        <v>1763</v>
      </c>
      <c r="F1158" s="280">
        <v>0.54166666666666663</v>
      </c>
      <c r="G1158" s="281">
        <v>44639</v>
      </c>
      <c r="H1158" s="278" t="s">
        <v>7</v>
      </c>
      <c r="I1158" s="4" t="s">
        <v>99</v>
      </c>
      <c r="J1158" s="278" t="s">
        <v>2512</v>
      </c>
      <c r="K1158" s="282">
        <f t="shared" si="12"/>
        <v>3</v>
      </c>
      <c r="L1158" s="278">
        <f t="shared" si="13"/>
        <v>2022</v>
      </c>
      <c r="M1158" s="282">
        <f t="shared" ca="1" si="14"/>
        <v>3</v>
      </c>
      <c r="N1158" s="282">
        <f>MONTH(Таблица10[[#This Row],[Дата погрузки]])</f>
        <v>3</v>
      </c>
      <c r="O1158" s="278" t="str">
        <f>Таблица10[[#This Row],[плательщик ЖД тариф]]</f>
        <v>ТрансКонтейнер</v>
      </c>
      <c r="P1158" s="278"/>
      <c r="Q1158" s="278"/>
      <c r="R1158" s="278"/>
      <c r="S1158" s="278"/>
      <c r="T1158" s="278"/>
      <c r="U1158" s="278"/>
      <c r="V1158" s="278"/>
      <c r="W1158" s="278"/>
      <c r="X1158" s="278"/>
      <c r="Y1158" s="278"/>
      <c r="Z1158" s="278"/>
    </row>
    <row r="1159" spans="1:26" ht="13.2">
      <c r="A1159" s="278" t="s">
        <v>2516</v>
      </c>
      <c r="B1159" s="281">
        <v>44636</v>
      </c>
      <c r="C1159" s="278" t="s">
        <v>2734</v>
      </c>
      <c r="D1159" s="278">
        <v>40</v>
      </c>
      <c r="E1159" s="278" t="s">
        <v>1763</v>
      </c>
      <c r="F1159" s="280">
        <v>0.375</v>
      </c>
      <c r="G1159" s="281">
        <v>44639</v>
      </c>
      <c r="H1159" s="278" t="s">
        <v>7</v>
      </c>
      <c r="I1159" s="4" t="s">
        <v>99</v>
      </c>
      <c r="J1159" s="278" t="s">
        <v>2512</v>
      </c>
      <c r="K1159" s="282">
        <f t="shared" si="12"/>
        <v>3</v>
      </c>
      <c r="L1159" s="278">
        <f t="shared" si="13"/>
        <v>2022</v>
      </c>
      <c r="M1159" s="282">
        <f t="shared" ca="1" si="14"/>
        <v>3</v>
      </c>
      <c r="N1159" s="282">
        <f>MONTH(Таблица10[[#This Row],[Дата погрузки]])</f>
        <v>3</v>
      </c>
      <c r="O1159" s="278" t="str">
        <f>Таблица10[[#This Row],[плательщик ЖД тариф]]</f>
        <v>ТрансКонтейнер</v>
      </c>
      <c r="P1159" s="278"/>
      <c r="Q1159" s="278"/>
      <c r="R1159" s="278"/>
      <c r="S1159" s="278"/>
      <c r="T1159" s="278"/>
      <c r="U1159" s="278"/>
      <c r="V1159" s="278"/>
      <c r="W1159" s="278"/>
      <c r="X1159" s="278"/>
      <c r="Y1159" s="278"/>
      <c r="Z1159" s="278"/>
    </row>
    <row r="1160" spans="1:26" ht="13.2">
      <c r="A1160" s="278" t="s">
        <v>2516</v>
      </c>
      <c r="B1160" s="281">
        <v>44637</v>
      </c>
      <c r="C1160" s="278" t="s">
        <v>2735</v>
      </c>
      <c r="D1160" s="278">
        <v>40</v>
      </c>
      <c r="E1160" s="278" t="s">
        <v>1568</v>
      </c>
      <c r="F1160" s="280">
        <v>0.375</v>
      </c>
      <c r="G1160" s="281">
        <v>44639</v>
      </c>
      <c r="H1160" s="278" t="s">
        <v>7</v>
      </c>
      <c r="I1160" s="4" t="s">
        <v>99</v>
      </c>
      <c r="J1160" s="278" t="s">
        <v>2512</v>
      </c>
      <c r="K1160" s="282">
        <f t="shared" si="12"/>
        <v>3</v>
      </c>
      <c r="L1160" s="278">
        <f t="shared" si="13"/>
        <v>2022</v>
      </c>
      <c r="M1160" s="282">
        <f t="shared" ca="1" si="14"/>
        <v>2</v>
      </c>
      <c r="N1160" s="282">
        <f>MONTH(Таблица10[[#This Row],[Дата погрузки]])</f>
        <v>3</v>
      </c>
      <c r="O1160" s="278" t="str">
        <f>Таблица10[[#This Row],[плательщик ЖД тариф]]</f>
        <v>ТрансКонтейнер</v>
      </c>
      <c r="P1160" s="278"/>
      <c r="Q1160" s="278"/>
      <c r="R1160" s="278"/>
      <c r="S1160" s="278"/>
      <c r="T1160" s="278"/>
      <c r="U1160" s="278"/>
      <c r="V1160" s="278"/>
      <c r="W1160" s="278"/>
      <c r="X1160" s="278"/>
      <c r="Y1160" s="278"/>
      <c r="Z1160" s="278"/>
    </row>
    <row r="1161" spans="1:26" ht="13.2">
      <c r="A1161" s="278" t="s">
        <v>2514</v>
      </c>
      <c r="B1161" s="281">
        <v>44637</v>
      </c>
      <c r="C1161" s="278" t="s">
        <v>2736</v>
      </c>
      <c r="D1161" s="278">
        <v>40</v>
      </c>
      <c r="E1161" s="278" t="s">
        <v>1763</v>
      </c>
      <c r="F1161" s="280">
        <v>0.375</v>
      </c>
      <c r="G1161" s="281">
        <v>44639</v>
      </c>
      <c r="H1161" s="278" t="s">
        <v>7</v>
      </c>
      <c r="I1161" s="4" t="s">
        <v>99</v>
      </c>
      <c r="J1161" s="278" t="s">
        <v>2512</v>
      </c>
      <c r="K1161" s="282">
        <f t="shared" si="12"/>
        <v>3</v>
      </c>
      <c r="L1161" s="278">
        <f t="shared" si="13"/>
        <v>2022</v>
      </c>
      <c r="M1161" s="282">
        <f t="shared" ca="1" si="14"/>
        <v>2</v>
      </c>
      <c r="N1161" s="282">
        <f>MONTH(Таблица10[[#This Row],[Дата погрузки]])</f>
        <v>3</v>
      </c>
      <c r="O1161" s="278" t="str">
        <f>Таблица10[[#This Row],[плательщик ЖД тариф]]</f>
        <v>ТрансКонтейнер</v>
      </c>
      <c r="P1161" s="278"/>
      <c r="Q1161" s="278"/>
      <c r="R1161" s="278"/>
      <c r="S1161" s="278"/>
      <c r="T1161" s="278"/>
      <c r="U1161" s="278"/>
      <c r="V1161" s="278"/>
      <c r="W1161" s="278"/>
      <c r="X1161" s="278"/>
      <c r="Y1161" s="278"/>
      <c r="Z1161" s="278"/>
    </row>
    <row r="1162" spans="1:26" ht="13.2">
      <c r="A1162" s="278" t="s">
        <v>2520</v>
      </c>
      <c r="B1162" s="281">
        <v>44637</v>
      </c>
      <c r="C1162" s="278" t="s">
        <v>2737</v>
      </c>
      <c r="D1162" s="278">
        <v>40</v>
      </c>
      <c r="E1162" s="278" t="s">
        <v>1763</v>
      </c>
      <c r="F1162" s="280">
        <v>0.54166666666666663</v>
      </c>
      <c r="G1162" s="281">
        <v>44639</v>
      </c>
      <c r="H1162" s="278" t="s">
        <v>7</v>
      </c>
      <c r="I1162" s="4" t="s">
        <v>99</v>
      </c>
      <c r="J1162" s="278" t="s">
        <v>2512</v>
      </c>
      <c r="K1162" s="282">
        <f t="shared" si="12"/>
        <v>3</v>
      </c>
      <c r="L1162" s="278">
        <f t="shared" si="13"/>
        <v>2022</v>
      </c>
      <c r="M1162" s="282">
        <f t="shared" ca="1" si="14"/>
        <v>2</v>
      </c>
      <c r="N1162" s="282">
        <f>MONTH(Таблица10[[#This Row],[Дата погрузки]])</f>
        <v>3</v>
      </c>
      <c r="O1162" s="278" t="str">
        <f>Таблица10[[#This Row],[плательщик ЖД тариф]]</f>
        <v>ТрансКонтейнер</v>
      </c>
      <c r="P1162" s="278"/>
      <c r="Q1162" s="278"/>
      <c r="R1162" s="278"/>
      <c r="S1162" s="278"/>
      <c r="T1162" s="278"/>
      <c r="U1162" s="278"/>
      <c r="V1162" s="278"/>
      <c r="W1162" s="278"/>
      <c r="X1162" s="278"/>
      <c r="Y1162" s="278"/>
      <c r="Z1162" s="278"/>
    </row>
    <row r="1163" spans="1:26" ht="13.2">
      <c r="A1163" s="278" t="s">
        <v>2738</v>
      </c>
      <c r="B1163" s="281">
        <v>44638</v>
      </c>
      <c r="C1163" s="278" t="s">
        <v>2739</v>
      </c>
      <c r="D1163" s="278">
        <v>40</v>
      </c>
      <c r="E1163" s="278" t="s">
        <v>1537</v>
      </c>
      <c r="F1163" s="280">
        <v>0.5625</v>
      </c>
      <c r="G1163" s="281">
        <v>44643</v>
      </c>
      <c r="H1163" s="278" t="s">
        <v>1539</v>
      </c>
      <c r="I1163" s="278" t="s">
        <v>117</v>
      </c>
      <c r="J1163" s="278" t="s">
        <v>2512</v>
      </c>
      <c r="K1163" s="282">
        <f t="shared" si="12"/>
        <v>3</v>
      </c>
      <c r="L1163" s="278">
        <f t="shared" si="13"/>
        <v>2022</v>
      </c>
      <c r="M1163" s="282">
        <f t="shared" ca="1" si="14"/>
        <v>5</v>
      </c>
      <c r="N1163" s="282">
        <f>MONTH(Таблица10[[#This Row],[Дата погрузки]])</f>
        <v>3</v>
      </c>
      <c r="O1163" s="278" t="str">
        <f>Таблица10[[#This Row],[плательщик ЖД тариф]]</f>
        <v>Евросиб</v>
      </c>
      <c r="P1163" s="278"/>
      <c r="Q1163" s="278"/>
      <c r="R1163" s="278"/>
      <c r="S1163" s="278"/>
      <c r="T1163" s="278"/>
      <c r="U1163" s="278"/>
      <c r="V1163" s="278"/>
      <c r="W1163" s="278"/>
      <c r="X1163" s="278"/>
      <c r="Y1163" s="278"/>
      <c r="Z1163" s="278"/>
    </row>
    <row r="1164" spans="1:26" ht="13.2">
      <c r="A1164" s="278" t="s">
        <v>2509</v>
      </c>
      <c r="B1164" s="281">
        <v>44638</v>
      </c>
      <c r="C1164" s="278" t="s">
        <v>2740</v>
      </c>
      <c r="D1164" s="278">
        <v>40</v>
      </c>
      <c r="E1164" s="278" t="s">
        <v>1568</v>
      </c>
      <c r="F1164" s="280">
        <v>0.41666666666666669</v>
      </c>
      <c r="G1164" s="281">
        <v>44642</v>
      </c>
      <c r="H1164" s="278" t="s">
        <v>7</v>
      </c>
      <c r="I1164" s="4" t="s">
        <v>99</v>
      </c>
      <c r="J1164" s="278" t="s">
        <v>2512</v>
      </c>
      <c r="K1164" s="282">
        <f t="shared" si="12"/>
        <v>3</v>
      </c>
      <c r="L1164" s="278">
        <f t="shared" si="13"/>
        <v>2022</v>
      </c>
      <c r="M1164" s="282">
        <f t="shared" ca="1" si="14"/>
        <v>4</v>
      </c>
      <c r="N1164" s="282">
        <f>MONTH(Таблица10[[#This Row],[Дата погрузки]])</f>
        <v>3</v>
      </c>
      <c r="O1164" s="278" t="str">
        <f>Таблица10[[#This Row],[плательщик ЖД тариф]]</f>
        <v>ТрансКонтейнер</v>
      </c>
      <c r="P1164" s="278"/>
      <c r="Q1164" s="278"/>
      <c r="R1164" s="278"/>
      <c r="S1164" s="278"/>
      <c r="T1164" s="278"/>
      <c r="U1164" s="278"/>
      <c r="V1164" s="278"/>
      <c r="W1164" s="278"/>
      <c r="X1164" s="278"/>
      <c r="Y1164" s="278"/>
      <c r="Z1164" s="278"/>
    </row>
    <row r="1165" spans="1:26" ht="13.2">
      <c r="A1165" s="278" t="s">
        <v>2520</v>
      </c>
      <c r="B1165" s="281">
        <v>44638</v>
      </c>
      <c r="C1165" s="278" t="s">
        <v>2741</v>
      </c>
      <c r="D1165" s="278">
        <v>40</v>
      </c>
      <c r="E1165" s="278" t="s">
        <v>1499</v>
      </c>
      <c r="F1165" s="280">
        <v>0.54166666666666663</v>
      </c>
      <c r="G1165" s="281">
        <v>44642</v>
      </c>
      <c r="H1165" s="278" t="s">
        <v>7</v>
      </c>
      <c r="I1165" s="4" t="s">
        <v>99</v>
      </c>
      <c r="J1165" s="278" t="s">
        <v>2512</v>
      </c>
      <c r="K1165" s="282">
        <f t="shared" si="12"/>
        <v>3</v>
      </c>
      <c r="L1165" s="278">
        <f t="shared" si="13"/>
        <v>2022</v>
      </c>
      <c r="M1165" s="282">
        <f t="shared" ca="1" si="14"/>
        <v>4</v>
      </c>
      <c r="N1165" s="282">
        <f>MONTH(Таблица10[[#This Row],[Дата погрузки]])</f>
        <v>3</v>
      </c>
      <c r="O1165" s="278" t="str">
        <f>Таблица10[[#This Row],[плательщик ЖД тариф]]</f>
        <v>ТрансКонтейнер</v>
      </c>
      <c r="P1165" s="278"/>
      <c r="Q1165" s="278"/>
      <c r="R1165" s="278"/>
      <c r="S1165" s="278"/>
      <c r="T1165" s="278"/>
      <c r="U1165" s="278"/>
      <c r="V1165" s="278"/>
      <c r="W1165" s="278"/>
      <c r="X1165" s="278"/>
      <c r="Y1165" s="278"/>
      <c r="Z1165" s="278"/>
    </row>
    <row r="1166" spans="1:26" ht="13.2">
      <c r="A1166" s="278" t="s">
        <v>2518</v>
      </c>
      <c r="B1166" s="281">
        <v>44638</v>
      </c>
      <c r="C1166" s="278" t="s">
        <v>2742</v>
      </c>
      <c r="D1166" s="278">
        <v>40</v>
      </c>
      <c r="E1166" s="278" t="s">
        <v>1763</v>
      </c>
      <c r="F1166" s="280">
        <v>0.58333333333333337</v>
      </c>
      <c r="G1166" s="281">
        <v>44642</v>
      </c>
      <c r="H1166" s="278" t="s">
        <v>7</v>
      </c>
      <c r="I1166" s="4" t="s">
        <v>99</v>
      </c>
      <c r="J1166" s="278" t="s">
        <v>2512</v>
      </c>
      <c r="K1166" s="282">
        <f t="shared" si="12"/>
        <v>3</v>
      </c>
      <c r="L1166" s="278">
        <f t="shared" si="13"/>
        <v>2022</v>
      </c>
      <c r="M1166" s="282">
        <f t="shared" ca="1" si="14"/>
        <v>4</v>
      </c>
      <c r="N1166" s="282">
        <f>MONTH(Таблица10[[#This Row],[Дата погрузки]])</f>
        <v>3</v>
      </c>
      <c r="O1166" s="278" t="str">
        <f>Таблица10[[#This Row],[плательщик ЖД тариф]]</f>
        <v>ТрансКонтейнер</v>
      </c>
      <c r="P1166" s="278"/>
      <c r="Q1166" s="278"/>
      <c r="R1166" s="278"/>
      <c r="S1166" s="278"/>
      <c r="T1166" s="278"/>
      <c r="U1166" s="278"/>
      <c r="V1166" s="278"/>
      <c r="W1166" s="278"/>
      <c r="X1166" s="278"/>
      <c r="Y1166" s="278"/>
      <c r="Z1166" s="278"/>
    </row>
    <row r="1167" spans="1:26" ht="13.2">
      <c r="A1167" s="278" t="s">
        <v>2516</v>
      </c>
      <c r="B1167" s="281">
        <v>44638</v>
      </c>
      <c r="C1167" s="278" t="s">
        <v>2743</v>
      </c>
      <c r="D1167" s="278">
        <v>40</v>
      </c>
      <c r="E1167" s="278" t="s">
        <v>1539</v>
      </c>
      <c r="F1167" s="280">
        <v>0.58333333333333337</v>
      </c>
      <c r="G1167" s="281">
        <v>44644</v>
      </c>
      <c r="H1167" s="278" t="s">
        <v>7</v>
      </c>
      <c r="I1167" s="4" t="s">
        <v>99</v>
      </c>
      <c r="J1167" s="278" t="s">
        <v>2512</v>
      </c>
      <c r="K1167" s="282">
        <f t="shared" si="12"/>
        <v>3</v>
      </c>
      <c r="L1167" s="278">
        <f t="shared" si="13"/>
        <v>2022</v>
      </c>
      <c r="M1167" s="282">
        <f t="shared" ca="1" si="14"/>
        <v>6</v>
      </c>
      <c r="N1167" s="282">
        <f>MONTH(Таблица10[[#This Row],[Дата погрузки]])</f>
        <v>3</v>
      </c>
      <c r="O1167" s="278" t="str">
        <f>Таблица10[[#This Row],[плательщик ЖД тариф]]</f>
        <v>ТрансКонтейнер</v>
      </c>
      <c r="P1167" s="278"/>
      <c r="Q1167" s="278"/>
      <c r="R1167" s="278"/>
      <c r="S1167" s="278"/>
      <c r="T1167" s="278"/>
      <c r="U1167" s="278"/>
      <c r="V1167" s="278"/>
      <c r="W1167" s="278"/>
      <c r="X1167" s="278"/>
      <c r="Y1167" s="278"/>
      <c r="Z1167" s="278"/>
    </row>
    <row r="1168" spans="1:26" ht="13.2">
      <c r="A1168" s="278" t="s">
        <v>2738</v>
      </c>
      <c r="B1168" s="281">
        <v>44641</v>
      </c>
      <c r="C1168" s="278" t="s">
        <v>2744</v>
      </c>
      <c r="D1168" s="278">
        <v>40</v>
      </c>
      <c r="E1168" s="278" t="s">
        <v>1568</v>
      </c>
      <c r="F1168" s="280">
        <v>0.5625</v>
      </c>
      <c r="G1168" s="281">
        <v>44644</v>
      </c>
      <c r="H1168" s="278" t="s">
        <v>7</v>
      </c>
      <c r="I1168" s="4" t="s">
        <v>99</v>
      </c>
      <c r="J1168" s="278" t="s">
        <v>2512</v>
      </c>
      <c r="K1168" s="282">
        <f t="shared" si="12"/>
        <v>3</v>
      </c>
      <c r="L1168" s="278">
        <f t="shared" si="13"/>
        <v>2022</v>
      </c>
      <c r="M1168" s="282">
        <f t="shared" ca="1" si="14"/>
        <v>3</v>
      </c>
      <c r="N1168" s="282">
        <f>MONTH(Таблица10[[#This Row],[Дата погрузки]])</f>
        <v>3</v>
      </c>
      <c r="O1168" s="278" t="str">
        <f>Таблица10[[#This Row],[плательщик ЖД тариф]]</f>
        <v>ТрансКонтейнер</v>
      </c>
      <c r="P1168" s="278"/>
      <c r="Q1168" s="278"/>
      <c r="R1168" s="278"/>
      <c r="S1168" s="278"/>
      <c r="T1168" s="278"/>
      <c r="U1168" s="278"/>
      <c r="V1168" s="278"/>
      <c r="W1168" s="278"/>
      <c r="X1168" s="278"/>
      <c r="Y1168" s="278"/>
      <c r="Z1168" s="278"/>
    </row>
    <row r="1169" spans="1:26" ht="13.2">
      <c r="A1169" s="278" t="s">
        <v>2576</v>
      </c>
      <c r="B1169" s="281">
        <v>44641</v>
      </c>
      <c r="C1169" s="278" t="s">
        <v>2745</v>
      </c>
      <c r="D1169" s="278">
        <v>40</v>
      </c>
      <c r="E1169" s="278" t="s">
        <v>1568</v>
      </c>
      <c r="F1169" s="280">
        <v>0.625</v>
      </c>
      <c r="G1169" s="281">
        <v>44644</v>
      </c>
      <c r="H1169" s="278" t="s">
        <v>7</v>
      </c>
      <c r="I1169" s="4" t="s">
        <v>99</v>
      </c>
      <c r="J1169" s="278" t="s">
        <v>2512</v>
      </c>
      <c r="K1169" s="282">
        <f t="shared" si="12"/>
        <v>3</v>
      </c>
      <c r="L1169" s="278">
        <f t="shared" si="13"/>
        <v>2022</v>
      </c>
      <c r="M1169" s="282">
        <f t="shared" ca="1" si="14"/>
        <v>3</v>
      </c>
      <c r="N1169" s="282">
        <f>MONTH(Таблица10[[#This Row],[Дата погрузки]])</f>
        <v>3</v>
      </c>
      <c r="O1169" s="278" t="str">
        <f>Таблица10[[#This Row],[плательщик ЖД тариф]]</f>
        <v>ТрансКонтейнер</v>
      </c>
      <c r="P1169" s="278"/>
      <c r="Q1169" s="278"/>
      <c r="R1169" s="278"/>
      <c r="S1169" s="278"/>
      <c r="T1169" s="278"/>
      <c r="U1169" s="278"/>
      <c r="V1169" s="278"/>
      <c r="W1169" s="278"/>
      <c r="X1169" s="278"/>
      <c r="Y1169" s="278"/>
      <c r="Z1169" s="278"/>
    </row>
    <row r="1170" spans="1:26" ht="13.2">
      <c r="A1170" s="278" t="s">
        <v>2514</v>
      </c>
      <c r="B1170" s="281">
        <v>44641</v>
      </c>
      <c r="C1170" s="278" t="s">
        <v>2746</v>
      </c>
      <c r="D1170" s="278">
        <v>40</v>
      </c>
      <c r="E1170" s="278" t="s">
        <v>1568</v>
      </c>
      <c r="F1170" s="280">
        <v>0.33333333333333331</v>
      </c>
      <c r="G1170" s="281">
        <v>44644</v>
      </c>
      <c r="H1170" s="278" t="s">
        <v>7</v>
      </c>
      <c r="I1170" s="4" t="s">
        <v>99</v>
      </c>
      <c r="J1170" s="278" t="s">
        <v>2512</v>
      </c>
      <c r="K1170" s="282">
        <f t="shared" si="12"/>
        <v>3</v>
      </c>
      <c r="L1170" s="278">
        <f t="shared" si="13"/>
        <v>2022</v>
      </c>
      <c r="M1170" s="282">
        <f t="shared" ca="1" si="14"/>
        <v>3</v>
      </c>
      <c r="N1170" s="282">
        <f>MONTH(Таблица10[[#This Row],[Дата погрузки]])</f>
        <v>3</v>
      </c>
      <c r="O1170" s="278" t="str">
        <f>Таблица10[[#This Row],[плательщик ЖД тариф]]</f>
        <v>ТрансКонтейнер</v>
      </c>
      <c r="P1170" s="278"/>
      <c r="Q1170" s="278"/>
      <c r="R1170" s="278"/>
      <c r="S1170" s="278"/>
      <c r="T1170" s="278"/>
      <c r="U1170" s="278"/>
      <c r="V1170" s="278"/>
      <c r="W1170" s="278"/>
      <c r="X1170" s="278"/>
      <c r="Y1170" s="278"/>
      <c r="Z1170" s="278"/>
    </row>
    <row r="1171" spans="1:26" ht="13.2">
      <c r="A1171" s="278" t="s">
        <v>2747</v>
      </c>
      <c r="B1171" s="281">
        <v>44641</v>
      </c>
      <c r="C1171" s="278" t="s">
        <v>2748</v>
      </c>
      <c r="D1171" s="278">
        <v>40</v>
      </c>
      <c r="E1171" s="278" t="s">
        <v>1568</v>
      </c>
      <c r="F1171" s="280">
        <v>0.625</v>
      </c>
      <c r="G1171" s="281">
        <v>44644</v>
      </c>
      <c r="H1171" s="278" t="s">
        <v>7</v>
      </c>
      <c r="I1171" s="4" t="s">
        <v>99</v>
      </c>
      <c r="J1171" s="278" t="s">
        <v>2512</v>
      </c>
      <c r="K1171" s="282">
        <f t="shared" si="12"/>
        <v>3</v>
      </c>
      <c r="L1171" s="278">
        <f t="shared" si="13"/>
        <v>2022</v>
      </c>
      <c r="M1171" s="282">
        <f t="shared" ca="1" si="14"/>
        <v>3</v>
      </c>
      <c r="N1171" s="282">
        <f>MONTH(Таблица10[[#This Row],[Дата погрузки]])</f>
        <v>3</v>
      </c>
      <c r="O1171" s="278" t="str">
        <f>Таблица10[[#This Row],[плательщик ЖД тариф]]</f>
        <v>ТрансКонтейнер</v>
      </c>
      <c r="P1171" s="278"/>
      <c r="Q1171" s="278"/>
      <c r="R1171" s="278"/>
      <c r="S1171" s="278"/>
      <c r="T1171" s="278"/>
      <c r="U1171" s="278"/>
      <c r="V1171" s="278"/>
      <c r="W1171" s="278"/>
      <c r="X1171" s="278"/>
      <c r="Y1171" s="278"/>
      <c r="Z1171" s="278"/>
    </row>
    <row r="1172" spans="1:26" ht="13.2">
      <c r="A1172" s="278" t="s">
        <v>2747</v>
      </c>
      <c r="B1172" s="281">
        <v>44641</v>
      </c>
      <c r="C1172" s="278" t="s">
        <v>2749</v>
      </c>
      <c r="D1172" s="278">
        <v>40</v>
      </c>
      <c r="E1172" s="278" t="s">
        <v>1568</v>
      </c>
      <c r="F1172" s="280">
        <v>0.70833333333333337</v>
      </c>
      <c r="G1172" s="281">
        <v>44644</v>
      </c>
      <c r="H1172" s="278" t="s">
        <v>7</v>
      </c>
      <c r="I1172" s="4" t="s">
        <v>99</v>
      </c>
      <c r="J1172" s="278" t="s">
        <v>2512</v>
      </c>
      <c r="K1172" s="282">
        <f t="shared" si="12"/>
        <v>3</v>
      </c>
      <c r="L1172" s="278">
        <f t="shared" si="13"/>
        <v>2022</v>
      </c>
      <c r="M1172" s="282">
        <f t="shared" ca="1" si="14"/>
        <v>3</v>
      </c>
      <c r="N1172" s="282">
        <f>MONTH(Таблица10[[#This Row],[Дата погрузки]])</f>
        <v>3</v>
      </c>
      <c r="O1172" s="278" t="str">
        <f>Таблица10[[#This Row],[плательщик ЖД тариф]]</f>
        <v>ТрансКонтейнер</v>
      </c>
      <c r="P1172" s="278"/>
      <c r="Q1172" s="278"/>
      <c r="R1172" s="278"/>
      <c r="S1172" s="278"/>
      <c r="T1172" s="278"/>
      <c r="U1172" s="278"/>
      <c r="V1172" s="278"/>
      <c r="W1172" s="278"/>
      <c r="X1172" s="278"/>
      <c r="Y1172" s="278"/>
      <c r="Z1172" s="278"/>
    </row>
    <row r="1173" spans="1:26" ht="13.2">
      <c r="A1173" s="278" t="s">
        <v>2516</v>
      </c>
      <c r="B1173" s="281">
        <v>44641</v>
      </c>
      <c r="C1173" s="278" t="s">
        <v>2750</v>
      </c>
      <c r="D1173" s="278">
        <v>40</v>
      </c>
      <c r="E1173" s="278" t="s">
        <v>1537</v>
      </c>
      <c r="F1173" s="280">
        <v>0.58333333333333337</v>
      </c>
      <c r="G1173" s="281">
        <v>44644</v>
      </c>
      <c r="H1173" s="278" t="s">
        <v>7</v>
      </c>
      <c r="I1173" s="4" t="s">
        <v>99</v>
      </c>
      <c r="J1173" s="278" t="s">
        <v>2512</v>
      </c>
      <c r="K1173" s="282">
        <f t="shared" si="12"/>
        <v>3</v>
      </c>
      <c r="L1173" s="278">
        <f t="shared" si="13"/>
        <v>2022</v>
      </c>
      <c r="M1173" s="282">
        <f t="shared" ca="1" si="14"/>
        <v>3</v>
      </c>
      <c r="N1173" s="282">
        <f>MONTH(Таблица10[[#This Row],[Дата погрузки]])</f>
        <v>3</v>
      </c>
      <c r="O1173" s="278" t="str">
        <f>Таблица10[[#This Row],[плательщик ЖД тариф]]</f>
        <v>ТрансКонтейнер</v>
      </c>
      <c r="P1173" s="278"/>
      <c r="Q1173" s="278"/>
      <c r="R1173" s="278"/>
      <c r="S1173" s="278"/>
      <c r="T1173" s="278"/>
      <c r="U1173" s="278"/>
      <c r="V1173" s="278"/>
      <c r="W1173" s="278"/>
      <c r="X1173" s="278"/>
      <c r="Y1173" s="278"/>
      <c r="Z1173" s="278"/>
    </row>
    <row r="1174" spans="1:26" ht="13.2">
      <c r="A1174" s="278" t="s">
        <v>2520</v>
      </c>
      <c r="B1174" s="281">
        <v>44641</v>
      </c>
      <c r="C1174" s="278" t="s">
        <v>2751</v>
      </c>
      <c r="D1174" s="278">
        <v>40</v>
      </c>
      <c r="E1174" s="278" t="s">
        <v>1568</v>
      </c>
      <c r="F1174" s="280">
        <v>0.375</v>
      </c>
      <c r="G1174" s="281">
        <v>44644</v>
      </c>
      <c r="H1174" s="278" t="s">
        <v>7</v>
      </c>
      <c r="I1174" s="4" t="s">
        <v>99</v>
      </c>
      <c r="J1174" s="278" t="s">
        <v>2512</v>
      </c>
      <c r="K1174" s="282">
        <f t="shared" si="12"/>
        <v>3</v>
      </c>
      <c r="L1174" s="278">
        <f t="shared" si="13"/>
        <v>2022</v>
      </c>
      <c r="M1174" s="282">
        <f t="shared" ca="1" si="14"/>
        <v>3</v>
      </c>
      <c r="N1174" s="282">
        <f>MONTH(Таблица10[[#This Row],[Дата погрузки]])</f>
        <v>3</v>
      </c>
      <c r="O1174" s="278" t="str">
        <f>Таблица10[[#This Row],[плательщик ЖД тариф]]</f>
        <v>ТрансКонтейнер</v>
      </c>
      <c r="P1174" s="278"/>
      <c r="Q1174" s="278"/>
      <c r="R1174" s="278"/>
      <c r="S1174" s="278"/>
      <c r="T1174" s="278"/>
      <c r="U1174" s="278"/>
      <c r="V1174" s="278"/>
      <c r="W1174" s="278"/>
      <c r="X1174" s="278"/>
      <c r="Y1174" s="278"/>
      <c r="Z1174" s="278"/>
    </row>
    <row r="1175" spans="1:26" ht="13.2">
      <c r="A1175" s="278" t="s">
        <v>2527</v>
      </c>
      <c r="B1175" s="281">
        <v>44642</v>
      </c>
      <c r="C1175" s="278" t="s">
        <v>2752</v>
      </c>
      <c r="D1175" s="278">
        <v>40</v>
      </c>
      <c r="E1175" s="278" t="s">
        <v>1568</v>
      </c>
      <c r="F1175" s="280">
        <v>0.33333333333333331</v>
      </c>
      <c r="G1175" s="281">
        <v>44644</v>
      </c>
      <c r="H1175" s="278" t="s">
        <v>7</v>
      </c>
      <c r="I1175" s="4" t="s">
        <v>99</v>
      </c>
      <c r="J1175" s="278" t="s">
        <v>2512</v>
      </c>
      <c r="K1175" s="282">
        <f t="shared" si="12"/>
        <v>3</v>
      </c>
      <c r="L1175" s="278">
        <f t="shared" si="13"/>
        <v>2022</v>
      </c>
      <c r="M1175" s="282">
        <f t="shared" ca="1" si="14"/>
        <v>2</v>
      </c>
      <c r="N1175" s="282">
        <f>MONTH(Таблица10[[#This Row],[Дата погрузки]])</f>
        <v>3</v>
      </c>
      <c r="O1175" s="278" t="str">
        <f>Таблица10[[#This Row],[плательщик ЖД тариф]]</f>
        <v>ТрансКонтейнер</v>
      </c>
      <c r="P1175" s="278"/>
      <c r="Q1175" s="278"/>
      <c r="R1175" s="278"/>
      <c r="S1175" s="278"/>
      <c r="T1175" s="278"/>
      <c r="U1175" s="278"/>
      <c r="V1175" s="278"/>
      <c r="W1175" s="278"/>
      <c r="X1175" s="278"/>
      <c r="Y1175" s="278"/>
      <c r="Z1175" s="278"/>
    </row>
    <row r="1176" spans="1:26" ht="13.2">
      <c r="A1176" s="278" t="s">
        <v>2520</v>
      </c>
      <c r="B1176" s="281">
        <v>44642</v>
      </c>
      <c r="C1176" s="278" t="s">
        <v>2753</v>
      </c>
      <c r="D1176" s="278">
        <v>40</v>
      </c>
      <c r="E1176" s="278" t="s">
        <v>1568</v>
      </c>
      <c r="F1176" s="280">
        <v>0.54166666666666663</v>
      </c>
      <c r="G1176" s="281">
        <v>44644</v>
      </c>
      <c r="H1176" s="278" t="s">
        <v>7</v>
      </c>
      <c r="I1176" s="4" t="s">
        <v>99</v>
      </c>
      <c r="J1176" s="278" t="s">
        <v>2512</v>
      </c>
      <c r="K1176" s="282">
        <f t="shared" si="12"/>
        <v>3</v>
      </c>
      <c r="L1176" s="278">
        <f t="shared" si="13"/>
        <v>2022</v>
      </c>
      <c r="M1176" s="282">
        <f t="shared" ca="1" si="14"/>
        <v>2</v>
      </c>
      <c r="N1176" s="282">
        <f>MONTH(Таблица10[[#This Row],[Дата погрузки]])</f>
        <v>3</v>
      </c>
      <c r="O1176" s="278" t="str">
        <f>Таблица10[[#This Row],[плательщик ЖД тариф]]</f>
        <v>ТрансКонтейнер</v>
      </c>
      <c r="P1176" s="278"/>
      <c r="Q1176" s="278"/>
      <c r="R1176" s="278"/>
      <c r="S1176" s="278"/>
      <c r="T1176" s="278"/>
      <c r="U1176" s="278"/>
      <c r="V1176" s="278"/>
      <c r="W1176" s="278"/>
      <c r="X1176" s="278"/>
      <c r="Y1176" s="278"/>
      <c r="Z1176" s="278"/>
    </row>
    <row r="1177" spans="1:26" ht="13.2">
      <c r="A1177" s="278" t="s">
        <v>2534</v>
      </c>
      <c r="B1177" s="281">
        <v>44642</v>
      </c>
      <c r="C1177" s="278" t="s">
        <v>2754</v>
      </c>
      <c r="D1177" s="278">
        <v>40</v>
      </c>
      <c r="E1177" s="278" t="s">
        <v>1568</v>
      </c>
      <c r="F1177" s="280"/>
      <c r="G1177" s="281">
        <v>44644</v>
      </c>
      <c r="H1177" s="278" t="s">
        <v>7</v>
      </c>
      <c r="I1177" s="4" t="s">
        <v>99</v>
      </c>
      <c r="J1177" s="278" t="s">
        <v>2512</v>
      </c>
      <c r="K1177" s="282">
        <f t="shared" si="12"/>
        <v>3</v>
      </c>
      <c r="L1177" s="278">
        <f t="shared" si="13"/>
        <v>2022</v>
      </c>
      <c r="M1177" s="282">
        <f t="shared" ca="1" si="14"/>
        <v>2</v>
      </c>
      <c r="N1177" s="282">
        <f>MONTH(Таблица10[[#This Row],[Дата погрузки]])</f>
        <v>3</v>
      </c>
      <c r="O1177" s="278" t="str">
        <f>Таблица10[[#This Row],[плательщик ЖД тариф]]</f>
        <v>ТрансКонтейнер</v>
      </c>
      <c r="P1177" s="278"/>
      <c r="Q1177" s="278"/>
      <c r="R1177" s="278"/>
      <c r="S1177" s="278"/>
      <c r="T1177" s="278"/>
      <c r="U1177" s="278"/>
      <c r="V1177" s="278"/>
      <c r="W1177" s="278"/>
      <c r="X1177" s="278"/>
      <c r="Y1177" s="278"/>
      <c r="Z1177" s="278"/>
    </row>
    <row r="1178" spans="1:26" ht="13.2">
      <c r="A1178" s="278" t="s">
        <v>2539</v>
      </c>
      <c r="B1178" s="281">
        <v>44643</v>
      </c>
      <c r="C1178" s="278" t="s">
        <v>2755</v>
      </c>
      <c r="D1178" s="278">
        <v>20</v>
      </c>
      <c r="E1178" s="278"/>
      <c r="F1178" s="280">
        <v>8.3333333333333329E-2</v>
      </c>
      <c r="G1178" s="281">
        <v>44644</v>
      </c>
      <c r="H1178" s="278" t="s">
        <v>2756</v>
      </c>
      <c r="I1178" s="278" t="s">
        <v>118</v>
      </c>
      <c r="J1178" s="278" t="s">
        <v>2512</v>
      </c>
      <c r="K1178" s="282">
        <f t="shared" si="12"/>
        <v>3</v>
      </c>
      <c r="L1178" s="278">
        <f t="shared" si="13"/>
        <v>2022</v>
      </c>
      <c r="M1178" s="282">
        <f t="shared" ca="1" si="14"/>
        <v>1</v>
      </c>
      <c r="N1178" s="282">
        <f>MONTH(Таблица10[[#This Row],[Дата погрузки]])</f>
        <v>3</v>
      </c>
      <c r="O1178" s="278" t="str">
        <f>Таблица10[[#This Row],[плательщик ЖД тариф]]</f>
        <v>Феско</v>
      </c>
      <c r="P1178" s="278"/>
      <c r="Q1178" s="278"/>
      <c r="R1178" s="278"/>
      <c r="S1178" s="278"/>
      <c r="T1178" s="278"/>
      <c r="U1178" s="278"/>
      <c r="V1178" s="278"/>
      <c r="W1178" s="278"/>
      <c r="X1178" s="278"/>
      <c r="Y1178" s="278"/>
      <c r="Z1178" s="278"/>
    </row>
    <row r="1179" spans="1:26" ht="13.2">
      <c r="A1179" s="278" t="s">
        <v>2747</v>
      </c>
      <c r="B1179" s="281">
        <v>44643</v>
      </c>
      <c r="C1179" s="278" t="s">
        <v>2757</v>
      </c>
      <c r="D1179" s="278">
        <v>40</v>
      </c>
      <c r="E1179" s="278" t="s">
        <v>1507</v>
      </c>
      <c r="F1179" s="280">
        <v>0.375</v>
      </c>
      <c r="G1179" s="281">
        <v>44646</v>
      </c>
      <c r="H1179" s="278" t="s">
        <v>7</v>
      </c>
      <c r="I1179" s="4" t="s">
        <v>99</v>
      </c>
      <c r="J1179" s="278" t="s">
        <v>2512</v>
      </c>
      <c r="K1179" s="282">
        <f t="shared" si="12"/>
        <v>3</v>
      </c>
      <c r="L1179" s="278">
        <f t="shared" si="13"/>
        <v>2022</v>
      </c>
      <c r="M1179" s="282">
        <f t="shared" ca="1" si="14"/>
        <v>3</v>
      </c>
      <c r="N1179" s="282">
        <f>MONTH(Таблица10[[#This Row],[Дата погрузки]])</f>
        <v>3</v>
      </c>
      <c r="O1179" s="278" t="str">
        <f>Таблица10[[#This Row],[плательщик ЖД тариф]]</f>
        <v>ТрансКонтейнер</v>
      </c>
      <c r="P1179" s="278"/>
      <c r="Q1179" s="278"/>
      <c r="R1179" s="278"/>
      <c r="S1179" s="278"/>
      <c r="T1179" s="278"/>
      <c r="U1179" s="278"/>
      <c r="V1179" s="278"/>
      <c r="W1179" s="278"/>
      <c r="X1179" s="278"/>
      <c r="Y1179" s="278"/>
      <c r="Z1179" s="278"/>
    </row>
    <row r="1180" spans="1:26" ht="13.2">
      <c r="A1180" s="278" t="s">
        <v>2534</v>
      </c>
      <c r="B1180" s="281">
        <v>44643</v>
      </c>
      <c r="C1180" s="278" t="s">
        <v>2758</v>
      </c>
      <c r="D1180" s="278">
        <v>40</v>
      </c>
      <c r="E1180" s="278" t="s">
        <v>1465</v>
      </c>
      <c r="F1180" s="280"/>
      <c r="G1180" s="281">
        <v>44646</v>
      </c>
      <c r="H1180" s="278" t="s">
        <v>7</v>
      </c>
      <c r="I1180" s="4" t="s">
        <v>99</v>
      </c>
      <c r="J1180" s="278" t="s">
        <v>2512</v>
      </c>
      <c r="K1180" s="282">
        <f t="shared" si="12"/>
        <v>3</v>
      </c>
      <c r="L1180" s="278">
        <f t="shared" si="13"/>
        <v>2022</v>
      </c>
      <c r="M1180" s="282">
        <f t="shared" ca="1" si="14"/>
        <v>3</v>
      </c>
      <c r="N1180" s="282">
        <f>MONTH(Таблица10[[#This Row],[Дата погрузки]])</f>
        <v>3</v>
      </c>
      <c r="O1180" s="278" t="str">
        <f>Таблица10[[#This Row],[плательщик ЖД тариф]]</f>
        <v>ТрансКонтейнер</v>
      </c>
      <c r="P1180" s="278"/>
      <c r="Q1180" s="278"/>
      <c r="R1180" s="278"/>
      <c r="S1180" s="278"/>
      <c r="T1180" s="278"/>
      <c r="U1180" s="278"/>
      <c r="V1180" s="278"/>
      <c r="W1180" s="278"/>
      <c r="X1180" s="278"/>
      <c r="Y1180" s="278"/>
      <c r="Z1180" s="278"/>
    </row>
    <row r="1181" spans="1:26" ht="13.2">
      <c r="A1181" s="278" t="s">
        <v>2534</v>
      </c>
      <c r="B1181" s="281">
        <v>44643</v>
      </c>
      <c r="C1181" s="278" t="s">
        <v>2759</v>
      </c>
      <c r="D1181" s="278">
        <v>40</v>
      </c>
      <c r="E1181" s="278" t="s">
        <v>1507</v>
      </c>
      <c r="F1181" s="280"/>
      <c r="G1181" s="281">
        <v>44646</v>
      </c>
      <c r="H1181" s="278" t="s">
        <v>7</v>
      </c>
      <c r="I1181" s="4" t="s">
        <v>99</v>
      </c>
      <c r="J1181" s="278" t="s">
        <v>2512</v>
      </c>
      <c r="K1181" s="282">
        <f t="shared" si="12"/>
        <v>3</v>
      </c>
      <c r="L1181" s="278">
        <f t="shared" si="13"/>
        <v>2022</v>
      </c>
      <c r="M1181" s="282">
        <f t="shared" ca="1" si="14"/>
        <v>3</v>
      </c>
      <c r="N1181" s="282">
        <f>MONTH(Таблица10[[#This Row],[Дата погрузки]])</f>
        <v>3</v>
      </c>
      <c r="O1181" s="278" t="str">
        <f>Таблица10[[#This Row],[плательщик ЖД тариф]]</f>
        <v>ТрансКонтейнер</v>
      </c>
      <c r="P1181" s="278"/>
      <c r="Q1181" s="278"/>
      <c r="R1181" s="278"/>
      <c r="S1181" s="278"/>
      <c r="T1181" s="278"/>
      <c r="U1181" s="278"/>
      <c r="V1181" s="278"/>
      <c r="W1181" s="278"/>
      <c r="X1181" s="278"/>
      <c r="Y1181" s="278"/>
      <c r="Z1181" s="278"/>
    </row>
    <row r="1182" spans="1:26" ht="13.2">
      <c r="A1182" s="278" t="s">
        <v>2576</v>
      </c>
      <c r="B1182" s="281">
        <v>44644</v>
      </c>
      <c r="C1182" s="278" t="s">
        <v>2760</v>
      </c>
      <c r="D1182" s="278">
        <v>40</v>
      </c>
      <c r="E1182" s="278" t="s">
        <v>1499</v>
      </c>
      <c r="F1182" s="280">
        <v>0.625</v>
      </c>
      <c r="G1182" s="281">
        <v>44646</v>
      </c>
      <c r="H1182" s="278" t="s">
        <v>7</v>
      </c>
      <c r="I1182" s="4" t="s">
        <v>99</v>
      </c>
      <c r="J1182" s="278" t="s">
        <v>2512</v>
      </c>
      <c r="K1182" s="282">
        <f t="shared" si="12"/>
        <v>3</v>
      </c>
      <c r="L1182" s="278">
        <f t="shared" si="13"/>
        <v>2022</v>
      </c>
      <c r="M1182" s="282">
        <f t="shared" ca="1" si="14"/>
        <v>2</v>
      </c>
      <c r="N1182" s="282">
        <f>MONTH(Таблица10[[#This Row],[Дата погрузки]])</f>
        <v>3</v>
      </c>
      <c r="O1182" s="278" t="str">
        <f>Таблица10[[#This Row],[плательщик ЖД тариф]]</f>
        <v>ТрансКонтейнер</v>
      </c>
      <c r="P1182" s="278"/>
      <c r="Q1182" s="278"/>
      <c r="R1182" s="278"/>
      <c r="S1182" s="278"/>
      <c r="T1182" s="278"/>
      <c r="U1182" s="278"/>
      <c r="V1182" s="278"/>
      <c r="W1182" s="278"/>
      <c r="X1182" s="278"/>
      <c r="Y1182" s="278"/>
      <c r="Z1182" s="278"/>
    </row>
    <row r="1183" spans="1:26" ht="13.2">
      <c r="A1183" s="278" t="s">
        <v>2516</v>
      </c>
      <c r="B1183" s="281">
        <v>44644</v>
      </c>
      <c r="C1183" s="278" t="s">
        <v>2761</v>
      </c>
      <c r="D1183" s="278">
        <v>40</v>
      </c>
      <c r="E1183" s="278" t="s">
        <v>1539</v>
      </c>
      <c r="F1183" s="280">
        <v>0.375</v>
      </c>
      <c r="G1183" s="281">
        <v>44646</v>
      </c>
      <c r="H1183" s="278" t="s">
        <v>7</v>
      </c>
      <c r="I1183" s="4" t="s">
        <v>99</v>
      </c>
      <c r="J1183" s="278" t="s">
        <v>2512</v>
      </c>
      <c r="K1183" s="282">
        <f t="shared" si="12"/>
        <v>3</v>
      </c>
      <c r="L1183" s="278">
        <f t="shared" si="13"/>
        <v>2022</v>
      </c>
      <c r="M1183" s="282">
        <f t="shared" ca="1" si="14"/>
        <v>2</v>
      </c>
      <c r="N1183" s="282">
        <f>MONTH(Таблица10[[#This Row],[Дата погрузки]])</f>
        <v>3</v>
      </c>
      <c r="O1183" s="278" t="str">
        <f>Таблица10[[#This Row],[плательщик ЖД тариф]]</f>
        <v>ТрансКонтейнер</v>
      </c>
      <c r="P1183" s="278"/>
      <c r="Q1183" s="278"/>
      <c r="R1183" s="278"/>
      <c r="S1183" s="278"/>
      <c r="T1183" s="278"/>
      <c r="U1183" s="278"/>
      <c r="V1183" s="278"/>
      <c r="W1183" s="278"/>
      <c r="X1183" s="278"/>
      <c r="Y1183" s="278"/>
      <c r="Z1183" s="278"/>
    </row>
    <row r="1184" spans="1:26" ht="13.2">
      <c r="A1184" s="278" t="s">
        <v>2527</v>
      </c>
      <c r="B1184" s="281">
        <v>44644</v>
      </c>
      <c r="C1184" s="278" t="s">
        <v>2762</v>
      </c>
      <c r="D1184" s="278">
        <v>40</v>
      </c>
      <c r="E1184" s="278" t="s">
        <v>1537</v>
      </c>
      <c r="F1184" s="280">
        <v>0.41666666666666669</v>
      </c>
      <c r="G1184" s="281">
        <v>44646</v>
      </c>
      <c r="H1184" s="278" t="s">
        <v>7</v>
      </c>
      <c r="I1184" s="4" t="s">
        <v>99</v>
      </c>
      <c r="J1184" s="278" t="s">
        <v>2512</v>
      </c>
      <c r="K1184" s="282">
        <f t="shared" si="12"/>
        <v>3</v>
      </c>
      <c r="L1184" s="278">
        <f t="shared" si="13"/>
        <v>2022</v>
      </c>
      <c r="M1184" s="282">
        <f t="shared" ca="1" si="14"/>
        <v>2</v>
      </c>
      <c r="N1184" s="282">
        <f>MONTH(Таблица10[[#This Row],[Дата погрузки]])</f>
        <v>3</v>
      </c>
      <c r="O1184" s="278" t="str">
        <f>Таблица10[[#This Row],[плательщик ЖД тариф]]</f>
        <v>ТрансКонтейнер</v>
      </c>
      <c r="P1184" s="278"/>
      <c r="Q1184" s="278"/>
      <c r="R1184" s="278"/>
      <c r="S1184" s="278"/>
      <c r="T1184" s="278"/>
      <c r="U1184" s="278"/>
      <c r="V1184" s="278"/>
      <c r="W1184" s="278"/>
      <c r="X1184" s="278"/>
      <c r="Y1184" s="278"/>
      <c r="Z1184" s="278"/>
    </row>
    <row r="1185" spans="1:26" ht="13.2">
      <c r="A1185" s="278" t="s">
        <v>2703</v>
      </c>
      <c r="B1185" s="281">
        <v>44644</v>
      </c>
      <c r="C1185" s="278" t="s">
        <v>2763</v>
      </c>
      <c r="D1185" s="278">
        <v>40</v>
      </c>
      <c r="E1185" s="278" t="s">
        <v>1495</v>
      </c>
      <c r="F1185" s="280">
        <v>0.375</v>
      </c>
      <c r="G1185" s="281">
        <v>44646</v>
      </c>
      <c r="H1185" s="278" t="s">
        <v>7</v>
      </c>
      <c r="I1185" s="4" t="s">
        <v>99</v>
      </c>
      <c r="J1185" s="278" t="s">
        <v>2512</v>
      </c>
      <c r="K1185" s="282">
        <f t="shared" si="12"/>
        <v>3</v>
      </c>
      <c r="L1185" s="278">
        <f t="shared" si="13"/>
        <v>2022</v>
      </c>
      <c r="M1185" s="282">
        <f t="shared" ca="1" si="14"/>
        <v>2</v>
      </c>
      <c r="N1185" s="282">
        <f>MONTH(Таблица10[[#This Row],[Дата погрузки]])</f>
        <v>3</v>
      </c>
      <c r="O1185" s="278" t="str">
        <f>Таблица10[[#This Row],[плательщик ЖД тариф]]</f>
        <v>ТрансКонтейнер</v>
      </c>
      <c r="P1185" s="278"/>
      <c r="Q1185" s="278"/>
      <c r="R1185" s="278"/>
      <c r="S1185" s="278"/>
      <c r="T1185" s="278"/>
      <c r="U1185" s="278"/>
      <c r="V1185" s="278"/>
      <c r="W1185" s="278"/>
      <c r="X1185" s="278"/>
      <c r="Y1185" s="278"/>
      <c r="Z1185" s="278"/>
    </row>
    <row r="1186" spans="1:26" ht="13.2">
      <c r="A1186" s="278" t="s">
        <v>2534</v>
      </c>
      <c r="B1186" s="281">
        <v>44644</v>
      </c>
      <c r="C1186" s="278" t="s">
        <v>2764</v>
      </c>
      <c r="D1186" s="278">
        <v>40</v>
      </c>
      <c r="E1186" s="278" t="s">
        <v>1470</v>
      </c>
      <c r="F1186" s="280">
        <v>0.375</v>
      </c>
      <c r="G1186" s="281">
        <v>44646</v>
      </c>
      <c r="H1186" s="278" t="s">
        <v>7</v>
      </c>
      <c r="I1186" s="4" t="s">
        <v>99</v>
      </c>
      <c r="J1186" s="278" t="s">
        <v>2512</v>
      </c>
      <c r="K1186" s="282">
        <f t="shared" si="12"/>
        <v>3</v>
      </c>
      <c r="L1186" s="278">
        <f t="shared" si="13"/>
        <v>2022</v>
      </c>
      <c r="M1186" s="282">
        <f t="shared" ca="1" si="14"/>
        <v>2</v>
      </c>
      <c r="N1186" s="282">
        <f>MONTH(Таблица10[[#This Row],[Дата погрузки]])</f>
        <v>3</v>
      </c>
      <c r="O1186" s="278" t="str">
        <f>Таблица10[[#This Row],[плательщик ЖД тариф]]</f>
        <v>ТрансКонтейнер</v>
      </c>
      <c r="P1186" s="278"/>
      <c r="Q1186" s="278"/>
      <c r="R1186" s="278"/>
      <c r="S1186" s="278"/>
      <c r="T1186" s="278"/>
      <c r="U1186" s="278"/>
      <c r="V1186" s="278"/>
      <c r="W1186" s="278"/>
      <c r="X1186" s="278"/>
      <c r="Y1186" s="278"/>
      <c r="Z1186" s="278"/>
    </row>
    <row r="1187" spans="1:26" ht="13.2">
      <c r="A1187" s="278" t="s">
        <v>2520</v>
      </c>
      <c r="B1187" s="281">
        <v>44645</v>
      </c>
      <c r="C1187" s="278" t="s">
        <v>2765</v>
      </c>
      <c r="D1187" s="278">
        <v>40</v>
      </c>
      <c r="E1187" s="278" t="s">
        <v>1499</v>
      </c>
      <c r="F1187" s="280">
        <v>0.54166666666666663</v>
      </c>
      <c r="G1187" s="281">
        <v>44649</v>
      </c>
      <c r="H1187" s="278" t="s">
        <v>7</v>
      </c>
      <c r="I1187" s="4" t="s">
        <v>99</v>
      </c>
      <c r="J1187" s="278" t="s">
        <v>2512</v>
      </c>
      <c r="K1187" s="282">
        <f t="shared" si="12"/>
        <v>3</v>
      </c>
      <c r="L1187" s="278">
        <f t="shared" si="13"/>
        <v>2022</v>
      </c>
      <c r="M1187" s="282">
        <f t="shared" ca="1" si="14"/>
        <v>4</v>
      </c>
      <c r="N1187" s="282">
        <f>MONTH(Таблица10[[#This Row],[Дата погрузки]])</f>
        <v>3</v>
      </c>
      <c r="O1187" s="278" t="str">
        <f>Таблица10[[#This Row],[плательщик ЖД тариф]]</f>
        <v>ТрансКонтейнер</v>
      </c>
      <c r="P1187" s="278"/>
      <c r="Q1187" s="278"/>
      <c r="R1187" s="278"/>
      <c r="S1187" s="278"/>
      <c r="T1187" s="278"/>
      <c r="U1187" s="278"/>
      <c r="V1187" s="278"/>
      <c r="W1187" s="278"/>
      <c r="X1187" s="278"/>
      <c r="Y1187" s="278"/>
      <c r="Z1187" s="278"/>
    </row>
    <row r="1188" spans="1:26" ht="13.2">
      <c r="A1188" s="278" t="s">
        <v>2514</v>
      </c>
      <c r="B1188" s="281">
        <v>44645</v>
      </c>
      <c r="C1188" s="278" t="s">
        <v>2766</v>
      </c>
      <c r="D1188" s="278">
        <v>40</v>
      </c>
      <c r="E1188" s="278" t="s">
        <v>1597</v>
      </c>
      <c r="F1188" s="280">
        <v>0.5</v>
      </c>
      <c r="G1188" s="281">
        <v>44649</v>
      </c>
      <c r="H1188" s="278" t="s">
        <v>7</v>
      </c>
      <c r="I1188" s="4" t="s">
        <v>99</v>
      </c>
      <c r="J1188" s="278" t="s">
        <v>2512</v>
      </c>
      <c r="K1188" s="282">
        <f t="shared" si="12"/>
        <v>3</v>
      </c>
      <c r="L1188" s="278">
        <f t="shared" si="13"/>
        <v>2022</v>
      </c>
      <c r="M1188" s="282">
        <f t="shared" ca="1" si="14"/>
        <v>4</v>
      </c>
      <c r="N1188" s="282">
        <f>MONTH(Таблица10[[#This Row],[Дата погрузки]])</f>
        <v>3</v>
      </c>
      <c r="O1188" s="278" t="str">
        <f>Таблица10[[#This Row],[плательщик ЖД тариф]]</f>
        <v>ТрансКонтейнер</v>
      </c>
      <c r="P1188" s="278"/>
      <c r="Q1188" s="278"/>
      <c r="R1188" s="278"/>
      <c r="S1188" s="278"/>
      <c r="T1188" s="278"/>
      <c r="U1188" s="278"/>
      <c r="V1188" s="278"/>
      <c r="W1188" s="278"/>
      <c r="X1188" s="278"/>
      <c r="Y1188" s="278"/>
      <c r="Z1188" s="278"/>
    </row>
    <row r="1189" spans="1:26" ht="13.2">
      <c r="A1189" s="278" t="s">
        <v>2767</v>
      </c>
      <c r="B1189" s="281">
        <v>44645</v>
      </c>
      <c r="C1189" s="278" t="s">
        <v>2768</v>
      </c>
      <c r="D1189" s="278">
        <v>40</v>
      </c>
      <c r="E1189" s="278" t="s">
        <v>1568</v>
      </c>
      <c r="F1189" s="280"/>
      <c r="G1189" s="281">
        <v>44649</v>
      </c>
      <c r="H1189" s="278" t="s">
        <v>7</v>
      </c>
      <c r="I1189" s="4" t="s">
        <v>99</v>
      </c>
      <c r="J1189" s="278" t="s">
        <v>2512</v>
      </c>
      <c r="K1189" s="282">
        <f t="shared" si="12"/>
        <v>3</v>
      </c>
      <c r="L1189" s="278">
        <f t="shared" si="13"/>
        <v>2022</v>
      </c>
      <c r="M1189" s="282">
        <f t="shared" ca="1" si="14"/>
        <v>4</v>
      </c>
      <c r="N1189" s="282">
        <f>MONTH(Таблица10[[#This Row],[Дата погрузки]])</f>
        <v>3</v>
      </c>
      <c r="O1189" s="278" t="str">
        <f>Таблица10[[#This Row],[плательщик ЖД тариф]]</f>
        <v>ТрансКонтейнер</v>
      </c>
      <c r="P1189" s="278"/>
      <c r="Q1189" s="278"/>
      <c r="R1189" s="278"/>
      <c r="S1189" s="278"/>
      <c r="T1189" s="278"/>
      <c r="U1189" s="278"/>
      <c r="V1189" s="278"/>
      <c r="W1189" s="278"/>
      <c r="X1189" s="278"/>
      <c r="Y1189" s="278"/>
      <c r="Z1189" s="278"/>
    </row>
    <row r="1190" spans="1:26" ht="13.2">
      <c r="A1190" s="278" t="s">
        <v>2767</v>
      </c>
      <c r="B1190" s="281">
        <v>44645</v>
      </c>
      <c r="C1190" s="278" t="s">
        <v>2769</v>
      </c>
      <c r="D1190" s="278">
        <v>40</v>
      </c>
      <c r="E1190" s="278" t="s">
        <v>2770</v>
      </c>
      <c r="F1190" s="280"/>
      <c r="G1190" s="281">
        <v>44649</v>
      </c>
      <c r="H1190" s="278" t="s">
        <v>7</v>
      </c>
      <c r="I1190" s="4" t="s">
        <v>99</v>
      </c>
      <c r="J1190" s="278" t="s">
        <v>2512</v>
      </c>
      <c r="K1190" s="282">
        <f t="shared" si="12"/>
        <v>3</v>
      </c>
      <c r="L1190" s="278">
        <f t="shared" si="13"/>
        <v>2022</v>
      </c>
      <c r="M1190" s="282">
        <f t="shared" ca="1" si="14"/>
        <v>4</v>
      </c>
      <c r="N1190" s="282">
        <f>MONTH(Таблица10[[#This Row],[Дата погрузки]])</f>
        <v>3</v>
      </c>
      <c r="O1190" s="278" t="str">
        <f>Таблица10[[#This Row],[плательщик ЖД тариф]]</f>
        <v>ТрансКонтейнер</v>
      </c>
      <c r="P1190" s="278"/>
      <c r="Q1190" s="278"/>
      <c r="R1190" s="278"/>
      <c r="S1190" s="278"/>
      <c r="T1190" s="278"/>
      <c r="U1190" s="278"/>
      <c r="V1190" s="278"/>
      <c r="W1190" s="278"/>
      <c r="X1190" s="278"/>
      <c r="Y1190" s="278"/>
      <c r="Z1190" s="278"/>
    </row>
    <row r="1191" spans="1:26" ht="13.2">
      <c r="A1191" s="278" t="s">
        <v>2516</v>
      </c>
      <c r="B1191" s="281">
        <v>44645</v>
      </c>
      <c r="C1191" s="278" t="s">
        <v>2771</v>
      </c>
      <c r="D1191" s="278">
        <v>40</v>
      </c>
      <c r="E1191" s="278" t="s">
        <v>1507</v>
      </c>
      <c r="F1191" s="280">
        <v>0.58333333333333337</v>
      </c>
      <c r="G1191" s="281">
        <v>44650</v>
      </c>
      <c r="H1191" s="278" t="s">
        <v>2511</v>
      </c>
      <c r="I1191" s="278" t="s">
        <v>115</v>
      </c>
      <c r="J1191" s="278" t="s">
        <v>2512</v>
      </c>
      <c r="K1191" s="282">
        <f t="shared" si="12"/>
        <v>3</v>
      </c>
      <c r="L1191" s="278">
        <f t="shared" si="13"/>
        <v>2022</v>
      </c>
      <c r="M1191" s="282">
        <f t="shared" ca="1" si="14"/>
        <v>5</v>
      </c>
      <c r="N1191" s="282">
        <f>MONTH(Таблица10[[#This Row],[Дата погрузки]])</f>
        <v>3</v>
      </c>
      <c r="O1191" s="278" t="str">
        <f>Таблица10[[#This Row],[плательщик ЖД тариф]]</f>
        <v>РЖД БА</v>
      </c>
      <c r="P1191" s="278"/>
      <c r="Q1191" s="278"/>
      <c r="R1191" s="278"/>
      <c r="S1191" s="278"/>
      <c r="T1191" s="278"/>
      <c r="U1191" s="278"/>
      <c r="V1191" s="278"/>
      <c r="W1191" s="278"/>
      <c r="X1191" s="278"/>
      <c r="Y1191" s="278"/>
      <c r="Z1191" s="278"/>
    </row>
    <row r="1192" spans="1:26" ht="13.2">
      <c r="A1192" s="278" t="s">
        <v>2534</v>
      </c>
      <c r="B1192" s="281">
        <v>44645</v>
      </c>
      <c r="C1192" s="278" t="s">
        <v>2772</v>
      </c>
      <c r="D1192" s="278">
        <v>40</v>
      </c>
      <c r="E1192" s="278" t="s">
        <v>1524</v>
      </c>
      <c r="F1192" s="280"/>
      <c r="G1192" s="281">
        <v>44650</v>
      </c>
      <c r="H1192" s="278" t="s">
        <v>2511</v>
      </c>
      <c r="I1192" s="278" t="s">
        <v>115</v>
      </c>
      <c r="J1192" s="278" t="s">
        <v>2512</v>
      </c>
      <c r="K1192" s="282">
        <f t="shared" si="12"/>
        <v>3</v>
      </c>
      <c r="L1192" s="278">
        <f t="shared" si="13"/>
        <v>2022</v>
      </c>
      <c r="M1192" s="282">
        <f t="shared" ca="1" si="14"/>
        <v>5</v>
      </c>
      <c r="N1192" s="282">
        <f>MONTH(Таблица10[[#This Row],[Дата погрузки]])</f>
        <v>3</v>
      </c>
      <c r="O1192" s="278" t="str">
        <f>Таблица10[[#This Row],[плательщик ЖД тариф]]</f>
        <v>РЖД БА</v>
      </c>
      <c r="P1192" s="278"/>
      <c r="Q1192" s="278"/>
      <c r="R1192" s="278"/>
      <c r="S1192" s="278"/>
      <c r="T1192" s="278"/>
      <c r="U1192" s="278"/>
      <c r="V1192" s="278"/>
      <c r="W1192" s="278"/>
      <c r="X1192" s="278"/>
      <c r="Y1192" s="278"/>
      <c r="Z1192" s="278"/>
    </row>
    <row r="1193" spans="1:26" ht="13.2">
      <c r="A1193" s="278" t="s">
        <v>2534</v>
      </c>
      <c r="B1193" s="281">
        <v>44646</v>
      </c>
      <c r="C1193" s="278" t="s">
        <v>2773</v>
      </c>
      <c r="D1193" s="278">
        <v>40</v>
      </c>
      <c r="E1193" s="278" t="s">
        <v>1524</v>
      </c>
      <c r="F1193" s="280"/>
      <c r="G1193" s="281">
        <v>44652</v>
      </c>
      <c r="H1193" s="278" t="s">
        <v>2511</v>
      </c>
      <c r="I1193" s="278" t="s">
        <v>115</v>
      </c>
      <c r="J1193" s="278" t="s">
        <v>2512</v>
      </c>
      <c r="K1193" s="282">
        <f t="shared" si="12"/>
        <v>3</v>
      </c>
      <c r="L1193" s="278">
        <f t="shared" si="13"/>
        <v>2022</v>
      </c>
      <c r="M1193" s="282">
        <f t="shared" ca="1" si="14"/>
        <v>6</v>
      </c>
      <c r="N1193" s="282">
        <f>MONTH(Таблица10[[#This Row],[Дата погрузки]])</f>
        <v>3</v>
      </c>
      <c r="O1193" s="278" t="str">
        <f>Таблица10[[#This Row],[плательщик ЖД тариф]]</f>
        <v>РЖД БА</v>
      </c>
      <c r="P1193" s="278"/>
      <c r="Q1193" s="278"/>
      <c r="R1193" s="278"/>
      <c r="S1193" s="278"/>
      <c r="T1193" s="278"/>
      <c r="U1193" s="278"/>
      <c r="V1193" s="278"/>
      <c r="W1193" s="278"/>
      <c r="X1193" s="278"/>
      <c r="Y1193" s="278"/>
      <c r="Z1193" s="278"/>
    </row>
    <row r="1194" spans="1:26" ht="13.2">
      <c r="A1194" s="278" t="s">
        <v>2534</v>
      </c>
      <c r="B1194" s="281">
        <v>44646</v>
      </c>
      <c r="C1194" s="278" t="s">
        <v>2774</v>
      </c>
      <c r="D1194" s="278">
        <v>40</v>
      </c>
      <c r="E1194" s="278" t="s">
        <v>1524</v>
      </c>
      <c r="F1194" s="280"/>
      <c r="G1194" s="281">
        <v>44652</v>
      </c>
      <c r="H1194" s="278" t="s">
        <v>2511</v>
      </c>
      <c r="I1194" s="278" t="s">
        <v>115</v>
      </c>
      <c r="J1194" s="278" t="s">
        <v>2512</v>
      </c>
      <c r="K1194" s="282">
        <f t="shared" si="12"/>
        <v>3</v>
      </c>
      <c r="L1194" s="278">
        <f t="shared" si="13"/>
        <v>2022</v>
      </c>
      <c r="M1194" s="282">
        <f t="shared" ca="1" si="14"/>
        <v>6</v>
      </c>
      <c r="N1194" s="282">
        <f>MONTH(Таблица10[[#This Row],[Дата погрузки]])</f>
        <v>3</v>
      </c>
      <c r="O1194" s="278" t="str">
        <f>Таблица10[[#This Row],[плательщик ЖД тариф]]</f>
        <v>РЖД БА</v>
      </c>
      <c r="P1194" s="278"/>
      <c r="Q1194" s="278"/>
      <c r="R1194" s="278"/>
      <c r="S1194" s="278"/>
      <c r="T1194" s="278"/>
      <c r="U1194" s="278"/>
      <c r="V1194" s="278"/>
      <c r="W1194" s="278"/>
      <c r="X1194" s="278"/>
      <c r="Y1194" s="278"/>
      <c r="Z1194" s="278"/>
    </row>
    <row r="1195" spans="1:26" ht="13.2">
      <c r="A1195" s="278" t="s">
        <v>2518</v>
      </c>
      <c r="B1195" s="281">
        <v>44648</v>
      </c>
      <c r="C1195" s="278" t="s">
        <v>2775</v>
      </c>
      <c r="D1195" s="278">
        <v>40</v>
      </c>
      <c r="E1195" s="278" t="s">
        <v>2776</v>
      </c>
      <c r="F1195" s="280">
        <v>0.41666666666666669</v>
      </c>
      <c r="G1195" s="281">
        <v>44650</v>
      </c>
      <c r="H1195" s="278" t="s">
        <v>2511</v>
      </c>
      <c r="I1195" s="278" t="s">
        <v>115</v>
      </c>
      <c r="J1195" s="278" t="s">
        <v>2512</v>
      </c>
      <c r="K1195" s="282">
        <f t="shared" si="12"/>
        <v>3</v>
      </c>
      <c r="L1195" s="278">
        <f t="shared" si="13"/>
        <v>2022</v>
      </c>
      <c r="M1195" s="282">
        <f t="shared" ca="1" si="14"/>
        <v>2</v>
      </c>
      <c r="N1195" s="282">
        <f>MONTH(Таблица10[[#This Row],[Дата погрузки]])</f>
        <v>3</v>
      </c>
      <c r="O1195" s="278" t="str">
        <f>Таблица10[[#This Row],[плательщик ЖД тариф]]</f>
        <v>РЖД БА</v>
      </c>
      <c r="P1195" s="278"/>
      <c r="Q1195" s="278"/>
      <c r="R1195" s="278"/>
      <c r="S1195" s="278"/>
      <c r="T1195" s="278"/>
      <c r="U1195" s="278"/>
      <c r="V1195" s="278"/>
      <c r="W1195" s="278"/>
      <c r="X1195" s="278"/>
      <c r="Y1195" s="278"/>
      <c r="Z1195" s="278"/>
    </row>
    <row r="1196" spans="1:26" ht="13.2">
      <c r="A1196" s="278" t="s">
        <v>2520</v>
      </c>
      <c r="B1196" s="281">
        <v>44648</v>
      </c>
      <c r="C1196" s="278" t="s">
        <v>2777</v>
      </c>
      <c r="D1196" s="278">
        <v>40</v>
      </c>
      <c r="E1196" s="278" t="s">
        <v>2776</v>
      </c>
      <c r="F1196" s="280">
        <v>0.54166666666666663</v>
      </c>
      <c r="G1196" s="281">
        <v>44650</v>
      </c>
      <c r="H1196" s="278" t="s">
        <v>2511</v>
      </c>
      <c r="I1196" s="278" t="s">
        <v>115</v>
      </c>
      <c r="J1196" s="278" t="s">
        <v>2512</v>
      </c>
      <c r="K1196" s="282">
        <f t="shared" si="12"/>
        <v>3</v>
      </c>
      <c r="L1196" s="278">
        <f t="shared" si="13"/>
        <v>2022</v>
      </c>
      <c r="M1196" s="282">
        <f t="shared" ca="1" si="14"/>
        <v>2</v>
      </c>
      <c r="N1196" s="282">
        <f>MONTH(Таблица10[[#This Row],[Дата погрузки]])</f>
        <v>3</v>
      </c>
      <c r="O1196" s="278" t="str">
        <f>Таблица10[[#This Row],[плательщик ЖД тариф]]</f>
        <v>РЖД БА</v>
      </c>
      <c r="P1196" s="278"/>
      <c r="Q1196" s="278"/>
      <c r="R1196" s="278"/>
      <c r="S1196" s="278"/>
      <c r="T1196" s="278"/>
      <c r="U1196" s="278"/>
      <c r="V1196" s="278"/>
      <c r="W1196" s="278"/>
      <c r="X1196" s="278"/>
      <c r="Y1196" s="278"/>
      <c r="Z1196" s="278"/>
    </row>
    <row r="1197" spans="1:26" ht="13.2">
      <c r="A1197" s="278" t="s">
        <v>2514</v>
      </c>
      <c r="B1197" s="281">
        <v>44648</v>
      </c>
      <c r="C1197" s="278" t="s">
        <v>2778</v>
      </c>
      <c r="D1197" s="278">
        <v>40</v>
      </c>
      <c r="E1197" s="278" t="s">
        <v>1537</v>
      </c>
      <c r="F1197" s="280">
        <v>0.5</v>
      </c>
      <c r="G1197" s="281">
        <v>44650</v>
      </c>
      <c r="H1197" s="278" t="s">
        <v>7</v>
      </c>
      <c r="I1197" s="4" t="s">
        <v>99</v>
      </c>
      <c r="J1197" s="278" t="s">
        <v>2512</v>
      </c>
      <c r="K1197" s="282">
        <f t="shared" si="12"/>
        <v>3</v>
      </c>
      <c r="L1197" s="278">
        <f t="shared" si="13"/>
        <v>2022</v>
      </c>
      <c r="M1197" s="282">
        <f t="shared" ca="1" si="14"/>
        <v>2</v>
      </c>
      <c r="N1197" s="282">
        <f>MONTH(Таблица10[[#This Row],[Дата погрузки]])</f>
        <v>3</v>
      </c>
      <c r="O1197" s="278" t="str">
        <f>Таблица10[[#This Row],[плательщик ЖД тариф]]</f>
        <v>ТрансКонтейнер</v>
      </c>
      <c r="P1197" s="278"/>
      <c r="Q1197" s="278"/>
      <c r="R1197" s="278"/>
      <c r="S1197" s="278"/>
      <c r="T1197" s="278"/>
      <c r="U1197" s="278"/>
      <c r="V1197" s="278"/>
      <c r="W1197" s="278"/>
      <c r="X1197" s="278"/>
      <c r="Y1197" s="278"/>
      <c r="Z1197" s="278"/>
    </row>
    <row r="1198" spans="1:26" ht="13.2">
      <c r="A1198" s="278" t="s">
        <v>2767</v>
      </c>
      <c r="B1198" s="281">
        <v>44648</v>
      </c>
      <c r="C1198" s="278" t="s">
        <v>2779</v>
      </c>
      <c r="D1198" s="278">
        <v>40</v>
      </c>
      <c r="E1198" s="278" t="s">
        <v>1545</v>
      </c>
      <c r="F1198" s="280"/>
      <c r="G1198" s="281">
        <v>44650</v>
      </c>
      <c r="H1198" s="278" t="s">
        <v>7</v>
      </c>
      <c r="I1198" s="4" t="s">
        <v>99</v>
      </c>
      <c r="J1198" s="278" t="s">
        <v>2512</v>
      </c>
      <c r="K1198" s="282">
        <f t="shared" si="12"/>
        <v>3</v>
      </c>
      <c r="L1198" s="278">
        <f t="shared" si="13"/>
        <v>2022</v>
      </c>
      <c r="M1198" s="282">
        <f t="shared" ca="1" si="14"/>
        <v>2</v>
      </c>
      <c r="N1198" s="282">
        <f>MONTH(Таблица10[[#This Row],[Дата погрузки]])</f>
        <v>3</v>
      </c>
      <c r="O1198" s="278" t="str">
        <f>Таблица10[[#This Row],[плательщик ЖД тариф]]</f>
        <v>ТрансКонтейнер</v>
      </c>
      <c r="P1198" s="278"/>
      <c r="Q1198" s="278"/>
      <c r="R1198" s="278"/>
      <c r="S1198" s="278"/>
      <c r="T1198" s="278"/>
      <c r="U1198" s="278"/>
      <c r="V1198" s="278"/>
      <c r="W1198" s="278"/>
      <c r="X1198" s="278"/>
      <c r="Y1198" s="278"/>
      <c r="Z1198" s="278"/>
    </row>
    <row r="1199" spans="1:26" ht="13.2">
      <c r="A1199" s="278" t="s">
        <v>2539</v>
      </c>
      <c r="B1199" s="281">
        <v>44648</v>
      </c>
      <c r="C1199" s="278" t="s">
        <v>2780</v>
      </c>
      <c r="D1199" s="278">
        <v>40</v>
      </c>
      <c r="E1199" s="278" t="s">
        <v>1499</v>
      </c>
      <c r="F1199" s="280">
        <v>8.3333333333333329E-2</v>
      </c>
      <c r="G1199" s="281">
        <v>44650</v>
      </c>
      <c r="H1199" s="278" t="s">
        <v>7</v>
      </c>
      <c r="I1199" s="4" t="s">
        <v>99</v>
      </c>
      <c r="J1199" s="278" t="s">
        <v>2512</v>
      </c>
      <c r="K1199" s="282">
        <f t="shared" si="12"/>
        <v>3</v>
      </c>
      <c r="L1199" s="278">
        <f t="shared" si="13"/>
        <v>2022</v>
      </c>
      <c r="M1199" s="282">
        <f t="shared" ca="1" si="14"/>
        <v>2</v>
      </c>
      <c r="N1199" s="282">
        <f>MONTH(Таблица10[[#This Row],[Дата погрузки]])</f>
        <v>3</v>
      </c>
      <c r="O1199" s="278" t="str">
        <f>Таблица10[[#This Row],[плательщик ЖД тариф]]</f>
        <v>ТрансКонтейнер</v>
      </c>
      <c r="P1199" s="278"/>
      <c r="Q1199" s="278"/>
      <c r="R1199" s="278"/>
      <c r="S1199" s="278"/>
      <c r="T1199" s="278"/>
      <c r="U1199" s="278"/>
      <c r="V1199" s="278"/>
      <c r="W1199" s="278"/>
      <c r="X1199" s="278"/>
      <c r="Y1199" s="278"/>
      <c r="Z1199" s="278"/>
    </row>
    <row r="1200" spans="1:26" ht="13.2">
      <c r="A1200" s="278" t="s">
        <v>2534</v>
      </c>
      <c r="B1200" s="281">
        <v>44649</v>
      </c>
      <c r="C1200" s="278" t="s">
        <v>2781</v>
      </c>
      <c r="D1200" s="278">
        <v>40</v>
      </c>
      <c r="E1200" s="278" t="s">
        <v>2614</v>
      </c>
      <c r="F1200" s="280"/>
      <c r="G1200" s="281">
        <v>44650</v>
      </c>
      <c r="H1200" s="278" t="s">
        <v>7</v>
      </c>
      <c r="I1200" s="4" t="s">
        <v>99</v>
      </c>
      <c r="J1200" s="278" t="s">
        <v>2512</v>
      </c>
      <c r="K1200" s="282">
        <f t="shared" si="12"/>
        <v>3</v>
      </c>
      <c r="L1200" s="278">
        <f t="shared" si="13"/>
        <v>2022</v>
      </c>
      <c r="M1200" s="282">
        <f t="shared" ca="1" si="14"/>
        <v>1</v>
      </c>
      <c r="N1200" s="282">
        <f>MONTH(Таблица10[[#This Row],[Дата погрузки]])</f>
        <v>3</v>
      </c>
      <c r="O1200" s="278" t="str">
        <f>Таблица10[[#This Row],[плательщик ЖД тариф]]</f>
        <v>ТрансКонтейнер</v>
      </c>
      <c r="P1200" s="278"/>
      <c r="Q1200" s="278"/>
      <c r="R1200" s="278"/>
      <c r="S1200" s="278"/>
      <c r="T1200" s="278"/>
      <c r="U1200" s="278"/>
      <c r="V1200" s="278"/>
      <c r="W1200" s="278"/>
      <c r="X1200" s="278"/>
      <c r="Y1200" s="278"/>
      <c r="Z1200" s="278"/>
    </row>
    <row r="1201" spans="1:26" ht="13.2">
      <c r="A1201" s="278" t="s">
        <v>2518</v>
      </c>
      <c r="B1201" s="281">
        <v>44649</v>
      </c>
      <c r="C1201" s="278" t="s">
        <v>2782</v>
      </c>
      <c r="D1201" s="278">
        <v>40</v>
      </c>
      <c r="E1201" s="278" t="s">
        <v>1495</v>
      </c>
      <c r="F1201" s="280">
        <v>0.41666666666666669</v>
      </c>
      <c r="G1201" s="281">
        <v>44650</v>
      </c>
      <c r="H1201" s="278" t="s">
        <v>7</v>
      </c>
      <c r="I1201" s="4" t="s">
        <v>99</v>
      </c>
      <c r="J1201" s="278" t="s">
        <v>2512</v>
      </c>
      <c r="K1201" s="282">
        <f t="shared" si="12"/>
        <v>3</v>
      </c>
      <c r="L1201" s="278">
        <f t="shared" si="13"/>
        <v>2022</v>
      </c>
      <c r="M1201" s="282">
        <f t="shared" ca="1" si="14"/>
        <v>1</v>
      </c>
      <c r="N1201" s="282">
        <f>MONTH(Таблица10[[#This Row],[Дата погрузки]])</f>
        <v>3</v>
      </c>
      <c r="O1201" s="278" t="str">
        <f>Таблица10[[#This Row],[плательщик ЖД тариф]]</f>
        <v>ТрансКонтейнер</v>
      </c>
      <c r="P1201" s="278"/>
      <c r="Q1201" s="278"/>
      <c r="R1201" s="278"/>
      <c r="S1201" s="278"/>
      <c r="T1201" s="278"/>
      <c r="U1201" s="278"/>
      <c r="V1201" s="278"/>
      <c r="W1201" s="278"/>
      <c r="X1201" s="278"/>
      <c r="Y1201" s="278"/>
      <c r="Z1201" s="278"/>
    </row>
    <row r="1202" spans="1:26" ht="13.2">
      <c r="A1202" s="278" t="s">
        <v>2534</v>
      </c>
      <c r="B1202" s="281">
        <v>44649</v>
      </c>
      <c r="C1202" s="278" t="s">
        <v>2783</v>
      </c>
      <c r="D1202" s="278">
        <v>40</v>
      </c>
      <c r="E1202" s="278" t="s">
        <v>1470</v>
      </c>
      <c r="F1202" s="280">
        <v>0.375</v>
      </c>
      <c r="G1202" s="281">
        <v>44650</v>
      </c>
      <c r="H1202" s="278" t="s">
        <v>7</v>
      </c>
      <c r="I1202" s="4" t="s">
        <v>99</v>
      </c>
      <c r="J1202" s="278" t="s">
        <v>2512</v>
      </c>
      <c r="K1202" s="282">
        <f t="shared" si="12"/>
        <v>3</v>
      </c>
      <c r="L1202" s="278">
        <f t="shared" si="13"/>
        <v>2022</v>
      </c>
      <c r="M1202" s="282">
        <f t="shared" ca="1" si="14"/>
        <v>1</v>
      </c>
      <c r="N1202" s="282">
        <f>MONTH(Таблица10[[#This Row],[Дата погрузки]])</f>
        <v>3</v>
      </c>
      <c r="O1202" s="278" t="str">
        <f>Таблица10[[#This Row],[плательщик ЖД тариф]]</f>
        <v>ТрансКонтейнер</v>
      </c>
      <c r="P1202" s="278"/>
      <c r="Q1202" s="278"/>
      <c r="R1202" s="278"/>
      <c r="S1202" s="278"/>
      <c r="T1202" s="278"/>
      <c r="U1202" s="278"/>
      <c r="V1202" s="278"/>
      <c r="W1202" s="278"/>
      <c r="X1202" s="278"/>
      <c r="Y1202" s="278"/>
      <c r="Z1202" s="278"/>
    </row>
    <row r="1203" spans="1:26" ht="13.2">
      <c r="A1203" s="278" t="s">
        <v>2516</v>
      </c>
      <c r="B1203" s="281">
        <v>44649</v>
      </c>
      <c r="C1203" s="278" t="s">
        <v>2784</v>
      </c>
      <c r="D1203" s="278">
        <v>40</v>
      </c>
      <c r="E1203" s="278" t="s">
        <v>1537</v>
      </c>
      <c r="F1203" s="280">
        <v>0.58333333333333337</v>
      </c>
      <c r="G1203" s="281">
        <v>44650</v>
      </c>
      <c r="H1203" s="278" t="s">
        <v>7</v>
      </c>
      <c r="I1203" s="4" t="s">
        <v>99</v>
      </c>
      <c r="J1203" s="278" t="s">
        <v>2512</v>
      </c>
      <c r="K1203" s="282">
        <f t="shared" si="12"/>
        <v>3</v>
      </c>
      <c r="L1203" s="278">
        <f t="shared" si="13"/>
        <v>2022</v>
      </c>
      <c r="M1203" s="282">
        <f t="shared" ca="1" si="14"/>
        <v>1</v>
      </c>
      <c r="N1203" s="282">
        <f>MONTH(Таблица10[[#This Row],[Дата погрузки]])</f>
        <v>3</v>
      </c>
      <c r="O1203" s="278" t="str">
        <f>Таблица10[[#This Row],[плательщик ЖД тариф]]</f>
        <v>ТрансКонтейнер</v>
      </c>
      <c r="P1203" s="278"/>
      <c r="Q1203" s="278"/>
      <c r="R1203" s="278"/>
      <c r="S1203" s="278"/>
      <c r="T1203" s="278"/>
      <c r="U1203" s="278"/>
      <c r="V1203" s="278"/>
      <c r="W1203" s="278"/>
      <c r="X1203" s="278"/>
      <c r="Y1203" s="278"/>
      <c r="Z1203" s="278"/>
    </row>
    <row r="1204" spans="1:26" ht="13.2">
      <c r="A1204" s="278" t="s">
        <v>2785</v>
      </c>
      <c r="B1204" s="281">
        <v>44649</v>
      </c>
      <c r="C1204" s="278" t="s">
        <v>2786</v>
      </c>
      <c r="D1204" s="278">
        <v>40</v>
      </c>
      <c r="E1204" s="278" t="s">
        <v>2614</v>
      </c>
      <c r="F1204" s="280"/>
      <c r="G1204" s="281">
        <v>44654</v>
      </c>
      <c r="H1204" s="278" t="s">
        <v>7</v>
      </c>
      <c r="I1204" s="4" t="s">
        <v>99</v>
      </c>
      <c r="J1204" s="278" t="s">
        <v>2512</v>
      </c>
      <c r="K1204" s="282">
        <f t="shared" si="12"/>
        <v>3</v>
      </c>
      <c r="L1204" s="278">
        <f t="shared" si="13"/>
        <v>2022</v>
      </c>
      <c r="M1204" s="282">
        <f t="shared" ca="1" si="14"/>
        <v>5</v>
      </c>
      <c r="N1204" s="282">
        <f>MONTH(Таблица10[[#This Row],[Дата погрузки]])</f>
        <v>3</v>
      </c>
      <c r="O1204" s="278" t="str">
        <f>Таблица10[[#This Row],[плательщик ЖД тариф]]</f>
        <v>ТрансКонтейнер</v>
      </c>
      <c r="P1204" s="278"/>
      <c r="Q1204" s="278"/>
      <c r="R1204" s="278"/>
      <c r="S1204" s="278"/>
      <c r="T1204" s="278"/>
      <c r="U1204" s="278"/>
      <c r="V1204" s="278"/>
      <c r="W1204" s="278"/>
      <c r="X1204" s="278"/>
      <c r="Y1204" s="278"/>
      <c r="Z1204" s="278"/>
    </row>
    <row r="1205" spans="1:26" ht="13.2">
      <c r="A1205" s="278" t="s">
        <v>2747</v>
      </c>
      <c r="B1205" s="281">
        <v>44650</v>
      </c>
      <c r="C1205" s="278" t="s">
        <v>2787</v>
      </c>
      <c r="D1205" s="278">
        <v>40</v>
      </c>
      <c r="E1205" s="278" t="s">
        <v>1537</v>
      </c>
      <c r="F1205" s="280">
        <v>0.58333333333333337</v>
      </c>
      <c r="G1205" s="281">
        <v>44654</v>
      </c>
      <c r="H1205" s="278" t="s">
        <v>7</v>
      </c>
      <c r="I1205" s="4" t="s">
        <v>99</v>
      </c>
      <c r="J1205" s="278" t="s">
        <v>2512</v>
      </c>
      <c r="K1205" s="282">
        <f t="shared" si="12"/>
        <v>3</v>
      </c>
      <c r="L1205" s="278">
        <f t="shared" si="13"/>
        <v>2022</v>
      </c>
      <c r="M1205" s="282">
        <f t="shared" ca="1" si="14"/>
        <v>4</v>
      </c>
      <c r="N1205" s="282">
        <f>MONTH(Таблица10[[#This Row],[Дата погрузки]])</f>
        <v>3</v>
      </c>
      <c r="O1205" s="278" t="str">
        <f>Таблица10[[#This Row],[плательщик ЖД тариф]]</f>
        <v>ТрансКонтейнер</v>
      </c>
      <c r="P1205" s="278"/>
      <c r="Q1205" s="278"/>
      <c r="R1205" s="278"/>
      <c r="S1205" s="278"/>
      <c r="T1205" s="278"/>
      <c r="U1205" s="278"/>
      <c r="V1205" s="278"/>
      <c r="W1205" s="278"/>
      <c r="X1205" s="278"/>
      <c r="Y1205" s="278"/>
      <c r="Z1205" s="278"/>
    </row>
    <row r="1206" spans="1:26" ht="13.2">
      <c r="A1206" s="278" t="s">
        <v>2747</v>
      </c>
      <c r="B1206" s="281">
        <v>44650</v>
      </c>
      <c r="C1206" s="278" t="s">
        <v>2788</v>
      </c>
      <c r="D1206" s="278">
        <v>40</v>
      </c>
      <c r="E1206" s="278" t="s">
        <v>1516</v>
      </c>
      <c r="F1206" s="280">
        <v>0.375</v>
      </c>
      <c r="G1206" s="281">
        <v>44654</v>
      </c>
      <c r="H1206" s="278" t="s">
        <v>7</v>
      </c>
      <c r="I1206" s="4" t="s">
        <v>99</v>
      </c>
      <c r="J1206" s="278" t="s">
        <v>2512</v>
      </c>
      <c r="K1206" s="282">
        <f t="shared" si="12"/>
        <v>3</v>
      </c>
      <c r="L1206" s="278">
        <f t="shared" si="13"/>
        <v>2022</v>
      </c>
      <c r="M1206" s="282">
        <f t="shared" ca="1" si="14"/>
        <v>4</v>
      </c>
      <c r="N1206" s="282">
        <f>MONTH(Таблица10[[#This Row],[Дата погрузки]])</f>
        <v>3</v>
      </c>
      <c r="O1206" s="278" t="str">
        <f>Таблица10[[#This Row],[плательщик ЖД тариф]]</f>
        <v>ТрансКонтейнер</v>
      </c>
      <c r="P1206" s="278"/>
      <c r="Q1206" s="278"/>
      <c r="R1206" s="278"/>
      <c r="S1206" s="278"/>
      <c r="T1206" s="278"/>
      <c r="U1206" s="278"/>
      <c r="V1206" s="278"/>
      <c r="W1206" s="278"/>
      <c r="X1206" s="278"/>
      <c r="Y1206" s="278"/>
      <c r="Z1206" s="278"/>
    </row>
    <row r="1207" spans="1:26" ht="13.2">
      <c r="A1207" s="278" t="s">
        <v>2520</v>
      </c>
      <c r="B1207" s="281">
        <v>44650</v>
      </c>
      <c r="C1207" s="278" t="s">
        <v>2789</v>
      </c>
      <c r="D1207" s="278">
        <v>40</v>
      </c>
      <c r="E1207" s="278" t="s">
        <v>1499</v>
      </c>
      <c r="F1207" s="280">
        <v>0.54166666666666663</v>
      </c>
      <c r="G1207" s="281">
        <v>44654</v>
      </c>
      <c r="H1207" s="278" t="s">
        <v>7</v>
      </c>
      <c r="I1207" s="4" t="s">
        <v>99</v>
      </c>
      <c r="J1207" s="278" t="s">
        <v>2512</v>
      </c>
      <c r="K1207" s="282">
        <f t="shared" si="12"/>
        <v>3</v>
      </c>
      <c r="L1207" s="278">
        <f t="shared" si="13"/>
        <v>2022</v>
      </c>
      <c r="M1207" s="282">
        <f t="shared" ca="1" si="14"/>
        <v>4</v>
      </c>
      <c r="N1207" s="282">
        <f>MONTH(Таблица10[[#This Row],[Дата погрузки]])</f>
        <v>3</v>
      </c>
      <c r="O1207" s="278" t="str">
        <f>Таблица10[[#This Row],[плательщик ЖД тариф]]</f>
        <v>ТрансКонтейнер</v>
      </c>
      <c r="P1207" s="278"/>
      <c r="Q1207" s="278"/>
      <c r="R1207" s="278"/>
      <c r="S1207" s="278"/>
      <c r="T1207" s="278"/>
      <c r="U1207" s="278"/>
      <c r="V1207" s="278"/>
      <c r="W1207" s="278"/>
      <c r="X1207" s="278"/>
      <c r="Y1207" s="278"/>
      <c r="Z1207" s="278"/>
    </row>
    <row r="1208" spans="1:26" ht="13.2">
      <c r="A1208" s="278" t="s">
        <v>2534</v>
      </c>
      <c r="B1208" s="281">
        <v>44650</v>
      </c>
      <c r="C1208" s="278" t="s">
        <v>2790</v>
      </c>
      <c r="D1208" s="278">
        <v>40</v>
      </c>
      <c r="E1208" s="278" t="s">
        <v>1516</v>
      </c>
      <c r="F1208" s="280">
        <v>0.41666666666666669</v>
      </c>
      <c r="G1208" s="281">
        <v>44654</v>
      </c>
      <c r="H1208" s="278" t="s">
        <v>7</v>
      </c>
      <c r="I1208" s="4" t="s">
        <v>99</v>
      </c>
      <c r="J1208" s="278" t="s">
        <v>2512</v>
      </c>
      <c r="K1208" s="282">
        <f t="shared" si="12"/>
        <v>3</v>
      </c>
      <c r="L1208" s="278">
        <f t="shared" si="13"/>
        <v>2022</v>
      </c>
      <c r="M1208" s="282">
        <f t="shared" ca="1" si="14"/>
        <v>4</v>
      </c>
      <c r="N1208" s="282">
        <f>MONTH(Таблица10[[#This Row],[Дата погрузки]])</f>
        <v>3</v>
      </c>
      <c r="O1208" s="278" t="str">
        <f>Таблица10[[#This Row],[плательщик ЖД тариф]]</f>
        <v>ТрансКонтейнер</v>
      </c>
      <c r="P1208" s="278"/>
      <c r="Q1208" s="278"/>
      <c r="R1208" s="278"/>
      <c r="S1208" s="278"/>
      <c r="T1208" s="278"/>
      <c r="U1208" s="278"/>
      <c r="V1208" s="278"/>
      <c r="W1208" s="278"/>
      <c r="X1208" s="278"/>
      <c r="Y1208" s="278"/>
      <c r="Z1208" s="278"/>
    </row>
    <row r="1209" spans="1:26" ht="13.2">
      <c r="A1209" s="278" t="s">
        <v>2534</v>
      </c>
      <c r="B1209" s="281">
        <v>44650</v>
      </c>
      <c r="C1209" s="278" t="s">
        <v>2791</v>
      </c>
      <c r="D1209" s="278">
        <v>40</v>
      </c>
      <c r="E1209" s="278" t="s">
        <v>1539</v>
      </c>
      <c r="F1209" s="280"/>
      <c r="G1209" s="281">
        <v>44654</v>
      </c>
      <c r="H1209" s="278" t="s">
        <v>7</v>
      </c>
      <c r="I1209" s="4" t="s">
        <v>99</v>
      </c>
      <c r="J1209" s="278" t="s">
        <v>2512</v>
      </c>
      <c r="K1209" s="282">
        <f t="shared" si="12"/>
        <v>3</v>
      </c>
      <c r="L1209" s="278">
        <f t="shared" si="13"/>
        <v>2022</v>
      </c>
      <c r="M1209" s="282">
        <f t="shared" ca="1" si="14"/>
        <v>4</v>
      </c>
      <c r="N1209" s="282">
        <f>MONTH(Таблица10[[#This Row],[Дата погрузки]])</f>
        <v>3</v>
      </c>
      <c r="O1209" s="278" t="str">
        <f>Таблица10[[#This Row],[плательщик ЖД тариф]]</f>
        <v>ТрансКонтейнер</v>
      </c>
      <c r="P1209" s="278"/>
      <c r="Q1209" s="278"/>
      <c r="R1209" s="278"/>
      <c r="S1209" s="278"/>
      <c r="T1209" s="278"/>
      <c r="U1209" s="278"/>
      <c r="V1209" s="278"/>
      <c r="W1209" s="278"/>
      <c r="X1209" s="278"/>
      <c r="Y1209" s="278"/>
      <c r="Z1209" s="278"/>
    </row>
    <row r="1210" spans="1:26" ht="13.2">
      <c r="A1210" s="278" t="s">
        <v>2514</v>
      </c>
      <c r="B1210" s="281">
        <v>44650</v>
      </c>
      <c r="C1210" s="278" t="s">
        <v>2792</v>
      </c>
      <c r="D1210" s="278">
        <v>40</v>
      </c>
      <c r="E1210" s="278" t="s">
        <v>1516</v>
      </c>
      <c r="F1210" s="280">
        <v>0.41666666666666669</v>
      </c>
      <c r="G1210" s="281">
        <v>44654</v>
      </c>
      <c r="H1210" s="278" t="s">
        <v>7</v>
      </c>
      <c r="I1210" s="4" t="s">
        <v>99</v>
      </c>
      <c r="J1210" s="278" t="s">
        <v>2512</v>
      </c>
      <c r="K1210" s="282">
        <f t="shared" si="12"/>
        <v>3</v>
      </c>
      <c r="L1210" s="278">
        <f t="shared" si="13"/>
        <v>2022</v>
      </c>
      <c r="M1210" s="282">
        <f t="shared" ca="1" si="14"/>
        <v>4</v>
      </c>
      <c r="N1210" s="282">
        <f>MONTH(Таблица10[[#This Row],[Дата погрузки]])</f>
        <v>3</v>
      </c>
      <c r="O1210" s="278" t="str">
        <f>Таблица10[[#This Row],[плательщик ЖД тариф]]</f>
        <v>ТрансКонтейнер</v>
      </c>
      <c r="P1210" s="278"/>
      <c r="Q1210" s="278"/>
      <c r="R1210" s="278"/>
      <c r="S1210" s="278"/>
      <c r="T1210" s="278"/>
      <c r="U1210" s="278"/>
      <c r="V1210" s="278"/>
      <c r="W1210" s="278"/>
      <c r="X1210" s="278"/>
      <c r="Y1210" s="278"/>
      <c r="Z1210" s="278"/>
    </row>
    <row r="1211" spans="1:26" ht="13.2">
      <c r="A1211" s="278" t="s">
        <v>2609</v>
      </c>
      <c r="B1211" s="281">
        <v>44651</v>
      </c>
      <c r="C1211" s="278" t="s">
        <v>2793</v>
      </c>
      <c r="D1211" s="278">
        <v>40</v>
      </c>
      <c r="E1211" s="278" t="s">
        <v>1537</v>
      </c>
      <c r="F1211" s="280">
        <v>0.41666666666666669</v>
      </c>
      <c r="G1211" s="281">
        <v>44654</v>
      </c>
      <c r="H1211" s="278" t="s">
        <v>7</v>
      </c>
      <c r="I1211" s="4" t="s">
        <v>99</v>
      </c>
      <c r="J1211" s="278" t="s">
        <v>2512</v>
      </c>
      <c r="K1211" s="282">
        <f t="shared" si="12"/>
        <v>3</v>
      </c>
      <c r="L1211" s="278">
        <f t="shared" si="13"/>
        <v>2022</v>
      </c>
      <c r="M1211" s="282">
        <f t="shared" ca="1" si="14"/>
        <v>3</v>
      </c>
      <c r="N1211" s="282">
        <f>MONTH(Таблица10[[#This Row],[Дата погрузки]])</f>
        <v>3</v>
      </c>
      <c r="O1211" s="278" t="str">
        <f>Таблица10[[#This Row],[плательщик ЖД тариф]]</f>
        <v>ТрансКонтейнер</v>
      </c>
      <c r="P1211" s="278"/>
      <c r="Q1211" s="278"/>
      <c r="R1211" s="278"/>
      <c r="S1211" s="278"/>
      <c r="T1211" s="278"/>
      <c r="U1211" s="278"/>
      <c r="V1211" s="278"/>
      <c r="W1211" s="278"/>
      <c r="X1211" s="278"/>
      <c r="Y1211" s="278"/>
      <c r="Z1211" s="278"/>
    </row>
    <row r="1212" spans="1:26" ht="13.2">
      <c r="A1212" s="278" t="s">
        <v>2534</v>
      </c>
      <c r="B1212" s="281">
        <v>44651</v>
      </c>
      <c r="C1212" s="278" t="s">
        <v>2794</v>
      </c>
      <c r="D1212" s="278">
        <v>40</v>
      </c>
      <c r="E1212" s="278" t="s">
        <v>1501</v>
      </c>
      <c r="F1212" s="280"/>
      <c r="G1212" s="281">
        <v>44654</v>
      </c>
      <c r="H1212" s="278" t="s">
        <v>7</v>
      </c>
      <c r="I1212" s="4" t="s">
        <v>99</v>
      </c>
      <c r="J1212" s="278" t="s">
        <v>2512</v>
      </c>
      <c r="K1212" s="282">
        <f t="shared" si="12"/>
        <v>3</v>
      </c>
      <c r="L1212" s="278">
        <f t="shared" si="13"/>
        <v>2022</v>
      </c>
      <c r="M1212" s="282">
        <f t="shared" ca="1" si="14"/>
        <v>3</v>
      </c>
      <c r="N1212" s="282">
        <f>MONTH(Таблица10[[#This Row],[Дата погрузки]])</f>
        <v>3</v>
      </c>
      <c r="O1212" s="278" t="str">
        <f>Таблица10[[#This Row],[плательщик ЖД тариф]]</f>
        <v>ТрансКонтейнер</v>
      </c>
      <c r="P1212" s="278"/>
      <c r="Q1212" s="278"/>
      <c r="R1212" s="278"/>
      <c r="S1212" s="278"/>
      <c r="T1212" s="278"/>
      <c r="U1212" s="278"/>
      <c r="V1212" s="278"/>
      <c r="W1212" s="278"/>
      <c r="X1212" s="278"/>
      <c r="Y1212" s="278"/>
      <c r="Z1212" s="278"/>
    </row>
    <row r="1213" spans="1:26" ht="13.2">
      <c r="A1213" s="278" t="s">
        <v>2534</v>
      </c>
      <c r="B1213" s="281">
        <v>44651</v>
      </c>
      <c r="C1213" s="278" t="s">
        <v>2795</v>
      </c>
      <c r="D1213" s="278">
        <v>40</v>
      </c>
      <c r="E1213" s="278" t="s">
        <v>1501</v>
      </c>
      <c r="F1213" s="280">
        <v>0.375</v>
      </c>
      <c r="G1213" s="281">
        <v>44654</v>
      </c>
      <c r="H1213" s="278" t="s">
        <v>7</v>
      </c>
      <c r="I1213" s="4" t="s">
        <v>99</v>
      </c>
      <c r="J1213" s="278" t="s">
        <v>2512</v>
      </c>
      <c r="K1213" s="282">
        <f t="shared" si="12"/>
        <v>3</v>
      </c>
      <c r="L1213" s="278">
        <f t="shared" si="13"/>
        <v>2022</v>
      </c>
      <c r="M1213" s="282">
        <f t="shared" ca="1" si="14"/>
        <v>3</v>
      </c>
      <c r="N1213" s="282">
        <f>MONTH(Таблица10[[#This Row],[Дата погрузки]])</f>
        <v>3</v>
      </c>
      <c r="O1213" s="278" t="str">
        <f>Таблица10[[#This Row],[плательщик ЖД тариф]]</f>
        <v>ТрансКонтейнер</v>
      </c>
      <c r="P1213" s="278"/>
      <c r="Q1213" s="278"/>
      <c r="R1213" s="278"/>
      <c r="S1213" s="278"/>
      <c r="T1213" s="278"/>
      <c r="U1213" s="278"/>
      <c r="V1213" s="278"/>
      <c r="W1213" s="278"/>
      <c r="X1213" s="278"/>
      <c r="Y1213" s="278"/>
      <c r="Z1213" s="278"/>
    </row>
    <row r="1214" spans="1:26" ht="13.2">
      <c r="A1214" s="278" t="s">
        <v>2520</v>
      </c>
      <c r="B1214" s="281">
        <v>44651</v>
      </c>
      <c r="C1214" s="278" t="s">
        <v>2796</v>
      </c>
      <c r="D1214" s="278">
        <v>40</v>
      </c>
      <c r="E1214" s="278" t="s">
        <v>1501</v>
      </c>
      <c r="F1214" s="280">
        <v>0.54166666666666663</v>
      </c>
      <c r="G1214" s="281">
        <v>44654</v>
      </c>
      <c r="H1214" s="278" t="s">
        <v>7</v>
      </c>
      <c r="I1214" s="4" t="s">
        <v>99</v>
      </c>
      <c r="J1214" s="278" t="s">
        <v>2512</v>
      </c>
      <c r="K1214" s="282">
        <f t="shared" si="12"/>
        <v>3</v>
      </c>
      <c r="L1214" s="278">
        <f t="shared" si="13"/>
        <v>2022</v>
      </c>
      <c r="M1214" s="282">
        <f t="shared" ca="1" si="14"/>
        <v>3</v>
      </c>
      <c r="N1214" s="282">
        <f>MONTH(Таблица10[[#This Row],[Дата погрузки]])</f>
        <v>3</v>
      </c>
      <c r="O1214" s="278" t="str">
        <f>Таблица10[[#This Row],[плательщик ЖД тариф]]</f>
        <v>ТрансКонтейнер</v>
      </c>
      <c r="P1214" s="278"/>
      <c r="Q1214" s="278"/>
      <c r="R1214" s="278"/>
      <c r="S1214" s="278"/>
      <c r="T1214" s="278"/>
      <c r="U1214" s="278"/>
      <c r="V1214" s="278"/>
      <c r="W1214" s="278"/>
      <c r="X1214" s="278"/>
      <c r="Y1214" s="278"/>
      <c r="Z1214" s="278"/>
    </row>
    <row r="1215" spans="1:26" ht="13.2">
      <c r="A1215" s="278" t="s">
        <v>2534</v>
      </c>
      <c r="B1215" s="281">
        <v>44649</v>
      </c>
      <c r="C1215" s="278" t="s">
        <v>2797</v>
      </c>
      <c r="D1215" s="278">
        <v>40</v>
      </c>
      <c r="E1215" s="278" t="s">
        <v>1470</v>
      </c>
      <c r="F1215" s="280"/>
      <c r="G1215" s="281">
        <v>44657</v>
      </c>
      <c r="H1215" s="278" t="s">
        <v>7</v>
      </c>
      <c r="I1215" s="4" t="s">
        <v>99</v>
      </c>
      <c r="J1215" s="278" t="s">
        <v>2512</v>
      </c>
      <c r="K1215" s="282">
        <f t="shared" si="12"/>
        <v>3</v>
      </c>
      <c r="L1215" s="278">
        <f t="shared" si="13"/>
        <v>2022</v>
      </c>
      <c r="M1215" s="282">
        <f t="shared" ca="1" si="14"/>
        <v>8</v>
      </c>
      <c r="N1215" s="282">
        <f>MONTH(Таблица10[[#This Row],[Дата погрузки]])</f>
        <v>3</v>
      </c>
      <c r="O1215" s="278" t="str">
        <f>Таблица10[[#This Row],[плательщик ЖД тариф]]</f>
        <v>ТрансКонтейнер</v>
      </c>
      <c r="P1215" s="278"/>
      <c r="Q1215" s="278"/>
      <c r="R1215" s="278"/>
      <c r="S1215" s="278"/>
      <c r="T1215" s="278"/>
      <c r="U1215" s="278"/>
      <c r="V1215" s="278"/>
      <c r="W1215" s="278"/>
      <c r="X1215" s="278"/>
      <c r="Y1215" s="278"/>
      <c r="Z1215" s="278"/>
    </row>
    <row r="1216" spans="1:26" ht="13.2">
      <c r="A1216" s="278" t="s">
        <v>2798</v>
      </c>
      <c r="B1216" s="281">
        <v>44652</v>
      </c>
      <c r="C1216" s="278" t="s">
        <v>2799</v>
      </c>
      <c r="D1216" s="278">
        <v>40</v>
      </c>
      <c r="E1216" s="278" t="s">
        <v>1501</v>
      </c>
      <c r="F1216" s="280">
        <v>0.875</v>
      </c>
      <c r="G1216" s="281">
        <v>44657</v>
      </c>
      <c r="H1216" s="278" t="s">
        <v>7</v>
      </c>
      <c r="I1216" s="4" t="s">
        <v>99</v>
      </c>
      <c r="J1216" s="278" t="s">
        <v>2512</v>
      </c>
      <c r="K1216" s="282">
        <f t="shared" si="12"/>
        <v>4</v>
      </c>
      <c r="L1216" s="278">
        <f t="shared" si="13"/>
        <v>2022</v>
      </c>
      <c r="M1216" s="282">
        <f t="shared" ca="1" si="14"/>
        <v>5</v>
      </c>
      <c r="N1216" s="282">
        <f>MONTH(Таблица10[[#This Row],[Дата погрузки]])</f>
        <v>4</v>
      </c>
      <c r="O1216" s="278" t="str">
        <f>Таблица10[[#This Row],[плательщик ЖД тариф]]</f>
        <v>ТрансКонтейнер</v>
      </c>
      <c r="P1216" s="278"/>
      <c r="Q1216" s="278"/>
      <c r="R1216" s="278"/>
      <c r="S1216" s="278"/>
      <c r="T1216" s="278"/>
      <c r="U1216" s="278"/>
      <c r="V1216" s="278"/>
      <c r="W1216" s="278"/>
      <c r="X1216" s="278"/>
      <c r="Y1216" s="278"/>
      <c r="Z1216" s="278"/>
    </row>
    <row r="1217" spans="1:26" ht="13.2">
      <c r="A1217" s="278" t="s">
        <v>2514</v>
      </c>
      <c r="B1217" s="281">
        <v>44652</v>
      </c>
      <c r="C1217" s="278" t="s">
        <v>2800</v>
      </c>
      <c r="D1217" s="278">
        <v>40</v>
      </c>
      <c r="E1217" s="278" t="s">
        <v>1568</v>
      </c>
      <c r="F1217" s="280">
        <v>0.375</v>
      </c>
      <c r="G1217" s="281">
        <v>44657</v>
      </c>
      <c r="H1217" s="278" t="s">
        <v>7</v>
      </c>
      <c r="I1217" s="4" t="s">
        <v>99</v>
      </c>
      <c r="J1217" s="278" t="s">
        <v>2512</v>
      </c>
      <c r="K1217" s="282">
        <f t="shared" si="12"/>
        <v>4</v>
      </c>
      <c r="L1217" s="278">
        <f t="shared" si="13"/>
        <v>2022</v>
      </c>
      <c r="M1217" s="282">
        <f t="shared" ca="1" si="14"/>
        <v>5</v>
      </c>
      <c r="N1217" s="282">
        <f>MONTH(Таблица10[[#This Row],[Дата погрузки]])</f>
        <v>4</v>
      </c>
      <c r="O1217" s="278" t="str">
        <f>Таблица10[[#This Row],[плательщик ЖД тариф]]</f>
        <v>ТрансКонтейнер</v>
      </c>
      <c r="P1217" s="278"/>
      <c r="Q1217" s="278"/>
      <c r="R1217" s="278"/>
      <c r="S1217" s="278"/>
      <c r="T1217" s="278"/>
      <c r="U1217" s="278"/>
      <c r="V1217" s="278"/>
      <c r="W1217" s="278"/>
      <c r="X1217" s="278"/>
      <c r="Y1217" s="278"/>
      <c r="Z1217" s="278"/>
    </row>
    <row r="1218" spans="1:26" ht="13.2">
      <c r="A1218" s="278" t="s">
        <v>2520</v>
      </c>
      <c r="B1218" s="281">
        <v>44652</v>
      </c>
      <c r="C1218" s="278" t="s">
        <v>2801</v>
      </c>
      <c r="D1218" s="278">
        <v>40</v>
      </c>
      <c r="E1218" s="278" t="s">
        <v>1501</v>
      </c>
      <c r="F1218" s="280">
        <v>0.54166666666666663</v>
      </c>
      <c r="G1218" s="281">
        <v>44657</v>
      </c>
      <c r="H1218" s="278" t="s">
        <v>7</v>
      </c>
      <c r="I1218" s="4" t="s">
        <v>99</v>
      </c>
      <c r="J1218" s="278" t="s">
        <v>2512</v>
      </c>
      <c r="K1218" s="282">
        <f t="shared" si="12"/>
        <v>4</v>
      </c>
      <c r="L1218" s="278">
        <f t="shared" si="13"/>
        <v>2022</v>
      </c>
      <c r="M1218" s="282">
        <f t="shared" ca="1" si="14"/>
        <v>5</v>
      </c>
      <c r="N1218" s="282">
        <f>MONTH(Таблица10[[#This Row],[Дата погрузки]])</f>
        <v>4</v>
      </c>
      <c r="O1218" s="278" t="str">
        <f>Таблица10[[#This Row],[плательщик ЖД тариф]]</f>
        <v>ТрансКонтейнер</v>
      </c>
      <c r="P1218" s="278"/>
      <c r="Q1218" s="278"/>
      <c r="R1218" s="278"/>
      <c r="S1218" s="278"/>
      <c r="T1218" s="278"/>
      <c r="U1218" s="278"/>
      <c r="V1218" s="278"/>
      <c r="W1218" s="278"/>
      <c r="X1218" s="278"/>
      <c r="Y1218" s="278"/>
      <c r="Z1218" s="278"/>
    </row>
    <row r="1219" spans="1:26" ht="13.2">
      <c r="A1219" s="278" t="s">
        <v>2576</v>
      </c>
      <c r="B1219" s="281">
        <v>44652</v>
      </c>
      <c r="C1219" s="278" t="s">
        <v>2802</v>
      </c>
      <c r="D1219" s="278">
        <v>40</v>
      </c>
      <c r="E1219" s="278" t="s">
        <v>1537</v>
      </c>
      <c r="F1219" s="280">
        <v>0.625</v>
      </c>
      <c r="G1219" s="281">
        <v>44657</v>
      </c>
      <c r="H1219" s="278" t="s">
        <v>7</v>
      </c>
      <c r="I1219" s="4" t="s">
        <v>99</v>
      </c>
      <c r="J1219" s="278" t="s">
        <v>2512</v>
      </c>
      <c r="K1219" s="282">
        <f t="shared" si="12"/>
        <v>4</v>
      </c>
      <c r="L1219" s="278">
        <f t="shared" si="13"/>
        <v>2022</v>
      </c>
      <c r="M1219" s="282">
        <f t="shared" ca="1" si="14"/>
        <v>5</v>
      </c>
      <c r="N1219" s="282">
        <f>MONTH(Таблица10[[#This Row],[Дата погрузки]])</f>
        <v>4</v>
      </c>
      <c r="O1219" s="278" t="str">
        <f>Таблица10[[#This Row],[плательщик ЖД тариф]]</f>
        <v>ТрансКонтейнер</v>
      </c>
      <c r="P1219" s="278"/>
      <c r="Q1219" s="278"/>
      <c r="R1219" s="278"/>
      <c r="S1219" s="278"/>
      <c r="T1219" s="278"/>
      <c r="U1219" s="278"/>
      <c r="V1219" s="278"/>
      <c r="W1219" s="278"/>
      <c r="X1219" s="278"/>
      <c r="Y1219" s="278"/>
      <c r="Z1219" s="278"/>
    </row>
    <row r="1220" spans="1:26" ht="13.2">
      <c r="A1220" s="278" t="s">
        <v>2534</v>
      </c>
      <c r="B1220" s="281">
        <v>44652</v>
      </c>
      <c r="C1220" s="278" t="s">
        <v>2803</v>
      </c>
      <c r="D1220" s="278">
        <v>40</v>
      </c>
      <c r="E1220" s="278" t="s">
        <v>1501</v>
      </c>
      <c r="F1220" s="280"/>
      <c r="G1220" s="281">
        <v>44657</v>
      </c>
      <c r="H1220" s="278" t="s">
        <v>7</v>
      </c>
      <c r="I1220" s="4" t="s">
        <v>99</v>
      </c>
      <c r="J1220" s="278" t="s">
        <v>2512</v>
      </c>
      <c r="K1220" s="282">
        <f t="shared" si="12"/>
        <v>4</v>
      </c>
      <c r="L1220" s="278">
        <f t="shared" si="13"/>
        <v>2022</v>
      </c>
      <c r="M1220" s="282">
        <f t="shared" ca="1" si="14"/>
        <v>5</v>
      </c>
      <c r="N1220" s="282">
        <f>MONTH(Таблица10[[#This Row],[Дата погрузки]])</f>
        <v>4</v>
      </c>
      <c r="O1220" s="278" t="str">
        <f>Таблица10[[#This Row],[плательщик ЖД тариф]]</f>
        <v>ТрансКонтейнер</v>
      </c>
      <c r="P1220" s="278"/>
      <c r="Q1220" s="278"/>
      <c r="R1220" s="278"/>
      <c r="S1220" s="278"/>
      <c r="T1220" s="278"/>
      <c r="U1220" s="278"/>
      <c r="V1220" s="278"/>
      <c r="W1220" s="278"/>
      <c r="X1220" s="278"/>
      <c r="Y1220" s="278"/>
      <c r="Z1220" s="278"/>
    </row>
    <row r="1221" spans="1:26" ht="13.2">
      <c r="A1221" s="278" t="s">
        <v>2767</v>
      </c>
      <c r="B1221" s="281">
        <v>44652</v>
      </c>
      <c r="C1221" s="278" t="s">
        <v>2804</v>
      </c>
      <c r="D1221" s="278">
        <v>40</v>
      </c>
      <c r="E1221" s="278" t="s">
        <v>2805</v>
      </c>
      <c r="F1221" s="280"/>
      <c r="G1221" s="281">
        <v>44657</v>
      </c>
      <c r="H1221" s="278" t="s">
        <v>7</v>
      </c>
      <c r="I1221" s="4" t="s">
        <v>99</v>
      </c>
      <c r="J1221" s="278" t="s">
        <v>2512</v>
      </c>
      <c r="K1221" s="282">
        <f t="shared" si="12"/>
        <v>4</v>
      </c>
      <c r="L1221" s="278">
        <f t="shared" si="13"/>
        <v>2022</v>
      </c>
      <c r="M1221" s="282">
        <f t="shared" ca="1" si="14"/>
        <v>5</v>
      </c>
      <c r="N1221" s="282">
        <f>MONTH(Таблица10[[#This Row],[Дата погрузки]])</f>
        <v>4</v>
      </c>
      <c r="O1221" s="278" t="str">
        <f>Таблица10[[#This Row],[плательщик ЖД тариф]]</f>
        <v>ТрансКонтейнер</v>
      </c>
      <c r="P1221" s="278"/>
      <c r="Q1221" s="278"/>
      <c r="R1221" s="278"/>
      <c r="S1221" s="278"/>
      <c r="T1221" s="278"/>
      <c r="U1221" s="278"/>
      <c r="V1221" s="278"/>
      <c r="W1221" s="278"/>
      <c r="X1221" s="278"/>
      <c r="Y1221" s="278"/>
      <c r="Z1221" s="278"/>
    </row>
    <row r="1222" spans="1:26" ht="13.2">
      <c r="A1222" s="278" t="s">
        <v>2527</v>
      </c>
      <c r="B1222" s="281">
        <v>44652</v>
      </c>
      <c r="C1222" s="278" t="s">
        <v>2806</v>
      </c>
      <c r="D1222" s="278">
        <v>40</v>
      </c>
      <c r="E1222" s="278" t="s">
        <v>1568</v>
      </c>
      <c r="F1222" s="280">
        <v>0.45833333333333331</v>
      </c>
      <c r="G1222" s="281">
        <v>44657</v>
      </c>
      <c r="H1222" s="278" t="s">
        <v>7</v>
      </c>
      <c r="I1222" s="4" t="s">
        <v>99</v>
      </c>
      <c r="J1222" s="278" t="s">
        <v>2512</v>
      </c>
      <c r="K1222" s="282">
        <f t="shared" si="12"/>
        <v>4</v>
      </c>
      <c r="L1222" s="278">
        <f t="shared" si="13"/>
        <v>2022</v>
      </c>
      <c r="M1222" s="282">
        <f t="shared" ca="1" si="14"/>
        <v>5</v>
      </c>
      <c r="N1222" s="282">
        <f>MONTH(Таблица10[[#This Row],[Дата погрузки]])</f>
        <v>4</v>
      </c>
      <c r="O1222" s="278" t="str">
        <f>Таблица10[[#This Row],[плательщик ЖД тариф]]</f>
        <v>ТрансКонтейнер</v>
      </c>
      <c r="P1222" s="278"/>
      <c r="Q1222" s="278"/>
      <c r="R1222" s="278"/>
      <c r="S1222" s="278"/>
      <c r="T1222" s="278"/>
      <c r="U1222" s="278"/>
      <c r="V1222" s="278"/>
      <c r="W1222" s="278"/>
      <c r="X1222" s="278"/>
      <c r="Y1222" s="278"/>
      <c r="Z1222" s="278"/>
    </row>
    <row r="1223" spans="1:26" ht="13.2">
      <c r="A1223" s="278" t="s">
        <v>2798</v>
      </c>
      <c r="B1223" s="281">
        <v>44653</v>
      </c>
      <c r="C1223" s="278" t="s">
        <v>2807</v>
      </c>
      <c r="D1223" s="278">
        <v>40</v>
      </c>
      <c r="E1223" s="278" t="s">
        <v>5</v>
      </c>
      <c r="F1223" s="280">
        <v>0.75</v>
      </c>
      <c r="G1223" s="281">
        <v>44657</v>
      </c>
      <c r="H1223" s="278" t="s">
        <v>7</v>
      </c>
      <c r="I1223" s="4" t="s">
        <v>99</v>
      </c>
      <c r="J1223" s="278" t="s">
        <v>2512</v>
      </c>
      <c r="K1223" s="282">
        <f t="shared" si="12"/>
        <v>4</v>
      </c>
      <c r="L1223" s="278">
        <f t="shared" si="13"/>
        <v>2022</v>
      </c>
      <c r="M1223" s="282">
        <f t="shared" ca="1" si="14"/>
        <v>4</v>
      </c>
      <c r="N1223" s="282">
        <f>MONTH(Таблица10[[#This Row],[Дата погрузки]])</f>
        <v>4</v>
      </c>
      <c r="O1223" s="278" t="str">
        <f>Таблица10[[#This Row],[плательщик ЖД тариф]]</f>
        <v>ТрансКонтейнер</v>
      </c>
      <c r="P1223" s="278"/>
      <c r="Q1223" s="278"/>
      <c r="R1223" s="278"/>
      <c r="S1223" s="278"/>
      <c r="T1223" s="278"/>
      <c r="U1223" s="278"/>
      <c r="V1223" s="278"/>
      <c r="W1223" s="278"/>
      <c r="X1223" s="278"/>
      <c r="Y1223" s="278"/>
      <c r="Z1223" s="278"/>
    </row>
    <row r="1224" spans="1:26" ht="13.2">
      <c r="A1224" s="278" t="s">
        <v>2798</v>
      </c>
      <c r="B1224" s="281">
        <v>44653</v>
      </c>
      <c r="C1224" s="278" t="s">
        <v>2808</v>
      </c>
      <c r="D1224" s="278">
        <v>40</v>
      </c>
      <c r="E1224" s="278" t="s">
        <v>1539</v>
      </c>
      <c r="F1224" s="280">
        <v>0.45833333333333331</v>
      </c>
      <c r="G1224" s="281">
        <v>44657</v>
      </c>
      <c r="H1224" s="278" t="s">
        <v>7</v>
      </c>
      <c r="I1224" s="4" t="s">
        <v>99</v>
      </c>
      <c r="J1224" s="278" t="s">
        <v>2512</v>
      </c>
      <c r="K1224" s="282">
        <f t="shared" si="12"/>
        <v>4</v>
      </c>
      <c r="L1224" s="278">
        <f t="shared" si="13"/>
        <v>2022</v>
      </c>
      <c r="M1224" s="282">
        <f t="shared" ca="1" si="14"/>
        <v>4</v>
      </c>
      <c r="N1224" s="282">
        <f>MONTH(Таблица10[[#This Row],[Дата погрузки]])</f>
        <v>4</v>
      </c>
      <c r="O1224" s="278" t="str">
        <f>Таблица10[[#This Row],[плательщик ЖД тариф]]</f>
        <v>ТрансКонтейнер</v>
      </c>
      <c r="P1224" s="278"/>
      <c r="Q1224" s="278"/>
      <c r="R1224" s="278"/>
      <c r="S1224" s="278"/>
      <c r="T1224" s="278"/>
      <c r="U1224" s="278"/>
      <c r="V1224" s="278"/>
      <c r="W1224" s="278"/>
      <c r="X1224" s="278"/>
      <c r="Y1224" s="278"/>
      <c r="Z1224" s="278"/>
    </row>
    <row r="1225" spans="1:26" ht="13.2">
      <c r="A1225" s="278" t="s">
        <v>2534</v>
      </c>
      <c r="B1225" s="281">
        <v>44655</v>
      </c>
      <c r="C1225" s="278" t="s">
        <v>2809</v>
      </c>
      <c r="D1225" s="278">
        <v>40</v>
      </c>
      <c r="E1225" s="278" t="s">
        <v>1568</v>
      </c>
      <c r="F1225" s="280"/>
      <c r="G1225" s="281">
        <v>44657</v>
      </c>
      <c r="H1225" s="278" t="s">
        <v>7</v>
      </c>
      <c r="I1225" s="4" t="s">
        <v>99</v>
      </c>
      <c r="J1225" s="278" t="s">
        <v>2512</v>
      </c>
      <c r="K1225" s="282">
        <f t="shared" si="12"/>
        <v>4</v>
      </c>
      <c r="L1225" s="278">
        <f t="shared" si="13"/>
        <v>2022</v>
      </c>
      <c r="M1225" s="282">
        <f t="shared" ca="1" si="14"/>
        <v>2</v>
      </c>
      <c r="N1225" s="282">
        <f>MONTH(Таблица10[[#This Row],[Дата погрузки]])</f>
        <v>4</v>
      </c>
      <c r="O1225" s="278" t="str">
        <f>Таблица10[[#This Row],[плательщик ЖД тариф]]</f>
        <v>ТрансКонтейнер</v>
      </c>
      <c r="P1225" s="278"/>
      <c r="Q1225" s="278"/>
      <c r="R1225" s="278"/>
      <c r="S1225" s="278"/>
      <c r="T1225" s="278"/>
      <c r="U1225" s="278"/>
      <c r="V1225" s="278"/>
      <c r="W1225" s="278"/>
      <c r="X1225" s="278"/>
      <c r="Y1225" s="278"/>
      <c r="Z1225" s="278"/>
    </row>
    <row r="1226" spans="1:26" ht="13.2">
      <c r="A1226" s="278" t="s">
        <v>2514</v>
      </c>
      <c r="B1226" s="281">
        <v>44655</v>
      </c>
      <c r="C1226" s="278" t="s">
        <v>2810</v>
      </c>
      <c r="D1226" s="278">
        <v>40</v>
      </c>
      <c r="E1226" s="278" t="s">
        <v>1537</v>
      </c>
      <c r="F1226" s="280">
        <v>0.625</v>
      </c>
      <c r="G1226" s="281">
        <v>44657</v>
      </c>
      <c r="H1226" s="278" t="s">
        <v>7</v>
      </c>
      <c r="I1226" s="4" t="s">
        <v>99</v>
      </c>
      <c r="J1226" s="278" t="s">
        <v>2512</v>
      </c>
      <c r="K1226" s="282">
        <f t="shared" si="12"/>
        <v>4</v>
      </c>
      <c r="L1226" s="278">
        <f t="shared" si="13"/>
        <v>2022</v>
      </c>
      <c r="M1226" s="282">
        <f t="shared" ca="1" si="14"/>
        <v>2</v>
      </c>
      <c r="N1226" s="282">
        <f>MONTH(Таблица10[[#This Row],[Дата погрузки]])</f>
        <v>4</v>
      </c>
      <c r="O1226" s="278" t="str">
        <f>Таблица10[[#This Row],[плательщик ЖД тариф]]</f>
        <v>ТрансКонтейнер</v>
      </c>
      <c r="P1226" s="278"/>
      <c r="Q1226" s="278"/>
      <c r="R1226" s="278"/>
      <c r="S1226" s="278"/>
      <c r="T1226" s="278"/>
      <c r="U1226" s="278"/>
      <c r="V1226" s="278"/>
      <c r="W1226" s="278"/>
      <c r="X1226" s="278"/>
      <c r="Y1226" s="278"/>
      <c r="Z1226" s="278"/>
    </row>
    <row r="1227" spans="1:26" ht="13.2">
      <c r="A1227" s="278" t="s">
        <v>2798</v>
      </c>
      <c r="B1227" s="281">
        <v>44655</v>
      </c>
      <c r="C1227" s="278" t="s">
        <v>2811</v>
      </c>
      <c r="D1227" s="278">
        <v>40</v>
      </c>
      <c r="E1227" s="278" t="s">
        <v>1568</v>
      </c>
      <c r="F1227" s="280">
        <v>0.41666666666666669</v>
      </c>
      <c r="G1227" s="281">
        <v>44658</v>
      </c>
      <c r="H1227" s="278" t="s">
        <v>7</v>
      </c>
      <c r="I1227" s="4" t="s">
        <v>99</v>
      </c>
      <c r="J1227" s="278" t="s">
        <v>2512</v>
      </c>
      <c r="K1227" s="282">
        <f t="shared" si="12"/>
        <v>4</v>
      </c>
      <c r="L1227" s="278">
        <f t="shared" si="13"/>
        <v>2022</v>
      </c>
      <c r="M1227" s="282">
        <f t="shared" ca="1" si="14"/>
        <v>3</v>
      </c>
      <c r="N1227" s="282">
        <f>MONTH(Таблица10[[#This Row],[Дата погрузки]])</f>
        <v>4</v>
      </c>
      <c r="O1227" s="278" t="str">
        <f>Таблица10[[#This Row],[плательщик ЖД тариф]]</f>
        <v>ТрансКонтейнер</v>
      </c>
      <c r="P1227" s="278"/>
      <c r="Q1227" s="278"/>
      <c r="R1227" s="278"/>
      <c r="S1227" s="278"/>
      <c r="T1227" s="278"/>
      <c r="U1227" s="278"/>
      <c r="V1227" s="278"/>
      <c r="W1227" s="278"/>
      <c r="X1227" s="278"/>
      <c r="Y1227" s="278"/>
      <c r="Z1227" s="278"/>
    </row>
    <row r="1228" spans="1:26" ht="13.2">
      <c r="A1228" s="278" t="s">
        <v>2798</v>
      </c>
      <c r="B1228" s="281">
        <v>44656</v>
      </c>
      <c r="C1228" s="278" t="s">
        <v>2812</v>
      </c>
      <c r="D1228" s="278">
        <v>40</v>
      </c>
      <c r="E1228" s="278" t="s">
        <v>1763</v>
      </c>
      <c r="F1228" s="280">
        <v>0.875</v>
      </c>
      <c r="G1228" s="281">
        <v>44658</v>
      </c>
      <c r="H1228" s="278" t="s">
        <v>7</v>
      </c>
      <c r="I1228" s="4" t="s">
        <v>99</v>
      </c>
      <c r="J1228" s="278" t="s">
        <v>2512</v>
      </c>
      <c r="K1228" s="282">
        <f t="shared" si="12"/>
        <v>4</v>
      </c>
      <c r="L1228" s="278">
        <f t="shared" si="13"/>
        <v>2022</v>
      </c>
      <c r="M1228" s="282">
        <f t="shared" ca="1" si="14"/>
        <v>2</v>
      </c>
      <c r="N1228" s="282">
        <f>MONTH(Таблица10[[#This Row],[Дата погрузки]])</f>
        <v>4</v>
      </c>
      <c r="O1228" s="278" t="str">
        <f>Таблица10[[#This Row],[плательщик ЖД тариф]]</f>
        <v>ТрансКонтейнер</v>
      </c>
      <c r="P1228" s="278"/>
      <c r="Q1228" s="278"/>
      <c r="R1228" s="278"/>
      <c r="S1228" s="278"/>
      <c r="T1228" s="278"/>
      <c r="U1228" s="278"/>
      <c r="V1228" s="278"/>
      <c r="W1228" s="278"/>
      <c r="X1228" s="278"/>
      <c r="Y1228" s="278"/>
      <c r="Z1228" s="278"/>
    </row>
    <row r="1229" spans="1:26" ht="13.2">
      <c r="A1229" s="278" t="s">
        <v>2527</v>
      </c>
      <c r="B1229" s="281">
        <v>44656</v>
      </c>
      <c r="C1229" s="278" t="s">
        <v>2813</v>
      </c>
      <c r="D1229" s="278">
        <v>40</v>
      </c>
      <c r="E1229" s="278" t="s">
        <v>1763</v>
      </c>
      <c r="F1229" s="280">
        <v>0.33333333333333331</v>
      </c>
      <c r="G1229" s="281">
        <v>44658</v>
      </c>
      <c r="H1229" s="278" t="s">
        <v>7</v>
      </c>
      <c r="I1229" s="4" t="s">
        <v>99</v>
      </c>
      <c r="J1229" s="278" t="s">
        <v>2512</v>
      </c>
      <c r="K1229" s="282">
        <f t="shared" si="12"/>
        <v>4</v>
      </c>
      <c r="L1229" s="278">
        <f t="shared" si="13"/>
        <v>2022</v>
      </c>
      <c r="M1229" s="282">
        <f t="shared" ca="1" si="14"/>
        <v>2</v>
      </c>
      <c r="N1229" s="282">
        <f>MONTH(Таблица10[[#This Row],[Дата погрузки]])</f>
        <v>4</v>
      </c>
      <c r="O1229" s="278" t="str">
        <f>Таблица10[[#This Row],[плательщик ЖД тариф]]</f>
        <v>ТрансКонтейнер</v>
      </c>
      <c r="P1229" s="278"/>
      <c r="Q1229" s="278"/>
      <c r="R1229" s="278"/>
      <c r="S1229" s="278"/>
      <c r="T1229" s="278"/>
      <c r="U1229" s="278"/>
      <c r="V1229" s="278"/>
      <c r="W1229" s="278"/>
      <c r="X1229" s="278"/>
      <c r="Y1229" s="278"/>
      <c r="Z1229" s="278"/>
    </row>
    <row r="1230" spans="1:26" ht="13.2">
      <c r="A1230" s="278" t="s">
        <v>2514</v>
      </c>
      <c r="B1230" s="281">
        <v>44656</v>
      </c>
      <c r="C1230" s="278" t="s">
        <v>2814</v>
      </c>
      <c r="D1230" s="278">
        <v>40</v>
      </c>
      <c r="E1230" s="278" t="s">
        <v>1568</v>
      </c>
      <c r="F1230" s="280">
        <v>0.66666666666666663</v>
      </c>
      <c r="G1230" s="281">
        <v>44658</v>
      </c>
      <c r="H1230" s="278" t="s">
        <v>7</v>
      </c>
      <c r="I1230" s="4" t="s">
        <v>99</v>
      </c>
      <c r="J1230" s="278" t="s">
        <v>2512</v>
      </c>
      <c r="K1230" s="282">
        <f t="shared" si="12"/>
        <v>4</v>
      </c>
      <c r="L1230" s="278">
        <f t="shared" si="13"/>
        <v>2022</v>
      </c>
      <c r="M1230" s="282">
        <f t="shared" ca="1" si="14"/>
        <v>2</v>
      </c>
      <c r="N1230" s="282">
        <f>MONTH(Таблица10[[#This Row],[Дата погрузки]])</f>
        <v>4</v>
      </c>
      <c r="O1230" s="278" t="str">
        <f>Таблица10[[#This Row],[плательщик ЖД тариф]]</f>
        <v>ТрансКонтейнер</v>
      </c>
      <c r="P1230" s="278"/>
      <c r="Q1230" s="278"/>
      <c r="R1230" s="278"/>
      <c r="S1230" s="278"/>
      <c r="T1230" s="278"/>
      <c r="U1230" s="278"/>
      <c r="V1230" s="278"/>
      <c r="W1230" s="278"/>
      <c r="X1230" s="278"/>
      <c r="Y1230" s="278"/>
      <c r="Z1230" s="278"/>
    </row>
    <row r="1231" spans="1:26" ht="13.2">
      <c r="A1231" s="278" t="s">
        <v>2520</v>
      </c>
      <c r="B1231" s="281">
        <v>44656</v>
      </c>
      <c r="C1231" s="278" t="s">
        <v>2815</v>
      </c>
      <c r="D1231" s="278">
        <v>40</v>
      </c>
      <c r="E1231" s="278" t="s">
        <v>1537</v>
      </c>
      <c r="F1231" s="280">
        <v>0.54166666666666663</v>
      </c>
      <c r="G1231" s="281">
        <v>44658</v>
      </c>
      <c r="H1231" s="278" t="s">
        <v>7</v>
      </c>
      <c r="I1231" s="4" t="s">
        <v>99</v>
      </c>
      <c r="J1231" s="278" t="s">
        <v>2512</v>
      </c>
      <c r="K1231" s="282">
        <f t="shared" si="12"/>
        <v>4</v>
      </c>
      <c r="L1231" s="278">
        <f t="shared" si="13"/>
        <v>2022</v>
      </c>
      <c r="M1231" s="282">
        <f t="shared" ca="1" si="14"/>
        <v>2</v>
      </c>
      <c r="N1231" s="282">
        <f>MONTH(Таблица10[[#This Row],[Дата погрузки]])</f>
        <v>4</v>
      </c>
      <c r="O1231" s="278" t="str">
        <f>Таблица10[[#This Row],[плательщик ЖД тариф]]</f>
        <v>ТрансКонтейнер</v>
      </c>
      <c r="P1231" s="278"/>
      <c r="Q1231" s="278"/>
      <c r="R1231" s="278"/>
      <c r="S1231" s="278"/>
      <c r="T1231" s="278"/>
      <c r="U1231" s="278"/>
      <c r="V1231" s="278"/>
      <c r="W1231" s="278"/>
      <c r="X1231" s="278"/>
      <c r="Y1231" s="278"/>
      <c r="Z1231" s="278"/>
    </row>
    <row r="1232" spans="1:26" ht="13.2">
      <c r="A1232" s="278" t="s">
        <v>2518</v>
      </c>
      <c r="B1232" s="281">
        <v>44656</v>
      </c>
      <c r="C1232" s="278" t="s">
        <v>2816</v>
      </c>
      <c r="D1232" s="278">
        <v>40</v>
      </c>
      <c r="E1232" s="278" t="s">
        <v>1537</v>
      </c>
      <c r="F1232" s="280">
        <v>0.41666666666666669</v>
      </c>
      <c r="G1232" s="281">
        <v>44658</v>
      </c>
      <c r="H1232" s="278" t="s">
        <v>7</v>
      </c>
      <c r="I1232" s="4" t="s">
        <v>99</v>
      </c>
      <c r="J1232" s="278" t="s">
        <v>2512</v>
      </c>
      <c r="K1232" s="282">
        <f t="shared" si="12"/>
        <v>4</v>
      </c>
      <c r="L1232" s="278">
        <f t="shared" si="13"/>
        <v>2022</v>
      </c>
      <c r="M1232" s="282">
        <f t="shared" ca="1" si="14"/>
        <v>2</v>
      </c>
      <c r="N1232" s="282">
        <f>MONTH(Таблица10[[#This Row],[Дата погрузки]])</f>
        <v>4</v>
      </c>
      <c r="O1232" s="278" t="str">
        <f>Таблица10[[#This Row],[плательщик ЖД тариф]]</f>
        <v>ТрансКонтейнер</v>
      </c>
      <c r="P1232" s="278"/>
      <c r="Q1232" s="278"/>
      <c r="R1232" s="278"/>
      <c r="S1232" s="278"/>
      <c r="T1232" s="278"/>
      <c r="U1232" s="278"/>
      <c r="V1232" s="278"/>
      <c r="W1232" s="278"/>
      <c r="X1232" s="278"/>
      <c r="Y1232" s="278"/>
      <c r="Z1232" s="278"/>
    </row>
    <row r="1233" spans="1:26" ht="13.2">
      <c r="A1233" s="278" t="s">
        <v>2534</v>
      </c>
      <c r="B1233" s="281">
        <v>44656</v>
      </c>
      <c r="C1233" s="278" t="s">
        <v>2817</v>
      </c>
      <c r="D1233" s="278">
        <v>40</v>
      </c>
      <c r="E1233" s="278" t="s">
        <v>1568</v>
      </c>
      <c r="F1233" s="280"/>
      <c r="G1233" s="281">
        <v>44658</v>
      </c>
      <c r="H1233" s="278" t="s">
        <v>7</v>
      </c>
      <c r="I1233" s="4" t="s">
        <v>99</v>
      </c>
      <c r="J1233" s="278" t="s">
        <v>2512</v>
      </c>
      <c r="K1233" s="282">
        <f t="shared" si="12"/>
        <v>4</v>
      </c>
      <c r="L1233" s="278">
        <f t="shared" si="13"/>
        <v>2022</v>
      </c>
      <c r="M1233" s="282">
        <f t="shared" ca="1" si="14"/>
        <v>2</v>
      </c>
      <c r="N1233" s="282">
        <f>MONTH(Таблица10[[#This Row],[Дата погрузки]])</f>
        <v>4</v>
      </c>
      <c r="O1233" s="278" t="str">
        <f>Таблица10[[#This Row],[плательщик ЖД тариф]]</f>
        <v>ТрансКонтейнер</v>
      </c>
      <c r="P1233" s="278"/>
      <c r="Q1233" s="278"/>
      <c r="R1233" s="278"/>
      <c r="S1233" s="278"/>
      <c r="T1233" s="278"/>
      <c r="U1233" s="278"/>
      <c r="V1233" s="278"/>
      <c r="W1233" s="278"/>
      <c r="X1233" s="278"/>
      <c r="Y1233" s="278"/>
      <c r="Z1233" s="278"/>
    </row>
    <row r="1234" spans="1:26" ht="13.2">
      <c r="A1234" s="278" t="s">
        <v>2530</v>
      </c>
      <c r="B1234" s="281">
        <v>44656</v>
      </c>
      <c r="C1234" s="278" t="s">
        <v>2818</v>
      </c>
      <c r="D1234" s="278">
        <v>40</v>
      </c>
      <c r="E1234" s="278" t="s">
        <v>1537</v>
      </c>
      <c r="F1234" s="280"/>
      <c r="G1234" s="281">
        <v>44658</v>
      </c>
      <c r="H1234" s="278" t="s">
        <v>7</v>
      </c>
      <c r="I1234" s="4" t="s">
        <v>99</v>
      </c>
      <c r="J1234" s="278" t="s">
        <v>2512</v>
      </c>
      <c r="K1234" s="282">
        <f t="shared" si="12"/>
        <v>4</v>
      </c>
      <c r="L1234" s="278">
        <f t="shared" si="13"/>
        <v>2022</v>
      </c>
      <c r="M1234" s="282">
        <f t="shared" ca="1" si="14"/>
        <v>2</v>
      </c>
      <c r="N1234" s="282">
        <f>MONTH(Таблица10[[#This Row],[Дата погрузки]])</f>
        <v>4</v>
      </c>
      <c r="O1234" s="278" t="str">
        <f>Таблица10[[#This Row],[плательщик ЖД тариф]]</f>
        <v>ТрансКонтейнер</v>
      </c>
      <c r="P1234" s="278"/>
      <c r="Q1234" s="278"/>
      <c r="R1234" s="278"/>
      <c r="S1234" s="278"/>
      <c r="T1234" s="278"/>
      <c r="U1234" s="278"/>
      <c r="V1234" s="278"/>
      <c r="W1234" s="278"/>
      <c r="X1234" s="278"/>
      <c r="Y1234" s="278"/>
      <c r="Z1234" s="278"/>
    </row>
    <row r="1235" spans="1:26" ht="13.2">
      <c r="A1235" s="278" t="s">
        <v>2798</v>
      </c>
      <c r="B1235" s="281">
        <v>44657</v>
      </c>
      <c r="C1235" s="278" t="s">
        <v>2819</v>
      </c>
      <c r="D1235" s="278">
        <v>40</v>
      </c>
      <c r="E1235" s="278" t="s">
        <v>1539</v>
      </c>
      <c r="F1235" s="280">
        <v>0.95833333333333337</v>
      </c>
      <c r="G1235" s="281">
        <v>44658</v>
      </c>
      <c r="H1235" s="278" t="s">
        <v>7</v>
      </c>
      <c r="I1235" s="4" t="s">
        <v>99</v>
      </c>
      <c r="J1235" s="278" t="s">
        <v>2512</v>
      </c>
      <c r="K1235" s="282">
        <f t="shared" si="12"/>
        <v>4</v>
      </c>
      <c r="L1235" s="278">
        <f t="shared" si="13"/>
        <v>2022</v>
      </c>
      <c r="M1235" s="282">
        <f t="shared" ca="1" si="14"/>
        <v>1</v>
      </c>
      <c r="N1235" s="282">
        <f>MONTH(Таблица10[[#This Row],[Дата погрузки]])</f>
        <v>4</v>
      </c>
      <c r="O1235" s="278" t="str">
        <f>Таблица10[[#This Row],[плательщик ЖД тариф]]</f>
        <v>ТрансКонтейнер</v>
      </c>
      <c r="P1235" s="278"/>
      <c r="Q1235" s="278"/>
      <c r="R1235" s="278"/>
      <c r="S1235" s="278"/>
      <c r="T1235" s="278"/>
      <c r="U1235" s="278"/>
      <c r="V1235" s="278"/>
      <c r="W1235" s="278"/>
      <c r="X1235" s="278"/>
      <c r="Y1235" s="278"/>
      <c r="Z1235" s="278"/>
    </row>
    <row r="1236" spans="1:26" ht="13.2">
      <c r="A1236" s="278" t="s">
        <v>2820</v>
      </c>
      <c r="B1236" s="281">
        <v>44657</v>
      </c>
      <c r="C1236" s="278" t="s">
        <v>2821</v>
      </c>
      <c r="D1236" s="278">
        <v>40</v>
      </c>
      <c r="E1236" s="278" t="s">
        <v>2365</v>
      </c>
      <c r="F1236" s="280">
        <v>0.41666666666666669</v>
      </c>
      <c r="G1236" s="281">
        <v>44658</v>
      </c>
      <c r="H1236" s="278" t="s">
        <v>7</v>
      </c>
      <c r="I1236" s="4" t="s">
        <v>99</v>
      </c>
      <c r="J1236" s="278" t="s">
        <v>2512</v>
      </c>
      <c r="K1236" s="282">
        <f t="shared" si="12"/>
        <v>4</v>
      </c>
      <c r="L1236" s="278">
        <f t="shared" si="13"/>
        <v>2022</v>
      </c>
      <c r="M1236" s="282">
        <f t="shared" ca="1" si="14"/>
        <v>1</v>
      </c>
      <c r="N1236" s="282">
        <f>MONTH(Таблица10[[#This Row],[Дата погрузки]])</f>
        <v>4</v>
      </c>
      <c r="O1236" s="278" t="str">
        <f>Таблица10[[#This Row],[плательщик ЖД тариф]]</f>
        <v>ТрансКонтейнер</v>
      </c>
      <c r="P1236" s="278"/>
      <c r="Q1236" s="278"/>
      <c r="R1236" s="278"/>
      <c r="S1236" s="278"/>
      <c r="T1236" s="278"/>
      <c r="U1236" s="278"/>
      <c r="V1236" s="278"/>
      <c r="W1236" s="278"/>
      <c r="X1236" s="278"/>
      <c r="Y1236" s="278"/>
      <c r="Z1236" s="278"/>
    </row>
    <row r="1237" spans="1:26" ht="13.2">
      <c r="A1237" s="278" t="s">
        <v>2520</v>
      </c>
      <c r="B1237" s="281">
        <v>44657</v>
      </c>
      <c r="C1237" s="278" t="s">
        <v>2822</v>
      </c>
      <c r="D1237" s="278">
        <v>40</v>
      </c>
      <c r="E1237" s="278" t="s">
        <v>1537</v>
      </c>
      <c r="F1237" s="280">
        <v>0.54166666666666663</v>
      </c>
      <c r="G1237" s="281">
        <v>44658</v>
      </c>
      <c r="H1237" s="278" t="s">
        <v>7</v>
      </c>
      <c r="I1237" s="4" t="s">
        <v>99</v>
      </c>
      <c r="J1237" s="278" t="s">
        <v>2512</v>
      </c>
      <c r="K1237" s="282">
        <f t="shared" si="12"/>
        <v>4</v>
      </c>
      <c r="L1237" s="278">
        <f t="shared" si="13"/>
        <v>2022</v>
      </c>
      <c r="M1237" s="282">
        <f t="shared" ca="1" si="14"/>
        <v>1</v>
      </c>
      <c r="N1237" s="282">
        <f>MONTH(Таблица10[[#This Row],[Дата погрузки]])</f>
        <v>4</v>
      </c>
      <c r="O1237" s="278" t="str">
        <f>Таблица10[[#This Row],[плательщик ЖД тариф]]</f>
        <v>ТрансКонтейнер</v>
      </c>
      <c r="P1237" s="278"/>
      <c r="Q1237" s="278"/>
      <c r="R1237" s="278"/>
      <c r="S1237" s="278"/>
      <c r="T1237" s="278"/>
      <c r="U1237" s="278"/>
      <c r="V1237" s="278"/>
      <c r="W1237" s="278"/>
      <c r="X1237" s="278"/>
      <c r="Y1237" s="278"/>
      <c r="Z1237" s="278"/>
    </row>
    <row r="1238" spans="1:26" ht="13.2">
      <c r="A1238" s="278" t="s">
        <v>2767</v>
      </c>
      <c r="B1238" s="281">
        <v>44657</v>
      </c>
      <c r="C1238" s="278" t="s">
        <v>2823</v>
      </c>
      <c r="D1238" s="278">
        <v>40</v>
      </c>
      <c r="E1238" s="278" t="s">
        <v>2824</v>
      </c>
      <c r="F1238" s="280"/>
      <c r="G1238" s="281">
        <v>44658</v>
      </c>
      <c r="H1238" s="278" t="s">
        <v>7</v>
      </c>
      <c r="I1238" s="4" t="s">
        <v>99</v>
      </c>
      <c r="J1238" s="278" t="s">
        <v>2512</v>
      </c>
      <c r="K1238" s="282">
        <f t="shared" si="12"/>
        <v>4</v>
      </c>
      <c r="L1238" s="278">
        <f t="shared" si="13"/>
        <v>2022</v>
      </c>
      <c r="M1238" s="282">
        <f t="shared" ca="1" si="14"/>
        <v>1</v>
      </c>
      <c r="N1238" s="282">
        <f>MONTH(Таблица10[[#This Row],[Дата погрузки]])</f>
        <v>4</v>
      </c>
      <c r="O1238" s="278" t="str">
        <f>Таблица10[[#This Row],[плательщик ЖД тариф]]</f>
        <v>ТрансКонтейнер</v>
      </c>
      <c r="P1238" s="278"/>
      <c r="Q1238" s="278"/>
      <c r="R1238" s="278"/>
      <c r="S1238" s="278"/>
      <c r="T1238" s="278"/>
      <c r="U1238" s="278"/>
      <c r="V1238" s="278"/>
      <c r="W1238" s="278"/>
      <c r="X1238" s="278"/>
      <c r="Y1238" s="278"/>
      <c r="Z1238" s="278"/>
    </row>
    <row r="1239" spans="1:26" ht="13.2">
      <c r="A1239" s="278" t="s">
        <v>2798</v>
      </c>
      <c r="B1239" s="281">
        <v>44658</v>
      </c>
      <c r="C1239" s="278" t="s">
        <v>2825</v>
      </c>
      <c r="D1239" s="278">
        <v>40</v>
      </c>
      <c r="E1239" s="278" t="s">
        <v>1539</v>
      </c>
      <c r="F1239" s="280">
        <v>0.70833333333333337</v>
      </c>
      <c r="G1239" s="281">
        <v>44661</v>
      </c>
      <c r="H1239" s="278" t="s">
        <v>7</v>
      </c>
      <c r="I1239" s="4" t="s">
        <v>99</v>
      </c>
      <c r="J1239" s="278" t="s">
        <v>2512</v>
      </c>
      <c r="K1239" s="282">
        <f t="shared" si="12"/>
        <v>4</v>
      </c>
      <c r="L1239" s="278">
        <f t="shared" si="13"/>
        <v>2022</v>
      </c>
      <c r="M1239" s="282">
        <f t="shared" ca="1" si="14"/>
        <v>3</v>
      </c>
      <c r="N1239" s="282">
        <f>MONTH(Таблица10[[#This Row],[Дата погрузки]])</f>
        <v>4</v>
      </c>
      <c r="O1239" s="278" t="str">
        <f>Таблица10[[#This Row],[плательщик ЖД тариф]]</f>
        <v>ТрансКонтейнер</v>
      </c>
      <c r="P1239" s="278"/>
      <c r="Q1239" s="278"/>
      <c r="R1239" s="278"/>
      <c r="S1239" s="278"/>
      <c r="T1239" s="278"/>
      <c r="U1239" s="278"/>
      <c r="V1239" s="278"/>
      <c r="W1239" s="278"/>
      <c r="X1239" s="278"/>
      <c r="Y1239" s="278"/>
      <c r="Z1239" s="278"/>
    </row>
    <row r="1240" spans="1:26" ht="13.2">
      <c r="A1240" s="278" t="s">
        <v>2534</v>
      </c>
      <c r="B1240" s="281">
        <v>44658</v>
      </c>
      <c r="C1240" s="278" t="s">
        <v>2826</v>
      </c>
      <c r="D1240" s="278">
        <v>40</v>
      </c>
      <c r="E1240" s="278" t="s">
        <v>1499</v>
      </c>
      <c r="F1240" s="280">
        <v>0.58333333333333337</v>
      </c>
      <c r="G1240" s="281">
        <v>44661</v>
      </c>
      <c r="H1240" s="278" t="s">
        <v>7</v>
      </c>
      <c r="I1240" s="4" t="s">
        <v>99</v>
      </c>
      <c r="J1240" s="278" t="s">
        <v>2512</v>
      </c>
      <c r="K1240" s="282">
        <f t="shared" si="12"/>
        <v>4</v>
      </c>
      <c r="L1240" s="278">
        <f t="shared" si="13"/>
        <v>2022</v>
      </c>
      <c r="M1240" s="282">
        <f t="shared" ca="1" si="14"/>
        <v>3</v>
      </c>
      <c r="N1240" s="282">
        <f>MONTH(Таблица10[[#This Row],[Дата погрузки]])</f>
        <v>4</v>
      </c>
      <c r="O1240" s="278" t="str">
        <f>Таблица10[[#This Row],[плательщик ЖД тариф]]</f>
        <v>ТрансКонтейнер</v>
      </c>
      <c r="P1240" s="278"/>
      <c r="Q1240" s="278"/>
      <c r="R1240" s="278"/>
      <c r="S1240" s="278"/>
      <c r="T1240" s="278"/>
      <c r="U1240" s="278"/>
      <c r="V1240" s="278"/>
      <c r="W1240" s="278"/>
      <c r="X1240" s="278"/>
      <c r="Y1240" s="278"/>
      <c r="Z1240" s="278"/>
    </row>
    <row r="1241" spans="1:26" ht="13.2">
      <c r="A1241" s="278" t="s">
        <v>2520</v>
      </c>
      <c r="B1241" s="281">
        <v>44658</v>
      </c>
      <c r="C1241" s="278" t="s">
        <v>2827</v>
      </c>
      <c r="D1241" s="278">
        <v>40</v>
      </c>
      <c r="E1241" s="278" t="s">
        <v>1537</v>
      </c>
      <c r="F1241" s="280">
        <v>0.54166666666666663</v>
      </c>
      <c r="G1241" s="281">
        <v>44661</v>
      </c>
      <c r="H1241" s="278" t="s">
        <v>7</v>
      </c>
      <c r="I1241" s="4" t="s">
        <v>99</v>
      </c>
      <c r="J1241" s="278" t="s">
        <v>2512</v>
      </c>
      <c r="K1241" s="282">
        <f t="shared" si="12"/>
        <v>4</v>
      </c>
      <c r="L1241" s="278">
        <f t="shared" si="13"/>
        <v>2022</v>
      </c>
      <c r="M1241" s="282">
        <f t="shared" ca="1" si="14"/>
        <v>3</v>
      </c>
      <c r="N1241" s="282">
        <f>MONTH(Таблица10[[#This Row],[Дата погрузки]])</f>
        <v>4</v>
      </c>
      <c r="O1241" s="278" t="str">
        <f>Таблица10[[#This Row],[плательщик ЖД тариф]]</f>
        <v>ТрансКонтейнер</v>
      </c>
      <c r="P1241" s="278"/>
      <c r="Q1241" s="278"/>
      <c r="R1241" s="278"/>
      <c r="S1241" s="278"/>
      <c r="T1241" s="278"/>
      <c r="U1241" s="278"/>
      <c r="V1241" s="278"/>
      <c r="W1241" s="278"/>
      <c r="X1241" s="278"/>
      <c r="Y1241" s="278"/>
      <c r="Z1241" s="278"/>
    </row>
    <row r="1242" spans="1:26" ht="13.2">
      <c r="A1242" s="278" t="s">
        <v>2798</v>
      </c>
      <c r="B1242" s="281">
        <v>44659</v>
      </c>
      <c r="C1242" s="278" t="s">
        <v>2828</v>
      </c>
      <c r="D1242" s="278">
        <v>40</v>
      </c>
      <c r="E1242" s="278" t="s">
        <v>1539</v>
      </c>
      <c r="F1242" s="280">
        <v>0</v>
      </c>
      <c r="G1242" s="281">
        <v>44661</v>
      </c>
      <c r="H1242" s="278" t="s">
        <v>7</v>
      </c>
      <c r="I1242" s="4" t="s">
        <v>99</v>
      </c>
      <c r="J1242" s="278" t="s">
        <v>2512</v>
      </c>
      <c r="K1242" s="282">
        <f t="shared" si="12"/>
        <v>4</v>
      </c>
      <c r="L1242" s="278">
        <f t="shared" si="13"/>
        <v>2022</v>
      </c>
      <c r="M1242" s="282">
        <f t="shared" ca="1" si="14"/>
        <v>2</v>
      </c>
      <c r="N1242" s="282">
        <f>MONTH(Таблица10[[#This Row],[Дата погрузки]])</f>
        <v>4</v>
      </c>
      <c r="O1242" s="278" t="str">
        <f>Таблица10[[#This Row],[плательщик ЖД тариф]]</f>
        <v>ТрансКонтейнер</v>
      </c>
      <c r="P1242" s="278"/>
      <c r="Q1242" s="278"/>
      <c r="R1242" s="278"/>
      <c r="S1242" s="278"/>
      <c r="T1242" s="278"/>
      <c r="U1242" s="278"/>
      <c r="V1242" s="278"/>
      <c r="W1242" s="278"/>
      <c r="X1242" s="278"/>
      <c r="Y1242" s="278"/>
      <c r="Z1242" s="278"/>
    </row>
    <row r="1243" spans="1:26" ht="13.2">
      <c r="A1243" s="278" t="s">
        <v>2534</v>
      </c>
      <c r="B1243" s="281">
        <v>44659</v>
      </c>
      <c r="C1243" s="278" t="s">
        <v>2829</v>
      </c>
      <c r="D1243" s="278">
        <v>40</v>
      </c>
      <c r="E1243" s="278" t="s">
        <v>2614</v>
      </c>
      <c r="F1243" s="280"/>
      <c r="G1243" s="281">
        <v>44661</v>
      </c>
      <c r="H1243" s="278" t="s">
        <v>7</v>
      </c>
      <c r="I1243" s="4" t="s">
        <v>99</v>
      </c>
      <c r="J1243" s="278" t="s">
        <v>2512</v>
      </c>
      <c r="K1243" s="282">
        <f t="shared" si="12"/>
        <v>4</v>
      </c>
      <c r="L1243" s="278">
        <f t="shared" si="13"/>
        <v>2022</v>
      </c>
      <c r="M1243" s="282">
        <f t="shared" ca="1" si="14"/>
        <v>2</v>
      </c>
      <c r="N1243" s="282">
        <f>MONTH(Таблица10[[#This Row],[Дата погрузки]])</f>
        <v>4</v>
      </c>
      <c r="O1243" s="278" t="str">
        <f>Таблица10[[#This Row],[плательщик ЖД тариф]]</f>
        <v>ТрансКонтейнер</v>
      </c>
      <c r="P1243" s="278"/>
      <c r="Q1243" s="278"/>
      <c r="R1243" s="278"/>
      <c r="S1243" s="278"/>
      <c r="T1243" s="278"/>
      <c r="U1243" s="278"/>
      <c r="V1243" s="278"/>
      <c r="W1243" s="278"/>
      <c r="X1243" s="278"/>
      <c r="Y1243" s="278"/>
      <c r="Z1243" s="278"/>
    </row>
    <row r="1244" spans="1:26" ht="13.2">
      <c r="A1244" s="278" t="s">
        <v>2514</v>
      </c>
      <c r="B1244" s="281">
        <v>44659</v>
      </c>
      <c r="C1244" s="278" t="s">
        <v>2830</v>
      </c>
      <c r="D1244" s="278">
        <v>40</v>
      </c>
      <c r="E1244" s="278" t="s">
        <v>1537</v>
      </c>
      <c r="F1244" s="280">
        <v>0.58333333333333337</v>
      </c>
      <c r="G1244" s="281">
        <v>44663</v>
      </c>
      <c r="H1244" s="278" t="s">
        <v>7</v>
      </c>
      <c r="I1244" s="4" t="s">
        <v>99</v>
      </c>
      <c r="J1244" s="278" t="s">
        <v>2512</v>
      </c>
      <c r="K1244" s="282">
        <f t="shared" si="12"/>
        <v>4</v>
      </c>
      <c r="L1244" s="278">
        <f t="shared" si="13"/>
        <v>2022</v>
      </c>
      <c r="M1244" s="282">
        <f t="shared" ca="1" si="14"/>
        <v>4</v>
      </c>
      <c r="N1244" s="282">
        <f>MONTH(Таблица10[[#This Row],[Дата погрузки]])</f>
        <v>4</v>
      </c>
      <c r="O1244" s="278" t="str">
        <f>Таблица10[[#This Row],[плательщик ЖД тариф]]</f>
        <v>ТрансКонтейнер</v>
      </c>
      <c r="P1244" s="278"/>
      <c r="Q1244" s="278"/>
      <c r="R1244" s="278"/>
      <c r="S1244" s="278"/>
      <c r="T1244" s="278"/>
      <c r="U1244" s="278"/>
      <c r="V1244" s="278"/>
      <c r="W1244" s="278"/>
      <c r="X1244" s="278"/>
      <c r="Y1244" s="278"/>
      <c r="Z1244" s="278"/>
    </row>
    <row r="1245" spans="1:26" ht="13.2">
      <c r="A1245" s="278" t="s">
        <v>2767</v>
      </c>
      <c r="B1245" s="281">
        <v>44659</v>
      </c>
      <c r="C1245" s="278" t="s">
        <v>2831</v>
      </c>
      <c r="D1245" s="278">
        <v>40</v>
      </c>
      <c r="E1245" s="278" t="s">
        <v>1487</v>
      </c>
      <c r="F1245" s="280"/>
      <c r="G1245" s="281">
        <v>44661</v>
      </c>
      <c r="H1245" s="278" t="s">
        <v>7</v>
      </c>
      <c r="I1245" s="4" t="s">
        <v>99</v>
      </c>
      <c r="J1245" s="278" t="s">
        <v>2512</v>
      </c>
      <c r="K1245" s="282">
        <f t="shared" si="12"/>
        <v>4</v>
      </c>
      <c r="L1245" s="278">
        <f t="shared" si="13"/>
        <v>2022</v>
      </c>
      <c r="M1245" s="282">
        <f t="shared" ca="1" si="14"/>
        <v>2</v>
      </c>
      <c r="N1245" s="282">
        <f>MONTH(Таблица10[[#This Row],[Дата погрузки]])</f>
        <v>4</v>
      </c>
      <c r="O1245" s="278" t="str">
        <f>Таблица10[[#This Row],[плательщик ЖД тариф]]</f>
        <v>ТрансКонтейнер</v>
      </c>
      <c r="P1245" s="278"/>
      <c r="Q1245" s="278"/>
      <c r="R1245" s="278"/>
      <c r="S1245" s="278"/>
      <c r="T1245" s="278"/>
      <c r="U1245" s="278"/>
      <c r="V1245" s="278"/>
      <c r="W1245" s="278"/>
      <c r="X1245" s="278"/>
      <c r="Y1245" s="278"/>
      <c r="Z1245" s="278"/>
    </row>
    <row r="1246" spans="1:26" ht="13.2">
      <c r="A1246" s="278" t="s">
        <v>2798</v>
      </c>
      <c r="B1246" s="281">
        <v>44660</v>
      </c>
      <c r="C1246" s="278" t="s">
        <v>2832</v>
      </c>
      <c r="D1246" s="278">
        <v>40</v>
      </c>
      <c r="E1246" s="278" t="s">
        <v>5</v>
      </c>
      <c r="F1246" s="280">
        <v>4.1666666666666664E-2</v>
      </c>
      <c r="G1246" s="281">
        <v>44663</v>
      </c>
      <c r="H1246" s="278" t="s">
        <v>7</v>
      </c>
      <c r="I1246" s="4" t="s">
        <v>99</v>
      </c>
      <c r="J1246" s="278" t="s">
        <v>2512</v>
      </c>
      <c r="K1246" s="282">
        <f t="shared" si="12"/>
        <v>4</v>
      </c>
      <c r="L1246" s="278">
        <f t="shared" si="13"/>
        <v>2022</v>
      </c>
      <c r="M1246" s="282">
        <f t="shared" ca="1" si="14"/>
        <v>3</v>
      </c>
      <c r="N1246" s="282">
        <f>MONTH(Таблица10[[#This Row],[Дата погрузки]])</f>
        <v>4</v>
      </c>
      <c r="O1246" s="278" t="str">
        <f>Таблица10[[#This Row],[плательщик ЖД тариф]]</f>
        <v>ТрансКонтейнер</v>
      </c>
      <c r="P1246" s="278"/>
      <c r="Q1246" s="278"/>
      <c r="R1246" s="278"/>
      <c r="S1246" s="278"/>
      <c r="T1246" s="278"/>
      <c r="U1246" s="278"/>
      <c r="V1246" s="278"/>
      <c r="W1246" s="278"/>
      <c r="X1246" s="278"/>
      <c r="Y1246" s="278"/>
      <c r="Z1246" s="278"/>
    </row>
    <row r="1247" spans="1:26" ht="13.2">
      <c r="A1247" s="278" t="s">
        <v>2534</v>
      </c>
      <c r="B1247" s="281">
        <v>44660</v>
      </c>
      <c r="C1247" s="278" t="s">
        <v>2833</v>
      </c>
      <c r="D1247" s="278">
        <v>40</v>
      </c>
      <c r="E1247" s="278" t="s">
        <v>1495</v>
      </c>
      <c r="F1247" s="280">
        <v>0.45833333333333331</v>
      </c>
      <c r="G1247" s="281">
        <v>44663</v>
      </c>
      <c r="H1247" s="278" t="s">
        <v>7</v>
      </c>
      <c r="I1247" s="4" t="s">
        <v>99</v>
      </c>
      <c r="J1247" s="278" t="s">
        <v>2512</v>
      </c>
      <c r="K1247" s="282">
        <f t="shared" si="12"/>
        <v>4</v>
      </c>
      <c r="L1247" s="278">
        <f t="shared" si="13"/>
        <v>2022</v>
      </c>
      <c r="M1247" s="282">
        <f t="shared" ca="1" si="14"/>
        <v>3</v>
      </c>
      <c r="N1247" s="282">
        <f>MONTH(Таблица10[[#This Row],[Дата погрузки]])</f>
        <v>4</v>
      </c>
      <c r="O1247" s="278" t="str">
        <f>Таблица10[[#This Row],[плательщик ЖД тариф]]</f>
        <v>ТрансКонтейнер</v>
      </c>
      <c r="P1247" s="278"/>
      <c r="Q1247" s="278"/>
      <c r="R1247" s="278"/>
      <c r="S1247" s="278"/>
      <c r="T1247" s="278"/>
      <c r="U1247" s="278"/>
      <c r="V1247" s="278"/>
      <c r="W1247" s="278"/>
      <c r="X1247" s="278"/>
      <c r="Y1247" s="278"/>
      <c r="Z1247" s="278"/>
    </row>
    <row r="1248" spans="1:26" ht="13.2">
      <c r="A1248" s="278" t="s">
        <v>2798</v>
      </c>
      <c r="B1248" s="281">
        <v>44661</v>
      </c>
      <c r="C1248" s="278" t="s">
        <v>2834</v>
      </c>
      <c r="D1248" s="278">
        <v>40</v>
      </c>
      <c r="E1248" s="278" t="s">
        <v>5</v>
      </c>
      <c r="F1248" s="280">
        <v>0.99930555555555556</v>
      </c>
      <c r="G1248" s="281">
        <v>44664</v>
      </c>
      <c r="H1248" s="278" t="s">
        <v>7</v>
      </c>
      <c r="I1248" s="4" t="s">
        <v>99</v>
      </c>
      <c r="J1248" s="278" t="s">
        <v>2512</v>
      </c>
      <c r="K1248" s="282">
        <f t="shared" si="12"/>
        <v>4</v>
      </c>
      <c r="L1248" s="278">
        <f t="shared" si="13"/>
        <v>2022</v>
      </c>
      <c r="M1248" s="282">
        <f t="shared" ca="1" si="14"/>
        <v>3</v>
      </c>
      <c r="N1248" s="282">
        <f>MONTH(Таблица10[[#This Row],[Дата погрузки]])</f>
        <v>4</v>
      </c>
      <c r="O1248" s="278" t="str">
        <f>Таблица10[[#This Row],[плательщик ЖД тариф]]</f>
        <v>ТрансКонтейнер</v>
      </c>
      <c r="P1248" s="278"/>
      <c r="Q1248" s="278"/>
      <c r="R1248" s="278"/>
      <c r="S1248" s="278"/>
      <c r="T1248" s="278"/>
      <c r="U1248" s="278"/>
      <c r="V1248" s="278"/>
      <c r="W1248" s="278"/>
      <c r="X1248" s="278"/>
      <c r="Y1248" s="278"/>
      <c r="Z1248" s="278"/>
    </row>
    <row r="1249" spans="1:26" ht="13.2">
      <c r="A1249" s="278" t="s">
        <v>2798</v>
      </c>
      <c r="B1249" s="281">
        <v>44662</v>
      </c>
      <c r="C1249" s="278" t="s">
        <v>2835</v>
      </c>
      <c r="D1249" s="278">
        <v>40</v>
      </c>
      <c r="E1249" s="278" t="s">
        <v>1537</v>
      </c>
      <c r="F1249" s="280">
        <v>0.75</v>
      </c>
      <c r="G1249" s="281">
        <v>44664</v>
      </c>
      <c r="H1249" s="278" t="s">
        <v>7</v>
      </c>
      <c r="I1249" s="4" t="s">
        <v>99</v>
      </c>
      <c r="J1249" s="278" t="s">
        <v>2512</v>
      </c>
      <c r="K1249" s="282">
        <f t="shared" si="12"/>
        <v>4</v>
      </c>
      <c r="L1249" s="278">
        <f t="shared" si="13"/>
        <v>2022</v>
      </c>
      <c r="M1249" s="282">
        <f t="shared" ca="1" si="14"/>
        <v>2</v>
      </c>
      <c r="N1249" s="282">
        <f>MONTH(Таблица10[[#This Row],[Дата погрузки]])</f>
        <v>4</v>
      </c>
      <c r="O1249" s="278" t="str">
        <f>Таблица10[[#This Row],[плательщик ЖД тариф]]</f>
        <v>ТрансКонтейнер</v>
      </c>
      <c r="P1249" s="278"/>
      <c r="Q1249" s="278"/>
      <c r="R1249" s="278"/>
      <c r="S1249" s="278"/>
      <c r="T1249" s="278"/>
      <c r="U1249" s="278"/>
      <c r="V1249" s="278"/>
      <c r="W1249" s="278"/>
      <c r="X1249" s="278"/>
      <c r="Y1249" s="278"/>
      <c r="Z1249" s="278"/>
    </row>
    <row r="1250" spans="1:26" ht="13.2">
      <c r="A1250" s="278" t="s">
        <v>2539</v>
      </c>
      <c r="B1250" s="281">
        <v>44662</v>
      </c>
      <c r="C1250" s="278" t="s">
        <v>2836</v>
      </c>
      <c r="D1250" s="278">
        <v>40</v>
      </c>
      <c r="E1250" s="278" t="s">
        <v>1487</v>
      </c>
      <c r="F1250" s="280">
        <v>8.3333333333333329E-2</v>
      </c>
      <c r="G1250" s="281">
        <v>44664</v>
      </c>
      <c r="H1250" s="278" t="s">
        <v>7</v>
      </c>
      <c r="I1250" s="4" t="s">
        <v>99</v>
      </c>
      <c r="J1250" s="278" t="s">
        <v>2512</v>
      </c>
      <c r="K1250" s="282">
        <f t="shared" si="12"/>
        <v>4</v>
      </c>
      <c r="L1250" s="278">
        <f t="shared" si="13"/>
        <v>2022</v>
      </c>
      <c r="M1250" s="282">
        <f t="shared" ca="1" si="14"/>
        <v>2</v>
      </c>
      <c r="N1250" s="282">
        <f>MONTH(Таблица10[[#This Row],[Дата погрузки]])</f>
        <v>4</v>
      </c>
      <c r="O1250" s="278" t="str">
        <f>Таблица10[[#This Row],[плательщик ЖД тариф]]</f>
        <v>ТрансКонтейнер</v>
      </c>
      <c r="P1250" s="278"/>
      <c r="Q1250" s="278"/>
      <c r="R1250" s="278"/>
      <c r="S1250" s="278"/>
      <c r="T1250" s="278"/>
      <c r="U1250" s="278"/>
      <c r="V1250" s="278"/>
      <c r="W1250" s="278"/>
      <c r="X1250" s="278"/>
      <c r="Y1250" s="278"/>
      <c r="Z1250" s="278"/>
    </row>
    <row r="1251" spans="1:26" ht="13.2">
      <c r="A1251" s="278" t="s">
        <v>2715</v>
      </c>
      <c r="B1251" s="281">
        <v>44663</v>
      </c>
      <c r="C1251" s="278" t="s">
        <v>2837</v>
      </c>
      <c r="D1251" s="278">
        <v>40</v>
      </c>
      <c r="E1251" s="278" t="s">
        <v>2824</v>
      </c>
      <c r="F1251" s="280">
        <v>0.375</v>
      </c>
      <c r="G1251" s="281">
        <v>44664</v>
      </c>
      <c r="H1251" s="278" t="s">
        <v>7</v>
      </c>
      <c r="I1251" s="4" t="s">
        <v>99</v>
      </c>
      <c r="J1251" s="278" t="s">
        <v>2512</v>
      </c>
      <c r="K1251" s="282">
        <f t="shared" si="12"/>
        <v>4</v>
      </c>
      <c r="L1251" s="278">
        <f t="shared" si="13"/>
        <v>2022</v>
      </c>
      <c r="M1251" s="282">
        <f t="shared" ca="1" si="14"/>
        <v>1</v>
      </c>
      <c r="N1251" s="282">
        <f>MONTH(Таблица10[[#This Row],[Дата погрузки]])</f>
        <v>4</v>
      </c>
      <c r="O1251" s="278" t="str">
        <f>Таблица10[[#This Row],[плательщик ЖД тариф]]</f>
        <v>ТрансКонтейнер</v>
      </c>
      <c r="P1251" s="278"/>
      <c r="Q1251" s="278"/>
      <c r="R1251" s="278"/>
      <c r="S1251" s="278"/>
      <c r="T1251" s="278"/>
      <c r="U1251" s="278"/>
      <c r="V1251" s="278"/>
      <c r="W1251" s="278"/>
      <c r="X1251" s="278"/>
      <c r="Y1251" s="278"/>
      <c r="Z1251" s="278"/>
    </row>
    <row r="1252" spans="1:26" ht="13.2">
      <c r="A1252" s="278" t="s">
        <v>2520</v>
      </c>
      <c r="B1252" s="281">
        <v>44663</v>
      </c>
      <c r="C1252" s="278" t="s">
        <v>2838</v>
      </c>
      <c r="D1252" s="278">
        <v>40</v>
      </c>
      <c r="E1252" s="278" t="s">
        <v>1537</v>
      </c>
      <c r="F1252" s="280">
        <v>0.54166666666666663</v>
      </c>
      <c r="G1252" s="281">
        <v>44664</v>
      </c>
      <c r="H1252" s="278" t="s">
        <v>7</v>
      </c>
      <c r="I1252" s="4" t="s">
        <v>99</v>
      </c>
      <c r="J1252" s="278" t="s">
        <v>2512</v>
      </c>
      <c r="K1252" s="282">
        <f t="shared" si="12"/>
        <v>4</v>
      </c>
      <c r="L1252" s="278">
        <f t="shared" si="13"/>
        <v>2022</v>
      </c>
      <c r="M1252" s="282">
        <f t="shared" ca="1" si="14"/>
        <v>1</v>
      </c>
      <c r="N1252" s="282">
        <f>MONTH(Таблица10[[#This Row],[Дата погрузки]])</f>
        <v>4</v>
      </c>
      <c r="O1252" s="278" t="str">
        <f>Таблица10[[#This Row],[плательщик ЖД тариф]]</f>
        <v>ТрансКонтейнер</v>
      </c>
      <c r="P1252" s="278"/>
      <c r="Q1252" s="278"/>
      <c r="R1252" s="278"/>
      <c r="S1252" s="278"/>
      <c r="T1252" s="278"/>
      <c r="U1252" s="278"/>
      <c r="V1252" s="278"/>
      <c r="W1252" s="278"/>
      <c r="X1252" s="278"/>
      <c r="Y1252" s="278"/>
      <c r="Z1252" s="278"/>
    </row>
    <row r="1253" spans="1:26" ht="13.2">
      <c r="A1253" s="278" t="s">
        <v>2516</v>
      </c>
      <c r="B1253" s="281">
        <v>44663</v>
      </c>
      <c r="C1253" s="278" t="s">
        <v>2839</v>
      </c>
      <c r="D1253" s="278">
        <v>40</v>
      </c>
      <c r="E1253" s="278" t="s">
        <v>1568</v>
      </c>
      <c r="F1253" s="280">
        <v>0.375</v>
      </c>
      <c r="G1253" s="281">
        <v>44664</v>
      </c>
      <c r="H1253" s="278" t="s">
        <v>7</v>
      </c>
      <c r="I1253" s="4" t="s">
        <v>99</v>
      </c>
      <c r="J1253" s="278" t="s">
        <v>2512</v>
      </c>
      <c r="K1253" s="282">
        <f t="shared" si="12"/>
        <v>4</v>
      </c>
      <c r="L1253" s="278">
        <f t="shared" si="13"/>
        <v>2022</v>
      </c>
      <c r="M1253" s="282">
        <f t="shared" ca="1" si="14"/>
        <v>1</v>
      </c>
      <c r="N1253" s="282">
        <f>MONTH(Таблица10[[#This Row],[Дата погрузки]])</f>
        <v>4</v>
      </c>
      <c r="O1253" s="278" t="str">
        <f>Таблица10[[#This Row],[плательщик ЖД тариф]]</f>
        <v>ТрансКонтейнер</v>
      </c>
      <c r="P1253" s="278"/>
      <c r="Q1253" s="278"/>
      <c r="R1253" s="278"/>
      <c r="S1253" s="278"/>
      <c r="T1253" s="278"/>
      <c r="U1253" s="278"/>
      <c r="V1253" s="278"/>
      <c r="W1253" s="278"/>
      <c r="X1253" s="278"/>
      <c r="Y1253" s="278"/>
      <c r="Z1253" s="278"/>
    </row>
    <row r="1254" spans="1:26" ht="13.2">
      <c r="A1254" s="278" t="s">
        <v>2785</v>
      </c>
      <c r="B1254" s="281">
        <v>44663</v>
      </c>
      <c r="C1254" s="278" t="s">
        <v>2840</v>
      </c>
      <c r="D1254" s="278">
        <v>40</v>
      </c>
      <c r="E1254" s="278" t="s">
        <v>1470</v>
      </c>
      <c r="F1254" s="280"/>
      <c r="G1254" s="281">
        <v>44664</v>
      </c>
      <c r="H1254" s="278" t="s">
        <v>7</v>
      </c>
      <c r="I1254" s="4" t="s">
        <v>99</v>
      </c>
      <c r="J1254" s="278" t="s">
        <v>2512</v>
      </c>
      <c r="K1254" s="282">
        <f t="shared" si="12"/>
        <v>4</v>
      </c>
      <c r="L1254" s="278">
        <f t="shared" si="13"/>
        <v>2022</v>
      </c>
      <c r="M1254" s="282">
        <f t="shared" ca="1" si="14"/>
        <v>1</v>
      </c>
      <c r="N1254" s="282">
        <f>MONTH(Таблица10[[#This Row],[Дата погрузки]])</f>
        <v>4</v>
      </c>
      <c r="O1254" s="278" t="str">
        <f>Таблица10[[#This Row],[плательщик ЖД тариф]]</f>
        <v>ТрансКонтейнер</v>
      </c>
      <c r="P1254" s="278"/>
      <c r="Q1254" s="278"/>
      <c r="R1254" s="278"/>
      <c r="S1254" s="278"/>
      <c r="T1254" s="278"/>
      <c r="U1254" s="278"/>
      <c r="V1254" s="278"/>
      <c r="W1254" s="278"/>
      <c r="X1254" s="278"/>
      <c r="Y1254" s="278"/>
      <c r="Z1254" s="278"/>
    </row>
    <row r="1255" spans="1:26" ht="13.2">
      <c r="A1255" s="278" t="s">
        <v>2798</v>
      </c>
      <c r="B1255" s="281">
        <v>44663</v>
      </c>
      <c r="C1255" s="278" t="s">
        <v>2841</v>
      </c>
      <c r="D1255" s="278">
        <v>40</v>
      </c>
      <c r="E1255" s="278" t="s">
        <v>1537</v>
      </c>
      <c r="F1255" s="280">
        <v>0.54166666666666663</v>
      </c>
      <c r="G1255" s="281">
        <v>44664</v>
      </c>
      <c r="H1255" s="278" t="s">
        <v>7</v>
      </c>
      <c r="I1255" s="4" t="s">
        <v>99</v>
      </c>
      <c r="J1255" s="278" t="s">
        <v>2512</v>
      </c>
      <c r="K1255" s="282">
        <f t="shared" si="12"/>
        <v>4</v>
      </c>
      <c r="L1255" s="278">
        <f t="shared" si="13"/>
        <v>2022</v>
      </c>
      <c r="M1255" s="282">
        <f t="shared" ca="1" si="14"/>
        <v>1</v>
      </c>
      <c r="N1255" s="282">
        <f>MONTH(Таблица10[[#This Row],[Дата погрузки]])</f>
        <v>4</v>
      </c>
      <c r="O1255" s="278" t="str">
        <f>Таблица10[[#This Row],[плательщик ЖД тариф]]</f>
        <v>ТрансКонтейнер</v>
      </c>
      <c r="P1255" s="278"/>
      <c r="Q1255" s="278"/>
      <c r="R1255" s="278"/>
      <c r="S1255" s="278"/>
      <c r="T1255" s="278"/>
      <c r="U1255" s="278"/>
      <c r="V1255" s="278"/>
      <c r="W1255" s="278"/>
      <c r="X1255" s="278"/>
      <c r="Y1255" s="278"/>
      <c r="Z1255" s="278"/>
    </row>
    <row r="1256" spans="1:26" ht="13.2">
      <c r="A1256" s="278" t="s">
        <v>2514</v>
      </c>
      <c r="B1256" s="281">
        <v>44664</v>
      </c>
      <c r="C1256" s="278" t="s">
        <v>2842</v>
      </c>
      <c r="D1256" s="278">
        <v>40</v>
      </c>
      <c r="E1256" s="278" t="s">
        <v>1568</v>
      </c>
      <c r="F1256" s="280">
        <v>0.375</v>
      </c>
      <c r="G1256" s="281">
        <v>44666</v>
      </c>
      <c r="H1256" s="278" t="s">
        <v>7</v>
      </c>
      <c r="I1256" s="4" t="s">
        <v>99</v>
      </c>
      <c r="J1256" s="278" t="s">
        <v>2512</v>
      </c>
      <c r="K1256" s="282">
        <f t="shared" si="12"/>
        <v>4</v>
      </c>
      <c r="L1256" s="278">
        <f t="shared" si="13"/>
        <v>2022</v>
      </c>
      <c r="M1256" s="282">
        <f t="shared" ca="1" si="14"/>
        <v>2</v>
      </c>
      <c r="N1256" s="282">
        <f>MONTH(Таблица10[[#This Row],[Дата погрузки]])</f>
        <v>4</v>
      </c>
      <c r="O1256" s="278" t="str">
        <f>Таблица10[[#This Row],[плательщик ЖД тариф]]</f>
        <v>ТрансКонтейнер</v>
      </c>
      <c r="P1256" s="278"/>
      <c r="Q1256" s="278"/>
      <c r="R1256" s="278"/>
      <c r="S1256" s="278"/>
      <c r="T1256" s="278"/>
      <c r="U1256" s="278"/>
      <c r="V1256" s="278"/>
      <c r="W1256" s="278"/>
      <c r="X1256" s="278"/>
      <c r="Y1256" s="278"/>
      <c r="Z1256" s="278"/>
    </row>
    <row r="1257" spans="1:26" ht="13.2">
      <c r="A1257" s="278" t="s">
        <v>2527</v>
      </c>
      <c r="B1257" s="281">
        <v>44664</v>
      </c>
      <c r="C1257" s="278" t="s">
        <v>2843</v>
      </c>
      <c r="D1257" s="278">
        <v>40</v>
      </c>
      <c r="E1257" s="278" t="s">
        <v>1568</v>
      </c>
      <c r="F1257" s="280">
        <v>0.66666666666666663</v>
      </c>
      <c r="G1257" s="281">
        <v>44666</v>
      </c>
      <c r="H1257" s="278" t="s">
        <v>7</v>
      </c>
      <c r="I1257" s="4" t="s">
        <v>99</v>
      </c>
      <c r="J1257" s="278" t="s">
        <v>2512</v>
      </c>
      <c r="K1257" s="282">
        <f t="shared" si="12"/>
        <v>4</v>
      </c>
      <c r="L1257" s="278">
        <f t="shared" si="13"/>
        <v>2022</v>
      </c>
      <c r="M1257" s="282">
        <f t="shared" ca="1" si="14"/>
        <v>2</v>
      </c>
      <c r="N1257" s="282">
        <f>MONTH(Таблица10[[#This Row],[Дата погрузки]])</f>
        <v>4</v>
      </c>
      <c r="O1257" s="278" t="str">
        <f>Таблица10[[#This Row],[плательщик ЖД тариф]]</f>
        <v>ТрансКонтейнер</v>
      </c>
      <c r="P1257" s="278"/>
      <c r="Q1257" s="278"/>
      <c r="R1257" s="278"/>
      <c r="S1257" s="278"/>
      <c r="T1257" s="278"/>
      <c r="U1257" s="278"/>
      <c r="V1257" s="278"/>
      <c r="W1257" s="278"/>
      <c r="X1257" s="278"/>
      <c r="Y1257" s="278"/>
      <c r="Z1257" s="278"/>
    </row>
    <row r="1258" spans="1:26" ht="13.2">
      <c r="A1258" s="278" t="s">
        <v>2534</v>
      </c>
      <c r="B1258" s="281">
        <v>44664</v>
      </c>
      <c r="C1258" s="278" t="s">
        <v>2844</v>
      </c>
      <c r="D1258" s="278">
        <v>40</v>
      </c>
      <c r="E1258" s="278" t="s">
        <v>1568</v>
      </c>
      <c r="F1258" s="280"/>
      <c r="G1258" s="281">
        <v>44666</v>
      </c>
      <c r="H1258" s="278" t="s">
        <v>7</v>
      </c>
      <c r="I1258" s="4" t="s">
        <v>99</v>
      </c>
      <c r="J1258" s="278" t="s">
        <v>2512</v>
      </c>
      <c r="K1258" s="282">
        <f t="shared" si="12"/>
        <v>4</v>
      </c>
      <c r="L1258" s="278">
        <f t="shared" si="13"/>
        <v>2022</v>
      </c>
      <c r="M1258" s="282">
        <f t="shared" ca="1" si="14"/>
        <v>2</v>
      </c>
      <c r="N1258" s="282">
        <f>MONTH(Таблица10[[#This Row],[Дата погрузки]])</f>
        <v>4</v>
      </c>
      <c r="O1258" s="278" t="str">
        <f>Таблица10[[#This Row],[плательщик ЖД тариф]]</f>
        <v>ТрансКонтейнер</v>
      </c>
      <c r="P1258" s="278"/>
      <c r="Q1258" s="278"/>
      <c r="R1258" s="278"/>
      <c r="S1258" s="278"/>
      <c r="T1258" s="278"/>
      <c r="U1258" s="278"/>
      <c r="V1258" s="278"/>
      <c r="W1258" s="278"/>
      <c r="X1258" s="278"/>
      <c r="Y1258" s="278"/>
      <c r="Z1258" s="278"/>
    </row>
    <row r="1259" spans="1:26" ht="13.2">
      <c r="A1259" s="278" t="s">
        <v>2534</v>
      </c>
      <c r="B1259" s="281">
        <v>44664</v>
      </c>
      <c r="C1259" s="278" t="s">
        <v>2845</v>
      </c>
      <c r="D1259" s="278">
        <v>40</v>
      </c>
      <c r="E1259" s="278" t="s">
        <v>1524</v>
      </c>
      <c r="F1259" s="280"/>
      <c r="G1259" s="281">
        <v>44666</v>
      </c>
      <c r="H1259" s="278" t="s">
        <v>7</v>
      </c>
      <c r="I1259" s="4" t="s">
        <v>99</v>
      </c>
      <c r="J1259" s="278" t="s">
        <v>2512</v>
      </c>
      <c r="K1259" s="282">
        <f t="shared" si="12"/>
        <v>4</v>
      </c>
      <c r="L1259" s="278">
        <f t="shared" si="13"/>
        <v>2022</v>
      </c>
      <c r="M1259" s="282">
        <f t="shared" ca="1" si="14"/>
        <v>2</v>
      </c>
      <c r="N1259" s="282">
        <f>MONTH(Таблица10[[#This Row],[Дата погрузки]])</f>
        <v>4</v>
      </c>
      <c r="O1259" s="278" t="str">
        <f>Таблица10[[#This Row],[плательщик ЖД тариф]]</f>
        <v>ТрансКонтейнер</v>
      </c>
      <c r="P1259" s="278"/>
      <c r="Q1259" s="278"/>
      <c r="R1259" s="278"/>
      <c r="S1259" s="278"/>
      <c r="T1259" s="278"/>
      <c r="U1259" s="278"/>
      <c r="V1259" s="278"/>
      <c r="W1259" s="278"/>
      <c r="X1259" s="278"/>
      <c r="Y1259" s="278"/>
      <c r="Z1259" s="278"/>
    </row>
    <row r="1260" spans="1:26" ht="13.2">
      <c r="A1260" s="278" t="s">
        <v>2767</v>
      </c>
      <c r="B1260" s="281">
        <v>44664</v>
      </c>
      <c r="C1260" s="278" t="s">
        <v>2846</v>
      </c>
      <c r="D1260" s="278">
        <v>40</v>
      </c>
      <c r="E1260" s="278" t="s">
        <v>1568</v>
      </c>
      <c r="F1260" s="280"/>
      <c r="G1260" s="281">
        <v>44666</v>
      </c>
      <c r="H1260" s="278" t="s">
        <v>7</v>
      </c>
      <c r="I1260" s="4" t="s">
        <v>99</v>
      </c>
      <c r="J1260" s="278" t="s">
        <v>2512</v>
      </c>
      <c r="K1260" s="282">
        <f t="shared" si="12"/>
        <v>4</v>
      </c>
      <c r="L1260" s="278">
        <f t="shared" si="13"/>
        <v>2022</v>
      </c>
      <c r="M1260" s="282">
        <f t="shared" ca="1" si="14"/>
        <v>2</v>
      </c>
      <c r="N1260" s="282">
        <f>MONTH(Таблица10[[#This Row],[Дата погрузки]])</f>
        <v>4</v>
      </c>
      <c r="O1260" s="278" t="str">
        <f>Таблица10[[#This Row],[плательщик ЖД тариф]]</f>
        <v>ТрансКонтейнер</v>
      </c>
      <c r="P1260" s="278"/>
      <c r="Q1260" s="278"/>
      <c r="R1260" s="278"/>
      <c r="S1260" s="278"/>
      <c r="T1260" s="278"/>
      <c r="U1260" s="278"/>
      <c r="V1260" s="278"/>
      <c r="W1260" s="278"/>
      <c r="X1260" s="278"/>
      <c r="Y1260" s="278"/>
      <c r="Z1260" s="278"/>
    </row>
    <row r="1261" spans="1:26" ht="13.2">
      <c r="A1261" s="278" t="s">
        <v>2798</v>
      </c>
      <c r="B1261" s="281">
        <v>44664</v>
      </c>
      <c r="C1261" s="278" t="s">
        <v>2847</v>
      </c>
      <c r="D1261" s="278">
        <v>40</v>
      </c>
      <c r="E1261" s="278" t="s">
        <v>2848</v>
      </c>
      <c r="F1261" s="280">
        <v>0.91666666666666663</v>
      </c>
      <c r="G1261" s="281">
        <v>44666</v>
      </c>
      <c r="H1261" s="278" t="s">
        <v>7</v>
      </c>
      <c r="I1261" s="4" t="s">
        <v>99</v>
      </c>
      <c r="J1261" s="278" t="s">
        <v>2512</v>
      </c>
      <c r="K1261" s="282">
        <f t="shared" si="12"/>
        <v>4</v>
      </c>
      <c r="L1261" s="278">
        <f t="shared" si="13"/>
        <v>2022</v>
      </c>
      <c r="M1261" s="282">
        <f t="shared" ca="1" si="14"/>
        <v>2</v>
      </c>
      <c r="N1261" s="282">
        <f>MONTH(Таблица10[[#This Row],[Дата погрузки]])</f>
        <v>4</v>
      </c>
      <c r="O1261" s="278" t="str">
        <f>Таблица10[[#This Row],[плательщик ЖД тариф]]</f>
        <v>ТрансКонтейнер</v>
      </c>
      <c r="P1261" s="278"/>
      <c r="Q1261" s="278"/>
      <c r="R1261" s="278"/>
      <c r="S1261" s="278"/>
      <c r="T1261" s="278"/>
      <c r="U1261" s="278"/>
      <c r="V1261" s="278"/>
      <c r="W1261" s="278"/>
      <c r="X1261" s="278"/>
      <c r="Y1261" s="278"/>
      <c r="Z1261" s="278"/>
    </row>
    <row r="1262" spans="1:26" ht="13.2">
      <c r="A1262" s="278" t="s">
        <v>2798</v>
      </c>
      <c r="B1262" s="281">
        <v>44665</v>
      </c>
      <c r="C1262" s="278" t="s">
        <v>2849</v>
      </c>
      <c r="D1262" s="278">
        <v>40</v>
      </c>
      <c r="E1262" s="278" t="s">
        <v>1468</v>
      </c>
      <c r="F1262" s="280">
        <v>0.45833333333333331</v>
      </c>
      <c r="G1262" s="281">
        <v>44666</v>
      </c>
      <c r="H1262" s="278" t="s">
        <v>7</v>
      </c>
      <c r="I1262" s="4" t="s">
        <v>99</v>
      </c>
      <c r="J1262" s="278" t="s">
        <v>2512</v>
      </c>
      <c r="K1262" s="282">
        <f t="shared" si="12"/>
        <v>4</v>
      </c>
      <c r="L1262" s="278">
        <f t="shared" si="13"/>
        <v>2022</v>
      </c>
      <c r="M1262" s="282">
        <f t="shared" ca="1" si="14"/>
        <v>1</v>
      </c>
      <c r="N1262" s="282">
        <f>MONTH(Таблица10[[#This Row],[Дата погрузки]])</f>
        <v>4</v>
      </c>
      <c r="O1262" s="278" t="str">
        <f>Таблица10[[#This Row],[плательщик ЖД тариф]]</f>
        <v>ТрансКонтейнер</v>
      </c>
      <c r="P1262" s="278"/>
      <c r="Q1262" s="278"/>
      <c r="R1262" s="278"/>
      <c r="S1262" s="278"/>
      <c r="T1262" s="278"/>
      <c r="U1262" s="278"/>
      <c r="V1262" s="278"/>
      <c r="W1262" s="278"/>
      <c r="X1262" s="278"/>
      <c r="Y1262" s="278"/>
      <c r="Z1262" s="278"/>
    </row>
    <row r="1263" spans="1:26" ht="13.2">
      <c r="A1263" s="278" t="s">
        <v>2520</v>
      </c>
      <c r="B1263" s="281">
        <v>44665</v>
      </c>
      <c r="C1263" s="278" t="s">
        <v>2850</v>
      </c>
      <c r="D1263" s="278">
        <v>40</v>
      </c>
      <c r="E1263" s="278" t="s">
        <v>1568</v>
      </c>
      <c r="F1263" s="280">
        <v>0.54166666666666663</v>
      </c>
      <c r="G1263" s="281">
        <v>44666</v>
      </c>
      <c r="H1263" s="278" t="s">
        <v>7</v>
      </c>
      <c r="I1263" s="4" t="s">
        <v>99</v>
      </c>
      <c r="J1263" s="278" t="s">
        <v>2512</v>
      </c>
      <c r="K1263" s="282">
        <f t="shared" si="12"/>
        <v>4</v>
      </c>
      <c r="L1263" s="278">
        <f t="shared" si="13"/>
        <v>2022</v>
      </c>
      <c r="M1263" s="282">
        <f t="shared" ca="1" si="14"/>
        <v>1</v>
      </c>
      <c r="N1263" s="282">
        <f>MONTH(Таблица10[[#This Row],[Дата погрузки]])</f>
        <v>4</v>
      </c>
      <c r="O1263" s="278" t="str">
        <f>Таблица10[[#This Row],[плательщик ЖД тариф]]</f>
        <v>ТрансКонтейнер</v>
      </c>
      <c r="P1263" s="278"/>
      <c r="Q1263" s="278"/>
      <c r="R1263" s="278"/>
      <c r="S1263" s="278"/>
      <c r="T1263" s="278"/>
      <c r="U1263" s="278"/>
      <c r="V1263" s="278"/>
      <c r="W1263" s="278"/>
      <c r="X1263" s="278"/>
      <c r="Y1263" s="278"/>
      <c r="Z1263" s="278"/>
    </row>
    <row r="1264" spans="1:26" ht="13.2">
      <c r="A1264" s="278" t="s">
        <v>2516</v>
      </c>
      <c r="B1264" s="281">
        <v>44665</v>
      </c>
      <c r="C1264" s="278" t="s">
        <v>2851</v>
      </c>
      <c r="D1264" s="278">
        <v>40</v>
      </c>
      <c r="E1264" s="278" t="s">
        <v>1568</v>
      </c>
      <c r="F1264" s="280">
        <v>0.58333333333333337</v>
      </c>
      <c r="G1264" s="281">
        <v>44668</v>
      </c>
      <c r="H1264" s="278" t="s">
        <v>7</v>
      </c>
      <c r="I1264" s="4" t="s">
        <v>99</v>
      </c>
      <c r="J1264" s="278" t="s">
        <v>2512</v>
      </c>
      <c r="K1264" s="282">
        <f t="shared" si="12"/>
        <v>4</v>
      </c>
      <c r="L1264" s="278">
        <f t="shared" si="13"/>
        <v>2022</v>
      </c>
      <c r="M1264" s="282">
        <f t="shared" ca="1" si="14"/>
        <v>3</v>
      </c>
      <c r="N1264" s="282">
        <f>MONTH(Таблица10[[#This Row],[Дата погрузки]])</f>
        <v>4</v>
      </c>
      <c r="O1264" s="278" t="str">
        <f>Таблица10[[#This Row],[плательщик ЖД тариф]]</f>
        <v>ТрансКонтейнер</v>
      </c>
      <c r="P1264" s="278"/>
      <c r="Q1264" s="278"/>
      <c r="R1264" s="278"/>
      <c r="S1264" s="278"/>
      <c r="T1264" s="278"/>
      <c r="U1264" s="278"/>
      <c r="V1264" s="278"/>
      <c r="W1264" s="278"/>
      <c r="X1264" s="278"/>
      <c r="Y1264" s="278"/>
      <c r="Z1264" s="278"/>
    </row>
    <row r="1265" spans="1:26" ht="13.2">
      <c r="A1265" s="278" t="s">
        <v>2534</v>
      </c>
      <c r="B1265" s="281">
        <v>44665</v>
      </c>
      <c r="C1265" s="278" t="s">
        <v>2852</v>
      </c>
      <c r="D1265" s="278">
        <v>40</v>
      </c>
      <c r="E1265" s="278" t="s">
        <v>1568</v>
      </c>
      <c r="F1265" s="280"/>
      <c r="G1265" s="281">
        <v>44668</v>
      </c>
      <c r="H1265" s="278" t="s">
        <v>7</v>
      </c>
      <c r="I1265" s="4" t="s">
        <v>99</v>
      </c>
      <c r="J1265" s="278" t="s">
        <v>2512</v>
      </c>
      <c r="K1265" s="282">
        <f t="shared" si="12"/>
        <v>4</v>
      </c>
      <c r="L1265" s="278">
        <f t="shared" si="13"/>
        <v>2022</v>
      </c>
      <c r="M1265" s="282">
        <f t="shared" ca="1" si="14"/>
        <v>3</v>
      </c>
      <c r="N1265" s="282">
        <f>MONTH(Таблица10[[#This Row],[Дата погрузки]])</f>
        <v>4</v>
      </c>
      <c r="O1265" s="278" t="str">
        <f>Таблица10[[#This Row],[плательщик ЖД тариф]]</f>
        <v>ТрансКонтейнер</v>
      </c>
      <c r="P1265" s="278"/>
      <c r="Q1265" s="278"/>
      <c r="R1265" s="278"/>
      <c r="S1265" s="278"/>
      <c r="T1265" s="278"/>
      <c r="U1265" s="278"/>
      <c r="V1265" s="278"/>
      <c r="W1265" s="278"/>
      <c r="X1265" s="278"/>
      <c r="Y1265" s="278"/>
      <c r="Z1265" s="278"/>
    </row>
    <row r="1266" spans="1:26" ht="13.2">
      <c r="A1266" s="278" t="s">
        <v>2767</v>
      </c>
      <c r="B1266" s="281">
        <v>44665</v>
      </c>
      <c r="C1266" s="278" t="s">
        <v>2853</v>
      </c>
      <c r="D1266" s="278">
        <v>40</v>
      </c>
      <c r="E1266" s="278" t="s">
        <v>2854</v>
      </c>
      <c r="F1266" s="280"/>
      <c r="G1266" s="281">
        <v>44668</v>
      </c>
      <c r="H1266" s="278" t="s">
        <v>7</v>
      </c>
      <c r="I1266" s="4" t="s">
        <v>99</v>
      </c>
      <c r="J1266" s="278" t="s">
        <v>2512</v>
      </c>
      <c r="K1266" s="282">
        <f t="shared" si="12"/>
        <v>4</v>
      </c>
      <c r="L1266" s="278">
        <f t="shared" si="13"/>
        <v>2022</v>
      </c>
      <c r="M1266" s="282">
        <f t="shared" ca="1" si="14"/>
        <v>3</v>
      </c>
      <c r="N1266" s="282">
        <f>MONTH(Таблица10[[#This Row],[Дата погрузки]])</f>
        <v>4</v>
      </c>
      <c r="O1266" s="278" t="str">
        <f>Таблица10[[#This Row],[плательщик ЖД тариф]]</f>
        <v>ТрансКонтейнер</v>
      </c>
      <c r="P1266" s="278"/>
      <c r="Q1266" s="278"/>
      <c r="R1266" s="278"/>
      <c r="S1266" s="278"/>
      <c r="T1266" s="278"/>
      <c r="U1266" s="278"/>
      <c r="V1266" s="278"/>
      <c r="W1266" s="278"/>
      <c r="X1266" s="278"/>
      <c r="Y1266" s="278"/>
      <c r="Z1266" s="278"/>
    </row>
    <row r="1267" spans="1:26" ht="13.2">
      <c r="A1267" s="278" t="s">
        <v>2516</v>
      </c>
      <c r="B1267" s="281">
        <v>44666</v>
      </c>
      <c r="C1267" s="278" t="s">
        <v>2855</v>
      </c>
      <c r="D1267" s="278">
        <v>40</v>
      </c>
      <c r="E1267" s="278" t="s">
        <v>1499</v>
      </c>
      <c r="F1267" s="280">
        <v>0.70833333333333337</v>
      </c>
      <c r="G1267" s="281">
        <v>44668</v>
      </c>
      <c r="H1267" s="278" t="s">
        <v>7</v>
      </c>
      <c r="I1267" s="4" t="s">
        <v>99</v>
      </c>
      <c r="J1267" s="278" t="s">
        <v>2512</v>
      </c>
      <c r="K1267" s="282">
        <f t="shared" si="12"/>
        <v>4</v>
      </c>
      <c r="L1267" s="278">
        <f t="shared" si="13"/>
        <v>2022</v>
      </c>
      <c r="M1267" s="282">
        <f t="shared" ca="1" si="14"/>
        <v>2</v>
      </c>
      <c r="N1267" s="282">
        <f>MONTH(Таблица10[[#This Row],[Дата погрузки]])</f>
        <v>4</v>
      </c>
      <c r="O1267" s="278" t="str">
        <f>Таблица10[[#This Row],[плательщик ЖД тариф]]</f>
        <v>ТрансКонтейнер</v>
      </c>
      <c r="P1267" s="278"/>
      <c r="Q1267" s="278"/>
      <c r="R1267" s="278"/>
      <c r="S1267" s="278"/>
      <c r="T1267" s="278"/>
      <c r="U1267" s="278"/>
      <c r="V1267" s="278"/>
      <c r="W1267" s="278"/>
      <c r="X1267" s="278"/>
      <c r="Y1267" s="278"/>
      <c r="Z1267" s="278"/>
    </row>
    <row r="1268" spans="1:26" ht="13.2">
      <c r="A1268" s="278" t="s">
        <v>2520</v>
      </c>
      <c r="B1268" s="281">
        <v>44666</v>
      </c>
      <c r="C1268" s="278" t="s">
        <v>2856</v>
      </c>
      <c r="D1268" s="278">
        <v>40</v>
      </c>
      <c r="E1268" s="278" t="s">
        <v>1501</v>
      </c>
      <c r="F1268" s="280">
        <v>0.54166666666666663</v>
      </c>
      <c r="G1268" s="281">
        <v>44668</v>
      </c>
      <c r="H1268" s="278" t="s">
        <v>7</v>
      </c>
      <c r="I1268" s="4" t="s">
        <v>99</v>
      </c>
      <c r="J1268" s="278" t="s">
        <v>2512</v>
      </c>
      <c r="K1268" s="282">
        <f t="shared" si="12"/>
        <v>4</v>
      </c>
      <c r="L1268" s="278">
        <f t="shared" si="13"/>
        <v>2022</v>
      </c>
      <c r="M1268" s="282">
        <f t="shared" ca="1" si="14"/>
        <v>2</v>
      </c>
      <c r="N1268" s="282">
        <f>MONTH(Таблица10[[#This Row],[Дата погрузки]])</f>
        <v>4</v>
      </c>
      <c r="O1268" s="278" t="str">
        <f>Таблица10[[#This Row],[плательщик ЖД тариф]]</f>
        <v>ТрансКонтейнер</v>
      </c>
      <c r="P1268" s="278"/>
      <c r="Q1268" s="278"/>
      <c r="R1268" s="278"/>
      <c r="S1268" s="278"/>
      <c r="T1268" s="278"/>
      <c r="U1268" s="278"/>
      <c r="V1268" s="278"/>
      <c r="W1268" s="278"/>
      <c r="X1268" s="278"/>
      <c r="Y1268" s="278"/>
      <c r="Z1268" s="278"/>
    </row>
    <row r="1269" spans="1:26" ht="13.2">
      <c r="A1269" s="278" t="s">
        <v>2798</v>
      </c>
      <c r="B1269" s="281">
        <v>44666</v>
      </c>
      <c r="C1269" s="278" t="s">
        <v>2857</v>
      </c>
      <c r="D1269" s="278">
        <v>40</v>
      </c>
      <c r="E1269" s="278" t="s">
        <v>1539</v>
      </c>
      <c r="F1269" s="280">
        <v>0.25</v>
      </c>
      <c r="G1269" s="281">
        <v>44668</v>
      </c>
      <c r="H1269" s="278" t="s">
        <v>7</v>
      </c>
      <c r="I1269" s="4" t="s">
        <v>99</v>
      </c>
      <c r="J1269" s="278" t="s">
        <v>2512</v>
      </c>
      <c r="K1269" s="282">
        <f t="shared" si="12"/>
        <v>4</v>
      </c>
      <c r="L1269" s="278">
        <f t="shared" si="13"/>
        <v>2022</v>
      </c>
      <c r="M1269" s="282">
        <f t="shared" ca="1" si="14"/>
        <v>2</v>
      </c>
      <c r="N1269" s="282">
        <f>MONTH(Таблица10[[#This Row],[Дата погрузки]])</f>
        <v>4</v>
      </c>
      <c r="O1269" s="278" t="str">
        <f>Таблица10[[#This Row],[плательщик ЖД тариф]]</f>
        <v>ТрансКонтейнер</v>
      </c>
      <c r="P1269" s="278"/>
      <c r="Q1269" s="278"/>
      <c r="R1269" s="278"/>
      <c r="S1269" s="278"/>
      <c r="T1269" s="278"/>
      <c r="U1269" s="278"/>
      <c r="V1269" s="278"/>
      <c r="W1269" s="278"/>
      <c r="X1269" s="278"/>
      <c r="Y1269" s="278"/>
      <c r="Z1269" s="278"/>
    </row>
    <row r="1270" spans="1:26" ht="13.2">
      <c r="A1270" s="278" t="s">
        <v>2798</v>
      </c>
      <c r="B1270" s="281">
        <v>44666</v>
      </c>
      <c r="C1270" s="278" t="s">
        <v>2858</v>
      </c>
      <c r="D1270" s="278">
        <v>40</v>
      </c>
      <c r="E1270" s="278" t="s">
        <v>1468</v>
      </c>
      <c r="F1270" s="280">
        <v>0.58333333333333337</v>
      </c>
      <c r="G1270" s="281">
        <v>44668</v>
      </c>
      <c r="H1270" s="278" t="s">
        <v>7</v>
      </c>
      <c r="I1270" s="4" t="s">
        <v>99</v>
      </c>
      <c r="J1270" s="278" t="s">
        <v>2512</v>
      </c>
      <c r="K1270" s="282">
        <f t="shared" si="12"/>
        <v>4</v>
      </c>
      <c r="L1270" s="278">
        <f t="shared" si="13"/>
        <v>2022</v>
      </c>
      <c r="M1270" s="282">
        <f t="shared" ca="1" si="14"/>
        <v>2</v>
      </c>
      <c r="N1270" s="282">
        <f>MONTH(Таблица10[[#This Row],[Дата погрузки]])</f>
        <v>4</v>
      </c>
      <c r="O1270" s="278" t="str">
        <f>Таблица10[[#This Row],[плательщик ЖД тариф]]</f>
        <v>ТрансКонтейнер</v>
      </c>
      <c r="P1270" s="278"/>
      <c r="Q1270" s="278"/>
      <c r="R1270" s="278"/>
      <c r="S1270" s="278"/>
      <c r="T1270" s="278"/>
      <c r="U1270" s="278"/>
      <c r="V1270" s="278"/>
      <c r="W1270" s="278"/>
      <c r="X1270" s="278"/>
      <c r="Y1270" s="278"/>
      <c r="Z1270" s="278"/>
    </row>
    <row r="1271" spans="1:26" ht="13.2">
      <c r="A1271" s="278" t="s">
        <v>2621</v>
      </c>
      <c r="B1271" s="281">
        <v>44666</v>
      </c>
      <c r="C1271" s="278" t="s">
        <v>2859</v>
      </c>
      <c r="D1271" s="278">
        <v>40</v>
      </c>
      <c r="E1271" s="278" t="s">
        <v>1501</v>
      </c>
      <c r="F1271" s="280">
        <v>0.41666666666666669</v>
      </c>
      <c r="G1271" s="281">
        <v>44668</v>
      </c>
      <c r="H1271" s="278" t="s">
        <v>7</v>
      </c>
      <c r="I1271" s="4" t="s">
        <v>99</v>
      </c>
      <c r="J1271" s="278" t="s">
        <v>2512</v>
      </c>
      <c r="K1271" s="282">
        <f t="shared" si="12"/>
        <v>4</v>
      </c>
      <c r="L1271" s="278">
        <f t="shared" si="13"/>
        <v>2022</v>
      </c>
      <c r="M1271" s="282">
        <f t="shared" ca="1" si="14"/>
        <v>2</v>
      </c>
      <c r="N1271" s="282">
        <f>MONTH(Таблица10[[#This Row],[Дата погрузки]])</f>
        <v>4</v>
      </c>
      <c r="O1271" s="278" t="str">
        <f>Таблица10[[#This Row],[плательщик ЖД тариф]]</f>
        <v>ТрансКонтейнер</v>
      </c>
      <c r="P1271" s="278"/>
      <c r="Q1271" s="278"/>
      <c r="R1271" s="278"/>
      <c r="S1271" s="278"/>
      <c r="T1271" s="278"/>
      <c r="U1271" s="278"/>
      <c r="V1271" s="278"/>
      <c r="W1271" s="278"/>
      <c r="X1271" s="278"/>
      <c r="Y1271" s="278"/>
      <c r="Z1271" s="278"/>
    </row>
    <row r="1272" spans="1:26" ht="13.2">
      <c r="A1272" s="278" t="s">
        <v>1473</v>
      </c>
      <c r="B1272" s="281">
        <v>44729</v>
      </c>
      <c r="C1272" s="278" t="s">
        <v>2860</v>
      </c>
      <c r="D1272" s="278">
        <v>40</v>
      </c>
      <c r="E1272" s="278" t="s">
        <v>1470</v>
      </c>
      <c r="F1272" s="280">
        <v>0.375</v>
      </c>
      <c r="G1272" s="281">
        <v>44733</v>
      </c>
      <c r="H1272" s="278"/>
      <c r="I1272" s="4" t="s">
        <v>99</v>
      </c>
      <c r="J1272" s="278" t="s">
        <v>1455</v>
      </c>
      <c r="K1272" s="282">
        <f t="shared" si="12"/>
        <v>6</v>
      </c>
      <c r="L1272" s="278">
        <f t="shared" si="13"/>
        <v>2022</v>
      </c>
      <c r="M1272" s="282">
        <f t="shared" ca="1" si="14"/>
        <v>4</v>
      </c>
      <c r="N1272" s="282">
        <f>MONTH(Таблица10[[#This Row],[Дата погрузки]])</f>
        <v>6</v>
      </c>
      <c r="O1272" s="278" t="str">
        <f>Таблица10[[#This Row],[плательщик ЖД тариф]]</f>
        <v>ТрансКонтейнер</v>
      </c>
      <c r="P1272" s="278"/>
      <c r="Q1272" s="278"/>
      <c r="R1272" s="278"/>
      <c r="S1272" s="278"/>
      <c r="T1272" s="278"/>
      <c r="U1272" s="278"/>
      <c r="V1272" s="278"/>
      <c r="W1272" s="278"/>
      <c r="X1272" s="278"/>
      <c r="Y1272" s="278"/>
      <c r="Z1272" s="278"/>
    </row>
    <row r="1273" spans="1:26" ht="13.2">
      <c r="A1273" s="278" t="s">
        <v>2534</v>
      </c>
      <c r="B1273" s="281">
        <v>44667</v>
      </c>
      <c r="C1273" s="278" t="s">
        <v>2861</v>
      </c>
      <c r="D1273" s="278">
        <v>40</v>
      </c>
      <c r="E1273" s="278" t="s">
        <v>1495</v>
      </c>
      <c r="F1273" s="280"/>
      <c r="G1273" s="281">
        <v>44671</v>
      </c>
      <c r="H1273" s="278" t="s">
        <v>7</v>
      </c>
      <c r="I1273" s="4" t="s">
        <v>99</v>
      </c>
      <c r="J1273" s="278" t="s">
        <v>2512</v>
      </c>
      <c r="K1273" s="282">
        <f t="shared" si="12"/>
        <v>4</v>
      </c>
      <c r="L1273" s="278">
        <f t="shared" si="13"/>
        <v>2022</v>
      </c>
      <c r="M1273" s="282">
        <f t="shared" ca="1" si="14"/>
        <v>4</v>
      </c>
      <c r="N1273" s="282">
        <f>MONTH(Таблица10[[#This Row],[Дата погрузки]])</f>
        <v>4</v>
      </c>
      <c r="O1273" s="278" t="str">
        <f>Таблица10[[#This Row],[плательщик ЖД тариф]]</f>
        <v>ТрансКонтейнер</v>
      </c>
      <c r="P1273" s="278"/>
      <c r="Q1273" s="278"/>
      <c r="R1273" s="278"/>
      <c r="S1273" s="278"/>
      <c r="T1273" s="278"/>
      <c r="U1273" s="278"/>
      <c r="V1273" s="278"/>
      <c r="W1273" s="278"/>
      <c r="X1273" s="278"/>
      <c r="Y1273" s="278"/>
      <c r="Z1273" s="278"/>
    </row>
    <row r="1274" spans="1:26" ht="13.2">
      <c r="A1274" s="278" t="s">
        <v>2798</v>
      </c>
      <c r="B1274" s="281">
        <v>44667</v>
      </c>
      <c r="C1274" s="278" t="s">
        <v>2862</v>
      </c>
      <c r="D1274" s="278">
        <v>40</v>
      </c>
      <c r="E1274" s="278" t="s">
        <v>1470</v>
      </c>
      <c r="F1274" s="280">
        <v>0.16666666666666666</v>
      </c>
      <c r="G1274" s="281">
        <v>44668</v>
      </c>
      <c r="H1274" s="278" t="s">
        <v>7</v>
      </c>
      <c r="I1274" s="4" t="s">
        <v>99</v>
      </c>
      <c r="J1274" s="278" t="s">
        <v>2512</v>
      </c>
      <c r="K1274" s="282">
        <f t="shared" si="12"/>
        <v>4</v>
      </c>
      <c r="L1274" s="278">
        <f t="shared" si="13"/>
        <v>2022</v>
      </c>
      <c r="M1274" s="282">
        <f t="shared" ca="1" si="14"/>
        <v>1</v>
      </c>
      <c r="N1274" s="282">
        <f>MONTH(Таблица10[[#This Row],[Дата погрузки]])</f>
        <v>4</v>
      </c>
      <c r="O1274" s="278" t="str">
        <f>Таблица10[[#This Row],[плательщик ЖД тариф]]</f>
        <v>ТрансКонтейнер</v>
      </c>
      <c r="P1274" s="278"/>
      <c r="Q1274" s="278"/>
      <c r="R1274" s="278"/>
      <c r="S1274" s="278"/>
      <c r="T1274" s="278"/>
      <c r="U1274" s="278"/>
      <c r="V1274" s="278"/>
      <c r="W1274" s="278"/>
      <c r="X1274" s="278"/>
      <c r="Y1274" s="278"/>
      <c r="Z1274" s="278"/>
    </row>
    <row r="1275" spans="1:26" ht="13.2">
      <c r="A1275" s="278" t="s">
        <v>2514</v>
      </c>
      <c r="B1275" s="281">
        <v>44668</v>
      </c>
      <c r="C1275" s="278" t="s">
        <v>2863</v>
      </c>
      <c r="D1275" s="278">
        <v>40</v>
      </c>
      <c r="E1275" s="278" t="s">
        <v>1470</v>
      </c>
      <c r="F1275" s="280">
        <v>0.54166666666666663</v>
      </c>
      <c r="G1275" s="281">
        <v>44671</v>
      </c>
      <c r="H1275" s="278" t="s">
        <v>7</v>
      </c>
      <c r="I1275" s="4" t="s">
        <v>99</v>
      </c>
      <c r="J1275" s="278" t="s">
        <v>2512</v>
      </c>
      <c r="K1275" s="282">
        <f t="shared" si="12"/>
        <v>4</v>
      </c>
      <c r="L1275" s="278">
        <f t="shared" si="13"/>
        <v>2022</v>
      </c>
      <c r="M1275" s="282">
        <f t="shared" ca="1" si="14"/>
        <v>3</v>
      </c>
      <c r="N1275" s="282">
        <f>MONTH(Таблица10[[#This Row],[Дата погрузки]])</f>
        <v>4</v>
      </c>
      <c r="O1275" s="278" t="str">
        <f>Таблица10[[#This Row],[плательщик ЖД тариф]]</f>
        <v>ТрансКонтейнер</v>
      </c>
      <c r="P1275" s="278"/>
      <c r="Q1275" s="278"/>
      <c r="R1275" s="278"/>
      <c r="S1275" s="278"/>
      <c r="T1275" s="278"/>
      <c r="U1275" s="278"/>
      <c r="V1275" s="278"/>
      <c r="W1275" s="278"/>
      <c r="X1275" s="278"/>
      <c r="Y1275" s="278"/>
      <c r="Z1275" s="278"/>
    </row>
    <row r="1276" spans="1:26" ht="13.2">
      <c r="A1276" s="278" t="s">
        <v>2798</v>
      </c>
      <c r="B1276" s="281">
        <v>44669</v>
      </c>
      <c r="C1276" s="278" t="s">
        <v>2864</v>
      </c>
      <c r="D1276" s="278">
        <v>40</v>
      </c>
      <c r="E1276" s="278" t="s">
        <v>1470</v>
      </c>
      <c r="F1276" s="280">
        <v>0.125</v>
      </c>
      <c r="G1276" s="281">
        <v>44671</v>
      </c>
      <c r="H1276" s="278" t="s">
        <v>7</v>
      </c>
      <c r="I1276" s="4" t="s">
        <v>99</v>
      </c>
      <c r="J1276" s="278" t="s">
        <v>2512</v>
      </c>
      <c r="K1276" s="282">
        <f t="shared" si="12"/>
        <v>4</v>
      </c>
      <c r="L1276" s="278">
        <f t="shared" si="13"/>
        <v>2022</v>
      </c>
      <c r="M1276" s="282">
        <f t="shared" ca="1" si="14"/>
        <v>2</v>
      </c>
      <c r="N1276" s="282">
        <f>MONTH(Таблица10[[#This Row],[Дата погрузки]])</f>
        <v>4</v>
      </c>
      <c r="O1276" s="278" t="str">
        <f>Таблица10[[#This Row],[плательщик ЖД тариф]]</f>
        <v>ТрансКонтейнер</v>
      </c>
      <c r="P1276" s="278"/>
      <c r="Q1276" s="278"/>
      <c r="R1276" s="278"/>
      <c r="S1276" s="278"/>
      <c r="T1276" s="278"/>
      <c r="U1276" s="278"/>
      <c r="V1276" s="278"/>
      <c r="W1276" s="278"/>
      <c r="X1276" s="278"/>
      <c r="Y1276" s="278"/>
      <c r="Z1276" s="278"/>
    </row>
    <row r="1277" spans="1:26" ht="13.2">
      <c r="A1277" s="278" t="s">
        <v>2514</v>
      </c>
      <c r="B1277" s="281">
        <v>44669</v>
      </c>
      <c r="C1277" s="278" t="s">
        <v>2865</v>
      </c>
      <c r="D1277" s="278">
        <v>40</v>
      </c>
      <c r="E1277" s="278" t="s">
        <v>1495</v>
      </c>
      <c r="F1277" s="280">
        <v>0.375</v>
      </c>
      <c r="G1277" s="281">
        <v>44671</v>
      </c>
      <c r="H1277" s="278" t="s">
        <v>7</v>
      </c>
      <c r="I1277" s="4" t="s">
        <v>99</v>
      </c>
      <c r="J1277" s="278" t="s">
        <v>2512</v>
      </c>
      <c r="K1277" s="282">
        <f t="shared" ref="K1277:K1531" si="15">IF(B1277="","",MONTH(B1277))</f>
        <v>4</v>
      </c>
      <c r="L1277" s="278">
        <f t="shared" ref="L1277:L1531" si="16">IF(B1277="","",YEAR(B1277))</f>
        <v>2022</v>
      </c>
      <c r="M1277" s="282">
        <f t="shared" ref="M1277:M1531" ca="1" si="17">IF(B1277&gt;TODAY(),"",IF(G1277="",TODAY()-B1277,G1277-B1277))</f>
        <v>2</v>
      </c>
      <c r="N1277" s="282">
        <f>MONTH(Таблица10[[#This Row],[Дата погрузки]])</f>
        <v>4</v>
      </c>
      <c r="O1277" s="278" t="str">
        <f>Таблица10[[#This Row],[плательщик ЖД тариф]]</f>
        <v>ТрансКонтейнер</v>
      </c>
      <c r="P1277" s="278"/>
      <c r="Q1277" s="278"/>
      <c r="R1277" s="278"/>
      <c r="S1277" s="278"/>
      <c r="T1277" s="278"/>
      <c r="U1277" s="278"/>
      <c r="V1277" s="278"/>
      <c r="W1277" s="278"/>
      <c r="X1277" s="278"/>
      <c r="Y1277" s="278"/>
      <c r="Z1277" s="278"/>
    </row>
    <row r="1278" spans="1:26" ht="13.2">
      <c r="A1278" s="278" t="s">
        <v>2509</v>
      </c>
      <c r="B1278" s="281">
        <v>44669</v>
      </c>
      <c r="C1278" s="278" t="s">
        <v>2866</v>
      </c>
      <c r="D1278" s="278">
        <v>40</v>
      </c>
      <c r="E1278" s="278" t="s">
        <v>1925</v>
      </c>
      <c r="F1278" s="280">
        <v>0.41666666666666669</v>
      </c>
      <c r="G1278" s="281">
        <v>44671</v>
      </c>
      <c r="H1278" s="278" t="s">
        <v>7</v>
      </c>
      <c r="I1278" s="4" t="s">
        <v>99</v>
      </c>
      <c r="J1278" s="278" t="s">
        <v>2512</v>
      </c>
      <c r="K1278" s="282">
        <f t="shared" si="15"/>
        <v>4</v>
      </c>
      <c r="L1278" s="278">
        <f t="shared" si="16"/>
        <v>2022</v>
      </c>
      <c r="M1278" s="282">
        <f t="shared" ca="1" si="17"/>
        <v>2</v>
      </c>
      <c r="N1278" s="282">
        <f>MONTH(Таблица10[[#This Row],[Дата погрузки]])</f>
        <v>4</v>
      </c>
      <c r="O1278" s="278" t="str">
        <f>Таблица10[[#This Row],[плательщик ЖД тариф]]</f>
        <v>ТрансКонтейнер</v>
      </c>
      <c r="P1278" s="278"/>
      <c r="Q1278" s="278"/>
      <c r="R1278" s="278"/>
      <c r="S1278" s="278"/>
      <c r="T1278" s="278"/>
      <c r="U1278" s="278"/>
      <c r="V1278" s="278"/>
      <c r="W1278" s="278"/>
      <c r="X1278" s="278"/>
      <c r="Y1278" s="278"/>
      <c r="Z1278" s="278"/>
    </row>
    <row r="1279" spans="1:26" ht="13.2">
      <c r="A1279" s="278" t="s">
        <v>2520</v>
      </c>
      <c r="B1279" s="281">
        <v>44669</v>
      </c>
      <c r="C1279" s="278" t="s">
        <v>2867</v>
      </c>
      <c r="D1279" s="278">
        <v>40</v>
      </c>
      <c r="E1279" s="278" t="s">
        <v>1495</v>
      </c>
      <c r="F1279" s="280">
        <v>0.54166666666666663</v>
      </c>
      <c r="G1279" s="281">
        <v>44671</v>
      </c>
      <c r="H1279" s="278" t="s">
        <v>7</v>
      </c>
      <c r="I1279" s="4" t="s">
        <v>99</v>
      </c>
      <c r="J1279" s="278" t="s">
        <v>2512</v>
      </c>
      <c r="K1279" s="282">
        <f t="shared" si="15"/>
        <v>4</v>
      </c>
      <c r="L1279" s="278">
        <f t="shared" si="16"/>
        <v>2022</v>
      </c>
      <c r="M1279" s="282">
        <f t="shared" ca="1" si="17"/>
        <v>2</v>
      </c>
      <c r="N1279" s="282">
        <f>MONTH(Таблица10[[#This Row],[Дата погрузки]])</f>
        <v>4</v>
      </c>
      <c r="O1279" s="278" t="str">
        <f>Таблица10[[#This Row],[плательщик ЖД тариф]]</f>
        <v>ТрансКонтейнер</v>
      </c>
      <c r="P1279" s="278"/>
      <c r="Q1279" s="278"/>
      <c r="R1279" s="278"/>
      <c r="S1279" s="278"/>
      <c r="T1279" s="278"/>
      <c r="U1279" s="278"/>
      <c r="V1279" s="278"/>
      <c r="W1279" s="278"/>
      <c r="X1279" s="278"/>
      <c r="Y1279" s="278"/>
      <c r="Z1279" s="278"/>
    </row>
    <row r="1280" spans="1:26" ht="13.2">
      <c r="A1280" s="278" t="s">
        <v>2518</v>
      </c>
      <c r="B1280" s="281">
        <v>44669</v>
      </c>
      <c r="C1280" s="278" t="s">
        <v>2868</v>
      </c>
      <c r="D1280" s="278">
        <v>40</v>
      </c>
      <c r="E1280" s="278" t="s">
        <v>1495</v>
      </c>
      <c r="F1280" s="280">
        <v>0.41666666666666669</v>
      </c>
      <c r="G1280" s="281">
        <v>44671</v>
      </c>
      <c r="H1280" s="278" t="s">
        <v>7</v>
      </c>
      <c r="I1280" s="4" t="s">
        <v>99</v>
      </c>
      <c r="J1280" s="278" t="s">
        <v>2512</v>
      </c>
      <c r="K1280" s="282">
        <f t="shared" si="15"/>
        <v>4</v>
      </c>
      <c r="L1280" s="278">
        <f t="shared" si="16"/>
        <v>2022</v>
      </c>
      <c r="M1280" s="282">
        <f t="shared" ca="1" si="17"/>
        <v>2</v>
      </c>
      <c r="N1280" s="282">
        <f>MONTH(Таблица10[[#This Row],[Дата погрузки]])</f>
        <v>4</v>
      </c>
      <c r="O1280" s="278" t="str">
        <f>Таблица10[[#This Row],[плательщик ЖД тариф]]</f>
        <v>ТрансКонтейнер</v>
      </c>
      <c r="P1280" s="278"/>
      <c r="Q1280" s="278"/>
      <c r="R1280" s="278"/>
      <c r="S1280" s="278"/>
      <c r="T1280" s="278"/>
      <c r="U1280" s="278"/>
      <c r="V1280" s="278"/>
      <c r="W1280" s="278"/>
      <c r="X1280" s="278"/>
      <c r="Y1280" s="278"/>
      <c r="Z1280" s="278"/>
    </row>
    <row r="1281" spans="1:26" ht="13.2">
      <c r="A1281" s="278" t="s">
        <v>2520</v>
      </c>
      <c r="B1281" s="281">
        <v>44670</v>
      </c>
      <c r="C1281" s="278" t="s">
        <v>2869</v>
      </c>
      <c r="D1281" s="278">
        <v>40</v>
      </c>
      <c r="E1281" s="278" t="s">
        <v>2805</v>
      </c>
      <c r="F1281" s="280">
        <v>0.375</v>
      </c>
      <c r="G1281" s="281">
        <v>44671</v>
      </c>
      <c r="H1281" s="278" t="s">
        <v>7</v>
      </c>
      <c r="I1281" s="4" t="s">
        <v>99</v>
      </c>
      <c r="J1281" s="278" t="s">
        <v>2512</v>
      </c>
      <c r="K1281" s="282">
        <f t="shared" si="15"/>
        <v>4</v>
      </c>
      <c r="L1281" s="278">
        <f t="shared" si="16"/>
        <v>2022</v>
      </c>
      <c r="M1281" s="282">
        <f t="shared" ca="1" si="17"/>
        <v>1</v>
      </c>
      <c r="N1281" s="282">
        <f>MONTH(Таблица10[[#This Row],[Дата погрузки]])</f>
        <v>4</v>
      </c>
      <c r="O1281" s="278" t="str">
        <f>Таблица10[[#This Row],[плательщик ЖД тариф]]</f>
        <v>ТрансКонтейнер</v>
      </c>
      <c r="P1281" s="278"/>
      <c r="Q1281" s="278"/>
      <c r="R1281" s="278"/>
      <c r="S1281" s="278"/>
      <c r="T1281" s="278"/>
      <c r="U1281" s="278"/>
      <c r="V1281" s="278"/>
      <c r="W1281" s="278"/>
      <c r="X1281" s="278"/>
      <c r="Y1281" s="278"/>
      <c r="Z1281" s="278"/>
    </row>
    <row r="1282" spans="1:26" ht="13.2">
      <c r="A1282" s="278" t="s">
        <v>2520</v>
      </c>
      <c r="B1282" s="281">
        <v>44670</v>
      </c>
      <c r="C1282" s="278" t="s">
        <v>2870</v>
      </c>
      <c r="D1282" s="278">
        <v>40</v>
      </c>
      <c r="E1282" s="278" t="s">
        <v>2805</v>
      </c>
      <c r="F1282" s="280">
        <v>0.45833333333333331</v>
      </c>
      <c r="G1282" s="281">
        <v>44671</v>
      </c>
      <c r="H1282" s="278" t="s">
        <v>7</v>
      </c>
      <c r="I1282" s="4" t="s">
        <v>99</v>
      </c>
      <c r="J1282" s="278" t="s">
        <v>2512</v>
      </c>
      <c r="K1282" s="282">
        <f t="shared" si="15"/>
        <v>4</v>
      </c>
      <c r="L1282" s="278">
        <f t="shared" si="16"/>
        <v>2022</v>
      </c>
      <c r="M1282" s="282">
        <f t="shared" ca="1" si="17"/>
        <v>1</v>
      </c>
      <c r="N1282" s="282">
        <f>MONTH(Таблица10[[#This Row],[Дата погрузки]])</f>
        <v>4</v>
      </c>
      <c r="O1282" s="278" t="str">
        <f>Таблица10[[#This Row],[плательщик ЖД тариф]]</f>
        <v>ТрансКонтейнер</v>
      </c>
      <c r="P1282" s="278"/>
      <c r="Q1282" s="278"/>
      <c r="R1282" s="278"/>
      <c r="S1282" s="278"/>
      <c r="T1282" s="278"/>
      <c r="U1282" s="278"/>
      <c r="V1282" s="278"/>
      <c r="W1282" s="278"/>
      <c r="X1282" s="278"/>
      <c r="Y1282" s="278"/>
      <c r="Z1282" s="278"/>
    </row>
    <row r="1283" spans="1:26" ht="13.2">
      <c r="A1283" s="278" t="s">
        <v>2621</v>
      </c>
      <c r="B1283" s="281">
        <v>44670</v>
      </c>
      <c r="C1283" s="278" t="s">
        <v>2871</v>
      </c>
      <c r="D1283" s="278">
        <v>40</v>
      </c>
      <c r="E1283" s="278" t="s">
        <v>1501</v>
      </c>
      <c r="F1283" s="280">
        <v>0.41666666666666669</v>
      </c>
      <c r="G1283" s="281">
        <v>44671</v>
      </c>
      <c r="H1283" s="278" t="s">
        <v>7</v>
      </c>
      <c r="I1283" s="4" t="s">
        <v>99</v>
      </c>
      <c r="J1283" s="278" t="s">
        <v>2512</v>
      </c>
      <c r="K1283" s="282">
        <f t="shared" si="15"/>
        <v>4</v>
      </c>
      <c r="L1283" s="278">
        <f t="shared" si="16"/>
        <v>2022</v>
      </c>
      <c r="M1283" s="282">
        <f t="shared" ca="1" si="17"/>
        <v>1</v>
      </c>
      <c r="N1283" s="282">
        <f>MONTH(Таблица10[[#This Row],[Дата погрузки]])</f>
        <v>4</v>
      </c>
      <c r="O1283" s="278" t="str">
        <f>Таблица10[[#This Row],[плательщик ЖД тариф]]</f>
        <v>ТрансКонтейнер</v>
      </c>
      <c r="P1283" s="278"/>
      <c r="Q1283" s="278"/>
      <c r="R1283" s="278"/>
      <c r="S1283" s="278"/>
      <c r="T1283" s="278"/>
      <c r="U1283" s="278"/>
      <c r="V1283" s="278"/>
      <c r="W1283" s="278"/>
      <c r="X1283" s="278"/>
      <c r="Y1283" s="278"/>
      <c r="Z1283" s="278"/>
    </row>
    <row r="1284" spans="1:26" ht="13.2">
      <c r="A1284" s="278" t="s">
        <v>2534</v>
      </c>
      <c r="B1284" s="281">
        <v>44670</v>
      </c>
      <c r="C1284" s="278" t="s">
        <v>2872</v>
      </c>
      <c r="D1284" s="278">
        <v>40</v>
      </c>
      <c r="E1284" s="278" t="s">
        <v>1470</v>
      </c>
      <c r="F1284" s="280"/>
      <c r="G1284" s="281">
        <v>44673</v>
      </c>
      <c r="H1284" s="278" t="s">
        <v>7</v>
      </c>
      <c r="I1284" s="4" t="s">
        <v>99</v>
      </c>
      <c r="J1284" s="278" t="s">
        <v>2512</v>
      </c>
      <c r="K1284" s="282">
        <f t="shared" si="15"/>
        <v>4</v>
      </c>
      <c r="L1284" s="278">
        <f t="shared" si="16"/>
        <v>2022</v>
      </c>
      <c r="M1284" s="282">
        <f t="shared" ca="1" si="17"/>
        <v>3</v>
      </c>
      <c r="N1284" s="282">
        <f>MONTH(Таблица10[[#This Row],[Дата погрузки]])</f>
        <v>4</v>
      </c>
      <c r="O1284" s="278" t="str">
        <f>Таблица10[[#This Row],[плательщик ЖД тариф]]</f>
        <v>ТрансКонтейнер</v>
      </c>
      <c r="P1284" s="278"/>
      <c r="Q1284" s="278"/>
      <c r="R1284" s="278"/>
      <c r="S1284" s="278"/>
      <c r="T1284" s="278"/>
      <c r="U1284" s="278"/>
      <c r="V1284" s="278"/>
      <c r="W1284" s="278"/>
      <c r="X1284" s="278"/>
      <c r="Y1284" s="278"/>
      <c r="Z1284" s="278"/>
    </row>
    <row r="1285" spans="1:26" ht="13.2">
      <c r="A1285" s="278" t="s">
        <v>2554</v>
      </c>
      <c r="B1285" s="281">
        <v>44670</v>
      </c>
      <c r="C1285" s="278" t="s">
        <v>2873</v>
      </c>
      <c r="D1285" s="278">
        <v>40</v>
      </c>
      <c r="E1285" s="278" t="s">
        <v>1470</v>
      </c>
      <c r="F1285" s="280">
        <v>0.375</v>
      </c>
      <c r="G1285" s="281">
        <v>44673</v>
      </c>
      <c r="H1285" s="278" t="s">
        <v>7</v>
      </c>
      <c r="I1285" s="4" t="s">
        <v>99</v>
      </c>
      <c r="J1285" s="278" t="s">
        <v>2512</v>
      </c>
      <c r="K1285" s="282">
        <f t="shared" si="15"/>
        <v>4</v>
      </c>
      <c r="L1285" s="278">
        <f t="shared" si="16"/>
        <v>2022</v>
      </c>
      <c r="M1285" s="282">
        <f t="shared" ca="1" si="17"/>
        <v>3</v>
      </c>
      <c r="N1285" s="282">
        <f>MONTH(Таблица10[[#This Row],[Дата погрузки]])</f>
        <v>4</v>
      </c>
      <c r="O1285" s="278" t="str">
        <f>Таблица10[[#This Row],[плательщик ЖД тариф]]</f>
        <v>ТрансКонтейнер</v>
      </c>
      <c r="P1285" s="278"/>
      <c r="Q1285" s="278"/>
      <c r="R1285" s="278"/>
      <c r="S1285" s="278"/>
      <c r="T1285" s="278"/>
      <c r="U1285" s="278"/>
      <c r="V1285" s="278"/>
      <c r="W1285" s="278"/>
      <c r="X1285" s="278"/>
      <c r="Y1285" s="278"/>
      <c r="Z1285" s="278"/>
    </row>
    <row r="1286" spans="1:26" ht="13.2">
      <c r="A1286" s="278" t="s">
        <v>2798</v>
      </c>
      <c r="B1286" s="281">
        <v>44671</v>
      </c>
      <c r="C1286" s="278" t="s">
        <v>2874</v>
      </c>
      <c r="D1286" s="278">
        <v>40</v>
      </c>
      <c r="E1286" s="278" t="s">
        <v>1501</v>
      </c>
      <c r="F1286" s="280">
        <v>4.1666666666666664E-2</v>
      </c>
      <c r="G1286" s="281">
        <v>44673</v>
      </c>
      <c r="H1286" s="278" t="s">
        <v>7</v>
      </c>
      <c r="I1286" s="4" t="s">
        <v>99</v>
      </c>
      <c r="J1286" s="278" t="s">
        <v>2512</v>
      </c>
      <c r="K1286" s="282">
        <f t="shared" si="15"/>
        <v>4</v>
      </c>
      <c r="L1286" s="278">
        <f t="shared" si="16"/>
        <v>2022</v>
      </c>
      <c r="M1286" s="282">
        <f t="shared" ca="1" si="17"/>
        <v>2</v>
      </c>
      <c r="N1286" s="282">
        <f>MONTH(Таблица10[[#This Row],[Дата погрузки]])</f>
        <v>4</v>
      </c>
      <c r="O1286" s="278" t="str">
        <f>Таблица10[[#This Row],[плательщик ЖД тариф]]</f>
        <v>ТрансКонтейнер</v>
      </c>
      <c r="P1286" s="278"/>
      <c r="Q1286" s="278"/>
      <c r="R1286" s="278"/>
      <c r="S1286" s="278"/>
      <c r="T1286" s="278"/>
      <c r="U1286" s="278"/>
      <c r="V1286" s="278"/>
      <c r="W1286" s="278"/>
      <c r="X1286" s="278"/>
      <c r="Y1286" s="278"/>
      <c r="Z1286" s="278"/>
    </row>
    <row r="1287" spans="1:26" ht="13.2">
      <c r="A1287" s="278" t="s">
        <v>2516</v>
      </c>
      <c r="B1287" s="281">
        <v>44671</v>
      </c>
      <c r="C1287" s="278" t="s">
        <v>2875</v>
      </c>
      <c r="D1287" s="278">
        <v>40</v>
      </c>
      <c r="E1287" s="278" t="s">
        <v>1537</v>
      </c>
      <c r="F1287" s="280">
        <v>0.375</v>
      </c>
      <c r="G1287" s="281">
        <v>44673</v>
      </c>
      <c r="H1287" s="278" t="s">
        <v>7</v>
      </c>
      <c r="I1287" s="4" t="s">
        <v>99</v>
      </c>
      <c r="J1287" s="278" t="s">
        <v>2512</v>
      </c>
      <c r="K1287" s="282">
        <f t="shared" si="15"/>
        <v>4</v>
      </c>
      <c r="L1287" s="278">
        <f t="shared" si="16"/>
        <v>2022</v>
      </c>
      <c r="M1287" s="282">
        <f t="shared" ca="1" si="17"/>
        <v>2</v>
      </c>
      <c r="N1287" s="282">
        <f>MONTH(Таблица10[[#This Row],[Дата погрузки]])</f>
        <v>4</v>
      </c>
      <c r="O1287" s="278" t="str">
        <f>Таблица10[[#This Row],[плательщик ЖД тариф]]</f>
        <v>ТрансКонтейнер</v>
      </c>
      <c r="P1287" s="278"/>
      <c r="Q1287" s="278"/>
      <c r="R1287" s="278"/>
      <c r="S1287" s="278"/>
      <c r="T1287" s="278"/>
      <c r="U1287" s="278"/>
      <c r="V1287" s="278"/>
      <c r="W1287" s="278"/>
      <c r="X1287" s="278"/>
      <c r="Y1287" s="278"/>
      <c r="Z1287" s="278"/>
    </row>
    <row r="1288" spans="1:26" ht="13.2">
      <c r="A1288" s="278" t="s">
        <v>2509</v>
      </c>
      <c r="B1288" s="281">
        <v>44671</v>
      </c>
      <c r="C1288" s="278" t="s">
        <v>2876</v>
      </c>
      <c r="D1288" s="278">
        <v>40</v>
      </c>
      <c r="E1288" s="278" t="s">
        <v>1537</v>
      </c>
      <c r="F1288" s="280">
        <v>0.41666666666666669</v>
      </c>
      <c r="G1288" s="281">
        <v>44673</v>
      </c>
      <c r="H1288" s="278" t="s">
        <v>7</v>
      </c>
      <c r="I1288" s="4" t="s">
        <v>99</v>
      </c>
      <c r="J1288" s="278" t="s">
        <v>2512</v>
      </c>
      <c r="K1288" s="282">
        <f t="shared" si="15"/>
        <v>4</v>
      </c>
      <c r="L1288" s="278">
        <f t="shared" si="16"/>
        <v>2022</v>
      </c>
      <c r="M1288" s="282">
        <f t="shared" ca="1" si="17"/>
        <v>2</v>
      </c>
      <c r="N1288" s="282">
        <f>MONTH(Таблица10[[#This Row],[Дата погрузки]])</f>
        <v>4</v>
      </c>
      <c r="O1288" s="278" t="str">
        <f>Таблица10[[#This Row],[плательщик ЖД тариф]]</f>
        <v>ТрансКонтейнер</v>
      </c>
      <c r="P1288" s="278"/>
      <c r="Q1288" s="278"/>
      <c r="R1288" s="278"/>
      <c r="S1288" s="278"/>
      <c r="T1288" s="278"/>
      <c r="U1288" s="278"/>
      <c r="V1288" s="278"/>
      <c r="W1288" s="278"/>
      <c r="X1288" s="278"/>
      <c r="Y1288" s="278"/>
      <c r="Z1288" s="278"/>
    </row>
    <row r="1289" spans="1:26" ht="13.2">
      <c r="A1289" s="278" t="s">
        <v>2703</v>
      </c>
      <c r="B1289" s="281">
        <v>44671</v>
      </c>
      <c r="C1289" s="278" t="s">
        <v>2877</v>
      </c>
      <c r="D1289" s="278">
        <v>40</v>
      </c>
      <c r="E1289" s="278" t="s">
        <v>1524</v>
      </c>
      <c r="F1289" s="280">
        <v>0.33333333333333331</v>
      </c>
      <c r="G1289" s="281">
        <v>44673</v>
      </c>
      <c r="H1289" s="278" t="s">
        <v>7</v>
      </c>
      <c r="I1289" s="4" t="s">
        <v>99</v>
      </c>
      <c r="J1289" s="278" t="s">
        <v>2512</v>
      </c>
      <c r="K1289" s="282">
        <f t="shared" si="15"/>
        <v>4</v>
      </c>
      <c r="L1289" s="278">
        <f t="shared" si="16"/>
        <v>2022</v>
      </c>
      <c r="M1289" s="282">
        <f t="shared" ca="1" si="17"/>
        <v>2</v>
      </c>
      <c r="N1289" s="282">
        <f>MONTH(Таблица10[[#This Row],[Дата погрузки]])</f>
        <v>4</v>
      </c>
      <c r="O1289" s="278" t="str">
        <f>Таблица10[[#This Row],[плательщик ЖД тариф]]</f>
        <v>ТрансКонтейнер</v>
      </c>
      <c r="P1289" s="278"/>
      <c r="Q1289" s="278"/>
      <c r="R1289" s="278"/>
      <c r="S1289" s="278"/>
      <c r="T1289" s="278"/>
      <c r="U1289" s="278"/>
      <c r="V1289" s="278"/>
      <c r="W1289" s="278"/>
      <c r="X1289" s="278"/>
      <c r="Y1289" s="278"/>
      <c r="Z1289" s="278"/>
    </row>
    <row r="1290" spans="1:26" ht="13.2">
      <c r="A1290" s="278" t="s">
        <v>2520</v>
      </c>
      <c r="B1290" s="281">
        <v>44671</v>
      </c>
      <c r="C1290" s="278" t="s">
        <v>2878</v>
      </c>
      <c r="D1290" s="278">
        <v>40</v>
      </c>
      <c r="E1290" s="278" t="s">
        <v>1524</v>
      </c>
      <c r="F1290" s="280">
        <v>0.54166666666666663</v>
      </c>
      <c r="G1290" s="281">
        <v>44673</v>
      </c>
      <c r="H1290" s="278" t="s">
        <v>7</v>
      </c>
      <c r="I1290" s="4" t="s">
        <v>99</v>
      </c>
      <c r="J1290" s="278" t="s">
        <v>2512</v>
      </c>
      <c r="K1290" s="282">
        <f t="shared" si="15"/>
        <v>4</v>
      </c>
      <c r="L1290" s="278">
        <f t="shared" si="16"/>
        <v>2022</v>
      </c>
      <c r="M1290" s="282">
        <f t="shared" ca="1" si="17"/>
        <v>2</v>
      </c>
      <c r="N1290" s="282">
        <f>MONTH(Таблица10[[#This Row],[Дата погрузки]])</f>
        <v>4</v>
      </c>
      <c r="O1290" s="278" t="str">
        <f>Таблица10[[#This Row],[плательщик ЖД тариф]]</f>
        <v>ТрансКонтейнер</v>
      </c>
      <c r="P1290" s="278"/>
      <c r="Q1290" s="278"/>
      <c r="R1290" s="278"/>
      <c r="S1290" s="278"/>
      <c r="T1290" s="278"/>
      <c r="U1290" s="278"/>
      <c r="V1290" s="278"/>
      <c r="W1290" s="278"/>
      <c r="X1290" s="278"/>
      <c r="Y1290" s="278"/>
      <c r="Z1290" s="278"/>
    </row>
    <row r="1291" spans="1:26" ht="13.2">
      <c r="A1291" s="278" t="s">
        <v>2767</v>
      </c>
      <c r="B1291" s="281">
        <v>44671</v>
      </c>
      <c r="C1291" s="278" t="s">
        <v>2879</v>
      </c>
      <c r="D1291" s="278">
        <v>40</v>
      </c>
      <c r="E1291" s="278" t="s">
        <v>1568</v>
      </c>
      <c r="F1291" s="280"/>
      <c r="G1291" s="281">
        <v>44673</v>
      </c>
      <c r="H1291" s="278" t="s">
        <v>7</v>
      </c>
      <c r="I1291" s="4" t="s">
        <v>99</v>
      </c>
      <c r="J1291" s="278" t="s">
        <v>2512</v>
      </c>
      <c r="K1291" s="282">
        <f t="shared" si="15"/>
        <v>4</v>
      </c>
      <c r="L1291" s="278">
        <f t="shared" si="16"/>
        <v>2022</v>
      </c>
      <c r="M1291" s="282">
        <f t="shared" ca="1" si="17"/>
        <v>2</v>
      </c>
      <c r="N1291" s="282">
        <f>MONTH(Таблица10[[#This Row],[Дата погрузки]])</f>
        <v>4</v>
      </c>
      <c r="O1291" s="278" t="str">
        <f>Таблица10[[#This Row],[плательщик ЖД тариф]]</f>
        <v>ТрансКонтейнер</v>
      </c>
      <c r="P1291" s="278"/>
      <c r="Q1291" s="278"/>
      <c r="R1291" s="278"/>
      <c r="S1291" s="278"/>
      <c r="T1291" s="278"/>
      <c r="U1291" s="278"/>
      <c r="V1291" s="278"/>
      <c r="W1291" s="278"/>
      <c r="X1291" s="278"/>
      <c r="Y1291" s="278"/>
      <c r="Z1291" s="278"/>
    </row>
    <row r="1292" spans="1:26" ht="13.2">
      <c r="A1292" s="278" t="s">
        <v>2798</v>
      </c>
      <c r="B1292" s="281">
        <v>44672</v>
      </c>
      <c r="C1292" s="278" t="s">
        <v>2880</v>
      </c>
      <c r="D1292" s="278">
        <v>40</v>
      </c>
      <c r="E1292" s="278" t="s">
        <v>1537</v>
      </c>
      <c r="F1292" s="280">
        <v>0.625</v>
      </c>
      <c r="G1292" s="281">
        <v>44673</v>
      </c>
      <c r="H1292" s="278" t="s">
        <v>7</v>
      </c>
      <c r="I1292" s="4" t="s">
        <v>99</v>
      </c>
      <c r="J1292" s="278" t="s">
        <v>2512</v>
      </c>
      <c r="K1292" s="282">
        <f t="shared" si="15"/>
        <v>4</v>
      </c>
      <c r="L1292" s="278">
        <f t="shared" si="16"/>
        <v>2022</v>
      </c>
      <c r="M1292" s="282">
        <f t="shared" ca="1" si="17"/>
        <v>1</v>
      </c>
      <c r="N1292" s="282">
        <f>MONTH(Таблица10[[#This Row],[Дата погрузки]])</f>
        <v>4</v>
      </c>
      <c r="O1292" s="278" t="str">
        <f>Таблица10[[#This Row],[плательщик ЖД тариф]]</f>
        <v>ТрансКонтейнер</v>
      </c>
      <c r="P1292" s="278"/>
      <c r="Q1292" s="278"/>
      <c r="R1292" s="278"/>
      <c r="S1292" s="278"/>
      <c r="T1292" s="278"/>
      <c r="U1292" s="278"/>
      <c r="V1292" s="278"/>
      <c r="W1292" s="278"/>
      <c r="X1292" s="278"/>
      <c r="Y1292" s="278"/>
      <c r="Z1292" s="278"/>
    </row>
    <row r="1293" spans="1:26" ht="13.2">
      <c r="A1293" s="278" t="s">
        <v>2534</v>
      </c>
      <c r="B1293" s="281">
        <v>44672</v>
      </c>
      <c r="C1293" s="278" t="s">
        <v>2881</v>
      </c>
      <c r="D1293" s="278">
        <v>40</v>
      </c>
      <c r="E1293" s="278" t="s">
        <v>1931</v>
      </c>
      <c r="F1293" s="280"/>
      <c r="G1293" s="281">
        <v>44673</v>
      </c>
      <c r="H1293" s="278" t="s">
        <v>7</v>
      </c>
      <c r="I1293" s="4" t="s">
        <v>99</v>
      </c>
      <c r="J1293" s="278" t="s">
        <v>2512</v>
      </c>
      <c r="K1293" s="282">
        <f t="shared" si="15"/>
        <v>4</v>
      </c>
      <c r="L1293" s="278">
        <f t="shared" si="16"/>
        <v>2022</v>
      </c>
      <c r="M1293" s="282">
        <f t="shared" ca="1" si="17"/>
        <v>1</v>
      </c>
      <c r="N1293" s="282">
        <f>MONTH(Таблица10[[#This Row],[Дата погрузки]])</f>
        <v>4</v>
      </c>
      <c r="O1293" s="278" t="str">
        <f>Таблица10[[#This Row],[плательщик ЖД тариф]]</f>
        <v>ТрансКонтейнер</v>
      </c>
      <c r="P1293" s="278"/>
      <c r="Q1293" s="278"/>
      <c r="R1293" s="278"/>
      <c r="S1293" s="278"/>
      <c r="T1293" s="278"/>
      <c r="U1293" s="278"/>
      <c r="V1293" s="278"/>
      <c r="W1293" s="278"/>
      <c r="X1293" s="278"/>
      <c r="Y1293" s="278"/>
      <c r="Z1293" s="278"/>
    </row>
    <row r="1294" spans="1:26" ht="13.2">
      <c r="A1294" s="278" t="s">
        <v>2516</v>
      </c>
      <c r="B1294" s="281">
        <v>44672</v>
      </c>
      <c r="C1294" s="278" t="s">
        <v>2882</v>
      </c>
      <c r="D1294" s="278">
        <v>40</v>
      </c>
      <c r="E1294" s="278" t="s">
        <v>1537</v>
      </c>
      <c r="F1294" s="280">
        <v>0.375</v>
      </c>
      <c r="G1294" s="281">
        <v>44673</v>
      </c>
      <c r="H1294" s="278" t="s">
        <v>7</v>
      </c>
      <c r="I1294" s="4" t="s">
        <v>99</v>
      </c>
      <c r="J1294" s="278" t="s">
        <v>2512</v>
      </c>
      <c r="K1294" s="282">
        <f t="shared" si="15"/>
        <v>4</v>
      </c>
      <c r="L1294" s="278">
        <f t="shared" si="16"/>
        <v>2022</v>
      </c>
      <c r="M1294" s="282">
        <f t="shared" ca="1" si="17"/>
        <v>1</v>
      </c>
      <c r="N1294" s="282">
        <f>MONTH(Таблица10[[#This Row],[Дата погрузки]])</f>
        <v>4</v>
      </c>
      <c r="O1294" s="278" t="str">
        <f>Таблица10[[#This Row],[плательщик ЖД тариф]]</f>
        <v>ТрансКонтейнер</v>
      </c>
      <c r="P1294" s="278"/>
      <c r="Q1294" s="278"/>
      <c r="R1294" s="278"/>
      <c r="S1294" s="278"/>
      <c r="T1294" s="278"/>
      <c r="U1294" s="278"/>
      <c r="V1294" s="278"/>
      <c r="W1294" s="278"/>
      <c r="X1294" s="278"/>
      <c r="Y1294" s="278"/>
      <c r="Z1294" s="278"/>
    </row>
    <row r="1295" spans="1:26" ht="13.2">
      <c r="A1295" s="278" t="s">
        <v>2520</v>
      </c>
      <c r="B1295" s="281">
        <v>44672</v>
      </c>
      <c r="C1295" s="278" t="s">
        <v>2883</v>
      </c>
      <c r="D1295" s="278">
        <v>40</v>
      </c>
      <c r="E1295" s="278" t="s">
        <v>1537</v>
      </c>
      <c r="F1295" s="280">
        <v>0.54166666666666663</v>
      </c>
      <c r="G1295" s="281">
        <v>44673</v>
      </c>
      <c r="H1295" s="278" t="s">
        <v>7</v>
      </c>
      <c r="I1295" s="4" t="s">
        <v>99</v>
      </c>
      <c r="J1295" s="278" t="s">
        <v>2512</v>
      </c>
      <c r="K1295" s="282">
        <f t="shared" si="15"/>
        <v>4</v>
      </c>
      <c r="L1295" s="278">
        <f t="shared" si="16"/>
        <v>2022</v>
      </c>
      <c r="M1295" s="282">
        <f t="shared" ca="1" si="17"/>
        <v>1</v>
      </c>
      <c r="N1295" s="282">
        <f>MONTH(Таблица10[[#This Row],[Дата погрузки]])</f>
        <v>4</v>
      </c>
      <c r="O1295" s="278" t="str">
        <f>Таблица10[[#This Row],[плательщик ЖД тариф]]</f>
        <v>ТрансКонтейнер</v>
      </c>
      <c r="P1295" s="278"/>
      <c r="Q1295" s="278"/>
      <c r="R1295" s="278"/>
      <c r="S1295" s="278"/>
      <c r="T1295" s="278"/>
      <c r="U1295" s="278"/>
      <c r="V1295" s="278"/>
      <c r="W1295" s="278"/>
      <c r="X1295" s="278"/>
      <c r="Y1295" s="278"/>
      <c r="Z1295" s="278"/>
    </row>
    <row r="1296" spans="1:26" ht="13.2">
      <c r="A1296" s="278" t="s">
        <v>2798</v>
      </c>
      <c r="B1296" s="281">
        <v>44673</v>
      </c>
      <c r="C1296" s="278" t="s">
        <v>2884</v>
      </c>
      <c r="D1296" s="278">
        <v>40</v>
      </c>
      <c r="E1296" s="278" t="s">
        <v>1501</v>
      </c>
      <c r="F1296" s="280">
        <v>0.25</v>
      </c>
      <c r="G1296" s="281">
        <v>44676</v>
      </c>
      <c r="H1296" s="278" t="s">
        <v>7</v>
      </c>
      <c r="I1296" s="4" t="s">
        <v>99</v>
      </c>
      <c r="J1296" s="278" t="s">
        <v>2512</v>
      </c>
      <c r="K1296" s="282">
        <f t="shared" si="15"/>
        <v>4</v>
      </c>
      <c r="L1296" s="278">
        <f t="shared" si="16"/>
        <v>2022</v>
      </c>
      <c r="M1296" s="282">
        <f t="shared" ca="1" si="17"/>
        <v>3</v>
      </c>
      <c r="N1296" s="282">
        <f>MONTH(Таблица10[[#This Row],[Дата погрузки]])</f>
        <v>4</v>
      </c>
      <c r="O1296" s="278" t="str">
        <f>Таблица10[[#This Row],[плательщик ЖД тариф]]</f>
        <v>ТрансКонтейнер</v>
      </c>
      <c r="P1296" s="278"/>
      <c r="Q1296" s="278"/>
      <c r="R1296" s="278"/>
      <c r="S1296" s="278"/>
      <c r="T1296" s="278"/>
      <c r="U1296" s="278"/>
      <c r="V1296" s="278"/>
      <c r="W1296" s="278"/>
      <c r="X1296" s="278"/>
      <c r="Y1296" s="278"/>
      <c r="Z1296" s="278"/>
    </row>
    <row r="1297" spans="1:26" ht="13.2">
      <c r="A1297" s="278" t="s">
        <v>2554</v>
      </c>
      <c r="B1297" s="281">
        <v>44673</v>
      </c>
      <c r="C1297" s="278" t="s">
        <v>2885</v>
      </c>
      <c r="D1297" s="278">
        <v>40</v>
      </c>
      <c r="E1297" s="278" t="s">
        <v>1470</v>
      </c>
      <c r="F1297" s="280">
        <v>0.375</v>
      </c>
      <c r="G1297" s="281">
        <v>44676</v>
      </c>
      <c r="H1297" s="278" t="s">
        <v>7</v>
      </c>
      <c r="I1297" s="4" t="s">
        <v>99</v>
      </c>
      <c r="J1297" s="278" t="s">
        <v>2512</v>
      </c>
      <c r="K1297" s="282">
        <f t="shared" si="15"/>
        <v>4</v>
      </c>
      <c r="L1297" s="278">
        <f t="shared" si="16"/>
        <v>2022</v>
      </c>
      <c r="M1297" s="282">
        <f t="shared" ca="1" si="17"/>
        <v>3</v>
      </c>
      <c r="N1297" s="282">
        <f>MONTH(Таблица10[[#This Row],[Дата погрузки]])</f>
        <v>4</v>
      </c>
      <c r="O1297" s="278" t="str">
        <f>Таблица10[[#This Row],[плательщик ЖД тариф]]</f>
        <v>ТрансКонтейнер</v>
      </c>
      <c r="P1297" s="278"/>
      <c r="Q1297" s="278"/>
      <c r="R1297" s="278"/>
      <c r="S1297" s="278"/>
      <c r="T1297" s="278"/>
      <c r="U1297" s="278"/>
      <c r="V1297" s="278"/>
      <c r="W1297" s="278"/>
      <c r="X1297" s="278"/>
      <c r="Y1297" s="278"/>
      <c r="Z1297" s="278"/>
    </row>
    <row r="1298" spans="1:26" ht="13.2">
      <c r="A1298" s="278" t="s">
        <v>2628</v>
      </c>
      <c r="B1298" s="281">
        <v>44673</v>
      </c>
      <c r="C1298" s="278" t="s">
        <v>2886</v>
      </c>
      <c r="D1298" s="278">
        <v>40</v>
      </c>
      <c r="E1298" s="278" t="s">
        <v>1470</v>
      </c>
      <c r="F1298" s="280">
        <v>0.5</v>
      </c>
      <c r="G1298" s="281">
        <v>44676</v>
      </c>
      <c r="H1298" s="278" t="s">
        <v>7</v>
      </c>
      <c r="I1298" s="4" t="s">
        <v>99</v>
      </c>
      <c r="J1298" s="278" t="s">
        <v>2512</v>
      </c>
      <c r="K1298" s="282">
        <f t="shared" si="15"/>
        <v>4</v>
      </c>
      <c r="L1298" s="278">
        <f t="shared" si="16"/>
        <v>2022</v>
      </c>
      <c r="M1298" s="282">
        <f t="shared" ca="1" si="17"/>
        <v>3</v>
      </c>
      <c r="N1298" s="282">
        <f>MONTH(Таблица10[[#This Row],[Дата погрузки]])</f>
        <v>4</v>
      </c>
      <c r="O1298" s="278" t="str">
        <f>Таблица10[[#This Row],[плательщик ЖД тариф]]</f>
        <v>ТрансКонтейнер</v>
      </c>
      <c r="P1298" s="278"/>
      <c r="Q1298" s="278"/>
      <c r="R1298" s="278"/>
      <c r="S1298" s="278"/>
      <c r="T1298" s="278"/>
      <c r="U1298" s="278"/>
      <c r="V1298" s="278"/>
      <c r="W1298" s="278"/>
      <c r="X1298" s="278"/>
      <c r="Y1298" s="278"/>
      <c r="Z1298" s="278"/>
    </row>
    <row r="1299" spans="1:26" ht="13.2">
      <c r="A1299" s="278" t="s">
        <v>2534</v>
      </c>
      <c r="B1299" s="281">
        <v>44673</v>
      </c>
      <c r="C1299" s="278" t="s">
        <v>2887</v>
      </c>
      <c r="D1299" s="278">
        <v>40</v>
      </c>
      <c r="E1299" s="278" t="s">
        <v>1468</v>
      </c>
      <c r="F1299" s="280"/>
      <c r="G1299" s="281">
        <v>44676</v>
      </c>
      <c r="H1299" s="278" t="s">
        <v>7</v>
      </c>
      <c r="I1299" s="4" t="s">
        <v>99</v>
      </c>
      <c r="J1299" s="278" t="s">
        <v>2512</v>
      </c>
      <c r="K1299" s="282">
        <f t="shared" si="15"/>
        <v>4</v>
      </c>
      <c r="L1299" s="278">
        <f t="shared" si="16"/>
        <v>2022</v>
      </c>
      <c r="M1299" s="282">
        <f t="shared" ca="1" si="17"/>
        <v>3</v>
      </c>
      <c r="N1299" s="282">
        <f>MONTH(Таблица10[[#This Row],[Дата погрузки]])</f>
        <v>4</v>
      </c>
      <c r="O1299" s="278" t="str">
        <f>Таблица10[[#This Row],[плательщик ЖД тариф]]</f>
        <v>ТрансКонтейнер</v>
      </c>
      <c r="P1299" s="278"/>
      <c r="Q1299" s="278"/>
      <c r="R1299" s="278"/>
      <c r="S1299" s="278"/>
      <c r="T1299" s="278"/>
      <c r="U1299" s="278"/>
      <c r="V1299" s="278"/>
      <c r="W1299" s="278"/>
      <c r="X1299" s="278"/>
      <c r="Y1299" s="278"/>
      <c r="Z1299" s="278"/>
    </row>
    <row r="1300" spans="1:26" ht="13.2">
      <c r="A1300" s="278" t="s">
        <v>2516</v>
      </c>
      <c r="B1300" s="281">
        <v>44673</v>
      </c>
      <c r="C1300" s="278" t="s">
        <v>2888</v>
      </c>
      <c r="D1300" s="278">
        <v>40</v>
      </c>
      <c r="E1300" s="278" t="s">
        <v>1597</v>
      </c>
      <c r="F1300" s="280">
        <v>0.58333333333333337</v>
      </c>
      <c r="G1300" s="281">
        <v>44676</v>
      </c>
      <c r="H1300" s="278" t="s">
        <v>7</v>
      </c>
      <c r="I1300" s="4" t="s">
        <v>99</v>
      </c>
      <c r="J1300" s="278" t="s">
        <v>2512</v>
      </c>
      <c r="K1300" s="282">
        <f t="shared" si="15"/>
        <v>4</v>
      </c>
      <c r="L1300" s="278">
        <f t="shared" si="16"/>
        <v>2022</v>
      </c>
      <c r="M1300" s="282">
        <f t="shared" ca="1" si="17"/>
        <v>3</v>
      </c>
      <c r="N1300" s="282">
        <f>MONTH(Таблица10[[#This Row],[Дата погрузки]])</f>
        <v>4</v>
      </c>
      <c r="O1300" s="278" t="str">
        <f>Таблица10[[#This Row],[плательщик ЖД тариф]]</f>
        <v>ТрансКонтейнер</v>
      </c>
      <c r="P1300" s="278"/>
      <c r="Q1300" s="278"/>
      <c r="R1300" s="278"/>
      <c r="S1300" s="278"/>
      <c r="T1300" s="278"/>
      <c r="U1300" s="278"/>
      <c r="V1300" s="278"/>
      <c r="W1300" s="278"/>
      <c r="X1300" s="278"/>
      <c r="Y1300" s="278"/>
      <c r="Z1300" s="278"/>
    </row>
    <row r="1301" spans="1:26" ht="13.2">
      <c r="A1301" s="278" t="s">
        <v>2798</v>
      </c>
      <c r="B1301" s="281">
        <v>44674</v>
      </c>
      <c r="C1301" s="278" t="s">
        <v>2889</v>
      </c>
      <c r="D1301" s="278">
        <v>40</v>
      </c>
      <c r="E1301" s="278" t="s">
        <v>1537</v>
      </c>
      <c r="F1301" s="280">
        <v>0.125</v>
      </c>
      <c r="G1301" s="281">
        <v>44676</v>
      </c>
      <c r="H1301" s="278" t="s">
        <v>7</v>
      </c>
      <c r="I1301" s="4" t="s">
        <v>99</v>
      </c>
      <c r="J1301" s="278" t="s">
        <v>2512</v>
      </c>
      <c r="K1301" s="282">
        <f t="shared" si="15"/>
        <v>4</v>
      </c>
      <c r="L1301" s="278">
        <f t="shared" si="16"/>
        <v>2022</v>
      </c>
      <c r="M1301" s="282">
        <f t="shared" ca="1" si="17"/>
        <v>2</v>
      </c>
      <c r="N1301" s="282">
        <f>MONTH(Таблица10[[#This Row],[Дата погрузки]])</f>
        <v>4</v>
      </c>
      <c r="O1301" s="278" t="str">
        <f>Таблица10[[#This Row],[плательщик ЖД тариф]]</f>
        <v>ТрансКонтейнер</v>
      </c>
      <c r="P1301" s="278"/>
      <c r="Q1301" s="278"/>
      <c r="R1301" s="278"/>
      <c r="S1301" s="278"/>
      <c r="T1301" s="278"/>
      <c r="U1301" s="278"/>
      <c r="V1301" s="278"/>
      <c r="W1301" s="278"/>
      <c r="X1301" s="278"/>
      <c r="Y1301" s="278"/>
      <c r="Z1301" s="278"/>
    </row>
    <row r="1302" spans="1:26" ht="13.2">
      <c r="A1302" s="278" t="s">
        <v>2798</v>
      </c>
      <c r="B1302" s="281">
        <v>44674</v>
      </c>
      <c r="C1302" s="278" t="s">
        <v>2890</v>
      </c>
      <c r="D1302" s="278">
        <v>40</v>
      </c>
      <c r="E1302" s="278" t="s">
        <v>1501</v>
      </c>
      <c r="F1302" s="280">
        <v>0.58333333333333337</v>
      </c>
      <c r="G1302" s="281">
        <v>44676</v>
      </c>
      <c r="H1302" s="278" t="s">
        <v>7</v>
      </c>
      <c r="I1302" s="4" t="s">
        <v>99</v>
      </c>
      <c r="J1302" s="278" t="s">
        <v>2512</v>
      </c>
      <c r="K1302" s="282">
        <f t="shared" si="15"/>
        <v>4</v>
      </c>
      <c r="L1302" s="278">
        <f t="shared" si="16"/>
        <v>2022</v>
      </c>
      <c r="M1302" s="282">
        <f t="shared" ca="1" si="17"/>
        <v>2</v>
      </c>
      <c r="N1302" s="282">
        <f>MONTH(Таблица10[[#This Row],[Дата погрузки]])</f>
        <v>4</v>
      </c>
      <c r="O1302" s="278" t="str">
        <f>Таблица10[[#This Row],[плательщик ЖД тариф]]</f>
        <v>ТрансКонтейнер</v>
      </c>
      <c r="P1302" s="278"/>
      <c r="Q1302" s="278"/>
      <c r="R1302" s="278"/>
      <c r="S1302" s="278"/>
      <c r="T1302" s="278"/>
      <c r="U1302" s="278"/>
      <c r="V1302" s="278"/>
      <c r="W1302" s="278"/>
      <c r="X1302" s="278"/>
      <c r="Y1302" s="278"/>
      <c r="Z1302" s="278"/>
    </row>
    <row r="1303" spans="1:26" ht="13.2">
      <c r="A1303" s="278" t="s">
        <v>2514</v>
      </c>
      <c r="B1303" s="281">
        <v>44674</v>
      </c>
      <c r="C1303" s="278" t="s">
        <v>2891</v>
      </c>
      <c r="D1303" s="278">
        <v>40</v>
      </c>
      <c r="E1303" s="278" t="s">
        <v>1537</v>
      </c>
      <c r="F1303" s="280">
        <v>0.58333333333333337</v>
      </c>
      <c r="G1303" s="281">
        <v>44676</v>
      </c>
      <c r="H1303" s="278" t="s">
        <v>7</v>
      </c>
      <c r="I1303" s="4" t="s">
        <v>99</v>
      </c>
      <c r="J1303" s="278" t="s">
        <v>2512</v>
      </c>
      <c r="K1303" s="282">
        <f t="shared" si="15"/>
        <v>4</v>
      </c>
      <c r="L1303" s="278">
        <f t="shared" si="16"/>
        <v>2022</v>
      </c>
      <c r="M1303" s="282">
        <f t="shared" ca="1" si="17"/>
        <v>2</v>
      </c>
      <c r="N1303" s="282">
        <f>MONTH(Таблица10[[#This Row],[Дата погрузки]])</f>
        <v>4</v>
      </c>
      <c r="O1303" s="278" t="str">
        <f>Таблица10[[#This Row],[плательщик ЖД тариф]]</f>
        <v>ТрансКонтейнер</v>
      </c>
      <c r="P1303" s="278"/>
      <c r="Q1303" s="278"/>
      <c r="R1303" s="278"/>
      <c r="S1303" s="278"/>
      <c r="T1303" s="278"/>
      <c r="U1303" s="278"/>
      <c r="V1303" s="278"/>
      <c r="W1303" s="278"/>
      <c r="X1303" s="278"/>
      <c r="Y1303" s="278"/>
      <c r="Z1303" s="278"/>
    </row>
    <row r="1304" spans="1:26" ht="13.2">
      <c r="A1304" s="278" t="s">
        <v>2530</v>
      </c>
      <c r="B1304" s="281">
        <v>44674</v>
      </c>
      <c r="C1304" s="278" t="s">
        <v>2892</v>
      </c>
      <c r="D1304" s="278">
        <v>40</v>
      </c>
      <c r="E1304" s="278" t="s">
        <v>1537</v>
      </c>
      <c r="F1304" s="280"/>
      <c r="G1304" s="281">
        <v>44676</v>
      </c>
      <c r="H1304" s="278" t="s">
        <v>7</v>
      </c>
      <c r="I1304" s="4" t="s">
        <v>99</v>
      </c>
      <c r="J1304" s="278" t="s">
        <v>2512</v>
      </c>
      <c r="K1304" s="282">
        <f t="shared" si="15"/>
        <v>4</v>
      </c>
      <c r="L1304" s="278">
        <f t="shared" si="16"/>
        <v>2022</v>
      </c>
      <c r="M1304" s="282">
        <f t="shared" ca="1" si="17"/>
        <v>2</v>
      </c>
      <c r="N1304" s="282">
        <f>MONTH(Таблица10[[#This Row],[Дата погрузки]])</f>
        <v>4</v>
      </c>
      <c r="O1304" s="278" t="str">
        <f>Таблица10[[#This Row],[плательщик ЖД тариф]]</f>
        <v>ТрансКонтейнер</v>
      </c>
      <c r="P1304" s="278"/>
      <c r="Q1304" s="278"/>
      <c r="R1304" s="278"/>
      <c r="S1304" s="278"/>
      <c r="T1304" s="278"/>
      <c r="U1304" s="278"/>
      <c r="V1304" s="278"/>
      <c r="W1304" s="278"/>
      <c r="X1304" s="278"/>
      <c r="Y1304" s="278"/>
      <c r="Z1304" s="278"/>
    </row>
    <row r="1305" spans="1:26" ht="13.2">
      <c r="A1305" s="278" t="s">
        <v>2530</v>
      </c>
      <c r="B1305" s="281">
        <v>44674</v>
      </c>
      <c r="C1305" s="278" t="s">
        <v>2893</v>
      </c>
      <c r="D1305" s="278">
        <v>40</v>
      </c>
      <c r="E1305" s="278" t="s">
        <v>1537</v>
      </c>
      <c r="F1305" s="280"/>
      <c r="G1305" s="281">
        <v>44676</v>
      </c>
      <c r="H1305" s="278" t="s">
        <v>7</v>
      </c>
      <c r="I1305" s="4" t="s">
        <v>99</v>
      </c>
      <c r="J1305" s="278" t="s">
        <v>2512</v>
      </c>
      <c r="K1305" s="282">
        <f t="shared" si="15"/>
        <v>4</v>
      </c>
      <c r="L1305" s="278">
        <f t="shared" si="16"/>
        <v>2022</v>
      </c>
      <c r="M1305" s="282">
        <f t="shared" ca="1" si="17"/>
        <v>2</v>
      </c>
      <c r="N1305" s="282">
        <f>MONTH(Таблица10[[#This Row],[Дата погрузки]])</f>
        <v>4</v>
      </c>
      <c r="O1305" s="278" t="str">
        <f>Таблица10[[#This Row],[плательщик ЖД тариф]]</f>
        <v>ТрансКонтейнер</v>
      </c>
      <c r="P1305" s="278"/>
      <c r="Q1305" s="278"/>
      <c r="R1305" s="278"/>
      <c r="S1305" s="278"/>
      <c r="T1305" s="278"/>
      <c r="U1305" s="278"/>
      <c r="V1305" s="278"/>
      <c r="W1305" s="278"/>
      <c r="X1305" s="278"/>
      <c r="Y1305" s="278"/>
      <c r="Z1305" s="278"/>
    </row>
    <row r="1306" spans="1:26" ht="13.2">
      <c r="A1306" s="278" t="s">
        <v>2798</v>
      </c>
      <c r="B1306" s="281">
        <v>44676</v>
      </c>
      <c r="C1306" s="278" t="s">
        <v>2894</v>
      </c>
      <c r="D1306" s="278">
        <v>40</v>
      </c>
      <c r="E1306" s="278" t="s">
        <v>1470</v>
      </c>
      <c r="F1306" s="280">
        <v>0.75</v>
      </c>
      <c r="G1306" s="281">
        <v>44678</v>
      </c>
      <c r="H1306" s="278" t="s">
        <v>7</v>
      </c>
      <c r="I1306" s="4" t="s">
        <v>99</v>
      </c>
      <c r="J1306" s="278" t="s">
        <v>2512</v>
      </c>
      <c r="K1306" s="282">
        <f t="shared" si="15"/>
        <v>4</v>
      </c>
      <c r="L1306" s="278">
        <f t="shared" si="16"/>
        <v>2022</v>
      </c>
      <c r="M1306" s="282">
        <f t="shared" ca="1" si="17"/>
        <v>2</v>
      </c>
      <c r="N1306" s="282">
        <f>MONTH(Таблица10[[#This Row],[Дата погрузки]])</f>
        <v>4</v>
      </c>
      <c r="O1306" s="278" t="str">
        <f>Таблица10[[#This Row],[плательщик ЖД тариф]]</f>
        <v>ТрансКонтейнер</v>
      </c>
      <c r="P1306" s="278"/>
      <c r="Q1306" s="278"/>
      <c r="R1306" s="278"/>
      <c r="S1306" s="278"/>
      <c r="T1306" s="278"/>
      <c r="U1306" s="278"/>
      <c r="V1306" s="278"/>
      <c r="W1306" s="278"/>
      <c r="X1306" s="278"/>
      <c r="Y1306" s="278"/>
      <c r="Z1306" s="278"/>
    </row>
    <row r="1307" spans="1:26" ht="13.2">
      <c r="A1307" s="278" t="s">
        <v>2527</v>
      </c>
      <c r="B1307" s="281">
        <v>44676</v>
      </c>
      <c r="C1307" s="278" t="s">
        <v>2895</v>
      </c>
      <c r="D1307" s="278">
        <v>40</v>
      </c>
      <c r="E1307" s="278" t="s">
        <v>1537</v>
      </c>
      <c r="F1307" s="280">
        <v>0.41666666666666669</v>
      </c>
      <c r="G1307" s="281">
        <v>44678</v>
      </c>
      <c r="H1307" s="278" t="s">
        <v>7</v>
      </c>
      <c r="I1307" s="4" t="s">
        <v>99</v>
      </c>
      <c r="J1307" s="278" t="s">
        <v>2512</v>
      </c>
      <c r="K1307" s="282">
        <f t="shared" si="15"/>
        <v>4</v>
      </c>
      <c r="L1307" s="278">
        <f t="shared" si="16"/>
        <v>2022</v>
      </c>
      <c r="M1307" s="282">
        <f t="shared" ca="1" si="17"/>
        <v>2</v>
      </c>
      <c r="N1307" s="282">
        <f>MONTH(Таблица10[[#This Row],[Дата погрузки]])</f>
        <v>4</v>
      </c>
      <c r="O1307" s="278" t="str">
        <f>Таблица10[[#This Row],[плательщик ЖД тариф]]</f>
        <v>ТрансКонтейнер</v>
      </c>
      <c r="P1307" s="278"/>
      <c r="Q1307" s="278"/>
      <c r="R1307" s="278"/>
      <c r="S1307" s="278"/>
      <c r="T1307" s="278"/>
      <c r="U1307" s="278"/>
      <c r="V1307" s="278"/>
      <c r="W1307" s="278"/>
      <c r="X1307" s="278"/>
      <c r="Y1307" s="278"/>
      <c r="Z1307" s="278"/>
    </row>
    <row r="1308" spans="1:26" ht="13.2">
      <c r="A1308" s="278" t="s">
        <v>2576</v>
      </c>
      <c r="B1308" s="281">
        <v>44676</v>
      </c>
      <c r="C1308" s="278" t="s">
        <v>2896</v>
      </c>
      <c r="D1308" s="278">
        <v>40</v>
      </c>
      <c r="E1308" s="278" t="s">
        <v>1537</v>
      </c>
      <c r="F1308" s="280">
        <v>0.625</v>
      </c>
      <c r="G1308" s="281">
        <v>44678</v>
      </c>
      <c r="H1308" s="278" t="s">
        <v>7</v>
      </c>
      <c r="I1308" s="4" t="s">
        <v>99</v>
      </c>
      <c r="J1308" s="278" t="s">
        <v>2512</v>
      </c>
      <c r="K1308" s="282">
        <f t="shared" si="15"/>
        <v>4</v>
      </c>
      <c r="L1308" s="278">
        <f t="shared" si="16"/>
        <v>2022</v>
      </c>
      <c r="M1308" s="282">
        <f t="shared" ca="1" si="17"/>
        <v>2</v>
      </c>
      <c r="N1308" s="282">
        <f>MONTH(Таблица10[[#This Row],[Дата погрузки]])</f>
        <v>4</v>
      </c>
      <c r="O1308" s="278" t="str">
        <f>Таблица10[[#This Row],[плательщик ЖД тариф]]</f>
        <v>ТрансКонтейнер</v>
      </c>
      <c r="P1308" s="278"/>
      <c r="Q1308" s="278"/>
      <c r="R1308" s="278"/>
      <c r="S1308" s="278"/>
      <c r="T1308" s="278"/>
      <c r="U1308" s="278"/>
      <c r="V1308" s="278"/>
      <c r="W1308" s="278"/>
      <c r="X1308" s="278"/>
      <c r="Y1308" s="278"/>
      <c r="Z1308" s="278"/>
    </row>
    <row r="1309" spans="1:26" ht="13.2">
      <c r="A1309" s="278" t="s">
        <v>2520</v>
      </c>
      <c r="B1309" s="281">
        <v>44677</v>
      </c>
      <c r="C1309" s="278" t="s">
        <v>2897</v>
      </c>
      <c r="D1309" s="278">
        <v>40</v>
      </c>
      <c r="E1309" s="278" t="s">
        <v>1537</v>
      </c>
      <c r="F1309" s="280">
        <v>0.54166666666666663</v>
      </c>
      <c r="G1309" s="281">
        <v>44678</v>
      </c>
      <c r="H1309" s="278" t="s">
        <v>7</v>
      </c>
      <c r="I1309" s="4" t="s">
        <v>99</v>
      </c>
      <c r="J1309" s="278" t="s">
        <v>2512</v>
      </c>
      <c r="K1309" s="282">
        <f t="shared" si="15"/>
        <v>4</v>
      </c>
      <c r="L1309" s="278">
        <f t="shared" si="16"/>
        <v>2022</v>
      </c>
      <c r="M1309" s="282">
        <f t="shared" ca="1" si="17"/>
        <v>1</v>
      </c>
      <c r="N1309" s="282">
        <f>MONTH(Таблица10[[#This Row],[Дата погрузки]])</f>
        <v>4</v>
      </c>
      <c r="O1309" s="278" t="str">
        <f>Таблица10[[#This Row],[плательщик ЖД тариф]]</f>
        <v>ТрансКонтейнер</v>
      </c>
      <c r="P1309" s="278"/>
      <c r="Q1309" s="278"/>
      <c r="R1309" s="278"/>
      <c r="S1309" s="278"/>
      <c r="T1309" s="278"/>
      <c r="U1309" s="278"/>
      <c r="V1309" s="278"/>
      <c r="W1309" s="278"/>
      <c r="X1309" s="278"/>
      <c r="Y1309" s="278"/>
      <c r="Z1309" s="278"/>
    </row>
    <row r="1310" spans="1:26" ht="13.2">
      <c r="A1310" s="278" t="s">
        <v>2518</v>
      </c>
      <c r="B1310" s="281">
        <v>44677</v>
      </c>
      <c r="C1310" s="278" t="s">
        <v>2898</v>
      </c>
      <c r="D1310" s="278">
        <v>40</v>
      </c>
      <c r="E1310" s="278" t="s">
        <v>1487</v>
      </c>
      <c r="F1310" s="280">
        <v>0.41666666666666669</v>
      </c>
      <c r="G1310" s="281">
        <v>44678</v>
      </c>
      <c r="H1310" s="278" t="s">
        <v>7</v>
      </c>
      <c r="I1310" s="4" t="s">
        <v>99</v>
      </c>
      <c r="J1310" s="278" t="s">
        <v>2512</v>
      </c>
      <c r="K1310" s="282">
        <f t="shared" si="15"/>
        <v>4</v>
      </c>
      <c r="L1310" s="278">
        <f t="shared" si="16"/>
        <v>2022</v>
      </c>
      <c r="M1310" s="282">
        <f t="shared" ca="1" si="17"/>
        <v>1</v>
      </c>
      <c r="N1310" s="282">
        <f>MONTH(Таблица10[[#This Row],[Дата погрузки]])</f>
        <v>4</v>
      </c>
      <c r="O1310" s="278" t="str">
        <f>Таблица10[[#This Row],[плательщик ЖД тариф]]</f>
        <v>ТрансКонтейнер</v>
      </c>
      <c r="P1310" s="278"/>
      <c r="Q1310" s="278"/>
      <c r="R1310" s="278"/>
      <c r="S1310" s="278"/>
      <c r="T1310" s="278"/>
      <c r="U1310" s="278"/>
      <c r="V1310" s="278"/>
      <c r="W1310" s="278"/>
      <c r="X1310" s="278"/>
      <c r="Y1310" s="278"/>
      <c r="Z1310" s="278"/>
    </row>
    <row r="1311" spans="1:26" ht="13.2">
      <c r="A1311" s="278" t="s">
        <v>2527</v>
      </c>
      <c r="B1311" s="281">
        <v>44677</v>
      </c>
      <c r="C1311" s="278" t="s">
        <v>2899</v>
      </c>
      <c r="D1311" s="278">
        <v>40</v>
      </c>
      <c r="E1311" s="278" t="s">
        <v>1487</v>
      </c>
      <c r="F1311" s="280">
        <v>0.33333333333333331</v>
      </c>
      <c r="G1311" s="281">
        <v>44678</v>
      </c>
      <c r="H1311" s="278" t="s">
        <v>7</v>
      </c>
      <c r="I1311" s="4" t="s">
        <v>99</v>
      </c>
      <c r="J1311" s="278" t="s">
        <v>2512</v>
      </c>
      <c r="K1311" s="282">
        <f t="shared" si="15"/>
        <v>4</v>
      </c>
      <c r="L1311" s="278">
        <f t="shared" si="16"/>
        <v>2022</v>
      </c>
      <c r="M1311" s="282">
        <f t="shared" ca="1" si="17"/>
        <v>1</v>
      </c>
      <c r="N1311" s="282">
        <f>MONTH(Таблица10[[#This Row],[Дата погрузки]])</f>
        <v>4</v>
      </c>
      <c r="O1311" s="278" t="str">
        <f>Таблица10[[#This Row],[плательщик ЖД тариф]]</f>
        <v>ТрансКонтейнер</v>
      </c>
      <c r="P1311" s="278"/>
      <c r="Q1311" s="278"/>
      <c r="R1311" s="278"/>
      <c r="S1311" s="278"/>
      <c r="T1311" s="278"/>
      <c r="U1311" s="278"/>
      <c r="V1311" s="278"/>
      <c r="W1311" s="278"/>
      <c r="X1311" s="278"/>
      <c r="Y1311" s="278"/>
      <c r="Z1311" s="278"/>
    </row>
    <row r="1312" spans="1:26" ht="13.2">
      <c r="A1312" s="278" t="s">
        <v>2798</v>
      </c>
      <c r="B1312" s="281">
        <v>44677</v>
      </c>
      <c r="C1312" s="278" t="s">
        <v>2900</v>
      </c>
      <c r="D1312" s="278">
        <v>40</v>
      </c>
      <c r="E1312" s="278" t="s">
        <v>1487</v>
      </c>
      <c r="F1312" s="280">
        <v>0.875</v>
      </c>
      <c r="G1312" s="281">
        <v>44681</v>
      </c>
      <c r="H1312" s="278" t="s">
        <v>7</v>
      </c>
      <c r="I1312" s="4" t="s">
        <v>99</v>
      </c>
      <c r="J1312" s="278" t="s">
        <v>2512</v>
      </c>
      <c r="K1312" s="282">
        <f t="shared" si="15"/>
        <v>4</v>
      </c>
      <c r="L1312" s="278">
        <f t="shared" si="16"/>
        <v>2022</v>
      </c>
      <c r="M1312" s="282">
        <f t="shared" ca="1" si="17"/>
        <v>4</v>
      </c>
      <c r="N1312" s="282">
        <f>MONTH(Таблица10[[#This Row],[Дата погрузки]])</f>
        <v>4</v>
      </c>
      <c r="O1312" s="278" t="str">
        <f>Таблица10[[#This Row],[плательщик ЖД тариф]]</f>
        <v>ТрансКонтейнер</v>
      </c>
      <c r="P1312" s="278"/>
      <c r="Q1312" s="278"/>
      <c r="R1312" s="278"/>
      <c r="S1312" s="278"/>
      <c r="T1312" s="278"/>
      <c r="U1312" s="278"/>
      <c r="V1312" s="278"/>
      <c r="W1312" s="278"/>
      <c r="X1312" s="278"/>
      <c r="Y1312" s="278"/>
      <c r="Z1312" s="278"/>
    </row>
    <row r="1313" spans="1:26" ht="13.2">
      <c r="A1313" s="278" t="s">
        <v>2798</v>
      </c>
      <c r="B1313" s="281">
        <v>44678</v>
      </c>
      <c r="C1313" s="278" t="s">
        <v>2901</v>
      </c>
      <c r="D1313" s="278">
        <v>40</v>
      </c>
      <c r="E1313" s="278" t="s">
        <v>1507</v>
      </c>
      <c r="F1313" s="280">
        <v>0.70833333333333337</v>
      </c>
      <c r="G1313" s="281">
        <v>44681</v>
      </c>
      <c r="H1313" s="278" t="s">
        <v>7</v>
      </c>
      <c r="I1313" s="4" t="s">
        <v>99</v>
      </c>
      <c r="J1313" s="278" t="s">
        <v>2512</v>
      </c>
      <c r="K1313" s="282">
        <f t="shared" si="15"/>
        <v>4</v>
      </c>
      <c r="L1313" s="278">
        <f t="shared" si="16"/>
        <v>2022</v>
      </c>
      <c r="M1313" s="282">
        <f t="shared" ca="1" si="17"/>
        <v>3</v>
      </c>
      <c r="N1313" s="282">
        <f>MONTH(Таблица10[[#This Row],[Дата погрузки]])</f>
        <v>4</v>
      </c>
      <c r="O1313" s="278" t="str">
        <f>Таблица10[[#This Row],[плательщик ЖД тариф]]</f>
        <v>ТрансКонтейнер</v>
      </c>
      <c r="P1313" s="278"/>
      <c r="Q1313" s="278"/>
      <c r="R1313" s="278"/>
      <c r="S1313" s="278"/>
      <c r="T1313" s="278"/>
      <c r="U1313" s="278"/>
      <c r="V1313" s="278"/>
      <c r="W1313" s="278"/>
      <c r="X1313" s="278"/>
      <c r="Y1313" s="278"/>
      <c r="Z1313" s="278"/>
    </row>
    <row r="1314" spans="1:26" ht="13.2">
      <c r="A1314" s="278" t="s">
        <v>2516</v>
      </c>
      <c r="B1314" s="281">
        <v>44678</v>
      </c>
      <c r="C1314" s="278" t="s">
        <v>2902</v>
      </c>
      <c r="D1314" s="278">
        <v>40</v>
      </c>
      <c r="E1314" s="278" t="s">
        <v>1537</v>
      </c>
      <c r="F1314" s="280">
        <v>0.54166666666666663</v>
      </c>
      <c r="G1314" s="281">
        <v>44681</v>
      </c>
      <c r="H1314" s="278" t="s">
        <v>7</v>
      </c>
      <c r="I1314" s="4" t="s">
        <v>99</v>
      </c>
      <c r="J1314" s="278" t="s">
        <v>2512</v>
      </c>
      <c r="K1314" s="282">
        <f t="shared" si="15"/>
        <v>4</v>
      </c>
      <c r="L1314" s="278">
        <f t="shared" si="16"/>
        <v>2022</v>
      </c>
      <c r="M1314" s="282">
        <f t="shared" ca="1" si="17"/>
        <v>3</v>
      </c>
      <c r="N1314" s="282">
        <f>MONTH(Таблица10[[#This Row],[Дата погрузки]])</f>
        <v>4</v>
      </c>
      <c r="O1314" s="278" t="str">
        <f>Таблица10[[#This Row],[плательщик ЖД тариф]]</f>
        <v>ТрансКонтейнер</v>
      </c>
      <c r="P1314" s="278"/>
      <c r="Q1314" s="278"/>
      <c r="R1314" s="278"/>
      <c r="S1314" s="278"/>
      <c r="T1314" s="278"/>
      <c r="U1314" s="278"/>
      <c r="V1314" s="278"/>
      <c r="W1314" s="278"/>
      <c r="X1314" s="278"/>
      <c r="Y1314" s="278"/>
      <c r="Z1314" s="278"/>
    </row>
    <row r="1315" spans="1:26" ht="13.2">
      <c r="A1315" s="278" t="s">
        <v>2534</v>
      </c>
      <c r="B1315" s="281">
        <v>44678</v>
      </c>
      <c r="C1315" s="278" t="s">
        <v>2903</v>
      </c>
      <c r="D1315" s="278">
        <v>40</v>
      </c>
      <c r="E1315" s="278" t="s">
        <v>1507</v>
      </c>
      <c r="F1315" s="280"/>
      <c r="G1315" s="281">
        <v>44681</v>
      </c>
      <c r="H1315" s="278" t="s">
        <v>7</v>
      </c>
      <c r="I1315" s="4" t="s">
        <v>99</v>
      </c>
      <c r="J1315" s="278" t="s">
        <v>2512</v>
      </c>
      <c r="K1315" s="282">
        <f t="shared" si="15"/>
        <v>4</v>
      </c>
      <c r="L1315" s="278">
        <f t="shared" si="16"/>
        <v>2022</v>
      </c>
      <c r="M1315" s="282">
        <f t="shared" ca="1" si="17"/>
        <v>3</v>
      </c>
      <c r="N1315" s="282">
        <f>MONTH(Таблица10[[#This Row],[Дата погрузки]])</f>
        <v>4</v>
      </c>
      <c r="O1315" s="278" t="str">
        <f>Таблица10[[#This Row],[плательщик ЖД тариф]]</f>
        <v>ТрансКонтейнер</v>
      </c>
      <c r="P1315" s="278"/>
      <c r="Q1315" s="278"/>
      <c r="R1315" s="278"/>
      <c r="S1315" s="278"/>
      <c r="T1315" s="278"/>
      <c r="U1315" s="278"/>
      <c r="V1315" s="278"/>
      <c r="W1315" s="278"/>
      <c r="X1315" s="278"/>
      <c r="Y1315" s="278"/>
      <c r="Z1315" s="278"/>
    </row>
    <row r="1316" spans="1:26" ht="13.2">
      <c r="A1316" s="278" t="s">
        <v>2534</v>
      </c>
      <c r="B1316" s="281">
        <v>44678</v>
      </c>
      <c r="C1316" s="278" t="s">
        <v>2904</v>
      </c>
      <c r="D1316" s="278">
        <v>40</v>
      </c>
      <c r="E1316" s="278" t="s">
        <v>1568</v>
      </c>
      <c r="F1316" s="280"/>
      <c r="G1316" s="281">
        <v>44681</v>
      </c>
      <c r="H1316" s="278" t="s">
        <v>7</v>
      </c>
      <c r="I1316" s="4" t="s">
        <v>99</v>
      </c>
      <c r="J1316" s="278" t="s">
        <v>2512</v>
      </c>
      <c r="K1316" s="282">
        <f t="shared" si="15"/>
        <v>4</v>
      </c>
      <c r="L1316" s="278">
        <f t="shared" si="16"/>
        <v>2022</v>
      </c>
      <c r="M1316" s="282">
        <f t="shared" ca="1" si="17"/>
        <v>3</v>
      </c>
      <c r="N1316" s="282">
        <f>MONTH(Таблица10[[#This Row],[Дата погрузки]])</f>
        <v>4</v>
      </c>
      <c r="O1316" s="278" t="str">
        <f>Таблица10[[#This Row],[плательщик ЖД тариф]]</f>
        <v>ТрансКонтейнер</v>
      </c>
      <c r="P1316" s="278"/>
      <c r="Q1316" s="278"/>
      <c r="R1316" s="278"/>
      <c r="S1316" s="278"/>
      <c r="T1316" s="278"/>
      <c r="U1316" s="278"/>
      <c r="V1316" s="278"/>
      <c r="W1316" s="278"/>
      <c r="X1316" s="278"/>
      <c r="Y1316" s="278"/>
      <c r="Z1316" s="278"/>
    </row>
    <row r="1317" spans="1:26" ht="13.2">
      <c r="A1317" s="278" t="s">
        <v>2520</v>
      </c>
      <c r="B1317" s="281">
        <v>44678</v>
      </c>
      <c r="C1317" s="278" t="s">
        <v>2905</v>
      </c>
      <c r="D1317" s="278">
        <v>40</v>
      </c>
      <c r="E1317" s="278" t="s">
        <v>1537</v>
      </c>
      <c r="F1317" s="280">
        <v>0.54166666666666663</v>
      </c>
      <c r="G1317" s="281">
        <v>44681</v>
      </c>
      <c r="H1317" s="278" t="s">
        <v>7</v>
      </c>
      <c r="I1317" s="4" t="s">
        <v>99</v>
      </c>
      <c r="J1317" s="278" t="s">
        <v>2512</v>
      </c>
      <c r="K1317" s="282">
        <f t="shared" si="15"/>
        <v>4</v>
      </c>
      <c r="L1317" s="278">
        <f t="shared" si="16"/>
        <v>2022</v>
      </c>
      <c r="M1317" s="282">
        <f t="shared" ca="1" si="17"/>
        <v>3</v>
      </c>
      <c r="N1317" s="282">
        <f>MONTH(Таблица10[[#This Row],[Дата погрузки]])</f>
        <v>4</v>
      </c>
      <c r="O1317" s="278" t="str">
        <f>Таблица10[[#This Row],[плательщик ЖД тариф]]</f>
        <v>ТрансКонтейнер</v>
      </c>
      <c r="P1317" s="278"/>
      <c r="Q1317" s="278"/>
      <c r="R1317" s="278"/>
      <c r="S1317" s="278"/>
      <c r="T1317" s="278"/>
      <c r="U1317" s="278"/>
      <c r="V1317" s="278"/>
      <c r="W1317" s="278"/>
      <c r="X1317" s="278"/>
      <c r="Y1317" s="278"/>
      <c r="Z1317" s="278"/>
    </row>
    <row r="1318" spans="1:26" ht="13.2">
      <c r="A1318" s="278" t="s">
        <v>2798</v>
      </c>
      <c r="B1318" s="281">
        <v>44679</v>
      </c>
      <c r="C1318" s="278" t="s">
        <v>2906</v>
      </c>
      <c r="D1318" s="278">
        <v>40</v>
      </c>
      <c r="E1318" s="278" t="s">
        <v>1539</v>
      </c>
      <c r="F1318" s="280">
        <v>8.3333333333333329E-2</v>
      </c>
      <c r="G1318" s="281">
        <v>44681</v>
      </c>
      <c r="H1318" s="278" t="s">
        <v>7</v>
      </c>
      <c r="I1318" s="4" t="s">
        <v>99</v>
      </c>
      <c r="J1318" s="278" t="s">
        <v>2512</v>
      </c>
      <c r="K1318" s="282">
        <f t="shared" si="15"/>
        <v>4</v>
      </c>
      <c r="L1318" s="278">
        <f t="shared" si="16"/>
        <v>2022</v>
      </c>
      <c r="M1318" s="282">
        <f t="shared" ca="1" si="17"/>
        <v>2</v>
      </c>
      <c r="N1318" s="282">
        <f>MONTH(Таблица10[[#This Row],[Дата погрузки]])</f>
        <v>4</v>
      </c>
      <c r="O1318" s="278" t="str">
        <f>Таблица10[[#This Row],[плательщик ЖД тариф]]</f>
        <v>ТрансКонтейнер</v>
      </c>
      <c r="P1318" s="278"/>
      <c r="Q1318" s="278"/>
      <c r="R1318" s="278"/>
      <c r="S1318" s="278"/>
      <c r="T1318" s="278"/>
      <c r="U1318" s="278"/>
      <c r="V1318" s="278"/>
      <c r="W1318" s="278"/>
      <c r="X1318" s="278"/>
      <c r="Y1318" s="278"/>
      <c r="Z1318" s="278"/>
    </row>
    <row r="1319" spans="1:26" ht="13.2">
      <c r="A1319" s="278" t="s">
        <v>2509</v>
      </c>
      <c r="B1319" s="281">
        <v>44679</v>
      </c>
      <c r="C1319" s="278" t="s">
        <v>2907</v>
      </c>
      <c r="D1319" s="278">
        <v>40</v>
      </c>
      <c r="E1319" s="278" t="s">
        <v>1507</v>
      </c>
      <c r="F1319" s="280">
        <v>0.41666666666666669</v>
      </c>
      <c r="G1319" s="281">
        <v>44683</v>
      </c>
      <c r="H1319" s="278" t="s">
        <v>7</v>
      </c>
      <c r="I1319" s="4" t="s">
        <v>99</v>
      </c>
      <c r="J1319" s="278" t="s">
        <v>2512</v>
      </c>
      <c r="K1319" s="282">
        <f t="shared" si="15"/>
        <v>4</v>
      </c>
      <c r="L1319" s="278">
        <f t="shared" si="16"/>
        <v>2022</v>
      </c>
      <c r="M1319" s="282">
        <f t="shared" ca="1" si="17"/>
        <v>4</v>
      </c>
      <c r="N1319" s="282">
        <f>MONTH(Таблица10[[#This Row],[Дата погрузки]])</f>
        <v>4</v>
      </c>
      <c r="O1319" s="278" t="str">
        <f>Таблица10[[#This Row],[плательщик ЖД тариф]]</f>
        <v>ТрансКонтейнер</v>
      </c>
      <c r="P1319" s="278"/>
      <c r="Q1319" s="278"/>
      <c r="R1319" s="278"/>
      <c r="S1319" s="278"/>
      <c r="T1319" s="278"/>
      <c r="U1319" s="278"/>
      <c r="V1319" s="278"/>
      <c r="W1319" s="278"/>
      <c r="X1319" s="278"/>
      <c r="Y1319" s="278"/>
      <c r="Z1319" s="278"/>
    </row>
    <row r="1320" spans="1:26" ht="13.2">
      <c r="A1320" s="278" t="s">
        <v>2514</v>
      </c>
      <c r="B1320" s="281">
        <v>44679</v>
      </c>
      <c r="C1320" s="278" t="s">
        <v>2908</v>
      </c>
      <c r="D1320" s="278">
        <v>40</v>
      </c>
      <c r="E1320" s="278" t="s">
        <v>1507</v>
      </c>
      <c r="F1320" s="280">
        <v>0.5</v>
      </c>
      <c r="G1320" s="281">
        <v>44683</v>
      </c>
      <c r="H1320" s="278" t="s">
        <v>7</v>
      </c>
      <c r="I1320" s="4" t="s">
        <v>99</v>
      </c>
      <c r="J1320" s="278" t="s">
        <v>2512</v>
      </c>
      <c r="K1320" s="282">
        <f t="shared" si="15"/>
        <v>4</v>
      </c>
      <c r="L1320" s="278">
        <f t="shared" si="16"/>
        <v>2022</v>
      </c>
      <c r="M1320" s="282">
        <f t="shared" ca="1" si="17"/>
        <v>4</v>
      </c>
      <c r="N1320" s="282">
        <f>MONTH(Таблица10[[#This Row],[Дата погрузки]])</f>
        <v>4</v>
      </c>
      <c r="O1320" s="278" t="str">
        <f>Таблица10[[#This Row],[плательщик ЖД тариф]]</f>
        <v>ТрансКонтейнер</v>
      </c>
      <c r="P1320" s="278"/>
      <c r="Q1320" s="278"/>
      <c r="R1320" s="278"/>
      <c r="S1320" s="278"/>
      <c r="T1320" s="278"/>
      <c r="U1320" s="278"/>
      <c r="V1320" s="278"/>
      <c r="W1320" s="278"/>
      <c r="X1320" s="278"/>
      <c r="Y1320" s="278"/>
      <c r="Z1320" s="278"/>
    </row>
    <row r="1321" spans="1:26" ht="13.2">
      <c r="A1321" s="278" t="s">
        <v>2909</v>
      </c>
      <c r="B1321" s="281">
        <v>44679</v>
      </c>
      <c r="C1321" s="278" t="s">
        <v>2910</v>
      </c>
      <c r="D1321" s="278">
        <v>40</v>
      </c>
      <c r="E1321" s="278" t="s">
        <v>1537</v>
      </c>
      <c r="F1321" s="280">
        <v>0.375</v>
      </c>
      <c r="G1321" s="281">
        <v>44683</v>
      </c>
      <c r="H1321" s="278" t="s">
        <v>7</v>
      </c>
      <c r="I1321" s="4" t="s">
        <v>99</v>
      </c>
      <c r="J1321" s="278" t="s">
        <v>2512</v>
      </c>
      <c r="K1321" s="282">
        <f t="shared" si="15"/>
        <v>4</v>
      </c>
      <c r="L1321" s="278">
        <f t="shared" si="16"/>
        <v>2022</v>
      </c>
      <c r="M1321" s="282">
        <f t="shared" ca="1" si="17"/>
        <v>4</v>
      </c>
      <c r="N1321" s="282">
        <f>MONTH(Таблица10[[#This Row],[Дата погрузки]])</f>
        <v>4</v>
      </c>
      <c r="O1321" s="278" t="str">
        <f>Таблица10[[#This Row],[плательщик ЖД тариф]]</f>
        <v>ТрансКонтейнер</v>
      </c>
      <c r="P1321" s="278"/>
      <c r="Q1321" s="278"/>
      <c r="R1321" s="278"/>
      <c r="S1321" s="278"/>
      <c r="T1321" s="278"/>
      <c r="U1321" s="278"/>
      <c r="V1321" s="278"/>
      <c r="W1321" s="278"/>
      <c r="X1321" s="278"/>
      <c r="Y1321" s="278"/>
      <c r="Z1321" s="278"/>
    </row>
    <row r="1322" spans="1:26" ht="13.2">
      <c r="A1322" s="278" t="s">
        <v>2520</v>
      </c>
      <c r="B1322" s="281">
        <v>44679</v>
      </c>
      <c r="C1322" s="278" t="s">
        <v>2911</v>
      </c>
      <c r="D1322" s="278">
        <v>40</v>
      </c>
      <c r="E1322" s="278" t="s">
        <v>1518</v>
      </c>
      <c r="F1322" s="280">
        <v>0.54166666666666663</v>
      </c>
      <c r="G1322" s="281">
        <v>44683</v>
      </c>
      <c r="H1322" s="278" t="s">
        <v>7</v>
      </c>
      <c r="I1322" s="4" t="s">
        <v>99</v>
      </c>
      <c r="J1322" s="278" t="s">
        <v>2512</v>
      </c>
      <c r="K1322" s="282">
        <f t="shared" si="15"/>
        <v>4</v>
      </c>
      <c r="L1322" s="278">
        <f t="shared" si="16"/>
        <v>2022</v>
      </c>
      <c r="M1322" s="282">
        <f t="shared" ca="1" si="17"/>
        <v>4</v>
      </c>
      <c r="N1322" s="282">
        <f>MONTH(Таблица10[[#This Row],[Дата погрузки]])</f>
        <v>4</v>
      </c>
      <c r="O1322" s="278" t="str">
        <f>Таблица10[[#This Row],[плательщик ЖД тариф]]</f>
        <v>ТрансКонтейнер</v>
      </c>
      <c r="P1322" s="278"/>
      <c r="Q1322" s="278"/>
      <c r="R1322" s="278"/>
      <c r="S1322" s="278"/>
      <c r="T1322" s="278"/>
      <c r="U1322" s="278"/>
      <c r="V1322" s="278"/>
      <c r="W1322" s="278"/>
      <c r="X1322" s="278"/>
      <c r="Y1322" s="278"/>
      <c r="Z1322" s="278"/>
    </row>
    <row r="1323" spans="1:26" ht="13.2">
      <c r="A1323" s="278" t="s">
        <v>2798</v>
      </c>
      <c r="B1323" s="281">
        <v>44680</v>
      </c>
      <c r="C1323" s="278" t="s">
        <v>2912</v>
      </c>
      <c r="D1323" s="278">
        <v>40</v>
      </c>
      <c r="E1323" s="278" t="s">
        <v>1537</v>
      </c>
      <c r="F1323" s="280">
        <v>0.20833333333333334</v>
      </c>
      <c r="G1323" s="281">
        <v>44683</v>
      </c>
      <c r="H1323" s="278" t="s">
        <v>7</v>
      </c>
      <c r="I1323" s="4" t="s">
        <v>99</v>
      </c>
      <c r="J1323" s="278" t="s">
        <v>2512</v>
      </c>
      <c r="K1323" s="282">
        <f t="shared" si="15"/>
        <v>4</v>
      </c>
      <c r="L1323" s="278">
        <f t="shared" si="16"/>
        <v>2022</v>
      </c>
      <c r="M1323" s="282">
        <f t="shared" ca="1" si="17"/>
        <v>3</v>
      </c>
      <c r="N1323" s="282">
        <f>MONTH(Таблица10[[#This Row],[Дата погрузки]])</f>
        <v>4</v>
      </c>
      <c r="O1323" s="278" t="str">
        <f>Таблица10[[#This Row],[плательщик ЖД тариф]]</f>
        <v>ТрансКонтейнер</v>
      </c>
      <c r="P1323" s="278"/>
      <c r="Q1323" s="278"/>
      <c r="R1323" s="278"/>
      <c r="S1323" s="278"/>
      <c r="T1323" s="278"/>
      <c r="U1323" s="278"/>
      <c r="V1323" s="278"/>
      <c r="W1323" s="278"/>
      <c r="X1323" s="278"/>
      <c r="Y1323" s="278"/>
      <c r="Z1323" s="278"/>
    </row>
    <row r="1324" spans="1:26" ht="13.2">
      <c r="A1324" s="278" t="s">
        <v>2539</v>
      </c>
      <c r="B1324" s="281">
        <v>44680</v>
      </c>
      <c r="C1324" s="278" t="s">
        <v>2913</v>
      </c>
      <c r="D1324" s="278">
        <v>40</v>
      </c>
      <c r="E1324" s="278" t="s">
        <v>1537</v>
      </c>
      <c r="F1324" s="280">
        <v>8.3333333333333329E-2</v>
      </c>
      <c r="G1324" s="281">
        <v>44683</v>
      </c>
      <c r="H1324" s="278" t="s">
        <v>7</v>
      </c>
      <c r="I1324" s="4" t="s">
        <v>99</v>
      </c>
      <c r="J1324" s="278" t="s">
        <v>2512</v>
      </c>
      <c r="K1324" s="282">
        <f t="shared" si="15"/>
        <v>4</v>
      </c>
      <c r="L1324" s="278">
        <f t="shared" si="16"/>
        <v>2022</v>
      </c>
      <c r="M1324" s="282">
        <f t="shared" ca="1" si="17"/>
        <v>3</v>
      </c>
      <c r="N1324" s="282">
        <f>MONTH(Таблица10[[#This Row],[Дата погрузки]])</f>
        <v>4</v>
      </c>
      <c r="O1324" s="278" t="str">
        <f>Таблица10[[#This Row],[плательщик ЖД тариф]]</f>
        <v>ТрансКонтейнер</v>
      </c>
      <c r="P1324" s="278"/>
      <c r="Q1324" s="278"/>
      <c r="R1324" s="278"/>
      <c r="S1324" s="278"/>
      <c r="T1324" s="278"/>
      <c r="U1324" s="278"/>
      <c r="V1324" s="278"/>
      <c r="W1324" s="278"/>
      <c r="X1324" s="278"/>
      <c r="Y1324" s="278"/>
      <c r="Z1324" s="278"/>
    </row>
    <row r="1325" spans="1:26" ht="13.2">
      <c r="A1325" s="278" t="s">
        <v>2534</v>
      </c>
      <c r="B1325" s="281">
        <v>44680</v>
      </c>
      <c r="C1325" s="278" t="s">
        <v>2914</v>
      </c>
      <c r="D1325" s="278">
        <v>40</v>
      </c>
      <c r="E1325" s="278" t="s">
        <v>1537</v>
      </c>
      <c r="F1325" s="280"/>
      <c r="G1325" s="281">
        <v>44683</v>
      </c>
      <c r="H1325" s="278" t="s">
        <v>7</v>
      </c>
      <c r="I1325" s="4" t="s">
        <v>99</v>
      </c>
      <c r="J1325" s="278" t="s">
        <v>2512</v>
      </c>
      <c r="K1325" s="282">
        <f t="shared" si="15"/>
        <v>4</v>
      </c>
      <c r="L1325" s="278">
        <f t="shared" si="16"/>
        <v>2022</v>
      </c>
      <c r="M1325" s="282">
        <f t="shared" ca="1" si="17"/>
        <v>3</v>
      </c>
      <c r="N1325" s="282">
        <f>MONTH(Таблица10[[#This Row],[Дата погрузки]])</f>
        <v>4</v>
      </c>
      <c r="O1325" s="278" t="str">
        <f>Таблица10[[#This Row],[плательщик ЖД тариф]]</f>
        <v>ТрансКонтейнер</v>
      </c>
      <c r="P1325" s="278"/>
      <c r="Q1325" s="278"/>
      <c r="R1325" s="278"/>
      <c r="S1325" s="278"/>
      <c r="T1325" s="278"/>
      <c r="U1325" s="278"/>
      <c r="V1325" s="278"/>
      <c r="W1325" s="278"/>
      <c r="X1325" s="278"/>
      <c r="Y1325" s="278"/>
      <c r="Z1325" s="278"/>
    </row>
    <row r="1326" spans="1:26" ht="13.2">
      <c r="A1326" s="278" t="s">
        <v>2609</v>
      </c>
      <c r="B1326" s="281">
        <v>44680</v>
      </c>
      <c r="C1326" s="278" t="s">
        <v>2915</v>
      </c>
      <c r="D1326" s="278">
        <v>40</v>
      </c>
      <c r="E1326" s="278" t="s">
        <v>1843</v>
      </c>
      <c r="F1326" s="280">
        <v>0.375</v>
      </c>
      <c r="G1326" s="281">
        <v>44683</v>
      </c>
      <c r="H1326" s="278" t="s">
        <v>7</v>
      </c>
      <c r="I1326" s="4" t="s">
        <v>99</v>
      </c>
      <c r="J1326" s="278" t="s">
        <v>2512</v>
      </c>
      <c r="K1326" s="282">
        <f t="shared" si="15"/>
        <v>4</v>
      </c>
      <c r="L1326" s="278">
        <f t="shared" si="16"/>
        <v>2022</v>
      </c>
      <c r="M1326" s="282">
        <f t="shared" ca="1" si="17"/>
        <v>3</v>
      </c>
      <c r="N1326" s="282">
        <f>MONTH(Таблица10[[#This Row],[Дата погрузки]])</f>
        <v>4</v>
      </c>
      <c r="O1326" s="278" t="str">
        <f>Таблица10[[#This Row],[плательщик ЖД тариф]]</f>
        <v>ТрансКонтейнер</v>
      </c>
      <c r="P1326" s="278"/>
      <c r="Q1326" s="278"/>
      <c r="R1326" s="278"/>
      <c r="S1326" s="278"/>
      <c r="T1326" s="278"/>
      <c r="U1326" s="278"/>
      <c r="V1326" s="278"/>
      <c r="W1326" s="278"/>
      <c r="X1326" s="278"/>
      <c r="Y1326" s="278"/>
      <c r="Z1326" s="278"/>
    </row>
    <row r="1327" spans="1:26" ht="13.2">
      <c r="A1327" s="278" t="s">
        <v>2514</v>
      </c>
      <c r="B1327" s="281">
        <v>44680</v>
      </c>
      <c r="C1327" s="278" t="s">
        <v>2916</v>
      </c>
      <c r="D1327" s="278">
        <v>40</v>
      </c>
      <c r="E1327" s="278" t="s">
        <v>1843</v>
      </c>
      <c r="F1327" s="280">
        <v>0.45833333333333331</v>
      </c>
      <c r="G1327" s="281">
        <v>44683</v>
      </c>
      <c r="H1327" s="278" t="s">
        <v>7</v>
      </c>
      <c r="I1327" s="4" t="s">
        <v>99</v>
      </c>
      <c r="J1327" s="278" t="s">
        <v>2512</v>
      </c>
      <c r="K1327" s="282">
        <f t="shared" si="15"/>
        <v>4</v>
      </c>
      <c r="L1327" s="278">
        <f t="shared" si="16"/>
        <v>2022</v>
      </c>
      <c r="M1327" s="282">
        <f t="shared" ca="1" si="17"/>
        <v>3</v>
      </c>
      <c r="N1327" s="282">
        <f>MONTH(Таблица10[[#This Row],[Дата погрузки]])</f>
        <v>4</v>
      </c>
      <c r="O1327" s="278" t="str">
        <f>Таблица10[[#This Row],[плательщик ЖД тариф]]</f>
        <v>ТрансКонтейнер</v>
      </c>
      <c r="P1327" s="278"/>
      <c r="Q1327" s="278"/>
      <c r="R1327" s="278"/>
      <c r="S1327" s="278"/>
      <c r="T1327" s="278"/>
      <c r="U1327" s="278"/>
      <c r="V1327" s="278"/>
      <c r="W1327" s="278"/>
      <c r="X1327" s="278"/>
      <c r="Y1327" s="278"/>
      <c r="Z1327" s="278"/>
    </row>
    <row r="1328" spans="1:26" ht="13.2">
      <c r="A1328" s="278" t="s">
        <v>2520</v>
      </c>
      <c r="B1328" s="281">
        <v>44680</v>
      </c>
      <c r="C1328" s="278" t="s">
        <v>2917</v>
      </c>
      <c r="D1328" s="278">
        <v>40</v>
      </c>
      <c r="E1328" s="278" t="s">
        <v>1537</v>
      </c>
      <c r="F1328" s="280">
        <v>0.54166666666666663</v>
      </c>
      <c r="G1328" s="281">
        <v>44683</v>
      </c>
      <c r="H1328" s="278" t="s">
        <v>7</v>
      </c>
      <c r="I1328" s="4" t="s">
        <v>99</v>
      </c>
      <c r="J1328" s="278" t="s">
        <v>2512</v>
      </c>
      <c r="K1328" s="282">
        <f t="shared" si="15"/>
        <v>4</v>
      </c>
      <c r="L1328" s="278">
        <f t="shared" si="16"/>
        <v>2022</v>
      </c>
      <c r="M1328" s="282">
        <f t="shared" ca="1" si="17"/>
        <v>3</v>
      </c>
      <c r="N1328" s="282">
        <f>MONTH(Таблица10[[#This Row],[Дата погрузки]])</f>
        <v>4</v>
      </c>
      <c r="O1328" s="278" t="str">
        <f>Таблица10[[#This Row],[плательщик ЖД тариф]]</f>
        <v>ТрансКонтейнер</v>
      </c>
      <c r="P1328" s="278"/>
      <c r="Q1328" s="278"/>
      <c r="R1328" s="278"/>
      <c r="S1328" s="278"/>
      <c r="T1328" s="278"/>
      <c r="U1328" s="278"/>
      <c r="V1328" s="278"/>
      <c r="W1328" s="278"/>
      <c r="X1328" s="278"/>
      <c r="Y1328" s="278"/>
      <c r="Z1328" s="278"/>
    </row>
    <row r="1329" spans="1:26" ht="13.2">
      <c r="A1329" s="278" t="s">
        <v>2527</v>
      </c>
      <c r="B1329" s="281">
        <v>44680</v>
      </c>
      <c r="C1329" s="278" t="s">
        <v>2918</v>
      </c>
      <c r="D1329" s="278">
        <v>40</v>
      </c>
      <c r="E1329" s="278" t="s">
        <v>1843</v>
      </c>
      <c r="F1329" s="280">
        <v>0.41666666666666669</v>
      </c>
      <c r="G1329" s="281">
        <v>44683</v>
      </c>
      <c r="H1329" s="278" t="s">
        <v>7</v>
      </c>
      <c r="I1329" s="4" t="s">
        <v>99</v>
      </c>
      <c r="J1329" s="278" t="s">
        <v>2512</v>
      </c>
      <c r="K1329" s="282">
        <f t="shared" si="15"/>
        <v>4</v>
      </c>
      <c r="L1329" s="278">
        <f t="shared" si="16"/>
        <v>2022</v>
      </c>
      <c r="M1329" s="282">
        <f t="shared" ca="1" si="17"/>
        <v>3</v>
      </c>
      <c r="N1329" s="282">
        <f>MONTH(Таблица10[[#This Row],[Дата погрузки]])</f>
        <v>4</v>
      </c>
      <c r="O1329" s="278" t="str">
        <f>Таблица10[[#This Row],[плательщик ЖД тариф]]</f>
        <v>ТрансКонтейнер</v>
      </c>
      <c r="P1329" s="278"/>
      <c r="Q1329" s="278"/>
      <c r="R1329" s="278"/>
      <c r="S1329" s="278"/>
      <c r="T1329" s="278"/>
      <c r="U1329" s="278"/>
      <c r="V1329" s="278"/>
      <c r="W1329" s="278"/>
      <c r="X1329" s="278"/>
      <c r="Y1329" s="278"/>
      <c r="Z1329" s="278"/>
    </row>
    <row r="1330" spans="1:26" ht="13.2">
      <c r="A1330" s="278" t="s">
        <v>2676</v>
      </c>
      <c r="B1330" s="281">
        <v>44680</v>
      </c>
      <c r="C1330" s="278" t="s">
        <v>2919</v>
      </c>
      <c r="D1330" s="278">
        <v>40</v>
      </c>
      <c r="E1330" s="278" t="s">
        <v>1843</v>
      </c>
      <c r="F1330" s="280">
        <v>0.375</v>
      </c>
      <c r="G1330" s="281">
        <v>44683</v>
      </c>
      <c r="H1330" s="278" t="s">
        <v>7</v>
      </c>
      <c r="I1330" s="4" t="s">
        <v>99</v>
      </c>
      <c r="J1330" s="278" t="s">
        <v>2512</v>
      </c>
      <c r="K1330" s="282">
        <f t="shared" si="15"/>
        <v>4</v>
      </c>
      <c r="L1330" s="278">
        <f t="shared" si="16"/>
        <v>2022</v>
      </c>
      <c r="M1330" s="282">
        <f t="shared" ca="1" si="17"/>
        <v>3</v>
      </c>
      <c r="N1330" s="282">
        <f>MONTH(Таблица10[[#This Row],[Дата погрузки]])</f>
        <v>4</v>
      </c>
      <c r="O1330" s="278" t="str">
        <f>Таблица10[[#This Row],[плательщик ЖД тариф]]</f>
        <v>ТрансКонтейнер</v>
      </c>
      <c r="P1330" s="278"/>
      <c r="Q1330" s="278"/>
      <c r="R1330" s="278"/>
      <c r="S1330" s="278"/>
      <c r="T1330" s="278"/>
      <c r="U1330" s="278"/>
      <c r="V1330" s="278"/>
      <c r="W1330" s="278"/>
      <c r="X1330" s="278"/>
      <c r="Y1330" s="278"/>
      <c r="Z1330" s="278"/>
    </row>
    <row r="1331" spans="1:26" ht="13.2">
      <c r="A1331" s="278" t="s">
        <v>2516</v>
      </c>
      <c r="B1331" s="281">
        <v>44680</v>
      </c>
      <c r="C1331" s="278" t="s">
        <v>2920</v>
      </c>
      <c r="D1331" s="278">
        <v>40</v>
      </c>
      <c r="E1331" s="278" t="s">
        <v>1537</v>
      </c>
      <c r="F1331" s="280">
        <v>0.58333333333333337</v>
      </c>
      <c r="G1331" s="281">
        <v>44683</v>
      </c>
      <c r="H1331" s="278" t="s">
        <v>7</v>
      </c>
      <c r="I1331" s="4" t="s">
        <v>99</v>
      </c>
      <c r="J1331" s="278" t="s">
        <v>2512</v>
      </c>
      <c r="K1331" s="282">
        <f t="shared" si="15"/>
        <v>4</v>
      </c>
      <c r="L1331" s="278">
        <f t="shared" si="16"/>
        <v>2022</v>
      </c>
      <c r="M1331" s="282">
        <f t="shared" ca="1" si="17"/>
        <v>3</v>
      </c>
      <c r="N1331" s="282">
        <f>MONTH(Таблица10[[#This Row],[Дата погрузки]])</f>
        <v>4</v>
      </c>
      <c r="O1331" s="278" t="str">
        <f>Таблица10[[#This Row],[плательщик ЖД тариф]]</f>
        <v>ТрансКонтейнер</v>
      </c>
      <c r="P1331" s="278"/>
      <c r="Q1331" s="278"/>
      <c r="R1331" s="278"/>
      <c r="S1331" s="278"/>
      <c r="T1331" s="278"/>
      <c r="U1331" s="278"/>
      <c r="V1331" s="278"/>
      <c r="W1331" s="278"/>
      <c r="X1331" s="278"/>
      <c r="Y1331" s="278"/>
      <c r="Z1331" s="278"/>
    </row>
    <row r="1332" spans="1:26" ht="13.2">
      <c r="A1332" s="278" t="s">
        <v>2798</v>
      </c>
      <c r="B1332" s="281">
        <v>44681</v>
      </c>
      <c r="C1332" s="278" t="s">
        <v>2921</v>
      </c>
      <c r="D1332" s="278">
        <v>40</v>
      </c>
      <c r="E1332" s="278" t="s">
        <v>1537</v>
      </c>
      <c r="F1332" s="280">
        <v>4.1666666666666664E-2</v>
      </c>
      <c r="G1332" s="281">
        <v>44683</v>
      </c>
      <c r="H1332" s="278" t="s">
        <v>7</v>
      </c>
      <c r="I1332" s="4" t="s">
        <v>99</v>
      </c>
      <c r="J1332" s="278" t="s">
        <v>2512</v>
      </c>
      <c r="K1332" s="282">
        <f t="shared" si="15"/>
        <v>4</v>
      </c>
      <c r="L1332" s="278">
        <f t="shared" si="16"/>
        <v>2022</v>
      </c>
      <c r="M1332" s="282">
        <f t="shared" ca="1" si="17"/>
        <v>2</v>
      </c>
      <c r="N1332" s="282">
        <f>MONTH(Таблица10[[#This Row],[Дата погрузки]])</f>
        <v>4</v>
      </c>
      <c r="O1332" s="278" t="str">
        <f>Таблица10[[#This Row],[плательщик ЖД тариф]]</f>
        <v>ТрансКонтейнер</v>
      </c>
      <c r="P1332" s="278"/>
      <c r="Q1332" s="278"/>
      <c r="R1332" s="278"/>
      <c r="S1332" s="278"/>
      <c r="T1332" s="278"/>
      <c r="U1332" s="278"/>
      <c r="V1332" s="278"/>
      <c r="W1332" s="278"/>
      <c r="X1332" s="278"/>
      <c r="Y1332" s="278"/>
      <c r="Z1332" s="278"/>
    </row>
    <row r="1333" spans="1:26" ht="13.2">
      <c r="A1333" s="278" t="s">
        <v>2530</v>
      </c>
      <c r="B1333" s="281">
        <v>44681</v>
      </c>
      <c r="C1333" s="278" t="s">
        <v>2922</v>
      </c>
      <c r="D1333" s="278">
        <v>40</v>
      </c>
      <c r="E1333" s="278" t="s">
        <v>1537</v>
      </c>
      <c r="F1333" s="280"/>
      <c r="G1333" s="281">
        <v>44683</v>
      </c>
      <c r="H1333" s="278" t="s">
        <v>7</v>
      </c>
      <c r="I1333" s="4" t="s">
        <v>99</v>
      </c>
      <c r="J1333" s="278" t="s">
        <v>2512</v>
      </c>
      <c r="K1333" s="282">
        <f t="shared" si="15"/>
        <v>4</v>
      </c>
      <c r="L1333" s="278">
        <f t="shared" si="16"/>
        <v>2022</v>
      </c>
      <c r="M1333" s="282">
        <f t="shared" ca="1" si="17"/>
        <v>2</v>
      </c>
      <c r="N1333" s="282">
        <f>MONTH(Таблица10[[#This Row],[Дата погрузки]])</f>
        <v>4</v>
      </c>
      <c r="O1333" s="278" t="str">
        <f>Таблица10[[#This Row],[плательщик ЖД тариф]]</f>
        <v>ТрансКонтейнер</v>
      </c>
      <c r="P1333" s="278"/>
      <c r="Q1333" s="278"/>
      <c r="R1333" s="278"/>
      <c r="S1333" s="278"/>
      <c r="T1333" s="278"/>
      <c r="U1333" s="278"/>
      <c r="V1333" s="278"/>
      <c r="W1333" s="278"/>
      <c r="X1333" s="278"/>
      <c r="Y1333" s="278"/>
      <c r="Z1333" s="278"/>
    </row>
    <row r="1334" spans="1:26" ht="13.2">
      <c r="A1334" s="278" t="s">
        <v>2514</v>
      </c>
      <c r="B1334" s="281">
        <v>44681</v>
      </c>
      <c r="C1334" s="278" t="s">
        <v>2923</v>
      </c>
      <c r="D1334" s="278">
        <v>40</v>
      </c>
      <c r="E1334" s="278" t="s">
        <v>1537</v>
      </c>
      <c r="F1334" s="280">
        <v>0.375</v>
      </c>
      <c r="G1334" s="281">
        <v>44686</v>
      </c>
      <c r="H1334" s="278" t="s">
        <v>7</v>
      </c>
      <c r="I1334" s="4" t="s">
        <v>99</v>
      </c>
      <c r="J1334" s="278" t="s">
        <v>2512</v>
      </c>
      <c r="K1334" s="282">
        <f t="shared" si="15"/>
        <v>4</v>
      </c>
      <c r="L1334" s="278">
        <f t="shared" si="16"/>
        <v>2022</v>
      </c>
      <c r="M1334" s="282">
        <f t="shared" ca="1" si="17"/>
        <v>5</v>
      </c>
      <c r="N1334" s="282">
        <f>MONTH(Таблица10[[#This Row],[Дата погрузки]])</f>
        <v>4</v>
      </c>
      <c r="O1334" s="278" t="str">
        <f>Таблица10[[#This Row],[плательщик ЖД тариф]]</f>
        <v>ТрансКонтейнер</v>
      </c>
      <c r="P1334" s="278"/>
      <c r="Q1334" s="278"/>
      <c r="R1334" s="278"/>
      <c r="S1334" s="278"/>
      <c r="T1334" s="278"/>
      <c r="U1334" s="278"/>
      <c r="V1334" s="278"/>
      <c r="W1334" s="278"/>
      <c r="X1334" s="278"/>
      <c r="Y1334" s="278"/>
      <c r="Z1334" s="278"/>
    </row>
    <row r="1335" spans="1:26" ht="13.2">
      <c r="A1335" s="278" t="s">
        <v>2530</v>
      </c>
      <c r="B1335" s="281">
        <v>44681</v>
      </c>
      <c r="C1335" s="278" t="s">
        <v>2924</v>
      </c>
      <c r="D1335" s="278">
        <v>40</v>
      </c>
      <c r="E1335" s="278" t="s">
        <v>1537</v>
      </c>
      <c r="F1335" s="280"/>
      <c r="G1335" s="281">
        <v>44686</v>
      </c>
      <c r="H1335" s="278" t="s">
        <v>7</v>
      </c>
      <c r="I1335" s="4" t="s">
        <v>99</v>
      </c>
      <c r="J1335" s="278" t="s">
        <v>2512</v>
      </c>
      <c r="K1335" s="282">
        <f t="shared" si="15"/>
        <v>4</v>
      </c>
      <c r="L1335" s="278">
        <f t="shared" si="16"/>
        <v>2022</v>
      </c>
      <c r="M1335" s="282">
        <f t="shared" ca="1" si="17"/>
        <v>5</v>
      </c>
      <c r="N1335" s="282">
        <f>MONTH(Таблица10[[#This Row],[Дата погрузки]])</f>
        <v>4</v>
      </c>
      <c r="O1335" s="278" t="str">
        <f>Таблица10[[#This Row],[плательщик ЖД тариф]]</f>
        <v>ТрансКонтейнер</v>
      </c>
      <c r="P1335" s="278"/>
      <c r="Q1335" s="278"/>
      <c r="R1335" s="278"/>
      <c r="S1335" s="278"/>
      <c r="T1335" s="278"/>
      <c r="U1335" s="278"/>
      <c r="V1335" s="278"/>
      <c r="W1335" s="278"/>
      <c r="X1335" s="278"/>
      <c r="Y1335" s="278"/>
      <c r="Z1335" s="278"/>
    </row>
    <row r="1336" spans="1:26" ht="13.2">
      <c r="A1336" s="278" t="s">
        <v>2798</v>
      </c>
      <c r="B1336" s="281">
        <v>44682</v>
      </c>
      <c r="C1336" s="278" t="s">
        <v>2925</v>
      </c>
      <c r="D1336" s="278">
        <v>40</v>
      </c>
      <c r="E1336" s="278" t="s">
        <v>1495</v>
      </c>
      <c r="F1336" s="280">
        <v>0.25</v>
      </c>
      <c r="G1336" s="281">
        <v>44686</v>
      </c>
      <c r="H1336" s="278" t="s">
        <v>7</v>
      </c>
      <c r="I1336" s="4" t="s">
        <v>99</v>
      </c>
      <c r="J1336" s="278" t="s">
        <v>2512</v>
      </c>
      <c r="K1336" s="282">
        <f t="shared" si="15"/>
        <v>5</v>
      </c>
      <c r="L1336" s="278">
        <f t="shared" si="16"/>
        <v>2022</v>
      </c>
      <c r="M1336" s="282">
        <f t="shared" ca="1" si="17"/>
        <v>4</v>
      </c>
      <c r="N1336" s="282">
        <f>MONTH(Таблица10[[#This Row],[Дата погрузки]])</f>
        <v>5</v>
      </c>
      <c r="O1336" s="278" t="str">
        <f>Таблица10[[#This Row],[плательщик ЖД тариф]]</f>
        <v>ТрансКонтейнер</v>
      </c>
      <c r="P1336" s="278"/>
      <c r="Q1336" s="278"/>
      <c r="R1336" s="278"/>
      <c r="S1336" s="278"/>
      <c r="T1336" s="278"/>
      <c r="U1336" s="278"/>
      <c r="V1336" s="278"/>
      <c r="W1336" s="278"/>
      <c r="X1336" s="278"/>
      <c r="Y1336" s="278"/>
      <c r="Z1336" s="278"/>
    </row>
    <row r="1337" spans="1:26" ht="13.2">
      <c r="A1337" s="278" t="s">
        <v>2798</v>
      </c>
      <c r="B1337" s="281">
        <v>44682</v>
      </c>
      <c r="C1337" s="278" t="s">
        <v>2926</v>
      </c>
      <c r="D1337" s="278">
        <v>40</v>
      </c>
      <c r="E1337" s="278" t="s">
        <v>1537</v>
      </c>
      <c r="F1337" s="280">
        <v>0.70833333333333337</v>
      </c>
      <c r="G1337" s="281">
        <v>44686</v>
      </c>
      <c r="H1337" s="278" t="s">
        <v>7</v>
      </c>
      <c r="I1337" s="4" t="s">
        <v>99</v>
      </c>
      <c r="J1337" s="278" t="s">
        <v>2512</v>
      </c>
      <c r="K1337" s="282">
        <f t="shared" si="15"/>
        <v>5</v>
      </c>
      <c r="L1337" s="278">
        <f t="shared" si="16"/>
        <v>2022</v>
      </c>
      <c r="M1337" s="282">
        <f t="shared" ca="1" si="17"/>
        <v>4</v>
      </c>
      <c r="N1337" s="282">
        <f>MONTH(Таблица10[[#This Row],[Дата погрузки]])</f>
        <v>5</v>
      </c>
      <c r="O1337" s="278" t="str">
        <f>Таблица10[[#This Row],[плательщик ЖД тариф]]</f>
        <v>ТрансКонтейнер</v>
      </c>
      <c r="P1337" s="278"/>
      <c r="Q1337" s="278"/>
      <c r="R1337" s="278"/>
      <c r="S1337" s="278"/>
      <c r="T1337" s="278"/>
      <c r="U1337" s="278"/>
      <c r="V1337" s="278"/>
      <c r="W1337" s="278"/>
      <c r="X1337" s="278"/>
      <c r="Y1337" s="278"/>
      <c r="Z1337" s="278"/>
    </row>
    <row r="1338" spans="1:26" ht="13.2">
      <c r="A1338" s="278" t="s">
        <v>2798</v>
      </c>
      <c r="B1338" s="281">
        <v>44686</v>
      </c>
      <c r="C1338" s="278" t="s">
        <v>2927</v>
      </c>
      <c r="D1338" s="278">
        <v>40</v>
      </c>
      <c r="E1338" s="278" t="s">
        <v>1537</v>
      </c>
      <c r="F1338" s="280">
        <v>0.625</v>
      </c>
      <c r="G1338" s="281">
        <v>44688</v>
      </c>
      <c r="H1338" s="278" t="s">
        <v>7</v>
      </c>
      <c r="I1338" s="4" t="s">
        <v>99</v>
      </c>
      <c r="J1338" s="278" t="s">
        <v>2512</v>
      </c>
      <c r="K1338" s="282">
        <f t="shared" si="15"/>
        <v>5</v>
      </c>
      <c r="L1338" s="278">
        <f t="shared" si="16"/>
        <v>2022</v>
      </c>
      <c r="M1338" s="282">
        <f t="shared" ca="1" si="17"/>
        <v>2</v>
      </c>
      <c r="N1338" s="282">
        <f>MONTH(Таблица10[[#This Row],[Дата погрузки]])</f>
        <v>5</v>
      </c>
      <c r="O1338" s="278" t="str">
        <f>Таблица10[[#This Row],[плательщик ЖД тариф]]</f>
        <v>ТрансКонтейнер</v>
      </c>
      <c r="P1338" s="278"/>
      <c r="Q1338" s="278"/>
      <c r="R1338" s="278"/>
      <c r="S1338" s="278"/>
      <c r="T1338" s="278"/>
      <c r="U1338" s="278"/>
      <c r="V1338" s="278"/>
      <c r="W1338" s="278"/>
      <c r="X1338" s="278"/>
      <c r="Y1338" s="278"/>
      <c r="Z1338" s="278"/>
    </row>
    <row r="1339" spans="1:26" ht="13.2">
      <c r="A1339" s="278" t="s">
        <v>2798</v>
      </c>
      <c r="B1339" s="281">
        <v>44686</v>
      </c>
      <c r="C1339" s="278" t="s">
        <v>2928</v>
      </c>
      <c r="D1339" s="278">
        <v>40</v>
      </c>
      <c r="E1339" s="278" t="s">
        <v>1468</v>
      </c>
      <c r="F1339" s="280">
        <v>0.45833333333333331</v>
      </c>
      <c r="G1339" s="281">
        <v>44688</v>
      </c>
      <c r="H1339" s="278" t="s">
        <v>7</v>
      </c>
      <c r="I1339" s="4" t="s">
        <v>99</v>
      </c>
      <c r="J1339" s="278" t="s">
        <v>2512</v>
      </c>
      <c r="K1339" s="282">
        <f t="shared" si="15"/>
        <v>5</v>
      </c>
      <c r="L1339" s="278">
        <f t="shared" si="16"/>
        <v>2022</v>
      </c>
      <c r="M1339" s="282">
        <f t="shared" ca="1" si="17"/>
        <v>2</v>
      </c>
      <c r="N1339" s="282">
        <f>MONTH(Таблица10[[#This Row],[Дата погрузки]])</f>
        <v>5</v>
      </c>
      <c r="O1339" s="278" t="str">
        <f>Таблица10[[#This Row],[плательщик ЖД тариф]]</f>
        <v>ТрансКонтейнер</v>
      </c>
      <c r="P1339" s="278"/>
      <c r="Q1339" s="278"/>
      <c r="R1339" s="278"/>
      <c r="S1339" s="278"/>
      <c r="T1339" s="278"/>
      <c r="U1339" s="278"/>
      <c r="V1339" s="278"/>
      <c r="W1339" s="278"/>
      <c r="X1339" s="278"/>
      <c r="Y1339" s="278"/>
      <c r="Z1339" s="278"/>
    </row>
    <row r="1340" spans="1:26" ht="13.2">
      <c r="A1340" s="278" t="s">
        <v>2929</v>
      </c>
      <c r="B1340" s="281">
        <v>44686</v>
      </c>
      <c r="C1340" s="278" t="s">
        <v>2930</v>
      </c>
      <c r="D1340" s="278">
        <v>40</v>
      </c>
      <c r="E1340" s="278" t="s">
        <v>1931</v>
      </c>
      <c r="F1340" s="280">
        <v>0.375</v>
      </c>
      <c r="G1340" s="281">
        <v>44688</v>
      </c>
      <c r="H1340" s="278" t="s">
        <v>7</v>
      </c>
      <c r="I1340" s="4" t="s">
        <v>99</v>
      </c>
      <c r="J1340" s="278" t="s">
        <v>2512</v>
      </c>
      <c r="K1340" s="282">
        <f t="shared" si="15"/>
        <v>5</v>
      </c>
      <c r="L1340" s="278">
        <f t="shared" si="16"/>
        <v>2022</v>
      </c>
      <c r="M1340" s="282">
        <f t="shared" ca="1" si="17"/>
        <v>2</v>
      </c>
      <c r="N1340" s="282">
        <f>MONTH(Таблица10[[#This Row],[Дата погрузки]])</f>
        <v>5</v>
      </c>
      <c r="O1340" s="278" t="str">
        <f>Таблица10[[#This Row],[плательщик ЖД тариф]]</f>
        <v>ТрансКонтейнер</v>
      </c>
      <c r="P1340" s="278"/>
      <c r="Q1340" s="278"/>
      <c r="R1340" s="278"/>
      <c r="S1340" s="278"/>
      <c r="T1340" s="278"/>
      <c r="U1340" s="278"/>
      <c r="V1340" s="278"/>
      <c r="W1340" s="278"/>
      <c r="X1340" s="278"/>
      <c r="Y1340" s="278"/>
      <c r="Z1340" s="278"/>
    </row>
    <row r="1341" spans="1:26" ht="13.2">
      <c r="A1341" s="278" t="s">
        <v>2798</v>
      </c>
      <c r="B1341" s="281">
        <v>44687</v>
      </c>
      <c r="C1341" s="278" t="s">
        <v>2931</v>
      </c>
      <c r="D1341" s="278">
        <v>40</v>
      </c>
      <c r="E1341" s="278" t="s">
        <v>1468</v>
      </c>
      <c r="F1341" s="280">
        <v>0.54166666666666663</v>
      </c>
      <c r="G1341" s="281">
        <v>44691</v>
      </c>
      <c r="H1341" s="278" t="s">
        <v>7</v>
      </c>
      <c r="I1341" s="4" t="s">
        <v>99</v>
      </c>
      <c r="J1341" s="278" t="s">
        <v>2512</v>
      </c>
      <c r="K1341" s="282">
        <f t="shared" si="15"/>
        <v>5</v>
      </c>
      <c r="L1341" s="278">
        <f t="shared" si="16"/>
        <v>2022</v>
      </c>
      <c r="M1341" s="282">
        <f t="shared" ca="1" si="17"/>
        <v>4</v>
      </c>
      <c r="N1341" s="282">
        <f>MONTH(Таблица10[[#This Row],[Дата погрузки]])</f>
        <v>5</v>
      </c>
      <c r="O1341" s="278" t="str">
        <f>Таблица10[[#This Row],[плательщик ЖД тариф]]</f>
        <v>ТрансКонтейнер</v>
      </c>
      <c r="P1341" s="278"/>
      <c r="Q1341" s="278"/>
      <c r="R1341" s="278"/>
      <c r="S1341" s="278"/>
      <c r="T1341" s="278"/>
      <c r="U1341" s="278"/>
      <c r="V1341" s="278"/>
      <c r="W1341" s="278"/>
      <c r="X1341" s="278"/>
      <c r="Y1341" s="278"/>
      <c r="Z1341" s="278"/>
    </row>
    <row r="1342" spans="1:26" ht="13.2">
      <c r="A1342" s="278" t="s">
        <v>2520</v>
      </c>
      <c r="B1342" s="281">
        <v>44687</v>
      </c>
      <c r="C1342" s="278" t="s">
        <v>2932</v>
      </c>
      <c r="D1342" s="278">
        <v>40</v>
      </c>
      <c r="E1342" s="278" t="s">
        <v>1537</v>
      </c>
      <c r="F1342" s="280">
        <v>0.54166666666666663</v>
      </c>
      <c r="G1342" s="281">
        <v>44688</v>
      </c>
      <c r="H1342" s="278" t="s">
        <v>7</v>
      </c>
      <c r="I1342" s="4" t="s">
        <v>99</v>
      </c>
      <c r="J1342" s="278" t="s">
        <v>2512</v>
      </c>
      <c r="K1342" s="282">
        <f t="shared" si="15"/>
        <v>5</v>
      </c>
      <c r="L1342" s="278">
        <f t="shared" si="16"/>
        <v>2022</v>
      </c>
      <c r="M1342" s="282">
        <f t="shared" ca="1" si="17"/>
        <v>1</v>
      </c>
      <c r="N1342" s="282">
        <f>MONTH(Таблица10[[#This Row],[Дата погрузки]])</f>
        <v>5</v>
      </c>
      <c r="O1342" s="278" t="str">
        <f>Таблица10[[#This Row],[плательщик ЖД тариф]]</f>
        <v>ТрансКонтейнер</v>
      </c>
      <c r="P1342" s="278"/>
      <c r="Q1342" s="278"/>
      <c r="R1342" s="278"/>
      <c r="S1342" s="278"/>
      <c r="T1342" s="278"/>
      <c r="U1342" s="278"/>
      <c r="V1342" s="278"/>
      <c r="W1342" s="278"/>
      <c r="X1342" s="278"/>
      <c r="Y1342" s="278"/>
      <c r="Z1342" s="278"/>
    </row>
    <row r="1343" spans="1:26" ht="13.2">
      <c r="A1343" s="278" t="s">
        <v>2798</v>
      </c>
      <c r="B1343" s="281">
        <v>44688</v>
      </c>
      <c r="C1343" s="278" t="s">
        <v>2933</v>
      </c>
      <c r="D1343" s="278">
        <v>40</v>
      </c>
      <c r="E1343" s="278" t="s">
        <v>1468</v>
      </c>
      <c r="F1343" s="280">
        <v>0.16666666666666666</v>
      </c>
      <c r="G1343" s="281">
        <v>44695</v>
      </c>
      <c r="H1343" s="278" t="s">
        <v>7</v>
      </c>
      <c r="I1343" s="4" t="s">
        <v>99</v>
      </c>
      <c r="J1343" s="278" t="s">
        <v>2512</v>
      </c>
      <c r="K1343" s="282">
        <f t="shared" si="15"/>
        <v>5</v>
      </c>
      <c r="L1343" s="278">
        <f t="shared" si="16"/>
        <v>2022</v>
      </c>
      <c r="M1343" s="282">
        <f t="shared" ca="1" si="17"/>
        <v>7</v>
      </c>
      <c r="N1343" s="282">
        <f>MONTH(Таблица10[[#This Row],[Дата погрузки]])</f>
        <v>5</v>
      </c>
      <c r="O1343" s="278" t="str">
        <f>Таблица10[[#This Row],[плательщик ЖД тариф]]</f>
        <v>ТрансКонтейнер</v>
      </c>
      <c r="P1343" s="278"/>
      <c r="Q1343" s="278"/>
      <c r="R1343" s="278"/>
      <c r="S1343" s="278"/>
      <c r="T1343" s="278"/>
      <c r="U1343" s="278"/>
      <c r="V1343" s="278"/>
      <c r="W1343" s="278"/>
      <c r="X1343" s="278"/>
      <c r="Y1343" s="278"/>
      <c r="Z1343" s="278"/>
    </row>
    <row r="1344" spans="1:26" ht="13.2">
      <c r="A1344" s="278" t="s">
        <v>2798</v>
      </c>
      <c r="B1344" s="281">
        <v>44689</v>
      </c>
      <c r="C1344" s="278" t="s">
        <v>2934</v>
      </c>
      <c r="D1344" s="278">
        <v>40</v>
      </c>
      <c r="E1344" s="278" t="s">
        <v>1568</v>
      </c>
      <c r="F1344" s="280">
        <v>0.625</v>
      </c>
      <c r="G1344" s="281">
        <v>44694</v>
      </c>
      <c r="H1344" s="278" t="s">
        <v>7</v>
      </c>
      <c r="I1344" s="4" t="s">
        <v>99</v>
      </c>
      <c r="J1344" s="278" t="s">
        <v>2512</v>
      </c>
      <c r="K1344" s="282">
        <f t="shared" si="15"/>
        <v>5</v>
      </c>
      <c r="L1344" s="278">
        <f t="shared" si="16"/>
        <v>2022</v>
      </c>
      <c r="M1344" s="282">
        <f t="shared" ca="1" si="17"/>
        <v>5</v>
      </c>
      <c r="N1344" s="282">
        <f>MONTH(Таблица10[[#This Row],[Дата погрузки]])</f>
        <v>5</v>
      </c>
      <c r="O1344" s="278" t="str">
        <f>Таблица10[[#This Row],[плательщик ЖД тариф]]</f>
        <v>ТрансКонтейнер</v>
      </c>
      <c r="P1344" s="278"/>
      <c r="Q1344" s="278"/>
      <c r="R1344" s="278"/>
      <c r="S1344" s="278"/>
      <c r="T1344" s="278"/>
      <c r="U1344" s="278"/>
      <c r="V1344" s="278"/>
      <c r="W1344" s="278"/>
      <c r="X1344" s="278"/>
      <c r="Y1344" s="278"/>
      <c r="Z1344" s="278"/>
    </row>
    <row r="1345" spans="1:26" ht="13.2">
      <c r="A1345" s="278" t="s">
        <v>2798</v>
      </c>
      <c r="B1345" s="281">
        <v>44692</v>
      </c>
      <c r="C1345" s="278" t="s">
        <v>2935</v>
      </c>
      <c r="D1345" s="278">
        <v>40</v>
      </c>
      <c r="E1345" s="278" t="s">
        <v>1568</v>
      </c>
      <c r="F1345" s="280">
        <v>0.83333333333333337</v>
      </c>
      <c r="G1345" s="281">
        <v>44694</v>
      </c>
      <c r="H1345" s="278" t="s">
        <v>7</v>
      </c>
      <c r="I1345" s="4" t="s">
        <v>99</v>
      </c>
      <c r="J1345" s="278" t="s">
        <v>2512</v>
      </c>
      <c r="K1345" s="282">
        <f t="shared" si="15"/>
        <v>5</v>
      </c>
      <c r="L1345" s="278">
        <f t="shared" si="16"/>
        <v>2022</v>
      </c>
      <c r="M1345" s="282">
        <f t="shared" ca="1" si="17"/>
        <v>2</v>
      </c>
      <c r="N1345" s="282">
        <f>MONTH(Таблица10[[#This Row],[Дата погрузки]])</f>
        <v>5</v>
      </c>
      <c r="O1345" s="278" t="str">
        <f>Таблица10[[#This Row],[плательщик ЖД тариф]]</f>
        <v>ТрансКонтейнер</v>
      </c>
      <c r="P1345" s="278"/>
      <c r="Q1345" s="278"/>
      <c r="R1345" s="278"/>
      <c r="S1345" s="278"/>
      <c r="T1345" s="278"/>
      <c r="U1345" s="278"/>
      <c r="V1345" s="278"/>
      <c r="W1345" s="278"/>
      <c r="X1345" s="278"/>
      <c r="Y1345" s="278"/>
      <c r="Z1345" s="278"/>
    </row>
    <row r="1346" spans="1:26" ht="13.2">
      <c r="A1346" s="278" t="s">
        <v>2929</v>
      </c>
      <c r="B1346" s="281">
        <v>44692</v>
      </c>
      <c r="C1346" s="278" t="s">
        <v>2936</v>
      </c>
      <c r="D1346" s="278">
        <v>40</v>
      </c>
      <c r="E1346" s="278" t="s">
        <v>1650</v>
      </c>
      <c r="F1346" s="280">
        <v>0.58333333333333337</v>
      </c>
      <c r="G1346" s="281">
        <v>44694</v>
      </c>
      <c r="H1346" s="278" t="s">
        <v>7</v>
      </c>
      <c r="I1346" s="4" t="s">
        <v>99</v>
      </c>
      <c r="J1346" s="278" t="s">
        <v>2512</v>
      </c>
      <c r="K1346" s="282">
        <f t="shared" si="15"/>
        <v>5</v>
      </c>
      <c r="L1346" s="278">
        <f t="shared" si="16"/>
        <v>2022</v>
      </c>
      <c r="M1346" s="282">
        <f t="shared" ca="1" si="17"/>
        <v>2</v>
      </c>
      <c r="N1346" s="282">
        <f>MONTH(Таблица10[[#This Row],[Дата погрузки]])</f>
        <v>5</v>
      </c>
      <c r="O1346" s="278" t="str">
        <f>Таблица10[[#This Row],[плательщик ЖД тариф]]</f>
        <v>ТрансКонтейнер</v>
      </c>
      <c r="P1346" s="278"/>
      <c r="Q1346" s="278"/>
      <c r="R1346" s="278"/>
      <c r="S1346" s="278"/>
      <c r="T1346" s="278"/>
      <c r="U1346" s="278"/>
      <c r="V1346" s="278"/>
      <c r="W1346" s="278"/>
      <c r="X1346" s="278"/>
      <c r="Y1346" s="278"/>
      <c r="Z1346" s="278"/>
    </row>
    <row r="1347" spans="1:26" ht="13.2">
      <c r="A1347" s="278" t="s">
        <v>2621</v>
      </c>
      <c r="B1347" s="281">
        <v>44692</v>
      </c>
      <c r="C1347" s="278" t="s">
        <v>2937</v>
      </c>
      <c r="D1347" s="278">
        <v>40</v>
      </c>
      <c r="E1347" s="278" t="s">
        <v>1537</v>
      </c>
      <c r="F1347" s="280">
        <v>0.375</v>
      </c>
      <c r="G1347" s="281">
        <v>44694</v>
      </c>
      <c r="H1347" s="278" t="s">
        <v>7</v>
      </c>
      <c r="I1347" s="4" t="s">
        <v>99</v>
      </c>
      <c r="J1347" s="278" t="s">
        <v>2512</v>
      </c>
      <c r="K1347" s="282">
        <f t="shared" si="15"/>
        <v>5</v>
      </c>
      <c r="L1347" s="278">
        <f t="shared" si="16"/>
        <v>2022</v>
      </c>
      <c r="M1347" s="282">
        <f t="shared" ca="1" si="17"/>
        <v>2</v>
      </c>
      <c r="N1347" s="282">
        <f>MONTH(Таблица10[[#This Row],[Дата погрузки]])</f>
        <v>5</v>
      </c>
      <c r="O1347" s="278" t="str">
        <f>Таблица10[[#This Row],[плательщик ЖД тариф]]</f>
        <v>ТрансКонтейнер</v>
      </c>
      <c r="P1347" s="278"/>
      <c r="Q1347" s="278"/>
      <c r="R1347" s="278"/>
      <c r="S1347" s="278"/>
      <c r="T1347" s="278"/>
      <c r="U1347" s="278"/>
      <c r="V1347" s="278"/>
      <c r="W1347" s="278"/>
      <c r="X1347" s="278"/>
      <c r="Y1347" s="278"/>
      <c r="Z1347" s="278"/>
    </row>
    <row r="1348" spans="1:26" ht="13.2">
      <c r="A1348" s="278" t="s">
        <v>2628</v>
      </c>
      <c r="B1348" s="281">
        <v>44692</v>
      </c>
      <c r="C1348" s="278" t="s">
        <v>2938</v>
      </c>
      <c r="D1348" s="278">
        <v>40</v>
      </c>
      <c r="E1348" s="278" t="s">
        <v>1537</v>
      </c>
      <c r="F1348" s="280">
        <v>0.41666666666666669</v>
      </c>
      <c r="G1348" s="281">
        <v>44694</v>
      </c>
      <c r="H1348" s="278" t="s">
        <v>7</v>
      </c>
      <c r="I1348" s="4" t="s">
        <v>99</v>
      </c>
      <c r="J1348" s="278" t="s">
        <v>2512</v>
      </c>
      <c r="K1348" s="282">
        <f t="shared" si="15"/>
        <v>5</v>
      </c>
      <c r="L1348" s="278">
        <f t="shared" si="16"/>
        <v>2022</v>
      </c>
      <c r="M1348" s="282">
        <f t="shared" ca="1" si="17"/>
        <v>2</v>
      </c>
      <c r="N1348" s="282">
        <f>MONTH(Таблица10[[#This Row],[Дата погрузки]])</f>
        <v>5</v>
      </c>
      <c r="O1348" s="278" t="str">
        <f>Таблица10[[#This Row],[плательщик ЖД тариф]]</f>
        <v>ТрансКонтейнер</v>
      </c>
      <c r="P1348" s="278"/>
      <c r="Q1348" s="278"/>
      <c r="R1348" s="278"/>
      <c r="S1348" s="278"/>
      <c r="T1348" s="278"/>
      <c r="U1348" s="278"/>
      <c r="V1348" s="278"/>
      <c r="W1348" s="278"/>
      <c r="X1348" s="278"/>
      <c r="Y1348" s="278"/>
      <c r="Z1348" s="278"/>
    </row>
    <row r="1349" spans="1:26" ht="13.2">
      <c r="A1349" s="278" t="s">
        <v>2798</v>
      </c>
      <c r="B1349" s="281">
        <v>44693</v>
      </c>
      <c r="C1349" s="278" t="s">
        <v>2939</v>
      </c>
      <c r="D1349" s="278">
        <v>40</v>
      </c>
      <c r="E1349" s="278" t="s">
        <v>1501</v>
      </c>
      <c r="F1349" s="280">
        <v>0.375</v>
      </c>
      <c r="G1349" s="281">
        <v>44694</v>
      </c>
      <c r="H1349" s="278" t="s">
        <v>7</v>
      </c>
      <c r="I1349" s="4" t="s">
        <v>99</v>
      </c>
      <c r="J1349" s="278" t="s">
        <v>2512</v>
      </c>
      <c r="K1349" s="282">
        <f t="shared" si="15"/>
        <v>5</v>
      </c>
      <c r="L1349" s="278">
        <f t="shared" si="16"/>
        <v>2022</v>
      </c>
      <c r="M1349" s="282">
        <f t="shared" ca="1" si="17"/>
        <v>1</v>
      </c>
      <c r="N1349" s="282">
        <f>MONTH(Таблица10[[#This Row],[Дата погрузки]])</f>
        <v>5</v>
      </c>
      <c r="O1349" s="278" t="str">
        <f>Таблица10[[#This Row],[плательщик ЖД тариф]]</f>
        <v>ТрансКонтейнер</v>
      </c>
      <c r="P1349" s="278"/>
      <c r="Q1349" s="278"/>
      <c r="R1349" s="278"/>
      <c r="S1349" s="278"/>
      <c r="T1349" s="278"/>
      <c r="U1349" s="278"/>
      <c r="V1349" s="278"/>
      <c r="W1349" s="278"/>
      <c r="X1349" s="278"/>
      <c r="Y1349" s="278"/>
      <c r="Z1349" s="278"/>
    </row>
    <row r="1350" spans="1:26" ht="13.2">
      <c r="A1350" s="278" t="s">
        <v>2798</v>
      </c>
      <c r="B1350" s="281">
        <v>44693</v>
      </c>
      <c r="C1350" s="278" t="s">
        <v>2940</v>
      </c>
      <c r="D1350" s="278">
        <v>40</v>
      </c>
      <c r="E1350" s="278" t="s">
        <v>1468</v>
      </c>
      <c r="F1350" s="280">
        <v>0.45833333333333331</v>
      </c>
      <c r="G1350" s="281">
        <v>44695</v>
      </c>
      <c r="H1350" s="278" t="s">
        <v>7</v>
      </c>
      <c r="I1350" s="4" t="s">
        <v>99</v>
      </c>
      <c r="J1350" s="278" t="s">
        <v>2512</v>
      </c>
      <c r="K1350" s="282">
        <f t="shared" si="15"/>
        <v>5</v>
      </c>
      <c r="L1350" s="278">
        <f t="shared" si="16"/>
        <v>2022</v>
      </c>
      <c r="M1350" s="282">
        <f t="shared" ca="1" si="17"/>
        <v>2</v>
      </c>
      <c r="N1350" s="282">
        <f>MONTH(Таблица10[[#This Row],[Дата погрузки]])</f>
        <v>5</v>
      </c>
      <c r="O1350" s="278" t="str">
        <f>Таблица10[[#This Row],[плательщик ЖД тариф]]</f>
        <v>ТрансКонтейнер</v>
      </c>
      <c r="P1350" s="278"/>
      <c r="Q1350" s="278"/>
      <c r="R1350" s="278"/>
      <c r="S1350" s="278"/>
      <c r="T1350" s="278"/>
      <c r="U1350" s="278"/>
      <c r="V1350" s="278"/>
      <c r="W1350" s="278"/>
      <c r="X1350" s="278"/>
      <c r="Y1350" s="278"/>
      <c r="Z1350" s="278"/>
    </row>
    <row r="1351" spans="1:26" ht="13.2">
      <c r="A1351" s="278" t="s">
        <v>2941</v>
      </c>
      <c r="B1351" s="281">
        <v>44693</v>
      </c>
      <c r="C1351" s="278" t="s">
        <v>2942</v>
      </c>
      <c r="D1351" s="278">
        <v>40</v>
      </c>
      <c r="E1351" s="278" t="s">
        <v>1507</v>
      </c>
      <c r="F1351" s="280">
        <v>0.41666666666666669</v>
      </c>
      <c r="G1351" s="281">
        <v>44695</v>
      </c>
      <c r="H1351" s="278" t="s">
        <v>7</v>
      </c>
      <c r="I1351" s="4" t="s">
        <v>99</v>
      </c>
      <c r="J1351" s="278" t="s">
        <v>2512</v>
      </c>
      <c r="K1351" s="282">
        <f t="shared" si="15"/>
        <v>5</v>
      </c>
      <c r="L1351" s="278">
        <f t="shared" si="16"/>
        <v>2022</v>
      </c>
      <c r="M1351" s="282">
        <f t="shared" ca="1" si="17"/>
        <v>2</v>
      </c>
      <c r="N1351" s="282">
        <f>MONTH(Таблица10[[#This Row],[Дата погрузки]])</f>
        <v>5</v>
      </c>
      <c r="O1351" s="278" t="str">
        <f>Таблица10[[#This Row],[плательщик ЖД тариф]]</f>
        <v>ТрансКонтейнер</v>
      </c>
      <c r="P1351" s="278"/>
      <c r="Q1351" s="278"/>
      <c r="R1351" s="278"/>
      <c r="S1351" s="278"/>
      <c r="T1351" s="278"/>
      <c r="U1351" s="278"/>
      <c r="V1351" s="278"/>
      <c r="W1351" s="278"/>
      <c r="X1351" s="278"/>
      <c r="Y1351" s="278"/>
      <c r="Z1351" s="278"/>
    </row>
    <row r="1352" spans="1:26" ht="13.2">
      <c r="A1352" s="278" t="s">
        <v>1466</v>
      </c>
      <c r="B1352" s="281">
        <v>44763</v>
      </c>
      <c r="C1352" s="278" t="s">
        <v>2943</v>
      </c>
      <c r="D1352" s="278">
        <v>40</v>
      </c>
      <c r="E1352" s="278" t="s">
        <v>1692</v>
      </c>
      <c r="F1352" s="280"/>
      <c r="G1352" s="281">
        <v>44765</v>
      </c>
      <c r="H1352" s="278"/>
      <c r="I1352" s="4" t="s">
        <v>99</v>
      </c>
      <c r="J1352" s="278" t="s">
        <v>1455</v>
      </c>
      <c r="K1352" s="282">
        <f t="shared" si="15"/>
        <v>7</v>
      </c>
      <c r="L1352" s="278">
        <f t="shared" si="16"/>
        <v>2022</v>
      </c>
      <c r="M1352" s="282">
        <f t="shared" ca="1" si="17"/>
        <v>2</v>
      </c>
      <c r="N1352" s="282">
        <f>MONTH(Таблица10[[#This Row],[Дата погрузки]])</f>
        <v>7</v>
      </c>
      <c r="O1352" s="278" t="str">
        <f>Таблица10[[#This Row],[плательщик ЖД тариф]]</f>
        <v>ТрансКонтейнер</v>
      </c>
      <c r="P1352" s="278"/>
      <c r="Q1352" s="278"/>
      <c r="R1352" s="278"/>
      <c r="S1352" s="278"/>
      <c r="T1352" s="278"/>
      <c r="U1352" s="278"/>
      <c r="V1352" s="278"/>
      <c r="W1352" s="278"/>
      <c r="X1352" s="278"/>
      <c r="Y1352" s="278"/>
      <c r="Z1352" s="278"/>
    </row>
    <row r="1353" spans="1:26" ht="13.2">
      <c r="A1353" s="278" t="s">
        <v>2767</v>
      </c>
      <c r="B1353" s="281">
        <v>44694</v>
      </c>
      <c r="C1353" s="278" t="s">
        <v>2944</v>
      </c>
      <c r="D1353" s="278">
        <v>40</v>
      </c>
      <c r="E1353" s="278" t="s">
        <v>1501</v>
      </c>
      <c r="F1353" s="280"/>
      <c r="G1353" s="281">
        <v>44695</v>
      </c>
      <c r="H1353" s="278" t="s">
        <v>7</v>
      </c>
      <c r="I1353" s="4" t="s">
        <v>99</v>
      </c>
      <c r="J1353" s="278" t="s">
        <v>2512</v>
      </c>
      <c r="K1353" s="282">
        <f t="shared" si="15"/>
        <v>5</v>
      </c>
      <c r="L1353" s="278">
        <f t="shared" si="16"/>
        <v>2022</v>
      </c>
      <c r="M1353" s="282">
        <f t="shared" ca="1" si="17"/>
        <v>1</v>
      </c>
      <c r="N1353" s="282">
        <f>MONTH(Таблица10[[#This Row],[Дата погрузки]])</f>
        <v>5</v>
      </c>
      <c r="O1353" s="278" t="str">
        <f>Таблица10[[#This Row],[плательщик ЖД тариф]]</f>
        <v>ТрансКонтейнер</v>
      </c>
      <c r="P1353" s="278"/>
      <c r="Q1353" s="278"/>
      <c r="R1353" s="278"/>
      <c r="S1353" s="278"/>
      <c r="T1353" s="278"/>
      <c r="U1353" s="278"/>
      <c r="V1353" s="278"/>
      <c r="W1353" s="278"/>
      <c r="X1353" s="278"/>
      <c r="Y1353" s="278"/>
      <c r="Z1353" s="278"/>
    </row>
    <row r="1354" spans="1:26" ht="13.2">
      <c r="A1354" s="278" t="s">
        <v>2534</v>
      </c>
      <c r="B1354" s="281">
        <v>44694</v>
      </c>
      <c r="C1354" s="278" t="s">
        <v>2945</v>
      </c>
      <c r="D1354" s="278">
        <v>40</v>
      </c>
      <c r="E1354" s="278" t="s">
        <v>1501</v>
      </c>
      <c r="F1354" s="280"/>
      <c r="G1354" s="281">
        <v>44695</v>
      </c>
      <c r="H1354" s="278" t="s">
        <v>7</v>
      </c>
      <c r="I1354" s="4" t="s">
        <v>99</v>
      </c>
      <c r="J1354" s="278" t="s">
        <v>2512</v>
      </c>
      <c r="K1354" s="282">
        <f t="shared" si="15"/>
        <v>5</v>
      </c>
      <c r="L1354" s="278">
        <f t="shared" si="16"/>
        <v>2022</v>
      </c>
      <c r="M1354" s="282">
        <f t="shared" ca="1" si="17"/>
        <v>1</v>
      </c>
      <c r="N1354" s="282">
        <f>MONTH(Таблица10[[#This Row],[Дата погрузки]])</f>
        <v>5</v>
      </c>
      <c r="O1354" s="278" t="str">
        <f>Таблица10[[#This Row],[плательщик ЖД тариф]]</f>
        <v>ТрансКонтейнер</v>
      </c>
      <c r="P1354" s="278"/>
      <c r="Q1354" s="278"/>
      <c r="R1354" s="278"/>
      <c r="S1354" s="278"/>
      <c r="T1354" s="278"/>
      <c r="U1354" s="278"/>
      <c r="V1354" s="278"/>
      <c r="W1354" s="278"/>
      <c r="X1354" s="278"/>
      <c r="Y1354" s="278"/>
      <c r="Z1354" s="278"/>
    </row>
    <row r="1355" spans="1:26" ht="13.2">
      <c r="A1355" s="278" t="s">
        <v>2534</v>
      </c>
      <c r="B1355" s="281">
        <v>44694</v>
      </c>
      <c r="C1355" s="278" t="s">
        <v>2946</v>
      </c>
      <c r="D1355" s="278">
        <v>40</v>
      </c>
      <c r="E1355" s="278" t="s">
        <v>1501</v>
      </c>
      <c r="F1355" s="280"/>
      <c r="G1355" s="281">
        <v>44695</v>
      </c>
      <c r="H1355" s="278" t="s">
        <v>7</v>
      </c>
      <c r="I1355" s="4" t="s">
        <v>99</v>
      </c>
      <c r="J1355" s="278" t="s">
        <v>2512</v>
      </c>
      <c r="K1355" s="282">
        <f t="shared" si="15"/>
        <v>5</v>
      </c>
      <c r="L1355" s="278">
        <f t="shared" si="16"/>
        <v>2022</v>
      </c>
      <c r="M1355" s="282">
        <f t="shared" ca="1" si="17"/>
        <v>1</v>
      </c>
      <c r="N1355" s="282">
        <f>MONTH(Таблица10[[#This Row],[Дата погрузки]])</f>
        <v>5</v>
      </c>
      <c r="O1355" s="278" t="str">
        <f>Таблица10[[#This Row],[плательщик ЖД тариф]]</f>
        <v>ТрансКонтейнер</v>
      </c>
      <c r="P1355" s="278"/>
      <c r="Q1355" s="278"/>
      <c r="R1355" s="278"/>
      <c r="S1355" s="278"/>
      <c r="T1355" s="278"/>
      <c r="U1355" s="278"/>
      <c r="V1355" s="278"/>
      <c r="W1355" s="278"/>
      <c r="X1355" s="278"/>
      <c r="Y1355" s="278"/>
      <c r="Z1355" s="278"/>
    </row>
    <row r="1356" spans="1:26" ht="13.2">
      <c r="A1356" s="278" t="s">
        <v>2947</v>
      </c>
      <c r="B1356" s="281">
        <v>44694</v>
      </c>
      <c r="C1356" s="278" t="s">
        <v>2948</v>
      </c>
      <c r="D1356" s="278">
        <v>40</v>
      </c>
      <c r="E1356" s="278" t="s">
        <v>1501</v>
      </c>
      <c r="F1356" s="280">
        <v>0.375</v>
      </c>
      <c r="G1356" s="281">
        <v>44695</v>
      </c>
      <c r="H1356" s="278" t="s">
        <v>7</v>
      </c>
      <c r="I1356" s="4" t="s">
        <v>99</v>
      </c>
      <c r="J1356" s="278" t="s">
        <v>2512</v>
      </c>
      <c r="K1356" s="282">
        <f t="shared" si="15"/>
        <v>5</v>
      </c>
      <c r="L1356" s="278">
        <f t="shared" si="16"/>
        <v>2022</v>
      </c>
      <c r="M1356" s="282">
        <f t="shared" ca="1" si="17"/>
        <v>1</v>
      </c>
      <c r="N1356" s="282">
        <f>MONTH(Таблица10[[#This Row],[Дата погрузки]])</f>
        <v>5</v>
      </c>
      <c r="O1356" s="278" t="str">
        <f>Таблица10[[#This Row],[плательщик ЖД тариф]]</f>
        <v>ТрансКонтейнер</v>
      </c>
      <c r="P1356" s="278"/>
      <c r="Q1356" s="278"/>
      <c r="R1356" s="278"/>
      <c r="S1356" s="278"/>
      <c r="T1356" s="278"/>
      <c r="U1356" s="278"/>
      <c r="V1356" s="278"/>
      <c r="W1356" s="278"/>
      <c r="X1356" s="278"/>
      <c r="Y1356" s="278"/>
      <c r="Z1356" s="278"/>
    </row>
    <row r="1357" spans="1:26" ht="13.2">
      <c r="A1357" s="278" t="s">
        <v>2715</v>
      </c>
      <c r="B1357" s="281">
        <v>44694</v>
      </c>
      <c r="C1357" s="278" t="s">
        <v>2949</v>
      </c>
      <c r="D1357" s="278">
        <v>40</v>
      </c>
      <c r="E1357" s="278" t="s">
        <v>1501</v>
      </c>
      <c r="F1357" s="280">
        <v>0.54166666666666663</v>
      </c>
      <c r="G1357" s="281">
        <v>44695</v>
      </c>
      <c r="H1357" s="278" t="s">
        <v>7</v>
      </c>
      <c r="I1357" s="4" t="s">
        <v>99</v>
      </c>
      <c r="J1357" s="278" t="s">
        <v>2512</v>
      </c>
      <c r="K1357" s="282">
        <f t="shared" si="15"/>
        <v>5</v>
      </c>
      <c r="L1357" s="278">
        <f t="shared" si="16"/>
        <v>2022</v>
      </c>
      <c r="M1357" s="282">
        <f t="shared" ca="1" si="17"/>
        <v>1</v>
      </c>
      <c r="N1357" s="282">
        <f>MONTH(Таблица10[[#This Row],[Дата погрузки]])</f>
        <v>5</v>
      </c>
      <c r="O1357" s="278" t="str">
        <f>Таблица10[[#This Row],[плательщик ЖД тариф]]</f>
        <v>ТрансКонтейнер</v>
      </c>
      <c r="P1357" s="278"/>
      <c r="Q1357" s="278"/>
      <c r="R1357" s="278"/>
      <c r="S1357" s="278"/>
      <c r="T1357" s="278"/>
      <c r="U1357" s="278"/>
      <c r="V1357" s="278"/>
      <c r="W1357" s="278"/>
      <c r="X1357" s="278"/>
      <c r="Y1357" s="278"/>
      <c r="Z1357" s="278"/>
    </row>
    <row r="1358" spans="1:26" ht="13.2">
      <c r="A1358" s="278" t="s">
        <v>2929</v>
      </c>
      <c r="B1358" s="281">
        <v>44694</v>
      </c>
      <c r="C1358" s="278" t="s">
        <v>2950</v>
      </c>
      <c r="D1358" s="278">
        <v>40</v>
      </c>
      <c r="E1358" s="278" t="s">
        <v>1501</v>
      </c>
      <c r="F1358" s="280">
        <v>0.375</v>
      </c>
      <c r="G1358" s="281">
        <v>44695</v>
      </c>
      <c r="H1358" s="278" t="s">
        <v>7</v>
      </c>
      <c r="I1358" s="4" t="s">
        <v>99</v>
      </c>
      <c r="J1358" s="278" t="s">
        <v>2512</v>
      </c>
      <c r="K1358" s="282">
        <f t="shared" si="15"/>
        <v>5</v>
      </c>
      <c r="L1358" s="278">
        <f t="shared" si="16"/>
        <v>2022</v>
      </c>
      <c r="M1358" s="282">
        <f t="shared" ca="1" si="17"/>
        <v>1</v>
      </c>
      <c r="N1358" s="282">
        <f>MONTH(Таблица10[[#This Row],[Дата погрузки]])</f>
        <v>5</v>
      </c>
      <c r="O1358" s="278" t="str">
        <f>Таблица10[[#This Row],[плательщик ЖД тариф]]</f>
        <v>ТрансКонтейнер</v>
      </c>
      <c r="P1358" s="278"/>
      <c r="Q1358" s="278"/>
      <c r="R1358" s="278"/>
      <c r="S1358" s="278"/>
      <c r="T1358" s="278"/>
      <c r="U1358" s="278"/>
      <c r="V1358" s="278"/>
      <c r="W1358" s="278"/>
      <c r="X1358" s="278"/>
      <c r="Y1358" s="278"/>
      <c r="Z1358" s="278"/>
    </row>
    <row r="1359" spans="1:26" ht="13.2">
      <c r="A1359" s="278" t="s">
        <v>2520</v>
      </c>
      <c r="B1359" s="281">
        <v>44694</v>
      </c>
      <c r="C1359" s="278" t="s">
        <v>2951</v>
      </c>
      <c r="D1359" s="278">
        <v>40</v>
      </c>
      <c r="E1359" s="278" t="s">
        <v>1501</v>
      </c>
      <c r="F1359" s="280">
        <v>0.54166666666666663</v>
      </c>
      <c r="G1359" s="281">
        <v>44695</v>
      </c>
      <c r="H1359" s="278" t="s">
        <v>7</v>
      </c>
      <c r="I1359" s="4" t="s">
        <v>99</v>
      </c>
      <c r="J1359" s="278" t="s">
        <v>2512</v>
      </c>
      <c r="K1359" s="282">
        <f t="shared" si="15"/>
        <v>5</v>
      </c>
      <c r="L1359" s="278">
        <f t="shared" si="16"/>
        <v>2022</v>
      </c>
      <c r="M1359" s="282">
        <f t="shared" ca="1" si="17"/>
        <v>1</v>
      </c>
      <c r="N1359" s="282">
        <f>MONTH(Таблица10[[#This Row],[Дата погрузки]])</f>
        <v>5</v>
      </c>
      <c r="O1359" s="278" t="str">
        <f>Таблица10[[#This Row],[плательщик ЖД тариф]]</f>
        <v>ТрансКонтейнер</v>
      </c>
      <c r="P1359" s="278"/>
      <c r="Q1359" s="278"/>
      <c r="R1359" s="278"/>
      <c r="S1359" s="278"/>
      <c r="T1359" s="278"/>
      <c r="U1359" s="278"/>
      <c r="V1359" s="278"/>
      <c r="W1359" s="278"/>
      <c r="X1359" s="278"/>
      <c r="Y1359" s="278"/>
      <c r="Z1359" s="278"/>
    </row>
    <row r="1360" spans="1:26" ht="13.2">
      <c r="A1360" s="278" t="s">
        <v>2941</v>
      </c>
      <c r="B1360" s="281">
        <v>44694</v>
      </c>
      <c r="C1360" s="278" t="s">
        <v>2952</v>
      </c>
      <c r="D1360" s="278">
        <v>40</v>
      </c>
      <c r="E1360" s="278" t="s">
        <v>1501</v>
      </c>
      <c r="F1360" s="280">
        <v>0.41666666666666669</v>
      </c>
      <c r="G1360" s="281">
        <v>44695</v>
      </c>
      <c r="H1360" s="278" t="s">
        <v>7</v>
      </c>
      <c r="I1360" s="4" t="s">
        <v>99</v>
      </c>
      <c r="J1360" s="278" t="s">
        <v>2512</v>
      </c>
      <c r="K1360" s="282">
        <f t="shared" si="15"/>
        <v>5</v>
      </c>
      <c r="L1360" s="278">
        <f t="shared" si="16"/>
        <v>2022</v>
      </c>
      <c r="M1360" s="282">
        <f t="shared" ca="1" si="17"/>
        <v>1</v>
      </c>
      <c r="N1360" s="282">
        <f>MONTH(Таблица10[[#This Row],[Дата погрузки]])</f>
        <v>5</v>
      </c>
      <c r="O1360" s="278" t="str">
        <f>Таблица10[[#This Row],[плательщик ЖД тариф]]</f>
        <v>ТрансКонтейнер</v>
      </c>
      <c r="P1360" s="278"/>
      <c r="Q1360" s="278"/>
      <c r="R1360" s="278"/>
      <c r="S1360" s="278"/>
      <c r="T1360" s="278"/>
      <c r="U1360" s="278"/>
      <c r="V1360" s="278"/>
      <c r="W1360" s="278"/>
      <c r="X1360" s="278"/>
      <c r="Y1360" s="278"/>
      <c r="Z1360" s="278"/>
    </row>
    <row r="1361" spans="1:26" ht="13.2">
      <c r="A1361" s="278" t="s">
        <v>2798</v>
      </c>
      <c r="B1361" s="281">
        <v>44695</v>
      </c>
      <c r="C1361" s="278" t="s">
        <v>2953</v>
      </c>
      <c r="D1361" s="278">
        <v>40</v>
      </c>
      <c r="E1361" s="278" t="s">
        <v>1468</v>
      </c>
      <c r="F1361" s="280">
        <v>0.83333333333333337</v>
      </c>
      <c r="G1361" s="281">
        <v>44698</v>
      </c>
      <c r="H1361" s="278" t="s">
        <v>5</v>
      </c>
      <c r="I1361" s="278" t="s">
        <v>117</v>
      </c>
      <c r="J1361" s="278" t="s">
        <v>2512</v>
      </c>
      <c r="K1361" s="282">
        <f t="shared" si="15"/>
        <v>5</v>
      </c>
      <c r="L1361" s="278">
        <f t="shared" si="16"/>
        <v>2022</v>
      </c>
      <c r="M1361" s="282">
        <f t="shared" ca="1" si="17"/>
        <v>3</v>
      </c>
      <c r="N1361" s="282">
        <f>MONTH(Таблица10[[#This Row],[Дата погрузки]])</f>
        <v>5</v>
      </c>
      <c r="O1361" s="278" t="str">
        <f>Таблица10[[#This Row],[плательщик ЖД тариф]]</f>
        <v>Евросиб</v>
      </c>
      <c r="P1361" s="278"/>
      <c r="Q1361" s="278"/>
      <c r="R1361" s="278"/>
      <c r="S1361" s="278"/>
      <c r="T1361" s="278"/>
      <c r="U1361" s="278"/>
      <c r="V1361" s="278"/>
      <c r="W1361" s="278"/>
      <c r="X1361" s="278"/>
      <c r="Y1361" s="278"/>
      <c r="Z1361" s="278"/>
    </row>
    <row r="1362" spans="1:26" ht="13.2">
      <c r="A1362" s="278" t="s">
        <v>2798</v>
      </c>
      <c r="B1362" s="281">
        <v>44696</v>
      </c>
      <c r="C1362" s="278" t="s">
        <v>2954</v>
      </c>
      <c r="D1362" s="278">
        <v>40</v>
      </c>
      <c r="E1362" s="278" t="s">
        <v>1470</v>
      </c>
      <c r="F1362" s="280">
        <v>0.83333333333333337</v>
      </c>
      <c r="G1362" s="281">
        <v>44698</v>
      </c>
      <c r="H1362" s="278" t="s">
        <v>7</v>
      </c>
      <c r="I1362" s="4" t="s">
        <v>99</v>
      </c>
      <c r="J1362" s="278" t="s">
        <v>2512</v>
      </c>
      <c r="K1362" s="282">
        <f t="shared" si="15"/>
        <v>5</v>
      </c>
      <c r="L1362" s="278">
        <f t="shared" si="16"/>
        <v>2022</v>
      </c>
      <c r="M1362" s="282">
        <f t="shared" ca="1" si="17"/>
        <v>2</v>
      </c>
      <c r="N1362" s="282">
        <f>MONTH(Таблица10[[#This Row],[Дата погрузки]])</f>
        <v>5</v>
      </c>
      <c r="O1362" s="278" t="str">
        <f>Таблица10[[#This Row],[плательщик ЖД тариф]]</f>
        <v>ТрансКонтейнер</v>
      </c>
      <c r="P1362" s="278"/>
      <c r="Q1362" s="278"/>
      <c r="R1362" s="278"/>
      <c r="S1362" s="278"/>
      <c r="T1362" s="278"/>
      <c r="U1362" s="278"/>
      <c r="V1362" s="278"/>
      <c r="W1362" s="278"/>
      <c r="X1362" s="278"/>
      <c r="Y1362" s="278"/>
      <c r="Z1362" s="278"/>
    </row>
    <row r="1363" spans="1:26" ht="13.2">
      <c r="A1363" s="278" t="s">
        <v>2527</v>
      </c>
      <c r="B1363" s="281">
        <v>44697</v>
      </c>
      <c r="C1363" s="278" t="s">
        <v>2955</v>
      </c>
      <c r="D1363" s="278">
        <v>40</v>
      </c>
      <c r="E1363" s="278" t="s">
        <v>1537</v>
      </c>
      <c r="F1363" s="280">
        <v>0.33333333333333331</v>
      </c>
      <c r="G1363" s="281">
        <v>44698</v>
      </c>
      <c r="H1363" s="278" t="s">
        <v>7</v>
      </c>
      <c r="I1363" s="4" t="s">
        <v>99</v>
      </c>
      <c r="J1363" s="278" t="s">
        <v>2512</v>
      </c>
      <c r="K1363" s="282">
        <f t="shared" si="15"/>
        <v>5</v>
      </c>
      <c r="L1363" s="278">
        <f t="shared" si="16"/>
        <v>2022</v>
      </c>
      <c r="M1363" s="282">
        <f t="shared" ca="1" si="17"/>
        <v>1</v>
      </c>
      <c r="N1363" s="282">
        <f>MONTH(Таблица10[[#This Row],[Дата погрузки]])</f>
        <v>5</v>
      </c>
      <c r="O1363" s="278" t="str">
        <f>Таблица10[[#This Row],[плательщик ЖД тариф]]</f>
        <v>ТрансКонтейнер</v>
      </c>
      <c r="P1363" s="278"/>
      <c r="Q1363" s="278"/>
      <c r="R1363" s="278"/>
      <c r="S1363" s="278"/>
      <c r="T1363" s="278"/>
      <c r="U1363" s="278"/>
      <c r="V1363" s="278"/>
      <c r="W1363" s="278"/>
      <c r="X1363" s="278"/>
      <c r="Y1363" s="278"/>
      <c r="Z1363" s="278"/>
    </row>
    <row r="1364" spans="1:26" ht="13.2">
      <c r="A1364" s="278" t="s">
        <v>2576</v>
      </c>
      <c r="B1364" s="281">
        <v>44697</v>
      </c>
      <c r="C1364" s="278" t="s">
        <v>2956</v>
      </c>
      <c r="D1364" s="278">
        <v>40</v>
      </c>
      <c r="E1364" s="278" t="s">
        <v>1537</v>
      </c>
      <c r="F1364" s="280">
        <v>0.625</v>
      </c>
      <c r="G1364" s="281">
        <v>44698</v>
      </c>
      <c r="H1364" s="278" t="s">
        <v>7</v>
      </c>
      <c r="I1364" s="4" t="s">
        <v>99</v>
      </c>
      <c r="J1364" s="278" t="s">
        <v>2512</v>
      </c>
      <c r="K1364" s="282">
        <f t="shared" si="15"/>
        <v>5</v>
      </c>
      <c r="L1364" s="278">
        <f t="shared" si="16"/>
        <v>2022</v>
      </c>
      <c r="M1364" s="282">
        <f t="shared" ca="1" si="17"/>
        <v>1</v>
      </c>
      <c r="N1364" s="282">
        <f>MONTH(Таблица10[[#This Row],[Дата погрузки]])</f>
        <v>5</v>
      </c>
      <c r="O1364" s="278" t="str">
        <f>Таблица10[[#This Row],[плательщик ЖД тариф]]</f>
        <v>ТрансКонтейнер</v>
      </c>
      <c r="P1364" s="278"/>
      <c r="Q1364" s="278"/>
      <c r="R1364" s="278"/>
      <c r="S1364" s="278"/>
      <c r="T1364" s="278"/>
      <c r="U1364" s="278"/>
      <c r="V1364" s="278"/>
      <c r="W1364" s="278"/>
      <c r="X1364" s="278"/>
      <c r="Y1364" s="278"/>
      <c r="Z1364" s="278"/>
    </row>
    <row r="1365" spans="1:26" ht="13.2">
      <c r="A1365" s="278" t="s">
        <v>2798</v>
      </c>
      <c r="B1365" s="281">
        <v>44697</v>
      </c>
      <c r="C1365" s="278" t="s">
        <v>2957</v>
      </c>
      <c r="D1365" s="278">
        <v>40</v>
      </c>
      <c r="E1365" s="278" t="s">
        <v>1501</v>
      </c>
      <c r="F1365" s="280">
        <v>0.95833333333333337</v>
      </c>
      <c r="G1365" s="281">
        <v>44698</v>
      </c>
      <c r="H1365" s="278" t="s">
        <v>7</v>
      </c>
      <c r="I1365" s="4" t="s">
        <v>99</v>
      </c>
      <c r="J1365" s="278" t="s">
        <v>2512</v>
      </c>
      <c r="K1365" s="282">
        <f t="shared" si="15"/>
        <v>5</v>
      </c>
      <c r="L1365" s="278">
        <f t="shared" si="16"/>
        <v>2022</v>
      </c>
      <c r="M1365" s="282">
        <f t="shared" ca="1" si="17"/>
        <v>1</v>
      </c>
      <c r="N1365" s="282">
        <f>MONTH(Таблица10[[#This Row],[Дата погрузки]])</f>
        <v>5</v>
      </c>
      <c r="O1365" s="278" t="str">
        <f>Таблица10[[#This Row],[плательщик ЖД тариф]]</f>
        <v>ТрансКонтейнер</v>
      </c>
      <c r="P1365" s="278"/>
      <c r="Q1365" s="278"/>
      <c r="R1365" s="278"/>
      <c r="S1365" s="278"/>
      <c r="T1365" s="278"/>
      <c r="U1365" s="278"/>
      <c r="V1365" s="278"/>
      <c r="W1365" s="278"/>
      <c r="X1365" s="278"/>
      <c r="Y1365" s="278"/>
      <c r="Z1365" s="278"/>
    </row>
    <row r="1366" spans="1:26" ht="13.2">
      <c r="A1366" s="278" t="s">
        <v>2520</v>
      </c>
      <c r="B1366" s="281">
        <v>44698</v>
      </c>
      <c r="C1366" s="278" t="s">
        <v>2958</v>
      </c>
      <c r="D1366" s="278">
        <v>40</v>
      </c>
      <c r="E1366" s="278" t="s">
        <v>1568</v>
      </c>
      <c r="F1366" s="280">
        <v>0.54166666666666663</v>
      </c>
      <c r="G1366" s="281">
        <v>44702</v>
      </c>
      <c r="H1366" s="278" t="s">
        <v>7</v>
      </c>
      <c r="I1366" s="4" t="s">
        <v>99</v>
      </c>
      <c r="J1366" s="278" t="s">
        <v>2512</v>
      </c>
      <c r="K1366" s="282">
        <f t="shared" si="15"/>
        <v>5</v>
      </c>
      <c r="L1366" s="278">
        <f t="shared" si="16"/>
        <v>2022</v>
      </c>
      <c r="M1366" s="282">
        <f t="shared" ca="1" si="17"/>
        <v>4</v>
      </c>
      <c r="N1366" s="282">
        <f>MONTH(Таблица10[[#This Row],[Дата погрузки]])</f>
        <v>5</v>
      </c>
      <c r="O1366" s="278" t="str">
        <f>Таблица10[[#This Row],[плательщик ЖД тариф]]</f>
        <v>ТрансКонтейнер</v>
      </c>
      <c r="P1366" s="278"/>
      <c r="Q1366" s="278"/>
      <c r="R1366" s="278"/>
      <c r="S1366" s="278"/>
      <c r="T1366" s="278"/>
      <c r="U1366" s="278"/>
      <c r="V1366" s="278"/>
      <c r="W1366" s="278"/>
      <c r="X1366" s="278"/>
      <c r="Y1366" s="278"/>
      <c r="Z1366" s="278"/>
    </row>
    <row r="1367" spans="1:26" ht="13.2">
      <c r="A1367" s="278" t="s">
        <v>2798</v>
      </c>
      <c r="B1367" s="281">
        <v>44698</v>
      </c>
      <c r="C1367" s="278" t="s">
        <v>2959</v>
      </c>
      <c r="D1367" s="278">
        <v>40</v>
      </c>
      <c r="E1367" s="278" t="s">
        <v>1501</v>
      </c>
      <c r="F1367" s="280">
        <v>0.91666666666666663</v>
      </c>
      <c r="G1367" s="281">
        <v>44702</v>
      </c>
      <c r="H1367" s="278" t="s">
        <v>7</v>
      </c>
      <c r="I1367" s="4" t="s">
        <v>99</v>
      </c>
      <c r="J1367" s="278" t="s">
        <v>2512</v>
      </c>
      <c r="K1367" s="282">
        <f t="shared" si="15"/>
        <v>5</v>
      </c>
      <c r="L1367" s="278">
        <f t="shared" si="16"/>
        <v>2022</v>
      </c>
      <c r="M1367" s="282">
        <f t="shared" ca="1" si="17"/>
        <v>4</v>
      </c>
      <c r="N1367" s="282">
        <f>MONTH(Таблица10[[#This Row],[Дата погрузки]])</f>
        <v>5</v>
      </c>
      <c r="O1367" s="278" t="str">
        <f>Таблица10[[#This Row],[плательщик ЖД тариф]]</f>
        <v>ТрансКонтейнер</v>
      </c>
      <c r="P1367" s="278"/>
      <c r="Q1367" s="278"/>
      <c r="R1367" s="278"/>
      <c r="S1367" s="278"/>
      <c r="T1367" s="278"/>
      <c r="U1367" s="278"/>
      <c r="V1367" s="278"/>
      <c r="W1367" s="278"/>
      <c r="X1367" s="278"/>
      <c r="Y1367" s="278"/>
      <c r="Z1367" s="278"/>
    </row>
    <row r="1368" spans="1:26" ht="13.2">
      <c r="A1368" s="278" t="s">
        <v>2534</v>
      </c>
      <c r="B1368" s="281">
        <v>44698</v>
      </c>
      <c r="C1368" s="278" t="s">
        <v>2960</v>
      </c>
      <c r="D1368" s="278">
        <v>40</v>
      </c>
      <c r="E1368" s="278" t="s">
        <v>1568</v>
      </c>
      <c r="F1368" s="280" t="s">
        <v>1858</v>
      </c>
      <c r="G1368" s="281">
        <v>44702</v>
      </c>
      <c r="H1368" s="278" t="s">
        <v>7</v>
      </c>
      <c r="I1368" s="4" t="s">
        <v>99</v>
      </c>
      <c r="J1368" s="278" t="s">
        <v>2512</v>
      </c>
      <c r="K1368" s="282">
        <f t="shared" si="15"/>
        <v>5</v>
      </c>
      <c r="L1368" s="278">
        <f t="shared" si="16"/>
        <v>2022</v>
      </c>
      <c r="M1368" s="282">
        <f t="shared" ca="1" si="17"/>
        <v>4</v>
      </c>
      <c r="N1368" s="282">
        <f>MONTH(Таблица10[[#This Row],[Дата погрузки]])</f>
        <v>5</v>
      </c>
      <c r="O1368" s="278" t="str">
        <f>Таблица10[[#This Row],[плательщик ЖД тариф]]</f>
        <v>ТрансКонтейнер</v>
      </c>
      <c r="P1368" s="278"/>
      <c r="Q1368" s="278"/>
      <c r="R1368" s="278"/>
      <c r="S1368" s="278"/>
      <c r="T1368" s="278"/>
      <c r="U1368" s="278"/>
      <c r="V1368" s="278"/>
      <c r="W1368" s="278"/>
      <c r="X1368" s="278"/>
      <c r="Y1368" s="278"/>
      <c r="Z1368" s="278"/>
    </row>
    <row r="1369" spans="1:26" ht="13.2">
      <c r="A1369" s="278" t="s">
        <v>2556</v>
      </c>
      <c r="B1369" s="281">
        <v>44698</v>
      </c>
      <c r="C1369" s="278" t="s">
        <v>2961</v>
      </c>
      <c r="D1369" s="278">
        <v>40</v>
      </c>
      <c r="E1369" s="278" t="s">
        <v>1501</v>
      </c>
      <c r="F1369" s="280"/>
      <c r="G1369" s="281">
        <v>44702</v>
      </c>
      <c r="H1369" s="278" t="s">
        <v>7</v>
      </c>
      <c r="I1369" s="4" t="s">
        <v>99</v>
      </c>
      <c r="J1369" s="278" t="s">
        <v>2512</v>
      </c>
      <c r="K1369" s="282">
        <f t="shared" si="15"/>
        <v>5</v>
      </c>
      <c r="L1369" s="278">
        <f t="shared" si="16"/>
        <v>2022</v>
      </c>
      <c r="M1369" s="282">
        <f t="shared" ca="1" si="17"/>
        <v>4</v>
      </c>
      <c r="N1369" s="282">
        <f>MONTH(Таблица10[[#This Row],[Дата погрузки]])</f>
        <v>5</v>
      </c>
      <c r="O1369" s="278" t="str">
        <f>Таблица10[[#This Row],[плательщик ЖД тариф]]</f>
        <v>ТрансКонтейнер</v>
      </c>
      <c r="P1369" s="278"/>
      <c r="Q1369" s="278"/>
      <c r="R1369" s="278"/>
      <c r="S1369" s="278"/>
      <c r="T1369" s="278"/>
      <c r="U1369" s="278"/>
      <c r="V1369" s="278"/>
      <c r="W1369" s="278"/>
      <c r="X1369" s="278"/>
      <c r="Y1369" s="278"/>
      <c r="Z1369" s="278"/>
    </row>
    <row r="1370" spans="1:26" ht="13.2">
      <c r="A1370" s="278" t="s">
        <v>2929</v>
      </c>
      <c r="B1370" s="281">
        <v>44699</v>
      </c>
      <c r="C1370" s="278" t="s">
        <v>2962</v>
      </c>
      <c r="D1370" s="278">
        <v>40</v>
      </c>
      <c r="E1370" s="278" t="s">
        <v>1568</v>
      </c>
      <c r="F1370" s="280">
        <v>0.625</v>
      </c>
      <c r="G1370" s="281">
        <v>44702</v>
      </c>
      <c r="H1370" s="278" t="s">
        <v>7</v>
      </c>
      <c r="I1370" s="4" t="s">
        <v>99</v>
      </c>
      <c r="J1370" s="278" t="s">
        <v>2512</v>
      </c>
      <c r="K1370" s="282">
        <f t="shared" si="15"/>
        <v>5</v>
      </c>
      <c r="L1370" s="278">
        <f t="shared" si="16"/>
        <v>2022</v>
      </c>
      <c r="M1370" s="282">
        <f t="shared" ca="1" si="17"/>
        <v>3</v>
      </c>
      <c r="N1370" s="282">
        <f>MONTH(Таблица10[[#This Row],[Дата погрузки]])</f>
        <v>5</v>
      </c>
      <c r="O1370" s="278" t="str">
        <f>Таблица10[[#This Row],[плательщик ЖД тариф]]</f>
        <v>ТрансКонтейнер</v>
      </c>
      <c r="P1370" s="278"/>
      <c r="Q1370" s="278"/>
      <c r="R1370" s="278"/>
      <c r="S1370" s="278"/>
      <c r="T1370" s="278"/>
      <c r="U1370" s="278"/>
      <c r="V1370" s="278"/>
      <c r="W1370" s="278"/>
      <c r="X1370" s="278"/>
      <c r="Y1370" s="278"/>
      <c r="Z1370" s="278"/>
    </row>
    <row r="1371" spans="1:26" ht="13.2">
      <c r="A1371" s="278" t="s">
        <v>2534</v>
      </c>
      <c r="B1371" s="281">
        <v>44699</v>
      </c>
      <c r="C1371" s="278" t="s">
        <v>2963</v>
      </c>
      <c r="D1371" s="278">
        <v>40</v>
      </c>
      <c r="E1371" s="278" t="s">
        <v>1501</v>
      </c>
      <c r="F1371" s="280"/>
      <c r="G1371" s="281">
        <v>44702</v>
      </c>
      <c r="H1371" s="278" t="s">
        <v>7</v>
      </c>
      <c r="I1371" s="4" t="s">
        <v>99</v>
      </c>
      <c r="J1371" s="278" t="s">
        <v>2512</v>
      </c>
      <c r="K1371" s="282">
        <f t="shared" si="15"/>
        <v>5</v>
      </c>
      <c r="L1371" s="278">
        <f t="shared" si="16"/>
        <v>2022</v>
      </c>
      <c r="M1371" s="282">
        <f t="shared" ca="1" si="17"/>
        <v>3</v>
      </c>
      <c r="N1371" s="282">
        <f>MONTH(Таблица10[[#This Row],[Дата погрузки]])</f>
        <v>5</v>
      </c>
      <c r="O1371" s="278" t="str">
        <f>Таблица10[[#This Row],[плательщик ЖД тариф]]</f>
        <v>ТрансКонтейнер</v>
      </c>
      <c r="P1371" s="278"/>
      <c r="Q1371" s="278"/>
      <c r="R1371" s="278"/>
      <c r="S1371" s="278"/>
      <c r="T1371" s="278"/>
      <c r="U1371" s="278"/>
      <c r="V1371" s="278"/>
      <c r="W1371" s="278"/>
      <c r="X1371" s="278"/>
      <c r="Y1371" s="278"/>
      <c r="Z1371" s="278"/>
    </row>
    <row r="1372" spans="1:26" ht="13.2">
      <c r="A1372" s="278" t="s">
        <v>2947</v>
      </c>
      <c r="B1372" s="281">
        <v>44699</v>
      </c>
      <c r="C1372" s="278" t="s">
        <v>2964</v>
      </c>
      <c r="D1372" s="278">
        <v>40</v>
      </c>
      <c r="E1372" s="278" t="s">
        <v>1501</v>
      </c>
      <c r="F1372" s="280">
        <v>0.5</v>
      </c>
      <c r="G1372" s="281">
        <v>44702</v>
      </c>
      <c r="H1372" s="278" t="s">
        <v>7</v>
      </c>
      <c r="I1372" s="4" t="s">
        <v>99</v>
      </c>
      <c r="J1372" s="278" t="s">
        <v>2512</v>
      </c>
      <c r="K1372" s="282">
        <f t="shared" si="15"/>
        <v>5</v>
      </c>
      <c r="L1372" s="278">
        <f t="shared" si="16"/>
        <v>2022</v>
      </c>
      <c r="M1372" s="282">
        <f t="shared" ca="1" si="17"/>
        <v>3</v>
      </c>
      <c r="N1372" s="282">
        <f>MONTH(Таблица10[[#This Row],[Дата погрузки]])</f>
        <v>5</v>
      </c>
      <c r="O1372" s="278" t="str">
        <f>Таблица10[[#This Row],[плательщик ЖД тариф]]</f>
        <v>ТрансКонтейнер</v>
      </c>
      <c r="P1372" s="278"/>
      <c r="Q1372" s="278"/>
      <c r="R1372" s="278"/>
      <c r="S1372" s="278"/>
      <c r="T1372" s="278"/>
      <c r="U1372" s="278"/>
      <c r="V1372" s="278"/>
      <c r="W1372" s="278"/>
      <c r="X1372" s="278"/>
      <c r="Y1372" s="278"/>
      <c r="Z1372" s="278"/>
    </row>
    <row r="1373" spans="1:26" ht="13.2">
      <c r="A1373" s="278" t="s">
        <v>2518</v>
      </c>
      <c r="B1373" s="281">
        <v>44699</v>
      </c>
      <c r="C1373" s="278" t="s">
        <v>2965</v>
      </c>
      <c r="D1373" s="278">
        <v>40</v>
      </c>
      <c r="E1373" s="278" t="s">
        <v>1501</v>
      </c>
      <c r="F1373" s="280">
        <v>0.41666666666666669</v>
      </c>
      <c r="G1373" s="281">
        <v>44702</v>
      </c>
      <c r="H1373" s="278" t="s">
        <v>7</v>
      </c>
      <c r="I1373" s="4" t="s">
        <v>99</v>
      </c>
      <c r="J1373" s="278" t="s">
        <v>2512</v>
      </c>
      <c r="K1373" s="282">
        <f t="shared" si="15"/>
        <v>5</v>
      </c>
      <c r="L1373" s="278">
        <f t="shared" si="16"/>
        <v>2022</v>
      </c>
      <c r="M1373" s="282">
        <f t="shared" ca="1" si="17"/>
        <v>3</v>
      </c>
      <c r="N1373" s="282">
        <f>MONTH(Таблица10[[#This Row],[Дата погрузки]])</f>
        <v>5</v>
      </c>
      <c r="O1373" s="278" t="str">
        <f>Таблица10[[#This Row],[плательщик ЖД тариф]]</f>
        <v>ТрансКонтейнер</v>
      </c>
      <c r="P1373" s="278"/>
      <c r="Q1373" s="278"/>
      <c r="R1373" s="278"/>
      <c r="S1373" s="278"/>
      <c r="T1373" s="278"/>
      <c r="U1373" s="278"/>
      <c r="V1373" s="278"/>
      <c r="W1373" s="278"/>
      <c r="X1373" s="278"/>
      <c r="Y1373" s="278"/>
      <c r="Z1373" s="278"/>
    </row>
    <row r="1374" spans="1:26" ht="13.2">
      <c r="A1374" s="278" t="s">
        <v>2520</v>
      </c>
      <c r="B1374" s="281">
        <v>44699</v>
      </c>
      <c r="C1374" s="278" t="s">
        <v>2966</v>
      </c>
      <c r="D1374" s="278">
        <v>40</v>
      </c>
      <c r="E1374" s="278" t="s">
        <v>1501</v>
      </c>
      <c r="F1374" s="280">
        <v>0.54166666666666663</v>
      </c>
      <c r="G1374" s="281">
        <v>44702</v>
      </c>
      <c r="H1374" s="278" t="s">
        <v>7</v>
      </c>
      <c r="I1374" s="4" t="s">
        <v>99</v>
      </c>
      <c r="J1374" s="278" t="s">
        <v>2512</v>
      </c>
      <c r="K1374" s="282">
        <f t="shared" si="15"/>
        <v>5</v>
      </c>
      <c r="L1374" s="278">
        <f t="shared" si="16"/>
        <v>2022</v>
      </c>
      <c r="M1374" s="282">
        <f t="shared" ca="1" si="17"/>
        <v>3</v>
      </c>
      <c r="N1374" s="282">
        <f>MONTH(Таблица10[[#This Row],[Дата погрузки]])</f>
        <v>5</v>
      </c>
      <c r="O1374" s="278" t="str">
        <f>Таблица10[[#This Row],[плательщик ЖД тариф]]</f>
        <v>ТрансКонтейнер</v>
      </c>
      <c r="P1374" s="278"/>
      <c r="Q1374" s="278"/>
      <c r="R1374" s="278"/>
      <c r="S1374" s="278"/>
      <c r="T1374" s="278"/>
      <c r="U1374" s="278"/>
      <c r="V1374" s="278"/>
      <c r="W1374" s="278"/>
      <c r="X1374" s="278"/>
      <c r="Y1374" s="278"/>
      <c r="Z1374" s="278"/>
    </row>
    <row r="1375" spans="1:26" ht="13.2">
      <c r="A1375" s="278" t="s">
        <v>2798</v>
      </c>
      <c r="B1375" s="281">
        <v>44700</v>
      </c>
      <c r="C1375" s="278" t="s">
        <v>2967</v>
      </c>
      <c r="D1375" s="278">
        <v>40</v>
      </c>
      <c r="E1375" s="278" t="s">
        <v>1501</v>
      </c>
      <c r="F1375" s="280">
        <v>0.25</v>
      </c>
      <c r="G1375" s="281">
        <v>44702</v>
      </c>
      <c r="H1375" s="278" t="s">
        <v>7</v>
      </c>
      <c r="I1375" s="4" t="s">
        <v>99</v>
      </c>
      <c r="J1375" s="278" t="s">
        <v>2512</v>
      </c>
      <c r="K1375" s="282">
        <f t="shared" si="15"/>
        <v>5</v>
      </c>
      <c r="L1375" s="278">
        <f t="shared" si="16"/>
        <v>2022</v>
      </c>
      <c r="M1375" s="282">
        <f t="shared" ca="1" si="17"/>
        <v>2</v>
      </c>
      <c r="N1375" s="282">
        <f>MONTH(Таблица10[[#This Row],[Дата погрузки]])</f>
        <v>5</v>
      </c>
      <c r="O1375" s="278" t="str">
        <f>Таблица10[[#This Row],[плательщик ЖД тариф]]</f>
        <v>ТрансКонтейнер</v>
      </c>
      <c r="P1375" s="278"/>
      <c r="Q1375" s="278"/>
      <c r="R1375" s="278"/>
      <c r="S1375" s="278"/>
      <c r="T1375" s="278"/>
      <c r="U1375" s="278"/>
      <c r="V1375" s="278"/>
      <c r="W1375" s="278"/>
      <c r="X1375" s="278"/>
      <c r="Y1375" s="278"/>
      <c r="Z1375" s="278"/>
    </row>
    <row r="1376" spans="1:26" ht="13.2">
      <c r="A1376" s="278" t="s">
        <v>2520</v>
      </c>
      <c r="B1376" s="281">
        <v>44700</v>
      </c>
      <c r="C1376" s="278" t="s">
        <v>2968</v>
      </c>
      <c r="D1376" s="278">
        <v>40</v>
      </c>
      <c r="E1376" s="278" t="s">
        <v>1568</v>
      </c>
      <c r="F1376" s="280">
        <v>0.54166666666666663</v>
      </c>
      <c r="G1376" s="281">
        <v>44702</v>
      </c>
      <c r="H1376" s="278" t="s">
        <v>7</v>
      </c>
      <c r="I1376" s="4" t="s">
        <v>99</v>
      </c>
      <c r="J1376" s="278" t="s">
        <v>2512</v>
      </c>
      <c r="K1376" s="282">
        <f t="shared" si="15"/>
        <v>5</v>
      </c>
      <c r="L1376" s="278">
        <f t="shared" si="16"/>
        <v>2022</v>
      </c>
      <c r="M1376" s="282">
        <f t="shared" ca="1" si="17"/>
        <v>2</v>
      </c>
      <c r="N1376" s="282">
        <f>MONTH(Таблица10[[#This Row],[Дата погрузки]])</f>
        <v>5</v>
      </c>
      <c r="O1376" s="278" t="str">
        <f>Таблица10[[#This Row],[плательщик ЖД тариф]]</f>
        <v>ТрансКонтейнер</v>
      </c>
      <c r="P1376" s="278"/>
      <c r="Q1376" s="278"/>
      <c r="R1376" s="278"/>
      <c r="S1376" s="278"/>
      <c r="T1376" s="278"/>
      <c r="U1376" s="278"/>
      <c r="V1376" s="278"/>
      <c r="W1376" s="278"/>
      <c r="X1376" s="278"/>
      <c r="Y1376" s="278"/>
      <c r="Z1376" s="278"/>
    </row>
    <row r="1377" spans="1:26" ht="13.2">
      <c r="A1377" s="278" t="s">
        <v>2941</v>
      </c>
      <c r="B1377" s="281">
        <v>44700</v>
      </c>
      <c r="C1377" s="278" t="s">
        <v>2969</v>
      </c>
      <c r="D1377" s="278">
        <v>40</v>
      </c>
      <c r="E1377" s="278" t="s">
        <v>1568</v>
      </c>
      <c r="F1377" s="280">
        <v>0.41666666666666669</v>
      </c>
      <c r="G1377" s="281">
        <v>44704</v>
      </c>
      <c r="H1377" s="278" t="s">
        <v>7</v>
      </c>
      <c r="I1377" s="4" t="s">
        <v>99</v>
      </c>
      <c r="J1377" s="278" t="s">
        <v>2512</v>
      </c>
      <c r="K1377" s="282">
        <f t="shared" si="15"/>
        <v>5</v>
      </c>
      <c r="L1377" s="278">
        <f t="shared" si="16"/>
        <v>2022</v>
      </c>
      <c r="M1377" s="282">
        <f t="shared" ca="1" si="17"/>
        <v>4</v>
      </c>
      <c r="N1377" s="282">
        <f>MONTH(Таблица10[[#This Row],[Дата погрузки]])</f>
        <v>5</v>
      </c>
      <c r="O1377" s="278" t="str">
        <f>Таблица10[[#This Row],[плательщик ЖД тариф]]</f>
        <v>ТрансКонтейнер</v>
      </c>
      <c r="P1377" s="278"/>
      <c r="Q1377" s="278"/>
      <c r="R1377" s="278"/>
      <c r="S1377" s="278"/>
      <c r="T1377" s="278"/>
      <c r="U1377" s="278"/>
      <c r="V1377" s="278"/>
      <c r="W1377" s="278"/>
      <c r="X1377" s="278"/>
      <c r="Y1377" s="278"/>
      <c r="Z1377" s="278"/>
    </row>
    <row r="1378" spans="1:26" ht="13.2">
      <c r="A1378" s="278" t="s">
        <v>2947</v>
      </c>
      <c r="B1378" s="281">
        <v>44700</v>
      </c>
      <c r="C1378" s="278" t="s">
        <v>2970</v>
      </c>
      <c r="D1378" s="278">
        <v>40</v>
      </c>
      <c r="E1378" s="278" t="s">
        <v>1501</v>
      </c>
      <c r="F1378" s="280">
        <v>0.375</v>
      </c>
      <c r="G1378" s="281">
        <v>44704</v>
      </c>
      <c r="H1378" s="278" t="s">
        <v>7</v>
      </c>
      <c r="I1378" s="4" t="s">
        <v>99</v>
      </c>
      <c r="J1378" s="278" t="s">
        <v>2512</v>
      </c>
      <c r="K1378" s="282">
        <f t="shared" si="15"/>
        <v>5</v>
      </c>
      <c r="L1378" s="278">
        <f t="shared" si="16"/>
        <v>2022</v>
      </c>
      <c r="M1378" s="282">
        <f t="shared" ca="1" si="17"/>
        <v>4</v>
      </c>
      <c r="N1378" s="282">
        <f>MONTH(Таблица10[[#This Row],[Дата погрузки]])</f>
        <v>5</v>
      </c>
      <c r="O1378" s="278" t="str">
        <f>Таблица10[[#This Row],[плательщик ЖД тариф]]</f>
        <v>ТрансКонтейнер</v>
      </c>
      <c r="P1378" s="278"/>
      <c r="Q1378" s="278"/>
      <c r="R1378" s="278"/>
      <c r="S1378" s="278"/>
      <c r="T1378" s="278"/>
      <c r="U1378" s="278"/>
      <c r="V1378" s="278"/>
      <c r="W1378" s="278"/>
      <c r="X1378" s="278"/>
      <c r="Y1378" s="278"/>
      <c r="Z1378" s="278"/>
    </row>
    <row r="1379" spans="1:26" ht="13.2">
      <c r="A1379" s="278" t="s">
        <v>2703</v>
      </c>
      <c r="B1379" s="281">
        <v>44700</v>
      </c>
      <c r="C1379" s="278" t="s">
        <v>2971</v>
      </c>
      <c r="D1379" s="278">
        <v>40</v>
      </c>
      <c r="E1379" s="278" t="s">
        <v>1501</v>
      </c>
      <c r="F1379" s="280">
        <v>0.33333333333333331</v>
      </c>
      <c r="G1379" s="281">
        <v>44704</v>
      </c>
      <c r="H1379" s="278" t="s">
        <v>7</v>
      </c>
      <c r="I1379" s="4" t="s">
        <v>99</v>
      </c>
      <c r="J1379" s="278" t="s">
        <v>2512</v>
      </c>
      <c r="K1379" s="282">
        <f t="shared" si="15"/>
        <v>5</v>
      </c>
      <c r="L1379" s="278">
        <f t="shared" si="16"/>
        <v>2022</v>
      </c>
      <c r="M1379" s="282">
        <f t="shared" ca="1" si="17"/>
        <v>4</v>
      </c>
      <c r="N1379" s="282">
        <f>MONTH(Таблица10[[#This Row],[Дата погрузки]])</f>
        <v>5</v>
      </c>
      <c r="O1379" s="278" t="str">
        <f>Таблица10[[#This Row],[плательщик ЖД тариф]]</f>
        <v>ТрансКонтейнер</v>
      </c>
      <c r="P1379" s="278"/>
      <c r="Q1379" s="278"/>
      <c r="R1379" s="278"/>
      <c r="S1379" s="278"/>
      <c r="T1379" s="278"/>
      <c r="U1379" s="278"/>
      <c r="V1379" s="278"/>
      <c r="W1379" s="278"/>
      <c r="X1379" s="278"/>
      <c r="Y1379" s="278"/>
      <c r="Z1379" s="278"/>
    </row>
    <row r="1380" spans="1:26" ht="13.2">
      <c r="A1380" s="278" t="s">
        <v>2929</v>
      </c>
      <c r="B1380" s="281">
        <v>44700</v>
      </c>
      <c r="C1380" s="278" t="s">
        <v>2972</v>
      </c>
      <c r="D1380" s="278">
        <v>40</v>
      </c>
      <c r="E1380" s="278" t="s">
        <v>1568</v>
      </c>
      <c r="F1380" s="280">
        <v>0.58333333333333337</v>
      </c>
      <c r="G1380" s="281">
        <v>44704</v>
      </c>
      <c r="H1380" s="278" t="s">
        <v>7</v>
      </c>
      <c r="I1380" s="4" t="s">
        <v>99</v>
      </c>
      <c r="J1380" s="278" t="s">
        <v>2512</v>
      </c>
      <c r="K1380" s="282">
        <f t="shared" si="15"/>
        <v>5</v>
      </c>
      <c r="L1380" s="278">
        <f t="shared" si="16"/>
        <v>2022</v>
      </c>
      <c r="M1380" s="282">
        <f t="shared" ca="1" si="17"/>
        <v>4</v>
      </c>
      <c r="N1380" s="282">
        <f>MONTH(Таблица10[[#This Row],[Дата погрузки]])</f>
        <v>5</v>
      </c>
      <c r="O1380" s="278" t="str">
        <f>Таблица10[[#This Row],[плательщик ЖД тариф]]</f>
        <v>ТрансКонтейнер</v>
      </c>
      <c r="P1380" s="278"/>
      <c r="Q1380" s="278"/>
      <c r="R1380" s="278"/>
      <c r="S1380" s="278"/>
      <c r="T1380" s="278"/>
      <c r="U1380" s="278"/>
      <c r="V1380" s="278"/>
      <c r="W1380" s="278"/>
      <c r="X1380" s="278"/>
      <c r="Y1380" s="278"/>
      <c r="Z1380" s="278"/>
    </row>
    <row r="1381" spans="1:26" ht="13.2">
      <c r="A1381" s="278" t="s">
        <v>2534</v>
      </c>
      <c r="B1381" s="281">
        <v>44700</v>
      </c>
      <c r="C1381" s="278" t="s">
        <v>2973</v>
      </c>
      <c r="D1381" s="278">
        <v>40</v>
      </c>
      <c r="E1381" s="278" t="s">
        <v>1501</v>
      </c>
      <c r="F1381" s="280"/>
      <c r="G1381" s="281">
        <v>44704</v>
      </c>
      <c r="H1381" s="278" t="s">
        <v>7</v>
      </c>
      <c r="I1381" s="4" t="s">
        <v>99</v>
      </c>
      <c r="J1381" s="278" t="s">
        <v>2512</v>
      </c>
      <c r="K1381" s="282">
        <f t="shared" si="15"/>
        <v>5</v>
      </c>
      <c r="L1381" s="278">
        <f t="shared" si="16"/>
        <v>2022</v>
      </c>
      <c r="M1381" s="282">
        <f t="shared" ca="1" si="17"/>
        <v>4</v>
      </c>
      <c r="N1381" s="282">
        <f>MONTH(Таблица10[[#This Row],[Дата погрузки]])</f>
        <v>5</v>
      </c>
      <c r="O1381" s="278" t="str">
        <f>Таблица10[[#This Row],[плательщик ЖД тариф]]</f>
        <v>ТрансКонтейнер</v>
      </c>
      <c r="P1381" s="278"/>
      <c r="Q1381" s="278"/>
      <c r="R1381" s="278"/>
      <c r="S1381" s="278"/>
      <c r="T1381" s="278"/>
      <c r="U1381" s="278"/>
      <c r="V1381" s="278"/>
      <c r="W1381" s="278"/>
      <c r="X1381" s="278"/>
      <c r="Y1381" s="278"/>
      <c r="Z1381" s="278"/>
    </row>
    <row r="1382" spans="1:26" ht="13.2">
      <c r="A1382" s="278" t="s">
        <v>2534</v>
      </c>
      <c r="B1382" s="281">
        <v>44700</v>
      </c>
      <c r="C1382" s="278" t="s">
        <v>2974</v>
      </c>
      <c r="D1382" s="278">
        <v>40</v>
      </c>
      <c r="E1382" s="278" t="s">
        <v>1501</v>
      </c>
      <c r="F1382" s="280"/>
      <c r="G1382" s="281">
        <v>44704</v>
      </c>
      <c r="H1382" s="278" t="s">
        <v>7</v>
      </c>
      <c r="I1382" s="4" t="s">
        <v>99</v>
      </c>
      <c r="J1382" s="278" t="s">
        <v>2512</v>
      </c>
      <c r="K1382" s="282">
        <f t="shared" si="15"/>
        <v>5</v>
      </c>
      <c r="L1382" s="278">
        <f t="shared" si="16"/>
        <v>2022</v>
      </c>
      <c r="M1382" s="282">
        <f t="shared" ca="1" si="17"/>
        <v>4</v>
      </c>
      <c r="N1382" s="282">
        <f>MONTH(Таблица10[[#This Row],[Дата погрузки]])</f>
        <v>5</v>
      </c>
      <c r="O1382" s="278" t="str">
        <f>Таблица10[[#This Row],[плательщик ЖД тариф]]</f>
        <v>ТрансКонтейнер</v>
      </c>
      <c r="P1382" s="278"/>
      <c r="Q1382" s="278"/>
      <c r="R1382" s="278"/>
      <c r="S1382" s="278"/>
      <c r="T1382" s="278"/>
      <c r="U1382" s="278"/>
      <c r="V1382" s="278"/>
      <c r="W1382" s="278"/>
      <c r="X1382" s="278"/>
      <c r="Y1382" s="278"/>
      <c r="Z1382" s="278"/>
    </row>
    <row r="1383" spans="1:26" ht="13.2">
      <c r="A1383" s="278" t="s">
        <v>2539</v>
      </c>
      <c r="B1383" s="281">
        <v>44700</v>
      </c>
      <c r="C1383" s="278" t="s">
        <v>2975</v>
      </c>
      <c r="D1383" s="278">
        <v>40</v>
      </c>
      <c r="E1383" s="278" t="s">
        <v>1537</v>
      </c>
      <c r="F1383" s="280">
        <v>8.3333333333333329E-2</v>
      </c>
      <c r="G1383" s="281">
        <v>44704</v>
      </c>
      <c r="H1383" s="278" t="s">
        <v>7</v>
      </c>
      <c r="I1383" s="4" t="s">
        <v>99</v>
      </c>
      <c r="J1383" s="278" t="s">
        <v>2512</v>
      </c>
      <c r="K1383" s="282">
        <f t="shared" si="15"/>
        <v>5</v>
      </c>
      <c r="L1383" s="278">
        <f t="shared" si="16"/>
        <v>2022</v>
      </c>
      <c r="M1383" s="282">
        <f t="shared" ca="1" si="17"/>
        <v>4</v>
      </c>
      <c r="N1383" s="282">
        <f>MONTH(Таблица10[[#This Row],[Дата погрузки]])</f>
        <v>5</v>
      </c>
      <c r="O1383" s="278" t="str">
        <f>Таблица10[[#This Row],[плательщик ЖД тариф]]</f>
        <v>ТрансКонтейнер</v>
      </c>
      <c r="P1383" s="278"/>
      <c r="Q1383" s="278"/>
      <c r="R1383" s="278"/>
      <c r="S1383" s="278"/>
      <c r="T1383" s="278"/>
      <c r="U1383" s="278"/>
      <c r="V1383" s="278"/>
      <c r="W1383" s="278"/>
      <c r="X1383" s="278"/>
      <c r="Y1383" s="278"/>
      <c r="Z1383" s="278"/>
    </row>
    <row r="1384" spans="1:26" ht="13.2">
      <c r="A1384" s="278" t="s">
        <v>2628</v>
      </c>
      <c r="B1384" s="281">
        <v>44701</v>
      </c>
      <c r="C1384" s="278" t="s">
        <v>2976</v>
      </c>
      <c r="D1384" s="278">
        <v>40</v>
      </c>
      <c r="E1384" s="278" t="s">
        <v>1507</v>
      </c>
      <c r="F1384" s="280">
        <v>0.375</v>
      </c>
      <c r="G1384" s="281">
        <v>44702</v>
      </c>
      <c r="H1384" s="278" t="s">
        <v>2511</v>
      </c>
      <c r="I1384" s="278" t="s">
        <v>115</v>
      </c>
      <c r="J1384" s="278" t="s">
        <v>2512</v>
      </c>
      <c r="K1384" s="282">
        <f t="shared" si="15"/>
        <v>5</v>
      </c>
      <c r="L1384" s="278">
        <f t="shared" si="16"/>
        <v>2022</v>
      </c>
      <c r="M1384" s="282">
        <f t="shared" ca="1" si="17"/>
        <v>1</v>
      </c>
      <c r="N1384" s="282">
        <f>MONTH(Таблица10[[#This Row],[Дата погрузки]])</f>
        <v>5</v>
      </c>
      <c r="O1384" s="278" t="str">
        <f>Таблица10[[#This Row],[плательщик ЖД тариф]]</f>
        <v>РЖД БА</v>
      </c>
      <c r="P1384" s="278"/>
      <c r="Q1384" s="278"/>
      <c r="R1384" s="278"/>
      <c r="S1384" s="278"/>
      <c r="T1384" s="278"/>
      <c r="U1384" s="278"/>
      <c r="V1384" s="278"/>
      <c r="W1384" s="278"/>
      <c r="X1384" s="278"/>
      <c r="Y1384" s="278"/>
      <c r="Z1384" s="278"/>
    </row>
    <row r="1385" spans="1:26" ht="13.2">
      <c r="A1385" s="278" t="s">
        <v>2798</v>
      </c>
      <c r="B1385" s="281">
        <v>44701</v>
      </c>
      <c r="C1385" s="278" t="s">
        <v>2977</v>
      </c>
      <c r="D1385" s="278">
        <v>40</v>
      </c>
      <c r="E1385" s="278" t="s">
        <v>1501</v>
      </c>
      <c r="F1385" s="280">
        <v>0.54166666666666663</v>
      </c>
      <c r="G1385" s="281">
        <v>44704</v>
      </c>
      <c r="H1385" s="278" t="s">
        <v>7</v>
      </c>
      <c r="I1385" s="4" t="s">
        <v>99</v>
      </c>
      <c r="J1385" s="278" t="s">
        <v>2512</v>
      </c>
      <c r="K1385" s="282">
        <f t="shared" si="15"/>
        <v>5</v>
      </c>
      <c r="L1385" s="278">
        <f t="shared" si="16"/>
        <v>2022</v>
      </c>
      <c r="M1385" s="282">
        <f t="shared" ca="1" si="17"/>
        <v>3</v>
      </c>
      <c r="N1385" s="282">
        <f>MONTH(Таблица10[[#This Row],[Дата погрузки]])</f>
        <v>5</v>
      </c>
      <c r="O1385" s="278" t="str">
        <f>Таблица10[[#This Row],[плательщик ЖД тариф]]</f>
        <v>ТрансКонтейнер</v>
      </c>
      <c r="P1385" s="278"/>
      <c r="Q1385" s="278"/>
      <c r="R1385" s="278"/>
      <c r="S1385" s="278"/>
      <c r="T1385" s="278"/>
      <c r="U1385" s="278"/>
      <c r="V1385" s="278"/>
      <c r="W1385" s="278"/>
      <c r="X1385" s="278"/>
      <c r="Y1385" s="278"/>
      <c r="Z1385" s="278"/>
    </row>
    <row r="1386" spans="1:26" ht="13.2">
      <c r="A1386" s="278" t="s">
        <v>2798</v>
      </c>
      <c r="B1386" s="281">
        <v>44701</v>
      </c>
      <c r="C1386" s="278" t="s">
        <v>2978</v>
      </c>
      <c r="D1386" s="278">
        <v>40</v>
      </c>
      <c r="E1386" s="278" t="s">
        <v>1501</v>
      </c>
      <c r="F1386" s="280">
        <v>0.83333333333333337</v>
      </c>
      <c r="G1386" s="281">
        <v>44704</v>
      </c>
      <c r="H1386" s="278" t="s">
        <v>7</v>
      </c>
      <c r="I1386" s="4" t="s">
        <v>99</v>
      </c>
      <c r="J1386" s="278" t="s">
        <v>2512</v>
      </c>
      <c r="K1386" s="282">
        <f t="shared" si="15"/>
        <v>5</v>
      </c>
      <c r="L1386" s="278">
        <f t="shared" si="16"/>
        <v>2022</v>
      </c>
      <c r="M1386" s="282">
        <f t="shared" ca="1" si="17"/>
        <v>3</v>
      </c>
      <c r="N1386" s="282">
        <f>MONTH(Таблица10[[#This Row],[Дата погрузки]])</f>
        <v>5</v>
      </c>
      <c r="O1386" s="278" t="str">
        <f>Таблица10[[#This Row],[плательщик ЖД тариф]]</f>
        <v>ТрансКонтейнер</v>
      </c>
      <c r="P1386" s="278"/>
      <c r="Q1386" s="278"/>
      <c r="R1386" s="278"/>
      <c r="S1386" s="278"/>
      <c r="T1386" s="278"/>
      <c r="U1386" s="278"/>
      <c r="V1386" s="278"/>
      <c r="W1386" s="278"/>
      <c r="X1386" s="278"/>
      <c r="Y1386" s="278"/>
      <c r="Z1386" s="278"/>
    </row>
    <row r="1387" spans="1:26" ht="13.2">
      <c r="A1387" s="278" t="s">
        <v>2534</v>
      </c>
      <c r="B1387" s="281">
        <v>44701</v>
      </c>
      <c r="C1387" s="278" t="s">
        <v>2979</v>
      </c>
      <c r="D1387" s="278">
        <v>40</v>
      </c>
      <c r="E1387" s="278" t="s">
        <v>1501</v>
      </c>
      <c r="F1387" s="280"/>
      <c r="G1387" s="281">
        <v>44704</v>
      </c>
      <c r="H1387" s="278" t="s">
        <v>7</v>
      </c>
      <c r="I1387" s="4" t="s">
        <v>99</v>
      </c>
      <c r="J1387" s="278" t="s">
        <v>2512</v>
      </c>
      <c r="K1387" s="282">
        <f t="shared" si="15"/>
        <v>5</v>
      </c>
      <c r="L1387" s="278">
        <f t="shared" si="16"/>
        <v>2022</v>
      </c>
      <c r="M1387" s="282">
        <f t="shared" ca="1" si="17"/>
        <v>3</v>
      </c>
      <c r="N1387" s="282">
        <f>MONTH(Таблица10[[#This Row],[Дата погрузки]])</f>
        <v>5</v>
      </c>
      <c r="O1387" s="278" t="str">
        <f>Таблица10[[#This Row],[плательщик ЖД тариф]]</f>
        <v>ТрансКонтейнер</v>
      </c>
      <c r="P1387" s="278"/>
      <c r="Q1387" s="278"/>
      <c r="R1387" s="278"/>
      <c r="S1387" s="278"/>
      <c r="T1387" s="278"/>
      <c r="U1387" s="278"/>
      <c r="V1387" s="278"/>
      <c r="W1387" s="278"/>
      <c r="X1387" s="278"/>
      <c r="Y1387" s="278"/>
      <c r="Z1387" s="278"/>
    </row>
    <row r="1388" spans="1:26" ht="13.2">
      <c r="A1388" s="278" t="s">
        <v>2676</v>
      </c>
      <c r="B1388" s="281">
        <v>44701</v>
      </c>
      <c r="C1388" s="278" t="s">
        <v>2980</v>
      </c>
      <c r="D1388" s="278">
        <v>40</v>
      </c>
      <c r="E1388" s="278" t="s">
        <v>1501</v>
      </c>
      <c r="F1388" s="280">
        <v>0.375</v>
      </c>
      <c r="G1388" s="281">
        <v>44704</v>
      </c>
      <c r="H1388" s="278" t="s">
        <v>7</v>
      </c>
      <c r="I1388" s="4" t="s">
        <v>99</v>
      </c>
      <c r="J1388" s="278" t="s">
        <v>2512</v>
      </c>
      <c r="K1388" s="282">
        <f t="shared" si="15"/>
        <v>5</v>
      </c>
      <c r="L1388" s="278">
        <f t="shared" si="16"/>
        <v>2022</v>
      </c>
      <c r="M1388" s="282">
        <f t="shared" ca="1" si="17"/>
        <v>3</v>
      </c>
      <c r="N1388" s="282">
        <f>MONTH(Таблица10[[#This Row],[Дата погрузки]])</f>
        <v>5</v>
      </c>
      <c r="O1388" s="278" t="str">
        <f>Таблица10[[#This Row],[плательщик ЖД тариф]]</f>
        <v>ТрансКонтейнер</v>
      </c>
      <c r="P1388" s="278"/>
      <c r="Q1388" s="278"/>
      <c r="R1388" s="278"/>
      <c r="S1388" s="278"/>
      <c r="T1388" s="278"/>
      <c r="U1388" s="278"/>
      <c r="V1388" s="278"/>
      <c r="W1388" s="278"/>
      <c r="X1388" s="278"/>
      <c r="Y1388" s="278"/>
      <c r="Z1388" s="278"/>
    </row>
    <row r="1389" spans="1:26" ht="13.2">
      <c r="A1389" s="278" t="s">
        <v>2520</v>
      </c>
      <c r="B1389" s="281">
        <v>44701</v>
      </c>
      <c r="C1389" s="278" t="s">
        <v>2981</v>
      </c>
      <c r="D1389" s="278">
        <v>40</v>
      </c>
      <c r="E1389" s="278" t="s">
        <v>1501</v>
      </c>
      <c r="F1389" s="280">
        <v>0.375</v>
      </c>
      <c r="G1389" s="281">
        <v>44704</v>
      </c>
      <c r="H1389" s="278" t="s">
        <v>7</v>
      </c>
      <c r="I1389" s="4" t="s">
        <v>99</v>
      </c>
      <c r="J1389" s="278" t="s">
        <v>2512</v>
      </c>
      <c r="K1389" s="282">
        <f t="shared" si="15"/>
        <v>5</v>
      </c>
      <c r="L1389" s="278">
        <f t="shared" si="16"/>
        <v>2022</v>
      </c>
      <c r="M1389" s="282">
        <f t="shared" ca="1" si="17"/>
        <v>3</v>
      </c>
      <c r="N1389" s="282">
        <f>MONTH(Таблица10[[#This Row],[Дата погрузки]])</f>
        <v>5</v>
      </c>
      <c r="O1389" s="278" t="str">
        <f>Таблица10[[#This Row],[плательщик ЖД тариф]]</f>
        <v>ТрансКонтейнер</v>
      </c>
      <c r="P1389" s="278"/>
      <c r="Q1389" s="278"/>
      <c r="R1389" s="278"/>
      <c r="S1389" s="278"/>
      <c r="T1389" s="278"/>
      <c r="U1389" s="278"/>
      <c r="V1389" s="278"/>
      <c r="W1389" s="278"/>
      <c r="X1389" s="278"/>
      <c r="Y1389" s="278"/>
      <c r="Z1389" s="278"/>
    </row>
    <row r="1390" spans="1:26" ht="13.2">
      <c r="A1390" s="278" t="s">
        <v>2520</v>
      </c>
      <c r="B1390" s="281">
        <v>44701</v>
      </c>
      <c r="C1390" s="278" t="s">
        <v>2982</v>
      </c>
      <c r="D1390" s="278">
        <v>40</v>
      </c>
      <c r="E1390" s="278" t="s">
        <v>1501</v>
      </c>
      <c r="F1390" s="280">
        <v>0.54166666666666663</v>
      </c>
      <c r="G1390" s="281">
        <v>44704</v>
      </c>
      <c r="H1390" s="278" t="s">
        <v>7</v>
      </c>
      <c r="I1390" s="4" t="s">
        <v>99</v>
      </c>
      <c r="J1390" s="278" t="s">
        <v>2512</v>
      </c>
      <c r="K1390" s="282">
        <f t="shared" si="15"/>
        <v>5</v>
      </c>
      <c r="L1390" s="278">
        <f t="shared" si="16"/>
        <v>2022</v>
      </c>
      <c r="M1390" s="282">
        <f t="shared" ca="1" si="17"/>
        <v>3</v>
      </c>
      <c r="N1390" s="282">
        <f>MONTH(Таблица10[[#This Row],[Дата погрузки]])</f>
        <v>5</v>
      </c>
      <c r="O1390" s="278" t="str">
        <f>Таблица10[[#This Row],[плательщик ЖД тариф]]</f>
        <v>ТрансКонтейнер</v>
      </c>
      <c r="P1390" s="278"/>
      <c r="Q1390" s="278"/>
      <c r="R1390" s="278"/>
      <c r="S1390" s="278"/>
      <c r="T1390" s="278"/>
      <c r="U1390" s="278"/>
      <c r="V1390" s="278"/>
      <c r="W1390" s="278"/>
      <c r="X1390" s="278"/>
      <c r="Y1390" s="278"/>
      <c r="Z1390" s="278"/>
    </row>
    <row r="1391" spans="1:26" ht="13.2">
      <c r="A1391" s="278" t="s">
        <v>2929</v>
      </c>
      <c r="B1391" s="281">
        <v>44701</v>
      </c>
      <c r="C1391" s="278" t="s">
        <v>2983</v>
      </c>
      <c r="D1391" s="278">
        <v>40</v>
      </c>
      <c r="E1391" s="278" t="s">
        <v>1468</v>
      </c>
      <c r="F1391" s="280">
        <v>0.625</v>
      </c>
      <c r="G1391" s="281">
        <v>44704</v>
      </c>
      <c r="H1391" s="278" t="s">
        <v>7</v>
      </c>
      <c r="I1391" s="4" t="s">
        <v>99</v>
      </c>
      <c r="J1391" s="278" t="s">
        <v>2512</v>
      </c>
      <c r="K1391" s="282">
        <f t="shared" si="15"/>
        <v>5</v>
      </c>
      <c r="L1391" s="278">
        <f t="shared" si="16"/>
        <v>2022</v>
      </c>
      <c r="M1391" s="282">
        <f t="shared" ca="1" si="17"/>
        <v>3</v>
      </c>
      <c r="N1391" s="282">
        <f>MONTH(Таблица10[[#This Row],[Дата погрузки]])</f>
        <v>5</v>
      </c>
      <c r="O1391" s="278" t="str">
        <f>Таблица10[[#This Row],[плательщик ЖД тариф]]</f>
        <v>ТрансКонтейнер</v>
      </c>
      <c r="P1391" s="278"/>
      <c r="Q1391" s="278"/>
      <c r="R1391" s="278"/>
      <c r="S1391" s="278"/>
      <c r="T1391" s="278"/>
      <c r="U1391" s="278"/>
      <c r="V1391" s="278"/>
      <c r="W1391" s="278"/>
      <c r="X1391" s="278"/>
      <c r="Y1391" s="278"/>
      <c r="Z1391" s="278"/>
    </row>
    <row r="1392" spans="1:26" ht="13.2">
      <c r="A1392" s="278" t="s">
        <v>2798</v>
      </c>
      <c r="B1392" s="281">
        <v>44702</v>
      </c>
      <c r="C1392" s="278" t="s">
        <v>2984</v>
      </c>
      <c r="D1392" s="278">
        <v>40</v>
      </c>
      <c r="E1392" s="278" t="s">
        <v>1468</v>
      </c>
      <c r="F1392" s="280">
        <v>0.20833333333333334</v>
      </c>
      <c r="G1392" s="281">
        <v>44704</v>
      </c>
      <c r="H1392" s="278" t="s">
        <v>7</v>
      </c>
      <c r="I1392" s="4" t="s">
        <v>99</v>
      </c>
      <c r="J1392" s="278" t="s">
        <v>2512</v>
      </c>
      <c r="K1392" s="282">
        <f t="shared" si="15"/>
        <v>5</v>
      </c>
      <c r="L1392" s="278">
        <f t="shared" si="16"/>
        <v>2022</v>
      </c>
      <c r="M1392" s="282">
        <f t="shared" ca="1" si="17"/>
        <v>2</v>
      </c>
      <c r="N1392" s="282">
        <f>MONTH(Таблица10[[#This Row],[Дата погрузки]])</f>
        <v>5</v>
      </c>
      <c r="O1392" s="278" t="str">
        <f>Таблица10[[#This Row],[плательщик ЖД тариф]]</f>
        <v>ТрансКонтейнер</v>
      </c>
      <c r="P1392" s="278"/>
      <c r="Q1392" s="278"/>
      <c r="R1392" s="278"/>
      <c r="S1392" s="278"/>
      <c r="T1392" s="278"/>
      <c r="U1392" s="278"/>
      <c r="V1392" s="278"/>
      <c r="W1392" s="278"/>
      <c r="X1392" s="278"/>
      <c r="Y1392" s="278"/>
      <c r="Z1392" s="278"/>
    </row>
    <row r="1393" spans="1:26" ht="13.2">
      <c r="A1393" s="278" t="s">
        <v>2798</v>
      </c>
      <c r="B1393" s="281">
        <v>44704</v>
      </c>
      <c r="C1393" s="278" t="s">
        <v>2985</v>
      </c>
      <c r="D1393" s="278">
        <v>40</v>
      </c>
      <c r="E1393" s="278" t="s">
        <v>1470</v>
      </c>
      <c r="F1393" s="280">
        <v>0.54166666666666663</v>
      </c>
      <c r="G1393" s="281">
        <v>44706</v>
      </c>
      <c r="H1393" s="278" t="s">
        <v>7</v>
      </c>
      <c r="I1393" s="4" t="s">
        <v>99</v>
      </c>
      <c r="J1393" s="278" t="s">
        <v>2512</v>
      </c>
      <c r="K1393" s="282">
        <f t="shared" si="15"/>
        <v>5</v>
      </c>
      <c r="L1393" s="278">
        <f t="shared" si="16"/>
        <v>2022</v>
      </c>
      <c r="M1393" s="282">
        <f t="shared" ca="1" si="17"/>
        <v>2</v>
      </c>
      <c r="N1393" s="282">
        <f>MONTH(Таблица10[[#This Row],[Дата погрузки]])</f>
        <v>5</v>
      </c>
      <c r="O1393" s="278" t="str">
        <f>Таблица10[[#This Row],[плательщик ЖД тариф]]</f>
        <v>ТрансКонтейнер</v>
      </c>
      <c r="P1393" s="278"/>
      <c r="Q1393" s="278"/>
      <c r="R1393" s="278"/>
      <c r="S1393" s="278"/>
      <c r="T1393" s="278"/>
      <c r="U1393" s="278"/>
      <c r="V1393" s="278"/>
      <c r="W1393" s="278"/>
      <c r="X1393" s="278"/>
      <c r="Y1393" s="278"/>
      <c r="Z1393" s="278"/>
    </row>
    <row r="1394" spans="1:26" ht="13.2">
      <c r="A1394" s="278" t="s">
        <v>2798</v>
      </c>
      <c r="B1394" s="281">
        <v>44705</v>
      </c>
      <c r="C1394" s="278" t="s">
        <v>2986</v>
      </c>
      <c r="D1394" s="278">
        <v>40</v>
      </c>
      <c r="E1394" s="278" t="s">
        <v>1568</v>
      </c>
      <c r="F1394" s="280">
        <v>0.75</v>
      </c>
      <c r="G1394" s="281">
        <v>44708</v>
      </c>
      <c r="H1394" s="278" t="s">
        <v>7</v>
      </c>
      <c r="I1394" s="4" t="s">
        <v>99</v>
      </c>
      <c r="J1394" s="278" t="s">
        <v>2512</v>
      </c>
      <c r="K1394" s="282">
        <f t="shared" si="15"/>
        <v>5</v>
      </c>
      <c r="L1394" s="278">
        <f t="shared" si="16"/>
        <v>2022</v>
      </c>
      <c r="M1394" s="282">
        <f t="shared" ca="1" si="17"/>
        <v>3</v>
      </c>
      <c r="N1394" s="282">
        <f>MONTH(Таблица10[[#This Row],[Дата погрузки]])</f>
        <v>5</v>
      </c>
      <c r="O1394" s="278" t="str">
        <f>Таблица10[[#This Row],[плательщик ЖД тариф]]</f>
        <v>ТрансКонтейнер</v>
      </c>
      <c r="P1394" s="278"/>
      <c r="Q1394" s="278"/>
      <c r="R1394" s="278"/>
      <c r="S1394" s="278"/>
      <c r="T1394" s="278"/>
      <c r="U1394" s="278"/>
      <c r="V1394" s="278"/>
      <c r="W1394" s="278"/>
      <c r="X1394" s="278"/>
      <c r="Y1394" s="278"/>
      <c r="Z1394" s="278"/>
    </row>
    <row r="1395" spans="1:26" ht="13.2">
      <c r="A1395" s="278" t="s">
        <v>2520</v>
      </c>
      <c r="B1395" s="281">
        <v>44705</v>
      </c>
      <c r="C1395" s="278" t="s">
        <v>2987</v>
      </c>
      <c r="D1395" s="278">
        <v>40</v>
      </c>
      <c r="E1395" s="278" t="s">
        <v>1568</v>
      </c>
      <c r="F1395" s="280">
        <v>0.54166666666666663</v>
      </c>
      <c r="G1395" s="281">
        <v>44708</v>
      </c>
      <c r="H1395" s="278" t="s">
        <v>7</v>
      </c>
      <c r="I1395" s="4" t="s">
        <v>99</v>
      </c>
      <c r="J1395" s="278" t="s">
        <v>2512</v>
      </c>
      <c r="K1395" s="282">
        <f t="shared" si="15"/>
        <v>5</v>
      </c>
      <c r="L1395" s="278">
        <f t="shared" si="16"/>
        <v>2022</v>
      </c>
      <c r="M1395" s="282">
        <f t="shared" ca="1" si="17"/>
        <v>3</v>
      </c>
      <c r="N1395" s="282">
        <f>MONTH(Таблица10[[#This Row],[Дата погрузки]])</f>
        <v>5</v>
      </c>
      <c r="O1395" s="278" t="str">
        <f>Таблица10[[#This Row],[плательщик ЖД тариф]]</f>
        <v>ТрансКонтейнер</v>
      </c>
      <c r="P1395" s="278"/>
      <c r="Q1395" s="278"/>
      <c r="R1395" s="278"/>
      <c r="S1395" s="278"/>
      <c r="T1395" s="278"/>
      <c r="U1395" s="278"/>
      <c r="V1395" s="278"/>
      <c r="W1395" s="278"/>
      <c r="X1395" s="278"/>
      <c r="Y1395" s="278"/>
      <c r="Z1395" s="278"/>
    </row>
    <row r="1396" spans="1:26" ht="13.2">
      <c r="A1396" s="278" t="s">
        <v>2929</v>
      </c>
      <c r="B1396" s="281">
        <v>44705</v>
      </c>
      <c r="C1396" s="278" t="s">
        <v>2988</v>
      </c>
      <c r="D1396" s="278">
        <v>40</v>
      </c>
      <c r="E1396" s="278" t="s">
        <v>1568</v>
      </c>
      <c r="F1396" s="280">
        <v>0.58333333333333337</v>
      </c>
      <c r="G1396" s="281">
        <v>44708</v>
      </c>
      <c r="H1396" s="278" t="s">
        <v>7</v>
      </c>
      <c r="I1396" s="4" t="s">
        <v>99</v>
      </c>
      <c r="J1396" s="278" t="s">
        <v>2512</v>
      </c>
      <c r="K1396" s="282">
        <f t="shared" si="15"/>
        <v>5</v>
      </c>
      <c r="L1396" s="278">
        <f t="shared" si="16"/>
        <v>2022</v>
      </c>
      <c r="M1396" s="282">
        <f t="shared" ca="1" si="17"/>
        <v>3</v>
      </c>
      <c r="N1396" s="282">
        <f>MONTH(Таблица10[[#This Row],[Дата погрузки]])</f>
        <v>5</v>
      </c>
      <c r="O1396" s="278" t="str">
        <f>Таблица10[[#This Row],[плательщик ЖД тариф]]</f>
        <v>ТрансКонтейнер</v>
      </c>
      <c r="P1396" s="278"/>
      <c r="Q1396" s="278"/>
      <c r="R1396" s="278"/>
      <c r="S1396" s="278"/>
      <c r="T1396" s="278"/>
      <c r="U1396" s="278"/>
      <c r="V1396" s="278"/>
      <c r="W1396" s="278"/>
      <c r="X1396" s="278"/>
      <c r="Y1396" s="278"/>
      <c r="Z1396" s="278"/>
    </row>
    <row r="1397" spans="1:26" ht="13.2">
      <c r="A1397" s="278" t="s">
        <v>2534</v>
      </c>
      <c r="B1397" s="281">
        <v>44705</v>
      </c>
      <c r="C1397" s="278" t="s">
        <v>2989</v>
      </c>
      <c r="D1397" s="278">
        <v>40</v>
      </c>
      <c r="E1397" s="278" t="s">
        <v>1568</v>
      </c>
      <c r="F1397" s="280"/>
      <c r="G1397" s="281">
        <v>44711</v>
      </c>
      <c r="H1397" s="278" t="s">
        <v>7</v>
      </c>
      <c r="I1397" s="4" t="s">
        <v>99</v>
      </c>
      <c r="J1397" s="278" t="s">
        <v>2512</v>
      </c>
      <c r="K1397" s="282">
        <f t="shared" si="15"/>
        <v>5</v>
      </c>
      <c r="L1397" s="278">
        <f t="shared" si="16"/>
        <v>2022</v>
      </c>
      <c r="M1397" s="282">
        <f t="shared" ca="1" si="17"/>
        <v>6</v>
      </c>
      <c r="N1397" s="282">
        <f>MONTH(Таблица10[[#This Row],[Дата погрузки]])</f>
        <v>5</v>
      </c>
      <c r="O1397" s="278" t="str">
        <f>Таблица10[[#This Row],[плательщик ЖД тариф]]</f>
        <v>ТрансКонтейнер</v>
      </c>
      <c r="P1397" s="278"/>
      <c r="Q1397" s="278"/>
      <c r="R1397" s="278"/>
      <c r="S1397" s="278"/>
      <c r="T1397" s="278"/>
      <c r="U1397" s="278"/>
      <c r="V1397" s="278"/>
      <c r="W1397" s="278"/>
      <c r="X1397" s="278"/>
      <c r="Y1397" s="278"/>
      <c r="Z1397" s="278"/>
    </row>
    <row r="1398" spans="1:26" ht="13.2">
      <c r="A1398" s="278" t="s">
        <v>2534</v>
      </c>
      <c r="B1398" s="281">
        <v>44705</v>
      </c>
      <c r="C1398" s="278" t="s">
        <v>2990</v>
      </c>
      <c r="D1398" s="278">
        <v>40</v>
      </c>
      <c r="E1398" s="278" t="s">
        <v>1568</v>
      </c>
      <c r="F1398" s="280"/>
      <c r="G1398" s="281">
        <v>44708</v>
      </c>
      <c r="H1398" s="278" t="s">
        <v>7</v>
      </c>
      <c r="I1398" s="4" t="s">
        <v>99</v>
      </c>
      <c r="J1398" s="278" t="s">
        <v>2512</v>
      </c>
      <c r="K1398" s="282">
        <f t="shared" si="15"/>
        <v>5</v>
      </c>
      <c r="L1398" s="278">
        <f t="shared" si="16"/>
        <v>2022</v>
      </c>
      <c r="M1398" s="282">
        <f t="shared" ca="1" si="17"/>
        <v>3</v>
      </c>
      <c r="N1398" s="282">
        <f>MONTH(Таблица10[[#This Row],[Дата погрузки]])</f>
        <v>5</v>
      </c>
      <c r="O1398" s="278" t="str">
        <f>Таблица10[[#This Row],[плательщик ЖД тариф]]</f>
        <v>ТрансКонтейнер</v>
      </c>
      <c r="P1398" s="278"/>
      <c r="Q1398" s="278"/>
      <c r="R1398" s="278"/>
      <c r="S1398" s="278"/>
      <c r="T1398" s="278"/>
      <c r="U1398" s="278"/>
      <c r="V1398" s="278"/>
      <c r="W1398" s="278"/>
      <c r="X1398" s="278"/>
      <c r="Y1398" s="278"/>
      <c r="Z1398" s="278"/>
    </row>
    <row r="1399" spans="1:26" ht="13.2">
      <c r="A1399" s="278" t="s">
        <v>2767</v>
      </c>
      <c r="B1399" s="281">
        <v>44705</v>
      </c>
      <c r="C1399" s="278" t="s">
        <v>2991</v>
      </c>
      <c r="D1399" s="278">
        <v>40</v>
      </c>
      <c r="E1399" s="278" t="s">
        <v>1568</v>
      </c>
      <c r="F1399" s="280"/>
      <c r="G1399" s="281">
        <v>44708</v>
      </c>
      <c r="H1399" s="278" t="s">
        <v>7</v>
      </c>
      <c r="I1399" s="4" t="s">
        <v>99</v>
      </c>
      <c r="J1399" s="278" t="s">
        <v>2512</v>
      </c>
      <c r="K1399" s="282">
        <f t="shared" si="15"/>
        <v>5</v>
      </c>
      <c r="L1399" s="278">
        <f t="shared" si="16"/>
        <v>2022</v>
      </c>
      <c r="M1399" s="282">
        <f t="shared" ca="1" si="17"/>
        <v>3</v>
      </c>
      <c r="N1399" s="282">
        <f>MONTH(Таблица10[[#This Row],[Дата погрузки]])</f>
        <v>5</v>
      </c>
      <c r="O1399" s="278" t="str">
        <f>Таблица10[[#This Row],[плательщик ЖД тариф]]</f>
        <v>ТрансКонтейнер</v>
      </c>
      <c r="P1399" s="278"/>
      <c r="Q1399" s="278"/>
      <c r="R1399" s="278"/>
      <c r="S1399" s="278"/>
      <c r="T1399" s="278"/>
      <c r="U1399" s="278"/>
      <c r="V1399" s="278"/>
      <c r="W1399" s="278"/>
      <c r="X1399" s="278"/>
      <c r="Y1399" s="278"/>
      <c r="Z1399" s="278"/>
    </row>
    <row r="1400" spans="1:26" ht="13.2">
      <c r="A1400" s="278" t="s">
        <v>2798</v>
      </c>
      <c r="B1400" s="281">
        <v>44706</v>
      </c>
      <c r="C1400" s="278" t="s">
        <v>2992</v>
      </c>
      <c r="D1400" s="278">
        <v>40</v>
      </c>
      <c r="E1400" s="278" t="s">
        <v>1650</v>
      </c>
      <c r="F1400" s="280">
        <v>0.58333333333333337</v>
      </c>
      <c r="G1400" s="281">
        <v>44708</v>
      </c>
      <c r="H1400" s="278" t="s">
        <v>7</v>
      </c>
      <c r="I1400" s="4" t="s">
        <v>99</v>
      </c>
      <c r="J1400" s="278" t="s">
        <v>2512</v>
      </c>
      <c r="K1400" s="282">
        <f t="shared" si="15"/>
        <v>5</v>
      </c>
      <c r="L1400" s="278">
        <f t="shared" si="16"/>
        <v>2022</v>
      </c>
      <c r="M1400" s="282">
        <f t="shared" ca="1" si="17"/>
        <v>2</v>
      </c>
      <c r="N1400" s="282">
        <f>MONTH(Таблица10[[#This Row],[Дата погрузки]])</f>
        <v>5</v>
      </c>
      <c r="O1400" s="278" t="str">
        <f>Таблица10[[#This Row],[плательщик ЖД тариф]]</f>
        <v>ТрансКонтейнер</v>
      </c>
      <c r="P1400" s="278"/>
      <c r="Q1400" s="278"/>
      <c r="R1400" s="278"/>
      <c r="S1400" s="278"/>
      <c r="T1400" s="278"/>
      <c r="U1400" s="278"/>
      <c r="V1400" s="278"/>
      <c r="W1400" s="278"/>
      <c r="X1400" s="278"/>
      <c r="Y1400" s="278"/>
      <c r="Z1400" s="278"/>
    </row>
    <row r="1401" spans="1:26" ht="13.2">
      <c r="A1401" s="278" t="s">
        <v>2534</v>
      </c>
      <c r="B1401" s="281">
        <v>44706</v>
      </c>
      <c r="C1401" s="278" t="s">
        <v>2993</v>
      </c>
      <c r="D1401" s="278">
        <v>40</v>
      </c>
      <c r="E1401" s="278" t="s">
        <v>1516</v>
      </c>
      <c r="F1401" s="280"/>
      <c r="G1401" s="281">
        <v>44708</v>
      </c>
      <c r="H1401" s="278" t="s">
        <v>7</v>
      </c>
      <c r="I1401" s="4" t="s">
        <v>99</v>
      </c>
      <c r="J1401" s="278" t="s">
        <v>2512</v>
      </c>
      <c r="K1401" s="282">
        <f t="shared" si="15"/>
        <v>5</v>
      </c>
      <c r="L1401" s="278">
        <f t="shared" si="16"/>
        <v>2022</v>
      </c>
      <c r="M1401" s="282">
        <f t="shared" ca="1" si="17"/>
        <v>2</v>
      </c>
      <c r="N1401" s="282">
        <f>MONTH(Таблица10[[#This Row],[Дата погрузки]])</f>
        <v>5</v>
      </c>
      <c r="O1401" s="278" t="str">
        <f>Таблица10[[#This Row],[плательщик ЖД тариф]]</f>
        <v>ТрансКонтейнер</v>
      </c>
      <c r="P1401" s="278"/>
      <c r="Q1401" s="278"/>
      <c r="R1401" s="278"/>
      <c r="S1401" s="278"/>
      <c r="T1401" s="278"/>
      <c r="U1401" s="278"/>
      <c r="V1401" s="278"/>
      <c r="W1401" s="278"/>
      <c r="X1401" s="278"/>
      <c r="Y1401" s="278"/>
      <c r="Z1401" s="278"/>
    </row>
    <row r="1402" spans="1:26" ht="13.2">
      <c r="A1402" s="278" t="s">
        <v>2534</v>
      </c>
      <c r="B1402" s="281">
        <v>44706</v>
      </c>
      <c r="C1402" s="278" t="s">
        <v>2994</v>
      </c>
      <c r="D1402" s="278">
        <v>40</v>
      </c>
      <c r="E1402" s="278" t="s">
        <v>1516</v>
      </c>
      <c r="F1402" s="280"/>
      <c r="G1402" s="281">
        <v>44708</v>
      </c>
      <c r="H1402" s="278" t="s">
        <v>7</v>
      </c>
      <c r="I1402" s="4" t="s">
        <v>99</v>
      </c>
      <c r="J1402" s="278" t="s">
        <v>2512</v>
      </c>
      <c r="K1402" s="282">
        <f t="shared" si="15"/>
        <v>5</v>
      </c>
      <c r="L1402" s="278">
        <f t="shared" si="16"/>
        <v>2022</v>
      </c>
      <c r="M1402" s="282">
        <f t="shared" ca="1" si="17"/>
        <v>2</v>
      </c>
      <c r="N1402" s="282">
        <f>MONTH(Таблица10[[#This Row],[Дата погрузки]])</f>
        <v>5</v>
      </c>
      <c r="O1402" s="278" t="str">
        <f>Таблица10[[#This Row],[плательщик ЖД тариф]]</f>
        <v>ТрансКонтейнер</v>
      </c>
      <c r="P1402" s="278"/>
      <c r="Q1402" s="278"/>
      <c r="R1402" s="278"/>
      <c r="S1402" s="278"/>
      <c r="T1402" s="278"/>
      <c r="U1402" s="278"/>
      <c r="V1402" s="278"/>
      <c r="W1402" s="278"/>
      <c r="X1402" s="278"/>
      <c r="Y1402" s="278"/>
      <c r="Z1402" s="278"/>
    </row>
    <row r="1403" spans="1:26" ht="13.2">
      <c r="A1403" s="278" t="s">
        <v>2518</v>
      </c>
      <c r="B1403" s="281">
        <v>44706</v>
      </c>
      <c r="C1403" s="278" t="s">
        <v>2995</v>
      </c>
      <c r="D1403" s="278">
        <v>40</v>
      </c>
      <c r="E1403" s="278" t="s">
        <v>1650</v>
      </c>
      <c r="F1403" s="280">
        <v>0.41666666666666669</v>
      </c>
      <c r="G1403" s="281">
        <v>44708</v>
      </c>
      <c r="H1403" s="278" t="s">
        <v>7</v>
      </c>
      <c r="I1403" s="4" t="s">
        <v>99</v>
      </c>
      <c r="J1403" s="278" t="s">
        <v>2512</v>
      </c>
      <c r="K1403" s="282">
        <f t="shared" si="15"/>
        <v>5</v>
      </c>
      <c r="L1403" s="278">
        <f t="shared" si="16"/>
        <v>2022</v>
      </c>
      <c r="M1403" s="282">
        <f t="shared" ca="1" si="17"/>
        <v>2</v>
      </c>
      <c r="N1403" s="282">
        <f>MONTH(Таблица10[[#This Row],[Дата погрузки]])</f>
        <v>5</v>
      </c>
      <c r="O1403" s="278" t="str">
        <f>Таблица10[[#This Row],[плательщик ЖД тариф]]</f>
        <v>ТрансКонтейнер</v>
      </c>
      <c r="P1403" s="278"/>
      <c r="Q1403" s="278"/>
      <c r="R1403" s="278"/>
      <c r="S1403" s="278"/>
      <c r="T1403" s="278"/>
      <c r="U1403" s="278"/>
      <c r="V1403" s="278"/>
      <c r="W1403" s="278"/>
      <c r="X1403" s="278"/>
      <c r="Y1403" s="278"/>
      <c r="Z1403" s="278"/>
    </row>
    <row r="1404" spans="1:26" ht="13.2">
      <c r="A1404" s="278" t="s">
        <v>2947</v>
      </c>
      <c r="B1404" s="281">
        <v>44706</v>
      </c>
      <c r="C1404" s="278" t="s">
        <v>2996</v>
      </c>
      <c r="D1404" s="278">
        <v>40</v>
      </c>
      <c r="E1404" s="278" t="s">
        <v>1470</v>
      </c>
      <c r="F1404" s="280">
        <v>0.375</v>
      </c>
      <c r="G1404" s="281">
        <v>44708</v>
      </c>
      <c r="H1404" s="278" t="s">
        <v>7</v>
      </c>
      <c r="I1404" s="4" t="s">
        <v>99</v>
      </c>
      <c r="J1404" s="278" t="s">
        <v>2512</v>
      </c>
      <c r="K1404" s="282">
        <f t="shared" si="15"/>
        <v>5</v>
      </c>
      <c r="L1404" s="278">
        <f t="shared" si="16"/>
        <v>2022</v>
      </c>
      <c r="M1404" s="282">
        <f t="shared" ca="1" si="17"/>
        <v>2</v>
      </c>
      <c r="N1404" s="282">
        <f>MONTH(Таблица10[[#This Row],[Дата погрузки]])</f>
        <v>5</v>
      </c>
      <c r="O1404" s="278" t="str">
        <f>Таблица10[[#This Row],[плательщик ЖД тариф]]</f>
        <v>ТрансКонтейнер</v>
      </c>
      <c r="P1404" s="278"/>
      <c r="Q1404" s="278"/>
      <c r="R1404" s="278"/>
      <c r="S1404" s="278"/>
      <c r="T1404" s="278"/>
      <c r="U1404" s="278"/>
      <c r="V1404" s="278"/>
      <c r="W1404" s="278"/>
      <c r="X1404" s="278"/>
      <c r="Y1404" s="278"/>
      <c r="Z1404" s="278"/>
    </row>
    <row r="1405" spans="1:26" ht="13.2">
      <c r="A1405" s="278" t="s">
        <v>2556</v>
      </c>
      <c r="B1405" s="281">
        <v>44707</v>
      </c>
      <c r="C1405" s="278" t="s">
        <v>2997</v>
      </c>
      <c r="D1405" s="278">
        <v>40</v>
      </c>
      <c r="E1405" s="278" t="s">
        <v>1568</v>
      </c>
      <c r="F1405" s="280"/>
      <c r="G1405" s="281">
        <v>44708</v>
      </c>
      <c r="H1405" s="278" t="s">
        <v>7</v>
      </c>
      <c r="I1405" s="4" t="s">
        <v>99</v>
      </c>
      <c r="J1405" s="278" t="s">
        <v>2512</v>
      </c>
      <c r="K1405" s="282">
        <f t="shared" si="15"/>
        <v>5</v>
      </c>
      <c r="L1405" s="278">
        <f t="shared" si="16"/>
        <v>2022</v>
      </c>
      <c r="M1405" s="282">
        <f t="shared" ca="1" si="17"/>
        <v>1</v>
      </c>
      <c r="N1405" s="282">
        <f>MONTH(Таблица10[[#This Row],[Дата погрузки]])</f>
        <v>5</v>
      </c>
      <c r="O1405" s="278" t="str">
        <f>Таблица10[[#This Row],[плательщик ЖД тариф]]</f>
        <v>ТрансКонтейнер</v>
      </c>
      <c r="P1405" s="278"/>
      <c r="Q1405" s="278"/>
      <c r="R1405" s="278"/>
      <c r="S1405" s="278"/>
      <c r="T1405" s="278"/>
      <c r="U1405" s="278"/>
      <c r="V1405" s="278"/>
      <c r="W1405" s="278"/>
      <c r="X1405" s="278"/>
      <c r="Y1405" s="278"/>
      <c r="Z1405" s="278"/>
    </row>
    <row r="1406" spans="1:26" ht="13.2">
      <c r="A1406" s="278" t="s">
        <v>2929</v>
      </c>
      <c r="B1406" s="281">
        <v>44707</v>
      </c>
      <c r="C1406" s="278" t="s">
        <v>2998</v>
      </c>
      <c r="D1406" s="278">
        <v>40</v>
      </c>
      <c r="E1406" s="278" t="s">
        <v>1568</v>
      </c>
      <c r="F1406" s="280">
        <v>0.58333333333333337</v>
      </c>
      <c r="G1406" s="281">
        <v>44708</v>
      </c>
      <c r="H1406" s="278" t="s">
        <v>7</v>
      </c>
      <c r="I1406" s="4" t="s">
        <v>99</v>
      </c>
      <c r="J1406" s="278" t="s">
        <v>2512</v>
      </c>
      <c r="K1406" s="282">
        <f t="shared" si="15"/>
        <v>5</v>
      </c>
      <c r="L1406" s="278">
        <f t="shared" si="16"/>
        <v>2022</v>
      </c>
      <c r="M1406" s="282">
        <f t="shared" ca="1" si="17"/>
        <v>1</v>
      </c>
      <c r="N1406" s="282">
        <f>MONTH(Таблица10[[#This Row],[Дата погрузки]])</f>
        <v>5</v>
      </c>
      <c r="O1406" s="278" t="str">
        <f>Таблица10[[#This Row],[плательщик ЖД тариф]]</f>
        <v>ТрансКонтейнер</v>
      </c>
      <c r="P1406" s="278"/>
      <c r="Q1406" s="278"/>
      <c r="R1406" s="278"/>
      <c r="S1406" s="278"/>
      <c r="T1406" s="278"/>
      <c r="U1406" s="278"/>
      <c r="V1406" s="278"/>
      <c r="W1406" s="278"/>
      <c r="X1406" s="278"/>
      <c r="Y1406" s="278"/>
      <c r="Z1406" s="278"/>
    </row>
    <row r="1407" spans="1:26" ht="13.2">
      <c r="A1407" s="278" t="s">
        <v>2798</v>
      </c>
      <c r="B1407" s="281">
        <v>44708</v>
      </c>
      <c r="C1407" s="278" t="s">
        <v>2999</v>
      </c>
      <c r="D1407" s="278">
        <v>40</v>
      </c>
      <c r="E1407" s="278" t="s">
        <v>1568</v>
      </c>
      <c r="F1407" s="280">
        <v>0.83333333333333337</v>
      </c>
      <c r="G1407" s="281">
        <v>44711</v>
      </c>
      <c r="H1407" s="278" t="s">
        <v>7</v>
      </c>
      <c r="I1407" s="4" t="s">
        <v>99</v>
      </c>
      <c r="J1407" s="278" t="s">
        <v>2512</v>
      </c>
      <c r="K1407" s="282">
        <f t="shared" si="15"/>
        <v>5</v>
      </c>
      <c r="L1407" s="278">
        <f t="shared" si="16"/>
        <v>2022</v>
      </c>
      <c r="M1407" s="282">
        <f t="shared" ca="1" si="17"/>
        <v>3</v>
      </c>
      <c r="N1407" s="282">
        <f>MONTH(Таблица10[[#This Row],[Дата погрузки]])</f>
        <v>5</v>
      </c>
      <c r="O1407" s="278" t="str">
        <f>Таблица10[[#This Row],[плательщик ЖД тариф]]</f>
        <v>ТрансКонтейнер</v>
      </c>
      <c r="P1407" s="278"/>
      <c r="Q1407" s="278"/>
      <c r="R1407" s="278"/>
      <c r="S1407" s="278"/>
      <c r="T1407" s="278"/>
      <c r="U1407" s="278"/>
      <c r="V1407" s="278"/>
      <c r="W1407" s="278"/>
      <c r="X1407" s="278"/>
      <c r="Y1407" s="278"/>
      <c r="Z1407" s="278"/>
    </row>
    <row r="1408" spans="1:26" ht="13.2">
      <c r="A1408" s="278" t="s">
        <v>2527</v>
      </c>
      <c r="B1408" s="281">
        <v>44708</v>
      </c>
      <c r="C1408" s="278" t="s">
        <v>3000</v>
      </c>
      <c r="D1408" s="278">
        <v>40</v>
      </c>
      <c r="E1408" s="278" t="s">
        <v>1568</v>
      </c>
      <c r="F1408" s="280">
        <v>0.41666666666666669</v>
      </c>
      <c r="G1408" s="281">
        <v>44711</v>
      </c>
      <c r="H1408" s="278" t="s">
        <v>7</v>
      </c>
      <c r="I1408" s="4" t="s">
        <v>99</v>
      </c>
      <c r="J1408" s="278" t="s">
        <v>2512</v>
      </c>
      <c r="K1408" s="282">
        <f t="shared" si="15"/>
        <v>5</v>
      </c>
      <c r="L1408" s="278">
        <f t="shared" si="16"/>
        <v>2022</v>
      </c>
      <c r="M1408" s="282">
        <f t="shared" ca="1" si="17"/>
        <v>3</v>
      </c>
      <c r="N1408" s="282">
        <f>MONTH(Таблица10[[#This Row],[Дата погрузки]])</f>
        <v>5</v>
      </c>
      <c r="O1408" s="278" t="str">
        <f>Таблица10[[#This Row],[плательщик ЖД тариф]]</f>
        <v>ТрансКонтейнер</v>
      </c>
      <c r="P1408" s="278"/>
      <c r="Q1408" s="278"/>
      <c r="R1408" s="278"/>
      <c r="S1408" s="278"/>
      <c r="T1408" s="278"/>
      <c r="U1408" s="278"/>
      <c r="V1408" s="278"/>
      <c r="W1408" s="278"/>
      <c r="X1408" s="278"/>
      <c r="Y1408" s="278"/>
      <c r="Z1408" s="278"/>
    </row>
    <row r="1409" spans="1:26" ht="13.2">
      <c r="A1409" s="278" t="s">
        <v>2534</v>
      </c>
      <c r="B1409" s="281">
        <v>44708</v>
      </c>
      <c r="C1409" s="278" t="s">
        <v>3001</v>
      </c>
      <c r="D1409" s="278">
        <v>40</v>
      </c>
      <c r="E1409" s="278" t="s">
        <v>1568</v>
      </c>
      <c r="F1409" s="280" t="s">
        <v>1858</v>
      </c>
      <c r="G1409" s="281">
        <v>44711</v>
      </c>
      <c r="H1409" s="278" t="s">
        <v>7</v>
      </c>
      <c r="I1409" s="4" t="s">
        <v>99</v>
      </c>
      <c r="J1409" s="278" t="s">
        <v>2512</v>
      </c>
      <c r="K1409" s="282">
        <f t="shared" si="15"/>
        <v>5</v>
      </c>
      <c r="L1409" s="278">
        <f t="shared" si="16"/>
        <v>2022</v>
      </c>
      <c r="M1409" s="282">
        <f t="shared" ca="1" si="17"/>
        <v>3</v>
      </c>
      <c r="N1409" s="282">
        <f>MONTH(Таблица10[[#This Row],[Дата погрузки]])</f>
        <v>5</v>
      </c>
      <c r="O1409" s="278" t="str">
        <f>Таблица10[[#This Row],[плательщик ЖД тариф]]</f>
        <v>ТрансКонтейнер</v>
      </c>
      <c r="P1409" s="278"/>
      <c r="Q1409" s="278"/>
      <c r="R1409" s="278"/>
      <c r="S1409" s="278"/>
      <c r="T1409" s="278"/>
      <c r="U1409" s="278"/>
      <c r="V1409" s="278"/>
      <c r="W1409" s="278"/>
      <c r="X1409" s="278"/>
      <c r="Y1409" s="278"/>
      <c r="Z1409" s="278"/>
    </row>
    <row r="1410" spans="1:26" ht="13.2">
      <c r="A1410" s="278" t="s">
        <v>2520</v>
      </c>
      <c r="B1410" s="281">
        <v>44708</v>
      </c>
      <c r="C1410" s="278" t="s">
        <v>3002</v>
      </c>
      <c r="D1410" s="278">
        <v>40</v>
      </c>
      <c r="E1410" s="278" t="s">
        <v>1507</v>
      </c>
      <c r="F1410" s="280">
        <v>0.54166666666666663</v>
      </c>
      <c r="G1410" s="281">
        <v>44711</v>
      </c>
      <c r="H1410" s="278" t="s">
        <v>7</v>
      </c>
      <c r="I1410" s="4" t="s">
        <v>99</v>
      </c>
      <c r="J1410" s="278" t="s">
        <v>2512</v>
      </c>
      <c r="K1410" s="282">
        <f t="shared" si="15"/>
        <v>5</v>
      </c>
      <c r="L1410" s="278">
        <f t="shared" si="16"/>
        <v>2022</v>
      </c>
      <c r="M1410" s="282">
        <f t="shared" ca="1" si="17"/>
        <v>3</v>
      </c>
      <c r="N1410" s="282">
        <f>MONTH(Таблица10[[#This Row],[Дата погрузки]])</f>
        <v>5</v>
      </c>
      <c r="O1410" s="278" t="str">
        <f>Таблица10[[#This Row],[плательщик ЖД тариф]]</f>
        <v>ТрансКонтейнер</v>
      </c>
      <c r="P1410" s="278"/>
      <c r="Q1410" s="278"/>
      <c r="R1410" s="278"/>
      <c r="S1410" s="278"/>
      <c r="T1410" s="278"/>
      <c r="U1410" s="278"/>
      <c r="V1410" s="278"/>
      <c r="W1410" s="278"/>
      <c r="X1410" s="278"/>
      <c r="Y1410" s="278"/>
      <c r="Z1410" s="278"/>
    </row>
    <row r="1411" spans="1:26" ht="13.2">
      <c r="A1411" s="278" t="s">
        <v>2929</v>
      </c>
      <c r="B1411" s="281">
        <v>44708</v>
      </c>
      <c r="C1411" s="278" t="s">
        <v>3003</v>
      </c>
      <c r="D1411" s="278">
        <v>40</v>
      </c>
      <c r="E1411" s="278" t="s">
        <v>1568</v>
      </c>
      <c r="F1411" s="280">
        <v>0.375</v>
      </c>
      <c r="G1411" s="281">
        <v>44711</v>
      </c>
      <c r="H1411" s="278" t="s">
        <v>7</v>
      </c>
      <c r="I1411" s="4" t="s">
        <v>99</v>
      </c>
      <c r="J1411" s="278" t="s">
        <v>2512</v>
      </c>
      <c r="K1411" s="282">
        <f t="shared" si="15"/>
        <v>5</v>
      </c>
      <c r="L1411" s="278">
        <f t="shared" si="16"/>
        <v>2022</v>
      </c>
      <c r="M1411" s="282">
        <f t="shared" ca="1" si="17"/>
        <v>3</v>
      </c>
      <c r="N1411" s="282">
        <f>MONTH(Таблица10[[#This Row],[Дата погрузки]])</f>
        <v>5</v>
      </c>
      <c r="O1411" s="278" t="str">
        <f>Таблица10[[#This Row],[плательщик ЖД тариф]]</f>
        <v>ТрансКонтейнер</v>
      </c>
      <c r="P1411" s="278"/>
      <c r="Q1411" s="278"/>
      <c r="R1411" s="278"/>
      <c r="S1411" s="278"/>
      <c r="T1411" s="278"/>
      <c r="U1411" s="278"/>
      <c r="V1411" s="278"/>
      <c r="W1411" s="278"/>
      <c r="X1411" s="278"/>
      <c r="Y1411" s="278"/>
      <c r="Z1411" s="278"/>
    </row>
    <row r="1412" spans="1:26" ht="13.2">
      <c r="A1412" s="278" t="s">
        <v>2798</v>
      </c>
      <c r="B1412" s="281">
        <v>44709</v>
      </c>
      <c r="C1412" s="278" t="s">
        <v>3004</v>
      </c>
      <c r="D1412" s="278">
        <v>40</v>
      </c>
      <c r="E1412" s="278" t="s">
        <v>1468</v>
      </c>
      <c r="F1412" s="280">
        <v>0.58333333333333337</v>
      </c>
      <c r="G1412" s="281">
        <v>44711</v>
      </c>
      <c r="H1412" s="278" t="s">
        <v>7</v>
      </c>
      <c r="I1412" s="4" t="s">
        <v>99</v>
      </c>
      <c r="J1412" s="278" t="s">
        <v>2512</v>
      </c>
      <c r="K1412" s="282">
        <f t="shared" si="15"/>
        <v>5</v>
      </c>
      <c r="L1412" s="278">
        <f t="shared" si="16"/>
        <v>2022</v>
      </c>
      <c r="M1412" s="282">
        <f t="shared" ca="1" si="17"/>
        <v>2</v>
      </c>
      <c r="N1412" s="282">
        <f>MONTH(Таблица10[[#This Row],[Дата погрузки]])</f>
        <v>5</v>
      </c>
      <c r="O1412" s="278" t="str">
        <f>Таблица10[[#This Row],[плательщик ЖД тариф]]</f>
        <v>ТрансКонтейнер</v>
      </c>
      <c r="P1412" s="278"/>
      <c r="Q1412" s="278"/>
      <c r="R1412" s="278"/>
      <c r="S1412" s="278"/>
      <c r="T1412" s="278"/>
      <c r="U1412" s="278"/>
      <c r="V1412" s="278"/>
      <c r="W1412" s="278"/>
      <c r="X1412" s="278"/>
      <c r="Y1412" s="278"/>
      <c r="Z1412" s="278"/>
    </row>
    <row r="1413" spans="1:26" ht="13.2">
      <c r="A1413" s="278" t="s">
        <v>2534</v>
      </c>
      <c r="B1413" s="281">
        <v>44709</v>
      </c>
      <c r="C1413" s="278" t="s">
        <v>3005</v>
      </c>
      <c r="D1413" s="278">
        <v>40</v>
      </c>
      <c r="E1413" s="278" t="s">
        <v>1931</v>
      </c>
      <c r="F1413" s="280"/>
      <c r="G1413" s="281">
        <v>44711</v>
      </c>
      <c r="H1413" s="278" t="s">
        <v>7</v>
      </c>
      <c r="I1413" s="4" t="s">
        <v>99</v>
      </c>
      <c r="J1413" s="278" t="s">
        <v>2512</v>
      </c>
      <c r="K1413" s="282">
        <f t="shared" si="15"/>
        <v>5</v>
      </c>
      <c r="L1413" s="278">
        <f t="shared" si="16"/>
        <v>2022</v>
      </c>
      <c r="M1413" s="282">
        <f t="shared" ca="1" si="17"/>
        <v>2</v>
      </c>
      <c r="N1413" s="282">
        <f>MONTH(Таблица10[[#This Row],[Дата погрузки]])</f>
        <v>5</v>
      </c>
      <c r="O1413" s="278" t="str">
        <f>Таблица10[[#This Row],[плательщик ЖД тариф]]</f>
        <v>ТрансКонтейнер</v>
      </c>
      <c r="P1413" s="278"/>
      <c r="Q1413" s="278"/>
      <c r="R1413" s="278"/>
      <c r="S1413" s="278"/>
      <c r="T1413" s="278"/>
      <c r="U1413" s="278"/>
      <c r="V1413" s="278"/>
      <c r="W1413" s="278"/>
      <c r="X1413" s="278"/>
      <c r="Y1413" s="278"/>
      <c r="Z1413" s="278"/>
    </row>
    <row r="1414" spans="1:26" ht="13.2">
      <c r="A1414" s="278" t="s">
        <v>2947</v>
      </c>
      <c r="B1414" s="281">
        <v>44710</v>
      </c>
      <c r="C1414" s="278" t="s">
        <v>3006</v>
      </c>
      <c r="D1414" s="278">
        <v>40</v>
      </c>
      <c r="E1414" s="278" t="s">
        <v>2113</v>
      </c>
      <c r="F1414" s="280">
        <v>0.58333333333333337</v>
      </c>
      <c r="G1414" s="281">
        <v>44713</v>
      </c>
      <c r="H1414" s="278" t="s">
        <v>7</v>
      </c>
      <c r="I1414" s="4" t="s">
        <v>99</v>
      </c>
      <c r="J1414" s="278" t="s">
        <v>2512</v>
      </c>
      <c r="K1414" s="282">
        <f t="shared" si="15"/>
        <v>5</v>
      </c>
      <c r="L1414" s="278">
        <f t="shared" si="16"/>
        <v>2022</v>
      </c>
      <c r="M1414" s="282">
        <f t="shared" ca="1" si="17"/>
        <v>3</v>
      </c>
      <c r="N1414" s="282">
        <f>MONTH(Таблица10[[#This Row],[Дата погрузки]])</f>
        <v>5</v>
      </c>
      <c r="O1414" s="278" t="str">
        <f>Таблица10[[#This Row],[плательщик ЖД тариф]]</f>
        <v>ТрансКонтейнер</v>
      </c>
      <c r="P1414" s="278"/>
      <c r="Q1414" s="278"/>
      <c r="R1414" s="278"/>
      <c r="S1414" s="278"/>
      <c r="T1414" s="278"/>
      <c r="U1414" s="278"/>
      <c r="V1414" s="278"/>
      <c r="W1414" s="278"/>
      <c r="X1414" s="278"/>
      <c r="Y1414" s="278"/>
      <c r="Z1414" s="278"/>
    </row>
    <row r="1415" spans="1:26" ht="13.2">
      <c r="A1415" s="278" t="s">
        <v>2609</v>
      </c>
      <c r="B1415" s="281">
        <v>44710</v>
      </c>
      <c r="C1415" s="278" t="s">
        <v>3007</v>
      </c>
      <c r="D1415" s="278">
        <v>40</v>
      </c>
      <c r="E1415" s="278" t="s">
        <v>2113</v>
      </c>
      <c r="F1415" s="280">
        <v>0.47916666666666669</v>
      </c>
      <c r="G1415" s="281">
        <v>44713</v>
      </c>
      <c r="H1415" s="278" t="s">
        <v>7</v>
      </c>
      <c r="I1415" s="4" t="s">
        <v>99</v>
      </c>
      <c r="J1415" s="278" t="s">
        <v>2512</v>
      </c>
      <c r="K1415" s="282">
        <f t="shared" si="15"/>
        <v>5</v>
      </c>
      <c r="L1415" s="278">
        <f t="shared" si="16"/>
        <v>2022</v>
      </c>
      <c r="M1415" s="282">
        <f t="shared" ca="1" si="17"/>
        <v>3</v>
      </c>
      <c r="N1415" s="282">
        <f>MONTH(Таблица10[[#This Row],[Дата погрузки]])</f>
        <v>5</v>
      </c>
      <c r="O1415" s="278" t="str">
        <f>Таблица10[[#This Row],[плательщик ЖД тариф]]</f>
        <v>ТрансКонтейнер</v>
      </c>
      <c r="P1415" s="278"/>
      <c r="Q1415" s="278"/>
      <c r="R1415" s="278"/>
      <c r="S1415" s="278"/>
      <c r="T1415" s="278"/>
      <c r="U1415" s="278"/>
      <c r="V1415" s="278"/>
      <c r="W1415" s="278"/>
      <c r="X1415" s="278"/>
      <c r="Y1415" s="278"/>
      <c r="Z1415" s="278"/>
    </row>
    <row r="1416" spans="1:26" ht="13.2">
      <c r="A1416" s="278" t="s">
        <v>2798</v>
      </c>
      <c r="B1416" s="281">
        <v>44711</v>
      </c>
      <c r="C1416" s="278" t="s">
        <v>3008</v>
      </c>
      <c r="D1416" s="278">
        <v>40</v>
      </c>
      <c r="E1416" s="278" t="s">
        <v>1568</v>
      </c>
      <c r="F1416" s="280">
        <v>0.99930555555555556</v>
      </c>
      <c r="G1416" s="281">
        <v>44713</v>
      </c>
      <c r="H1416" s="278" t="s">
        <v>7</v>
      </c>
      <c r="I1416" s="4" t="s">
        <v>99</v>
      </c>
      <c r="J1416" s="278" t="s">
        <v>2512</v>
      </c>
      <c r="K1416" s="282">
        <f t="shared" si="15"/>
        <v>5</v>
      </c>
      <c r="L1416" s="278">
        <f t="shared" si="16"/>
        <v>2022</v>
      </c>
      <c r="M1416" s="282">
        <f t="shared" ca="1" si="17"/>
        <v>2</v>
      </c>
      <c r="N1416" s="282">
        <f>MONTH(Таблица10[[#This Row],[Дата погрузки]])</f>
        <v>5</v>
      </c>
      <c r="O1416" s="278" t="str">
        <f>Таблица10[[#This Row],[плательщик ЖД тариф]]</f>
        <v>ТрансКонтейнер</v>
      </c>
      <c r="P1416" s="278"/>
      <c r="Q1416" s="278"/>
      <c r="R1416" s="278"/>
      <c r="S1416" s="278"/>
      <c r="T1416" s="278"/>
      <c r="U1416" s="278"/>
      <c r="V1416" s="278"/>
      <c r="W1416" s="278"/>
      <c r="X1416" s="278"/>
      <c r="Y1416" s="278"/>
      <c r="Z1416" s="278"/>
    </row>
    <row r="1417" spans="1:26" ht="13.2">
      <c r="A1417" s="278" t="s">
        <v>2534</v>
      </c>
      <c r="B1417" s="281">
        <v>44711</v>
      </c>
      <c r="C1417" s="278" t="s">
        <v>3009</v>
      </c>
      <c r="D1417" s="278">
        <v>40</v>
      </c>
      <c r="E1417" s="278" t="s">
        <v>1925</v>
      </c>
      <c r="F1417" s="280"/>
      <c r="G1417" s="281">
        <v>44713</v>
      </c>
      <c r="H1417" s="278" t="s">
        <v>7</v>
      </c>
      <c r="I1417" s="4" t="s">
        <v>99</v>
      </c>
      <c r="J1417" s="278" t="s">
        <v>2512</v>
      </c>
      <c r="K1417" s="282">
        <f t="shared" si="15"/>
        <v>5</v>
      </c>
      <c r="L1417" s="278">
        <f t="shared" si="16"/>
        <v>2022</v>
      </c>
      <c r="M1417" s="282">
        <f t="shared" ca="1" si="17"/>
        <v>2</v>
      </c>
      <c r="N1417" s="282">
        <f>MONTH(Таблица10[[#This Row],[Дата погрузки]])</f>
        <v>5</v>
      </c>
      <c r="O1417" s="278" t="str">
        <f>Таблица10[[#This Row],[плательщик ЖД тариф]]</f>
        <v>ТрансКонтейнер</v>
      </c>
      <c r="P1417" s="278"/>
      <c r="Q1417" s="278"/>
      <c r="R1417" s="278"/>
      <c r="S1417" s="278"/>
      <c r="T1417" s="278"/>
      <c r="U1417" s="278"/>
      <c r="V1417" s="278"/>
      <c r="W1417" s="278"/>
      <c r="X1417" s="278"/>
      <c r="Y1417" s="278"/>
      <c r="Z1417" s="278"/>
    </row>
    <row r="1418" spans="1:26" ht="13.2">
      <c r="A1418" s="278" t="s">
        <v>2941</v>
      </c>
      <c r="B1418" s="281">
        <v>44711</v>
      </c>
      <c r="C1418" s="278" t="s">
        <v>3010</v>
      </c>
      <c r="D1418" s="278">
        <v>40</v>
      </c>
      <c r="E1418" s="278" t="s">
        <v>1568</v>
      </c>
      <c r="F1418" s="280">
        <v>0.41666666666666669</v>
      </c>
      <c r="G1418" s="281">
        <v>44715</v>
      </c>
      <c r="H1418" s="278" t="s">
        <v>7</v>
      </c>
      <c r="I1418" s="4" t="s">
        <v>99</v>
      </c>
      <c r="J1418" s="278" t="s">
        <v>2512</v>
      </c>
      <c r="K1418" s="282">
        <f t="shared" si="15"/>
        <v>5</v>
      </c>
      <c r="L1418" s="278">
        <f t="shared" si="16"/>
        <v>2022</v>
      </c>
      <c r="M1418" s="282">
        <f t="shared" ca="1" si="17"/>
        <v>4</v>
      </c>
      <c r="N1418" s="282">
        <f>MONTH(Таблица10[[#This Row],[Дата погрузки]])</f>
        <v>5</v>
      </c>
      <c r="O1418" s="278" t="str">
        <f>Таблица10[[#This Row],[плательщик ЖД тариф]]</f>
        <v>ТрансКонтейнер</v>
      </c>
      <c r="P1418" s="278"/>
      <c r="Q1418" s="278"/>
      <c r="R1418" s="278"/>
      <c r="S1418" s="278"/>
      <c r="T1418" s="278"/>
      <c r="U1418" s="278"/>
      <c r="V1418" s="278"/>
      <c r="W1418" s="278"/>
      <c r="X1418" s="278"/>
      <c r="Y1418" s="278"/>
      <c r="Z1418" s="278"/>
    </row>
    <row r="1419" spans="1:26" ht="13.2">
      <c r="A1419" s="278" t="s">
        <v>2534</v>
      </c>
      <c r="B1419" s="281">
        <v>44711</v>
      </c>
      <c r="C1419" s="278" t="s">
        <v>3011</v>
      </c>
      <c r="D1419" s="278">
        <v>40</v>
      </c>
      <c r="E1419" s="278" t="s">
        <v>2183</v>
      </c>
      <c r="F1419" s="280"/>
      <c r="G1419" s="281">
        <v>44715</v>
      </c>
      <c r="H1419" s="278" t="s">
        <v>5</v>
      </c>
      <c r="I1419" s="278" t="s">
        <v>117</v>
      </c>
      <c r="J1419" s="278" t="s">
        <v>2512</v>
      </c>
      <c r="K1419" s="282">
        <f t="shared" si="15"/>
        <v>5</v>
      </c>
      <c r="L1419" s="278">
        <f t="shared" si="16"/>
        <v>2022</v>
      </c>
      <c r="M1419" s="282">
        <f t="shared" ca="1" si="17"/>
        <v>4</v>
      </c>
      <c r="N1419" s="282">
        <f>MONTH(Таблица10[[#This Row],[Дата погрузки]])</f>
        <v>5</v>
      </c>
      <c r="O1419" s="278" t="str">
        <f>Таблица10[[#This Row],[плательщик ЖД тариф]]</f>
        <v>Евросиб</v>
      </c>
      <c r="P1419" s="278"/>
      <c r="Q1419" s="278"/>
      <c r="R1419" s="278"/>
      <c r="S1419" s="278"/>
      <c r="T1419" s="278"/>
      <c r="U1419" s="278"/>
      <c r="V1419" s="278"/>
      <c r="W1419" s="278"/>
      <c r="X1419" s="278"/>
      <c r="Y1419" s="278"/>
      <c r="Z1419" s="278"/>
    </row>
    <row r="1420" spans="1:26" ht="13.2">
      <c r="A1420" s="278" t="s">
        <v>2798</v>
      </c>
      <c r="B1420" s="281">
        <v>44712</v>
      </c>
      <c r="C1420" s="278" t="s">
        <v>3012</v>
      </c>
      <c r="D1420" s="278">
        <v>40</v>
      </c>
      <c r="E1420" s="278" t="s">
        <v>2111</v>
      </c>
      <c r="F1420" s="280">
        <v>0.70833333333333337</v>
      </c>
      <c r="G1420" s="281">
        <v>44715</v>
      </c>
      <c r="H1420" s="278" t="s">
        <v>7</v>
      </c>
      <c r="I1420" s="4" t="s">
        <v>99</v>
      </c>
      <c r="J1420" s="278" t="s">
        <v>2512</v>
      </c>
      <c r="K1420" s="282">
        <f t="shared" si="15"/>
        <v>5</v>
      </c>
      <c r="L1420" s="278">
        <f t="shared" si="16"/>
        <v>2022</v>
      </c>
      <c r="M1420" s="282">
        <f t="shared" ca="1" si="17"/>
        <v>3</v>
      </c>
      <c r="N1420" s="282">
        <f>MONTH(Таблица10[[#This Row],[Дата погрузки]])</f>
        <v>5</v>
      </c>
      <c r="O1420" s="278" t="str">
        <f>Таблица10[[#This Row],[плательщик ЖД тариф]]</f>
        <v>ТрансКонтейнер</v>
      </c>
      <c r="P1420" s="278"/>
      <c r="Q1420" s="278"/>
      <c r="R1420" s="278"/>
      <c r="S1420" s="278"/>
      <c r="T1420" s="278"/>
      <c r="U1420" s="278"/>
      <c r="V1420" s="278"/>
      <c r="W1420" s="278"/>
      <c r="X1420" s="278"/>
      <c r="Y1420" s="278"/>
      <c r="Z1420" s="278"/>
    </row>
    <row r="1421" spans="1:26" ht="13.2">
      <c r="A1421" s="278" t="s">
        <v>2798</v>
      </c>
      <c r="B1421" s="281">
        <v>44713</v>
      </c>
      <c r="C1421" s="278" t="s">
        <v>3013</v>
      </c>
      <c r="D1421" s="278">
        <v>40</v>
      </c>
      <c r="E1421" s="278" t="s">
        <v>1499</v>
      </c>
      <c r="F1421" s="280">
        <v>0.375</v>
      </c>
      <c r="G1421" s="281">
        <v>44715</v>
      </c>
      <c r="H1421" s="278" t="s">
        <v>7</v>
      </c>
      <c r="I1421" s="4" t="s">
        <v>99</v>
      </c>
      <c r="J1421" s="278" t="s">
        <v>2512</v>
      </c>
      <c r="K1421" s="282">
        <f t="shared" si="15"/>
        <v>6</v>
      </c>
      <c r="L1421" s="278">
        <f t="shared" si="16"/>
        <v>2022</v>
      </c>
      <c r="M1421" s="282">
        <f t="shared" ca="1" si="17"/>
        <v>2</v>
      </c>
      <c r="N1421" s="282">
        <f>MONTH(Таблица10[[#This Row],[Дата погрузки]])</f>
        <v>6</v>
      </c>
      <c r="O1421" s="278" t="str">
        <f>Таблица10[[#This Row],[плательщик ЖД тариф]]</f>
        <v>ТрансКонтейнер</v>
      </c>
      <c r="P1421" s="278"/>
      <c r="Q1421" s="278"/>
      <c r="R1421" s="278"/>
      <c r="S1421" s="278"/>
      <c r="T1421" s="278"/>
      <c r="U1421" s="278"/>
      <c r="V1421" s="278"/>
      <c r="W1421" s="278"/>
      <c r="X1421" s="278"/>
      <c r="Y1421" s="278"/>
      <c r="Z1421" s="278"/>
    </row>
    <row r="1422" spans="1:26" ht="13.2">
      <c r="A1422" s="278" t="s">
        <v>2798</v>
      </c>
      <c r="B1422" s="281">
        <v>44713</v>
      </c>
      <c r="C1422" s="278" t="s">
        <v>3014</v>
      </c>
      <c r="D1422" s="278">
        <v>40</v>
      </c>
      <c r="E1422" s="278" t="s">
        <v>1468</v>
      </c>
      <c r="F1422" s="280">
        <v>0.45833333333333331</v>
      </c>
      <c r="G1422" s="281">
        <v>44715</v>
      </c>
      <c r="H1422" s="278" t="s">
        <v>7</v>
      </c>
      <c r="I1422" s="4" t="s">
        <v>99</v>
      </c>
      <c r="J1422" s="278" t="s">
        <v>2512</v>
      </c>
      <c r="K1422" s="282">
        <f t="shared" si="15"/>
        <v>6</v>
      </c>
      <c r="L1422" s="278">
        <f t="shared" si="16"/>
        <v>2022</v>
      </c>
      <c r="M1422" s="282">
        <f t="shared" ca="1" si="17"/>
        <v>2</v>
      </c>
      <c r="N1422" s="282">
        <f>MONTH(Таблица10[[#This Row],[Дата погрузки]])</f>
        <v>6</v>
      </c>
      <c r="O1422" s="278" t="str">
        <f>Таблица10[[#This Row],[плательщик ЖД тариф]]</f>
        <v>ТрансКонтейнер</v>
      </c>
      <c r="P1422" s="278"/>
      <c r="Q1422" s="278"/>
      <c r="R1422" s="278"/>
      <c r="S1422" s="278"/>
      <c r="T1422" s="278"/>
      <c r="U1422" s="278"/>
      <c r="V1422" s="278"/>
      <c r="W1422" s="278"/>
      <c r="X1422" s="278"/>
      <c r="Y1422" s="278"/>
      <c r="Z1422" s="278"/>
    </row>
    <row r="1423" spans="1:26" ht="13.2">
      <c r="A1423" s="278" t="s">
        <v>2798</v>
      </c>
      <c r="B1423" s="281">
        <v>44713</v>
      </c>
      <c r="C1423" s="278" t="s">
        <v>3015</v>
      </c>
      <c r="D1423" s="278">
        <v>40</v>
      </c>
      <c r="E1423" s="278" t="s">
        <v>1470</v>
      </c>
      <c r="F1423" s="280">
        <v>0.54166666666666663</v>
      </c>
      <c r="G1423" s="281">
        <v>44715</v>
      </c>
      <c r="H1423" s="278" t="s">
        <v>7</v>
      </c>
      <c r="I1423" s="4" t="s">
        <v>99</v>
      </c>
      <c r="J1423" s="278" t="s">
        <v>2512</v>
      </c>
      <c r="K1423" s="282">
        <f t="shared" si="15"/>
        <v>6</v>
      </c>
      <c r="L1423" s="278">
        <f t="shared" si="16"/>
        <v>2022</v>
      </c>
      <c r="M1423" s="282">
        <f t="shared" ca="1" si="17"/>
        <v>2</v>
      </c>
      <c r="N1423" s="282">
        <f>MONTH(Таблица10[[#This Row],[Дата погрузки]])</f>
        <v>6</v>
      </c>
      <c r="O1423" s="278" t="str">
        <f>Таблица10[[#This Row],[плательщик ЖД тариф]]</f>
        <v>ТрансКонтейнер</v>
      </c>
      <c r="P1423" s="278"/>
      <c r="Q1423" s="278"/>
      <c r="R1423" s="278"/>
      <c r="S1423" s="278"/>
      <c r="T1423" s="278"/>
      <c r="U1423" s="278"/>
      <c r="V1423" s="278"/>
      <c r="W1423" s="278"/>
      <c r="X1423" s="278"/>
      <c r="Y1423" s="278"/>
      <c r="Z1423" s="278"/>
    </row>
    <row r="1424" spans="1:26" ht="13.2">
      <c r="A1424" s="278" t="s">
        <v>2520</v>
      </c>
      <c r="B1424" s="281">
        <v>44713</v>
      </c>
      <c r="C1424" s="278" t="s">
        <v>3016</v>
      </c>
      <c r="D1424" s="278">
        <v>40</v>
      </c>
      <c r="E1424" s="278" t="s">
        <v>1470</v>
      </c>
      <c r="F1424" s="280">
        <v>0.41666666666666669</v>
      </c>
      <c r="G1424" s="281">
        <v>44715</v>
      </c>
      <c r="H1424" s="278" t="s">
        <v>7</v>
      </c>
      <c r="I1424" s="4" t="s">
        <v>99</v>
      </c>
      <c r="J1424" s="278" t="s">
        <v>2512</v>
      </c>
      <c r="K1424" s="282">
        <f t="shared" si="15"/>
        <v>6</v>
      </c>
      <c r="L1424" s="278">
        <f t="shared" si="16"/>
        <v>2022</v>
      </c>
      <c r="M1424" s="282">
        <f t="shared" ca="1" si="17"/>
        <v>2</v>
      </c>
      <c r="N1424" s="282">
        <f>MONTH(Таблица10[[#This Row],[Дата погрузки]])</f>
        <v>6</v>
      </c>
      <c r="O1424" s="278" t="str">
        <f>Таблица10[[#This Row],[плательщик ЖД тариф]]</f>
        <v>ТрансКонтейнер</v>
      </c>
      <c r="P1424" s="278"/>
      <c r="Q1424" s="278"/>
      <c r="R1424" s="278"/>
      <c r="S1424" s="278"/>
      <c r="T1424" s="278"/>
      <c r="U1424" s="278"/>
      <c r="V1424" s="278"/>
      <c r="W1424" s="278"/>
      <c r="X1424" s="278"/>
      <c r="Y1424" s="278"/>
      <c r="Z1424" s="278"/>
    </row>
    <row r="1425" spans="1:26" ht="13.2">
      <c r="A1425" s="278" t="s">
        <v>2534</v>
      </c>
      <c r="B1425" s="281">
        <v>44713</v>
      </c>
      <c r="C1425" s="278" t="s">
        <v>3017</v>
      </c>
      <c r="D1425" s="278">
        <v>40</v>
      </c>
      <c r="E1425" s="278" t="s">
        <v>1468</v>
      </c>
      <c r="F1425" s="280"/>
      <c r="G1425" s="281">
        <v>44715</v>
      </c>
      <c r="H1425" s="278" t="s">
        <v>7</v>
      </c>
      <c r="I1425" s="4" t="s">
        <v>99</v>
      </c>
      <c r="J1425" s="278" t="s">
        <v>2512</v>
      </c>
      <c r="K1425" s="282">
        <f t="shared" si="15"/>
        <v>6</v>
      </c>
      <c r="L1425" s="278">
        <f t="shared" si="16"/>
        <v>2022</v>
      </c>
      <c r="M1425" s="282">
        <f t="shared" ca="1" si="17"/>
        <v>2</v>
      </c>
      <c r="N1425" s="282">
        <f>MONTH(Таблица10[[#This Row],[Дата погрузки]])</f>
        <v>6</v>
      </c>
      <c r="O1425" s="278" t="str">
        <f>Таблица10[[#This Row],[плательщик ЖД тариф]]</f>
        <v>ТрансКонтейнер</v>
      </c>
      <c r="P1425" s="278"/>
      <c r="Q1425" s="278"/>
      <c r="R1425" s="278"/>
      <c r="S1425" s="278"/>
      <c r="T1425" s="278"/>
      <c r="U1425" s="278"/>
      <c r="V1425" s="278"/>
      <c r="W1425" s="278"/>
      <c r="X1425" s="278"/>
      <c r="Y1425" s="278"/>
      <c r="Z1425" s="278"/>
    </row>
    <row r="1426" spans="1:26" ht="13.2">
      <c r="A1426" s="278" t="s">
        <v>2554</v>
      </c>
      <c r="B1426" s="281">
        <v>44603</v>
      </c>
      <c r="C1426" s="278" t="s">
        <v>3018</v>
      </c>
      <c r="D1426" s="278">
        <v>40</v>
      </c>
      <c r="E1426" s="278" t="s">
        <v>1622</v>
      </c>
      <c r="F1426" s="280">
        <v>0.375</v>
      </c>
      <c r="G1426" s="281">
        <v>44606</v>
      </c>
      <c r="H1426" s="278" t="s">
        <v>6</v>
      </c>
      <c r="I1426" s="278" t="s">
        <v>118</v>
      </c>
      <c r="J1426" s="278" t="s">
        <v>2512</v>
      </c>
      <c r="K1426" s="282">
        <f t="shared" si="15"/>
        <v>2</v>
      </c>
      <c r="L1426" s="278">
        <f t="shared" si="16"/>
        <v>2022</v>
      </c>
      <c r="M1426" s="282">
        <f t="shared" ca="1" si="17"/>
        <v>3</v>
      </c>
      <c r="N1426" s="282">
        <f>MONTH(Таблица10[[#This Row],[Дата погрузки]])</f>
        <v>2</v>
      </c>
      <c r="O1426" s="278" t="str">
        <f>Таблица10[[#This Row],[плательщик ЖД тариф]]</f>
        <v>Феско</v>
      </c>
      <c r="P1426" s="278"/>
      <c r="Q1426" s="278"/>
      <c r="R1426" s="278"/>
      <c r="S1426" s="278"/>
      <c r="T1426" s="278"/>
      <c r="U1426" s="278"/>
      <c r="V1426" s="278"/>
      <c r="W1426" s="278"/>
      <c r="X1426" s="278"/>
      <c r="Y1426" s="278"/>
      <c r="Z1426" s="278"/>
    </row>
    <row r="1427" spans="1:26" ht="13.2">
      <c r="A1427" s="278" t="s">
        <v>2798</v>
      </c>
      <c r="B1427" s="281">
        <v>44714</v>
      </c>
      <c r="C1427" s="278" t="s">
        <v>3019</v>
      </c>
      <c r="D1427" s="278">
        <v>40</v>
      </c>
      <c r="E1427" s="278" t="s">
        <v>1568</v>
      </c>
      <c r="F1427" s="280">
        <v>0</v>
      </c>
      <c r="G1427" s="281">
        <v>44715</v>
      </c>
      <c r="H1427" s="278" t="s">
        <v>7</v>
      </c>
      <c r="I1427" s="4" t="s">
        <v>99</v>
      </c>
      <c r="J1427" s="278" t="s">
        <v>2512</v>
      </c>
      <c r="K1427" s="282">
        <f t="shared" si="15"/>
        <v>6</v>
      </c>
      <c r="L1427" s="278">
        <f t="shared" si="16"/>
        <v>2022</v>
      </c>
      <c r="M1427" s="282">
        <f t="shared" ca="1" si="17"/>
        <v>1</v>
      </c>
      <c r="N1427" s="282">
        <f>MONTH(Таблица10[[#This Row],[Дата погрузки]])</f>
        <v>6</v>
      </c>
      <c r="O1427" s="278" t="str">
        <f>Таблица10[[#This Row],[плательщик ЖД тариф]]</f>
        <v>ТрансКонтейнер</v>
      </c>
      <c r="P1427" s="278"/>
      <c r="Q1427" s="278"/>
      <c r="R1427" s="278"/>
      <c r="S1427" s="278"/>
      <c r="T1427" s="278"/>
      <c r="U1427" s="278"/>
      <c r="V1427" s="278"/>
      <c r="W1427" s="278"/>
      <c r="X1427" s="278"/>
      <c r="Y1427" s="278"/>
      <c r="Z1427" s="278"/>
    </row>
    <row r="1428" spans="1:26" ht="13.2">
      <c r="A1428" s="278" t="s">
        <v>2798</v>
      </c>
      <c r="B1428" s="281">
        <v>44714</v>
      </c>
      <c r="C1428" s="278" t="s">
        <v>3020</v>
      </c>
      <c r="D1428" s="278">
        <v>40</v>
      </c>
      <c r="E1428" s="278" t="s">
        <v>1535</v>
      </c>
      <c r="F1428" s="280">
        <v>0.33333333333333331</v>
      </c>
      <c r="G1428" s="281">
        <v>44715</v>
      </c>
      <c r="H1428" s="278" t="s">
        <v>7</v>
      </c>
      <c r="I1428" s="4" t="s">
        <v>99</v>
      </c>
      <c r="J1428" s="278" t="s">
        <v>2512</v>
      </c>
      <c r="K1428" s="282">
        <f t="shared" si="15"/>
        <v>6</v>
      </c>
      <c r="L1428" s="278">
        <f t="shared" si="16"/>
        <v>2022</v>
      </c>
      <c r="M1428" s="282">
        <f t="shared" ca="1" si="17"/>
        <v>1</v>
      </c>
      <c r="N1428" s="282">
        <f>MONTH(Таблица10[[#This Row],[Дата погрузки]])</f>
        <v>6</v>
      </c>
      <c r="O1428" s="278" t="str">
        <f>Таблица10[[#This Row],[плательщик ЖД тариф]]</f>
        <v>ТрансКонтейнер</v>
      </c>
      <c r="P1428" s="278"/>
      <c r="Q1428" s="278"/>
      <c r="R1428" s="278"/>
      <c r="S1428" s="278"/>
      <c r="T1428" s="278"/>
      <c r="U1428" s="278"/>
      <c r="V1428" s="278"/>
      <c r="W1428" s="278"/>
      <c r="X1428" s="278"/>
      <c r="Y1428" s="278"/>
      <c r="Z1428" s="278"/>
    </row>
    <row r="1429" spans="1:26" ht="13.2">
      <c r="A1429" s="278" t="s">
        <v>2534</v>
      </c>
      <c r="B1429" s="281">
        <v>44714</v>
      </c>
      <c r="C1429" s="278" t="s">
        <v>3021</v>
      </c>
      <c r="D1429" s="278">
        <v>40</v>
      </c>
      <c r="E1429" s="278" t="s">
        <v>1568</v>
      </c>
      <c r="F1429" s="280"/>
      <c r="G1429" s="281">
        <v>44720</v>
      </c>
      <c r="H1429" s="278" t="s">
        <v>7</v>
      </c>
      <c r="I1429" s="4" t="s">
        <v>99</v>
      </c>
      <c r="J1429" s="278" t="s">
        <v>2512</v>
      </c>
      <c r="K1429" s="282">
        <f t="shared" si="15"/>
        <v>6</v>
      </c>
      <c r="L1429" s="278">
        <f t="shared" si="16"/>
        <v>2022</v>
      </c>
      <c r="M1429" s="282">
        <f t="shared" ca="1" si="17"/>
        <v>6</v>
      </c>
      <c r="N1429" s="282">
        <f>MONTH(Таблица10[[#This Row],[Дата погрузки]])</f>
        <v>6</v>
      </c>
      <c r="O1429" s="278" t="str">
        <f>Таблица10[[#This Row],[плательщик ЖД тариф]]</f>
        <v>ТрансКонтейнер</v>
      </c>
      <c r="P1429" s="278"/>
      <c r="Q1429" s="278"/>
      <c r="R1429" s="278"/>
      <c r="S1429" s="278"/>
      <c r="T1429" s="278"/>
      <c r="U1429" s="278"/>
      <c r="V1429" s="278"/>
      <c r="W1429" s="278"/>
      <c r="X1429" s="278"/>
      <c r="Y1429" s="278"/>
      <c r="Z1429" s="278"/>
    </row>
    <row r="1430" spans="1:26" ht="13.2">
      <c r="A1430" s="278" t="s">
        <v>2534</v>
      </c>
      <c r="B1430" s="281">
        <v>44714</v>
      </c>
      <c r="C1430" s="278" t="s">
        <v>3022</v>
      </c>
      <c r="D1430" s="278">
        <v>40</v>
      </c>
      <c r="E1430" s="278" t="s">
        <v>1568</v>
      </c>
      <c r="F1430" s="280"/>
      <c r="G1430" s="281">
        <v>44715</v>
      </c>
      <c r="H1430" s="278" t="s">
        <v>7</v>
      </c>
      <c r="I1430" s="4" t="s">
        <v>99</v>
      </c>
      <c r="J1430" s="278" t="s">
        <v>2512</v>
      </c>
      <c r="K1430" s="282">
        <f t="shared" si="15"/>
        <v>6</v>
      </c>
      <c r="L1430" s="278">
        <f t="shared" si="16"/>
        <v>2022</v>
      </c>
      <c r="M1430" s="282">
        <f t="shared" ca="1" si="17"/>
        <v>1</v>
      </c>
      <c r="N1430" s="282">
        <f>MONTH(Таблица10[[#This Row],[Дата погрузки]])</f>
        <v>6</v>
      </c>
      <c r="O1430" s="278" t="str">
        <f>Таблица10[[#This Row],[плательщик ЖД тариф]]</f>
        <v>ТрансКонтейнер</v>
      </c>
      <c r="P1430" s="278"/>
      <c r="Q1430" s="278"/>
      <c r="R1430" s="278"/>
      <c r="S1430" s="278"/>
      <c r="T1430" s="278"/>
      <c r="U1430" s="278"/>
      <c r="V1430" s="278"/>
      <c r="W1430" s="278"/>
      <c r="X1430" s="278"/>
      <c r="Y1430" s="278"/>
      <c r="Z1430" s="278"/>
    </row>
    <row r="1431" spans="1:26" ht="13.2">
      <c r="A1431" s="278" t="s">
        <v>2715</v>
      </c>
      <c r="B1431" s="281">
        <v>44714</v>
      </c>
      <c r="C1431" s="278" t="s">
        <v>3023</v>
      </c>
      <c r="D1431" s="278">
        <v>40</v>
      </c>
      <c r="E1431" s="278" t="s">
        <v>1568</v>
      </c>
      <c r="F1431" s="280">
        <v>0.34027777777777779</v>
      </c>
      <c r="G1431" s="281">
        <v>44715</v>
      </c>
      <c r="H1431" s="278" t="s">
        <v>7</v>
      </c>
      <c r="I1431" s="4" t="s">
        <v>99</v>
      </c>
      <c r="J1431" s="278" t="s">
        <v>2512</v>
      </c>
      <c r="K1431" s="282">
        <f t="shared" si="15"/>
        <v>6</v>
      </c>
      <c r="L1431" s="278">
        <f t="shared" si="16"/>
        <v>2022</v>
      </c>
      <c r="M1431" s="282">
        <f t="shared" ca="1" si="17"/>
        <v>1</v>
      </c>
      <c r="N1431" s="282">
        <f>MONTH(Таблица10[[#This Row],[Дата погрузки]])</f>
        <v>6</v>
      </c>
      <c r="O1431" s="278" t="str">
        <f>Таблица10[[#This Row],[плательщик ЖД тариф]]</f>
        <v>ТрансКонтейнер</v>
      </c>
      <c r="P1431" s="278"/>
      <c r="Q1431" s="278"/>
      <c r="R1431" s="278"/>
      <c r="S1431" s="278"/>
      <c r="T1431" s="278"/>
      <c r="U1431" s="278"/>
      <c r="V1431" s="278"/>
      <c r="W1431" s="278"/>
      <c r="X1431" s="278"/>
      <c r="Y1431" s="278"/>
      <c r="Z1431" s="278"/>
    </row>
    <row r="1432" spans="1:26" ht="13.2">
      <c r="A1432" s="278" t="s">
        <v>2520</v>
      </c>
      <c r="B1432" s="281">
        <v>44714</v>
      </c>
      <c r="C1432" s="278" t="s">
        <v>3024</v>
      </c>
      <c r="D1432" s="278">
        <v>40</v>
      </c>
      <c r="E1432" s="278" t="s">
        <v>1568</v>
      </c>
      <c r="F1432" s="280">
        <v>0.41666666666666669</v>
      </c>
      <c r="G1432" s="281">
        <v>44715</v>
      </c>
      <c r="H1432" s="278" t="s">
        <v>7</v>
      </c>
      <c r="I1432" s="4" t="s">
        <v>99</v>
      </c>
      <c r="J1432" s="278" t="s">
        <v>2512</v>
      </c>
      <c r="K1432" s="282">
        <f t="shared" si="15"/>
        <v>6</v>
      </c>
      <c r="L1432" s="278">
        <f t="shared" si="16"/>
        <v>2022</v>
      </c>
      <c r="M1432" s="282">
        <f t="shared" ca="1" si="17"/>
        <v>1</v>
      </c>
      <c r="N1432" s="282">
        <f>MONTH(Таблица10[[#This Row],[Дата погрузки]])</f>
        <v>6</v>
      </c>
      <c r="O1432" s="278" t="str">
        <f>Таблица10[[#This Row],[плательщик ЖД тариф]]</f>
        <v>ТрансКонтейнер</v>
      </c>
      <c r="P1432" s="278"/>
      <c r="Q1432" s="278"/>
      <c r="R1432" s="278"/>
      <c r="S1432" s="278"/>
      <c r="T1432" s="278"/>
      <c r="U1432" s="278"/>
      <c r="V1432" s="278"/>
      <c r="W1432" s="278"/>
      <c r="X1432" s="278"/>
      <c r="Y1432" s="278"/>
      <c r="Z1432" s="278"/>
    </row>
    <row r="1433" spans="1:26" ht="13.2">
      <c r="A1433" s="278" t="s">
        <v>2520</v>
      </c>
      <c r="B1433" s="281">
        <v>44714</v>
      </c>
      <c r="C1433" s="278" t="s">
        <v>3025</v>
      </c>
      <c r="D1433" s="278">
        <v>40</v>
      </c>
      <c r="E1433" s="278" t="s">
        <v>1568</v>
      </c>
      <c r="F1433" s="280">
        <v>0.54166666666666663</v>
      </c>
      <c r="G1433" s="281">
        <v>44715</v>
      </c>
      <c r="H1433" s="278" t="s">
        <v>7</v>
      </c>
      <c r="I1433" s="4" t="s">
        <v>99</v>
      </c>
      <c r="J1433" s="278" t="s">
        <v>2512</v>
      </c>
      <c r="K1433" s="282">
        <f t="shared" si="15"/>
        <v>6</v>
      </c>
      <c r="L1433" s="278">
        <f t="shared" si="16"/>
        <v>2022</v>
      </c>
      <c r="M1433" s="282">
        <f t="shared" ca="1" si="17"/>
        <v>1</v>
      </c>
      <c r="N1433" s="282">
        <f>MONTH(Таблица10[[#This Row],[Дата погрузки]])</f>
        <v>6</v>
      </c>
      <c r="O1433" s="278" t="str">
        <f>Таблица10[[#This Row],[плательщик ЖД тариф]]</f>
        <v>ТрансКонтейнер</v>
      </c>
      <c r="P1433" s="278"/>
      <c r="Q1433" s="278"/>
      <c r="R1433" s="278"/>
      <c r="S1433" s="278"/>
      <c r="T1433" s="278"/>
      <c r="U1433" s="278"/>
      <c r="V1433" s="278"/>
      <c r="W1433" s="278"/>
      <c r="X1433" s="278"/>
      <c r="Y1433" s="278"/>
      <c r="Z1433" s="278"/>
    </row>
    <row r="1434" spans="1:26" ht="13.2">
      <c r="A1434" s="278" t="s">
        <v>2929</v>
      </c>
      <c r="B1434" s="281">
        <v>44714</v>
      </c>
      <c r="C1434" s="278" t="s">
        <v>3026</v>
      </c>
      <c r="D1434" s="278">
        <v>40</v>
      </c>
      <c r="E1434" s="278" t="s">
        <v>1568</v>
      </c>
      <c r="F1434" s="280">
        <v>0.625</v>
      </c>
      <c r="G1434" s="281">
        <v>44717</v>
      </c>
      <c r="H1434" s="278" t="s">
        <v>7</v>
      </c>
      <c r="I1434" s="4" t="s">
        <v>99</v>
      </c>
      <c r="J1434" s="278" t="s">
        <v>2512</v>
      </c>
      <c r="K1434" s="282">
        <f t="shared" si="15"/>
        <v>6</v>
      </c>
      <c r="L1434" s="278">
        <f t="shared" si="16"/>
        <v>2022</v>
      </c>
      <c r="M1434" s="282">
        <f t="shared" ca="1" si="17"/>
        <v>3</v>
      </c>
      <c r="N1434" s="282">
        <f>MONTH(Таблица10[[#This Row],[Дата погрузки]])</f>
        <v>6</v>
      </c>
      <c r="O1434" s="278" t="str">
        <f>Таблица10[[#This Row],[плательщик ЖД тариф]]</f>
        <v>ТрансКонтейнер</v>
      </c>
      <c r="P1434" s="278"/>
      <c r="Q1434" s="278"/>
      <c r="R1434" s="278"/>
      <c r="S1434" s="278"/>
      <c r="T1434" s="278"/>
      <c r="U1434" s="278"/>
      <c r="V1434" s="278"/>
      <c r="W1434" s="278"/>
      <c r="X1434" s="278"/>
      <c r="Y1434" s="278"/>
      <c r="Z1434" s="278"/>
    </row>
    <row r="1435" spans="1:26" ht="13.2">
      <c r="A1435" s="278" t="s">
        <v>2518</v>
      </c>
      <c r="B1435" s="281">
        <v>44715</v>
      </c>
      <c r="C1435" s="278" t="s">
        <v>3027</v>
      </c>
      <c r="D1435" s="278">
        <v>40</v>
      </c>
      <c r="E1435" s="278" t="s">
        <v>1535</v>
      </c>
      <c r="F1435" s="280">
        <v>0.33333333333333331</v>
      </c>
      <c r="G1435" s="281">
        <v>44720</v>
      </c>
      <c r="H1435" s="278" t="s">
        <v>7</v>
      </c>
      <c r="I1435" s="4" t="s">
        <v>99</v>
      </c>
      <c r="J1435" s="278" t="s">
        <v>2512</v>
      </c>
      <c r="K1435" s="282">
        <f t="shared" si="15"/>
        <v>6</v>
      </c>
      <c r="L1435" s="278">
        <f t="shared" si="16"/>
        <v>2022</v>
      </c>
      <c r="M1435" s="282">
        <f t="shared" ca="1" si="17"/>
        <v>5</v>
      </c>
      <c r="N1435" s="282">
        <f>MONTH(Таблица10[[#This Row],[Дата погрузки]])</f>
        <v>6</v>
      </c>
      <c r="O1435" s="278" t="str">
        <f>Таблица10[[#This Row],[плательщик ЖД тариф]]</f>
        <v>ТрансКонтейнер</v>
      </c>
      <c r="P1435" s="278"/>
      <c r="Q1435" s="278"/>
      <c r="R1435" s="278"/>
      <c r="S1435" s="278"/>
      <c r="T1435" s="278"/>
      <c r="U1435" s="278"/>
      <c r="V1435" s="278"/>
      <c r="W1435" s="278"/>
      <c r="X1435" s="278"/>
      <c r="Y1435" s="278"/>
      <c r="Z1435" s="278"/>
    </row>
    <row r="1436" spans="1:26" ht="13.2">
      <c r="A1436" s="278" t="s">
        <v>2798</v>
      </c>
      <c r="B1436" s="281">
        <v>44715</v>
      </c>
      <c r="C1436" s="278" t="s">
        <v>3028</v>
      </c>
      <c r="D1436" s="278">
        <v>40</v>
      </c>
      <c r="E1436" s="278" t="s">
        <v>1568</v>
      </c>
      <c r="F1436" s="280">
        <v>0</v>
      </c>
      <c r="G1436" s="281">
        <v>44717</v>
      </c>
      <c r="H1436" s="278" t="s">
        <v>7</v>
      </c>
      <c r="I1436" s="4" t="s">
        <v>99</v>
      </c>
      <c r="J1436" s="278" t="s">
        <v>2512</v>
      </c>
      <c r="K1436" s="282">
        <f t="shared" si="15"/>
        <v>6</v>
      </c>
      <c r="L1436" s="278">
        <f t="shared" si="16"/>
        <v>2022</v>
      </c>
      <c r="M1436" s="282">
        <f t="shared" ca="1" si="17"/>
        <v>2</v>
      </c>
      <c r="N1436" s="282">
        <f>MONTH(Таблица10[[#This Row],[Дата погрузки]])</f>
        <v>6</v>
      </c>
      <c r="O1436" s="278" t="str">
        <f>Таблица10[[#This Row],[плательщик ЖД тариф]]</f>
        <v>ТрансКонтейнер</v>
      </c>
      <c r="P1436" s="278"/>
      <c r="Q1436" s="278"/>
      <c r="R1436" s="278"/>
      <c r="S1436" s="278"/>
      <c r="T1436" s="278"/>
      <c r="U1436" s="278"/>
      <c r="V1436" s="278"/>
      <c r="W1436" s="278"/>
      <c r="X1436" s="278"/>
      <c r="Y1436" s="278"/>
      <c r="Z1436" s="278"/>
    </row>
    <row r="1437" spans="1:26" ht="13.2">
      <c r="A1437" s="278" t="s">
        <v>2530</v>
      </c>
      <c r="B1437" s="281">
        <v>44715</v>
      </c>
      <c r="C1437" s="278" t="s">
        <v>3029</v>
      </c>
      <c r="D1437" s="278">
        <v>40</v>
      </c>
      <c r="E1437" s="278" t="s">
        <v>1568</v>
      </c>
      <c r="F1437" s="280"/>
      <c r="G1437" s="281">
        <v>44717</v>
      </c>
      <c r="H1437" s="278" t="s">
        <v>7</v>
      </c>
      <c r="I1437" s="4" t="s">
        <v>99</v>
      </c>
      <c r="J1437" s="278" t="s">
        <v>2512</v>
      </c>
      <c r="K1437" s="282">
        <f t="shared" si="15"/>
        <v>6</v>
      </c>
      <c r="L1437" s="278">
        <f t="shared" si="16"/>
        <v>2022</v>
      </c>
      <c r="M1437" s="282">
        <f t="shared" ca="1" si="17"/>
        <v>2</v>
      </c>
      <c r="N1437" s="282">
        <f>MONTH(Таблица10[[#This Row],[Дата погрузки]])</f>
        <v>6</v>
      </c>
      <c r="O1437" s="278" t="str">
        <f>Таблица10[[#This Row],[плательщик ЖД тариф]]</f>
        <v>ТрансКонтейнер</v>
      </c>
      <c r="P1437" s="278"/>
      <c r="Q1437" s="278"/>
      <c r="R1437" s="278"/>
      <c r="S1437" s="278"/>
      <c r="T1437" s="278"/>
      <c r="U1437" s="278"/>
      <c r="V1437" s="278"/>
      <c r="W1437" s="278"/>
      <c r="X1437" s="278"/>
      <c r="Y1437" s="278"/>
      <c r="Z1437" s="278"/>
    </row>
    <row r="1438" spans="1:26" ht="13.2">
      <c r="A1438" s="278" t="s">
        <v>2530</v>
      </c>
      <c r="B1438" s="281">
        <v>44715</v>
      </c>
      <c r="C1438" s="278" t="s">
        <v>3030</v>
      </c>
      <c r="D1438" s="278">
        <v>40</v>
      </c>
      <c r="E1438" s="278" t="s">
        <v>1568</v>
      </c>
      <c r="F1438" s="280"/>
      <c r="G1438" s="281">
        <v>44717</v>
      </c>
      <c r="H1438" s="278" t="s">
        <v>7</v>
      </c>
      <c r="I1438" s="4" t="s">
        <v>99</v>
      </c>
      <c r="J1438" s="278" t="s">
        <v>2512</v>
      </c>
      <c r="K1438" s="282">
        <f t="shared" si="15"/>
        <v>6</v>
      </c>
      <c r="L1438" s="278">
        <f t="shared" si="16"/>
        <v>2022</v>
      </c>
      <c r="M1438" s="282">
        <f t="shared" ca="1" si="17"/>
        <v>2</v>
      </c>
      <c r="N1438" s="282">
        <f>MONTH(Таблица10[[#This Row],[Дата погрузки]])</f>
        <v>6</v>
      </c>
      <c r="O1438" s="278" t="str">
        <f>Таблица10[[#This Row],[плательщик ЖД тариф]]</f>
        <v>ТрансКонтейнер</v>
      </c>
      <c r="P1438" s="278"/>
      <c r="Q1438" s="278"/>
      <c r="R1438" s="278"/>
      <c r="S1438" s="278"/>
      <c r="T1438" s="278"/>
      <c r="U1438" s="278"/>
      <c r="V1438" s="278"/>
      <c r="W1438" s="278"/>
      <c r="X1438" s="278"/>
      <c r="Y1438" s="278"/>
      <c r="Z1438" s="278"/>
    </row>
    <row r="1439" spans="1:26" ht="13.2">
      <c r="A1439" s="278" t="s">
        <v>2520</v>
      </c>
      <c r="B1439" s="281">
        <v>44715</v>
      </c>
      <c r="C1439" s="278" t="s">
        <v>3031</v>
      </c>
      <c r="D1439" s="278">
        <v>40</v>
      </c>
      <c r="E1439" s="278" t="s">
        <v>1568</v>
      </c>
      <c r="F1439" s="280">
        <v>0.54166666666666663</v>
      </c>
      <c r="G1439" s="281">
        <v>44717</v>
      </c>
      <c r="H1439" s="278" t="s">
        <v>7</v>
      </c>
      <c r="I1439" s="4" t="s">
        <v>99</v>
      </c>
      <c r="J1439" s="278" t="s">
        <v>2512</v>
      </c>
      <c r="K1439" s="282">
        <f t="shared" si="15"/>
        <v>6</v>
      </c>
      <c r="L1439" s="278">
        <f t="shared" si="16"/>
        <v>2022</v>
      </c>
      <c r="M1439" s="282">
        <f t="shared" ca="1" si="17"/>
        <v>2</v>
      </c>
      <c r="N1439" s="282">
        <f>MONTH(Таблица10[[#This Row],[Дата погрузки]])</f>
        <v>6</v>
      </c>
      <c r="O1439" s="278" t="str">
        <f>Таблица10[[#This Row],[плательщик ЖД тариф]]</f>
        <v>ТрансКонтейнер</v>
      </c>
      <c r="P1439" s="278"/>
      <c r="Q1439" s="278"/>
      <c r="R1439" s="278"/>
      <c r="S1439" s="278"/>
      <c r="T1439" s="278"/>
      <c r="U1439" s="278"/>
      <c r="V1439" s="278"/>
      <c r="W1439" s="278"/>
      <c r="X1439" s="278"/>
      <c r="Y1439" s="278"/>
      <c r="Z1439" s="278"/>
    </row>
    <row r="1440" spans="1:26" ht="13.2">
      <c r="A1440" s="278" t="s">
        <v>2534</v>
      </c>
      <c r="B1440" s="281">
        <v>44715</v>
      </c>
      <c r="C1440" s="278" t="s">
        <v>3032</v>
      </c>
      <c r="D1440" s="278">
        <v>40</v>
      </c>
      <c r="E1440" s="278" t="s">
        <v>1470</v>
      </c>
      <c r="F1440" s="280"/>
      <c r="G1440" s="281">
        <v>44717</v>
      </c>
      <c r="H1440" s="278" t="s">
        <v>7</v>
      </c>
      <c r="I1440" s="4" t="s">
        <v>99</v>
      </c>
      <c r="J1440" s="278" t="s">
        <v>2512</v>
      </c>
      <c r="K1440" s="282">
        <f t="shared" si="15"/>
        <v>6</v>
      </c>
      <c r="L1440" s="278">
        <f t="shared" si="16"/>
        <v>2022</v>
      </c>
      <c r="M1440" s="282">
        <f t="shared" ca="1" si="17"/>
        <v>2</v>
      </c>
      <c r="N1440" s="282">
        <f>MONTH(Таблица10[[#This Row],[Дата погрузки]])</f>
        <v>6</v>
      </c>
      <c r="O1440" s="278" t="str">
        <f>Таблица10[[#This Row],[плательщик ЖД тариф]]</f>
        <v>ТрансКонтейнер</v>
      </c>
      <c r="P1440" s="278"/>
      <c r="Q1440" s="278"/>
      <c r="R1440" s="278"/>
      <c r="S1440" s="278"/>
      <c r="T1440" s="278"/>
      <c r="U1440" s="278"/>
      <c r="V1440" s="278"/>
      <c r="W1440" s="278"/>
      <c r="X1440" s="278"/>
      <c r="Y1440" s="278"/>
      <c r="Z1440" s="278"/>
    </row>
    <row r="1441" spans="1:26" ht="13.2">
      <c r="A1441" s="278" t="s">
        <v>2767</v>
      </c>
      <c r="B1441" s="281">
        <v>44715</v>
      </c>
      <c r="C1441" s="278" t="s">
        <v>3033</v>
      </c>
      <c r="D1441" s="278">
        <v>40</v>
      </c>
      <c r="E1441" s="278" t="s">
        <v>1470</v>
      </c>
      <c r="F1441" s="280"/>
      <c r="G1441" s="281">
        <v>44717</v>
      </c>
      <c r="H1441" s="278" t="s">
        <v>7</v>
      </c>
      <c r="I1441" s="4" t="s">
        <v>99</v>
      </c>
      <c r="J1441" s="278" t="s">
        <v>2512</v>
      </c>
      <c r="K1441" s="282">
        <f t="shared" si="15"/>
        <v>6</v>
      </c>
      <c r="L1441" s="278">
        <f t="shared" si="16"/>
        <v>2022</v>
      </c>
      <c r="M1441" s="282">
        <f t="shared" ca="1" si="17"/>
        <v>2</v>
      </c>
      <c r="N1441" s="282">
        <f>MONTH(Таблица10[[#This Row],[Дата погрузки]])</f>
        <v>6</v>
      </c>
      <c r="O1441" s="278" t="str">
        <f>Таблица10[[#This Row],[плательщик ЖД тариф]]</f>
        <v>ТрансКонтейнер</v>
      </c>
      <c r="P1441" s="278"/>
      <c r="Q1441" s="278"/>
      <c r="R1441" s="278"/>
      <c r="S1441" s="278"/>
      <c r="T1441" s="278"/>
      <c r="U1441" s="278"/>
      <c r="V1441" s="278"/>
      <c r="W1441" s="278"/>
      <c r="X1441" s="278"/>
      <c r="Y1441" s="278"/>
      <c r="Z1441" s="278"/>
    </row>
    <row r="1442" spans="1:26" ht="13.2">
      <c r="A1442" s="278" t="s">
        <v>2798</v>
      </c>
      <c r="B1442" s="281">
        <v>44716</v>
      </c>
      <c r="C1442" s="278" t="s">
        <v>3034</v>
      </c>
      <c r="D1442" s="278">
        <v>40</v>
      </c>
      <c r="E1442" s="278" t="s">
        <v>1568</v>
      </c>
      <c r="F1442" s="280">
        <v>0.16666666666666666</v>
      </c>
      <c r="G1442" s="281">
        <v>44717</v>
      </c>
      <c r="H1442" s="278" t="s">
        <v>7</v>
      </c>
      <c r="I1442" s="4" t="s">
        <v>99</v>
      </c>
      <c r="J1442" s="278" t="s">
        <v>2512</v>
      </c>
      <c r="K1442" s="282">
        <f t="shared" si="15"/>
        <v>6</v>
      </c>
      <c r="L1442" s="278">
        <f t="shared" si="16"/>
        <v>2022</v>
      </c>
      <c r="M1442" s="282">
        <f t="shared" ca="1" si="17"/>
        <v>1</v>
      </c>
      <c r="N1442" s="282">
        <f>MONTH(Таблица10[[#This Row],[Дата погрузки]])</f>
        <v>6</v>
      </c>
      <c r="O1442" s="278" t="str">
        <f>Таблица10[[#This Row],[плательщик ЖД тариф]]</f>
        <v>ТрансКонтейнер</v>
      </c>
      <c r="P1442" s="278"/>
      <c r="Q1442" s="278"/>
      <c r="R1442" s="278"/>
      <c r="S1442" s="278"/>
      <c r="T1442" s="278"/>
      <c r="U1442" s="278"/>
      <c r="V1442" s="278"/>
      <c r="W1442" s="278"/>
      <c r="X1442" s="278"/>
      <c r="Y1442" s="278"/>
      <c r="Z1442" s="278"/>
    </row>
    <row r="1443" spans="1:26" ht="13.2">
      <c r="A1443" s="278" t="s">
        <v>2534</v>
      </c>
      <c r="B1443" s="281">
        <v>44718</v>
      </c>
      <c r="C1443" s="278" t="s">
        <v>3035</v>
      </c>
      <c r="D1443" s="278">
        <v>40</v>
      </c>
      <c r="E1443" s="278" t="s">
        <v>1568</v>
      </c>
      <c r="F1443" s="280"/>
      <c r="G1443" s="281">
        <v>44720</v>
      </c>
      <c r="H1443" s="278" t="s">
        <v>7</v>
      </c>
      <c r="I1443" s="4" t="s">
        <v>99</v>
      </c>
      <c r="J1443" s="278" t="s">
        <v>2512</v>
      </c>
      <c r="K1443" s="282">
        <f t="shared" si="15"/>
        <v>6</v>
      </c>
      <c r="L1443" s="278">
        <f t="shared" si="16"/>
        <v>2022</v>
      </c>
      <c r="M1443" s="282">
        <f t="shared" ca="1" si="17"/>
        <v>2</v>
      </c>
      <c r="N1443" s="282">
        <f>MONTH(Таблица10[[#This Row],[Дата погрузки]])</f>
        <v>6</v>
      </c>
      <c r="O1443" s="278" t="str">
        <f>Таблица10[[#This Row],[плательщик ЖД тариф]]</f>
        <v>ТрансКонтейнер</v>
      </c>
      <c r="P1443" s="278"/>
      <c r="Q1443" s="278"/>
      <c r="R1443" s="278"/>
      <c r="S1443" s="278"/>
      <c r="T1443" s="278"/>
      <c r="U1443" s="278"/>
      <c r="V1443" s="278"/>
      <c r="W1443" s="278"/>
      <c r="X1443" s="278"/>
      <c r="Y1443" s="278"/>
      <c r="Z1443" s="278"/>
    </row>
    <row r="1444" spans="1:26" ht="13.2">
      <c r="A1444" s="278" t="s">
        <v>2767</v>
      </c>
      <c r="B1444" s="281">
        <v>44718</v>
      </c>
      <c r="C1444" s="278" t="s">
        <v>3036</v>
      </c>
      <c r="D1444" s="278">
        <v>40</v>
      </c>
      <c r="E1444" s="278" t="s">
        <v>1568</v>
      </c>
      <c r="F1444" s="280"/>
      <c r="G1444" s="281">
        <v>44722</v>
      </c>
      <c r="H1444" s="278" t="s">
        <v>7</v>
      </c>
      <c r="I1444" s="4" t="s">
        <v>99</v>
      </c>
      <c r="J1444" s="278" t="s">
        <v>2512</v>
      </c>
      <c r="K1444" s="282">
        <f t="shared" si="15"/>
        <v>6</v>
      </c>
      <c r="L1444" s="278">
        <f t="shared" si="16"/>
        <v>2022</v>
      </c>
      <c r="M1444" s="282">
        <f t="shared" ca="1" si="17"/>
        <v>4</v>
      </c>
      <c r="N1444" s="282">
        <f>MONTH(Таблица10[[#This Row],[Дата погрузки]])</f>
        <v>6</v>
      </c>
      <c r="O1444" s="278" t="str">
        <f>Таблица10[[#This Row],[плательщик ЖД тариф]]</f>
        <v>ТрансКонтейнер</v>
      </c>
      <c r="P1444" s="278"/>
      <c r="Q1444" s="278"/>
      <c r="R1444" s="278"/>
      <c r="S1444" s="278"/>
      <c r="T1444" s="278"/>
      <c r="U1444" s="278"/>
      <c r="V1444" s="278"/>
      <c r="W1444" s="278"/>
      <c r="X1444" s="278"/>
      <c r="Y1444" s="278"/>
      <c r="Z1444" s="278"/>
    </row>
    <row r="1445" spans="1:26" ht="13.2">
      <c r="A1445" s="278" t="s">
        <v>2609</v>
      </c>
      <c r="B1445" s="281">
        <v>44718</v>
      </c>
      <c r="C1445" s="278" t="s">
        <v>3037</v>
      </c>
      <c r="D1445" s="278">
        <v>40</v>
      </c>
      <c r="E1445" s="278" t="s">
        <v>2224</v>
      </c>
      <c r="F1445" s="280">
        <v>0.33333333333333331</v>
      </c>
      <c r="G1445" s="281">
        <v>44720</v>
      </c>
      <c r="H1445" s="278" t="s">
        <v>7</v>
      </c>
      <c r="I1445" s="4" t="s">
        <v>99</v>
      </c>
      <c r="J1445" s="278" t="s">
        <v>2512</v>
      </c>
      <c r="K1445" s="282">
        <f t="shared" si="15"/>
        <v>6</v>
      </c>
      <c r="L1445" s="278">
        <f t="shared" si="16"/>
        <v>2022</v>
      </c>
      <c r="M1445" s="282">
        <f t="shared" ca="1" si="17"/>
        <v>2</v>
      </c>
      <c r="N1445" s="282">
        <f>MONTH(Таблица10[[#This Row],[Дата погрузки]])</f>
        <v>6</v>
      </c>
      <c r="O1445" s="278" t="str">
        <f>Таблица10[[#This Row],[плательщик ЖД тариф]]</f>
        <v>ТрансКонтейнер</v>
      </c>
      <c r="P1445" s="278"/>
      <c r="Q1445" s="278"/>
      <c r="R1445" s="278"/>
      <c r="S1445" s="278"/>
      <c r="T1445" s="278"/>
      <c r="U1445" s="278"/>
      <c r="V1445" s="278"/>
      <c r="W1445" s="278"/>
      <c r="X1445" s="278"/>
      <c r="Y1445" s="278"/>
      <c r="Z1445" s="278"/>
    </row>
    <row r="1446" spans="1:26" ht="13.2">
      <c r="A1446" s="278" t="s">
        <v>2520</v>
      </c>
      <c r="B1446" s="281">
        <v>44719</v>
      </c>
      <c r="C1446" s="278" t="s">
        <v>3038</v>
      </c>
      <c r="D1446" s="278">
        <v>40</v>
      </c>
      <c r="E1446" s="278" t="s">
        <v>2111</v>
      </c>
      <c r="F1446" s="280">
        <v>0.54166666666666663</v>
      </c>
      <c r="G1446" s="281">
        <v>44722</v>
      </c>
      <c r="H1446" s="278" t="s">
        <v>7</v>
      </c>
      <c r="I1446" s="4" t="s">
        <v>99</v>
      </c>
      <c r="J1446" s="278" t="s">
        <v>2512</v>
      </c>
      <c r="K1446" s="282">
        <f t="shared" si="15"/>
        <v>6</v>
      </c>
      <c r="L1446" s="278">
        <f t="shared" si="16"/>
        <v>2022</v>
      </c>
      <c r="M1446" s="282">
        <f t="shared" ca="1" si="17"/>
        <v>3</v>
      </c>
      <c r="N1446" s="282">
        <f>MONTH(Таблица10[[#This Row],[Дата погрузки]])</f>
        <v>6</v>
      </c>
      <c r="O1446" s="278" t="str">
        <f>Таблица10[[#This Row],[плательщик ЖД тариф]]</f>
        <v>ТрансКонтейнер</v>
      </c>
      <c r="P1446" s="278"/>
      <c r="Q1446" s="278"/>
      <c r="R1446" s="278"/>
      <c r="S1446" s="278"/>
      <c r="T1446" s="278"/>
      <c r="U1446" s="278"/>
      <c r="V1446" s="278"/>
      <c r="W1446" s="278"/>
      <c r="X1446" s="278"/>
      <c r="Y1446" s="278"/>
      <c r="Z1446" s="278"/>
    </row>
    <row r="1447" spans="1:26" ht="13.2">
      <c r="A1447" s="278" t="s">
        <v>2530</v>
      </c>
      <c r="B1447" s="281">
        <v>44719</v>
      </c>
      <c r="C1447" s="278" t="s">
        <v>3039</v>
      </c>
      <c r="D1447" s="278">
        <v>40</v>
      </c>
      <c r="E1447" s="278" t="s">
        <v>1537</v>
      </c>
      <c r="F1447" s="280"/>
      <c r="G1447" s="281">
        <v>44722</v>
      </c>
      <c r="H1447" s="278" t="s">
        <v>7</v>
      </c>
      <c r="I1447" s="4" t="s">
        <v>99</v>
      </c>
      <c r="J1447" s="278" t="s">
        <v>2512</v>
      </c>
      <c r="K1447" s="282">
        <f t="shared" si="15"/>
        <v>6</v>
      </c>
      <c r="L1447" s="278">
        <f t="shared" si="16"/>
        <v>2022</v>
      </c>
      <c r="M1447" s="282">
        <f t="shared" ca="1" si="17"/>
        <v>3</v>
      </c>
      <c r="N1447" s="282">
        <f>MONTH(Таблица10[[#This Row],[Дата погрузки]])</f>
        <v>6</v>
      </c>
      <c r="O1447" s="278" t="str">
        <f>Таблица10[[#This Row],[плательщик ЖД тариф]]</f>
        <v>ТрансКонтейнер</v>
      </c>
      <c r="P1447" s="278"/>
      <c r="Q1447" s="278"/>
      <c r="R1447" s="278"/>
      <c r="S1447" s="278"/>
      <c r="T1447" s="278"/>
      <c r="U1447" s="278"/>
      <c r="V1447" s="278"/>
      <c r="W1447" s="278"/>
      <c r="X1447" s="278"/>
      <c r="Y1447" s="278"/>
      <c r="Z1447" s="278"/>
    </row>
    <row r="1448" spans="1:26" ht="13.2">
      <c r="A1448" s="278" t="s">
        <v>3040</v>
      </c>
      <c r="B1448" s="281">
        <v>44720</v>
      </c>
      <c r="C1448" s="278" t="s">
        <v>3041</v>
      </c>
      <c r="D1448" s="278">
        <v>40</v>
      </c>
      <c r="E1448" s="278" t="s">
        <v>2111</v>
      </c>
      <c r="F1448" s="280">
        <v>8.3333333333333329E-2</v>
      </c>
      <c r="G1448" s="281">
        <v>44722</v>
      </c>
      <c r="H1448" s="278" t="s">
        <v>7</v>
      </c>
      <c r="I1448" s="4" t="s">
        <v>99</v>
      </c>
      <c r="J1448" s="278" t="s">
        <v>2512</v>
      </c>
      <c r="K1448" s="282">
        <f t="shared" si="15"/>
        <v>6</v>
      </c>
      <c r="L1448" s="278">
        <f t="shared" si="16"/>
        <v>2022</v>
      </c>
      <c r="M1448" s="282">
        <f t="shared" ca="1" si="17"/>
        <v>2</v>
      </c>
      <c r="N1448" s="282">
        <f>MONTH(Таблица10[[#This Row],[Дата погрузки]])</f>
        <v>6</v>
      </c>
      <c r="O1448" s="278" t="str">
        <f>Таблица10[[#This Row],[плательщик ЖД тариф]]</f>
        <v>ТрансКонтейнер</v>
      </c>
      <c r="P1448" s="278"/>
      <c r="Q1448" s="278"/>
      <c r="R1448" s="278"/>
      <c r="S1448" s="278"/>
      <c r="T1448" s="278"/>
      <c r="U1448" s="278"/>
      <c r="V1448" s="278"/>
      <c r="W1448" s="278"/>
      <c r="X1448" s="278"/>
      <c r="Y1448" s="278"/>
      <c r="Z1448" s="278"/>
    </row>
    <row r="1449" spans="1:26" ht="13.2">
      <c r="A1449" s="278" t="s">
        <v>2556</v>
      </c>
      <c r="B1449" s="281">
        <v>44720</v>
      </c>
      <c r="C1449" s="278" t="s">
        <v>3042</v>
      </c>
      <c r="D1449" s="278">
        <v>40</v>
      </c>
      <c r="E1449" s="278" t="s">
        <v>1568</v>
      </c>
      <c r="F1449" s="280"/>
      <c r="G1449" s="281">
        <v>44722</v>
      </c>
      <c r="H1449" s="278" t="s">
        <v>7</v>
      </c>
      <c r="I1449" s="4" t="s">
        <v>99</v>
      </c>
      <c r="J1449" s="278" t="s">
        <v>2512</v>
      </c>
      <c r="K1449" s="282">
        <f t="shared" si="15"/>
        <v>6</v>
      </c>
      <c r="L1449" s="278">
        <f t="shared" si="16"/>
        <v>2022</v>
      </c>
      <c r="M1449" s="282">
        <f t="shared" ca="1" si="17"/>
        <v>2</v>
      </c>
      <c r="N1449" s="282">
        <f>MONTH(Таблица10[[#This Row],[Дата погрузки]])</f>
        <v>6</v>
      </c>
      <c r="O1449" s="278" t="str">
        <f>Таблица10[[#This Row],[плательщик ЖД тариф]]</f>
        <v>ТрансКонтейнер</v>
      </c>
      <c r="P1449" s="278"/>
      <c r="Q1449" s="278"/>
      <c r="R1449" s="278"/>
      <c r="S1449" s="278"/>
      <c r="T1449" s="278"/>
      <c r="U1449" s="278"/>
      <c r="V1449" s="278"/>
      <c r="W1449" s="278"/>
      <c r="X1449" s="278"/>
      <c r="Y1449" s="278"/>
      <c r="Z1449" s="278"/>
    </row>
    <row r="1450" spans="1:26" ht="13.2">
      <c r="A1450" s="278" t="s">
        <v>2534</v>
      </c>
      <c r="B1450" s="281">
        <v>44720</v>
      </c>
      <c r="C1450" s="278" t="s">
        <v>3043</v>
      </c>
      <c r="D1450" s="278">
        <v>40</v>
      </c>
      <c r="E1450" s="278" t="s">
        <v>1568</v>
      </c>
      <c r="F1450" s="280"/>
      <c r="G1450" s="281">
        <v>44722</v>
      </c>
      <c r="H1450" s="278" t="s">
        <v>7</v>
      </c>
      <c r="I1450" s="4" t="s">
        <v>99</v>
      </c>
      <c r="J1450" s="278" t="s">
        <v>2512</v>
      </c>
      <c r="K1450" s="282">
        <f t="shared" si="15"/>
        <v>6</v>
      </c>
      <c r="L1450" s="278">
        <f t="shared" si="16"/>
        <v>2022</v>
      </c>
      <c r="M1450" s="282">
        <f t="shared" ca="1" si="17"/>
        <v>2</v>
      </c>
      <c r="N1450" s="282">
        <f>MONTH(Таблица10[[#This Row],[Дата погрузки]])</f>
        <v>6</v>
      </c>
      <c r="O1450" s="278" t="str">
        <f>Таблица10[[#This Row],[плательщик ЖД тариф]]</f>
        <v>ТрансКонтейнер</v>
      </c>
      <c r="P1450" s="278"/>
      <c r="Q1450" s="278"/>
      <c r="R1450" s="278"/>
      <c r="S1450" s="278"/>
      <c r="T1450" s="278"/>
      <c r="U1450" s="278"/>
      <c r="V1450" s="278"/>
      <c r="W1450" s="278"/>
      <c r="X1450" s="278"/>
      <c r="Y1450" s="278"/>
      <c r="Z1450" s="278"/>
    </row>
    <row r="1451" spans="1:26" ht="13.2">
      <c r="A1451" s="278" t="s">
        <v>2534</v>
      </c>
      <c r="B1451" s="281">
        <v>44720</v>
      </c>
      <c r="C1451" s="278" t="s">
        <v>3044</v>
      </c>
      <c r="D1451" s="278">
        <v>40</v>
      </c>
      <c r="E1451" s="278" t="s">
        <v>1568</v>
      </c>
      <c r="F1451" s="280"/>
      <c r="G1451" s="281">
        <v>44722</v>
      </c>
      <c r="H1451" s="278" t="s">
        <v>7</v>
      </c>
      <c r="I1451" s="4" t="s">
        <v>99</v>
      </c>
      <c r="J1451" s="278" t="s">
        <v>2512</v>
      </c>
      <c r="K1451" s="282">
        <f t="shared" si="15"/>
        <v>6</v>
      </c>
      <c r="L1451" s="278">
        <f t="shared" si="16"/>
        <v>2022</v>
      </c>
      <c r="M1451" s="282">
        <f t="shared" ca="1" si="17"/>
        <v>2</v>
      </c>
      <c r="N1451" s="282">
        <f>MONTH(Таблица10[[#This Row],[Дата погрузки]])</f>
        <v>6</v>
      </c>
      <c r="O1451" s="278" t="str">
        <f>Таблица10[[#This Row],[плательщик ЖД тариф]]</f>
        <v>ТрансКонтейнер</v>
      </c>
      <c r="P1451" s="278"/>
      <c r="Q1451" s="278"/>
      <c r="R1451" s="278"/>
      <c r="S1451" s="278"/>
      <c r="T1451" s="278"/>
      <c r="U1451" s="278"/>
      <c r="V1451" s="278"/>
      <c r="W1451" s="278"/>
      <c r="X1451" s="278"/>
      <c r="Y1451" s="278"/>
      <c r="Z1451" s="278"/>
    </row>
    <row r="1452" spans="1:26" ht="13.2">
      <c r="A1452" s="278" t="s">
        <v>2534</v>
      </c>
      <c r="B1452" s="281">
        <v>44720</v>
      </c>
      <c r="C1452" s="278" t="s">
        <v>3045</v>
      </c>
      <c r="D1452" s="278">
        <v>40</v>
      </c>
      <c r="E1452" s="278" t="s">
        <v>1568</v>
      </c>
      <c r="F1452" s="280"/>
      <c r="G1452" s="281">
        <v>44722</v>
      </c>
      <c r="H1452" s="278" t="s">
        <v>7</v>
      </c>
      <c r="I1452" s="4" t="s">
        <v>99</v>
      </c>
      <c r="J1452" s="278" t="s">
        <v>2512</v>
      </c>
      <c r="K1452" s="282">
        <f t="shared" si="15"/>
        <v>6</v>
      </c>
      <c r="L1452" s="278">
        <f t="shared" si="16"/>
        <v>2022</v>
      </c>
      <c r="M1452" s="282">
        <f t="shared" ca="1" si="17"/>
        <v>2</v>
      </c>
      <c r="N1452" s="282">
        <f>MONTH(Таблица10[[#This Row],[Дата погрузки]])</f>
        <v>6</v>
      </c>
      <c r="O1452" s="278" t="str">
        <f>Таблица10[[#This Row],[плательщик ЖД тариф]]</f>
        <v>ТрансКонтейнер</v>
      </c>
      <c r="P1452" s="278"/>
      <c r="Q1452" s="278"/>
      <c r="R1452" s="278"/>
      <c r="S1452" s="278"/>
      <c r="T1452" s="278"/>
      <c r="U1452" s="278"/>
      <c r="V1452" s="278"/>
      <c r="W1452" s="278"/>
      <c r="X1452" s="278"/>
      <c r="Y1452" s="278"/>
      <c r="Z1452" s="278"/>
    </row>
    <row r="1453" spans="1:26" ht="13.2">
      <c r="A1453" s="278" t="s">
        <v>2520</v>
      </c>
      <c r="B1453" s="281">
        <v>44720</v>
      </c>
      <c r="C1453" s="278" t="s">
        <v>3046</v>
      </c>
      <c r="D1453" s="278">
        <v>40</v>
      </c>
      <c r="E1453" s="278" t="s">
        <v>1568</v>
      </c>
      <c r="F1453" s="280">
        <v>0.54166666666666663</v>
      </c>
      <c r="G1453" s="281">
        <v>44722</v>
      </c>
      <c r="H1453" s="278" t="s">
        <v>7</v>
      </c>
      <c r="I1453" s="4" t="s">
        <v>99</v>
      </c>
      <c r="J1453" s="278" t="s">
        <v>2512</v>
      </c>
      <c r="K1453" s="282">
        <f t="shared" si="15"/>
        <v>6</v>
      </c>
      <c r="L1453" s="278">
        <f t="shared" si="16"/>
        <v>2022</v>
      </c>
      <c r="M1453" s="282">
        <f t="shared" ca="1" si="17"/>
        <v>2</v>
      </c>
      <c r="N1453" s="282">
        <f>MONTH(Таблица10[[#This Row],[Дата погрузки]])</f>
        <v>6</v>
      </c>
      <c r="O1453" s="278" t="str">
        <f>Таблица10[[#This Row],[плательщик ЖД тариф]]</f>
        <v>ТрансКонтейнер</v>
      </c>
      <c r="P1453" s="278"/>
      <c r="Q1453" s="278"/>
      <c r="R1453" s="278"/>
      <c r="S1453" s="278"/>
      <c r="T1453" s="278"/>
      <c r="U1453" s="278"/>
      <c r="V1453" s="278"/>
      <c r="W1453" s="278"/>
      <c r="X1453" s="278"/>
      <c r="Y1453" s="278"/>
      <c r="Z1453" s="278"/>
    </row>
    <row r="1454" spans="1:26" ht="13.2">
      <c r="A1454" s="278" t="s">
        <v>2798</v>
      </c>
      <c r="B1454" s="281">
        <v>44721</v>
      </c>
      <c r="C1454" s="278" t="s">
        <v>3047</v>
      </c>
      <c r="D1454" s="278">
        <v>40</v>
      </c>
      <c r="E1454" s="278" t="s">
        <v>1495</v>
      </c>
      <c r="F1454" s="280">
        <v>0.70833333333333337</v>
      </c>
      <c r="G1454" s="281">
        <v>44725</v>
      </c>
      <c r="H1454" s="278" t="s">
        <v>7</v>
      </c>
      <c r="I1454" s="4" t="s">
        <v>99</v>
      </c>
      <c r="J1454" s="278" t="s">
        <v>2512</v>
      </c>
      <c r="K1454" s="282">
        <f t="shared" si="15"/>
        <v>6</v>
      </c>
      <c r="L1454" s="278">
        <f t="shared" si="16"/>
        <v>2022</v>
      </c>
      <c r="M1454" s="282">
        <f t="shared" ca="1" si="17"/>
        <v>4</v>
      </c>
      <c r="N1454" s="282">
        <f>MONTH(Таблица10[[#This Row],[Дата погрузки]])</f>
        <v>6</v>
      </c>
      <c r="O1454" s="278" t="str">
        <f>Таблица10[[#This Row],[плательщик ЖД тариф]]</f>
        <v>ТрансКонтейнер</v>
      </c>
      <c r="P1454" s="278"/>
      <c r="Q1454" s="278"/>
      <c r="R1454" s="278"/>
      <c r="S1454" s="278"/>
      <c r="T1454" s="278"/>
      <c r="U1454" s="278"/>
      <c r="V1454" s="278"/>
      <c r="W1454" s="278"/>
      <c r="X1454" s="278"/>
      <c r="Y1454" s="278"/>
      <c r="Z1454" s="278"/>
    </row>
    <row r="1455" spans="1:26" ht="13.2">
      <c r="A1455" s="278" t="s">
        <v>2798</v>
      </c>
      <c r="B1455" s="281">
        <v>44721</v>
      </c>
      <c r="C1455" s="278" t="s">
        <v>3048</v>
      </c>
      <c r="D1455" s="278">
        <v>40</v>
      </c>
      <c r="E1455" s="278" t="s">
        <v>1495</v>
      </c>
      <c r="F1455" s="280">
        <v>0.70833333333333337</v>
      </c>
      <c r="G1455" s="281">
        <v>44725</v>
      </c>
      <c r="H1455" s="278" t="s">
        <v>7</v>
      </c>
      <c r="I1455" s="4" t="s">
        <v>99</v>
      </c>
      <c r="J1455" s="278" t="s">
        <v>2512</v>
      </c>
      <c r="K1455" s="282">
        <f t="shared" si="15"/>
        <v>6</v>
      </c>
      <c r="L1455" s="278">
        <f t="shared" si="16"/>
        <v>2022</v>
      </c>
      <c r="M1455" s="282">
        <f t="shared" ca="1" si="17"/>
        <v>4</v>
      </c>
      <c r="N1455" s="282">
        <f>MONTH(Таблица10[[#This Row],[Дата погрузки]])</f>
        <v>6</v>
      </c>
      <c r="O1455" s="278" t="str">
        <f>Таблица10[[#This Row],[плательщик ЖД тариф]]</f>
        <v>ТрансКонтейнер</v>
      </c>
      <c r="P1455" s="278"/>
      <c r="Q1455" s="278"/>
      <c r="R1455" s="278"/>
      <c r="S1455" s="278"/>
      <c r="T1455" s="278"/>
      <c r="U1455" s="278"/>
      <c r="V1455" s="278"/>
      <c r="W1455" s="278"/>
      <c r="X1455" s="278"/>
      <c r="Y1455" s="278"/>
      <c r="Z1455" s="278"/>
    </row>
    <row r="1456" spans="1:26" ht="13.2">
      <c r="A1456" s="278" t="s">
        <v>2703</v>
      </c>
      <c r="B1456" s="281">
        <v>44721</v>
      </c>
      <c r="C1456" s="278" t="s">
        <v>3049</v>
      </c>
      <c r="D1456" s="278">
        <v>40</v>
      </c>
      <c r="E1456" s="278" t="s">
        <v>2183</v>
      </c>
      <c r="F1456" s="280">
        <v>0.33333333333333331</v>
      </c>
      <c r="G1456" s="281">
        <v>44725</v>
      </c>
      <c r="H1456" s="278" t="s">
        <v>7</v>
      </c>
      <c r="I1456" s="4" t="s">
        <v>99</v>
      </c>
      <c r="J1456" s="278" t="s">
        <v>2512</v>
      </c>
      <c r="K1456" s="282">
        <f t="shared" si="15"/>
        <v>6</v>
      </c>
      <c r="L1456" s="278">
        <f t="shared" si="16"/>
        <v>2022</v>
      </c>
      <c r="M1456" s="282">
        <f t="shared" ca="1" si="17"/>
        <v>4</v>
      </c>
      <c r="N1456" s="282">
        <f>MONTH(Таблица10[[#This Row],[Дата погрузки]])</f>
        <v>6</v>
      </c>
      <c r="O1456" s="278" t="str">
        <f>Таблица10[[#This Row],[плательщик ЖД тариф]]</f>
        <v>ТрансКонтейнер</v>
      </c>
      <c r="P1456" s="278"/>
      <c r="Q1456" s="278"/>
      <c r="R1456" s="278"/>
      <c r="S1456" s="278"/>
      <c r="T1456" s="278"/>
      <c r="U1456" s="278"/>
      <c r="V1456" s="278"/>
      <c r="W1456" s="278"/>
      <c r="X1456" s="278"/>
      <c r="Y1456" s="278"/>
      <c r="Z1456" s="278"/>
    </row>
    <row r="1457" spans="1:26" ht="13.2">
      <c r="A1457" s="278" t="s">
        <v>2514</v>
      </c>
      <c r="B1457" s="281">
        <v>44721</v>
      </c>
      <c r="C1457" s="278" t="s">
        <v>3050</v>
      </c>
      <c r="D1457" s="278">
        <v>40</v>
      </c>
      <c r="E1457" s="278" t="s">
        <v>2183</v>
      </c>
      <c r="F1457" s="280">
        <v>0.58333333333333337</v>
      </c>
      <c r="G1457" s="281">
        <v>44725</v>
      </c>
      <c r="H1457" s="278" t="s">
        <v>7</v>
      </c>
      <c r="I1457" s="4" t="s">
        <v>99</v>
      </c>
      <c r="J1457" s="278" t="s">
        <v>2512</v>
      </c>
      <c r="K1457" s="282">
        <f t="shared" si="15"/>
        <v>6</v>
      </c>
      <c r="L1457" s="278">
        <f t="shared" si="16"/>
        <v>2022</v>
      </c>
      <c r="M1457" s="282">
        <f t="shared" ca="1" si="17"/>
        <v>4</v>
      </c>
      <c r="N1457" s="282">
        <f>MONTH(Таблица10[[#This Row],[Дата погрузки]])</f>
        <v>6</v>
      </c>
      <c r="O1457" s="278" t="str">
        <f>Таблица10[[#This Row],[плательщик ЖД тариф]]</f>
        <v>ТрансКонтейнер</v>
      </c>
      <c r="P1457" s="278"/>
      <c r="Q1457" s="278"/>
      <c r="R1457" s="278"/>
      <c r="S1457" s="278"/>
      <c r="T1457" s="278"/>
      <c r="U1457" s="278"/>
      <c r="V1457" s="278"/>
      <c r="W1457" s="278"/>
      <c r="X1457" s="278"/>
      <c r="Y1457" s="278"/>
      <c r="Z1457" s="278"/>
    </row>
    <row r="1458" spans="1:26" ht="13.2">
      <c r="A1458" s="278" t="s">
        <v>2534</v>
      </c>
      <c r="B1458" s="281">
        <v>44721</v>
      </c>
      <c r="C1458" s="278" t="s">
        <v>3051</v>
      </c>
      <c r="D1458" s="278">
        <v>40</v>
      </c>
      <c r="E1458" s="278" t="s">
        <v>2183</v>
      </c>
      <c r="F1458" s="280"/>
      <c r="G1458" s="281">
        <v>44725</v>
      </c>
      <c r="H1458" s="278" t="s">
        <v>7</v>
      </c>
      <c r="I1458" s="4" t="s">
        <v>99</v>
      </c>
      <c r="J1458" s="278" t="s">
        <v>2512</v>
      </c>
      <c r="K1458" s="282">
        <f t="shared" si="15"/>
        <v>6</v>
      </c>
      <c r="L1458" s="278">
        <f t="shared" si="16"/>
        <v>2022</v>
      </c>
      <c r="M1458" s="282">
        <f t="shared" ca="1" si="17"/>
        <v>4</v>
      </c>
      <c r="N1458" s="282">
        <f>MONTH(Таблица10[[#This Row],[Дата погрузки]])</f>
        <v>6</v>
      </c>
      <c r="O1458" s="278" t="str">
        <f>Таблица10[[#This Row],[плательщик ЖД тариф]]</f>
        <v>ТрансКонтейнер</v>
      </c>
      <c r="P1458" s="278"/>
      <c r="Q1458" s="278"/>
      <c r="R1458" s="278"/>
      <c r="S1458" s="278"/>
      <c r="T1458" s="278"/>
      <c r="U1458" s="278"/>
      <c r="V1458" s="278"/>
      <c r="W1458" s="278"/>
      <c r="X1458" s="278"/>
      <c r="Y1458" s="278"/>
      <c r="Z1458" s="278"/>
    </row>
    <row r="1459" spans="1:26" ht="13.2">
      <c r="A1459" s="278" t="s">
        <v>2534</v>
      </c>
      <c r="B1459" s="281">
        <v>44721</v>
      </c>
      <c r="C1459" s="278" t="s">
        <v>3052</v>
      </c>
      <c r="D1459" s="278">
        <v>40</v>
      </c>
      <c r="E1459" s="278" t="s">
        <v>2183</v>
      </c>
      <c r="F1459" s="280"/>
      <c r="G1459" s="293">
        <v>44731</v>
      </c>
      <c r="H1459" s="278" t="s">
        <v>7</v>
      </c>
      <c r="I1459" s="4" t="s">
        <v>99</v>
      </c>
      <c r="J1459" s="278" t="s">
        <v>2512</v>
      </c>
      <c r="K1459" s="282">
        <f t="shared" si="15"/>
        <v>6</v>
      </c>
      <c r="L1459" s="278">
        <f t="shared" si="16"/>
        <v>2022</v>
      </c>
      <c r="M1459" s="282">
        <f t="shared" ca="1" si="17"/>
        <v>10</v>
      </c>
      <c r="N1459" s="282">
        <f>MONTH(Таблица10[[#This Row],[Дата погрузки]])</f>
        <v>6</v>
      </c>
      <c r="O1459" s="278" t="str">
        <f>Таблица10[[#This Row],[плательщик ЖД тариф]]</f>
        <v>ТрансКонтейнер</v>
      </c>
      <c r="P1459" s="278"/>
      <c r="Q1459" s="278"/>
      <c r="R1459" s="278"/>
      <c r="S1459" s="278"/>
      <c r="T1459" s="278"/>
      <c r="U1459" s="278"/>
      <c r="V1459" s="278"/>
      <c r="W1459" s="278"/>
      <c r="X1459" s="278"/>
      <c r="Y1459" s="278"/>
      <c r="Z1459" s="278"/>
    </row>
    <row r="1460" spans="1:26" ht="13.2">
      <c r="A1460" s="278" t="s">
        <v>2530</v>
      </c>
      <c r="B1460" s="281">
        <v>44721</v>
      </c>
      <c r="C1460" s="278" t="s">
        <v>3053</v>
      </c>
      <c r="D1460" s="278">
        <v>40</v>
      </c>
      <c r="E1460" s="278" t="s">
        <v>2183</v>
      </c>
      <c r="F1460" s="280"/>
      <c r="G1460" s="281">
        <v>44725</v>
      </c>
      <c r="H1460" s="278" t="s">
        <v>7</v>
      </c>
      <c r="I1460" s="4" t="s">
        <v>99</v>
      </c>
      <c r="J1460" s="278" t="s">
        <v>2512</v>
      </c>
      <c r="K1460" s="282">
        <f t="shared" si="15"/>
        <v>6</v>
      </c>
      <c r="L1460" s="278">
        <f t="shared" si="16"/>
        <v>2022</v>
      </c>
      <c r="M1460" s="282">
        <f t="shared" ca="1" si="17"/>
        <v>4</v>
      </c>
      <c r="N1460" s="282">
        <f>MONTH(Таблица10[[#This Row],[Дата погрузки]])</f>
        <v>6</v>
      </c>
      <c r="O1460" s="278" t="str">
        <f>Таблица10[[#This Row],[плательщик ЖД тариф]]</f>
        <v>ТрансКонтейнер</v>
      </c>
      <c r="P1460" s="278"/>
      <c r="Q1460" s="278"/>
      <c r="R1460" s="278"/>
      <c r="S1460" s="278"/>
      <c r="T1460" s="278"/>
      <c r="U1460" s="278"/>
      <c r="V1460" s="278"/>
      <c r="W1460" s="278"/>
      <c r="X1460" s="278"/>
      <c r="Y1460" s="278"/>
      <c r="Z1460" s="278"/>
    </row>
    <row r="1461" spans="1:26" ht="13.2">
      <c r="A1461" s="278" t="s">
        <v>2520</v>
      </c>
      <c r="B1461" s="281">
        <v>44721</v>
      </c>
      <c r="C1461" s="278" t="s">
        <v>3054</v>
      </c>
      <c r="D1461" s="278">
        <v>40</v>
      </c>
      <c r="E1461" s="278" t="s">
        <v>2183</v>
      </c>
      <c r="F1461" s="280">
        <v>0.54166666666666663</v>
      </c>
      <c r="G1461" s="281">
        <v>44725</v>
      </c>
      <c r="H1461" s="278" t="s">
        <v>7</v>
      </c>
      <c r="I1461" s="4" t="s">
        <v>99</v>
      </c>
      <c r="J1461" s="278" t="s">
        <v>2512</v>
      </c>
      <c r="K1461" s="282">
        <f t="shared" si="15"/>
        <v>6</v>
      </c>
      <c r="L1461" s="278">
        <f t="shared" si="16"/>
        <v>2022</v>
      </c>
      <c r="M1461" s="282">
        <f t="shared" ca="1" si="17"/>
        <v>4</v>
      </c>
      <c r="N1461" s="282">
        <f>MONTH(Таблица10[[#This Row],[Дата погрузки]])</f>
        <v>6</v>
      </c>
      <c r="O1461" s="278" t="str">
        <f>Таблица10[[#This Row],[плательщик ЖД тариф]]</f>
        <v>ТрансКонтейнер</v>
      </c>
      <c r="P1461" s="278"/>
      <c r="Q1461" s="278"/>
      <c r="R1461" s="278"/>
      <c r="S1461" s="278"/>
      <c r="T1461" s="278"/>
      <c r="U1461" s="278"/>
      <c r="V1461" s="278"/>
      <c r="W1461" s="278"/>
      <c r="X1461" s="278"/>
      <c r="Y1461" s="278"/>
      <c r="Z1461" s="278"/>
    </row>
    <row r="1462" spans="1:26" ht="13.2">
      <c r="A1462" s="278" t="s">
        <v>2798</v>
      </c>
      <c r="B1462" s="281">
        <v>44722</v>
      </c>
      <c r="C1462" s="278" t="s">
        <v>3055</v>
      </c>
      <c r="D1462" s="278">
        <v>40</v>
      </c>
      <c r="E1462" s="278" t="s">
        <v>1524</v>
      </c>
      <c r="F1462" s="280">
        <v>0.66666666666666663</v>
      </c>
      <c r="G1462" s="281">
        <v>44731</v>
      </c>
      <c r="H1462" s="278" t="s">
        <v>7</v>
      </c>
      <c r="I1462" s="4" t="s">
        <v>99</v>
      </c>
      <c r="J1462" s="278" t="s">
        <v>2512</v>
      </c>
      <c r="K1462" s="282">
        <f t="shared" si="15"/>
        <v>6</v>
      </c>
      <c r="L1462" s="278">
        <f t="shared" si="16"/>
        <v>2022</v>
      </c>
      <c r="M1462" s="282">
        <f t="shared" ca="1" si="17"/>
        <v>9</v>
      </c>
      <c r="N1462" s="282">
        <f>MONTH(Таблица10[[#This Row],[Дата погрузки]])</f>
        <v>6</v>
      </c>
      <c r="O1462" s="278" t="str">
        <f>Таблица10[[#This Row],[плательщик ЖД тариф]]</f>
        <v>ТрансКонтейнер</v>
      </c>
      <c r="P1462" s="278"/>
      <c r="Q1462" s="278"/>
      <c r="R1462" s="278"/>
      <c r="S1462" s="278"/>
      <c r="T1462" s="278"/>
      <c r="U1462" s="278"/>
      <c r="V1462" s="278"/>
      <c r="W1462" s="278"/>
      <c r="X1462" s="278"/>
      <c r="Y1462" s="278"/>
      <c r="Z1462" s="278"/>
    </row>
    <row r="1463" spans="1:26" ht="13.2">
      <c r="A1463" s="278" t="s">
        <v>2514</v>
      </c>
      <c r="B1463" s="281">
        <v>44722</v>
      </c>
      <c r="C1463" s="278" t="s">
        <v>3056</v>
      </c>
      <c r="D1463" s="278">
        <v>40</v>
      </c>
      <c r="E1463" s="278" t="s">
        <v>2183</v>
      </c>
      <c r="F1463" s="280">
        <v>0.66666666666666663</v>
      </c>
      <c r="G1463" s="281">
        <v>44731</v>
      </c>
      <c r="H1463" s="278" t="s">
        <v>7</v>
      </c>
      <c r="I1463" s="4" t="s">
        <v>99</v>
      </c>
      <c r="J1463" s="278" t="s">
        <v>2512</v>
      </c>
      <c r="K1463" s="282">
        <f t="shared" si="15"/>
        <v>6</v>
      </c>
      <c r="L1463" s="278">
        <f t="shared" si="16"/>
        <v>2022</v>
      </c>
      <c r="M1463" s="282">
        <f t="shared" ca="1" si="17"/>
        <v>9</v>
      </c>
      <c r="N1463" s="282">
        <f>MONTH(Таблица10[[#This Row],[Дата погрузки]])</f>
        <v>6</v>
      </c>
      <c r="O1463" s="278" t="str">
        <f>Таблица10[[#This Row],[плательщик ЖД тариф]]</f>
        <v>ТрансКонтейнер</v>
      </c>
      <c r="P1463" s="278"/>
      <c r="Q1463" s="278"/>
      <c r="R1463" s="278"/>
      <c r="S1463" s="278"/>
      <c r="T1463" s="278"/>
      <c r="U1463" s="278"/>
      <c r="V1463" s="278"/>
      <c r="W1463" s="278"/>
      <c r="X1463" s="278"/>
      <c r="Y1463" s="278"/>
      <c r="Z1463" s="278"/>
    </row>
    <row r="1464" spans="1:26" ht="13.2">
      <c r="A1464" s="278" t="s">
        <v>2715</v>
      </c>
      <c r="B1464" s="281">
        <v>44722</v>
      </c>
      <c r="C1464" s="278" t="s">
        <v>3057</v>
      </c>
      <c r="D1464" s="278">
        <v>40</v>
      </c>
      <c r="E1464" s="278" t="s">
        <v>2183</v>
      </c>
      <c r="F1464" s="280">
        <v>0.54166666666666663</v>
      </c>
      <c r="G1464" s="281">
        <v>44731</v>
      </c>
      <c r="H1464" s="278" t="s">
        <v>7</v>
      </c>
      <c r="I1464" s="4" t="s">
        <v>99</v>
      </c>
      <c r="J1464" s="278" t="s">
        <v>2512</v>
      </c>
      <c r="K1464" s="282">
        <f t="shared" si="15"/>
        <v>6</v>
      </c>
      <c r="L1464" s="278">
        <f t="shared" si="16"/>
        <v>2022</v>
      </c>
      <c r="M1464" s="282">
        <f t="shared" ca="1" si="17"/>
        <v>9</v>
      </c>
      <c r="N1464" s="282">
        <f>MONTH(Таблица10[[#This Row],[Дата погрузки]])</f>
        <v>6</v>
      </c>
      <c r="O1464" s="278" t="str">
        <f>Таблица10[[#This Row],[плательщик ЖД тариф]]</f>
        <v>ТрансКонтейнер</v>
      </c>
      <c r="P1464" s="278"/>
      <c r="Q1464" s="278"/>
      <c r="R1464" s="278"/>
      <c r="S1464" s="278"/>
      <c r="T1464" s="278"/>
      <c r="U1464" s="278"/>
      <c r="V1464" s="278"/>
      <c r="W1464" s="278"/>
      <c r="X1464" s="278"/>
      <c r="Y1464" s="278"/>
      <c r="Z1464" s="278"/>
    </row>
    <row r="1465" spans="1:26" ht="13.2">
      <c r="A1465" s="278" t="s">
        <v>2929</v>
      </c>
      <c r="B1465" s="281">
        <v>44722</v>
      </c>
      <c r="C1465" s="278" t="s">
        <v>3058</v>
      </c>
      <c r="D1465" s="278">
        <v>40</v>
      </c>
      <c r="E1465" s="278" t="s">
        <v>2183</v>
      </c>
      <c r="F1465" s="280">
        <v>0.5</v>
      </c>
      <c r="G1465" s="281">
        <v>44725</v>
      </c>
      <c r="H1465" s="278" t="s">
        <v>7</v>
      </c>
      <c r="I1465" s="4" t="s">
        <v>99</v>
      </c>
      <c r="J1465" s="278" t="s">
        <v>2512</v>
      </c>
      <c r="K1465" s="282">
        <f t="shared" si="15"/>
        <v>6</v>
      </c>
      <c r="L1465" s="278">
        <f t="shared" si="16"/>
        <v>2022</v>
      </c>
      <c r="M1465" s="282">
        <f t="shared" ca="1" si="17"/>
        <v>3</v>
      </c>
      <c r="N1465" s="282">
        <f>MONTH(Таблица10[[#This Row],[Дата погрузки]])</f>
        <v>6</v>
      </c>
      <c r="O1465" s="278" t="str">
        <f>Таблица10[[#This Row],[плательщик ЖД тариф]]</f>
        <v>ТрансКонтейнер</v>
      </c>
      <c r="P1465" s="278"/>
      <c r="Q1465" s="278"/>
      <c r="R1465" s="278"/>
      <c r="S1465" s="278"/>
      <c r="T1465" s="278"/>
      <c r="U1465" s="278"/>
      <c r="V1465" s="278"/>
      <c r="W1465" s="278"/>
      <c r="X1465" s="278"/>
      <c r="Y1465" s="278"/>
      <c r="Z1465" s="278"/>
    </row>
    <row r="1466" spans="1:26" ht="13.2">
      <c r="A1466" s="278" t="s">
        <v>2530</v>
      </c>
      <c r="B1466" s="281">
        <v>44722</v>
      </c>
      <c r="C1466" s="278" t="s">
        <v>3059</v>
      </c>
      <c r="D1466" s="278">
        <v>40</v>
      </c>
      <c r="E1466" s="278" t="s">
        <v>2183</v>
      </c>
      <c r="F1466" s="280"/>
      <c r="G1466" s="281">
        <v>44731</v>
      </c>
      <c r="H1466" s="278" t="s">
        <v>7</v>
      </c>
      <c r="I1466" s="4" t="s">
        <v>99</v>
      </c>
      <c r="J1466" s="278" t="s">
        <v>2512</v>
      </c>
      <c r="K1466" s="282">
        <f t="shared" si="15"/>
        <v>6</v>
      </c>
      <c r="L1466" s="278">
        <f t="shared" si="16"/>
        <v>2022</v>
      </c>
      <c r="M1466" s="282">
        <f t="shared" ca="1" si="17"/>
        <v>9</v>
      </c>
      <c r="N1466" s="282">
        <f>MONTH(Таблица10[[#This Row],[Дата погрузки]])</f>
        <v>6</v>
      </c>
      <c r="O1466" s="278" t="str">
        <f>Таблица10[[#This Row],[плательщик ЖД тариф]]</f>
        <v>ТрансКонтейнер</v>
      </c>
      <c r="P1466" s="278"/>
      <c r="Q1466" s="278"/>
      <c r="R1466" s="278"/>
      <c r="S1466" s="278"/>
      <c r="T1466" s="278"/>
      <c r="U1466" s="278"/>
      <c r="V1466" s="278"/>
      <c r="W1466" s="278"/>
      <c r="X1466" s="278"/>
      <c r="Y1466" s="278"/>
      <c r="Z1466" s="278"/>
    </row>
    <row r="1467" spans="1:26" ht="13.2">
      <c r="A1467" s="278" t="s">
        <v>2530</v>
      </c>
      <c r="B1467" s="281">
        <v>44722</v>
      </c>
      <c r="C1467" s="278" t="s">
        <v>3060</v>
      </c>
      <c r="D1467" s="278">
        <v>40</v>
      </c>
      <c r="E1467" s="278" t="s">
        <v>2183</v>
      </c>
      <c r="F1467" s="280"/>
      <c r="G1467" s="281">
        <v>44725</v>
      </c>
      <c r="H1467" s="278" t="s">
        <v>7</v>
      </c>
      <c r="I1467" s="4" t="s">
        <v>99</v>
      </c>
      <c r="J1467" s="278" t="s">
        <v>2512</v>
      </c>
      <c r="K1467" s="282">
        <f t="shared" si="15"/>
        <v>6</v>
      </c>
      <c r="L1467" s="278">
        <f t="shared" si="16"/>
        <v>2022</v>
      </c>
      <c r="M1467" s="282">
        <f t="shared" ca="1" si="17"/>
        <v>3</v>
      </c>
      <c r="N1467" s="282">
        <f>MONTH(Таблица10[[#This Row],[Дата погрузки]])</f>
        <v>6</v>
      </c>
      <c r="O1467" s="278" t="str">
        <f>Таблица10[[#This Row],[плательщик ЖД тариф]]</f>
        <v>ТрансКонтейнер</v>
      </c>
      <c r="P1467" s="278"/>
      <c r="Q1467" s="278"/>
      <c r="R1467" s="278"/>
      <c r="S1467" s="278"/>
      <c r="T1467" s="278"/>
      <c r="U1467" s="278"/>
      <c r="V1467" s="278"/>
      <c r="W1467" s="278"/>
      <c r="X1467" s="278"/>
      <c r="Y1467" s="278"/>
      <c r="Z1467" s="278"/>
    </row>
    <row r="1468" spans="1:26" ht="13.2">
      <c r="A1468" s="278" t="s">
        <v>2534</v>
      </c>
      <c r="B1468" s="281">
        <v>44722</v>
      </c>
      <c r="C1468" s="278" t="s">
        <v>3061</v>
      </c>
      <c r="D1468" s="278">
        <v>40</v>
      </c>
      <c r="E1468" s="278" t="s">
        <v>1931</v>
      </c>
      <c r="F1468" s="280"/>
      <c r="G1468" s="281">
        <v>44725</v>
      </c>
      <c r="H1468" s="278" t="s">
        <v>7</v>
      </c>
      <c r="I1468" s="4" t="s">
        <v>99</v>
      </c>
      <c r="J1468" s="278" t="s">
        <v>2512</v>
      </c>
      <c r="K1468" s="282">
        <f t="shared" si="15"/>
        <v>6</v>
      </c>
      <c r="L1468" s="278">
        <f t="shared" si="16"/>
        <v>2022</v>
      </c>
      <c r="M1468" s="282">
        <f t="shared" ca="1" si="17"/>
        <v>3</v>
      </c>
      <c r="N1468" s="282">
        <f>MONTH(Таблица10[[#This Row],[Дата погрузки]])</f>
        <v>6</v>
      </c>
      <c r="O1468" s="278" t="str">
        <f>Таблица10[[#This Row],[плательщик ЖД тариф]]</f>
        <v>ТрансКонтейнер</v>
      </c>
      <c r="P1468" s="278"/>
      <c r="Q1468" s="278"/>
      <c r="R1468" s="278"/>
      <c r="S1468" s="278"/>
      <c r="T1468" s="278"/>
      <c r="U1468" s="278"/>
      <c r="V1468" s="278"/>
      <c r="W1468" s="278"/>
      <c r="X1468" s="278"/>
      <c r="Y1468" s="278"/>
      <c r="Z1468" s="278"/>
    </row>
    <row r="1469" spans="1:26" ht="13.2">
      <c r="A1469" s="278" t="s">
        <v>2520</v>
      </c>
      <c r="B1469" s="281">
        <v>44722</v>
      </c>
      <c r="C1469" s="278" t="s">
        <v>3062</v>
      </c>
      <c r="D1469" s="278">
        <v>40</v>
      </c>
      <c r="E1469" s="278" t="s">
        <v>1468</v>
      </c>
      <c r="F1469" s="280">
        <v>0.54166666666666663</v>
      </c>
      <c r="G1469" s="281">
        <v>44731</v>
      </c>
      <c r="H1469" s="278" t="s">
        <v>7</v>
      </c>
      <c r="I1469" s="4" t="s">
        <v>99</v>
      </c>
      <c r="J1469" s="278" t="s">
        <v>2512</v>
      </c>
      <c r="K1469" s="282">
        <f t="shared" si="15"/>
        <v>6</v>
      </c>
      <c r="L1469" s="278">
        <f t="shared" si="16"/>
        <v>2022</v>
      </c>
      <c r="M1469" s="282">
        <f t="shared" ca="1" si="17"/>
        <v>9</v>
      </c>
      <c r="N1469" s="282">
        <f>MONTH(Таблица10[[#This Row],[Дата погрузки]])</f>
        <v>6</v>
      </c>
      <c r="O1469" s="278" t="str">
        <f>Таблица10[[#This Row],[плательщик ЖД тариф]]</f>
        <v>ТрансКонтейнер</v>
      </c>
      <c r="P1469" s="278"/>
      <c r="Q1469" s="278"/>
      <c r="R1469" s="278"/>
      <c r="S1469" s="278"/>
      <c r="T1469" s="278"/>
      <c r="U1469" s="278"/>
      <c r="V1469" s="278"/>
      <c r="W1469" s="278"/>
      <c r="X1469" s="278"/>
      <c r="Y1469" s="278"/>
      <c r="Z1469" s="278"/>
    </row>
    <row r="1470" spans="1:26" ht="13.2">
      <c r="A1470" s="278" t="s">
        <v>2514</v>
      </c>
      <c r="B1470" s="281">
        <v>44723</v>
      </c>
      <c r="C1470" s="278" t="s">
        <v>3063</v>
      </c>
      <c r="D1470" s="278">
        <v>40</v>
      </c>
      <c r="E1470" s="278" t="s">
        <v>3064</v>
      </c>
      <c r="F1470" s="280">
        <v>0.58333333333333337</v>
      </c>
      <c r="G1470" s="281">
        <v>44731</v>
      </c>
      <c r="H1470" s="278" t="s">
        <v>7</v>
      </c>
      <c r="I1470" s="4" t="s">
        <v>99</v>
      </c>
      <c r="J1470" s="278" t="s">
        <v>2512</v>
      </c>
      <c r="K1470" s="282">
        <f t="shared" si="15"/>
        <v>6</v>
      </c>
      <c r="L1470" s="278">
        <f t="shared" si="16"/>
        <v>2022</v>
      </c>
      <c r="M1470" s="282">
        <f t="shared" ca="1" si="17"/>
        <v>8</v>
      </c>
      <c r="N1470" s="282">
        <f>MONTH(Таблица10[[#This Row],[Дата погрузки]])</f>
        <v>6</v>
      </c>
      <c r="O1470" s="278" t="str">
        <f>Таблица10[[#This Row],[плательщик ЖД тариф]]</f>
        <v>ТрансКонтейнер</v>
      </c>
      <c r="P1470" s="278"/>
      <c r="Q1470" s="278"/>
      <c r="R1470" s="278"/>
      <c r="S1470" s="278"/>
      <c r="T1470" s="278"/>
      <c r="U1470" s="278"/>
      <c r="V1470" s="278"/>
      <c r="W1470" s="278"/>
      <c r="X1470" s="278"/>
      <c r="Y1470" s="278"/>
      <c r="Z1470" s="278"/>
    </row>
    <row r="1471" spans="1:26" ht="13.2">
      <c r="A1471" s="278" t="s">
        <v>2534</v>
      </c>
      <c r="B1471" s="281">
        <v>44723</v>
      </c>
      <c r="C1471" s="278" t="s">
        <v>3065</v>
      </c>
      <c r="D1471" s="278">
        <v>40</v>
      </c>
      <c r="E1471" s="278" t="s">
        <v>1507</v>
      </c>
      <c r="F1471" s="280"/>
      <c r="G1471" s="281">
        <v>44731</v>
      </c>
      <c r="H1471" s="278" t="s">
        <v>5</v>
      </c>
      <c r="I1471" s="278" t="s">
        <v>117</v>
      </c>
      <c r="J1471" s="278" t="s">
        <v>2512</v>
      </c>
      <c r="K1471" s="282">
        <f t="shared" si="15"/>
        <v>6</v>
      </c>
      <c r="L1471" s="278">
        <f t="shared" si="16"/>
        <v>2022</v>
      </c>
      <c r="M1471" s="282">
        <f t="shared" ca="1" si="17"/>
        <v>8</v>
      </c>
      <c r="N1471" s="282">
        <f>MONTH(Таблица10[[#This Row],[Дата погрузки]])</f>
        <v>6</v>
      </c>
      <c r="O1471" s="278" t="str">
        <f>Таблица10[[#This Row],[плательщик ЖД тариф]]</f>
        <v>Евросиб</v>
      </c>
      <c r="P1471" s="278"/>
      <c r="Q1471" s="278"/>
      <c r="R1471" s="278"/>
      <c r="S1471" s="278"/>
      <c r="T1471" s="278"/>
      <c r="U1471" s="278"/>
      <c r="V1471" s="278"/>
      <c r="W1471" s="278"/>
      <c r="X1471" s="278"/>
      <c r="Y1471" s="278"/>
      <c r="Z1471" s="278"/>
    </row>
    <row r="1472" spans="1:26" ht="13.2">
      <c r="A1472" s="278" t="s">
        <v>2514</v>
      </c>
      <c r="B1472" s="281">
        <v>44724</v>
      </c>
      <c r="C1472" s="278" t="s">
        <v>3066</v>
      </c>
      <c r="D1472" s="278">
        <v>40</v>
      </c>
      <c r="E1472" s="278" t="s">
        <v>3067</v>
      </c>
      <c r="F1472" s="280">
        <v>0.5</v>
      </c>
      <c r="G1472" s="281">
        <v>44731</v>
      </c>
      <c r="H1472" s="278" t="s">
        <v>7</v>
      </c>
      <c r="I1472" s="4" t="s">
        <v>99</v>
      </c>
      <c r="J1472" s="278" t="s">
        <v>2512</v>
      </c>
      <c r="K1472" s="282">
        <f t="shared" si="15"/>
        <v>6</v>
      </c>
      <c r="L1472" s="278">
        <f t="shared" si="16"/>
        <v>2022</v>
      </c>
      <c r="M1472" s="282">
        <f t="shared" ca="1" si="17"/>
        <v>7</v>
      </c>
      <c r="N1472" s="282">
        <f>MONTH(Таблица10[[#This Row],[Дата погрузки]])</f>
        <v>6</v>
      </c>
      <c r="O1472" s="278" t="str">
        <f>Таблица10[[#This Row],[плательщик ЖД тариф]]</f>
        <v>ТрансКонтейнер</v>
      </c>
      <c r="P1472" s="278"/>
      <c r="Q1472" s="278"/>
      <c r="R1472" s="278"/>
      <c r="S1472" s="278"/>
      <c r="T1472" s="278"/>
      <c r="U1472" s="278"/>
      <c r="V1472" s="278"/>
      <c r="W1472" s="278"/>
      <c r="X1472" s="278"/>
      <c r="Y1472" s="278"/>
      <c r="Z1472" s="278"/>
    </row>
    <row r="1473" spans="1:26" ht="13.2">
      <c r="A1473" s="278" t="s">
        <v>2514</v>
      </c>
      <c r="B1473" s="281">
        <v>44725</v>
      </c>
      <c r="C1473" s="278" t="s">
        <v>3068</v>
      </c>
      <c r="D1473" s="278">
        <v>40</v>
      </c>
      <c r="E1473" s="278" t="s">
        <v>3064</v>
      </c>
      <c r="F1473" s="280">
        <v>0.5</v>
      </c>
      <c r="G1473" s="281">
        <v>44729</v>
      </c>
      <c r="H1473" s="278" t="s">
        <v>7</v>
      </c>
      <c r="I1473" s="4" t="s">
        <v>99</v>
      </c>
      <c r="J1473" s="278" t="s">
        <v>2512</v>
      </c>
      <c r="K1473" s="282">
        <f t="shared" si="15"/>
        <v>6</v>
      </c>
      <c r="L1473" s="278">
        <f t="shared" si="16"/>
        <v>2022</v>
      </c>
      <c r="M1473" s="282">
        <f t="shared" ca="1" si="17"/>
        <v>4</v>
      </c>
      <c r="N1473" s="282">
        <f>MONTH(Таблица10[[#This Row],[Дата погрузки]])</f>
        <v>6</v>
      </c>
      <c r="O1473" s="278" t="str">
        <f>Таблица10[[#This Row],[плательщик ЖД тариф]]</f>
        <v>ТрансКонтейнер</v>
      </c>
      <c r="P1473" s="278"/>
      <c r="Q1473" s="278"/>
      <c r="R1473" s="278"/>
      <c r="S1473" s="278"/>
      <c r="T1473" s="278"/>
      <c r="U1473" s="278"/>
      <c r="V1473" s="278"/>
      <c r="W1473" s="278"/>
      <c r="X1473" s="278"/>
      <c r="Y1473" s="278"/>
      <c r="Z1473" s="278"/>
    </row>
    <row r="1474" spans="1:26" ht="13.2">
      <c r="A1474" s="278" t="s">
        <v>2798</v>
      </c>
      <c r="B1474" s="281">
        <v>44726</v>
      </c>
      <c r="C1474" s="278" t="s">
        <v>3069</v>
      </c>
      <c r="D1474" s="278">
        <v>40</v>
      </c>
      <c r="E1474" s="278" t="s">
        <v>1568</v>
      </c>
      <c r="F1474" s="280">
        <v>0.375</v>
      </c>
      <c r="G1474" s="281">
        <v>44729</v>
      </c>
      <c r="H1474" s="278" t="s">
        <v>7</v>
      </c>
      <c r="I1474" s="4" t="s">
        <v>99</v>
      </c>
      <c r="J1474" s="278" t="s">
        <v>2512</v>
      </c>
      <c r="K1474" s="282">
        <f t="shared" si="15"/>
        <v>6</v>
      </c>
      <c r="L1474" s="278">
        <f t="shared" si="16"/>
        <v>2022</v>
      </c>
      <c r="M1474" s="282">
        <f t="shared" ca="1" si="17"/>
        <v>3</v>
      </c>
      <c r="N1474" s="282">
        <f>MONTH(Таблица10[[#This Row],[Дата погрузки]])</f>
        <v>6</v>
      </c>
      <c r="O1474" s="278" t="str">
        <f>Таблица10[[#This Row],[плательщик ЖД тариф]]</f>
        <v>ТрансКонтейнер</v>
      </c>
      <c r="P1474" s="278"/>
      <c r="Q1474" s="278"/>
      <c r="R1474" s="278"/>
      <c r="S1474" s="278"/>
      <c r="T1474" s="278"/>
      <c r="U1474" s="278"/>
      <c r="V1474" s="278"/>
      <c r="W1474" s="278"/>
      <c r="X1474" s="278"/>
      <c r="Y1474" s="278"/>
      <c r="Z1474" s="278"/>
    </row>
    <row r="1475" spans="1:26" ht="13.2">
      <c r="A1475" s="278" t="s">
        <v>2798</v>
      </c>
      <c r="B1475" s="281">
        <v>44726</v>
      </c>
      <c r="C1475" s="278" t="s">
        <v>3070</v>
      </c>
      <c r="D1475" s="278">
        <v>40</v>
      </c>
      <c r="E1475" s="278" t="s">
        <v>1568</v>
      </c>
      <c r="F1475" s="280">
        <v>0.75</v>
      </c>
      <c r="G1475" s="281">
        <v>44729</v>
      </c>
      <c r="H1475" s="278" t="s">
        <v>7</v>
      </c>
      <c r="I1475" s="4" t="s">
        <v>99</v>
      </c>
      <c r="J1475" s="278" t="s">
        <v>2512</v>
      </c>
      <c r="K1475" s="282">
        <f t="shared" si="15"/>
        <v>6</v>
      </c>
      <c r="L1475" s="278">
        <f t="shared" si="16"/>
        <v>2022</v>
      </c>
      <c r="M1475" s="282">
        <f t="shared" ca="1" si="17"/>
        <v>3</v>
      </c>
      <c r="N1475" s="282">
        <f>MONTH(Таблица10[[#This Row],[Дата погрузки]])</f>
        <v>6</v>
      </c>
      <c r="O1475" s="278" t="str">
        <f>Таблица10[[#This Row],[плательщик ЖД тариф]]</f>
        <v>ТрансКонтейнер</v>
      </c>
      <c r="P1475" s="278"/>
      <c r="Q1475" s="278"/>
      <c r="R1475" s="278"/>
      <c r="S1475" s="278"/>
      <c r="T1475" s="278"/>
      <c r="U1475" s="278"/>
      <c r="V1475" s="278"/>
      <c r="W1475" s="278"/>
      <c r="X1475" s="278"/>
      <c r="Y1475" s="278"/>
      <c r="Z1475" s="278"/>
    </row>
    <row r="1476" spans="1:26" ht="13.2">
      <c r="A1476" s="278" t="s">
        <v>2509</v>
      </c>
      <c r="B1476" s="281">
        <v>44726</v>
      </c>
      <c r="C1476" s="278" t="s">
        <v>3071</v>
      </c>
      <c r="D1476" s="278">
        <v>40</v>
      </c>
      <c r="E1476" s="278" t="s">
        <v>3064</v>
      </c>
      <c r="F1476" s="280">
        <v>0.41666666666666669</v>
      </c>
      <c r="G1476" s="281">
        <v>44729</v>
      </c>
      <c r="H1476" s="278" t="s">
        <v>7</v>
      </c>
      <c r="I1476" s="4" t="s">
        <v>99</v>
      </c>
      <c r="J1476" s="278" t="s">
        <v>2512</v>
      </c>
      <c r="K1476" s="282">
        <f t="shared" si="15"/>
        <v>6</v>
      </c>
      <c r="L1476" s="278">
        <f t="shared" si="16"/>
        <v>2022</v>
      </c>
      <c r="M1476" s="282">
        <f t="shared" ca="1" si="17"/>
        <v>3</v>
      </c>
      <c r="N1476" s="282">
        <f>MONTH(Таблица10[[#This Row],[Дата погрузки]])</f>
        <v>6</v>
      </c>
      <c r="O1476" s="278" t="str">
        <f>Таблица10[[#This Row],[плательщик ЖД тариф]]</f>
        <v>ТрансКонтейнер</v>
      </c>
      <c r="P1476" s="278"/>
      <c r="Q1476" s="278"/>
      <c r="R1476" s="278"/>
      <c r="S1476" s="278"/>
      <c r="T1476" s="278"/>
      <c r="U1476" s="278"/>
      <c r="V1476" s="278"/>
      <c r="W1476" s="278"/>
      <c r="X1476" s="278"/>
      <c r="Y1476" s="278"/>
      <c r="Z1476" s="278"/>
    </row>
    <row r="1477" spans="1:26" ht="13.2">
      <c r="A1477" s="278" t="s">
        <v>2929</v>
      </c>
      <c r="B1477" s="281">
        <v>44726</v>
      </c>
      <c r="C1477" s="278" t="s">
        <v>3072</v>
      </c>
      <c r="D1477" s="278">
        <v>40</v>
      </c>
      <c r="E1477" s="278" t="s">
        <v>2209</v>
      </c>
      <c r="F1477" s="280">
        <v>0.625</v>
      </c>
      <c r="G1477" s="281">
        <v>44729</v>
      </c>
      <c r="H1477" s="278" t="s">
        <v>7</v>
      </c>
      <c r="I1477" s="4" t="s">
        <v>99</v>
      </c>
      <c r="J1477" s="278" t="s">
        <v>2512</v>
      </c>
      <c r="K1477" s="282">
        <f t="shared" si="15"/>
        <v>6</v>
      </c>
      <c r="L1477" s="278">
        <f t="shared" si="16"/>
        <v>2022</v>
      </c>
      <c r="M1477" s="282">
        <f t="shared" ca="1" si="17"/>
        <v>3</v>
      </c>
      <c r="N1477" s="282">
        <f>MONTH(Таблица10[[#This Row],[Дата погрузки]])</f>
        <v>6</v>
      </c>
      <c r="O1477" s="278" t="str">
        <f>Таблица10[[#This Row],[плательщик ЖД тариф]]</f>
        <v>ТрансКонтейнер</v>
      </c>
      <c r="P1477" s="278"/>
      <c r="Q1477" s="278"/>
      <c r="R1477" s="278"/>
      <c r="S1477" s="278"/>
      <c r="T1477" s="278"/>
      <c r="U1477" s="278"/>
      <c r="V1477" s="278"/>
      <c r="W1477" s="278"/>
      <c r="X1477" s="278"/>
      <c r="Y1477" s="278"/>
      <c r="Z1477" s="278"/>
    </row>
    <row r="1478" spans="1:26" ht="13.2">
      <c r="A1478" s="278" t="s">
        <v>2554</v>
      </c>
      <c r="B1478" s="281">
        <v>44726</v>
      </c>
      <c r="C1478" s="278" t="s">
        <v>3073</v>
      </c>
      <c r="D1478" s="278">
        <v>40</v>
      </c>
      <c r="E1478" s="278" t="s">
        <v>1568</v>
      </c>
      <c r="F1478" s="280">
        <v>0.375</v>
      </c>
      <c r="G1478" s="281">
        <v>44729</v>
      </c>
      <c r="H1478" s="278" t="s">
        <v>7</v>
      </c>
      <c r="I1478" s="4" t="s">
        <v>99</v>
      </c>
      <c r="J1478" s="278" t="s">
        <v>2512</v>
      </c>
      <c r="K1478" s="282">
        <f t="shared" si="15"/>
        <v>6</v>
      </c>
      <c r="L1478" s="278">
        <f t="shared" si="16"/>
        <v>2022</v>
      </c>
      <c r="M1478" s="282">
        <f t="shared" ca="1" si="17"/>
        <v>3</v>
      </c>
      <c r="N1478" s="282">
        <f>MONTH(Таблица10[[#This Row],[Дата погрузки]])</f>
        <v>6</v>
      </c>
      <c r="O1478" s="278" t="str">
        <f>Таблица10[[#This Row],[плательщик ЖД тариф]]</f>
        <v>ТрансКонтейнер</v>
      </c>
      <c r="P1478" s="278"/>
      <c r="Q1478" s="278"/>
      <c r="R1478" s="278"/>
      <c r="S1478" s="278"/>
      <c r="T1478" s="278"/>
      <c r="U1478" s="278"/>
      <c r="V1478" s="278"/>
      <c r="W1478" s="278"/>
      <c r="X1478" s="278"/>
      <c r="Y1478" s="278"/>
      <c r="Z1478" s="278"/>
    </row>
    <row r="1479" spans="1:26" ht="13.2">
      <c r="A1479" s="278" t="s">
        <v>2509</v>
      </c>
      <c r="B1479" s="281">
        <v>44727</v>
      </c>
      <c r="C1479" s="278" t="s">
        <v>3074</v>
      </c>
      <c r="D1479" s="278">
        <v>40</v>
      </c>
      <c r="E1479" s="278" t="s">
        <v>2218</v>
      </c>
      <c r="F1479" s="280">
        <v>0.41666666666666669</v>
      </c>
      <c r="G1479" s="281">
        <v>44731</v>
      </c>
      <c r="H1479" s="278" t="s">
        <v>2511</v>
      </c>
      <c r="I1479" s="278" t="s">
        <v>115</v>
      </c>
      <c r="J1479" s="278" t="s">
        <v>2512</v>
      </c>
      <c r="K1479" s="282">
        <f t="shared" si="15"/>
        <v>6</v>
      </c>
      <c r="L1479" s="278">
        <f t="shared" si="16"/>
        <v>2022</v>
      </c>
      <c r="M1479" s="282">
        <f t="shared" ca="1" si="17"/>
        <v>4</v>
      </c>
      <c r="N1479" s="282">
        <f>MONTH(Таблица10[[#This Row],[Дата погрузки]])</f>
        <v>6</v>
      </c>
      <c r="O1479" s="278" t="str">
        <f>Таблица10[[#This Row],[плательщик ЖД тариф]]</f>
        <v>РЖД БА</v>
      </c>
      <c r="P1479" s="278"/>
      <c r="Q1479" s="278"/>
      <c r="R1479" s="278"/>
      <c r="S1479" s="278"/>
      <c r="T1479" s="278"/>
      <c r="U1479" s="278"/>
      <c r="V1479" s="278"/>
      <c r="W1479" s="278"/>
      <c r="X1479" s="278"/>
      <c r="Y1479" s="278"/>
      <c r="Z1479" s="278"/>
    </row>
    <row r="1480" spans="1:26" ht="13.2">
      <c r="A1480" s="278" t="s">
        <v>2534</v>
      </c>
      <c r="B1480" s="281">
        <v>44727</v>
      </c>
      <c r="C1480" s="278" t="s">
        <v>3075</v>
      </c>
      <c r="D1480" s="278">
        <v>40</v>
      </c>
      <c r="E1480" s="278" t="s">
        <v>2183</v>
      </c>
      <c r="F1480" s="280"/>
      <c r="G1480" s="281">
        <v>44729</v>
      </c>
      <c r="H1480" s="278" t="s">
        <v>7</v>
      </c>
      <c r="I1480" s="4" t="s">
        <v>99</v>
      </c>
      <c r="J1480" s="278" t="s">
        <v>2512</v>
      </c>
      <c r="K1480" s="282">
        <f t="shared" si="15"/>
        <v>6</v>
      </c>
      <c r="L1480" s="278">
        <f t="shared" si="16"/>
        <v>2022</v>
      </c>
      <c r="M1480" s="282">
        <f t="shared" ca="1" si="17"/>
        <v>2</v>
      </c>
      <c r="N1480" s="282">
        <f>MONTH(Таблица10[[#This Row],[Дата погрузки]])</f>
        <v>6</v>
      </c>
      <c r="O1480" s="278" t="str">
        <f>Таблица10[[#This Row],[плательщик ЖД тариф]]</f>
        <v>ТрансКонтейнер</v>
      </c>
      <c r="P1480" s="278"/>
      <c r="Q1480" s="278"/>
      <c r="R1480" s="278"/>
      <c r="S1480" s="278"/>
      <c r="T1480" s="278"/>
      <c r="U1480" s="278"/>
      <c r="V1480" s="278"/>
      <c r="W1480" s="278"/>
      <c r="X1480" s="278"/>
      <c r="Y1480" s="278"/>
      <c r="Z1480" s="278"/>
    </row>
    <row r="1481" spans="1:26" ht="13.2">
      <c r="A1481" s="278" t="s">
        <v>2609</v>
      </c>
      <c r="B1481" s="281">
        <v>44727</v>
      </c>
      <c r="C1481" s="278" t="s">
        <v>3076</v>
      </c>
      <c r="D1481" s="278">
        <v>40</v>
      </c>
      <c r="E1481" s="278" t="s">
        <v>1468</v>
      </c>
      <c r="F1481" s="280">
        <v>0.33333333333333331</v>
      </c>
      <c r="G1481" s="281">
        <v>44729</v>
      </c>
      <c r="H1481" s="278" t="s">
        <v>7</v>
      </c>
      <c r="I1481" s="4" t="s">
        <v>99</v>
      </c>
      <c r="J1481" s="278" t="s">
        <v>2512</v>
      </c>
      <c r="K1481" s="282">
        <f t="shared" si="15"/>
        <v>6</v>
      </c>
      <c r="L1481" s="278">
        <f t="shared" si="16"/>
        <v>2022</v>
      </c>
      <c r="M1481" s="282">
        <f t="shared" ca="1" si="17"/>
        <v>2</v>
      </c>
      <c r="N1481" s="282">
        <f>MONTH(Таблица10[[#This Row],[Дата погрузки]])</f>
        <v>6</v>
      </c>
      <c r="O1481" s="278" t="str">
        <f>Таблица10[[#This Row],[плательщик ЖД тариф]]</f>
        <v>ТрансКонтейнер</v>
      </c>
      <c r="P1481" s="278"/>
      <c r="Q1481" s="278"/>
      <c r="R1481" s="278"/>
      <c r="S1481" s="278"/>
      <c r="T1481" s="278"/>
      <c r="U1481" s="278"/>
      <c r="V1481" s="278"/>
      <c r="W1481" s="278"/>
      <c r="X1481" s="278"/>
      <c r="Y1481" s="278"/>
      <c r="Z1481" s="278"/>
    </row>
    <row r="1482" spans="1:26" ht="13.2">
      <c r="A1482" s="278" t="s">
        <v>2520</v>
      </c>
      <c r="B1482" s="281">
        <v>44727</v>
      </c>
      <c r="C1482" s="278" t="s">
        <v>3077</v>
      </c>
      <c r="D1482" s="278">
        <v>40</v>
      </c>
      <c r="E1482" s="278" t="s">
        <v>1537</v>
      </c>
      <c r="F1482" s="280">
        <v>0.54166666666666663</v>
      </c>
      <c r="G1482" s="281">
        <v>44729</v>
      </c>
      <c r="H1482" s="278" t="s">
        <v>7</v>
      </c>
      <c r="I1482" s="4" t="s">
        <v>99</v>
      </c>
      <c r="J1482" s="278" t="s">
        <v>2512</v>
      </c>
      <c r="K1482" s="282">
        <f t="shared" si="15"/>
        <v>6</v>
      </c>
      <c r="L1482" s="278">
        <f t="shared" si="16"/>
        <v>2022</v>
      </c>
      <c r="M1482" s="282">
        <f t="shared" ca="1" si="17"/>
        <v>2</v>
      </c>
      <c r="N1482" s="282">
        <f>MONTH(Таблица10[[#This Row],[Дата погрузки]])</f>
        <v>6</v>
      </c>
      <c r="O1482" s="278" t="str">
        <f>Таблица10[[#This Row],[плательщик ЖД тариф]]</f>
        <v>ТрансКонтейнер</v>
      </c>
      <c r="P1482" s="278"/>
      <c r="Q1482" s="278"/>
      <c r="R1482" s="278"/>
      <c r="S1482" s="278"/>
      <c r="T1482" s="278"/>
      <c r="U1482" s="278"/>
      <c r="V1482" s="278"/>
      <c r="W1482" s="278"/>
      <c r="X1482" s="278"/>
      <c r="Y1482" s="278"/>
      <c r="Z1482" s="278"/>
    </row>
    <row r="1483" spans="1:26" ht="13.2">
      <c r="A1483" s="278" t="s">
        <v>2798</v>
      </c>
      <c r="B1483" s="281">
        <v>44728</v>
      </c>
      <c r="C1483" s="278" t="s">
        <v>3078</v>
      </c>
      <c r="D1483" s="278">
        <v>40</v>
      </c>
      <c r="E1483" s="278" t="s">
        <v>1468</v>
      </c>
      <c r="F1483" s="280">
        <v>0.25</v>
      </c>
      <c r="G1483" s="281">
        <v>44733</v>
      </c>
      <c r="H1483" s="278" t="s">
        <v>7</v>
      </c>
      <c r="I1483" s="4" t="s">
        <v>99</v>
      </c>
      <c r="J1483" s="278" t="s">
        <v>2512</v>
      </c>
      <c r="K1483" s="282">
        <f t="shared" si="15"/>
        <v>6</v>
      </c>
      <c r="L1483" s="278">
        <f t="shared" si="16"/>
        <v>2022</v>
      </c>
      <c r="M1483" s="282">
        <f t="shared" ca="1" si="17"/>
        <v>5</v>
      </c>
      <c r="N1483" s="282">
        <f>MONTH(Таблица10[[#This Row],[Дата погрузки]])</f>
        <v>6</v>
      </c>
      <c r="O1483" s="278" t="str">
        <f>Таблица10[[#This Row],[плательщик ЖД тариф]]</f>
        <v>ТрансКонтейнер</v>
      </c>
      <c r="P1483" s="278"/>
      <c r="Q1483" s="278"/>
      <c r="R1483" s="278"/>
      <c r="S1483" s="278"/>
      <c r="T1483" s="278"/>
      <c r="U1483" s="278"/>
      <c r="V1483" s="278"/>
      <c r="W1483" s="278"/>
      <c r="X1483" s="278"/>
      <c r="Y1483" s="278"/>
      <c r="Z1483" s="278"/>
    </row>
    <row r="1484" spans="1:26" ht="13.2">
      <c r="A1484" s="278" t="s">
        <v>2929</v>
      </c>
      <c r="B1484" s="281">
        <v>44728</v>
      </c>
      <c r="C1484" s="278" t="s">
        <v>3079</v>
      </c>
      <c r="D1484" s="278">
        <v>40</v>
      </c>
      <c r="E1484" s="278" t="s">
        <v>1468</v>
      </c>
      <c r="F1484" s="280">
        <v>0.375</v>
      </c>
      <c r="G1484" s="281">
        <v>44733</v>
      </c>
      <c r="H1484" s="278" t="s">
        <v>7</v>
      </c>
      <c r="I1484" s="4" t="s">
        <v>99</v>
      </c>
      <c r="J1484" s="278" t="s">
        <v>2512</v>
      </c>
      <c r="K1484" s="282">
        <f t="shared" si="15"/>
        <v>6</v>
      </c>
      <c r="L1484" s="278">
        <f t="shared" si="16"/>
        <v>2022</v>
      </c>
      <c r="M1484" s="282">
        <f t="shared" ca="1" si="17"/>
        <v>5</v>
      </c>
      <c r="N1484" s="282">
        <f>MONTH(Таблица10[[#This Row],[Дата погрузки]])</f>
        <v>6</v>
      </c>
      <c r="O1484" s="278" t="str">
        <f>Таблица10[[#This Row],[плательщик ЖД тариф]]</f>
        <v>ТрансКонтейнер</v>
      </c>
      <c r="P1484" s="278"/>
      <c r="Q1484" s="278"/>
      <c r="R1484" s="278"/>
      <c r="S1484" s="278"/>
      <c r="T1484" s="278"/>
      <c r="U1484" s="278"/>
      <c r="V1484" s="278"/>
      <c r="W1484" s="278"/>
      <c r="X1484" s="278"/>
      <c r="Y1484" s="278"/>
      <c r="Z1484" s="278"/>
    </row>
    <row r="1485" spans="1:26" ht="13.2">
      <c r="A1485" s="278" t="s">
        <v>2534</v>
      </c>
      <c r="B1485" s="281">
        <v>44728</v>
      </c>
      <c r="C1485" s="278" t="s">
        <v>3080</v>
      </c>
      <c r="D1485" s="278">
        <v>40</v>
      </c>
      <c r="E1485" s="278" t="s">
        <v>1468</v>
      </c>
      <c r="F1485" s="280"/>
      <c r="G1485" s="281">
        <v>44733</v>
      </c>
      <c r="H1485" s="278" t="s">
        <v>7</v>
      </c>
      <c r="I1485" s="4" t="s">
        <v>99</v>
      </c>
      <c r="J1485" s="278" t="s">
        <v>2512</v>
      </c>
      <c r="K1485" s="282">
        <f t="shared" si="15"/>
        <v>6</v>
      </c>
      <c r="L1485" s="278">
        <f t="shared" si="16"/>
        <v>2022</v>
      </c>
      <c r="M1485" s="282">
        <f t="shared" ca="1" si="17"/>
        <v>5</v>
      </c>
      <c r="N1485" s="282">
        <f>MONTH(Таблица10[[#This Row],[Дата погрузки]])</f>
        <v>6</v>
      </c>
      <c r="O1485" s="278" t="str">
        <f>Таблица10[[#This Row],[плательщик ЖД тариф]]</f>
        <v>ТрансКонтейнер</v>
      </c>
      <c r="P1485" s="278"/>
      <c r="Q1485" s="278"/>
      <c r="R1485" s="278"/>
      <c r="S1485" s="278"/>
      <c r="T1485" s="278"/>
      <c r="U1485" s="278"/>
      <c r="V1485" s="278"/>
      <c r="W1485" s="278"/>
      <c r="X1485" s="278"/>
      <c r="Y1485" s="278"/>
      <c r="Z1485" s="278"/>
    </row>
    <row r="1486" spans="1:26" ht="13.2">
      <c r="A1486" s="278" t="s">
        <v>2534</v>
      </c>
      <c r="B1486" s="281">
        <v>44728</v>
      </c>
      <c r="C1486" s="278" t="s">
        <v>3081</v>
      </c>
      <c r="D1486" s="278">
        <v>40</v>
      </c>
      <c r="E1486" s="278" t="s">
        <v>1468</v>
      </c>
      <c r="F1486" s="280"/>
      <c r="G1486" s="281">
        <v>44733</v>
      </c>
      <c r="H1486" s="278" t="s">
        <v>7</v>
      </c>
      <c r="I1486" s="4" t="s">
        <v>99</v>
      </c>
      <c r="J1486" s="278" t="s">
        <v>2512</v>
      </c>
      <c r="K1486" s="282">
        <f t="shared" si="15"/>
        <v>6</v>
      </c>
      <c r="L1486" s="278">
        <f t="shared" si="16"/>
        <v>2022</v>
      </c>
      <c r="M1486" s="282">
        <f t="shared" ca="1" si="17"/>
        <v>5</v>
      </c>
      <c r="N1486" s="282">
        <f>MONTH(Таблица10[[#This Row],[Дата погрузки]])</f>
        <v>6</v>
      </c>
      <c r="O1486" s="278" t="str">
        <f>Таблица10[[#This Row],[плательщик ЖД тариф]]</f>
        <v>ТрансКонтейнер</v>
      </c>
      <c r="P1486" s="278"/>
      <c r="Q1486" s="278"/>
      <c r="R1486" s="278"/>
      <c r="S1486" s="278"/>
      <c r="T1486" s="278"/>
      <c r="U1486" s="278"/>
      <c r="V1486" s="278"/>
      <c r="W1486" s="278"/>
      <c r="X1486" s="278"/>
      <c r="Y1486" s="278"/>
      <c r="Z1486" s="278"/>
    </row>
    <row r="1487" spans="1:26" ht="13.2">
      <c r="A1487" s="278" t="s">
        <v>2534</v>
      </c>
      <c r="B1487" s="281">
        <v>44728</v>
      </c>
      <c r="C1487" s="278" t="s">
        <v>3082</v>
      </c>
      <c r="D1487" s="278">
        <v>40</v>
      </c>
      <c r="E1487" s="278" t="s">
        <v>1468</v>
      </c>
      <c r="F1487" s="280"/>
      <c r="G1487" s="281">
        <v>44733</v>
      </c>
      <c r="H1487" s="278" t="s">
        <v>7</v>
      </c>
      <c r="I1487" s="4" t="s">
        <v>99</v>
      </c>
      <c r="J1487" s="278" t="s">
        <v>2512</v>
      </c>
      <c r="K1487" s="282">
        <f t="shared" si="15"/>
        <v>6</v>
      </c>
      <c r="L1487" s="278">
        <f t="shared" si="16"/>
        <v>2022</v>
      </c>
      <c r="M1487" s="282">
        <f t="shared" ca="1" si="17"/>
        <v>5</v>
      </c>
      <c r="N1487" s="282">
        <f>MONTH(Таблица10[[#This Row],[Дата погрузки]])</f>
        <v>6</v>
      </c>
      <c r="O1487" s="278" t="str">
        <f>Таблица10[[#This Row],[плательщик ЖД тариф]]</f>
        <v>ТрансКонтейнер</v>
      </c>
      <c r="P1487" s="278"/>
      <c r="Q1487" s="278"/>
      <c r="R1487" s="278"/>
      <c r="S1487" s="278"/>
      <c r="T1487" s="278"/>
      <c r="U1487" s="278"/>
      <c r="V1487" s="278"/>
      <c r="W1487" s="278"/>
      <c r="X1487" s="278"/>
      <c r="Y1487" s="278"/>
      <c r="Z1487" s="278"/>
    </row>
    <row r="1488" spans="1:26" ht="13.2">
      <c r="A1488" s="278" t="s">
        <v>2520</v>
      </c>
      <c r="B1488" s="281">
        <v>44728</v>
      </c>
      <c r="C1488" s="278" t="s">
        <v>3083</v>
      </c>
      <c r="D1488" s="278">
        <v>40</v>
      </c>
      <c r="E1488" s="278" t="s">
        <v>1468</v>
      </c>
      <c r="F1488" s="280">
        <v>0.54166666666666663</v>
      </c>
      <c r="G1488" s="281">
        <v>44733</v>
      </c>
      <c r="H1488" s="278" t="s">
        <v>7</v>
      </c>
      <c r="I1488" s="4" t="s">
        <v>99</v>
      </c>
      <c r="J1488" s="278" t="s">
        <v>2512</v>
      </c>
      <c r="K1488" s="282">
        <f t="shared" si="15"/>
        <v>6</v>
      </c>
      <c r="L1488" s="278">
        <f t="shared" si="16"/>
        <v>2022</v>
      </c>
      <c r="M1488" s="282">
        <f t="shared" ca="1" si="17"/>
        <v>5</v>
      </c>
      <c r="N1488" s="282">
        <f>MONTH(Таблица10[[#This Row],[Дата погрузки]])</f>
        <v>6</v>
      </c>
      <c r="O1488" s="278" t="str">
        <f>Таблица10[[#This Row],[плательщик ЖД тариф]]</f>
        <v>ТрансКонтейнер</v>
      </c>
      <c r="P1488" s="278"/>
      <c r="Q1488" s="278"/>
      <c r="R1488" s="278"/>
      <c r="S1488" s="278"/>
      <c r="T1488" s="278"/>
      <c r="U1488" s="278"/>
      <c r="V1488" s="278"/>
      <c r="W1488" s="278"/>
      <c r="X1488" s="278"/>
      <c r="Y1488" s="278"/>
      <c r="Z1488" s="278"/>
    </row>
    <row r="1489" spans="1:26" ht="13.2">
      <c r="A1489" s="278" t="s">
        <v>2929</v>
      </c>
      <c r="B1489" s="281">
        <v>44728</v>
      </c>
      <c r="C1489" s="278" t="s">
        <v>3084</v>
      </c>
      <c r="D1489" s="278">
        <v>40</v>
      </c>
      <c r="E1489" s="278" t="s">
        <v>2224</v>
      </c>
      <c r="F1489" s="280">
        <v>0.58333333333333337</v>
      </c>
      <c r="G1489" s="281">
        <v>44731</v>
      </c>
      <c r="H1489" s="278" t="s">
        <v>5</v>
      </c>
      <c r="I1489" s="278" t="s">
        <v>117</v>
      </c>
      <c r="J1489" s="278" t="s">
        <v>2512</v>
      </c>
      <c r="K1489" s="282">
        <f t="shared" si="15"/>
        <v>6</v>
      </c>
      <c r="L1489" s="278">
        <f t="shared" si="16"/>
        <v>2022</v>
      </c>
      <c r="M1489" s="282">
        <f t="shared" ca="1" si="17"/>
        <v>3</v>
      </c>
      <c r="N1489" s="282">
        <f>MONTH(Таблица10[[#This Row],[Дата погрузки]])</f>
        <v>6</v>
      </c>
      <c r="O1489" s="278" t="str">
        <f>Таблица10[[#This Row],[плательщик ЖД тариф]]</f>
        <v>Евросиб</v>
      </c>
      <c r="P1489" s="278"/>
      <c r="Q1489" s="278"/>
      <c r="R1489" s="278"/>
      <c r="S1489" s="278"/>
      <c r="T1489" s="278"/>
      <c r="U1489" s="278"/>
      <c r="V1489" s="278"/>
      <c r="W1489" s="278"/>
      <c r="X1489" s="278"/>
      <c r="Y1489" s="278"/>
      <c r="Z1489" s="278"/>
    </row>
    <row r="1490" spans="1:26" ht="13.2">
      <c r="A1490" s="278" t="s">
        <v>2798</v>
      </c>
      <c r="B1490" s="281">
        <v>44729</v>
      </c>
      <c r="C1490" s="278" t="s">
        <v>3085</v>
      </c>
      <c r="D1490" s="278">
        <v>40</v>
      </c>
      <c r="E1490" s="278" t="s">
        <v>2158</v>
      </c>
      <c r="F1490" s="280">
        <v>0.29166666666666669</v>
      </c>
      <c r="G1490" s="281">
        <v>44731</v>
      </c>
      <c r="H1490" s="278" t="s">
        <v>5</v>
      </c>
      <c r="I1490" s="278" t="s">
        <v>117</v>
      </c>
      <c r="J1490" s="278" t="s">
        <v>2512</v>
      </c>
      <c r="K1490" s="282">
        <f t="shared" si="15"/>
        <v>6</v>
      </c>
      <c r="L1490" s="278">
        <f t="shared" si="16"/>
        <v>2022</v>
      </c>
      <c r="M1490" s="282">
        <f t="shared" ca="1" si="17"/>
        <v>2</v>
      </c>
      <c r="N1490" s="282">
        <f>MONTH(Таблица10[[#This Row],[Дата погрузки]])</f>
        <v>6</v>
      </c>
      <c r="O1490" s="278" t="str">
        <f>Таблица10[[#This Row],[плательщик ЖД тариф]]</f>
        <v>Евросиб</v>
      </c>
      <c r="P1490" s="278"/>
      <c r="Q1490" s="278"/>
      <c r="R1490" s="278"/>
      <c r="S1490" s="278"/>
      <c r="T1490" s="278"/>
      <c r="U1490" s="278"/>
      <c r="V1490" s="278"/>
      <c r="W1490" s="278"/>
      <c r="X1490" s="278"/>
      <c r="Y1490" s="278"/>
      <c r="Z1490" s="278"/>
    </row>
    <row r="1491" spans="1:26" ht="13.2">
      <c r="A1491" s="278" t="s">
        <v>2554</v>
      </c>
      <c r="B1491" s="281">
        <v>44729</v>
      </c>
      <c r="C1491" s="278" t="s">
        <v>3086</v>
      </c>
      <c r="D1491" s="278">
        <v>40</v>
      </c>
      <c r="E1491" s="278" t="s">
        <v>2224</v>
      </c>
      <c r="F1491" s="280">
        <v>0.41666666666666669</v>
      </c>
      <c r="G1491" s="281">
        <v>44731</v>
      </c>
      <c r="H1491" s="278" t="s">
        <v>5</v>
      </c>
      <c r="I1491" s="278" t="s">
        <v>117</v>
      </c>
      <c r="J1491" s="278" t="s">
        <v>2512</v>
      </c>
      <c r="K1491" s="282">
        <f t="shared" si="15"/>
        <v>6</v>
      </c>
      <c r="L1491" s="278">
        <f t="shared" si="16"/>
        <v>2022</v>
      </c>
      <c r="M1491" s="282">
        <f t="shared" ca="1" si="17"/>
        <v>2</v>
      </c>
      <c r="N1491" s="282">
        <f>MONTH(Таблица10[[#This Row],[Дата погрузки]])</f>
        <v>6</v>
      </c>
      <c r="O1491" s="278" t="str">
        <f>Таблица10[[#This Row],[плательщик ЖД тариф]]</f>
        <v>Евросиб</v>
      </c>
      <c r="P1491" s="278"/>
      <c r="Q1491" s="278"/>
      <c r="R1491" s="278"/>
      <c r="S1491" s="278"/>
      <c r="T1491" s="278"/>
      <c r="U1491" s="278"/>
      <c r="V1491" s="278"/>
      <c r="W1491" s="278"/>
      <c r="X1491" s="278"/>
      <c r="Y1491" s="278"/>
      <c r="Z1491" s="278"/>
    </row>
    <row r="1492" spans="1:26" ht="13.2">
      <c r="A1492" s="278" t="s">
        <v>2530</v>
      </c>
      <c r="B1492" s="281">
        <v>44729</v>
      </c>
      <c r="C1492" s="278" t="s">
        <v>3087</v>
      </c>
      <c r="D1492" s="278">
        <v>40</v>
      </c>
      <c r="E1492" s="278" t="s">
        <v>1507</v>
      </c>
      <c r="F1492" s="280"/>
      <c r="G1492" s="281">
        <v>44734</v>
      </c>
      <c r="H1492" s="278" t="s">
        <v>5</v>
      </c>
      <c r="I1492" s="278" t="s">
        <v>117</v>
      </c>
      <c r="J1492" s="278" t="s">
        <v>2512</v>
      </c>
      <c r="K1492" s="282">
        <f t="shared" si="15"/>
        <v>6</v>
      </c>
      <c r="L1492" s="278">
        <f t="shared" si="16"/>
        <v>2022</v>
      </c>
      <c r="M1492" s="282">
        <f t="shared" ca="1" si="17"/>
        <v>5</v>
      </c>
      <c r="N1492" s="282">
        <f>MONTH(Таблица10[[#This Row],[Дата погрузки]])</f>
        <v>6</v>
      </c>
      <c r="O1492" s="278" t="str">
        <f>Таблица10[[#This Row],[плательщик ЖД тариф]]</f>
        <v>Евросиб</v>
      </c>
      <c r="P1492" s="278"/>
      <c r="Q1492" s="278"/>
      <c r="R1492" s="278"/>
      <c r="S1492" s="278"/>
      <c r="T1492" s="278"/>
      <c r="U1492" s="278"/>
      <c r="V1492" s="278"/>
      <c r="W1492" s="278"/>
      <c r="X1492" s="278"/>
      <c r="Y1492" s="278"/>
      <c r="Z1492" s="278"/>
    </row>
    <row r="1493" spans="1:26" ht="13.2">
      <c r="A1493" s="278" t="s">
        <v>2530</v>
      </c>
      <c r="B1493" s="281">
        <v>44729</v>
      </c>
      <c r="C1493" s="278" t="s">
        <v>3088</v>
      </c>
      <c r="D1493" s="278">
        <v>40</v>
      </c>
      <c r="E1493" s="278" t="s">
        <v>1507</v>
      </c>
      <c r="F1493" s="280"/>
      <c r="G1493" s="281">
        <v>44731</v>
      </c>
      <c r="H1493" s="278" t="s">
        <v>5</v>
      </c>
      <c r="I1493" s="278" t="s">
        <v>117</v>
      </c>
      <c r="J1493" s="278" t="s">
        <v>2512</v>
      </c>
      <c r="K1493" s="282">
        <f t="shared" si="15"/>
        <v>6</v>
      </c>
      <c r="L1493" s="278">
        <f t="shared" si="16"/>
        <v>2022</v>
      </c>
      <c r="M1493" s="282">
        <f t="shared" ca="1" si="17"/>
        <v>2</v>
      </c>
      <c r="N1493" s="282">
        <f>MONTH(Таблица10[[#This Row],[Дата погрузки]])</f>
        <v>6</v>
      </c>
      <c r="O1493" s="278" t="str">
        <f>Таблица10[[#This Row],[плательщик ЖД тариф]]</f>
        <v>Евросиб</v>
      </c>
      <c r="P1493" s="278"/>
      <c r="Q1493" s="278"/>
      <c r="R1493" s="278"/>
      <c r="S1493" s="278"/>
      <c r="T1493" s="278"/>
      <c r="U1493" s="278"/>
      <c r="V1493" s="278"/>
      <c r="W1493" s="278"/>
      <c r="X1493" s="278"/>
      <c r="Y1493" s="278"/>
      <c r="Z1493" s="278"/>
    </row>
    <row r="1494" spans="1:26" ht="13.2">
      <c r="A1494" s="278" t="s">
        <v>2527</v>
      </c>
      <c r="B1494" s="281">
        <v>44729</v>
      </c>
      <c r="C1494" s="278" t="s">
        <v>3089</v>
      </c>
      <c r="D1494" s="278">
        <v>40</v>
      </c>
      <c r="E1494" s="278" t="s">
        <v>2224</v>
      </c>
      <c r="F1494" s="280">
        <v>0.41666666666666669</v>
      </c>
      <c r="G1494" s="281">
        <v>44731</v>
      </c>
      <c r="H1494" s="278" t="s">
        <v>5</v>
      </c>
      <c r="I1494" s="278" t="s">
        <v>117</v>
      </c>
      <c r="J1494" s="278" t="s">
        <v>2512</v>
      </c>
      <c r="K1494" s="282">
        <f t="shared" si="15"/>
        <v>6</v>
      </c>
      <c r="L1494" s="278">
        <f t="shared" si="16"/>
        <v>2022</v>
      </c>
      <c r="M1494" s="282">
        <f t="shared" ca="1" si="17"/>
        <v>2</v>
      </c>
      <c r="N1494" s="282">
        <f>MONTH(Таблица10[[#This Row],[Дата погрузки]])</f>
        <v>6</v>
      </c>
      <c r="O1494" s="278" t="str">
        <f>Таблица10[[#This Row],[плательщик ЖД тариф]]</f>
        <v>Евросиб</v>
      </c>
      <c r="P1494" s="278"/>
      <c r="Q1494" s="278"/>
      <c r="R1494" s="278"/>
      <c r="S1494" s="278"/>
      <c r="T1494" s="278"/>
      <c r="U1494" s="278"/>
      <c r="V1494" s="278"/>
      <c r="W1494" s="278"/>
      <c r="X1494" s="278"/>
      <c r="Y1494" s="278"/>
      <c r="Z1494" s="278"/>
    </row>
    <row r="1495" spans="1:26" ht="13.2">
      <c r="A1495" s="278" t="s">
        <v>2576</v>
      </c>
      <c r="B1495" s="281">
        <v>44729</v>
      </c>
      <c r="C1495" s="278" t="s">
        <v>3090</v>
      </c>
      <c r="D1495" s="278">
        <v>40</v>
      </c>
      <c r="E1495" s="278" t="s">
        <v>2224</v>
      </c>
      <c r="F1495" s="280">
        <v>0.5</v>
      </c>
      <c r="G1495" s="281">
        <v>44731</v>
      </c>
      <c r="H1495" s="278" t="s">
        <v>5</v>
      </c>
      <c r="I1495" s="278" t="s">
        <v>117</v>
      </c>
      <c r="J1495" s="278" t="s">
        <v>2512</v>
      </c>
      <c r="K1495" s="282">
        <f t="shared" si="15"/>
        <v>6</v>
      </c>
      <c r="L1495" s="278">
        <f t="shared" si="16"/>
        <v>2022</v>
      </c>
      <c r="M1495" s="282">
        <f t="shared" ca="1" si="17"/>
        <v>2</v>
      </c>
      <c r="N1495" s="282">
        <f>MONTH(Таблица10[[#This Row],[Дата погрузки]])</f>
        <v>6</v>
      </c>
      <c r="O1495" s="278" t="str">
        <f>Таблица10[[#This Row],[плательщик ЖД тариф]]</f>
        <v>Евросиб</v>
      </c>
      <c r="P1495" s="278"/>
      <c r="Q1495" s="278"/>
      <c r="R1495" s="278"/>
      <c r="S1495" s="278"/>
      <c r="T1495" s="278"/>
      <c r="U1495" s="278"/>
      <c r="V1495" s="278"/>
      <c r="W1495" s="278"/>
      <c r="X1495" s="278"/>
      <c r="Y1495" s="278"/>
      <c r="Z1495" s="278"/>
    </row>
    <row r="1496" spans="1:26" ht="13.2">
      <c r="A1496" s="278" t="s">
        <v>2798</v>
      </c>
      <c r="B1496" s="281">
        <v>44730</v>
      </c>
      <c r="C1496" s="278" t="s">
        <v>3091</v>
      </c>
      <c r="D1496" s="278">
        <v>40</v>
      </c>
      <c r="E1496" s="278" t="s">
        <v>1507</v>
      </c>
      <c r="F1496" s="280">
        <v>0.20833333333333334</v>
      </c>
      <c r="G1496" s="281">
        <v>44734</v>
      </c>
      <c r="H1496" s="278" t="s">
        <v>5</v>
      </c>
      <c r="I1496" s="278" t="s">
        <v>117</v>
      </c>
      <c r="J1496" s="278" t="s">
        <v>2512</v>
      </c>
      <c r="K1496" s="282">
        <f t="shared" si="15"/>
        <v>6</v>
      </c>
      <c r="L1496" s="278">
        <f t="shared" si="16"/>
        <v>2022</v>
      </c>
      <c r="M1496" s="282">
        <f t="shared" ca="1" si="17"/>
        <v>4</v>
      </c>
      <c r="N1496" s="282">
        <f>MONTH(Таблица10[[#This Row],[Дата погрузки]])</f>
        <v>6</v>
      </c>
      <c r="O1496" s="278" t="str">
        <f>Таблица10[[#This Row],[плательщик ЖД тариф]]</f>
        <v>Евросиб</v>
      </c>
      <c r="P1496" s="278"/>
      <c r="Q1496" s="278"/>
      <c r="R1496" s="278"/>
      <c r="S1496" s="278"/>
      <c r="T1496" s="278"/>
      <c r="U1496" s="278"/>
      <c r="V1496" s="278"/>
      <c r="W1496" s="278"/>
      <c r="X1496" s="278"/>
      <c r="Y1496" s="278"/>
      <c r="Z1496" s="278"/>
    </row>
    <row r="1497" spans="1:26" ht="13.2">
      <c r="A1497" s="278" t="s">
        <v>2929</v>
      </c>
      <c r="B1497" s="281">
        <v>44729</v>
      </c>
      <c r="C1497" s="278" t="s">
        <v>3092</v>
      </c>
      <c r="D1497" s="278">
        <v>40</v>
      </c>
      <c r="E1497" s="278" t="s">
        <v>1537</v>
      </c>
      <c r="F1497" s="280">
        <v>0.58333333333333337</v>
      </c>
      <c r="G1497" s="281">
        <v>44733</v>
      </c>
      <c r="H1497" s="278" t="s">
        <v>7</v>
      </c>
      <c r="I1497" s="4" t="s">
        <v>99</v>
      </c>
      <c r="J1497" s="278" t="s">
        <v>2512</v>
      </c>
      <c r="K1497" s="282">
        <f t="shared" si="15"/>
        <v>6</v>
      </c>
      <c r="L1497" s="278">
        <f t="shared" si="16"/>
        <v>2022</v>
      </c>
      <c r="M1497" s="282">
        <f t="shared" ca="1" si="17"/>
        <v>4</v>
      </c>
      <c r="N1497" s="282">
        <f>MONTH(Таблица10[[#This Row],[Дата погрузки]])</f>
        <v>6</v>
      </c>
      <c r="O1497" s="278" t="str">
        <f>Таблица10[[#This Row],[плательщик ЖД тариф]]</f>
        <v>ТрансКонтейнер</v>
      </c>
      <c r="P1497" s="278"/>
      <c r="Q1497" s="278"/>
      <c r="R1497" s="278"/>
      <c r="S1497" s="278"/>
      <c r="T1497" s="278"/>
      <c r="U1497" s="278"/>
      <c r="V1497" s="278"/>
      <c r="W1497" s="278"/>
      <c r="X1497" s="278"/>
      <c r="Y1497" s="278"/>
      <c r="Z1497" s="278"/>
    </row>
    <row r="1498" spans="1:26" ht="13.2">
      <c r="A1498" s="278" t="s">
        <v>2520</v>
      </c>
      <c r="B1498" s="281">
        <v>44729</v>
      </c>
      <c r="C1498" s="278" t="s">
        <v>3093</v>
      </c>
      <c r="D1498" s="278">
        <v>40</v>
      </c>
      <c r="E1498" s="278" t="s">
        <v>1616</v>
      </c>
      <c r="F1498" s="280">
        <v>0.54166666666666663</v>
      </c>
      <c r="G1498" s="281">
        <v>44733</v>
      </c>
      <c r="H1498" s="278" t="s">
        <v>7</v>
      </c>
      <c r="I1498" s="4" t="s">
        <v>99</v>
      </c>
      <c r="J1498" s="278" t="s">
        <v>2512</v>
      </c>
      <c r="K1498" s="282">
        <f t="shared" si="15"/>
        <v>6</v>
      </c>
      <c r="L1498" s="278">
        <f t="shared" si="16"/>
        <v>2022</v>
      </c>
      <c r="M1498" s="282">
        <f t="shared" ca="1" si="17"/>
        <v>4</v>
      </c>
      <c r="N1498" s="282">
        <f>MONTH(Таблица10[[#This Row],[Дата погрузки]])</f>
        <v>6</v>
      </c>
      <c r="O1498" s="278" t="str">
        <f>Таблица10[[#This Row],[плательщик ЖД тариф]]</f>
        <v>ТрансКонтейнер</v>
      </c>
      <c r="P1498" s="278"/>
      <c r="Q1498" s="278"/>
      <c r="R1498" s="278"/>
      <c r="S1498" s="278"/>
      <c r="T1498" s="278"/>
      <c r="U1498" s="278"/>
      <c r="V1498" s="278"/>
      <c r="W1498" s="278"/>
      <c r="X1498" s="278"/>
      <c r="Y1498" s="278"/>
      <c r="Z1498" s="278"/>
    </row>
    <row r="1499" spans="1:26" ht="13.2">
      <c r="A1499" s="278" t="s">
        <v>117</v>
      </c>
      <c r="B1499" s="281">
        <v>44730</v>
      </c>
      <c r="C1499" s="278" t="s">
        <v>3094</v>
      </c>
      <c r="D1499" s="278">
        <v>40</v>
      </c>
      <c r="E1499" s="278" t="s">
        <v>1931</v>
      </c>
      <c r="F1499" s="280"/>
      <c r="G1499" s="281">
        <v>44733</v>
      </c>
      <c r="H1499" s="278" t="s">
        <v>7</v>
      </c>
      <c r="I1499" s="4" t="s">
        <v>99</v>
      </c>
      <c r="J1499" s="278" t="s">
        <v>2512</v>
      </c>
      <c r="K1499" s="282">
        <f t="shared" si="15"/>
        <v>6</v>
      </c>
      <c r="L1499" s="278">
        <f t="shared" si="16"/>
        <v>2022</v>
      </c>
      <c r="M1499" s="282">
        <f t="shared" ca="1" si="17"/>
        <v>3</v>
      </c>
      <c r="N1499" s="282">
        <f>MONTH(Таблица10[[#This Row],[Дата погрузки]])</f>
        <v>6</v>
      </c>
      <c r="O1499" s="278" t="str">
        <f>Таблица10[[#This Row],[плательщик ЖД тариф]]</f>
        <v>ТрансКонтейнер</v>
      </c>
      <c r="P1499" s="278"/>
      <c r="Q1499" s="278"/>
      <c r="R1499" s="278"/>
      <c r="S1499" s="278"/>
      <c r="T1499" s="278"/>
      <c r="U1499" s="278"/>
      <c r="V1499" s="278"/>
      <c r="W1499" s="278"/>
      <c r="X1499" s="278"/>
      <c r="Y1499" s="278"/>
      <c r="Z1499" s="278"/>
    </row>
    <row r="1500" spans="1:26" ht="13.2">
      <c r="A1500" s="278" t="s">
        <v>117</v>
      </c>
      <c r="B1500" s="281">
        <v>44730</v>
      </c>
      <c r="C1500" s="278" t="s">
        <v>3095</v>
      </c>
      <c r="D1500" s="278">
        <v>40</v>
      </c>
      <c r="E1500" s="278" t="s">
        <v>1931</v>
      </c>
      <c r="F1500" s="280"/>
      <c r="G1500" s="281">
        <v>44736</v>
      </c>
      <c r="H1500" s="278" t="s">
        <v>5</v>
      </c>
      <c r="I1500" s="4" t="s">
        <v>99</v>
      </c>
      <c r="J1500" s="278" t="s">
        <v>2512</v>
      </c>
      <c r="K1500" s="282">
        <f t="shared" si="15"/>
        <v>6</v>
      </c>
      <c r="L1500" s="278">
        <f t="shared" si="16"/>
        <v>2022</v>
      </c>
      <c r="M1500" s="282">
        <f t="shared" ca="1" si="17"/>
        <v>6</v>
      </c>
      <c r="N1500" s="282">
        <f>MONTH(Таблица10[[#This Row],[Дата погрузки]])</f>
        <v>6</v>
      </c>
      <c r="O1500" s="278" t="str">
        <f>Таблица10[[#This Row],[плательщик ЖД тариф]]</f>
        <v>ТрансКонтейнер</v>
      </c>
      <c r="P1500" s="278"/>
      <c r="Q1500" s="278"/>
      <c r="R1500" s="278"/>
      <c r="S1500" s="278"/>
      <c r="T1500" s="278"/>
      <c r="U1500" s="278"/>
      <c r="V1500" s="278"/>
      <c r="W1500" s="278"/>
      <c r="X1500" s="278"/>
      <c r="Y1500" s="278"/>
      <c r="Z1500" s="278"/>
    </row>
    <row r="1501" spans="1:26" ht="13.2">
      <c r="A1501" s="278" t="s">
        <v>117</v>
      </c>
      <c r="B1501" s="281">
        <v>44730</v>
      </c>
      <c r="C1501" s="278" t="s">
        <v>3096</v>
      </c>
      <c r="D1501" s="278">
        <v>40</v>
      </c>
      <c r="E1501" s="278" t="s">
        <v>1931</v>
      </c>
      <c r="F1501" s="280"/>
      <c r="G1501" s="281">
        <v>44732</v>
      </c>
      <c r="H1501" s="278" t="s">
        <v>7</v>
      </c>
      <c r="I1501" s="4" t="s">
        <v>99</v>
      </c>
      <c r="J1501" s="278" t="s">
        <v>2512</v>
      </c>
      <c r="K1501" s="282">
        <f t="shared" si="15"/>
        <v>6</v>
      </c>
      <c r="L1501" s="278">
        <f t="shared" si="16"/>
        <v>2022</v>
      </c>
      <c r="M1501" s="282">
        <f t="shared" ca="1" si="17"/>
        <v>2</v>
      </c>
      <c r="N1501" s="282">
        <f>MONTH(Таблица10[[#This Row],[Дата погрузки]])</f>
        <v>6</v>
      </c>
      <c r="O1501" s="278" t="str">
        <f>Таблица10[[#This Row],[плательщик ЖД тариф]]</f>
        <v>ТрансКонтейнер</v>
      </c>
      <c r="P1501" s="278"/>
      <c r="Q1501" s="278"/>
      <c r="R1501" s="278"/>
      <c r="S1501" s="278"/>
      <c r="T1501" s="278"/>
      <c r="U1501" s="278"/>
      <c r="V1501" s="278"/>
      <c r="W1501" s="278"/>
      <c r="X1501" s="278"/>
      <c r="Y1501" s="278"/>
      <c r="Z1501" s="278"/>
    </row>
    <row r="1502" spans="1:26" ht="13.2">
      <c r="A1502" s="278" t="s">
        <v>117</v>
      </c>
      <c r="B1502" s="281">
        <v>44730</v>
      </c>
      <c r="C1502" s="278" t="s">
        <v>3097</v>
      </c>
      <c r="D1502" s="278">
        <v>40</v>
      </c>
      <c r="E1502" s="278" t="s">
        <v>1931</v>
      </c>
      <c r="F1502" s="280"/>
      <c r="G1502" s="281">
        <v>44732</v>
      </c>
      <c r="H1502" s="278" t="s">
        <v>7</v>
      </c>
      <c r="I1502" s="4" t="s">
        <v>99</v>
      </c>
      <c r="J1502" s="278" t="s">
        <v>2512</v>
      </c>
      <c r="K1502" s="282">
        <f t="shared" si="15"/>
        <v>6</v>
      </c>
      <c r="L1502" s="278">
        <f t="shared" si="16"/>
        <v>2022</v>
      </c>
      <c r="M1502" s="282">
        <f t="shared" ca="1" si="17"/>
        <v>2</v>
      </c>
      <c r="N1502" s="282">
        <f>MONTH(Таблица10[[#This Row],[Дата погрузки]])</f>
        <v>6</v>
      </c>
      <c r="O1502" s="278" t="str">
        <f>Таблица10[[#This Row],[плательщик ЖД тариф]]</f>
        <v>ТрансКонтейнер</v>
      </c>
      <c r="P1502" s="278"/>
      <c r="Q1502" s="278"/>
      <c r="R1502" s="278"/>
      <c r="S1502" s="278"/>
      <c r="T1502" s="278"/>
      <c r="U1502" s="278"/>
      <c r="V1502" s="278"/>
      <c r="W1502" s="278"/>
      <c r="X1502" s="278"/>
      <c r="Y1502" s="278"/>
      <c r="Z1502" s="278"/>
    </row>
    <row r="1503" spans="1:26" ht="13.2">
      <c r="A1503" s="278" t="s">
        <v>2534</v>
      </c>
      <c r="B1503" s="281">
        <v>44730</v>
      </c>
      <c r="C1503" s="278" t="s">
        <v>3098</v>
      </c>
      <c r="D1503" s="278">
        <v>40</v>
      </c>
      <c r="E1503" s="278" t="s">
        <v>1568</v>
      </c>
      <c r="F1503" s="280"/>
      <c r="G1503" s="281">
        <v>44733</v>
      </c>
      <c r="H1503" s="278" t="s">
        <v>7</v>
      </c>
      <c r="I1503" s="4" t="s">
        <v>99</v>
      </c>
      <c r="J1503" s="278" t="s">
        <v>2512</v>
      </c>
      <c r="K1503" s="282">
        <f t="shared" si="15"/>
        <v>6</v>
      </c>
      <c r="L1503" s="278">
        <f t="shared" si="16"/>
        <v>2022</v>
      </c>
      <c r="M1503" s="282">
        <f t="shared" ca="1" si="17"/>
        <v>3</v>
      </c>
      <c r="N1503" s="282">
        <f>MONTH(Таблица10[[#This Row],[Дата погрузки]])</f>
        <v>6</v>
      </c>
      <c r="O1503" s="278" t="str">
        <f>Таблица10[[#This Row],[плательщик ЖД тариф]]</f>
        <v>ТрансКонтейнер</v>
      </c>
      <c r="P1503" s="278"/>
      <c r="Q1503" s="278"/>
      <c r="R1503" s="278"/>
      <c r="S1503" s="278"/>
      <c r="T1503" s="278"/>
      <c r="U1503" s="278"/>
      <c r="V1503" s="278"/>
      <c r="W1503" s="278"/>
      <c r="X1503" s="278"/>
      <c r="Y1503" s="278"/>
      <c r="Z1503" s="278"/>
    </row>
    <row r="1504" spans="1:26" ht="13.2">
      <c r="A1504" s="278" t="s">
        <v>117</v>
      </c>
      <c r="B1504" s="281">
        <v>44731</v>
      </c>
      <c r="C1504" s="278" t="s">
        <v>3099</v>
      </c>
      <c r="D1504" s="278">
        <v>40</v>
      </c>
      <c r="E1504" s="278" t="s">
        <v>1692</v>
      </c>
      <c r="F1504" s="280"/>
      <c r="G1504" s="281">
        <v>44733</v>
      </c>
      <c r="H1504" s="278" t="s">
        <v>7</v>
      </c>
      <c r="I1504" s="4" t="s">
        <v>99</v>
      </c>
      <c r="J1504" s="278" t="s">
        <v>2512</v>
      </c>
      <c r="K1504" s="282">
        <f t="shared" si="15"/>
        <v>6</v>
      </c>
      <c r="L1504" s="278">
        <f t="shared" si="16"/>
        <v>2022</v>
      </c>
      <c r="M1504" s="282">
        <f t="shared" ca="1" si="17"/>
        <v>2</v>
      </c>
      <c r="N1504" s="282">
        <f>MONTH(Таблица10[[#This Row],[Дата погрузки]])</f>
        <v>6</v>
      </c>
      <c r="O1504" s="278" t="str">
        <f>Таблица10[[#This Row],[плательщик ЖД тариф]]</f>
        <v>ТрансКонтейнер</v>
      </c>
      <c r="P1504" s="278"/>
      <c r="Q1504" s="278"/>
      <c r="R1504" s="278"/>
      <c r="S1504" s="278"/>
      <c r="T1504" s="278"/>
      <c r="U1504" s="278"/>
      <c r="V1504" s="278"/>
      <c r="W1504" s="278"/>
      <c r="X1504" s="278"/>
      <c r="Y1504" s="278"/>
      <c r="Z1504" s="278"/>
    </row>
    <row r="1505" spans="1:26" ht="13.2">
      <c r="A1505" s="278" t="s">
        <v>117</v>
      </c>
      <c r="B1505" s="281">
        <v>44732</v>
      </c>
      <c r="C1505" s="278" t="s">
        <v>3100</v>
      </c>
      <c r="D1505" s="278">
        <v>40</v>
      </c>
      <c r="E1505" s="278" t="s">
        <v>1495</v>
      </c>
      <c r="F1505" s="280"/>
      <c r="G1505" s="279">
        <v>44734</v>
      </c>
      <c r="H1505" s="278" t="s">
        <v>7</v>
      </c>
      <c r="I1505" s="4" t="s">
        <v>99</v>
      </c>
      <c r="J1505" s="278" t="s">
        <v>2512</v>
      </c>
      <c r="K1505" s="282">
        <f t="shared" si="15"/>
        <v>6</v>
      </c>
      <c r="L1505" s="278">
        <f t="shared" si="16"/>
        <v>2022</v>
      </c>
      <c r="M1505" s="282">
        <f t="shared" ca="1" si="17"/>
        <v>2</v>
      </c>
      <c r="N1505" s="282">
        <f>MONTH(Таблица10[[#This Row],[Дата погрузки]])</f>
        <v>6</v>
      </c>
      <c r="O1505" s="278" t="str">
        <f>Таблица10[[#This Row],[плательщик ЖД тариф]]</f>
        <v>ТрансКонтейнер</v>
      </c>
      <c r="P1505" s="278"/>
      <c r="Q1505" s="278"/>
      <c r="R1505" s="278"/>
      <c r="S1505" s="278"/>
      <c r="T1505" s="278"/>
      <c r="U1505" s="278"/>
      <c r="V1505" s="278"/>
      <c r="W1505" s="278"/>
      <c r="X1505" s="278"/>
      <c r="Y1505" s="278"/>
      <c r="Z1505" s="278"/>
    </row>
    <row r="1506" spans="1:26" ht="13.2">
      <c r="A1506" s="278" t="s">
        <v>2514</v>
      </c>
      <c r="B1506" s="281">
        <v>44732</v>
      </c>
      <c r="C1506" s="278" t="s">
        <v>3101</v>
      </c>
      <c r="D1506" s="278">
        <v>40</v>
      </c>
      <c r="E1506" s="278" t="s">
        <v>1931</v>
      </c>
      <c r="F1506" s="280">
        <v>0.33333333333333331</v>
      </c>
      <c r="G1506" s="279">
        <v>44734</v>
      </c>
      <c r="H1506" s="278" t="s">
        <v>7</v>
      </c>
      <c r="I1506" s="4" t="s">
        <v>99</v>
      </c>
      <c r="J1506" s="278" t="s">
        <v>2512</v>
      </c>
      <c r="K1506" s="282">
        <f t="shared" si="15"/>
        <v>6</v>
      </c>
      <c r="L1506" s="278">
        <f t="shared" si="16"/>
        <v>2022</v>
      </c>
      <c r="M1506" s="282">
        <f t="shared" ca="1" si="17"/>
        <v>2</v>
      </c>
      <c r="N1506" s="282">
        <f>MONTH(Таблица10[[#This Row],[Дата погрузки]])</f>
        <v>6</v>
      </c>
      <c r="O1506" s="278" t="str">
        <f>Таблица10[[#This Row],[плательщик ЖД тариф]]</f>
        <v>ТрансКонтейнер</v>
      </c>
      <c r="P1506" s="278"/>
      <c r="Q1506" s="278"/>
      <c r="R1506" s="278"/>
      <c r="S1506" s="278"/>
      <c r="T1506" s="278"/>
      <c r="U1506" s="278"/>
      <c r="V1506" s="278"/>
      <c r="W1506" s="278"/>
      <c r="X1506" s="278"/>
      <c r="Y1506" s="278"/>
      <c r="Z1506" s="278"/>
    </row>
    <row r="1507" spans="1:26" ht="13.2">
      <c r="A1507" s="278" t="s">
        <v>2534</v>
      </c>
      <c r="B1507" s="281">
        <v>44732</v>
      </c>
      <c r="C1507" s="278" t="s">
        <v>3102</v>
      </c>
      <c r="D1507" s="278">
        <v>40</v>
      </c>
      <c r="E1507" s="278" t="s">
        <v>1568</v>
      </c>
      <c r="F1507" s="280"/>
      <c r="G1507" s="279">
        <v>44734</v>
      </c>
      <c r="H1507" s="278" t="s">
        <v>7</v>
      </c>
      <c r="I1507" s="4" t="s">
        <v>99</v>
      </c>
      <c r="J1507" s="278" t="s">
        <v>2512</v>
      </c>
      <c r="K1507" s="282">
        <f t="shared" si="15"/>
        <v>6</v>
      </c>
      <c r="L1507" s="278">
        <f t="shared" si="16"/>
        <v>2022</v>
      </c>
      <c r="M1507" s="282">
        <f t="shared" ca="1" si="17"/>
        <v>2</v>
      </c>
      <c r="N1507" s="282">
        <f>MONTH(Таблица10[[#This Row],[Дата погрузки]])</f>
        <v>6</v>
      </c>
      <c r="O1507" s="278" t="str">
        <f>Таблица10[[#This Row],[плательщик ЖД тариф]]</f>
        <v>ТрансКонтейнер</v>
      </c>
      <c r="P1507" s="278"/>
      <c r="Q1507" s="278"/>
      <c r="R1507" s="278"/>
      <c r="S1507" s="278"/>
      <c r="T1507" s="278"/>
      <c r="U1507" s="278"/>
      <c r="V1507" s="278"/>
      <c r="W1507" s="278"/>
      <c r="X1507" s="278"/>
      <c r="Y1507" s="278"/>
      <c r="Z1507" s="278"/>
    </row>
    <row r="1508" spans="1:26" ht="13.2">
      <c r="A1508" s="278" t="s">
        <v>2798</v>
      </c>
      <c r="B1508" s="281">
        <v>44732</v>
      </c>
      <c r="C1508" s="278" t="s">
        <v>3103</v>
      </c>
      <c r="D1508" s="278">
        <v>40</v>
      </c>
      <c r="E1508" s="278" t="s">
        <v>1568</v>
      </c>
      <c r="F1508" s="280">
        <v>0.33333333333333331</v>
      </c>
      <c r="G1508" s="279">
        <v>44734</v>
      </c>
      <c r="H1508" s="278" t="s">
        <v>7</v>
      </c>
      <c r="I1508" s="4" t="s">
        <v>99</v>
      </c>
      <c r="J1508" s="278" t="s">
        <v>2512</v>
      </c>
      <c r="K1508" s="282">
        <f t="shared" si="15"/>
        <v>6</v>
      </c>
      <c r="L1508" s="278">
        <f t="shared" si="16"/>
        <v>2022</v>
      </c>
      <c r="M1508" s="282">
        <f t="shared" ca="1" si="17"/>
        <v>2</v>
      </c>
      <c r="N1508" s="282">
        <f>MONTH(Таблица10[[#This Row],[Дата погрузки]])</f>
        <v>6</v>
      </c>
      <c r="O1508" s="278" t="str">
        <f>Таблица10[[#This Row],[плательщик ЖД тариф]]</f>
        <v>ТрансКонтейнер</v>
      </c>
      <c r="P1508" s="278"/>
      <c r="Q1508" s="278"/>
      <c r="R1508" s="278"/>
      <c r="S1508" s="278"/>
      <c r="T1508" s="278"/>
      <c r="U1508" s="278"/>
      <c r="V1508" s="278"/>
      <c r="W1508" s="278"/>
      <c r="X1508" s="278"/>
      <c r="Y1508" s="278"/>
      <c r="Z1508" s="278"/>
    </row>
    <row r="1509" spans="1:26" ht="13.2">
      <c r="A1509" s="278" t="s">
        <v>2798</v>
      </c>
      <c r="B1509" s="281">
        <v>44733</v>
      </c>
      <c r="C1509" s="278" t="s">
        <v>3104</v>
      </c>
      <c r="D1509" s="278">
        <v>40</v>
      </c>
      <c r="E1509" s="278" t="s">
        <v>2209</v>
      </c>
      <c r="F1509" s="280">
        <v>0.91666666666666663</v>
      </c>
      <c r="G1509" s="281">
        <v>44738</v>
      </c>
      <c r="H1509" s="278" t="s">
        <v>2511</v>
      </c>
      <c r="I1509" s="278" t="s">
        <v>115</v>
      </c>
      <c r="J1509" s="278" t="s">
        <v>2512</v>
      </c>
      <c r="K1509" s="282">
        <f t="shared" si="15"/>
        <v>6</v>
      </c>
      <c r="L1509" s="278">
        <f t="shared" si="16"/>
        <v>2022</v>
      </c>
      <c r="M1509" s="282">
        <f t="shared" ca="1" si="17"/>
        <v>5</v>
      </c>
      <c r="N1509" s="282">
        <f>MONTH(Таблица10[[#This Row],[Дата погрузки]])</f>
        <v>6</v>
      </c>
      <c r="O1509" s="278" t="str">
        <f>Таблица10[[#This Row],[плательщик ЖД тариф]]</f>
        <v>РЖД БА</v>
      </c>
      <c r="P1509" s="278"/>
      <c r="Q1509" s="278"/>
      <c r="R1509" s="278"/>
      <c r="S1509" s="278"/>
      <c r="T1509" s="278"/>
      <c r="U1509" s="278"/>
      <c r="V1509" s="278"/>
      <c r="W1509" s="278"/>
      <c r="X1509" s="278"/>
      <c r="Y1509" s="278"/>
      <c r="Z1509" s="278"/>
    </row>
    <row r="1510" spans="1:26" ht="13.2">
      <c r="A1510" s="278" t="s">
        <v>2798</v>
      </c>
      <c r="B1510" s="281">
        <v>44734</v>
      </c>
      <c r="C1510" s="278" t="s">
        <v>3105</v>
      </c>
      <c r="D1510" s="278">
        <v>40</v>
      </c>
      <c r="E1510" s="278" t="s">
        <v>2209</v>
      </c>
      <c r="F1510" s="280">
        <v>0</v>
      </c>
      <c r="G1510" s="281">
        <v>44738</v>
      </c>
      <c r="H1510" s="278" t="s">
        <v>2511</v>
      </c>
      <c r="I1510" s="278" t="s">
        <v>115</v>
      </c>
      <c r="J1510" s="278" t="s">
        <v>2512</v>
      </c>
      <c r="K1510" s="282">
        <f t="shared" si="15"/>
        <v>6</v>
      </c>
      <c r="L1510" s="278">
        <f t="shared" si="16"/>
        <v>2022</v>
      </c>
      <c r="M1510" s="282">
        <f t="shared" ca="1" si="17"/>
        <v>4</v>
      </c>
      <c r="N1510" s="282">
        <f>MONTH(Таблица10[[#This Row],[Дата погрузки]])</f>
        <v>6</v>
      </c>
      <c r="O1510" s="278" t="str">
        <f>Таблица10[[#This Row],[плательщик ЖД тариф]]</f>
        <v>РЖД БА</v>
      </c>
      <c r="P1510" s="278"/>
      <c r="Q1510" s="278"/>
      <c r="R1510" s="278"/>
      <c r="S1510" s="278"/>
      <c r="T1510" s="278"/>
      <c r="U1510" s="278"/>
      <c r="V1510" s="278"/>
      <c r="W1510" s="278"/>
      <c r="X1510" s="278"/>
      <c r="Y1510" s="278"/>
      <c r="Z1510" s="278"/>
    </row>
    <row r="1511" spans="1:26" ht="13.2">
      <c r="A1511" s="278" t="s">
        <v>2530</v>
      </c>
      <c r="B1511" s="281">
        <v>44733</v>
      </c>
      <c r="C1511" s="278" t="s">
        <v>3106</v>
      </c>
      <c r="D1511" s="278">
        <v>40</v>
      </c>
      <c r="E1511" s="278" t="s">
        <v>2209</v>
      </c>
      <c r="F1511" s="280"/>
      <c r="G1511" s="281">
        <v>44738</v>
      </c>
      <c r="H1511" s="278" t="s">
        <v>2511</v>
      </c>
      <c r="I1511" s="278" t="s">
        <v>115</v>
      </c>
      <c r="J1511" s="278" t="s">
        <v>2512</v>
      </c>
      <c r="K1511" s="282">
        <f t="shared" si="15"/>
        <v>6</v>
      </c>
      <c r="L1511" s="278">
        <f t="shared" si="16"/>
        <v>2022</v>
      </c>
      <c r="M1511" s="282">
        <f t="shared" ca="1" si="17"/>
        <v>5</v>
      </c>
      <c r="N1511" s="282">
        <f>MONTH(Таблица10[[#This Row],[Дата погрузки]])</f>
        <v>6</v>
      </c>
      <c r="O1511" s="278" t="str">
        <f>Таблица10[[#This Row],[плательщик ЖД тариф]]</f>
        <v>РЖД БА</v>
      </c>
      <c r="P1511" s="278"/>
      <c r="Q1511" s="278"/>
      <c r="R1511" s="278"/>
      <c r="S1511" s="278"/>
      <c r="T1511" s="278"/>
      <c r="U1511" s="278"/>
      <c r="V1511" s="278"/>
      <c r="W1511" s="278"/>
      <c r="X1511" s="278"/>
      <c r="Y1511" s="278"/>
      <c r="Z1511" s="278"/>
    </row>
    <row r="1512" spans="1:26" ht="13.2">
      <c r="A1512" s="278" t="s">
        <v>2527</v>
      </c>
      <c r="B1512" s="281">
        <v>44733</v>
      </c>
      <c r="C1512" s="278" t="s">
        <v>3107</v>
      </c>
      <c r="D1512" s="278">
        <v>40</v>
      </c>
      <c r="E1512" s="278" t="s">
        <v>2209</v>
      </c>
      <c r="F1512" s="280">
        <v>0.33333333333333331</v>
      </c>
      <c r="G1512" s="281">
        <v>44738</v>
      </c>
      <c r="H1512" s="278" t="s">
        <v>2511</v>
      </c>
      <c r="I1512" s="278" t="s">
        <v>115</v>
      </c>
      <c r="J1512" s="278" t="s">
        <v>2512</v>
      </c>
      <c r="K1512" s="282">
        <f t="shared" si="15"/>
        <v>6</v>
      </c>
      <c r="L1512" s="278">
        <f t="shared" si="16"/>
        <v>2022</v>
      </c>
      <c r="M1512" s="282">
        <f t="shared" ca="1" si="17"/>
        <v>5</v>
      </c>
      <c r="N1512" s="282">
        <f>MONTH(Таблица10[[#This Row],[Дата погрузки]])</f>
        <v>6</v>
      </c>
      <c r="O1512" s="278" t="str">
        <f>Таблица10[[#This Row],[плательщик ЖД тариф]]</f>
        <v>РЖД БА</v>
      </c>
      <c r="P1512" s="278"/>
      <c r="Q1512" s="278"/>
      <c r="R1512" s="278"/>
      <c r="S1512" s="278"/>
      <c r="T1512" s="278"/>
      <c r="U1512" s="278"/>
      <c r="V1512" s="278"/>
      <c r="W1512" s="278"/>
      <c r="X1512" s="278"/>
      <c r="Y1512" s="278"/>
      <c r="Z1512" s="278"/>
    </row>
    <row r="1513" spans="1:26" ht="13.2">
      <c r="A1513" s="278" t="s">
        <v>2520</v>
      </c>
      <c r="B1513" s="281">
        <v>44733</v>
      </c>
      <c r="C1513" s="278" t="s">
        <v>3108</v>
      </c>
      <c r="D1513" s="278">
        <v>40</v>
      </c>
      <c r="E1513" s="278" t="s">
        <v>2209</v>
      </c>
      <c r="F1513" s="280">
        <v>0.54166666666666663</v>
      </c>
      <c r="G1513" s="281">
        <v>44738</v>
      </c>
      <c r="H1513" s="278" t="s">
        <v>2511</v>
      </c>
      <c r="I1513" s="278" t="s">
        <v>115</v>
      </c>
      <c r="J1513" s="278" t="s">
        <v>2512</v>
      </c>
      <c r="K1513" s="282">
        <f t="shared" si="15"/>
        <v>6</v>
      </c>
      <c r="L1513" s="278">
        <f t="shared" si="16"/>
        <v>2022</v>
      </c>
      <c r="M1513" s="282">
        <f t="shared" ca="1" si="17"/>
        <v>5</v>
      </c>
      <c r="N1513" s="282">
        <f>MONTH(Таблица10[[#This Row],[Дата погрузки]])</f>
        <v>6</v>
      </c>
      <c r="O1513" s="278" t="str">
        <f>Таблица10[[#This Row],[плательщик ЖД тариф]]</f>
        <v>РЖД БА</v>
      </c>
      <c r="P1513" s="278"/>
      <c r="Q1513" s="278"/>
      <c r="R1513" s="278"/>
      <c r="S1513" s="278"/>
      <c r="T1513" s="278"/>
      <c r="U1513" s="278"/>
      <c r="V1513" s="278"/>
      <c r="W1513" s="278"/>
      <c r="X1513" s="278"/>
      <c r="Y1513" s="278"/>
      <c r="Z1513" s="278"/>
    </row>
    <row r="1514" spans="1:26" ht="13.2">
      <c r="A1514" s="278" t="s">
        <v>2747</v>
      </c>
      <c r="B1514" s="281">
        <v>44733</v>
      </c>
      <c r="C1514" s="278" t="s">
        <v>3109</v>
      </c>
      <c r="D1514" s="278">
        <v>40</v>
      </c>
      <c r="E1514" s="278" t="s">
        <v>2209</v>
      </c>
      <c r="F1514" s="280">
        <v>0.66666666666666663</v>
      </c>
      <c r="G1514" s="281">
        <v>44738</v>
      </c>
      <c r="H1514" s="278" t="s">
        <v>2511</v>
      </c>
      <c r="I1514" s="278" t="s">
        <v>115</v>
      </c>
      <c r="J1514" s="278" t="s">
        <v>2512</v>
      </c>
      <c r="K1514" s="282">
        <f t="shared" si="15"/>
        <v>6</v>
      </c>
      <c r="L1514" s="278">
        <f t="shared" si="16"/>
        <v>2022</v>
      </c>
      <c r="M1514" s="282">
        <f t="shared" ca="1" si="17"/>
        <v>5</v>
      </c>
      <c r="N1514" s="282">
        <f>MONTH(Таблица10[[#This Row],[Дата погрузки]])</f>
        <v>6</v>
      </c>
      <c r="O1514" s="278" t="str">
        <f>Таблица10[[#This Row],[плательщик ЖД тариф]]</f>
        <v>РЖД БА</v>
      </c>
      <c r="P1514" s="278"/>
      <c r="Q1514" s="278"/>
      <c r="R1514" s="278"/>
      <c r="S1514" s="278"/>
      <c r="T1514" s="278"/>
      <c r="U1514" s="278"/>
      <c r="V1514" s="278"/>
      <c r="W1514" s="278"/>
      <c r="X1514" s="278"/>
      <c r="Y1514" s="278"/>
      <c r="Z1514" s="278"/>
    </row>
    <row r="1515" spans="1:26" ht="13.2">
      <c r="A1515" s="278" t="s">
        <v>117</v>
      </c>
      <c r="B1515" s="281">
        <v>44733</v>
      </c>
      <c r="C1515" s="278" t="s">
        <v>3110</v>
      </c>
      <c r="D1515" s="278">
        <v>40</v>
      </c>
      <c r="E1515" s="278" t="s">
        <v>1470</v>
      </c>
      <c r="F1515" s="280"/>
      <c r="G1515" s="281">
        <v>44736</v>
      </c>
      <c r="H1515" s="278" t="s">
        <v>7</v>
      </c>
      <c r="I1515" s="4" t="s">
        <v>99</v>
      </c>
      <c r="J1515" s="278" t="s">
        <v>2512</v>
      </c>
      <c r="K1515" s="282">
        <f t="shared" si="15"/>
        <v>6</v>
      </c>
      <c r="L1515" s="278">
        <f t="shared" si="16"/>
        <v>2022</v>
      </c>
      <c r="M1515" s="282">
        <f t="shared" ca="1" si="17"/>
        <v>3</v>
      </c>
      <c r="N1515" s="282">
        <f>MONTH(Таблица10[[#This Row],[Дата погрузки]])</f>
        <v>6</v>
      </c>
      <c r="O1515" s="278" t="str">
        <f>Таблица10[[#This Row],[плательщик ЖД тариф]]</f>
        <v>ТрансКонтейнер</v>
      </c>
      <c r="P1515" s="278"/>
      <c r="Q1515" s="278"/>
      <c r="R1515" s="278"/>
      <c r="S1515" s="278"/>
      <c r="T1515" s="278"/>
      <c r="U1515" s="278"/>
      <c r="V1515" s="278"/>
      <c r="W1515" s="278"/>
      <c r="X1515" s="278"/>
      <c r="Y1515" s="278"/>
      <c r="Z1515" s="278"/>
    </row>
    <row r="1516" spans="1:26" ht="13.2">
      <c r="A1516" s="278" t="s">
        <v>2798</v>
      </c>
      <c r="B1516" s="281">
        <v>44670</v>
      </c>
      <c r="C1516" s="278" t="s">
        <v>3111</v>
      </c>
      <c r="D1516" s="278">
        <v>40</v>
      </c>
      <c r="E1516" s="278" t="s">
        <v>1524</v>
      </c>
      <c r="F1516" s="280">
        <v>0.58333333333333337</v>
      </c>
      <c r="G1516" s="281">
        <v>44673</v>
      </c>
      <c r="H1516" s="278" t="s">
        <v>7</v>
      </c>
      <c r="I1516" s="4" t="s">
        <v>99</v>
      </c>
      <c r="J1516" s="278" t="s">
        <v>2512</v>
      </c>
      <c r="K1516" s="282">
        <f t="shared" si="15"/>
        <v>4</v>
      </c>
      <c r="L1516" s="278">
        <f t="shared" si="16"/>
        <v>2022</v>
      </c>
      <c r="M1516" s="282">
        <f t="shared" ca="1" si="17"/>
        <v>3</v>
      </c>
      <c r="N1516" s="282">
        <f>MONTH(Таблица10[[#This Row],[Дата погрузки]])</f>
        <v>4</v>
      </c>
      <c r="O1516" s="278" t="str">
        <f>Таблица10[[#This Row],[плательщик ЖД тариф]]</f>
        <v>ТрансКонтейнер</v>
      </c>
      <c r="P1516" s="278"/>
      <c r="Q1516" s="278"/>
      <c r="R1516" s="278"/>
      <c r="S1516" s="278"/>
      <c r="T1516" s="278"/>
      <c r="U1516" s="278"/>
      <c r="V1516" s="278"/>
      <c r="W1516" s="278"/>
      <c r="X1516" s="278"/>
      <c r="Y1516" s="278"/>
      <c r="Z1516" s="278"/>
    </row>
    <row r="1517" spans="1:26" ht="13.2">
      <c r="A1517" s="278" t="s">
        <v>2509</v>
      </c>
      <c r="B1517" s="281">
        <v>44734</v>
      </c>
      <c r="C1517" s="278" t="s">
        <v>3112</v>
      </c>
      <c r="D1517" s="278">
        <v>40</v>
      </c>
      <c r="E1517" s="278" t="s">
        <v>2224</v>
      </c>
      <c r="F1517" s="280">
        <v>0.41666666666666669</v>
      </c>
      <c r="G1517" s="281">
        <v>44738</v>
      </c>
      <c r="H1517" s="278" t="s">
        <v>5</v>
      </c>
      <c r="I1517" s="278" t="s">
        <v>117</v>
      </c>
      <c r="J1517" s="278" t="s">
        <v>2512</v>
      </c>
      <c r="K1517" s="282">
        <f t="shared" si="15"/>
        <v>6</v>
      </c>
      <c r="L1517" s="278">
        <f t="shared" si="16"/>
        <v>2022</v>
      </c>
      <c r="M1517" s="282">
        <f t="shared" ca="1" si="17"/>
        <v>4</v>
      </c>
      <c r="N1517" s="282">
        <f>MONTH(Таблица10[[#This Row],[Дата погрузки]])</f>
        <v>6</v>
      </c>
      <c r="O1517" s="278" t="str">
        <f>Таблица10[[#This Row],[плательщик ЖД тариф]]</f>
        <v>Евросиб</v>
      </c>
      <c r="P1517" s="278"/>
      <c r="Q1517" s="278"/>
      <c r="R1517" s="278"/>
      <c r="S1517" s="278"/>
      <c r="T1517" s="278"/>
      <c r="U1517" s="278"/>
      <c r="V1517" s="278"/>
      <c r="W1517" s="278"/>
      <c r="X1517" s="278"/>
      <c r="Y1517" s="278"/>
      <c r="Z1517" s="278"/>
    </row>
    <row r="1518" spans="1:26" ht="13.2">
      <c r="A1518" s="278" t="s">
        <v>2798</v>
      </c>
      <c r="B1518" s="281">
        <v>44735</v>
      </c>
      <c r="C1518" s="278" t="s">
        <v>3113</v>
      </c>
      <c r="D1518" s="278">
        <v>40</v>
      </c>
      <c r="E1518" s="278" t="s">
        <v>2224</v>
      </c>
      <c r="F1518" s="280">
        <v>0.91666666666666663</v>
      </c>
      <c r="G1518" s="281">
        <v>44738</v>
      </c>
      <c r="H1518" s="278" t="s">
        <v>5</v>
      </c>
      <c r="I1518" s="278" t="s">
        <v>117</v>
      </c>
      <c r="J1518" s="278" t="s">
        <v>2512</v>
      </c>
      <c r="K1518" s="282">
        <f t="shared" si="15"/>
        <v>6</v>
      </c>
      <c r="L1518" s="278">
        <f t="shared" si="16"/>
        <v>2022</v>
      </c>
      <c r="M1518" s="282">
        <f t="shared" ca="1" si="17"/>
        <v>3</v>
      </c>
      <c r="N1518" s="282">
        <f>MONTH(Таблица10[[#This Row],[Дата погрузки]])</f>
        <v>6</v>
      </c>
      <c r="O1518" s="278" t="str">
        <f>Таблица10[[#This Row],[плательщик ЖД тариф]]</f>
        <v>Евросиб</v>
      </c>
      <c r="P1518" s="278"/>
      <c r="Q1518" s="278"/>
      <c r="R1518" s="278"/>
      <c r="S1518" s="278"/>
      <c r="T1518" s="278"/>
      <c r="U1518" s="278"/>
      <c r="V1518" s="278"/>
      <c r="W1518" s="278"/>
      <c r="X1518" s="278"/>
      <c r="Y1518" s="278"/>
      <c r="Z1518" s="278"/>
    </row>
    <row r="1519" spans="1:26" ht="13.2">
      <c r="A1519" s="278" t="s">
        <v>2514</v>
      </c>
      <c r="B1519" s="281">
        <v>44735</v>
      </c>
      <c r="C1519" s="278" t="s">
        <v>3114</v>
      </c>
      <c r="D1519" s="278">
        <v>40</v>
      </c>
      <c r="E1519" s="278" t="s">
        <v>2183</v>
      </c>
      <c r="F1519" s="280">
        <v>0.41666666666666669</v>
      </c>
      <c r="G1519" s="281">
        <v>44738</v>
      </c>
      <c r="H1519" s="278" t="s">
        <v>5</v>
      </c>
      <c r="I1519" s="278" t="s">
        <v>117</v>
      </c>
      <c r="J1519" s="278" t="s">
        <v>2512</v>
      </c>
      <c r="K1519" s="282">
        <f t="shared" si="15"/>
        <v>6</v>
      </c>
      <c r="L1519" s="278">
        <f t="shared" si="16"/>
        <v>2022</v>
      </c>
      <c r="M1519" s="282">
        <f t="shared" ca="1" si="17"/>
        <v>3</v>
      </c>
      <c r="N1519" s="282">
        <f>MONTH(Таблица10[[#This Row],[Дата погрузки]])</f>
        <v>6</v>
      </c>
      <c r="O1519" s="278" t="str">
        <f>Таблица10[[#This Row],[плательщик ЖД тариф]]</f>
        <v>Евросиб</v>
      </c>
      <c r="P1519" s="278"/>
      <c r="Q1519" s="278"/>
      <c r="R1519" s="278"/>
      <c r="S1519" s="278"/>
      <c r="T1519" s="278"/>
      <c r="U1519" s="278"/>
      <c r="V1519" s="278"/>
      <c r="W1519" s="278"/>
      <c r="X1519" s="278"/>
      <c r="Y1519" s="278"/>
      <c r="Z1519" s="278"/>
    </row>
    <row r="1520" spans="1:26" ht="13.2">
      <c r="A1520" s="278" t="s">
        <v>2518</v>
      </c>
      <c r="B1520" s="281">
        <v>44735</v>
      </c>
      <c r="C1520" s="278" t="s">
        <v>3115</v>
      </c>
      <c r="D1520" s="278">
        <v>40</v>
      </c>
      <c r="E1520" s="278" t="s">
        <v>2183</v>
      </c>
      <c r="F1520" s="280">
        <v>0.41666666666666669</v>
      </c>
      <c r="G1520" s="281">
        <v>44738</v>
      </c>
      <c r="H1520" s="278" t="s">
        <v>5</v>
      </c>
      <c r="I1520" s="278" t="s">
        <v>117</v>
      </c>
      <c r="J1520" s="278" t="s">
        <v>2512</v>
      </c>
      <c r="K1520" s="282">
        <f t="shared" si="15"/>
        <v>6</v>
      </c>
      <c r="L1520" s="278">
        <f t="shared" si="16"/>
        <v>2022</v>
      </c>
      <c r="M1520" s="282">
        <f t="shared" ca="1" si="17"/>
        <v>3</v>
      </c>
      <c r="N1520" s="282">
        <f>MONTH(Таблица10[[#This Row],[Дата погрузки]])</f>
        <v>6</v>
      </c>
      <c r="O1520" s="278" t="str">
        <f>Таблица10[[#This Row],[плательщик ЖД тариф]]</f>
        <v>Евросиб</v>
      </c>
      <c r="P1520" s="278"/>
      <c r="Q1520" s="278"/>
      <c r="R1520" s="278"/>
      <c r="S1520" s="278"/>
      <c r="T1520" s="278"/>
      <c r="U1520" s="278"/>
      <c r="V1520" s="278"/>
      <c r="W1520" s="278"/>
      <c r="X1520" s="278"/>
      <c r="Y1520" s="278"/>
      <c r="Z1520" s="278"/>
    </row>
    <row r="1521" spans="1:26" ht="13.2">
      <c r="A1521" s="278" t="s">
        <v>2527</v>
      </c>
      <c r="B1521" s="281">
        <v>44735</v>
      </c>
      <c r="C1521" s="278" t="s">
        <v>3116</v>
      </c>
      <c r="D1521" s="278">
        <v>40</v>
      </c>
      <c r="E1521" s="278" t="s">
        <v>2183</v>
      </c>
      <c r="F1521" s="280">
        <v>0.58333333333333337</v>
      </c>
      <c r="G1521" s="281">
        <v>44738</v>
      </c>
      <c r="H1521" s="278" t="s">
        <v>5</v>
      </c>
      <c r="I1521" s="278" t="s">
        <v>117</v>
      </c>
      <c r="J1521" s="278" t="s">
        <v>2512</v>
      </c>
      <c r="K1521" s="282">
        <f t="shared" si="15"/>
        <v>6</v>
      </c>
      <c r="L1521" s="278">
        <f t="shared" si="16"/>
        <v>2022</v>
      </c>
      <c r="M1521" s="282">
        <f t="shared" ca="1" si="17"/>
        <v>3</v>
      </c>
      <c r="N1521" s="282">
        <f>MONTH(Таблица10[[#This Row],[Дата погрузки]])</f>
        <v>6</v>
      </c>
      <c r="O1521" s="278" t="str">
        <f>Таблица10[[#This Row],[плательщик ЖД тариф]]</f>
        <v>Евросиб</v>
      </c>
      <c r="P1521" s="278"/>
      <c r="Q1521" s="278"/>
      <c r="R1521" s="278"/>
      <c r="S1521" s="278"/>
      <c r="T1521" s="278"/>
      <c r="U1521" s="278"/>
      <c r="V1521" s="278"/>
      <c r="W1521" s="278"/>
      <c r="X1521" s="278"/>
      <c r="Y1521" s="278"/>
      <c r="Z1521" s="278"/>
    </row>
    <row r="1522" spans="1:26" ht="13.2">
      <c r="A1522" s="278" t="s">
        <v>2520</v>
      </c>
      <c r="B1522" s="281">
        <v>44735</v>
      </c>
      <c r="C1522" s="278" t="s">
        <v>3117</v>
      </c>
      <c r="D1522" s="278">
        <v>40</v>
      </c>
      <c r="E1522" s="278" t="s">
        <v>2183</v>
      </c>
      <c r="F1522" s="280">
        <v>0.54166666666666663</v>
      </c>
      <c r="G1522" s="281">
        <v>44738</v>
      </c>
      <c r="H1522" s="278" t="s">
        <v>5</v>
      </c>
      <c r="I1522" s="278" t="s">
        <v>117</v>
      </c>
      <c r="J1522" s="278" t="s">
        <v>2512</v>
      </c>
      <c r="K1522" s="282">
        <f t="shared" si="15"/>
        <v>6</v>
      </c>
      <c r="L1522" s="278">
        <f t="shared" si="16"/>
        <v>2022</v>
      </c>
      <c r="M1522" s="282">
        <f t="shared" ca="1" si="17"/>
        <v>3</v>
      </c>
      <c r="N1522" s="282">
        <f>MONTH(Таблица10[[#This Row],[Дата погрузки]])</f>
        <v>6</v>
      </c>
      <c r="O1522" s="278" t="str">
        <f>Таблица10[[#This Row],[плательщик ЖД тариф]]</f>
        <v>Евросиб</v>
      </c>
      <c r="P1522" s="278"/>
      <c r="Q1522" s="278"/>
      <c r="R1522" s="278"/>
      <c r="S1522" s="278"/>
      <c r="T1522" s="278"/>
      <c r="U1522" s="278"/>
      <c r="V1522" s="278"/>
      <c r="W1522" s="278"/>
      <c r="X1522" s="278"/>
      <c r="Y1522" s="278"/>
      <c r="Z1522" s="278"/>
    </row>
    <row r="1523" spans="1:26" ht="13.2">
      <c r="A1523" s="278" t="s">
        <v>2929</v>
      </c>
      <c r="B1523" s="281">
        <v>44735</v>
      </c>
      <c r="C1523" s="278" t="s">
        <v>3118</v>
      </c>
      <c r="D1523" s="278">
        <v>40</v>
      </c>
      <c r="E1523" s="278" t="s">
        <v>1568</v>
      </c>
      <c r="F1523" s="280">
        <v>0.58333333333333337</v>
      </c>
      <c r="G1523" s="281">
        <v>44736</v>
      </c>
      <c r="H1523" s="278" t="s">
        <v>7</v>
      </c>
      <c r="I1523" s="4" t="s">
        <v>99</v>
      </c>
      <c r="J1523" s="278" t="s">
        <v>2512</v>
      </c>
      <c r="K1523" s="282">
        <f t="shared" si="15"/>
        <v>6</v>
      </c>
      <c r="L1523" s="278">
        <f t="shared" si="16"/>
        <v>2022</v>
      </c>
      <c r="M1523" s="282">
        <f t="shared" ca="1" si="17"/>
        <v>1</v>
      </c>
      <c r="N1523" s="282">
        <f>MONTH(Таблица10[[#This Row],[Дата погрузки]])</f>
        <v>6</v>
      </c>
      <c r="O1523" s="278" t="str">
        <f>Таблица10[[#This Row],[плательщик ЖД тариф]]</f>
        <v>ТрансКонтейнер</v>
      </c>
      <c r="P1523" s="278"/>
      <c r="Q1523" s="278"/>
      <c r="R1523" s="278"/>
      <c r="S1523" s="278"/>
      <c r="T1523" s="278"/>
      <c r="U1523" s="278"/>
      <c r="V1523" s="278"/>
      <c r="W1523" s="278"/>
      <c r="X1523" s="278"/>
      <c r="Y1523" s="278"/>
      <c r="Z1523" s="278"/>
    </row>
    <row r="1524" spans="1:26" ht="13.2">
      <c r="A1524" s="278" t="s">
        <v>2798</v>
      </c>
      <c r="B1524" s="281">
        <v>44736</v>
      </c>
      <c r="C1524" s="278" t="s">
        <v>3119</v>
      </c>
      <c r="D1524" s="278">
        <v>40</v>
      </c>
      <c r="E1524" s="278" t="s">
        <v>1507</v>
      </c>
      <c r="F1524" s="280">
        <v>0.875</v>
      </c>
      <c r="G1524" s="281">
        <v>44741</v>
      </c>
      <c r="H1524" s="278" t="s">
        <v>5</v>
      </c>
      <c r="I1524" s="278" t="s">
        <v>117</v>
      </c>
      <c r="J1524" s="278" t="s">
        <v>2512</v>
      </c>
      <c r="K1524" s="282">
        <f t="shared" si="15"/>
        <v>6</v>
      </c>
      <c r="L1524" s="278">
        <f t="shared" si="16"/>
        <v>2022</v>
      </c>
      <c r="M1524" s="282">
        <f t="shared" ca="1" si="17"/>
        <v>5</v>
      </c>
      <c r="N1524" s="282">
        <f>MONTH(Таблица10[[#This Row],[Дата погрузки]])</f>
        <v>6</v>
      </c>
      <c r="O1524" s="278" t="str">
        <f>Таблица10[[#This Row],[плательщик ЖД тариф]]</f>
        <v>Евросиб</v>
      </c>
      <c r="P1524" s="278"/>
      <c r="Q1524" s="278"/>
      <c r="R1524" s="278"/>
      <c r="S1524" s="278"/>
      <c r="T1524" s="278"/>
      <c r="U1524" s="278"/>
      <c r="V1524" s="278"/>
      <c r="W1524" s="278"/>
      <c r="X1524" s="278"/>
      <c r="Y1524" s="278"/>
      <c r="Z1524" s="278"/>
    </row>
    <row r="1525" spans="1:26" ht="13.2">
      <c r="A1525" s="278" t="s">
        <v>2520</v>
      </c>
      <c r="B1525" s="281">
        <v>44736</v>
      </c>
      <c r="C1525" s="278" t="s">
        <v>3120</v>
      </c>
      <c r="D1525" s="278">
        <v>40</v>
      </c>
      <c r="E1525" s="278" t="s">
        <v>1518</v>
      </c>
      <c r="F1525" s="280">
        <v>0.54166666666666663</v>
      </c>
      <c r="G1525" s="281">
        <v>44741</v>
      </c>
      <c r="H1525" s="278" t="s">
        <v>5</v>
      </c>
      <c r="I1525" s="278" t="s">
        <v>117</v>
      </c>
      <c r="J1525" s="278" t="s">
        <v>2512</v>
      </c>
      <c r="K1525" s="282">
        <f t="shared" si="15"/>
        <v>6</v>
      </c>
      <c r="L1525" s="278">
        <f t="shared" si="16"/>
        <v>2022</v>
      </c>
      <c r="M1525" s="282">
        <f t="shared" ca="1" si="17"/>
        <v>5</v>
      </c>
      <c r="N1525" s="282">
        <f>MONTH(Таблица10[[#This Row],[Дата погрузки]])</f>
        <v>6</v>
      </c>
      <c r="O1525" s="278" t="str">
        <f>Таблица10[[#This Row],[плательщик ЖД тариф]]</f>
        <v>Евросиб</v>
      </c>
      <c r="P1525" s="278"/>
      <c r="Q1525" s="278"/>
      <c r="R1525" s="278"/>
      <c r="S1525" s="278"/>
      <c r="T1525" s="278"/>
      <c r="U1525" s="278"/>
      <c r="V1525" s="278"/>
      <c r="W1525" s="278"/>
      <c r="X1525" s="278"/>
      <c r="Y1525" s="278"/>
      <c r="Z1525" s="278"/>
    </row>
    <row r="1526" spans="1:26" ht="13.2">
      <c r="A1526" s="278" t="s">
        <v>3040</v>
      </c>
      <c r="B1526" s="281">
        <v>44736</v>
      </c>
      <c r="C1526" s="278" t="s">
        <v>3121</v>
      </c>
      <c r="D1526" s="278">
        <v>40</v>
      </c>
      <c r="E1526" s="278" t="s">
        <v>1568</v>
      </c>
      <c r="F1526" s="280">
        <v>8.3333333333333329E-2</v>
      </c>
      <c r="G1526" s="281">
        <v>44740</v>
      </c>
      <c r="H1526" s="278" t="s">
        <v>7</v>
      </c>
      <c r="I1526" s="4" t="s">
        <v>99</v>
      </c>
      <c r="J1526" s="278" t="s">
        <v>2512</v>
      </c>
      <c r="K1526" s="282">
        <f t="shared" si="15"/>
        <v>6</v>
      </c>
      <c r="L1526" s="278">
        <f t="shared" si="16"/>
        <v>2022</v>
      </c>
      <c r="M1526" s="282">
        <f t="shared" ca="1" si="17"/>
        <v>4</v>
      </c>
      <c r="N1526" s="282">
        <f>MONTH(Таблица10[[#This Row],[Дата погрузки]])</f>
        <v>6</v>
      </c>
      <c r="O1526" s="278" t="str">
        <f>Таблица10[[#This Row],[плательщик ЖД тариф]]</f>
        <v>ТрансКонтейнер</v>
      </c>
      <c r="P1526" s="278"/>
      <c r="Q1526" s="278"/>
      <c r="R1526" s="278"/>
      <c r="S1526" s="278"/>
      <c r="T1526" s="278"/>
      <c r="U1526" s="278"/>
      <c r="V1526" s="278"/>
      <c r="W1526" s="278"/>
      <c r="X1526" s="278"/>
      <c r="Y1526" s="278"/>
      <c r="Z1526" s="278"/>
    </row>
    <row r="1527" spans="1:26" ht="13.2">
      <c r="A1527" s="278" t="s">
        <v>2929</v>
      </c>
      <c r="B1527" s="281">
        <v>44736</v>
      </c>
      <c r="C1527" s="278" t="s">
        <v>3122</v>
      </c>
      <c r="D1527" s="278">
        <v>40</v>
      </c>
      <c r="E1527" s="278" t="s">
        <v>1568</v>
      </c>
      <c r="F1527" s="280">
        <v>0.58333333333333337</v>
      </c>
      <c r="G1527" s="281">
        <v>44738</v>
      </c>
      <c r="H1527" s="278" t="s">
        <v>7</v>
      </c>
      <c r="I1527" s="4" t="s">
        <v>99</v>
      </c>
      <c r="J1527" s="278" t="s">
        <v>2512</v>
      </c>
      <c r="K1527" s="282">
        <f t="shared" si="15"/>
        <v>6</v>
      </c>
      <c r="L1527" s="278">
        <f t="shared" si="16"/>
        <v>2022</v>
      </c>
      <c r="M1527" s="282">
        <f t="shared" ca="1" si="17"/>
        <v>2</v>
      </c>
      <c r="N1527" s="282">
        <f>MONTH(Таблица10[[#This Row],[Дата погрузки]])</f>
        <v>6</v>
      </c>
      <c r="O1527" s="278" t="str">
        <f>Таблица10[[#This Row],[плательщик ЖД тариф]]</f>
        <v>ТрансКонтейнер</v>
      </c>
      <c r="P1527" s="278"/>
      <c r="Q1527" s="278"/>
      <c r="R1527" s="278"/>
      <c r="S1527" s="278"/>
      <c r="T1527" s="278"/>
      <c r="U1527" s="278"/>
      <c r="V1527" s="278"/>
      <c r="W1527" s="278"/>
      <c r="X1527" s="278"/>
      <c r="Y1527" s="278"/>
      <c r="Z1527" s="278"/>
    </row>
    <row r="1528" spans="1:26" ht="13.2">
      <c r="A1528" s="278" t="s">
        <v>2514</v>
      </c>
      <c r="B1528" s="281">
        <v>44736</v>
      </c>
      <c r="C1528" s="278" t="s">
        <v>3123</v>
      </c>
      <c r="D1528" s="278">
        <v>40</v>
      </c>
      <c r="E1528" s="278" t="s">
        <v>1537</v>
      </c>
      <c r="F1528" s="280">
        <v>0.58333333333333337</v>
      </c>
      <c r="G1528" s="281">
        <v>44740</v>
      </c>
      <c r="H1528" s="278" t="s">
        <v>7</v>
      </c>
      <c r="I1528" s="4" t="s">
        <v>99</v>
      </c>
      <c r="J1528" s="278" t="s">
        <v>2512</v>
      </c>
      <c r="K1528" s="282">
        <f t="shared" si="15"/>
        <v>6</v>
      </c>
      <c r="L1528" s="278">
        <f t="shared" si="16"/>
        <v>2022</v>
      </c>
      <c r="M1528" s="282">
        <f t="shared" ca="1" si="17"/>
        <v>4</v>
      </c>
      <c r="N1528" s="282">
        <f>MONTH(Таблица10[[#This Row],[Дата погрузки]])</f>
        <v>6</v>
      </c>
      <c r="O1528" s="278" t="str">
        <f>Таблица10[[#This Row],[плательщик ЖД тариф]]</f>
        <v>ТрансКонтейнер</v>
      </c>
      <c r="P1528" s="278"/>
      <c r="Q1528" s="278"/>
      <c r="R1528" s="278"/>
      <c r="S1528" s="278"/>
      <c r="T1528" s="278"/>
      <c r="U1528" s="278"/>
      <c r="V1528" s="278"/>
      <c r="W1528" s="278"/>
      <c r="X1528" s="278"/>
      <c r="Y1528" s="278"/>
      <c r="Z1528" s="278"/>
    </row>
    <row r="1529" spans="1:26" ht="13.2">
      <c r="A1529" s="278" t="s">
        <v>2534</v>
      </c>
      <c r="B1529" s="281">
        <v>44737</v>
      </c>
      <c r="C1529" s="278" t="s">
        <v>3124</v>
      </c>
      <c r="D1529" s="278">
        <v>40</v>
      </c>
      <c r="E1529" s="278" t="s">
        <v>2183</v>
      </c>
      <c r="F1529" s="280"/>
      <c r="G1529" s="281">
        <v>44740</v>
      </c>
      <c r="H1529" s="278" t="s">
        <v>7</v>
      </c>
      <c r="I1529" s="4" t="s">
        <v>99</v>
      </c>
      <c r="J1529" s="278" t="s">
        <v>2512</v>
      </c>
      <c r="K1529" s="282">
        <f t="shared" si="15"/>
        <v>6</v>
      </c>
      <c r="L1529" s="278">
        <f t="shared" si="16"/>
        <v>2022</v>
      </c>
      <c r="M1529" s="282">
        <f t="shared" ca="1" si="17"/>
        <v>3</v>
      </c>
      <c r="N1529" s="282">
        <f>MONTH(Таблица10[[#This Row],[Дата погрузки]])</f>
        <v>6</v>
      </c>
      <c r="O1529" s="278" t="str">
        <f>Таблица10[[#This Row],[плательщик ЖД тариф]]</f>
        <v>ТрансКонтейнер</v>
      </c>
      <c r="P1529" s="278"/>
      <c r="Q1529" s="278"/>
      <c r="R1529" s="278"/>
      <c r="S1529" s="278"/>
      <c r="T1529" s="278"/>
      <c r="U1529" s="278"/>
      <c r="V1529" s="278"/>
      <c r="W1529" s="278"/>
      <c r="X1529" s="278"/>
      <c r="Y1529" s="278"/>
      <c r="Z1529" s="278"/>
    </row>
    <row r="1530" spans="1:26" ht="13.2">
      <c r="A1530" s="278" t="s">
        <v>2534</v>
      </c>
      <c r="B1530" s="281">
        <v>44737</v>
      </c>
      <c r="C1530" s="278" t="s">
        <v>3125</v>
      </c>
      <c r="D1530" s="278">
        <v>40</v>
      </c>
      <c r="E1530" s="278" t="s">
        <v>1537</v>
      </c>
      <c r="F1530" s="280"/>
      <c r="G1530" s="281">
        <v>44740</v>
      </c>
      <c r="H1530" s="278" t="s">
        <v>7</v>
      </c>
      <c r="I1530" s="4" t="s">
        <v>99</v>
      </c>
      <c r="J1530" s="278" t="s">
        <v>2512</v>
      </c>
      <c r="K1530" s="282">
        <f t="shared" si="15"/>
        <v>6</v>
      </c>
      <c r="L1530" s="278">
        <f t="shared" si="16"/>
        <v>2022</v>
      </c>
      <c r="M1530" s="282">
        <f t="shared" ca="1" si="17"/>
        <v>3</v>
      </c>
      <c r="N1530" s="282">
        <f>MONTH(Таблица10[[#This Row],[Дата погрузки]])</f>
        <v>6</v>
      </c>
      <c r="O1530" s="278" t="str">
        <f>Таблица10[[#This Row],[плательщик ЖД тариф]]</f>
        <v>ТрансКонтейнер</v>
      </c>
      <c r="P1530" s="278"/>
      <c r="Q1530" s="278"/>
      <c r="R1530" s="278"/>
      <c r="S1530" s="278"/>
      <c r="T1530" s="278"/>
      <c r="U1530" s="278"/>
      <c r="V1530" s="278"/>
      <c r="W1530" s="278"/>
      <c r="X1530" s="278"/>
      <c r="Y1530" s="278"/>
      <c r="Z1530" s="278"/>
    </row>
    <row r="1531" spans="1:26" ht="13.2">
      <c r="A1531" s="278" t="s">
        <v>2534</v>
      </c>
      <c r="B1531" s="281">
        <v>44737</v>
      </c>
      <c r="C1531" s="278" t="s">
        <v>3126</v>
      </c>
      <c r="D1531" s="278">
        <v>40</v>
      </c>
      <c r="E1531" s="278" t="s">
        <v>1537</v>
      </c>
      <c r="F1531" s="280"/>
      <c r="G1531" s="281">
        <v>44740</v>
      </c>
      <c r="H1531" s="278" t="s">
        <v>7</v>
      </c>
      <c r="I1531" s="4" t="s">
        <v>99</v>
      </c>
      <c r="J1531" s="278" t="s">
        <v>2512</v>
      </c>
      <c r="K1531" s="282">
        <f t="shared" si="15"/>
        <v>6</v>
      </c>
      <c r="L1531" s="278">
        <f t="shared" si="16"/>
        <v>2022</v>
      </c>
      <c r="M1531" s="282">
        <f t="shared" ca="1" si="17"/>
        <v>3</v>
      </c>
      <c r="N1531" s="282">
        <f>MONTH(Таблица10[[#This Row],[Дата погрузки]])</f>
        <v>6</v>
      </c>
      <c r="O1531" s="278" t="str">
        <f>Таблица10[[#This Row],[плательщик ЖД тариф]]</f>
        <v>ТрансКонтейнер</v>
      </c>
      <c r="P1531" s="278"/>
      <c r="Q1531" s="278"/>
      <c r="R1531" s="278"/>
      <c r="S1531" s="278"/>
      <c r="T1531" s="278"/>
      <c r="U1531" s="278"/>
      <c r="V1531" s="278"/>
      <c r="W1531" s="278"/>
      <c r="X1531" s="278"/>
      <c r="Y1531" s="278"/>
      <c r="Z1531" s="278"/>
    </row>
    <row r="1532" spans="1:26" ht="13.2">
      <c r="A1532" s="278" t="s">
        <v>2534</v>
      </c>
      <c r="B1532" s="281">
        <v>44737</v>
      </c>
      <c r="C1532" s="278" t="s">
        <v>3127</v>
      </c>
      <c r="D1532" s="278">
        <v>40</v>
      </c>
      <c r="E1532" s="278" t="s">
        <v>1537</v>
      </c>
      <c r="F1532" s="280"/>
      <c r="G1532" s="281">
        <v>44740</v>
      </c>
      <c r="H1532" s="278" t="s">
        <v>7</v>
      </c>
      <c r="I1532" s="4" t="s">
        <v>99</v>
      </c>
      <c r="J1532" s="278" t="s">
        <v>2512</v>
      </c>
      <c r="K1532" s="282">
        <f t="shared" ref="K1532:K1786" si="18">IF(B1532="","",MONTH(B1532))</f>
        <v>6</v>
      </c>
      <c r="L1532" s="278">
        <f t="shared" ref="L1532:L1786" si="19">IF(B1532="","",YEAR(B1532))</f>
        <v>2022</v>
      </c>
      <c r="M1532" s="282">
        <f t="shared" ref="M1532:M1786" ca="1" si="20">IF(B1532&gt;TODAY(),"",IF(G1532="",TODAY()-B1532,G1532-B1532))</f>
        <v>3</v>
      </c>
      <c r="N1532" s="282">
        <f>MONTH(Таблица10[[#This Row],[Дата погрузки]])</f>
        <v>6</v>
      </c>
      <c r="O1532" s="278" t="str">
        <f>Таблица10[[#This Row],[плательщик ЖД тариф]]</f>
        <v>ТрансКонтейнер</v>
      </c>
      <c r="P1532" s="278"/>
      <c r="Q1532" s="278"/>
      <c r="R1532" s="278"/>
      <c r="S1532" s="278"/>
      <c r="T1532" s="278"/>
      <c r="U1532" s="278"/>
      <c r="V1532" s="278"/>
      <c r="W1532" s="278"/>
      <c r="X1532" s="278"/>
      <c r="Y1532" s="278"/>
      <c r="Z1532" s="278"/>
    </row>
    <row r="1533" spans="1:26" ht="13.2">
      <c r="A1533" s="278" t="s">
        <v>2514</v>
      </c>
      <c r="B1533" s="281">
        <v>44738</v>
      </c>
      <c r="C1533" s="278" t="s">
        <v>3128</v>
      </c>
      <c r="D1533" s="278">
        <v>40</v>
      </c>
      <c r="E1533" s="278" t="s">
        <v>1568</v>
      </c>
      <c r="F1533" s="280">
        <v>0.58333333333333337</v>
      </c>
      <c r="G1533" s="281">
        <v>44741</v>
      </c>
      <c r="H1533" s="278" t="s">
        <v>5</v>
      </c>
      <c r="I1533" s="278" t="s">
        <v>117</v>
      </c>
      <c r="J1533" s="278" t="s">
        <v>2512</v>
      </c>
      <c r="K1533" s="282">
        <f t="shared" si="18"/>
        <v>6</v>
      </c>
      <c r="L1533" s="278">
        <f t="shared" si="19"/>
        <v>2022</v>
      </c>
      <c r="M1533" s="282">
        <f t="shared" ca="1" si="20"/>
        <v>3</v>
      </c>
      <c r="N1533" s="282">
        <f>MONTH(Таблица10[[#This Row],[Дата погрузки]])</f>
        <v>6</v>
      </c>
      <c r="O1533" s="278" t="str">
        <f>Таблица10[[#This Row],[плательщик ЖД тариф]]</f>
        <v>Евросиб</v>
      </c>
      <c r="P1533" s="278"/>
      <c r="Q1533" s="278"/>
      <c r="R1533" s="278"/>
      <c r="S1533" s="278"/>
      <c r="T1533" s="278"/>
      <c r="U1533" s="278"/>
      <c r="V1533" s="278"/>
      <c r="W1533" s="278"/>
      <c r="X1533" s="278"/>
      <c r="Y1533" s="278"/>
      <c r="Z1533" s="278"/>
    </row>
    <row r="1534" spans="1:26" ht="13.2">
      <c r="A1534" s="278" t="s">
        <v>2798</v>
      </c>
      <c r="B1534" s="281">
        <v>44738</v>
      </c>
      <c r="C1534" s="278" t="s">
        <v>3129</v>
      </c>
      <c r="D1534" s="278">
        <v>40</v>
      </c>
      <c r="E1534" s="278" t="s">
        <v>1568</v>
      </c>
      <c r="F1534" s="280">
        <v>0.875</v>
      </c>
      <c r="G1534" s="281">
        <v>44741</v>
      </c>
      <c r="H1534" s="278" t="s">
        <v>5</v>
      </c>
      <c r="I1534" s="278" t="s">
        <v>117</v>
      </c>
      <c r="J1534" s="278" t="s">
        <v>2512</v>
      </c>
      <c r="K1534" s="282">
        <f t="shared" si="18"/>
        <v>6</v>
      </c>
      <c r="L1534" s="278">
        <f t="shared" si="19"/>
        <v>2022</v>
      </c>
      <c r="M1534" s="282">
        <f t="shared" ca="1" si="20"/>
        <v>3</v>
      </c>
      <c r="N1534" s="282">
        <f>MONTH(Таблица10[[#This Row],[Дата погрузки]])</f>
        <v>6</v>
      </c>
      <c r="O1534" s="278" t="str">
        <f>Таблица10[[#This Row],[плательщик ЖД тариф]]</f>
        <v>Евросиб</v>
      </c>
      <c r="P1534" s="278"/>
      <c r="Q1534" s="278"/>
      <c r="R1534" s="278"/>
      <c r="S1534" s="278"/>
      <c r="T1534" s="278"/>
      <c r="U1534" s="278"/>
      <c r="V1534" s="278"/>
      <c r="W1534" s="278"/>
      <c r="X1534" s="278"/>
      <c r="Y1534" s="278"/>
      <c r="Z1534" s="278"/>
    </row>
    <row r="1535" spans="1:26" ht="13.2">
      <c r="A1535" s="278" t="s">
        <v>2747</v>
      </c>
      <c r="B1535" s="281">
        <v>44739</v>
      </c>
      <c r="C1535" s="278" t="s">
        <v>3130</v>
      </c>
      <c r="D1535" s="278">
        <v>40</v>
      </c>
      <c r="E1535" s="278" t="s">
        <v>1568</v>
      </c>
      <c r="F1535" s="280">
        <v>0.66666666666666663</v>
      </c>
      <c r="G1535" s="281">
        <v>44741</v>
      </c>
      <c r="H1535" s="278" t="s">
        <v>5</v>
      </c>
      <c r="I1535" s="278" t="s">
        <v>117</v>
      </c>
      <c r="J1535" s="278" t="s">
        <v>2512</v>
      </c>
      <c r="K1535" s="282">
        <f t="shared" si="18"/>
        <v>6</v>
      </c>
      <c r="L1535" s="278">
        <f t="shared" si="19"/>
        <v>2022</v>
      </c>
      <c r="M1535" s="282">
        <f t="shared" ca="1" si="20"/>
        <v>2</v>
      </c>
      <c r="N1535" s="282">
        <f>MONTH(Таблица10[[#This Row],[Дата погрузки]])</f>
        <v>6</v>
      </c>
      <c r="O1535" s="278" t="str">
        <f>Таблица10[[#This Row],[плательщик ЖД тариф]]</f>
        <v>Евросиб</v>
      </c>
      <c r="P1535" s="278"/>
      <c r="Q1535" s="278"/>
      <c r="R1535" s="278"/>
      <c r="S1535" s="278"/>
      <c r="T1535" s="278"/>
      <c r="U1535" s="278"/>
      <c r="V1535" s="278"/>
      <c r="W1535" s="278"/>
      <c r="X1535" s="278"/>
      <c r="Y1535" s="278"/>
      <c r="Z1535" s="278"/>
    </row>
    <row r="1536" spans="1:26" ht="13.2">
      <c r="A1536" s="278" t="s">
        <v>2715</v>
      </c>
      <c r="B1536" s="281">
        <v>44740</v>
      </c>
      <c r="C1536" s="278" t="s">
        <v>3131</v>
      </c>
      <c r="D1536" s="278">
        <v>40</v>
      </c>
      <c r="E1536" s="278" t="s">
        <v>2224</v>
      </c>
      <c r="F1536" s="280">
        <v>0.375</v>
      </c>
      <c r="G1536" s="281">
        <v>44741</v>
      </c>
      <c r="H1536" s="278" t="s">
        <v>5</v>
      </c>
      <c r="I1536" s="278" t="s">
        <v>117</v>
      </c>
      <c r="J1536" s="278" t="s">
        <v>2512</v>
      </c>
      <c r="K1536" s="282">
        <f t="shared" si="18"/>
        <v>6</v>
      </c>
      <c r="L1536" s="278">
        <f t="shared" si="19"/>
        <v>2022</v>
      </c>
      <c r="M1536" s="282">
        <f t="shared" ca="1" si="20"/>
        <v>1</v>
      </c>
      <c r="N1536" s="282">
        <f>MONTH(Таблица10[[#This Row],[Дата погрузки]])</f>
        <v>6</v>
      </c>
      <c r="O1536" s="278" t="str">
        <f>Таблица10[[#This Row],[плательщик ЖД тариф]]</f>
        <v>Евросиб</v>
      </c>
      <c r="P1536" s="278"/>
      <c r="Q1536" s="278"/>
      <c r="R1536" s="278"/>
      <c r="S1536" s="278"/>
      <c r="T1536" s="278"/>
      <c r="U1536" s="278"/>
      <c r="V1536" s="278"/>
      <c r="W1536" s="278"/>
      <c r="X1536" s="278"/>
      <c r="Y1536" s="278"/>
      <c r="Z1536" s="278"/>
    </row>
    <row r="1537" spans="1:26" ht="13.2">
      <c r="A1537" s="278" t="s">
        <v>2520</v>
      </c>
      <c r="B1537" s="281">
        <v>44740</v>
      </c>
      <c r="C1537" s="278" t="s">
        <v>3132</v>
      </c>
      <c r="D1537" s="278">
        <v>40</v>
      </c>
      <c r="E1537" s="278" t="s">
        <v>2224</v>
      </c>
      <c r="F1537" s="280">
        <v>0.54166666666666663</v>
      </c>
      <c r="G1537" s="281">
        <v>44741</v>
      </c>
      <c r="H1537" s="278" t="s">
        <v>5</v>
      </c>
      <c r="I1537" s="278" t="s">
        <v>117</v>
      </c>
      <c r="J1537" s="278" t="s">
        <v>2512</v>
      </c>
      <c r="K1537" s="282">
        <f t="shared" si="18"/>
        <v>6</v>
      </c>
      <c r="L1537" s="278">
        <f t="shared" si="19"/>
        <v>2022</v>
      </c>
      <c r="M1537" s="282">
        <f t="shared" ca="1" si="20"/>
        <v>1</v>
      </c>
      <c r="N1537" s="282">
        <f>MONTH(Таблица10[[#This Row],[Дата погрузки]])</f>
        <v>6</v>
      </c>
      <c r="O1537" s="278" t="str">
        <f>Таблица10[[#This Row],[плательщик ЖД тариф]]</f>
        <v>Евросиб</v>
      </c>
      <c r="P1537" s="278"/>
      <c r="Q1537" s="278"/>
      <c r="R1537" s="278"/>
      <c r="S1537" s="278"/>
      <c r="T1537" s="278"/>
      <c r="U1537" s="278"/>
      <c r="V1537" s="278"/>
      <c r="W1537" s="278"/>
      <c r="X1537" s="278"/>
      <c r="Y1537" s="278"/>
      <c r="Z1537" s="278"/>
    </row>
    <row r="1538" spans="1:26" ht="13.2">
      <c r="A1538" s="278" t="s">
        <v>2534</v>
      </c>
      <c r="B1538" s="281">
        <v>44740</v>
      </c>
      <c r="C1538" s="278" t="s">
        <v>3133</v>
      </c>
      <c r="D1538" s="278">
        <v>40</v>
      </c>
      <c r="E1538" s="278" t="s">
        <v>1487</v>
      </c>
      <c r="F1538" s="280"/>
      <c r="G1538" s="281">
        <v>44746</v>
      </c>
      <c r="H1538" s="278" t="s">
        <v>7</v>
      </c>
      <c r="I1538" s="4" t="s">
        <v>99</v>
      </c>
      <c r="J1538" s="278" t="s">
        <v>2512</v>
      </c>
      <c r="K1538" s="282">
        <f t="shared" si="18"/>
        <v>6</v>
      </c>
      <c r="L1538" s="278">
        <f t="shared" si="19"/>
        <v>2022</v>
      </c>
      <c r="M1538" s="282">
        <f t="shared" ca="1" si="20"/>
        <v>6</v>
      </c>
      <c r="N1538" s="282">
        <f>MONTH(Таблица10[[#This Row],[Дата погрузки]])</f>
        <v>6</v>
      </c>
      <c r="O1538" s="278" t="str">
        <f>Таблица10[[#This Row],[плательщик ЖД тариф]]</f>
        <v>ТрансКонтейнер</v>
      </c>
      <c r="P1538" s="278"/>
      <c r="Q1538" s="278"/>
      <c r="R1538" s="278"/>
      <c r="S1538" s="278"/>
      <c r="T1538" s="278"/>
      <c r="U1538" s="278"/>
      <c r="V1538" s="278"/>
      <c r="W1538" s="278"/>
      <c r="X1538" s="278"/>
      <c r="Y1538" s="278"/>
      <c r="Z1538" s="278"/>
    </row>
    <row r="1539" spans="1:26" ht="13.2">
      <c r="A1539" s="278" t="s">
        <v>2534</v>
      </c>
      <c r="B1539" s="281">
        <v>44740</v>
      </c>
      <c r="C1539" s="278" t="s">
        <v>3134</v>
      </c>
      <c r="D1539" s="278">
        <v>40</v>
      </c>
      <c r="E1539" s="278" t="s">
        <v>1741</v>
      </c>
      <c r="F1539" s="280"/>
      <c r="G1539" s="281">
        <v>44743</v>
      </c>
      <c r="H1539" s="278" t="s">
        <v>7</v>
      </c>
      <c r="I1539" s="4" t="s">
        <v>99</v>
      </c>
      <c r="J1539" s="278" t="s">
        <v>2512</v>
      </c>
      <c r="K1539" s="282">
        <f t="shared" si="18"/>
        <v>6</v>
      </c>
      <c r="L1539" s="278">
        <f t="shared" si="19"/>
        <v>2022</v>
      </c>
      <c r="M1539" s="282">
        <f t="shared" ca="1" si="20"/>
        <v>3</v>
      </c>
      <c r="N1539" s="282">
        <f>MONTH(Таблица10[[#This Row],[Дата погрузки]])</f>
        <v>6</v>
      </c>
      <c r="O1539" s="278" t="str">
        <f>Таблица10[[#This Row],[плательщик ЖД тариф]]</f>
        <v>ТрансКонтейнер</v>
      </c>
      <c r="P1539" s="278"/>
      <c r="Q1539" s="278"/>
      <c r="R1539" s="278"/>
      <c r="S1539" s="278"/>
      <c r="T1539" s="278"/>
      <c r="U1539" s="278"/>
      <c r="V1539" s="278"/>
      <c r="W1539" s="278"/>
      <c r="X1539" s="278"/>
      <c r="Y1539" s="278"/>
      <c r="Z1539" s="278"/>
    </row>
    <row r="1540" spans="1:26" ht="13.2">
      <c r="A1540" s="278" t="s">
        <v>117</v>
      </c>
      <c r="B1540" s="281">
        <v>44740</v>
      </c>
      <c r="C1540" s="278" t="s">
        <v>3135</v>
      </c>
      <c r="D1540" s="278">
        <v>40</v>
      </c>
      <c r="E1540" s="278" t="s">
        <v>2183</v>
      </c>
      <c r="F1540" s="280"/>
      <c r="G1540" s="281">
        <v>44756</v>
      </c>
      <c r="H1540" s="278" t="s">
        <v>1692</v>
      </c>
      <c r="I1540" s="4" t="s">
        <v>99</v>
      </c>
      <c r="J1540" s="278" t="s">
        <v>2512</v>
      </c>
      <c r="K1540" s="282">
        <f t="shared" si="18"/>
        <v>6</v>
      </c>
      <c r="L1540" s="278">
        <f t="shared" si="19"/>
        <v>2022</v>
      </c>
      <c r="M1540" s="282">
        <f t="shared" ca="1" si="20"/>
        <v>16</v>
      </c>
      <c r="N1540" s="282">
        <f>MONTH(Таблица10[[#This Row],[Дата погрузки]])</f>
        <v>6</v>
      </c>
      <c r="O1540" s="278" t="str">
        <f>Таблица10[[#This Row],[плательщик ЖД тариф]]</f>
        <v>ТрансКонтейнер</v>
      </c>
      <c r="P1540" s="278"/>
      <c r="Q1540" s="278"/>
      <c r="R1540" s="278"/>
      <c r="S1540" s="278"/>
      <c r="T1540" s="278"/>
      <c r="U1540" s="278"/>
      <c r="V1540" s="278"/>
      <c r="W1540" s="278"/>
      <c r="X1540" s="278"/>
      <c r="Y1540" s="278"/>
      <c r="Z1540" s="278"/>
    </row>
    <row r="1541" spans="1:26" ht="13.2">
      <c r="A1541" s="278" t="s">
        <v>2798</v>
      </c>
      <c r="B1541" s="281">
        <v>44741</v>
      </c>
      <c r="C1541" s="278" t="s">
        <v>3136</v>
      </c>
      <c r="D1541" s="278">
        <v>40</v>
      </c>
      <c r="E1541" s="278" t="s">
        <v>1568</v>
      </c>
      <c r="F1541" s="280">
        <v>0.20833333333333334</v>
      </c>
      <c r="G1541" s="281">
        <v>44743</v>
      </c>
      <c r="H1541" s="278" t="s">
        <v>7</v>
      </c>
      <c r="I1541" s="4" t="s">
        <v>99</v>
      </c>
      <c r="J1541" s="278" t="s">
        <v>2512</v>
      </c>
      <c r="K1541" s="282">
        <f t="shared" si="18"/>
        <v>6</v>
      </c>
      <c r="L1541" s="278">
        <f t="shared" si="19"/>
        <v>2022</v>
      </c>
      <c r="M1541" s="282">
        <f t="shared" ca="1" si="20"/>
        <v>2</v>
      </c>
      <c r="N1541" s="282">
        <f>MONTH(Таблица10[[#This Row],[Дата погрузки]])</f>
        <v>6</v>
      </c>
      <c r="O1541" s="278" t="str">
        <f>Таблица10[[#This Row],[плательщик ЖД тариф]]</f>
        <v>ТрансКонтейнер</v>
      </c>
      <c r="P1541" s="278"/>
      <c r="Q1541" s="278"/>
      <c r="R1541" s="278"/>
      <c r="S1541" s="278"/>
      <c r="T1541" s="278"/>
      <c r="U1541" s="278"/>
      <c r="V1541" s="278"/>
      <c r="W1541" s="278"/>
      <c r="X1541" s="278"/>
      <c r="Y1541" s="278"/>
      <c r="Z1541" s="278"/>
    </row>
    <row r="1542" spans="1:26" ht="13.2">
      <c r="A1542" s="278" t="s">
        <v>2534</v>
      </c>
      <c r="B1542" s="281">
        <v>44741</v>
      </c>
      <c r="C1542" s="278" t="s">
        <v>3137</v>
      </c>
      <c r="D1542" s="278">
        <v>40</v>
      </c>
      <c r="E1542" s="278" t="s">
        <v>1568</v>
      </c>
      <c r="F1542" s="280"/>
      <c r="G1542" s="281">
        <v>44746</v>
      </c>
      <c r="H1542" s="278" t="s">
        <v>7</v>
      </c>
      <c r="I1542" s="4" t="s">
        <v>99</v>
      </c>
      <c r="J1542" s="278" t="s">
        <v>2512</v>
      </c>
      <c r="K1542" s="282">
        <f t="shared" si="18"/>
        <v>6</v>
      </c>
      <c r="L1542" s="278">
        <f t="shared" si="19"/>
        <v>2022</v>
      </c>
      <c r="M1542" s="282">
        <f t="shared" ca="1" si="20"/>
        <v>5</v>
      </c>
      <c r="N1542" s="282">
        <f>MONTH(Таблица10[[#This Row],[Дата погрузки]])</f>
        <v>6</v>
      </c>
      <c r="O1542" s="278" t="str">
        <f>Таблица10[[#This Row],[плательщик ЖД тариф]]</f>
        <v>ТрансКонтейнер</v>
      </c>
      <c r="P1542" s="278"/>
      <c r="Q1542" s="278"/>
      <c r="R1542" s="278"/>
      <c r="S1542" s="278"/>
      <c r="T1542" s="278"/>
      <c r="U1542" s="278"/>
      <c r="V1542" s="278"/>
      <c r="W1542" s="278"/>
      <c r="X1542" s="278"/>
      <c r="Y1542" s="278"/>
      <c r="Z1542" s="278"/>
    </row>
    <row r="1543" spans="1:26" ht="13.2">
      <c r="A1543" s="278" t="s">
        <v>2929</v>
      </c>
      <c r="B1543" s="281">
        <v>44741</v>
      </c>
      <c r="C1543" s="278" t="s">
        <v>3138</v>
      </c>
      <c r="D1543" s="278">
        <v>40</v>
      </c>
      <c r="E1543" s="278" t="s">
        <v>1568</v>
      </c>
      <c r="F1543" s="280">
        <v>0.58333333333333337</v>
      </c>
      <c r="G1543" s="281">
        <v>44743</v>
      </c>
      <c r="H1543" s="278" t="s">
        <v>7</v>
      </c>
      <c r="I1543" s="4" t="s">
        <v>99</v>
      </c>
      <c r="J1543" s="278" t="s">
        <v>2512</v>
      </c>
      <c r="K1543" s="282">
        <f t="shared" si="18"/>
        <v>6</v>
      </c>
      <c r="L1543" s="278">
        <f t="shared" si="19"/>
        <v>2022</v>
      </c>
      <c r="M1543" s="282">
        <f t="shared" ca="1" si="20"/>
        <v>2</v>
      </c>
      <c r="N1543" s="282">
        <f>MONTH(Таблица10[[#This Row],[Дата погрузки]])</f>
        <v>6</v>
      </c>
      <c r="O1543" s="278" t="str">
        <f>Таблица10[[#This Row],[плательщик ЖД тариф]]</f>
        <v>ТрансКонтейнер</v>
      </c>
      <c r="P1543" s="278"/>
      <c r="Q1543" s="278"/>
      <c r="R1543" s="278"/>
      <c r="S1543" s="278"/>
      <c r="T1543" s="278"/>
      <c r="U1543" s="278"/>
      <c r="V1543" s="278"/>
      <c r="W1543" s="278"/>
      <c r="X1543" s="278"/>
      <c r="Y1543" s="278"/>
      <c r="Z1543" s="278"/>
    </row>
    <row r="1544" spans="1:26" ht="13.2">
      <c r="A1544" s="278" t="s">
        <v>2715</v>
      </c>
      <c r="B1544" s="281">
        <v>44741</v>
      </c>
      <c r="C1544" s="278" t="s">
        <v>3139</v>
      </c>
      <c r="D1544" s="278">
        <v>40</v>
      </c>
      <c r="E1544" s="278" t="s">
        <v>1568</v>
      </c>
      <c r="F1544" s="280">
        <v>0.34027777777777779</v>
      </c>
      <c r="G1544" s="281">
        <v>44743</v>
      </c>
      <c r="H1544" s="278" t="s">
        <v>7</v>
      </c>
      <c r="I1544" s="4" t="s">
        <v>99</v>
      </c>
      <c r="J1544" s="278" t="s">
        <v>2512</v>
      </c>
      <c r="K1544" s="282">
        <f t="shared" si="18"/>
        <v>6</v>
      </c>
      <c r="L1544" s="278">
        <f t="shared" si="19"/>
        <v>2022</v>
      </c>
      <c r="M1544" s="282">
        <f t="shared" ca="1" si="20"/>
        <v>2</v>
      </c>
      <c r="N1544" s="282">
        <f>MONTH(Таблица10[[#This Row],[Дата погрузки]])</f>
        <v>6</v>
      </c>
      <c r="O1544" s="278" t="str">
        <f>Таблица10[[#This Row],[плательщик ЖД тариф]]</f>
        <v>ТрансКонтейнер</v>
      </c>
      <c r="P1544" s="278"/>
      <c r="Q1544" s="278"/>
      <c r="R1544" s="278"/>
      <c r="S1544" s="278"/>
      <c r="T1544" s="278"/>
      <c r="U1544" s="278"/>
      <c r="V1544" s="278"/>
      <c r="W1544" s="278"/>
      <c r="X1544" s="278"/>
      <c r="Y1544" s="278"/>
      <c r="Z1544" s="278"/>
    </row>
    <row r="1545" spans="1:26" ht="13.2">
      <c r="A1545" s="278" t="s">
        <v>2520</v>
      </c>
      <c r="B1545" s="281">
        <v>44741</v>
      </c>
      <c r="C1545" s="278" t="s">
        <v>3140</v>
      </c>
      <c r="D1545" s="278">
        <v>40</v>
      </c>
      <c r="E1545" s="278" t="s">
        <v>1568</v>
      </c>
      <c r="F1545" s="280">
        <v>0.54166666666666663</v>
      </c>
      <c r="G1545" s="281">
        <v>44743</v>
      </c>
      <c r="H1545" s="278" t="s">
        <v>7</v>
      </c>
      <c r="I1545" s="4" t="s">
        <v>99</v>
      </c>
      <c r="J1545" s="278" t="s">
        <v>2512</v>
      </c>
      <c r="K1545" s="282">
        <f t="shared" si="18"/>
        <v>6</v>
      </c>
      <c r="L1545" s="278">
        <f t="shared" si="19"/>
        <v>2022</v>
      </c>
      <c r="M1545" s="282">
        <f t="shared" ca="1" si="20"/>
        <v>2</v>
      </c>
      <c r="N1545" s="282">
        <f>MONTH(Таблица10[[#This Row],[Дата погрузки]])</f>
        <v>6</v>
      </c>
      <c r="O1545" s="278" t="str">
        <f>Таблица10[[#This Row],[плательщик ЖД тариф]]</f>
        <v>ТрансКонтейнер</v>
      </c>
      <c r="P1545" s="278"/>
      <c r="Q1545" s="278"/>
      <c r="R1545" s="278"/>
      <c r="S1545" s="278"/>
      <c r="T1545" s="278"/>
      <c r="U1545" s="278"/>
      <c r="V1545" s="278"/>
      <c r="W1545" s="278"/>
      <c r="X1545" s="278"/>
      <c r="Y1545" s="278"/>
      <c r="Z1545" s="278"/>
    </row>
    <row r="1546" spans="1:26" ht="13.2">
      <c r="A1546" s="278" t="s">
        <v>2520</v>
      </c>
      <c r="B1546" s="281">
        <v>44742</v>
      </c>
      <c r="C1546" s="278" t="s">
        <v>3141</v>
      </c>
      <c r="D1546" s="278">
        <v>40</v>
      </c>
      <c r="E1546" s="278" t="s">
        <v>1537</v>
      </c>
      <c r="F1546" s="280">
        <v>0.54166666666666663</v>
      </c>
      <c r="G1546" s="281">
        <v>44746</v>
      </c>
      <c r="H1546" s="278" t="s">
        <v>7</v>
      </c>
      <c r="I1546" s="4" t="s">
        <v>99</v>
      </c>
      <c r="J1546" s="278" t="s">
        <v>2512</v>
      </c>
      <c r="K1546" s="282">
        <f t="shared" si="18"/>
        <v>6</v>
      </c>
      <c r="L1546" s="278">
        <f t="shared" si="19"/>
        <v>2022</v>
      </c>
      <c r="M1546" s="282">
        <f t="shared" ca="1" si="20"/>
        <v>4</v>
      </c>
      <c r="N1546" s="282">
        <f>MONTH(Таблица10[[#This Row],[Дата погрузки]])</f>
        <v>6</v>
      </c>
      <c r="O1546" s="278" t="str">
        <f>Таблица10[[#This Row],[плательщик ЖД тариф]]</f>
        <v>ТрансКонтейнер</v>
      </c>
      <c r="P1546" s="278"/>
      <c r="Q1546" s="278"/>
      <c r="R1546" s="278"/>
      <c r="S1546" s="278"/>
      <c r="T1546" s="278"/>
      <c r="U1546" s="278"/>
      <c r="V1546" s="278"/>
      <c r="W1546" s="278"/>
      <c r="X1546" s="278"/>
      <c r="Y1546" s="278"/>
      <c r="Z1546" s="278"/>
    </row>
    <row r="1547" spans="1:26" ht="13.2">
      <c r="A1547" s="278" t="s">
        <v>2534</v>
      </c>
      <c r="B1547" s="281">
        <v>44742</v>
      </c>
      <c r="C1547" s="278" t="s">
        <v>3142</v>
      </c>
      <c r="D1547" s="278">
        <v>40</v>
      </c>
      <c r="E1547" s="278" t="s">
        <v>1501</v>
      </c>
      <c r="F1547" s="280" t="s">
        <v>1858</v>
      </c>
      <c r="G1547" s="281">
        <v>44746</v>
      </c>
      <c r="H1547" s="278" t="s">
        <v>7</v>
      </c>
      <c r="I1547" s="4" t="s">
        <v>99</v>
      </c>
      <c r="J1547" s="278" t="s">
        <v>2512</v>
      </c>
      <c r="K1547" s="282">
        <f t="shared" si="18"/>
        <v>6</v>
      </c>
      <c r="L1547" s="278">
        <f t="shared" si="19"/>
        <v>2022</v>
      </c>
      <c r="M1547" s="282">
        <f t="shared" ca="1" si="20"/>
        <v>4</v>
      </c>
      <c r="N1547" s="282">
        <f>MONTH(Таблица10[[#This Row],[Дата погрузки]])</f>
        <v>6</v>
      </c>
      <c r="O1547" s="278" t="str">
        <f>Таблица10[[#This Row],[плательщик ЖД тариф]]</f>
        <v>ТрансКонтейнер</v>
      </c>
      <c r="P1547" s="278"/>
      <c r="Q1547" s="278"/>
      <c r="R1547" s="278"/>
      <c r="S1547" s="278"/>
      <c r="T1547" s="278"/>
      <c r="U1547" s="278"/>
      <c r="V1547" s="278"/>
      <c r="W1547" s="278"/>
      <c r="X1547" s="278"/>
      <c r="Y1547" s="278"/>
      <c r="Z1547" s="278"/>
    </row>
    <row r="1548" spans="1:26" ht="13.2">
      <c r="A1548" s="278" t="s">
        <v>2509</v>
      </c>
      <c r="B1548" s="281">
        <v>44742</v>
      </c>
      <c r="C1548" s="278" t="s">
        <v>3143</v>
      </c>
      <c r="D1548" s="278">
        <v>40</v>
      </c>
      <c r="E1548" s="278" t="s">
        <v>2158</v>
      </c>
      <c r="F1548" s="280">
        <v>0.41666666666666669</v>
      </c>
      <c r="G1548" s="281">
        <v>44745</v>
      </c>
      <c r="H1548" s="278" t="s">
        <v>5</v>
      </c>
      <c r="I1548" s="278" t="s">
        <v>117</v>
      </c>
      <c r="J1548" s="278" t="s">
        <v>2512</v>
      </c>
      <c r="K1548" s="282">
        <f t="shared" si="18"/>
        <v>6</v>
      </c>
      <c r="L1548" s="278">
        <f t="shared" si="19"/>
        <v>2022</v>
      </c>
      <c r="M1548" s="282">
        <f t="shared" ca="1" si="20"/>
        <v>3</v>
      </c>
      <c r="N1548" s="282">
        <f>MONTH(Таблица10[[#This Row],[Дата погрузки]])</f>
        <v>6</v>
      </c>
      <c r="O1548" s="278" t="str">
        <f>Таблица10[[#This Row],[плательщик ЖД тариф]]</f>
        <v>Евросиб</v>
      </c>
      <c r="P1548" s="278"/>
      <c r="Q1548" s="278"/>
      <c r="R1548" s="278"/>
      <c r="S1548" s="278"/>
      <c r="T1548" s="278"/>
      <c r="U1548" s="278"/>
      <c r="V1548" s="278"/>
      <c r="W1548" s="278"/>
      <c r="X1548" s="278"/>
      <c r="Y1548" s="278"/>
      <c r="Z1548" s="278"/>
    </row>
    <row r="1549" spans="1:26" ht="13.2">
      <c r="A1549" s="278" t="s">
        <v>2798</v>
      </c>
      <c r="B1549" s="281">
        <v>44742</v>
      </c>
      <c r="C1549" s="278" t="s">
        <v>3144</v>
      </c>
      <c r="D1549" s="278">
        <v>40</v>
      </c>
      <c r="E1549" s="278" t="s">
        <v>2224</v>
      </c>
      <c r="F1549" s="280">
        <v>0.75</v>
      </c>
      <c r="G1549" s="281">
        <v>44745</v>
      </c>
      <c r="H1549" s="278" t="s">
        <v>5</v>
      </c>
      <c r="I1549" s="278" t="s">
        <v>117</v>
      </c>
      <c r="J1549" s="278" t="s">
        <v>2512</v>
      </c>
      <c r="K1549" s="282">
        <f t="shared" si="18"/>
        <v>6</v>
      </c>
      <c r="L1549" s="278">
        <f t="shared" si="19"/>
        <v>2022</v>
      </c>
      <c r="M1549" s="282">
        <f t="shared" ca="1" si="20"/>
        <v>3</v>
      </c>
      <c r="N1549" s="282">
        <f>MONTH(Таблица10[[#This Row],[Дата погрузки]])</f>
        <v>6</v>
      </c>
      <c r="O1549" s="278" t="str">
        <f>Таблица10[[#This Row],[плательщик ЖД тариф]]</f>
        <v>Евросиб</v>
      </c>
      <c r="P1549" s="278"/>
      <c r="Q1549" s="278"/>
      <c r="R1549" s="278"/>
      <c r="S1549" s="278"/>
      <c r="T1549" s="278"/>
      <c r="U1549" s="278"/>
      <c r="V1549" s="278"/>
      <c r="W1549" s="278"/>
      <c r="X1549" s="278"/>
      <c r="Y1549" s="278"/>
      <c r="Z1549" s="278"/>
    </row>
    <row r="1550" spans="1:26" ht="13.2">
      <c r="A1550" s="278" t="s">
        <v>2520</v>
      </c>
      <c r="B1550" s="281">
        <v>44743</v>
      </c>
      <c r="C1550" s="278" t="s">
        <v>3145</v>
      </c>
      <c r="D1550" s="278">
        <v>40</v>
      </c>
      <c r="E1550" s="278" t="s">
        <v>1499</v>
      </c>
      <c r="F1550" s="280">
        <v>0.54166666666666663</v>
      </c>
      <c r="G1550" s="281">
        <v>44749</v>
      </c>
      <c r="H1550" s="278" t="s">
        <v>7</v>
      </c>
      <c r="I1550" s="4" t="s">
        <v>99</v>
      </c>
      <c r="J1550" s="278" t="s">
        <v>2512</v>
      </c>
      <c r="K1550" s="282">
        <f t="shared" si="18"/>
        <v>7</v>
      </c>
      <c r="L1550" s="278">
        <f t="shared" si="19"/>
        <v>2022</v>
      </c>
      <c r="M1550" s="282">
        <f t="shared" ca="1" si="20"/>
        <v>6</v>
      </c>
      <c r="N1550" s="282">
        <f>MONTH(Таблица10[[#This Row],[Дата погрузки]])</f>
        <v>7</v>
      </c>
      <c r="O1550" s="278" t="str">
        <f>Таблица10[[#This Row],[плательщик ЖД тариф]]</f>
        <v>ТрансКонтейнер</v>
      </c>
      <c r="P1550" s="278"/>
      <c r="Q1550" s="278"/>
      <c r="R1550" s="278"/>
      <c r="S1550" s="278"/>
      <c r="T1550" s="278"/>
      <c r="U1550" s="278"/>
      <c r="V1550" s="278"/>
      <c r="W1550" s="278"/>
      <c r="X1550" s="278"/>
      <c r="Y1550" s="278"/>
      <c r="Z1550" s="278"/>
    </row>
    <row r="1551" spans="1:26" ht="13.2">
      <c r="A1551" s="278" t="s">
        <v>2527</v>
      </c>
      <c r="B1551" s="281">
        <v>44743</v>
      </c>
      <c r="C1551" s="278" t="s">
        <v>3146</v>
      </c>
      <c r="D1551" s="278">
        <v>40</v>
      </c>
      <c r="E1551" s="278" t="s">
        <v>1537</v>
      </c>
      <c r="F1551" s="280">
        <v>0.41666666666666669</v>
      </c>
      <c r="G1551" s="281">
        <v>44749</v>
      </c>
      <c r="H1551" s="278" t="s">
        <v>7</v>
      </c>
      <c r="I1551" s="4" t="s">
        <v>99</v>
      </c>
      <c r="J1551" s="278" t="s">
        <v>2512</v>
      </c>
      <c r="K1551" s="282">
        <f t="shared" si="18"/>
        <v>7</v>
      </c>
      <c r="L1551" s="278">
        <f t="shared" si="19"/>
        <v>2022</v>
      </c>
      <c r="M1551" s="282">
        <f t="shared" ca="1" si="20"/>
        <v>6</v>
      </c>
      <c r="N1551" s="282">
        <f>MONTH(Таблица10[[#This Row],[Дата погрузки]])</f>
        <v>7</v>
      </c>
      <c r="O1551" s="278" t="str">
        <f>Таблица10[[#This Row],[плательщик ЖД тариф]]</f>
        <v>ТрансКонтейнер</v>
      </c>
      <c r="P1551" s="278"/>
      <c r="Q1551" s="278"/>
      <c r="R1551" s="278"/>
      <c r="S1551" s="278"/>
      <c r="T1551" s="278"/>
      <c r="U1551" s="278"/>
      <c r="V1551" s="278"/>
      <c r="W1551" s="278"/>
      <c r="X1551" s="278"/>
      <c r="Y1551" s="278"/>
      <c r="Z1551" s="278"/>
    </row>
    <row r="1552" spans="1:26" ht="13.2">
      <c r="A1552" s="278" t="s">
        <v>2747</v>
      </c>
      <c r="B1552" s="281">
        <v>44743</v>
      </c>
      <c r="C1552" s="278" t="s">
        <v>3147</v>
      </c>
      <c r="D1552" s="278">
        <v>40</v>
      </c>
      <c r="E1552" s="278" t="s">
        <v>1537</v>
      </c>
      <c r="F1552" s="280">
        <v>0.66666666666666663</v>
      </c>
      <c r="G1552" s="281">
        <v>44749</v>
      </c>
      <c r="H1552" s="278" t="s">
        <v>7</v>
      </c>
      <c r="I1552" s="4" t="s">
        <v>99</v>
      </c>
      <c r="J1552" s="278" t="s">
        <v>2512</v>
      </c>
      <c r="K1552" s="282">
        <f t="shared" si="18"/>
        <v>7</v>
      </c>
      <c r="L1552" s="278">
        <f t="shared" si="19"/>
        <v>2022</v>
      </c>
      <c r="M1552" s="282">
        <f t="shared" ca="1" si="20"/>
        <v>6</v>
      </c>
      <c r="N1552" s="282">
        <f>MONTH(Таблица10[[#This Row],[Дата погрузки]])</f>
        <v>7</v>
      </c>
      <c r="O1552" s="278" t="str">
        <f>Таблица10[[#This Row],[плательщик ЖД тариф]]</f>
        <v>ТрансКонтейнер</v>
      </c>
      <c r="P1552" s="278"/>
      <c r="Q1552" s="278"/>
      <c r="R1552" s="278"/>
      <c r="S1552" s="278"/>
      <c r="T1552" s="278"/>
      <c r="U1552" s="278"/>
      <c r="V1552" s="278"/>
      <c r="W1552" s="278"/>
      <c r="X1552" s="278"/>
      <c r="Y1552" s="278"/>
      <c r="Z1552" s="278"/>
    </row>
    <row r="1553" spans="1:26" ht="13.2">
      <c r="A1553" s="278" t="s">
        <v>2676</v>
      </c>
      <c r="B1553" s="281">
        <v>44743</v>
      </c>
      <c r="C1553" s="278" t="s">
        <v>3148</v>
      </c>
      <c r="D1553" s="278">
        <v>40</v>
      </c>
      <c r="E1553" s="278" t="s">
        <v>1539</v>
      </c>
      <c r="F1553" s="280">
        <v>0.375</v>
      </c>
      <c r="G1553" s="281">
        <v>44749</v>
      </c>
      <c r="H1553" s="278" t="s">
        <v>7</v>
      </c>
      <c r="I1553" s="4" t="s">
        <v>99</v>
      </c>
      <c r="J1553" s="278" t="s">
        <v>2512</v>
      </c>
      <c r="K1553" s="282">
        <f t="shared" si="18"/>
        <v>7</v>
      </c>
      <c r="L1553" s="278">
        <f t="shared" si="19"/>
        <v>2022</v>
      </c>
      <c r="M1553" s="282">
        <f t="shared" ca="1" si="20"/>
        <v>6</v>
      </c>
      <c r="N1553" s="282">
        <f>MONTH(Таблица10[[#This Row],[Дата погрузки]])</f>
        <v>7</v>
      </c>
      <c r="O1553" s="278" t="str">
        <f>Таблица10[[#This Row],[плательщик ЖД тариф]]</f>
        <v>ТрансКонтейнер</v>
      </c>
      <c r="P1553" s="278"/>
      <c r="Q1553" s="278"/>
      <c r="R1553" s="278"/>
      <c r="S1553" s="278"/>
      <c r="T1553" s="278"/>
      <c r="U1553" s="278"/>
      <c r="V1553" s="278"/>
      <c r="W1553" s="278"/>
      <c r="X1553" s="278"/>
      <c r="Y1553" s="278"/>
      <c r="Z1553" s="278"/>
    </row>
    <row r="1554" spans="1:26" ht="13.2">
      <c r="A1554" s="278" t="s">
        <v>2516</v>
      </c>
      <c r="B1554" s="281">
        <v>44743</v>
      </c>
      <c r="C1554" s="278" t="s">
        <v>3149</v>
      </c>
      <c r="D1554" s="278">
        <v>40</v>
      </c>
      <c r="E1554" s="278" t="s">
        <v>1568</v>
      </c>
      <c r="F1554" s="280">
        <v>0.45833333333333331</v>
      </c>
      <c r="G1554" s="281">
        <v>44749</v>
      </c>
      <c r="H1554" s="278" t="s">
        <v>7</v>
      </c>
      <c r="I1554" s="4" t="s">
        <v>99</v>
      </c>
      <c r="J1554" s="278" t="s">
        <v>2512</v>
      </c>
      <c r="K1554" s="282">
        <f t="shared" si="18"/>
        <v>7</v>
      </c>
      <c r="L1554" s="278">
        <f t="shared" si="19"/>
        <v>2022</v>
      </c>
      <c r="M1554" s="282">
        <f t="shared" ca="1" si="20"/>
        <v>6</v>
      </c>
      <c r="N1554" s="282">
        <f>MONTH(Таблица10[[#This Row],[Дата погрузки]])</f>
        <v>7</v>
      </c>
      <c r="O1554" s="278" t="str">
        <f>Таблица10[[#This Row],[плательщик ЖД тариф]]</f>
        <v>ТрансКонтейнер</v>
      </c>
      <c r="P1554" s="278"/>
      <c r="Q1554" s="278"/>
      <c r="R1554" s="278"/>
      <c r="S1554" s="278"/>
      <c r="T1554" s="278"/>
      <c r="U1554" s="278"/>
      <c r="V1554" s="278"/>
      <c r="W1554" s="278"/>
      <c r="X1554" s="278"/>
      <c r="Y1554" s="278"/>
      <c r="Z1554" s="278"/>
    </row>
    <row r="1555" spans="1:26" ht="13.2">
      <c r="A1555" s="278" t="s">
        <v>2516</v>
      </c>
      <c r="B1555" s="281">
        <v>44743</v>
      </c>
      <c r="C1555" s="278" t="s">
        <v>3150</v>
      </c>
      <c r="D1555" s="278">
        <v>40</v>
      </c>
      <c r="E1555" s="278" t="s">
        <v>1537</v>
      </c>
      <c r="F1555" s="280">
        <v>0.625</v>
      </c>
      <c r="G1555" s="281">
        <v>44749</v>
      </c>
      <c r="H1555" s="278" t="s">
        <v>7</v>
      </c>
      <c r="I1555" s="4" t="s">
        <v>99</v>
      </c>
      <c r="J1555" s="278" t="s">
        <v>2512</v>
      </c>
      <c r="K1555" s="282">
        <f t="shared" si="18"/>
        <v>7</v>
      </c>
      <c r="L1555" s="278">
        <f t="shared" si="19"/>
        <v>2022</v>
      </c>
      <c r="M1555" s="282">
        <f t="shared" ca="1" si="20"/>
        <v>6</v>
      </c>
      <c r="N1555" s="282">
        <f>MONTH(Таблица10[[#This Row],[Дата погрузки]])</f>
        <v>7</v>
      </c>
      <c r="O1555" s="278" t="str">
        <f>Таблица10[[#This Row],[плательщик ЖД тариф]]</f>
        <v>ТрансКонтейнер</v>
      </c>
      <c r="P1555" s="278"/>
      <c r="Q1555" s="278"/>
      <c r="R1555" s="278"/>
      <c r="S1555" s="278"/>
      <c r="T1555" s="278"/>
      <c r="U1555" s="278"/>
      <c r="V1555" s="278"/>
      <c r="W1555" s="278"/>
      <c r="X1555" s="278"/>
      <c r="Y1555" s="278"/>
      <c r="Z1555" s="278"/>
    </row>
    <row r="1556" spans="1:26" ht="13.2">
      <c r="A1556" s="278" t="s">
        <v>2703</v>
      </c>
      <c r="B1556" s="281">
        <v>44743</v>
      </c>
      <c r="C1556" s="278" t="s">
        <v>3151</v>
      </c>
      <c r="D1556" s="278">
        <v>40</v>
      </c>
      <c r="E1556" s="278" t="s">
        <v>1568</v>
      </c>
      <c r="F1556" s="280">
        <v>0.33333333333333331</v>
      </c>
      <c r="G1556" s="281">
        <v>44749</v>
      </c>
      <c r="H1556" s="278" t="s">
        <v>7</v>
      </c>
      <c r="I1556" s="4" t="s">
        <v>99</v>
      </c>
      <c r="J1556" s="278" t="s">
        <v>2512</v>
      </c>
      <c r="K1556" s="282">
        <f t="shared" si="18"/>
        <v>7</v>
      </c>
      <c r="L1556" s="278">
        <f t="shared" si="19"/>
        <v>2022</v>
      </c>
      <c r="M1556" s="282">
        <f t="shared" ca="1" si="20"/>
        <v>6</v>
      </c>
      <c r="N1556" s="282">
        <f>MONTH(Таблица10[[#This Row],[Дата погрузки]])</f>
        <v>7</v>
      </c>
      <c r="O1556" s="278" t="str">
        <f>Таблица10[[#This Row],[плательщик ЖД тариф]]</f>
        <v>ТрансКонтейнер</v>
      </c>
      <c r="P1556" s="278"/>
      <c r="Q1556" s="278"/>
      <c r="R1556" s="278"/>
      <c r="S1556" s="278"/>
      <c r="T1556" s="278"/>
      <c r="U1556" s="278"/>
      <c r="V1556" s="278"/>
      <c r="W1556" s="278"/>
      <c r="X1556" s="278"/>
      <c r="Y1556" s="278"/>
      <c r="Z1556" s="278"/>
    </row>
    <row r="1557" spans="1:26" ht="13.2">
      <c r="A1557" s="278" t="s">
        <v>2514</v>
      </c>
      <c r="B1557" s="281">
        <v>44743</v>
      </c>
      <c r="C1557" s="278" t="s">
        <v>3152</v>
      </c>
      <c r="D1557" s="278">
        <v>40</v>
      </c>
      <c r="E1557" s="278" t="s">
        <v>1568</v>
      </c>
      <c r="F1557" s="280">
        <v>0.375</v>
      </c>
      <c r="G1557" s="281">
        <v>44745</v>
      </c>
      <c r="H1557" s="278" t="s">
        <v>5</v>
      </c>
      <c r="I1557" s="278" t="s">
        <v>117</v>
      </c>
      <c r="J1557" s="278" t="s">
        <v>2512</v>
      </c>
      <c r="K1557" s="282">
        <f t="shared" si="18"/>
        <v>7</v>
      </c>
      <c r="L1557" s="278">
        <f t="shared" si="19"/>
        <v>2022</v>
      </c>
      <c r="M1557" s="282">
        <f t="shared" ca="1" si="20"/>
        <v>2</v>
      </c>
      <c r="N1557" s="282">
        <f>MONTH(Таблица10[[#This Row],[Дата погрузки]])</f>
        <v>7</v>
      </c>
      <c r="O1557" s="278" t="str">
        <f>Таблица10[[#This Row],[плательщик ЖД тариф]]</f>
        <v>Евросиб</v>
      </c>
      <c r="P1557" s="278"/>
      <c r="Q1557" s="278"/>
      <c r="R1557" s="278"/>
      <c r="S1557" s="278"/>
      <c r="T1557" s="278"/>
      <c r="U1557" s="278"/>
      <c r="V1557" s="278"/>
      <c r="W1557" s="278"/>
      <c r="X1557" s="278"/>
      <c r="Y1557" s="278"/>
      <c r="Z1557" s="278"/>
    </row>
    <row r="1558" spans="1:26" ht="13.2">
      <c r="A1558" s="278" t="s">
        <v>117</v>
      </c>
      <c r="B1558" s="281">
        <v>44744</v>
      </c>
      <c r="C1558" s="278" t="s">
        <v>3153</v>
      </c>
      <c r="D1558" s="278">
        <v>40</v>
      </c>
      <c r="E1558" s="278" t="s">
        <v>2113</v>
      </c>
      <c r="F1558" s="280"/>
      <c r="G1558" s="281">
        <v>44749</v>
      </c>
      <c r="H1558" s="278" t="s">
        <v>7</v>
      </c>
      <c r="I1558" s="4" t="s">
        <v>99</v>
      </c>
      <c r="J1558" s="278" t="s">
        <v>2512</v>
      </c>
      <c r="K1558" s="282">
        <f t="shared" si="18"/>
        <v>7</v>
      </c>
      <c r="L1558" s="278">
        <f t="shared" si="19"/>
        <v>2022</v>
      </c>
      <c r="M1558" s="282">
        <f t="shared" ca="1" si="20"/>
        <v>5</v>
      </c>
      <c r="N1558" s="282">
        <f>MONTH(Таблица10[[#This Row],[Дата погрузки]])</f>
        <v>7</v>
      </c>
      <c r="O1558" s="278" t="str">
        <f>Таблица10[[#This Row],[плательщик ЖД тариф]]</f>
        <v>ТрансКонтейнер</v>
      </c>
      <c r="P1558" s="278"/>
      <c r="Q1558" s="278"/>
      <c r="R1558" s="278"/>
      <c r="S1558" s="278"/>
      <c r="T1558" s="278"/>
      <c r="U1558" s="278"/>
      <c r="V1558" s="278"/>
      <c r="W1558" s="278"/>
      <c r="X1558" s="278"/>
      <c r="Y1558" s="278"/>
      <c r="Z1558" s="278"/>
    </row>
    <row r="1559" spans="1:26" ht="13.2">
      <c r="A1559" s="278" t="s">
        <v>117</v>
      </c>
      <c r="B1559" s="281">
        <v>44744</v>
      </c>
      <c r="C1559" s="278" t="s">
        <v>3154</v>
      </c>
      <c r="D1559" s="278">
        <v>40</v>
      </c>
      <c r="E1559" s="278" t="s">
        <v>2113</v>
      </c>
      <c r="F1559" s="280"/>
      <c r="G1559" s="281">
        <v>44749</v>
      </c>
      <c r="H1559" s="278" t="s">
        <v>7</v>
      </c>
      <c r="I1559" s="4" t="s">
        <v>99</v>
      </c>
      <c r="J1559" s="278" t="s">
        <v>2512</v>
      </c>
      <c r="K1559" s="282">
        <f t="shared" si="18"/>
        <v>7</v>
      </c>
      <c r="L1559" s="278">
        <f t="shared" si="19"/>
        <v>2022</v>
      </c>
      <c r="M1559" s="282">
        <f t="shared" ca="1" si="20"/>
        <v>5</v>
      </c>
      <c r="N1559" s="282">
        <f>MONTH(Таблица10[[#This Row],[Дата погрузки]])</f>
        <v>7</v>
      </c>
      <c r="O1559" s="278" t="str">
        <f>Таблица10[[#This Row],[плательщик ЖД тариф]]</f>
        <v>ТрансКонтейнер</v>
      </c>
      <c r="P1559" s="278"/>
      <c r="Q1559" s="278"/>
      <c r="R1559" s="278"/>
      <c r="S1559" s="278"/>
      <c r="T1559" s="278"/>
      <c r="U1559" s="278"/>
      <c r="V1559" s="278"/>
      <c r="W1559" s="278"/>
      <c r="X1559" s="278"/>
      <c r="Y1559" s="278"/>
      <c r="Z1559" s="278"/>
    </row>
    <row r="1560" spans="1:26" ht="13.2">
      <c r="A1560" s="278" t="s">
        <v>117</v>
      </c>
      <c r="B1560" s="281">
        <v>44745</v>
      </c>
      <c r="C1560" s="278" t="s">
        <v>3155</v>
      </c>
      <c r="D1560" s="278">
        <v>40</v>
      </c>
      <c r="E1560" s="278" t="s">
        <v>1568</v>
      </c>
      <c r="F1560" s="280"/>
      <c r="G1560" s="281">
        <v>44749</v>
      </c>
      <c r="H1560" s="278" t="s">
        <v>7</v>
      </c>
      <c r="I1560" s="4" t="s">
        <v>99</v>
      </c>
      <c r="J1560" s="278" t="s">
        <v>2512</v>
      </c>
      <c r="K1560" s="282">
        <f t="shared" si="18"/>
        <v>7</v>
      </c>
      <c r="L1560" s="278">
        <f t="shared" si="19"/>
        <v>2022</v>
      </c>
      <c r="M1560" s="282">
        <f t="shared" ca="1" si="20"/>
        <v>4</v>
      </c>
      <c r="N1560" s="282">
        <f>MONTH(Таблица10[[#This Row],[Дата погрузки]])</f>
        <v>7</v>
      </c>
      <c r="O1560" s="278" t="str">
        <f>Таблица10[[#This Row],[плательщик ЖД тариф]]</f>
        <v>ТрансКонтейнер</v>
      </c>
      <c r="P1560" s="278"/>
      <c r="Q1560" s="278"/>
      <c r="R1560" s="278"/>
      <c r="S1560" s="278"/>
      <c r="T1560" s="278"/>
      <c r="U1560" s="278"/>
      <c r="V1560" s="278"/>
      <c r="W1560" s="278"/>
      <c r="X1560" s="278"/>
      <c r="Y1560" s="278"/>
      <c r="Z1560" s="278"/>
    </row>
    <row r="1561" spans="1:26" ht="13.2">
      <c r="A1561" s="278" t="s">
        <v>117</v>
      </c>
      <c r="B1561" s="281">
        <v>44745</v>
      </c>
      <c r="C1561" s="278" t="s">
        <v>3156</v>
      </c>
      <c r="D1561" s="278">
        <v>40</v>
      </c>
      <c r="E1561" s="278" t="s">
        <v>1568</v>
      </c>
      <c r="F1561" s="280"/>
      <c r="G1561" s="281">
        <v>44749</v>
      </c>
      <c r="H1561" s="278" t="s">
        <v>7</v>
      </c>
      <c r="I1561" s="4" t="s">
        <v>99</v>
      </c>
      <c r="J1561" s="278" t="s">
        <v>2512</v>
      </c>
      <c r="K1561" s="282">
        <f t="shared" si="18"/>
        <v>7</v>
      </c>
      <c r="L1561" s="278">
        <f t="shared" si="19"/>
        <v>2022</v>
      </c>
      <c r="M1561" s="282">
        <f t="shared" ca="1" si="20"/>
        <v>4</v>
      </c>
      <c r="N1561" s="282">
        <f>MONTH(Таблица10[[#This Row],[Дата погрузки]])</f>
        <v>7</v>
      </c>
      <c r="O1561" s="278" t="str">
        <f>Таблица10[[#This Row],[плательщик ЖД тариф]]</f>
        <v>ТрансКонтейнер</v>
      </c>
      <c r="P1561" s="278"/>
      <c r="Q1561" s="278"/>
      <c r="R1561" s="278"/>
      <c r="S1561" s="278"/>
      <c r="T1561" s="278"/>
      <c r="U1561" s="278"/>
      <c r="V1561" s="278"/>
      <c r="W1561" s="278"/>
      <c r="X1561" s="278"/>
      <c r="Y1561" s="278"/>
      <c r="Z1561" s="278"/>
    </row>
    <row r="1562" spans="1:26" ht="13.2">
      <c r="A1562" s="278" t="s">
        <v>2534</v>
      </c>
      <c r="B1562" s="281">
        <v>44744</v>
      </c>
      <c r="C1562" s="278" t="s">
        <v>3157</v>
      </c>
      <c r="D1562" s="278">
        <v>40</v>
      </c>
      <c r="E1562" s="278" t="s">
        <v>2111</v>
      </c>
      <c r="F1562" s="280"/>
      <c r="G1562" s="281">
        <v>44749</v>
      </c>
      <c r="H1562" s="278" t="s">
        <v>7</v>
      </c>
      <c r="I1562" s="4" t="s">
        <v>99</v>
      </c>
      <c r="J1562" s="278" t="s">
        <v>2512</v>
      </c>
      <c r="K1562" s="282">
        <f t="shared" si="18"/>
        <v>7</v>
      </c>
      <c r="L1562" s="278">
        <f t="shared" si="19"/>
        <v>2022</v>
      </c>
      <c r="M1562" s="282">
        <f t="shared" ca="1" si="20"/>
        <v>5</v>
      </c>
      <c r="N1562" s="282">
        <f>MONTH(Таблица10[[#This Row],[Дата погрузки]])</f>
        <v>7</v>
      </c>
      <c r="O1562" s="278" t="str">
        <f>Таблица10[[#This Row],[плательщик ЖД тариф]]</f>
        <v>ТрансКонтейнер</v>
      </c>
      <c r="P1562" s="278"/>
      <c r="Q1562" s="278"/>
      <c r="R1562" s="278"/>
      <c r="S1562" s="278"/>
      <c r="T1562" s="278"/>
      <c r="U1562" s="278"/>
      <c r="V1562" s="278"/>
      <c r="W1562" s="278"/>
      <c r="X1562" s="278"/>
      <c r="Y1562" s="278"/>
      <c r="Z1562" s="278"/>
    </row>
    <row r="1563" spans="1:26" ht="13.2">
      <c r="A1563" s="278" t="s">
        <v>2514</v>
      </c>
      <c r="B1563" s="281">
        <v>44744</v>
      </c>
      <c r="C1563" s="278" t="s">
        <v>3158</v>
      </c>
      <c r="D1563" s="278">
        <v>40</v>
      </c>
      <c r="E1563" s="278" t="s">
        <v>1568</v>
      </c>
      <c r="F1563" s="280">
        <v>0.625</v>
      </c>
      <c r="G1563" s="281">
        <v>44752</v>
      </c>
      <c r="H1563" s="278" t="s">
        <v>5</v>
      </c>
      <c r="I1563" s="278" t="s">
        <v>117</v>
      </c>
      <c r="J1563" s="278" t="s">
        <v>2512</v>
      </c>
      <c r="K1563" s="282">
        <f t="shared" si="18"/>
        <v>7</v>
      </c>
      <c r="L1563" s="278">
        <f t="shared" si="19"/>
        <v>2022</v>
      </c>
      <c r="M1563" s="282">
        <f t="shared" ca="1" si="20"/>
        <v>8</v>
      </c>
      <c r="N1563" s="282">
        <f>MONTH(Таблица10[[#This Row],[Дата погрузки]])</f>
        <v>7</v>
      </c>
      <c r="O1563" s="278" t="str">
        <f>Таблица10[[#This Row],[плательщик ЖД тариф]]</f>
        <v>Евросиб</v>
      </c>
      <c r="P1563" s="278"/>
      <c r="Q1563" s="278"/>
      <c r="R1563" s="278"/>
      <c r="S1563" s="278"/>
      <c r="T1563" s="278"/>
      <c r="U1563" s="278"/>
      <c r="V1563" s="278"/>
      <c r="W1563" s="278"/>
      <c r="X1563" s="278"/>
      <c r="Y1563" s="278"/>
      <c r="Z1563" s="278"/>
    </row>
    <row r="1564" spans="1:26" ht="13.2">
      <c r="A1564" s="278" t="s">
        <v>2798</v>
      </c>
      <c r="B1564" s="281">
        <v>44744</v>
      </c>
      <c r="C1564" s="278" t="s">
        <v>3159</v>
      </c>
      <c r="D1564" s="278">
        <v>40</v>
      </c>
      <c r="E1564" s="278" t="s">
        <v>2111</v>
      </c>
      <c r="F1564" s="280">
        <v>0.45833333333333331</v>
      </c>
      <c r="G1564" s="281">
        <v>44749</v>
      </c>
      <c r="H1564" s="278" t="s">
        <v>7</v>
      </c>
      <c r="I1564" s="4" t="s">
        <v>99</v>
      </c>
      <c r="J1564" s="278" t="s">
        <v>2512</v>
      </c>
      <c r="K1564" s="282">
        <f t="shared" si="18"/>
        <v>7</v>
      </c>
      <c r="L1564" s="278">
        <f t="shared" si="19"/>
        <v>2022</v>
      </c>
      <c r="M1564" s="282">
        <f t="shared" ca="1" si="20"/>
        <v>5</v>
      </c>
      <c r="N1564" s="282">
        <f>MONTH(Таблица10[[#This Row],[Дата погрузки]])</f>
        <v>7</v>
      </c>
      <c r="O1564" s="278" t="str">
        <f>Таблица10[[#This Row],[плательщик ЖД тариф]]</f>
        <v>ТрансКонтейнер</v>
      </c>
      <c r="P1564" s="278"/>
      <c r="Q1564" s="278"/>
      <c r="R1564" s="278"/>
      <c r="S1564" s="278"/>
      <c r="T1564" s="278"/>
      <c r="U1564" s="278"/>
      <c r="V1564" s="278"/>
      <c r="W1564" s="278"/>
      <c r="X1564" s="278"/>
      <c r="Y1564" s="278"/>
      <c r="Z1564" s="278"/>
    </row>
    <row r="1565" spans="1:26" ht="13.2">
      <c r="A1565" s="278" t="s">
        <v>2798</v>
      </c>
      <c r="B1565" s="281">
        <v>44745</v>
      </c>
      <c r="C1565" s="278" t="s">
        <v>3160</v>
      </c>
      <c r="D1565" s="278">
        <v>40</v>
      </c>
      <c r="E1565" s="278" t="s">
        <v>1568</v>
      </c>
      <c r="F1565" s="280">
        <v>0.58333333333333337</v>
      </c>
      <c r="G1565" s="281">
        <v>44751</v>
      </c>
      <c r="H1565" s="278" t="s">
        <v>7</v>
      </c>
      <c r="I1565" s="4" t="s">
        <v>99</v>
      </c>
      <c r="J1565" s="278" t="s">
        <v>2512</v>
      </c>
      <c r="K1565" s="282">
        <f t="shared" si="18"/>
        <v>7</v>
      </c>
      <c r="L1565" s="278">
        <f t="shared" si="19"/>
        <v>2022</v>
      </c>
      <c r="M1565" s="282">
        <f t="shared" ca="1" si="20"/>
        <v>6</v>
      </c>
      <c r="N1565" s="282">
        <f>MONTH(Таблица10[[#This Row],[Дата погрузки]])</f>
        <v>7</v>
      </c>
      <c r="O1565" s="278" t="str">
        <f>Таблица10[[#This Row],[плательщик ЖД тариф]]</f>
        <v>ТрансКонтейнер</v>
      </c>
      <c r="P1565" s="278"/>
      <c r="Q1565" s="278"/>
      <c r="R1565" s="278"/>
      <c r="S1565" s="278"/>
      <c r="T1565" s="278"/>
      <c r="U1565" s="278"/>
      <c r="V1565" s="278"/>
      <c r="W1565" s="278"/>
      <c r="X1565" s="278"/>
      <c r="Y1565" s="278"/>
      <c r="Z1565" s="278"/>
    </row>
    <row r="1566" spans="1:26" ht="13.2">
      <c r="A1566" s="278" t="s">
        <v>2798</v>
      </c>
      <c r="B1566" s="281">
        <v>44746</v>
      </c>
      <c r="C1566" s="278" t="s">
        <v>3161</v>
      </c>
      <c r="D1566" s="278">
        <v>40</v>
      </c>
      <c r="E1566" s="278" t="s">
        <v>2111</v>
      </c>
      <c r="F1566" s="280">
        <v>0.45833333333333331</v>
      </c>
      <c r="G1566" s="281">
        <v>44751</v>
      </c>
      <c r="H1566" s="278" t="s">
        <v>7</v>
      </c>
      <c r="I1566" s="4" t="s">
        <v>99</v>
      </c>
      <c r="J1566" s="278" t="s">
        <v>2512</v>
      </c>
      <c r="K1566" s="282">
        <f t="shared" si="18"/>
        <v>7</v>
      </c>
      <c r="L1566" s="278">
        <f t="shared" si="19"/>
        <v>2022</v>
      </c>
      <c r="M1566" s="282">
        <f t="shared" ca="1" si="20"/>
        <v>5</v>
      </c>
      <c r="N1566" s="282">
        <f>MONTH(Таблица10[[#This Row],[Дата погрузки]])</f>
        <v>7</v>
      </c>
      <c r="O1566" s="278" t="str">
        <f>Таблица10[[#This Row],[плательщик ЖД тариф]]</f>
        <v>ТрансКонтейнер</v>
      </c>
      <c r="P1566" s="278"/>
      <c r="Q1566" s="278"/>
      <c r="R1566" s="278"/>
      <c r="S1566" s="278"/>
      <c r="T1566" s="278"/>
      <c r="U1566" s="278"/>
      <c r="V1566" s="278"/>
      <c r="W1566" s="278"/>
      <c r="X1566" s="278"/>
      <c r="Y1566" s="278"/>
      <c r="Z1566" s="278"/>
    </row>
    <row r="1567" spans="1:26" ht="13.2">
      <c r="A1567" s="278" t="s">
        <v>2534</v>
      </c>
      <c r="B1567" s="281">
        <v>44746</v>
      </c>
      <c r="C1567" s="278" t="s">
        <v>3162</v>
      </c>
      <c r="D1567" s="278">
        <v>40</v>
      </c>
      <c r="E1567" s="278" t="s">
        <v>1495</v>
      </c>
      <c r="F1567" s="280"/>
      <c r="G1567" s="281">
        <v>44751</v>
      </c>
      <c r="H1567" s="278" t="s">
        <v>7</v>
      </c>
      <c r="I1567" s="4" t="s">
        <v>99</v>
      </c>
      <c r="J1567" s="278" t="s">
        <v>2512</v>
      </c>
      <c r="K1567" s="282">
        <f t="shared" si="18"/>
        <v>7</v>
      </c>
      <c r="L1567" s="278">
        <f t="shared" si="19"/>
        <v>2022</v>
      </c>
      <c r="M1567" s="282">
        <f t="shared" ca="1" si="20"/>
        <v>5</v>
      </c>
      <c r="N1567" s="282">
        <f>MONTH(Таблица10[[#This Row],[Дата погрузки]])</f>
        <v>7</v>
      </c>
      <c r="O1567" s="278" t="str">
        <f>Таблица10[[#This Row],[плательщик ЖД тариф]]</f>
        <v>ТрансКонтейнер</v>
      </c>
      <c r="P1567" s="278"/>
      <c r="Q1567" s="278"/>
      <c r="R1567" s="278"/>
      <c r="S1567" s="278"/>
      <c r="T1567" s="278"/>
      <c r="U1567" s="278"/>
      <c r="V1567" s="278"/>
      <c r="W1567" s="278"/>
      <c r="X1567" s="278"/>
      <c r="Y1567" s="278"/>
      <c r="Z1567" s="278"/>
    </row>
    <row r="1568" spans="1:26" ht="13.2">
      <c r="A1568" s="278" t="s">
        <v>2516</v>
      </c>
      <c r="B1568" s="281">
        <v>44746</v>
      </c>
      <c r="C1568" s="278" t="s">
        <v>3163</v>
      </c>
      <c r="D1568" s="278">
        <v>40</v>
      </c>
      <c r="E1568" s="278" t="s">
        <v>1495</v>
      </c>
      <c r="F1568" s="280">
        <v>0.58333333333333337</v>
      </c>
      <c r="G1568" s="281">
        <v>44751</v>
      </c>
      <c r="H1568" s="278" t="s">
        <v>7</v>
      </c>
      <c r="I1568" s="4" t="s">
        <v>99</v>
      </c>
      <c r="J1568" s="278" t="s">
        <v>2512</v>
      </c>
      <c r="K1568" s="282">
        <f t="shared" si="18"/>
        <v>7</v>
      </c>
      <c r="L1568" s="278">
        <f t="shared" si="19"/>
        <v>2022</v>
      </c>
      <c r="M1568" s="282">
        <f t="shared" ca="1" si="20"/>
        <v>5</v>
      </c>
      <c r="N1568" s="282">
        <f>MONTH(Таблица10[[#This Row],[Дата погрузки]])</f>
        <v>7</v>
      </c>
      <c r="O1568" s="278" t="str">
        <f>Таблица10[[#This Row],[плательщик ЖД тариф]]</f>
        <v>ТрансКонтейнер</v>
      </c>
      <c r="P1568" s="278"/>
      <c r="Q1568" s="278"/>
      <c r="R1568" s="278"/>
      <c r="S1568" s="278"/>
      <c r="T1568" s="278"/>
      <c r="U1568" s="278"/>
      <c r="V1568" s="278"/>
      <c r="W1568" s="278"/>
      <c r="X1568" s="278"/>
      <c r="Y1568" s="278"/>
      <c r="Z1568" s="278"/>
    </row>
    <row r="1569" spans="1:26" ht="13.2">
      <c r="A1569" s="278" t="s">
        <v>2715</v>
      </c>
      <c r="B1569" s="281">
        <v>44746</v>
      </c>
      <c r="C1569" s="278" t="s">
        <v>3164</v>
      </c>
      <c r="D1569" s="278">
        <v>40</v>
      </c>
      <c r="E1569" s="278" t="s">
        <v>1501</v>
      </c>
      <c r="F1569" s="280">
        <v>0.375</v>
      </c>
      <c r="G1569" s="281">
        <v>44751</v>
      </c>
      <c r="H1569" s="278" t="s">
        <v>7</v>
      </c>
      <c r="I1569" s="4" t="s">
        <v>99</v>
      </c>
      <c r="J1569" s="278" t="s">
        <v>2512</v>
      </c>
      <c r="K1569" s="282">
        <f t="shared" si="18"/>
        <v>7</v>
      </c>
      <c r="L1569" s="278">
        <f t="shared" si="19"/>
        <v>2022</v>
      </c>
      <c r="M1569" s="282">
        <f t="shared" ca="1" si="20"/>
        <v>5</v>
      </c>
      <c r="N1569" s="282">
        <f>MONTH(Таблица10[[#This Row],[Дата погрузки]])</f>
        <v>7</v>
      </c>
      <c r="O1569" s="278" t="str">
        <f>Таблица10[[#This Row],[плательщик ЖД тариф]]</f>
        <v>ТрансКонтейнер</v>
      </c>
      <c r="P1569" s="278"/>
      <c r="Q1569" s="278"/>
      <c r="R1569" s="278"/>
      <c r="S1569" s="278"/>
      <c r="T1569" s="278"/>
      <c r="U1569" s="278"/>
      <c r="V1569" s="278"/>
      <c r="W1569" s="278"/>
      <c r="X1569" s="278"/>
      <c r="Y1569" s="278"/>
      <c r="Z1569" s="278"/>
    </row>
    <row r="1570" spans="1:26" ht="13.2">
      <c r="A1570" s="278" t="s">
        <v>2798</v>
      </c>
      <c r="B1570" s="281">
        <v>44707</v>
      </c>
      <c r="C1570" s="278" t="s">
        <v>3165</v>
      </c>
      <c r="D1570" s="278">
        <v>40</v>
      </c>
      <c r="E1570" s="278" t="s">
        <v>1568</v>
      </c>
      <c r="F1570" s="280">
        <v>0.41666666666666669</v>
      </c>
      <c r="G1570" s="281">
        <v>44708</v>
      </c>
      <c r="H1570" s="278" t="s">
        <v>7</v>
      </c>
      <c r="I1570" s="4" t="s">
        <v>99</v>
      </c>
      <c r="J1570" s="278" t="s">
        <v>2512</v>
      </c>
      <c r="K1570" s="282">
        <f t="shared" si="18"/>
        <v>5</v>
      </c>
      <c r="L1570" s="278">
        <f t="shared" si="19"/>
        <v>2022</v>
      </c>
      <c r="M1570" s="282">
        <f t="shared" ca="1" si="20"/>
        <v>1</v>
      </c>
      <c r="N1570" s="282">
        <f>MONTH(Таблица10[[#This Row],[Дата погрузки]])</f>
        <v>5</v>
      </c>
      <c r="O1570" s="278" t="str">
        <f>Таблица10[[#This Row],[плательщик ЖД тариф]]</f>
        <v>ТрансКонтейнер</v>
      </c>
      <c r="P1570" s="278"/>
      <c r="Q1570" s="278"/>
      <c r="R1570" s="278"/>
      <c r="S1570" s="278"/>
      <c r="T1570" s="278"/>
      <c r="U1570" s="278"/>
      <c r="V1570" s="278"/>
      <c r="W1570" s="278"/>
      <c r="X1570" s="278"/>
      <c r="Y1570" s="278"/>
      <c r="Z1570" s="278"/>
    </row>
    <row r="1571" spans="1:26" ht="13.2">
      <c r="A1571" s="278" t="s">
        <v>2520</v>
      </c>
      <c r="B1571" s="281">
        <v>44707</v>
      </c>
      <c r="C1571" s="278" t="s">
        <v>3166</v>
      </c>
      <c r="D1571" s="278">
        <v>40</v>
      </c>
      <c r="E1571" s="278" t="s">
        <v>1568</v>
      </c>
      <c r="F1571" s="280">
        <v>0.54166666666666663</v>
      </c>
      <c r="G1571" s="281">
        <v>44711</v>
      </c>
      <c r="H1571" s="278" t="s">
        <v>7</v>
      </c>
      <c r="I1571" s="4" t="s">
        <v>99</v>
      </c>
      <c r="J1571" s="278" t="s">
        <v>2512</v>
      </c>
      <c r="K1571" s="282">
        <f t="shared" si="18"/>
        <v>5</v>
      </c>
      <c r="L1571" s="278">
        <f t="shared" si="19"/>
        <v>2022</v>
      </c>
      <c r="M1571" s="282">
        <f t="shared" ca="1" si="20"/>
        <v>4</v>
      </c>
      <c r="N1571" s="282">
        <f>MONTH(Таблица10[[#This Row],[Дата погрузки]])</f>
        <v>5</v>
      </c>
      <c r="O1571" s="278" t="str">
        <f>Таблица10[[#This Row],[плательщик ЖД тариф]]</f>
        <v>ТрансКонтейнер</v>
      </c>
      <c r="P1571" s="278"/>
      <c r="Q1571" s="278"/>
      <c r="R1571" s="278"/>
      <c r="S1571" s="278"/>
      <c r="T1571" s="278"/>
      <c r="U1571" s="278"/>
      <c r="V1571" s="278"/>
      <c r="W1571" s="278"/>
      <c r="X1571" s="278"/>
      <c r="Y1571" s="278"/>
      <c r="Z1571" s="278"/>
    </row>
    <row r="1572" spans="1:26" ht="13.2">
      <c r="A1572" s="278" t="s">
        <v>2527</v>
      </c>
      <c r="B1572" s="281">
        <v>44747</v>
      </c>
      <c r="C1572" s="278" t="s">
        <v>3167</v>
      </c>
      <c r="D1572" s="278">
        <v>40</v>
      </c>
      <c r="E1572" s="278" t="s">
        <v>1692</v>
      </c>
      <c r="F1572" s="280">
        <v>0.33333333333333331</v>
      </c>
      <c r="G1572" s="281">
        <v>44752</v>
      </c>
      <c r="H1572" s="278" t="s">
        <v>7</v>
      </c>
      <c r="I1572" s="4" t="s">
        <v>99</v>
      </c>
      <c r="J1572" s="278" t="s">
        <v>2512</v>
      </c>
      <c r="K1572" s="282">
        <f t="shared" si="18"/>
        <v>7</v>
      </c>
      <c r="L1572" s="278">
        <f t="shared" si="19"/>
        <v>2022</v>
      </c>
      <c r="M1572" s="282">
        <f t="shared" ca="1" si="20"/>
        <v>5</v>
      </c>
      <c r="N1572" s="282">
        <f>MONTH(Таблица10[[#This Row],[Дата погрузки]])</f>
        <v>7</v>
      </c>
      <c r="O1572" s="278" t="str">
        <f>Таблица10[[#This Row],[плательщик ЖД тариф]]</f>
        <v>ТрансКонтейнер</v>
      </c>
      <c r="P1572" s="278"/>
      <c r="Q1572" s="278"/>
      <c r="R1572" s="278"/>
      <c r="S1572" s="278"/>
      <c r="T1572" s="278"/>
      <c r="U1572" s="278"/>
      <c r="V1572" s="278"/>
      <c r="W1572" s="278"/>
      <c r="X1572" s="278"/>
      <c r="Y1572" s="278"/>
      <c r="Z1572" s="278"/>
    </row>
    <row r="1573" spans="1:26" ht="13.2">
      <c r="A1573" s="278" t="s">
        <v>2747</v>
      </c>
      <c r="B1573" s="281">
        <v>44747</v>
      </c>
      <c r="C1573" s="278" t="s">
        <v>3168</v>
      </c>
      <c r="D1573" s="278">
        <v>40</v>
      </c>
      <c r="E1573" s="278" t="s">
        <v>1495</v>
      </c>
      <c r="F1573" s="280">
        <v>0.54166666666666663</v>
      </c>
      <c r="G1573" s="281">
        <v>44752</v>
      </c>
      <c r="H1573" s="278" t="s">
        <v>7</v>
      </c>
      <c r="I1573" s="4" t="s">
        <v>99</v>
      </c>
      <c r="J1573" s="278" t="s">
        <v>2512</v>
      </c>
      <c r="K1573" s="282">
        <f t="shared" si="18"/>
        <v>7</v>
      </c>
      <c r="L1573" s="278">
        <f t="shared" si="19"/>
        <v>2022</v>
      </c>
      <c r="M1573" s="282">
        <f t="shared" ca="1" si="20"/>
        <v>5</v>
      </c>
      <c r="N1573" s="282">
        <f>MONTH(Таблица10[[#This Row],[Дата погрузки]])</f>
        <v>7</v>
      </c>
      <c r="O1573" s="278" t="str">
        <f>Таблица10[[#This Row],[плательщик ЖД тариф]]</f>
        <v>ТрансКонтейнер</v>
      </c>
      <c r="P1573" s="278"/>
      <c r="Q1573" s="278"/>
      <c r="R1573" s="278"/>
      <c r="S1573" s="278"/>
      <c r="T1573" s="278"/>
      <c r="U1573" s="278"/>
      <c r="V1573" s="278"/>
      <c r="W1573" s="278"/>
      <c r="X1573" s="278"/>
      <c r="Y1573" s="278"/>
      <c r="Z1573" s="278"/>
    </row>
    <row r="1574" spans="1:26" ht="13.2">
      <c r="A1574" s="278" t="s">
        <v>2520</v>
      </c>
      <c r="B1574" s="281">
        <v>44747</v>
      </c>
      <c r="C1574" s="278" t="s">
        <v>3169</v>
      </c>
      <c r="D1574" s="278">
        <v>40</v>
      </c>
      <c r="E1574" s="278" t="s">
        <v>1537</v>
      </c>
      <c r="F1574" s="280">
        <v>0.54166666666666663</v>
      </c>
      <c r="G1574" s="281">
        <v>44752</v>
      </c>
      <c r="H1574" s="278" t="s">
        <v>7</v>
      </c>
      <c r="I1574" s="4" t="s">
        <v>99</v>
      </c>
      <c r="J1574" s="278" t="s">
        <v>2512</v>
      </c>
      <c r="K1574" s="282">
        <f t="shared" si="18"/>
        <v>7</v>
      </c>
      <c r="L1574" s="278">
        <f t="shared" si="19"/>
        <v>2022</v>
      </c>
      <c r="M1574" s="282">
        <f t="shared" ca="1" si="20"/>
        <v>5</v>
      </c>
      <c r="N1574" s="282">
        <f>MONTH(Таблица10[[#This Row],[Дата погрузки]])</f>
        <v>7</v>
      </c>
      <c r="O1574" s="278" t="str">
        <f>Таблица10[[#This Row],[плательщик ЖД тариф]]</f>
        <v>ТрансКонтейнер</v>
      </c>
      <c r="P1574" s="278"/>
      <c r="Q1574" s="278"/>
      <c r="R1574" s="278"/>
      <c r="S1574" s="278"/>
      <c r="T1574" s="278"/>
      <c r="U1574" s="278"/>
      <c r="V1574" s="278"/>
      <c r="W1574" s="278"/>
      <c r="X1574" s="278"/>
      <c r="Y1574" s="278"/>
      <c r="Z1574" s="278"/>
    </row>
    <row r="1575" spans="1:26" ht="13.2">
      <c r="A1575" s="278" t="s">
        <v>2514</v>
      </c>
      <c r="B1575" s="281">
        <v>44747</v>
      </c>
      <c r="C1575" s="278" t="s">
        <v>3170</v>
      </c>
      <c r="D1575" s="278">
        <v>40</v>
      </c>
      <c r="E1575" s="278" t="s">
        <v>1537</v>
      </c>
      <c r="F1575" s="280">
        <v>0.625</v>
      </c>
      <c r="G1575" s="281">
        <v>44752</v>
      </c>
      <c r="H1575" s="278" t="s">
        <v>7</v>
      </c>
      <c r="I1575" s="4" t="s">
        <v>99</v>
      </c>
      <c r="J1575" s="278" t="s">
        <v>2512</v>
      </c>
      <c r="K1575" s="282">
        <f t="shared" si="18"/>
        <v>7</v>
      </c>
      <c r="L1575" s="278">
        <f t="shared" si="19"/>
        <v>2022</v>
      </c>
      <c r="M1575" s="282">
        <f t="shared" ca="1" si="20"/>
        <v>5</v>
      </c>
      <c r="N1575" s="282">
        <f>MONTH(Таблица10[[#This Row],[Дата погрузки]])</f>
        <v>7</v>
      </c>
      <c r="O1575" s="278" t="str">
        <f>Таблица10[[#This Row],[плательщик ЖД тариф]]</f>
        <v>ТрансКонтейнер</v>
      </c>
      <c r="P1575" s="278"/>
      <c r="Q1575" s="278"/>
      <c r="R1575" s="278"/>
      <c r="S1575" s="278"/>
      <c r="T1575" s="278"/>
      <c r="U1575" s="278"/>
      <c r="V1575" s="278"/>
      <c r="W1575" s="278"/>
      <c r="X1575" s="278"/>
      <c r="Y1575" s="278"/>
      <c r="Z1575" s="278"/>
    </row>
    <row r="1576" spans="1:26" ht="13.2">
      <c r="A1576" s="278" t="s">
        <v>2534</v>
      </c>
      <c r="B1576" s="281">
        <v>44747</v>
      </c>
      <c r="C1576" s="278" t="s">
        <v>3171</v>
      </c>
      <c r="D1576" s="278">
        <v>40</v>
      </c>
      <c r="E1576" s="278" t="s">
        <v>1501</v>
      </c>
      <c r="F1576" s="280" t="s">
        <v>1858</v>
      </c>
      <c r="G1576" s="281">
        <v>44752</v>
      </c>
      <c r="H1576" s="278" t="s">
        <v>7</v>
      </c>
      <c r="I1576" s="4" t="s">
        <v>99</v>
      </c>
      <c r="J1576" s="278" t="s">
        <v>2512</v>
      </c>
      <c r="K1576" s="282">
        <f t="shared" si="18"/>
        <v>7</v>
      </c>
      <c r="L1576" s="278">
        <f t="shared" si="19"/>
        <v>2022</v>
      </c>
      <c r="M1576" s="282">
        <f t="shared" ca="1" si="20"/>
        <v>5</v>
      </c>
      <c r="N1576" s="282">
        <f>MONTH(Таблица10[[#This Row],[Дата погрузки]])</f>
        <v>7</v>
      </c>
      <c r="O1576" s="278" t="str">
        <f>Таблица10[[#This Row],[плательщик ЖД тариф]]</f>
        <v>ТрансКонтейнер</v>
      </c>
      <c r="P1576" s="278"/>
      <c r="Q1576" s="278"/>
      <c r="R1576" s="278"/>
      <c r="S1576" s="278"/>
      <c r="T1576" s="278"/>
      <c r="U1576" s="278"/>
      <c r="V1576" s="278"/>
      <c r="W1576" s="278"/>
      <c r="X1576" s="278"/>
      <c r="Y1576" s="278"/>
      <c r="Z1576" s="278"/>
    </row>
    <row r="1577" spans="1:26" ht="13.2">
      <c r="A1577" s="278" t="s">
        <v>2798</v>
      </c>
      <c r="B1577" s="281">
        <v>44748</v>
      </c>
      <c r="C1577" s="278" t="s">
        <v>3172</v>
      </c>
      <c r="D1577" s="278">
        <v>40</v>
      </c>
      <c r="E1577" s="278" t="s">
        <v>1535</v>
      </c>
      <c r="F1577" s="280">
        <v>0.375</v>
      </c>
      <c r="G1577" s="281">
        <v>44752</v>
      </c>
      <c r="H1577" s="278" t="s">
        <v>7</v>
      </c>
      <c r="I1577" s="4" t="s">
        <v>99</v>
      </c>
      <c r="J1577" s="278" t="s">
        <v>2512</v>
      </c>
      <c r="K1577" s="282">
        <f t="shared" si="18"/>
        <v>7</v>
      </c>
      <c r="L1577" s="278">
        <f t="shared" si="19"/>
        <v>2022</v>
      </c>
      <c r="M1577" s="282">
        <f t="shared" ca="1" si="20"/>
        <v>4</v>
      </c>
      <c r="N1577" s="282">
        <f>MONTH(Таблица10[[#This Row],[Дата погрузки]])</f>
        <v>7</v>
      </c>
      <c r="O1577" s="278" t="str">
        <f>Таблица10[[#This Row],[плательщик ЖД тариф]]</f>
        <v>ТрансКонтейнер</v>
      </c>
      <c r="P1577" s="278"/>
      <c r="Q1577" s="278"/>
      <c r="R1577" s="278"/>
      <c r="S1577" s="278"/>
      <c r="T1577" s="278"/>
      <c r="U1577" s="278"/>
      <c r="V1577" s="278"/>
      <c r="W1577" s="278"/>
      <c r="X1577" s="278"/>
      <c r="Y1577" s="278"/>
      <c r="Z1577" s="278"/>
    </row>
    <row r="1578" spans="1:26" ht="13.2">
      <c r="A1578" s="278" t="s">
        <v>2715</v>
      </c>
      <c r="B1578" s="281">
        <v>44748</v>
      </c>
      <c r="C1578" s="278" t="s">
        <v>3173</v>
      </c>
      <c r="D1578" s="278">
        <v>40</v>
      </c>
      <c r="E1578" s="278" t="s">
        <v>1568</v>
      </c>
      <c r="F1578" s="280">
        <v>0.34027777777777779</v>
      </c>
      <c r="G1578" s="281">
        <v>44752</v>
      </c>
      <c r="H1578" s="278" t="s">
        <v>7</v>
      </c>
      <c r="I1578" s="4" t="s">
        <v>99</v>
      </c>
      <c r="J1578" s="278" t="s">
        <v>2512</v>
      </c>
      <c r="K1578" s="282">
        <f t="shared" si="18"/>
        <v>7</v>
      </c>
      <c r="L1578" s="278">
        <f t="shared" si="19"/>
        <v>2022</v>
      </c>
      <c r="M1578" s="282">
        <f t="shared" ca="1" si="20"/>
        <v>4</v>
      </c>
      <c r="N1578" s="282">
        <f>MONTH(Таблица10[[#This Row],[Дата погрузки]])</f>
        <v>7</v>
      </c>
      <c r="O1578" s="278" t="str">
        <f>Таблица10[[#This Row],[плательщик ЖД тариф]]</f>
        <v>ТрансКонтейнер</v>
      </c>
      <c r="P1578" s="278"/>
      <c r="Q1578" s="278"/>
      <c r="R1578" s="278"/>
      <c r="S1578" s="278"/>
      <c r="T1578" s="278"/>
      <c r="U1578" s="278"/>
      <c r="V1578" s="278"/>
      <c r="W1578" s="278"/>
      <c r="X1578" s="278"/>
      <c r="Y1578" s="278"/>
      <c r="Z1578" s="278"/>
    </row>
    <row r="1579" spans="1:26" ht="13.2">
      <c r="A1579" s="278" t="s">
        <v>2609</v>
      </c>
      <c r="B1579" s="281">
        <v>44748</v>
      </c>
      <c r="C1579" s="278" t="s">
        <v>3174</v>
      </c>
      <c r="D1579" s="278">
        <v>40</v>
      </c>
      <c r="E1579" s="278" t="s">
        <v>1535</v>
      </c>
      <c r="F1579" s="280">
        <v>0.375</v>
      </c>
      <c r="G1579" s="281">
        <v>44752</v>
      </c>
      <c r="H1579" s="278" t="s">
        <v>7</v>
      </c>
      <c r="I1579" s="4" t="s">
        <v>99</v>
      </c>
      <c r="J1579" s="278" t="s">
        <v>2512</v>
      </c>
      <c r="K1579" s="282">
        <f t="shared" si="18"/>
        <v>7</v>
      </c>
      <c r="L1579" s="278">
        <f t="shared" si="19"/>
        <v>2022</v>
      </c>
      <c r="M1579" s="282">
        <f t="shared" ca="1" si="20"/>
        <v>4</v>
      </c>
      <c r="N1579" s="282">
        <f>MONTH(Таблица10[[#This Row],[Дата погрузки]])</f>
        <v>7</v>
      </c>
      <c r="O1579" s="278" t="str">
        <f>Таблица10[[#This Row],[плательщик ЖД тариф]]</f>
        <v>ТрансКонтейнер</v>
      </c>
      <c r="P1579" s="278"/>
      <c r="Q1579" s="278"/>
      <c r="R1579" s="278"/>
      <c r="S1579" s="278"/>
      <c r="T1579" s="278"/>
      <c r="U1579" s="278"/>
      <c r="V1579" s="278"/>
      <c r="W1579" s="278"/>
      <c r="X1579" s="278"/>
      <c r="Y1579" s="278"/>
      <c r="Z1579" s="278"/>
    </row>
    <row r="1580" spans="1:26" ht="13.2">
      <c r="A1580" s="278" t="s">
        <v>2516</v>
      </c>
      <c r="B1580" s="281">
        <v>44748</v>
      </c>
      <c r="C1580" s="278" t="s">
        <v>3175</v>
      </c>
      <c r="D1580" s="278">
        <v>40</v>
      </c>
      <c r="E1580" s="278" t="s">
        <v>1568</v>
      </c>
      <c r="F1580" s="280">
        <v>0.58333333333333337</v>
      </c>
      <c r="G1580" s="281">
        <v>44752</v>
      </c>
      <c r="H1580" s="278" t="s">
        <v>7</v>
      </c>
      <c r="I1580" s="4" t="s">
        <v>99</v>
      </c>
      <c r="J1580" s="278" t="s">
        <v>2512</v>
      </c>
      <c r="K1580" s="282">
        <f t="shared" si="18"/>
        <v>7</v>
      </c>
      <c r="L1580" s="278">
        <f t="shared" si="19"/>
        <v>2022</v>
      </c>
      <c r="M1580" s="282">
        <f t="shared" ca="1" si="20"/>
        <v>4</v>
      </c>
      <c r="N1580" s="282">
        <f>MONTH(Таблица10[[#This Row],[Дата погрузки]])</f>
        <v>7</v>
      </c>
      <c r="O1580" s="278" t="str">
        <f>Таблица10[[#This Row],[плательщик ЖД тариф]]</f>
        <v>ТрансКонтейнер</v>
      </c>
      <c r="P1580" s="278"/>
      <c r="Q1580" s="278"/>
      <c r="R1580" s="278"/>
      <c r="S1580" s="278"/>
      <c r="T1580" s="278"/>
      <c r="U1580" s="278"/>
      <c r="V1580" s="278"/>
      <c r="W1580" s="278"/>
      <c r="X1580" s="278"/>
      <c r="Y1580" s="278"/>
      <c r="Z1580" s="278"/>
    </row>
    <row r="1581" spans="1:26" ht="13.2">
      <c r="A1581" s="278" t="s">
        <v>2534</v>
      </c>
      <c r="B1581" s="281">
        <v>44748</v>
      </c>
      <c r="C1581" s="278" t="s">
        <v>3176</v>
      </c>
      <c r="D1581" s="278">
        <v>40</v>
      </c>
      <c r="E1581" s="278" t="s">
        <v>1568</v>
      </c>
      <c r="F1581" s="280"/>
      <c r="G1581" s="281">
        <v>44753</v>
      </c>
      <c r="H1581" s="278" t="s">
        <v>7</v>
      </c>
      <c r="I1581" s="4" t="s">
        <v>99</v>
      </c>
      <c r="J1581" s="278" t="s">
        <v>2512</v>
      </c>
      <c r="K1581" s="282">
        <f t="shared" si="18"/>
        <v>7</v>
      </c>
      <c r="L1581" s="278">
        <f t="shared" si="19"/>
        <v>2022</v>
      </c>
      <c r="M1581" s="282">
        <f t="shared" ca="1" si="20"/>
        <v>5</v>
      </c>
      <c r="N1581" s="282">
        <f>MONTH(Таблица10[[#This Row],[Дата погрузки]])</f>
        <v>7</v>
      </c>
      <c r="O1581" s="278" t="str">
        <f>Таблица10[[#This Row],[плательщик ЖД тариф]]</f>
        <v>ТрансКонтейнер</v>
      </c>
      <c r="P1581" s="278"/>
      <c r="Q1581" s="278"/>
      <c r="R1581" s="278"/>
      <c r="S1581" s="278"/>
      <c r="T1581" s="278"/>
      <c r="U1581" s="278"/>
      <c r="V1581" s="278"/>
      <c r="W1581" s="278"/>
      <c r="X1581" s="278"/>
      <c r="Y1581" s="278"/>
      <c r="Z1581" s="278"/>
    </row>
    <row r="1582" spans="1:26" ht="13.2">
      <c r="A1582" s="278" t="s">
        <v>2534</v>
      </c>
      <c r="B1582" s="281">
        <v>44748</v>
      </c>
      <c r="C1582" s="278" t="s">
        <v>3177</v>
      </c>
      <c r="D1582" s="278">
        <v>40</v>
      </c>
      <c r="E1582" s="278" t="s">
        <v>1568</v>
      </c>
      <c r="F1582" s="280"/>
      <c r="G1582" s="281">
        <v>44753</v>
      </c>
      <c r="H1582" s="278" t="s">
        <v>7</v>
      </c>
      <c r="I1582" s="4" t="s">
        <v>99</v>
      </c>
      <c r="J1582" s="278" t="s">
        <v>2512</v>
      </c>
      <c r="K1582" s="282">
        <f t="shared" si="18"/>
        <v>7</v>
      </c>
      <c r="L1582" s="278">
        <f t="shared" si="19"/>
        <v>2022</v>
      </c>
      <c r="M1582" s="282">
        <f t="shared" ca="1" si="20"/>
        <v>5</v>
      </c>
      <c r="N1582" s="282">
        <f>MONTH(Таблица10[[#This Row],[Дата погрузки]])</f>
        <v>7</v>
      </c>
      <c r="O1582" s="278" t="str">
        <f>Таблица10[[#This Row],[плательщик ЖД тариф]]</f>
        <v>ТрансКонтейнер</v>
      </c>
      <c r="P1582" s="278"/>
      <c r="Q1582" s="278"/>
      <c r="R1582" s="278"/>
      <c r="S1582" s="278"/>
      <c r="T1582" s="278"/>
      <c r="U1582" s="278"/>
      <c r="V1582" s="278"/>
      <c r="W1582" s="278"/>
      <c r="X1582" s="278"/>
      <c r="Y1582" s="278"/>
      <c r="Z1582" s="278"/>
    </row>
    <row r="1583" spans="1:26" ht="13.2">
      <c r="A1583" s="278" t="s">
        <v>2798</v>
      </c>
      <c r="B1583" s="281">
        <v>44749</v>
      </c>
      <c r="C1583" s="278" t="s">
        <v>3178</v>
      </c>
      <c r="D1583" s="278">
        <v>40</v>
      </c>
      <c r="E1583" s="278" t="s">
        <v>1516</v>
      </c>
      <c r="F1583" s="280">
        <v>0.83333333333333337</v>
      </c>
      <c r="G1583" s="281">
        <v>44754</v>
      </c>
      <c r="H1583" s="278" t="s">
        <v>7</v>
      </c>
      <c r="I1583" s="4" t="s">
        <v>99</v>
      </c>
      <c r="J1583" s="278" t="s">
        <v>2512</v>
      </c>
      <c r="K1583" s="282">
        <f t="shared" si="18"/>
        <v>7</v>
      </c>
      <c r="L1583" s="278">
        <f t="shared" si="19"/>
        <v>2022</v>
      </c>
      <c r="M1583" s="282">
        <f t="shared" ca="1" si="20"/>
        <v>5</v>
      </c>
      <c r="N1583" s="282">
        <f>MONTH(Таблица10[[#This Row],[Дата погрузки]])</f>
        <v>7</v>
      </c>
      <c r="O1583" s="278" t="str">
        <f>Таблица10[[#This Row],[плательщик ЖД тариф]]</f>
        <v>ТрансКонтейнер</v>
      </c>
      <c r="P1583" s="278"/>
      <c r="Q1583" s="278"/>
      <c r="R1583" s="278"/>
      <c r="S1583" s="278"/>
      <c r="T1583" s="278"/>
      <c r="U1583" s="278"/>
      <c r="V1583" s="278"/>
      <c r="W1583" s="278"/>
      <c r="X1583" s="278"/>
      <c r="Y1583" s="278"/>
      <c r="Z1583" s="278"/>
    </row>
    <row r="1584" spans="1:26" ht="13.2">
      <c r="A1584" s="278" t="s">
        <v>2534</v>
      </c>
      <c r="B1584" s="281">
        <v>44749</v>
      </c>
      <c r="C1584" s="278" t="s">
        <v>3179</v>
      </c>
      <c r="D1584" s="278">
        <v>40</v>
      </c>
      <c r="E1584" s="278" t="s">
        <v>1524</v>
      </c>
      <c r="F1584" s="280"/>
      <c r="G1584" s="281">
        <v>44754</v>
      </c>
      <c r="H1584" s="278" t="s">
        <v>7</v>
      </c>
      <c r="I1584" s="4" t="s">
        <v>99</v>
      </c>
      <c r="J1584" s="278" t="s">
        <v>2512</v>
      </c>
      <c r="K1584" s="282">
        <f t="shared" si="18"/>
        <v>7</v>
      </c>
      <c r="L1584" s="278">
        <f t="shared" si="19"/>
        <v>2022</v>
      </c>
      <c r="M1584" s="282">
        <f t="shared" ca="1" si="20"/>
        <v>5</v>
      </c>
      <c r="N1584" s="282">
        <f>MONTH(Таблица10[[#This Row],[Дата погрузки]])</f>
        <v>7</v>
      </c>
      <c r="O1584" s="278" t="str">
        <f>Таблица10[[#This Row],[плательщик ЖД тариф]]</f>
        <v>ТрансКонтейнер</v>
      </c>
      <c r="P1584" s="278"/>
      <c r="Q1584" s="278"/>
      <c r="R1584" s="278"/>
      <c r="S1584" s="278"/>
      <c r="T1584" s="278"/>
      <c r="U1584" s="278"/>
      <c r="V1584" s="278"/>
      <c r="W1584" s="278"/>
      <c r="X1584" s="278"/>
      <c r="Y1584" s="278"/>
      <c r="Z1584" s="278"/>
    </row>
    <row r="1585" spans="1:26" ht="13.2">
      <c r="A1585" s="278" t="s">
        <v>2534</v>
      </c>
      <c r="B1585" s="281">
        <v>44749</v>
      </c>
      <c r="C1585" s="278" t="s">
        <v>3180</v>
      </c>
      <c r="D1585" s="278">
        <v>40</v>
      </c>
      <c r="E1585" s="278" t="s">
        <v>1501</v>
      </c>
      <c r="F1585" s="280"/>
      <c r="G1585" s="281">
        <v>44753</v>
      </c>
      <c r="H1585" s="278" t="s">
        <v>7</v>
      </c>
      <c r="I1585" s="4" t="s">
        <v>99</v>
      </c>
      <c r="J1585" s="278" t="s">
        <v>2512</v>
      </c>
      <c r="K1585" s="282">
        <f t="shared" si="18"/>
        <v>7</v>
      </c>
      <c r="L1585" s="278">
        <f t="shared" si="19"/>
        <v>2022</v>
      </c>
      <c r="M1585" s="282">
        <f t="shared" ca="1" si="20"/>
        <v>4</v>
      </c>
      <c r="N1585" s="282">
        <f>MONTH(Таблица10[[#This Row],[Дата погрузки]])</f>
        <v>7</v>
      </c>
      <c r="O1585" s="278" t="str">
        <f>Таблица10[[#This Row],[плательщик ЖД тариф]]</f>
        <v>ТрансКонтейнер</v>
      </c>
      <c r="P1585" s="278"/>
      <c r="Q1585" s="278"/>
      <c r="R1585" s="278"/>
      <c r="S1585" s="278"/>
      <c r="T1585" s="278"/>
      <c r="U1585" s="278"/>
      <c r="V1585" s="278"/>
      <c r="W1585" s="278"/>
      <c r="X1585" s="278"/>
      <c r="Y1585" s="278"/>
      <c r="Z1585" s="278"/>
    </row>
    <row r="1586" spans="1:26" ht="13.2">
      <c r="A1586" s="278" t="s">
        <v>2703</v>
      </c>
      <c r="B1586" s="281">
        <v>44749</v>
      </c>
      <c r="C1586" s="278" t="s">
        <v>3181</v>
      </c>
      <c r="D1586" s="278">
        <v>40</v>
      </c>
      <c r="E1586" s="278" t="s">
        <v>1487</v>
      </c>
      <c r="F1586" s="280">
        <v>0.33333333333333331</v>
      </c>
      <c r="G1586" s="281">
        <v>44753</v>
      </c>
      <c r="H1586" s="278" t="s">
        <v>7</v>
      </c>
      <c r="I1586" s="4" t="s">
        <v>99</v>
      </c>
      <c r="J1586" s="278" t="s">
        <v>2512</v>
      </c>
      <c r="K1586" s="282">
        <f t="shared" si="18"/>
        <v>7</v>
      </c>
      <c r="L1586" s="278">
        <f t="shared" si="19"/>
        <v>2022</v>
      </c>
      <c r="M1586" s="282">
        <f t="shared" ca="1" si="20"/>
        <v>4</v>
      </c>
      <c r="N1586" s="282">
        <f>MONTH(Таблица10[[#This Row],[Дата погрузки]])</f>
        <v>7</v>
      </c>
      <c r="O1586" s="278" t="str">
        <f>Таблица10[[#This Row],[плательщик ЖД тариф]]</f>
        <v>ТрансКонтейнер</v>
      </c>
      <c r="P1586" s="278"/>
      <c r="Q1586" s="278"/>
      <c r="R1586" s="278"/>
      <c r="S1586" s="278"/>
      <c r="T1586" s="278"/>
      <c r="U1586" s="278"/>
      <c r="V1586" s="278"/>
      <c r="W1586" s="278"/>
      <c r="X1586" s="278"/>
      <c r="Y1586" s="278"/>
      <c r="Z1586" s="278"/>
    </row>
    <row r="1587" spans="1:26" ht="13.2">
      <c r="A1587" s="278" t="s">
        <v>2530</v>
      </c>
      <c r="B1587" s="281">
        <v>44749</v>
      </c>
      <c r="C1587" s="278" t="s">
        <v>3182</v>
      </c>
      <c r="D1587" s="278">
        <v>40</v>
      </c>
      <c r="E1587" s="278" t="s">
        <v>2113</v>
      </c>
      <c r="F1587" s="280"/>
      <c r="G1587" s="281">
        <v>44753</v>
      </c>
      <c r="H1587" s="278" t="s">
        <v>7</v>
      </c>
      <c r="I1587" s="4" t="s">
        <v>99</v>
      </c>
      <c r="J1587" s="278" t="s">
        <v>2512</v>
      </c>
      <c r="K1587" s="282">
        <f t="shared" si="18"/>
        <v>7</v>
      </c>
      <c r="L1587" s="278">
        <f t="shared" si="19"/>
        <v>2022</v>
      </c>
      <c r="M1587" s="282">
        <f t="shared" ca="1" si="20"/>
        <v>4</v>
      </c>
      <c r="N1587" s="282">
        <f>MONTH(Таблица10[[#This Row],[Дата погрузки]])</f>
        <v>7</v>
      </c>
      <c r="O1587" s="278" t="str">
        <f>Таблица10[[#This Row],[плательщик ЖД тариф]]</f>
        <v>ТрансКонтейнер</v>
      </c>
      <c r="P1587" s="278"/>
      <c r="Q1587" s="278"/>
      <c r="R1587" s="278"/>
      <c r="S1587" s="278"/>
      <c r="T1587" s="278"/>
      <c r="U1587" s="278"/>
      <c r="V1587" s="278"/>
      <c r="W1587" s="278"/>
      <c r="X1587" s="278"/>
      <c r="Y1587" s="278"/>
      <c r="Z1587" s="278"/>
    </row>
    <row r="1588" spans="1:26" ht="13.2">
      <c r="A1588" s="278" t="s">
        <v>2520</v>
      </c>
      <c r="B1588" s="281">
        <v>44749</v>
      </c>
      <c r="C1588" s="278" t="s">
        <v>3183</v>
      </c>
      <c r="D1588" s="278">
        <v>40</v>
      </c>
      <c r="E1588" s="278" t="s">
        <v>2111</v>
      </c>
      <c r="F1588" s="280">
        <v>0.54166666666666663</v>
      </c>
      <c r="G1588" s="281">
        <v>44753</v>
      </c>
      <c r="H1588" s="278" t="s">
        <v>7</v>
      </c>
      <c r="I1588" s="4" t="s">
        <v>99</v>
      </c>
      <c r="J1588" s="278" t="s">
        <v>2512</v>
      </c>
      <c r="K1588" s="282">
        <f t="shared" si="18"/>
        <v>7</v>
      </c>
      <c r="L1588" s="278">
        <f t="shared" si="19"/>
        <v>2022</v>
      </c>
      <c r="M1588" s="282">
        <f t="shared" ca="1" si="20"/>
        <v>4</v>
      </c>
      <c r="N1588" s="282">
        <f>MONTH(Таблица10[[#This Row],[Дата погрузки]])</f>
        <v>7</v>
      </c>
      <c r="O1588" s="278" t="str">
        <f>Таблица10[[#This Row],[плательщик ЖД тариф]]</f>
        <v>ТрансКонтейнер</v>
      </c>
      <c r="P1588" s="278"/>
      <c r="Q1588" s="278"/>
      <c r="R1588" s="278"/>
      <c r="S1588" s="278"/>
      <c r="T1588" s="278"/>
      <c r="U1588" s="278"/>
      <c r="V1588" s="278"/>
      <c r="W1588" s="278"/>
      <c r="X1588" s="278"/>
      <c r="Y1588" s="278"/>
      <c r="Z1588" s="278"/>
    </row>
    <row r="1589" spans="1:26" ht="13.2">
      <c r="A1589" s="278" t="s">
        <v>2539</v>
      </c>
      <c r="B1589" s="281">
        <v>44750</v>
      </c>
      <c r="C1589" s="278" t="s">
        <v>3184</v>
      </c>
      <c r="D1589" s="278">
        <v>40</v>
      </c>
      <c r="E1589" s="278" t="s">
        <v>1568</v>
      </c>
      <c r="F1589" s="280">
        <v>8.3333333333333329E-2</v>
      </c>
      <c r="G1589" s="281">
        <v>44754</v>
      </c>
      <c r="H1589" s="278" t="s">
        <v>7</v>
      </c>
      <c r="I1589" s="4" t="s">
        <v>99</v>
      </c>
      <c r="J1589" s="278" t="s">
        <v>2512</v>
      </c>
      <c r="K1589" s="282">
        <f t="shared" si="18"/>
        <v>7</v>
      </c>
      <c r="L1589" s="278">
        <f t="shared" si="19"/>
        <v>2022</v>
      </c>
      <c r="M1589" s="282">
        <f t="shared" ca="1" si="20"/>
        <v>4</v>
      </c>
      <c r="N1589" s="282">
        <f>MONTH(Таблица10[[#This Row],[Дата погрузки]])</f>
        <v>7</v>
      </c>
      <c r="O1589" s="278" t="str">
        <f>Таблица10[[#This Row],[плательщик ЖД тариф]]</f>
        <v>ТрансКонтейнер</v>
      </c>
      <c r="P1589" s="278"/>
      <c r="Q1589" s="278"/>
      <c r="R1589" s="278"/>
      <c r="S1589" s="278"/>
      <c r="T1589" s="278"/>
      <c r="U1589" s="278"/>
      <c r="V1589" s="278"/>
      <c r="W1589" s="278"/>
      <c r="X1589" s="278"/>
      <c r="Y1589" s="278"/>
      <c r="Z1589" s="278"/>
    </row>
    <row r="1590" spans="1:26" ht="13.2">
      <c r="A1590" s="278" t="s">
        <v>2576</v>
      </c>
      <c r="B1590" s="281">
        <v>44750</v>
      </c>
      <c r="C1590" s="278" t="s">
        <v>3185</v>
      </c>
      <c r="D1590" s="278">
        <v>40</v>
      </c>
      <c r="E1590" s="278" t="s">
        <v>1568</v>
      </c>
      <c r="F1590" s="280">
        <v>0.5</v>
      </c>
      <c r="G1590" s="281">
        <v>44754</v>
      </c>
      <c r="H1590" s="278" t="s">
        <v>7</v>
      </c>
      <c r="I1590" s="4" t="s">
        <v>99</v>
      </c>
      <c r="J1590" s="278" t="s">
        <v>2512</v>
      </c>
      <c r="K1590" s="282">
        <f t="shared" si="18"/>
        <v>7</v>
      </c>
      <c r="L1590" s="278">
        <f t="shared" si="19"/>
        <v>2022</v>
      </c>
      <c r="M1590" s="282">
        <f t="shared" ca="1" si="20"/>
        <v>4</v>
      </c>
      <c r="N1590" s="282">
        <f>MONTH(Таблица10[[#This Row],[Дата погрузки]])</f>
        <v>7</v>
      </c>
      <c r="O1590" s="278" t="str">
        <f>Таблица10[[#This Row],[плательщик ЖД тариф]]</f>
        <v>ТрансКонтейнер</v>
      </c>
      <c r="P1590" s="278"/>
      <c r="Q1590" s="278"/>
      <c r="R1590" s="278"/>
      <c r="S1590" s="278"/>
      <c r="T1590" s="278"/>
      <c r="U1590" s="278"/>
      <c r="V1590" s="278"/>
      <c r="W1590" s="278"/>
      <c r="X1590" s="278"/>
      <c r="Y1590" s="278"/>
      <c r="Z1590" s="278"/>
    </row>
    <row r="1591" spans="1:26" ht="13.2">
      <c r="A1591" s="278" t="s">
        <v>2514</v>
      </c>
      <c r="B1591" s="281">
        <v>44750</v>
      </c>
      <c r="C1591" s="278" t="s">
        <v>3186</v>
      </c>
      <c r="D1591" s="278">
        <v>40</v>
      </c>
      <c r="E1591" s="278" t="s">
        <v>1568</v>
      </c>
      <c r="F1591" s="280">
        <v>0.58333333333333337</v>
      </c>
      <c r="G1591" s="281">
        <v>44755</v>
      </c>
      <c r="H1591" s="278" t="s">
        <v>7</v>
      </c>
      <c r="I1591" s="4" t="s">
        <v>99</v>
      </c>
      <c r="J1591" s="278" t="s">
        <v>2512</v>
      </c>
      <c r="K1591" s="282">
        <f t="shared" si="18"/>
        <v>7</v>
      </c>
      <c r="L1591" s="278">
        <f t="shared" si="19"/>
        <v>2022</v>
      </c>
      <c r="M1591" s="282">
        <f t="shared" ca="1" si="20"/>
        <v>5</v>
      </c>
      <c r="N1591" s="282">
        <f>MONTH(Таблица10[[#This Row],[Дата погрузки]])</f>
        <v>7</v>
      </c>
      <c r="O1591" s="278" t="str">
        <f>Таблица10[[#This Row],[плательщик ЖД тариф]]</f>
        <v>ТрансКонтейнер</v>
      </c>
      <c r="P1591" s="278"/>
      <c r="Q1591" s="278"/>
      <c r="R1591" s="278"/>
      <c r="S1591" s="278"/>
      <c r="T1591" s="278"/>
      <c r="U1591" s="278"/>
      <c r="V1591" s="278"/>
      <c r="W1591" s="278"/>
      <c r="X1591" s="278"/>
      <c r="Y1591" s="278"/>
      <c r="Z1591" s="278"/>
    </row>
    <row r="1592" spans="1:26" ht="13.2">
      <c r="A1592" s="278" t="s">
        <v>2798</v>
      </c>
      <c r="B1592" s="281">
        <v>44751</v>
      </c>
      <c r="C1592" s="278" t="s">
        <v>3187</v>
      </c>
      <c r="D1592" s="278">
        <v>40</v>
      </c>
      <c r="E1592" s="278" t="s">
        <v>1568</v>
      </c>
      <c r="F1592" s="280">
        <v>0.25</v>
      </c>
      <c r="G1592" s="281">
        <v>44755</v>
      </c>
      <c r="H1592" s="278" t="s">
        <v>7</v>
      </c>
      <c r="I1592" s="4" t="s">
        <v>99</v>
      </c>
      <c r="J1592" s="278" t="s">
        <v>2512</v>
      </c>
      <c r="K1592" s="282">
        <f t="shared" si="18"/>
        <v>7</v>
      </c>
      <c r="L1592" s="278">
        <f t="shared" si="19"/>
        <v>2022</v>
      </c>
      <c r="M1592" s="282">
        <f t="shared" ca="1" si="20"/>
        <v>4</v>
      </c>
      <c r="N1592" s="282">
        <f>MONTH(Таблица10[[#This Row],[Дата погрузки]])</f>
        <v>7</v>
      </c>
      <c r="O1592" s="278" t="str">
        <f>Таблица10[[#This Row],[плательщик ЖД тариф]]</f>
        <v>ТрансКонтейнер</v>
      </c>
      <c r="P1592" s="278"/>
      <c r="Q1592" s="278"/>
      <c r="R1592" s="278"/>
      <c r="S1592" s="278"/>
      <c r="T1592" s="278"/>
      <c r="U1592" s="278"/>
      <c r="V1592" s="278"/>
      <c r="W1592" s="278"/>
      <c r="X1592" s="278"/>
      <c r="Y1592" s="278"/>
      <c r="Z1592" s="278"/>
    </row>
    <row r="1593" spans="1:26" ht="13.2">
      <c r="A1593" s="278" t="s">
        <v>2534</v>
      </c>
      <c r="B1593" s="281">
        <v>44751</v>
      </c>
      <c r="C1593" s="278" t="s">
        <v>3188</v>
      </c>
      <c r="D1593" s="278">
        <v>40</v>
      </c>
      <c r="E1593" s="278" t="s">
        <v>1487</v>
      </c>
      <c r="F1593" s="280"/>
      <c r="G1593" s="281">
        <v>44755</v>
      </c>
      <c r="H1593" s="278" t="s">
        <v>7</v>
      </c>
      <c r="I1593" s="4" t="s">
        <v>99</v>
      </c>
      <c r="J1593" s="278" t="s">
        <v>2512</v>
      </c>
      <c r="K1593" s="282">
        <f t="shared" si="18"/>
        <v>7</v>
      </c>
      <c r="L1593" s="278">
        <f t="shared" si="19"/>
        <v>2022</v>
      </c>
      <c r="M1593" s="282">
        <f t="shared" ca="1" si="20"/>
        <v>4</v>
      </c>
      <c r="N1593" s="282">
        <f>MONTH(Таблица10[[#This Row],[Дата погрузки]])</f>
        <v>7</v>
      </c>
      <c r="O1593" s="278" t="str">
        <f>Таблица10[[#This Row],[плательщик ЖД тариф]]</f>
        <v>ТрансКонтейнер</v>
      </c>
      <c r="P1593" s="278"/>
      <c r="Q1593" s="278"/>
      <c r="R1593" s="278"/>
      <c r="S1593" s="278"/>
      <c r="T1593" s="278"/>
      <c r="U1593" s="278"/>
      <c r="V1593" s="278"/>
      <c r="W1593" s="278"/>
      <c r="X1593" s="278"/>
      <c r="Y1593" s="278"/>
      <c r="Z1593" s="278"/>
    </row>
    <row r="1594" spans="1:26" ht="13.2">
      <c r="A1594" s="278" t="s">
        <v>2798</v>
      </c>
      <c r="B1594" s="281">
        <v>44752</v>
      </c>
      <c r="C1594" s="278" t="s">
        <v>3189</v>
      </c>
      <c r="D1594" s="278">
        <v>40</v>
      </c>
      <c r="E1594" s="278" t="s">
        <v>1537</v>
      </c>
      <c r="F1594" s="280">
        <v>0.70833333333333337</v>
      </c>
      <c r="G1594" s="281">
        <v>44755</v>
      </c>
      <c r="H1594" s="278" t="s">
        <v>7</v>
      </c>
      <c r="I1594" s="4" t="s">
        <v>99</v>
      </c>
      <c r="J1594" s="278" t="s">
        <v>2512</v>
      </c>
      <c r="K1594" s="282">
        <f t="shared" si="18"/>
        <v>7</v>
      </c>
      <c r="L1594" s="278">
        <f t="shared" si="19"/>
        <v>2022</v>
      </c>
      <c r="M1594" s="282">
        <f t="shared" ca="1" si="20"/>
        <v>3</v>
      </c>
      <c r="N1594" s="282">
        <f>MONTH(Таблица10[[#This Row],[Дата погрузки]])</f>
        <v>7</v>
      </c>
      <c r="O1594" s="278" t="str">
        <f>Таблица10[[#This Row],[плательщик ЖД тариф]]</f>
        <v>ТрансКонтейнер</v>
      </c>
      <c r="P1594" s="278"/>
      <c r="Q1594" s="278"/>
      <c r="R1594" s="278"/>
      <c r="S1594" s="278"/>
      <c r="T1594" s="278"/>
      <c r="U1594" s="278"/>
      <c r="V1594" s="278"/>
      <c r="W1594" s="278"/>
      <c r="X1594" s="278"/>
      <c r="Y1594" s="278"/>
      <c r="Z1594" s="278"/>
    </row>
    <row r="1595" spans="1:26" ht="13.2">
      <c r="A1595" s="278" t="s">
        <v>117</v>
      </c>
      <c r="B1595" s="281">
        <v>44753</v>
      </c>
      <c r="C1595" s="278" t="s">
        <v>3190</v>
      </c>
      <c r="D1595" s="278">
        <v>40</v>
      </c>
      <c r="E1595" s="278" t="s">
        <v>1495</v>
      </c>
      <c r="F1595" s="280"/>
      <c r="G1595" s="281">
        <v>44756</v>
      </c>
      <c r="H1595" s="278" t="s">
        <v>1692</v>
      </c>
      <c r="I1595" s="4" t="s">
        <v>99</v>
      </c>
      <c r="J1595" s="278" t="s">
        <v>2512</v>
      </c>
      <c r="K1595" s="282">
        <f t="shared" si="18"/>
        <v>7</v>
      </c>
      <c r="L1595" s="278">
        <f t="shared" si="19"/>
        <v>2022</v>
      </c>
      <c r="M1595" s="282">
        <f t="shared" ca="1" si="20"/>
        <v>3</v>
      </c>
      <c r="N1595" s="282">
        <f>MONTH(Таблица10[[#This Row],[Дата погрузки]])</f>
        <v>7</v>
      </c>
      <c r="O1595" s="278" t="str">
        <f>Таблица10[[#This Row],[плательщик ЖД тариф]]</f>
        <v>ТрансКонтейнер</v>
      </c>
      <c r="P1595" s="278"/>
      <c r="Q1595" s="278"/>
      <c r="R1595" s="278"/>
      <c r="S1595" s="278"/>
      <c r="T1595" s="278"/>
      <c r="U1595" s="278"/>
      <c r="V1595" s="278"/>
      <c r="W1595" s="278"/>
      <c r="X1595" s="278"/>
      <c r="Y1595" s="278"/>
      <c r="Z1595" s="278"/>
    </row>
    <row r="1596" spans="1:26" ht="13.2">
      <c r="A1596" s="278" t="s">
        <v>2534</v>
      </c>
      <c r="B1596" s="281">
        <v>44753</v>
      </c>
      <c r="C1596" s="278" t="s">
        <v>3191</v>
      </c>
      <c r="D1596" s="278">
        <v>40</v>
      </c>
      <c r="E1596" s="278" t="s">
        <v>1487</v>
      </c>
      <c r="F1596" s="280"/>
      <c r="G1596" s="281">
        <v>44758</v>
      </c>
      <c r="H1596" s="278" t="s">
        <v>7</v>
      </c>
      <c r="I1596" s="4" t="s">
        <v>99</v>
      </c>
      <c r="J1596" s="278" t="s">
        <v>2512</v>
      </c>
      <c r="K1596" s="282">
        <f t="shared" si="18"/>
        <v>7</v>
      </c>
      <c r="L1596" s="278">
        <f t="shared" si="19"/>
        <v>2022</v>
      </c>
      <c r="M1596" s="282">
        <f t="shared" ca="1" si="20"/>
        <v>5</v>
      </c>
      <c r="N1596" s="282">
        <f>MONTH(Таблица10[[#This Row],[Дата погрузки]])</f>
        <v>7</v>
      </c>
      <c r="O1596" s="278" t="str">
        <f>Таблица10[[#This Row],[плательщик ЖД тариф]]</f>
        <v>ТрансКонтейнер</v>
      </c>
      <c r="P1596" s="278"/>
      <c r="Q1596" s="278"/>
      <c r="R1596" s="278"/>
      <c r="S1596" s="278"/>
      <c r="T1596" s="278"/>
      <c r="U1596" s="278"/>
      <c r="V1596" s="278"/>
      <c r="W1596" s="278"/>
      <c r="X1596" s="278"/>
      <c r="Y1596" s="278"/>
      <c r="Z1596" s="278"/>
    </row>
    <row r="1597" spans="1:26" ht="13.2">
      <c r="A1597" s="278" t="s">
        <v>2534</v>
      </c>
      <c r="B1597" s="281">
        <v>44753</v>
      </c>
      <c r="C1597" s="278" t="s">
        <v>3192</v>
      </c>
      <c r="D1597" s="278">
        <v>40</v>
      </c>
      <c r="E1597" s="278" t="s">
        <v>1706</v>
      </c>
      <c r="F1597" s="280"/>
      <c r="G1597" s="281">
        <v>44755</v>
      </c>
      <c r="H1597" s="278" t="s">
        <v>7</v>
      </c>
      <c r="I1597" s="4" t="s">
        <v>99</v>
      </c>
      <c r="J1597" s="278" t="s">
        <v>2512</v>
      </c>
      <c r="K1597" s="282">
        <f t="shared" si="18"/>
        <v>7</v>
      </c>
      <c r="L1597" s="278">
        <f t="shared" si="19"/>
        <v>2022</v>
      </c>
      <c r="M1597" s="282">
        <f t="shared" ca="1" si="20"/>
        <v>2</v>
      </c>
      <c r="N1597" s="282">
        <f>MONTH(Таблица10[[#This Row],[Дата погрузки]])</f>
        <v>7</v>
      </c>
      <c r="O1597" s="278" t="str">
        <f>Таблица10[[#This Row],[плательщик ЖД тариф]]</f>
        <v>ТрансКонтейнер</v>
      </c>
      <c r="P1597" s="278"/>
      <c r="Q1597" s="278"/>
      <c r="R1597" s="278"/>
      <c r="S1597" s="278"/>
      <c r="T1597" s="278"/>
      <c r="U1597" s="278"/>
      <c r="V1597" s="278"/>
      <c r="W1597" s="278"/>
      <c r="X1597" s="278"/>
      <c r="Y1597" s="278"/>
      <c r="Z1597" s="278"/>
    </row>
    <row r="1598" spans="1:26" ht="13.2">
      <c r="A1598" s="278" t="s">
        <v>2798</v>
      </c>
      <c r="B1598" s="281">
        <v>44754</v>
      </c>
      <c r="C1598" s="278" t="s">
        <v>3193</v>
      </c>
      <c r="D1598" s="278">
        <v>40</v>
      </c>
      <c r="E1598" s="278" t="s">
        <v>1568</v>
      </c>
      <c r="F1598" s="280">
        <v>0.29166666666666669</v>
      </c>
      <c r="G1598" s="281">
        <v>44758</v>
      </c>
      <c r="H1598" s="278" t="s">
        <v>7</v>
      </c>
      <c r="I1598" s="4" t="s">
        <v>99</v>
      </c>
      <c r="J1598" s="278" t="s">
        <v>2512</v>
      </c>
      <c r="K1598" s="282">
        <f t="shared" si="18"/>
        <v>7</v>
      </c>
      <c r="L1598" s="278">
        <f t="shared" si="19"/>
        <v>2022</v>
      </c>
      <c r="M1598" s="282">
        <f t="shared" ca="1" si="20"/>
        <v>4</v>
      </c>
      <c r="N1598" s="282">
        <f>MONTH(Таблица10[[#This Row],[Дата погрузки]])</f>
        <v>7</v>
      </c>
      <c r="O1598" s="278" t="str">
        <f>Таблица10[[#This Row],[плательщик ЖД тариф]]</f>
        <v>ТрансКонтейнер</v>
      </c>
      <c r="P1598" s="278"/>
      <c r="Q1598" s="278"/>
      <c r="R1598" s="278"/>
      <c r="S1598" s="278"/>
      <c r="T1598" s="278"/>
      <c r="U1598" s="278"/>
      <c r="V1598" s="278"/>
      <c r="W1598" s="278"/>
      <c r="X1598" s="278"/>
      <c r="Y1598" s="278"/>
      <c r="Z1598" s="278"/>
    </row>
    <row r="1599" spans="1:26" ht="13.2">
      <c r="A1599" s="278" t="s">
        <v>2747</v>
      </c>
      <c r="B1599" s="281">
        <v>44754</v>
      </c>
      <c r="C1599" s="278" t="s">
        <v>3194</v>
      </c>
      <c r="D1599" s="278">
        <v>40</v>
      </c>
      <c r="E1599" s="278" t="s">
        <v>1537</v>
      </c>
      <c r="F1599" s="280">
        <v>0.54166666666666663</v>
      </c>
      <c r="G1599" s="281">
        <v>44758</v>
      </c>
      <c r="H1599" s="278" t="s">
        <v>7</v>
      </c>
      <c r="I1599" s="4" t="s">
        <v>99</v>
      </c>
      <c r="J1599" s="278" t="s">
        <v>2512</v>
      </c>
      <c r="K1599" s="282">
        <f t="shared" si="18"/>
        <v>7</v>
      </c>
      <c r="L1599" s="278">
        <f t="shared" si="19"/>
        <v>2022</v>
      </c>
      <c r="M1599" s="282">
        <f t="shared" ca="1" si="20"/>
        <v>4</v>
      </c>
      <c r="N1599" s="282">
        <f>MONTH(Таблица10[[#This Row],[Дата погрузки]])</f>
        <v>7</v>
      </c>
      <c r="O1599" s="278" t="str">
        <f>Таблица10[[#This Row],[плательщик ЖД тариф]]</f>
        <v>ТрансКонтейнер</v>
      </c>
      <c r="P1599" s="278"/>
      <c r="Q1599" s="278"/>
      <c r="R1599" s="278"/>
      <c r="S1599" s="278"/>
      <c r="T1599" s="278"/>
      <c r="U1599" s="278"/>
      <c r="V1599" s="278"/>
      <c r="W1599" s="278"/>
      <c r="X1599" s="278"/>
      <c r="Y1599" s="278"/>
      <c r="Z1599" s="278"/>
    </row>
    <row r="1600" spans="1:26" ht="13.2">
      <c r="A1600" s="278" t="s">
        <v>2520</v>
      </c>
      <c r="B1600" s="281">
        <v>44754</v>
      </c>
      <c r="C1600" s="278" t="s">
        <v>3195</v>
      </c>
      <c r="D1600" s="278">
        <v>40</v>
      </c>
      <c r="E1600" s="278" t="s">
        <v>2183</v>
      </c>
      <c r="F1600" s="280">
        <v>0.54166666666666663</v>
      </c>
      <c r="G1600" s="281">
        <v>44758</v>
      </c>
      <c r="H1600" s="278" t="s">
        <v>7</v>
      </c>
      <c r="I1600" s="4" t="s">
        <v>99</v>
      </c>
      <c r="J1600" s="278" t="s">
        <v>2512</v>
      </c>
      <c r="K1600" s="282">
        <f t="shared" si="18"/>
        <v>7</v>
      </c>
      <c r="L1600" s="278">
        <f t="shared" si="19"/>
        <v>2022</v>
      </c>
      <c r="M1600" s="282">
        <f t="shared" ca="1" si="20"/>
        <v>4</v>
      </c>
      <c r="N1600" s="282">
        <f>MONTH(Таблица10[[#This Row],[Дата погрузки]])</f>
        <v>7</v>
      </c>
      <c r="O1600" s="278" t="str">
        <f>Таблица10[[#This Row],[плательщик ЖД тариф]]</f>
        <v>ТрансКонтейнер</v>
      </c>
      <c r="P1600" s="278"/>
      <c r="Q1600" s="278"/>
      <c r="R1600" s="278"/>
      <c r="S1600" s="278"/>
      <c r="T1600" s="278"/>
      <c r="U1600" s="278"/>
      <c r="V1600" s="278"/>
      <c r="W1600" s="278"/>
      <c r="X1600" s="278"/>
      <c r="Y1600" s="278"/>
      <c r="Z1600" s="278"/>
    </row>
    <row r="1601" spans="1:26" ht="13.2">
      <c r="A1601" s="278" t="s">
        <v>2798</v>
      </c>
      <c r="B1601" s="281">
        <v>44755</v>
      </c>
      <c r="C1601" s="278" t="s">
        <v>3196</v>
      </c>
      <c r="D1601" s="278">
        <v>40</v>
      </c>
      <c r="E1601" s="278" t="s">
        <v>1524</v>
      </c>
      <c r="F1601" s="280">
        <v>8.3333333333333329E-2</v>
      </c>
      <c r="G1601" s="281">
        <v>44758</v>
      </c>
      <c r="H1601" s="278" t="s">
        <v>7</v>
      </c>
      <c r="I1601" s="4" t="s">
        <v>99</v>
      </c>
      <c r="J1601" s="278" t="s">
        <v>2512</v>
      </c>
      <c r="K1601" s="282">
        <f t="shared" si="18"/>
        <v>7</v>
      </c>
      <c r="L1601" s="278">
        <f t="shared" si="19"/>
        <v>2022</v>
      </c>
      <c r="M1601" s="282">
        <f t="shared" ca="1" si="20"/>
        <v>3</v>
      </c>
      <c r="N1601" s="282">
        <f>MONTH(Таблица10[[#This Row],[Дата погрузки]])</f>
        <v>7</v>
      </c>
      <c r="O1601" s="278" t="str">
        <f>Таблица10[[#This Row],[плательщик ЖД тариф]]</f>
        <v>ТрансКонтейнер</v>
      </c>
      <c r="P1601" s="278"/>
      <c r="Q1601" s="278"/>
      <c r="R1601" s="278"/>
      <c r="S1601" s="278"/>
      <c r="T1601" s="278"/>
      <c r="U1601" s="278"/>
      <c r="V1601" s="278"/>
      <c r="W1601" s="278"/>
      <c r="X1601" s="278"/>
      <c r="Y1601" s="278"/>
      <c r="Z1601" s="278"/>
    </row>
    <row r="1602" spans="1:26" ht="13.2">
      <c r="A1602" s="278" t="s">
        <v>2514</v>
      </c>
      <c r="B1602" s="281">
        <v>44755</v>
      </c>
      <c r="C1602" s="278" t="s">
        <v>3197</v>
      </c>
      <c r="D1602" s="278">
        <v>40</v>
      </c>
      <c r="E1602" s="278" t="s">
        <v>1537</v>
      </c>
      <c r="F1602" s="280">
        <v>0.625</v>
      </c>
      <c r="G1602" s="281">
        <v>44759</v>
      </c>
      <c r="H1602" s="278" t="s">
        <v>7</v>
      </c>
      <c r="I1602" s="4" t="s">
        <v>99</v>
      </c>
      <c r="J1602" s="278" t="s">
        <v>2512</v>
      </c>
      <c r="K1602" s="282">
        <f t="shared" si="18"/>
        <v>7</v>
      </c>
      <c r="L1602" s="278">
        <f t="shared" si="19"/>
        <v>2022</v>
      </c>
      <c r="M1602" s="282">
        <f t="shared" ca="1" si="20"/>
        <v>4</v>
      </c>
      <c r="N1602" s="282">
        <f>MONTH(Таблица10[[#This Row],[Дата погрузки]])</f>
        <v>7</v>
      </c>
      <c r="O1602" s="278" t="str">
        <f>Таблица10[[#This Row],[плательщик ЖД тариф]]</f>
        <v>ТрансКонтейнер</v>
      </c>
      <c r="P1602" s="278"/>
      <c r="Q1602" s="278"/>
      <c r="R1602" s="278"/>
      <c r="S1602" s="278"/>
      <c r="T1602" s="278"/>
      <c r="U1602" s="278"/>
      <c r="V1602" s="278"/>
      <c r="W1602" s="278"/>
      <c r="X1602" s="278"/>
      <c r="Y1602" s="278"/>
      <c r="Z1602" s="278"/>
    </row>
    <row r="1603" spans="1:26" ht="13.2">
      <c r="A1603" s="278" t="s">
        <v>2520</v>
      </c>
      <c r="B1603" s="281">
        <v>44755</v>
      </c>
      <c r="C1603" s="278" t="s">
        <v>3198</v>
      </c>
      <c r="D1603" s="278">
        <v>40</v>
      </c>
      <c r="E1603" s="278" t="s">
        <v>1763</v>
      </c>
      <c r="F1603" s="280">
        <v>0.54166666666666663</v>
      </c>
      <c r="G1603" s="281">
        <v>44759</v>
      </c>
      <c r="H1603" s="278" t="s">
        <v>7</v>
      </c>
      <c r="I1603" s="4" t="s">
        <v>99</v>
      </c>
      <c r="J1603" s="278" t="s">
        <v>2512</v>
      </c>
      <c r="K1603" s="282">
        <f t="shared" si="18"/>
        <v>7</v>
      </c>
      <c r="L1603" s="278">
        <f t="shared" si="19"/>
        <v>2022</v>
      </c>
      <c r="M1603" s="282">
        <f t="shared" ca="1" si="20"/>
        <v>4</v>
      </c>
      <c r="N1603" s="282">
        <f>MONTH(Таблица10[[#This Row],[Дата погрузки]])</f>
        <v>7</v>
      </c>
      <c r="O1603" s="278" t="str">
        <f>Таблица10[[#This Row],[плательщик ЖД тариф]]</f>
        <v>ТрансКонтейнер</v>
      </c>
      <c r="P1603" s="278"/>
      <c r="Q1603" s="278"/>
      <c r="R1603" s="278"/>
      <c r="S1603" s="278"/>
      <c r="T1603" s="278"/>
      <c r="U1603" s="278"/>
      <c r="V1603" s="278"/>
      <c r="W1603" s="278"/>
      <c r="X1603" s="278"/>
      <c r="Y1603" s="278"/>
      <c r="Z1603" s="278"/>
    </row>
    <row r="1604" spans="1:26" ht="13.2">
      <c r="A1604" s="278" t="s">
        <v>2527</v>
      </c>
      <c r="B1604" s="281">
        <v>44755</v>
      </c>
      <c r="C1604" s="278" t="s">
        <v>3199</v>
      </c>
      <c r="D1604" s="278">
        <v>40</v>
      </c>
      <c r="E1604" s="278" t="s">
        <v>2113</v>
      </c>
      <c r="F1604" s="280">
        <v>0.33333333333333331</v>
      </c>
      <c r="G1604" s="281">
        <v>44759</v>
      </c>
      <c r="H1604" s="278" t="s">
        <v>7</v>
      </c>
      <c r="I1604" s="4" t="s">
        <v>99</v>
      </c>
      <c r="J1604" s="278" t="s">
        <v>2512</v>
      </c>
      <c r="K1604" s="282">
        <f t="shared" si="18"/>
        <v>7</v>
      </c>
      <c r="L1604" s="278">
        <f t="shared" si="19"/>
        <v>2022</v>
      </c>
      <c r="M1604" s="282">
        <f t="shared" ca="1" si="20"/>
        <v>4</v>
      </c>
      <c r="N1604" s="282">
        <f>MONTH(Таблица10[[#This Row],[Дата погрузки]])</f>
        <v>7</v>
      </c>
      <c r="O1604" s="278" t="str">
        <f>Таблица10[[#This Row],[плательщик ЖД тариф]]</f>
        <v>ТрансКонтейнер</v>
      </c>
      <c r="P1604" s="278"/>
      <c r="Q1604" s="278"/>
      <c r="R1604" s="278"/>
      <c r="S1604" s="278"/>
      <c r="T1604" s="278"/>
      <c r="U1604" s="278"/>
      <c r="V1604" s="278"/>
      <c r="W1604" s="278"/>
      <c r="X1604" s="278"/>
      <c r="Y1604" s="278"/>
      <c r="Z1604" s="278"/>
    </row>
    <row r="1605" spans="1:26" ht="13.2">
      <c r="A1605" s="278" t="s">
        <v>2514</v>
      </c>
      <c r="B1605" s="281">
        <v>44755</v>
      </c>
      <c r="C1605" s="278" t="s">
        <v>3200</v>
      </c>
      <c r="D1605" s="278">
        <v>40</v>
      </c>
      <c r="E1605" s="278"/>
      <c r="F1605" s="280">
        <v>0.375</v>
      </c>
      <c r="G1605" s="281">
        <v>44761</v>
      </c>
      <c r="H1605" s="278" t="s">
        <v>3201</v>
      </c>
      <c r="I1605" s="278" t="s">
        <v>3202</v>
      </c>
      <c r="J1605" s="278" t="s">
        <v>2512</v>
      </c>
      <c r="K1605" s="282">
        <f t="shared" si="18"/>
        <v>7</v>
      </c>
      <c r="L1605" s="278">
        <f t="shared" si="19"/>
        <v>2022</v>
      </c>
      <c r="M1605" s="282">
        <f t="shared" ca="1" si="20"/>
        <v>6</v>
      </c>
      <c r="N1605" s="282">
        <f>MONTH(Таблица10[[#This Row],[Дата погрузки]])</f>
        <v>7</v>
      </c>
      <c r="O1605" s="278" t="str">
        <f>Таблица10[[#This Row],[плательщик ЖД тариф]]</f>
        <v>Гарант Траст</v>
      </c>
      <c r="P1605" s="278"/>
      <c r="Q1605" s="278"/>
      <c r="R1605" s="278"/>
      <c r="S1605" s="278"/>
      <c r="T1605" s="278"/>
      <c r="U1605" s="278"/>
      <c r="V1605" s="278"/>
      <c r="W1605" s="278"/>
      <c r="X1605" s="278"/>
      <c r="Y1605" s="278"/>
      <c r="Z1605" s="278"/>
    </row>
    <row r="1606" spans="1:26" ht="13.2">
      <c r="A1606" s="278" t="s">
        <v>2514</v>
      </c>
      <c r="B1606" s="281">
        <v>44755</v>
      </c>
      <c r="C1606" s="278" t="s">
        <v>3203</v>
      </c>
      <c r="D1606" s="278">
        <v>40</v>
      </c>
      <c r="E1606" s="278"/>
      <c r="F1606" s="280">
        <v>0.58333333333333337</v>
      </c>
      <c r="G1606" s="281">
        <v>44761</v>
      </c>
      <c r="H1606" s="278" t="s">
        <v>3201</v>
      </c>
      <c r="I1606" s="278" t="s">
        <v>3202</v>
      </c>
      <c r="J1606" s="278" t="s">
        <v>2512</v>
      </c>
      <c r="K1606" s="282">
        <f t="shared" si="18"/>
        <v>7</v>
      </c>
      <c r="L1606" s="278">
        <f t="shared" si="19"/>
        <v>2022</v>
      </c>
      <c r="M1606" s="282">
        <f t="shared" ca="1" si="20"/>
        <v>6</v>
      </c>
      <c r="N1606" s="282">
        <f>MONTH(Таблица10[[#This Row],[Дата погрузки]])</f>
        <v>7</v>
      </c>
      <c r="O1606" s="278" t="str">
        <f>Таблица10[[#This Row],[плательщик ЖД тариф]]</f>
        <v>Гарант Траст</v>
      </c>
      <c r="P1606" s="278"/>
      <c r="Q1606" s="278"/>
      <c r="R1606" s="278"/>
      <c r="S1606" s="278"/>
      <c r="T1606" s="278"/>
      <c r="U1606" s="278"/>
      <c r="V1606" s="278"/>
      <c r="W1606" s="278"/>
      <c r="X1606" s="278"/>
      <c r="Y1606" s="278"/>
      <c r="Z1606" s="278"/>
    </row>
    <row r="1607" spans="1:26" ht="13.2">
      <c r="A1607" s="278" t="s">
        <v>2527</v>
      </c>
      <c r="B1607" s="281">
        <v>44756</v>
      </c>
      <c r="C1607" s="278" t="s">
        <v>3204</v>
      </c>
      <c r="D1607" s="278">
        <v>40</v>
      </c>
      <c r="E1607" s="278" t="s">
        <v>1763</v>
      </c>
      <c r="F1607" s="280">
        <v>0.41666666666666669</v>
      </c>
      <c r="G1607" s="281">
        <v>44759</v>
      </c>
      <c r="H1607" s="278" t="s">
        <v>7</v>
      </c>
      <c r="I1607" s="4" t="s">
        <v>99</v>
      </c>
      <c r="J1607" s="278" t="s">
        <v>2512</v>
      </c>
      <c r="K1607" s="282">
        <f t="shared" si="18"/>
        <v>7</v>
      </c>
      <c r="L1607" s="278">
        <f t="shared" si="19"/>
        <v>2022</v>
      </c>
      <c r="M1607" s="282">
        <f t="shared" ca="1" si="20"/>
        <v>3</v>
      </c>
      <c r="N1607" s="282">
        <f>MONTH(Таблица10[[#This Row],[Дата погрузки]])</f>
        <v>7</v>
      </c>
      <c r="O1607" s="278" t="str">
        <f>Таблица10[[#This Row],[плательщик ЖД тариф]]</f>
        <v>ТрансКонтейнер</v>
      </c>
      <c r="P1607" s="278"/>
      <c r="Q1607" s="278"/>
      <c r="R1607" s="278"/>
      <c r="S1607" s="278"/>
      <c r="T1607" s="278"/>
      <c r="U1607" s="278"/>
      <c r="V1607" s="278"/>
      <c r="W1607" s="278"/>
      <c r="X1607" s="278"/>
      <c r="Y1607" s="278"/>
      <c r="Z1607" s="278"/>
    </row>
    <row r="1608" spans="1:26" ht="13.2">
      <c r="A1608" s="278" t="s">
        <v>2518</v>
      </c>
      <c r="B1608" s="281">
        <v>44756</v>
      </c>
      <c r="C1608" s="278" t="s">
        <v>3205</v>
      </c>
      <c r="D1608" s="278">
        <v>40</v>
      </c>
      <c r="E1608" s="278" t="s">
        <v>1763</v>
      </c>
      <c r="F1608" s="280">
        <v>0.41666666666666669</v>
      </c>
      <c r="G1608" s="281">
        <v>44760</v>
      </c>
      <c r="H1608" s="278" t="s">
        <v>7</v>
      </c>
      <c r="I1608" s="4" t="s">
        <v>99</v>
      </c>
      <c r="J1608" s="278" t="s">
        <v>2512</v>
      </c>
      <c r="K1608" s="282">
        <f t="shared" si="18"/>
        <v>7</v>
      </c>
      <c r="L1608" s="278">
        <f t="shared" si="19"/>
        <v>2022</v>
      </c>
      <c r="M1608" s="282">
        <f t="shared" ca="1" si="20"/>
        <v>4</v>
      </c>
      <c r="N1608" s="282">
        <f>MONTH(Таблица10[[#This Row],[Дата погрузки]])</f>
        <v>7</v>
      </c>
      <c r="O1608" s="278" t="str">
        <f>Таблица10[[#This Row],[плательщик ЖД тариф]]</f>
        <v>ТрансКонтейнер</v>
      </c>
      <c r="P1608" s="278"/>
      <c r="Q1608" s="278"/>
      <c r="R1608" s="278"/>
      <c r="S1608" s="278"/>
      <c r="T1608" s="278"/>
      <c r="U1608" s="278"/>
      <c r="V1608" s="278"/>
      <c r="W1608" s="278"/>
      <c r="X1608" s="278"/>
      <c r="Y1608" s="278"/>
      <c r="Z1608" s="278"/>
    </row>
    <row r="1609" spans="1:26" ht="13.2">
      <c r="A1609" s="278" t="s">
        <v>2798</v>
      </c>
      <c r="B1609" s="281">
        <v>44757</v>
      </c>
      <c r="C1609" s="278" t="s">
        <v>3206</v>
      </c>
      <c r="D1609" s="278">
        <v>40</v>
      </c>
      <c r="E1609" s="278" t="s">
        <v>1658</v>
      </c>
      <c r="F1609" s="280">
        <v>0.125</v>
      </c>
      <c r="G1609" s="281">
        <v>44760</v>
      </c>
      <c r="H1609" s="278" t="s">
        <v>7</v>
      </c>
      <c r="I1609" s="4" t="s">
        <v>99</v>
      </c>
      <c r="J1609" s="278" t="s">
        <v>2512</v>
      </c>
      <c r="K1609" s="282">
        <f t="shared" si="18"/>
        <v>7</v>
      </c>
      <c r="L1609" s="278">
        <f t="shared" si="19"/>
        <v>2022</v>
      </c>
      <c r="M1609" s="282">
        <f t="shared" ca="1" si="20"/>
        <v>3</v>
      </c>
      <c r="N1609" s="282">
        <f>MONTH(Таблица10[[#This Row],[Дата погрузки]])</f>
        <v>7</v>
      </c>
      <c r="O1609" s="278" t="str">
        <f>Таблица10[[#This Row],[плательщик ЖД тариф]]</f>
        <v>ТрансКонтейнер</v>
      </c>
      <c r="P1609" s="278"/>
      <c r="Q1609" s="278"/>
      <c r="R1609" s="278"/>
      <c r="S1609" s="278"/>
      <c r="T1609" s="278"/>
      <c r="U1609" s="278"/>
      <c r="V1609" s="278"/>
      <c r="W1609" s="278"/>
      <c r="X1609" s="278"/>
      <c r="Y1609" s="278"/>
      <c r="Z1609" s="278"/>
    </row>
    <row r="1610" spans="1:26" ht="13.2">
      <c r="A1610" s="278" t="s">
        <v>2798</v>
      </c>
      <c r="B1610" s="281">
        <v>44757</v>
      </c>
      <c r="C1610" s="278" t="s">
        <v>3207</v>
      </c>
      <c r="D1610" s="278">
        <v>40</v>
      </c>
      <c r="E1610" s="278" t="s">
        <v>1658</v>
      </c>
      <c r="F1610" s="280">
        <v>0.45833333333333331</v>
      </c>
      <c r="G1610" s="281">
        <v>44760</v>
      </c>
      <c r="H1610" s="278" t="s">
        <v>7</v>
      </c>
      <c r="I1610" s="4" t="s">
        <v>99</v>
      </c>
      <c r="J1610" s="278" t="s">
        <v>2512</v>
      </c>
      <c r="K1610" s="282">
        <f t="shared" si="18"/>
        <v>7</v>
      </c>
      <c r="L1610" s="278">
        <f t="shared" si="19"/>
        <v>2022</v>
      </c>
      <c r="M1610" s="282">
        <f t="shared" ca="1" si="20"/>
        <v>3</v>
      </c>
      <c r="N1610" s="282">
        <f>MONTH(Таблица10[[#This Row],[Дата погрузки]])</f>
        <v>7</v>
      </c>
      <c r="O1610" s="278" t="str">
        <f>Таблица10[[#This Row],[плательщик ЖД тариф]]</f>
        <v>ТрансКонтейнер</v>
      </c>
      <c r="P1610" s="278"/>
      <c r="Q1610" s="278"/>
      <c r="R1610" s="278"/>
      <c r="S1610" s="278"/>
      <c r="T1610" s="278"/>
      <c r="U1610" s="278"/>
      <c r="V1610" s="278"/>
      <c r="W1610" s="278"/>
      <c r="X1610" s="278"/>
      <c r="Y1610" s="278"/>
      <c r="Z1610" s="278"/>
    </row>
    <row r="1611" spans="1:26" ht="13.2">
      <c r="A1611" s="278" t="s">
        <v>2534</v>
      </c>
      <c r="B1611" s="281">
        <v>44757</v>
      </c>
      <c r="C1611" s="278" t="s">
        <v>3208</v>
      </c>
      <c r="D1611" s="278">
        <v>40</v>
      </c>
      <c r="E1611" s="278" t="s">
        <v>1931</v>
      </c>
      <c r="F1611" s="280"/>
      <c r="G1611" s="281">
        <v>44763</v>
      </c>
      <c r="H1611" s="278" t="s">
        <v>7</v>
      </c>
      <c r="I1611" s="4" t="s">
        <v>99</v>
      </c>
      <c r="J1611" s="278" t="s">
        <v>2512</v>
      </c>
      <c r="K1611" s="282">
        <f t="shared" si="18"/>
        <v>7</v>
      </c>
      <c r="L1611" s="278">
        <f t="shared" si="19"/>
        <v>2022</v>
      </c>
      <c r="M1611" s="282">
        <f t="shared" ca="1" si="20"/>
        <v>6</v>
      </c>
      <c r="N1611" s="282">
        <f>MONTH(Таблица10[[#This Row],[Дата погрузки]])</f>
        <v>7</v>
      </c>
      <c r="O1611" s="278" t="str">
        <f>Таблица10[[#This Row],[плательщик ЖД тариф]]</f>
        <v>ТрансКонтейнер</v>
      </c>
      <c r="P1611" s="278"/>
      <c r="Q1611" s="278"/>
      <c r="R1611" s="278"/>
      <c r="S1611" s="278"/>
      <c r="T1611" s="278"/>
      <c r="U1611" s="278"/>
      <c r="V1611" s="278"/>
      <c r="W1611" s="278"/>
      <c r="X1611" s="278"/>
      <c r="Y1611" s="278"/>
      <c r="Z1611" s="278"/>
    </row>
    <row r="1612" spans="1:26" ht="13.2">
      <c r="A1612" s="278" t="s">
        <v>2534</v>
      </c>
      <c r="B1612" s="281">
        <v>44757</v>
      </c>
      <c r="C1612" s="278" t="s">
        <v>3209</v>
      </c>
      <c r="D1612" s="278">
        <v>20</v>
      </c>
      <c r="E1612" s="278" t="s">
        <v>5</v>
      </c>
      <c r="F1612" s="280"/>
      <c r="G1612" s="281">
        <v>44760</v>
      </c>
      <c r="H1612" s="278" t="s">
        <v>7</v>
      </c>
      <c r="I1612" s="4" t="s">
        <v>99</v>
      </c>
      <c r="J1612" s="278" t="s">
        <v>2512</v>
      </c>
      <c r="K1612" s="282">
        <f t="shared" si="18"/>
        <v>7</v>
      </c>
      <c r="L1612" s="278">
        <f t="shared" si="19"/>
        <v>2022</v>
      </c>
      <c r="M1612" s="282">
        <f t="shared" ca="1" si="20"/>
        <v>3</v>
      </c>
      <c r="N1612" s="282">
        <f>MONTH(Таблица10[[#This Row],[Дата погрузки]])</f>
        <v>7</v>
      </c>
      <c r="O1612" s="278" t="str">
        <f>Таблица10[[#This Row],[плательщик ЖД тариф]]</f>
        <v>ТрансКонтейнер</v>
      </c>
      <c r="P1612" s="278"/>
      <c r="Q1612" s="278"/>
      <c r="R1612" s="278"/>
      <c r="S1612" s="278"/>
      <c r="T1612" s="278"/>
      <c r="U1612" s="278"/>
      <c r="V1612" s="278"/>
      <c r="W1612" s="278"/>
      <c r="X1612" s="278"/>
      <c r="Y1612" s="278"/>
      <c r="Z1612" s="278"/>
    </row>
    <row r="1613" spans="1:26" ht="13.2">
      <c r="A1613" s="278" t="s">
        <v>2514</v>
      </c>
      <c r="B1613" s="281">
        <v>44757</v>
      </c>
      <c r="C1613" s="278" t="s">
        <v>3210</v>
      </c>
      <c r="D1613" s="278">
        <v>40</v>
      </c>
      <c r="E1613" s="278" t="s">
        <v>1763</v>
      </c>
      <c r="F1613" s="280">
        <v>0.58333333333333337</v>
      </c>
      <c r="G1613" s="281">
        <v>44763</v>
      </c>
      <c r="H1613" s="278" t="s">
        <v>7</v>
      </c>
      <c r="I1613" s="4" t="s">
        <v>99</v>
      </c>
      <c r="J1613" s="278" t="s">
        <v>2512</v>
      </c>
      <c r="K1613" s="282">
        <f t="shared" si="18"/>
        <v>7</v>
      </c>
      <c r="L1613" s="278">
        <f t="shared" si="19"/>
        <v>2022</v>
      </c>
      <c r="M1613" s="282">
        <f t="shared" ca="1" si="20"/>
        <v>6</v>
      </c>
      <c r="N1613" s="282">
        <f>MONTH(Таблица10[[#This Row],[Дата погрузки]])</f>
        <v>7</v>
      </c>
      <c r="O1613" s="278" t="str">
        <f>Таблица10[[#This Row],[плательщик ЖД тариф]]</f>
        <v>ТрансКонтейнер</v>
      </c>
      <c r="P1613" s="278"/>
      <c r="Q1613" s="278"/>
      <c r="R1613" s="278"/>
      <c r="S1613" s="278"/>
      <c r="T1613" s="278"/>
      <c r="U1613" s="278"/>
      <c r="V1613" s="278"/>
      <c r="W1613" s="278"/>
      <c r="X1613" s="278"/>
      <c r="Y1613" s="278"/>
      <c r="Z1613" s="278"/>
    </row>
    <row r="1614" spans="1:26" ht="13.2">
      <c r="A1614" s="278" t="s">
        <v>2676</v>
      </c>
      <c r="B1614" s="281">
        <v>44757</v>
      </c>
      <c r="C1614" s="278" t="s">
        <v>3211</v>
      </c>
      <c r="D1614" s="278">
        <v>40</v>
      </c>
      <c r="E1614" s="278" t="s">
        <v>3212</v>
      </c>
      <c r="F1614" s="280">
        <v>0.375</v>
      </c>
      <c r="G1614" s="281">
        <v>44760</v>
      </c>
      <c r="H1614" s="278" t="s">
        <v>7</v>
      </c>
      <c r="I1614" s="4" t="s">
        <v>99</v>
      </c>
      <c r="J1614" s="278" t="s">
        <v>2512</v>
      </c>
      <c r="K1614" s="282">
        <f t="shared" si="18"/>
        <v>7</v>
      </c>
      <c r="L1614" s="278">
        <f t="shared" si="19"/>
        <v>2022</v>
      </c>
      <c r="M1614" s="282">
        <f t="shared" ca="1" si="20"/>
        <v>3</v>
      </c>
      <c r="N1614" s="282">
        <f>MONTH(Таблица10[[#This Row],[Дата погрузки]])</f>
        <v>7</v>
      </c>
      <c r="O1614" s="278" t="str">
        <f>Таблица10[[#This Row],[плательщик ЖД тариф]]</f>
        <v>ТрансКонтейнер</v>
      </c>
      <c r="P1614" s="278"/>
      <c r="Q1614" s="278"/>
      <c r="R1614" s="278"/>
      <c r="S1614" s="278"/>
      <c r="T1614" s="278"/>
      <c r="U1614" s="278"/>
      <c r="V1614" s="278"/>
      <c r="W1614" s="278"/>
      <c r="X1614" s="278"/>
      <c r="Y1614" s="278"/>
      <c r="Z1614" s="278"/>
    </row>
    <row r="1615" spans="1:26" ht="13.2">
      <c r="A1615" s="278" t="s">
        <v>2520</v>
      </c>
      <c r="B1615" s="281">
        <v>44757</v>
      </c>
      <c r="C1615" s="278" t="s">
        <v>3213</v>
      </c>
      <c r="D1615" s="278">
        <v>40</v>
      </c>
      <c r="E1615" s="278" t="s">
        <v>1763</v>
      </c>
      <c r="F1615" s="280">
        <v>0.625</v>
      </c>
      <c r="G1615" s="281">
        <v>44760</v>
      </c>
      <c r="H1615" s="278" t="s">
        <v>7</v>
      </c>
      <c r="I1615" s="4" t="s">
        <v>99</v>
      </c>
      <c r="J1615" s="278" t="s">
        <v>2512</v>
      </c>
      <c r="K1615" s="282">
        <f t="shared" si="18"/>
        <v>7</v>
      </c>
      <c r="L1615" s="278">
        <f t="shared" si="19"/>
        <v>2022</v>
      </c>
      <c r="M1615" s="282">
        <f t="shared" ca="1" si="20"/>
        <v>3</v>
      </c>
      <c r="N1615" s="282">
        <f>MONTH(Таблица10[[#This Row],[Дата погрузки]])</f>
        <v>7</v>
      </c>
      <c r="O1615" s="278" t="str">
        <f>Таблица10[[#This Row],[плательщик ЖД тариф]]</f>
        <v>ТрансКонтейнер</v>
      </c>
      <c r="P1615" s="278"/>
      <c r="Q1615" s="278"/>
      <c r="R1615" s="278"/>
      <c r="S1615" s="278"/>
      <c r="T1615" s="278"/>
      <c r="U1615" s="278"/>
      <c r="V1615" s="278"/>
      <c r="W1615" s="278"/>
      <c r="X1615" s="278"/>
      <c r="Y1615" s="278"/>
      <c r="Z1615" s="278"/>
    </row>
    <row r="1616" spans="1:26" ht="13.2">
      <c r="A1616" s="278" t="s">
        <v>2520</v>
      </c>
      <c r="B1616" s="281">
        <v>44757</v>
      </c>
      <c r="C1616" s="278" t="s">
        <v>3214</v>
      </c>
      <c r="D1616" s="278">
        <v>40</v>
      </c>
      <c r="E1616" s="278" t="s">
        <v>1741</v>
      </c>
      <c r="F1616" s="280">
        <v>0.5</v>
      </c>
      <c r="G1616" s="281">
        <v>44760</v>
      </c>
      <c r="H1616" s="278" t="s">
        <v>7</v>
      </c>
      <c r="I1616" s="4" t="s">
        <v>99</v>
      </c>
      <c r="J1616" s="278" t="s">
        <v>2512</v>
      </c>
      <c r="K1616" s="282">
        <f t="shared" si="18"/>
        <v>7</v>
      </c>
      <c r="L1616" s="278">
        <f t="shared" si="19"/>
        <v>2022</v>
      </c>
      <c r="M1616" s="282">
        <f t="shared" ca="1" si="20"/>
        <v>3</v>
      </c>
      <c r="N1616" s="282">
        <f>MONTH(Таблица10[[#This Row],[Дата погрузки]])</f>
        <v>7</v>
      </c>
      <c r="O1616" s="278" t="str">
        <f>Таблица10[[#This Row],[плательщик ЖД тариф]]</f>
        <v>ТрансКонтейнер</v>
      </c>
      <c r="P1616" s="278"/>
      <c r="Q1616" s="278"/>
      <c r="R1616" s="278"/>
      <c r="S1616" s="278"/>
      <c r="T1616" s="278"/>
      <c r="U1616" s="278"/>
      <c r="V1616" s="278"/>
      <c r="W1616" s="278"/>
      <c r="X1616" s="278"/>
      <c r="Y1616" s="278"/>
      <c r="Z1616" s="278"/>
    </row>
    <row r="1617" spans="1:26" ht="13.2">
      <c r="A1617" s="278" t="s">
        <v>2534</v>
      </c>
      <c r="B1617" s="281">
        <v>44758</v>
      </c>
      <c r="C1617" s="278" t="s">
        <v>3215</v>
      </c>
      <c r="D1617" s="278">
        <v>40</v>
      </c>
      <c r="E1617" s="278" t="s">
        <v>1495</v>
      </c>
      <c r="F1617" s="280"/>
      <c r="G1617" s="281">
        <v>44763</v>
      </c>
      <c r="H1617" s="278" t="s">
        <v>7</v>
      </c>
      <c r="I1617" s="4" t="s">
        <v>99</v>
      </c>
      <c r="J1617" s="278" t="s">
        <v>2512</v>
      </c>
      <c r="K1617" s="282">
        <f t="shared" si="18"/>
        <v>7</v>
      </c>
      <c r="L1617" s="278">
        <f t="shared" si="19"/>
        <v>2022</v>
      </c>
      <c r="M1617" s="282">
        <f t="shared" ca="1" si="20"/>
        <v>5</v>
      </c>
      <c r="N1617" s="282">
        <f>MONTH(Таблица10[[#This Row],[Дата погрузки]])</f>
        <v>7</v>
      </c>
      <c r="O1617" s="278" t="str">
        <f>Таблица10[[#This Row],[плательщик ЖД тариф]]</f>
        <v>ТрансКонтейнер</v>
      </c>
      <c r="P1617" s="278"/>
      <c r="Q1617" s="278"/>
      <c r="R1617" s="278"/>
      <c r="S1617" s="278"/>
      <c r="T1617" s="278"/>
      <c r="U1617" s="278"/>
      <c r="V1617" s="278"/>
      <c r="W1617" s="278"/>
      <c r="X1617" s="278"/>
      <c r="Y1617" s="278"/>
      <c r="Z1617" s="278"/>
    </row>
    <row r="1618" spans="1:26" ht="13.2">
      <c r="A1618" s="278" t="s">
        <v>2798</v>
      </c>
      <c r="B1618" s="281">
        <v>44759</v>
      </c>
      <c r="C1618" s="278" t="s">
        <v>3216</v>
      </c>
      <c r="D1618" s="278">
        <v>40</v>
      </c>
      <c r="E1618" s="278" t="s">
        <v>1537</v>
      </c>
      <c r="F1618" s="280">
        <v>0.33333333333333331</v>
      </c>
      <c r="G1618" s="281">
        <v>44763</v>
      </c>
      <c r="H1618" s="278" t="s">
        <v>7</v>
      </c>
      <c r="I1618" s="4" t="s">
        <v>99</v>
      </c>
      <c r="J1618" s="278" t="s">
        <v>2512</v>
      </c>
      <c r="K1618" s="282">
        <f t="shared" si="18"/>
        <v>7</v>
      </c>
      <c r="L1618" s="278">
        <f t="shared" si="19"/>
        <v>2022</v>
      </c>
      <c r="M1618" s="282">
        <f t="shared" ca="1" si="20"/>
        <v>4</v>
      </c>
      <c r="N1618" s="282">
        <f>MONTH(Таблица10[[#This Row],[Дата погрузки]])</f>
        <v>7</v>
      </c>
      <c r="O1618" s="278" t="str">
        <f>Таблица10[[#This Row],[плательщик ЖД тариф]]</f>
        <v>ТрансКонтейнер</v>
      </c>
      <c r="P1618" s="278"/>
      <c r="Q1618" s="278"/>
      <c r="R1618" s="278"/>
      <c r="S1618" s="278"/>
      <c r="T1618" s="278"/>
      <c r="U1618" s="278"/>
      <c r="V1618" s="278"/>
      <c r="W1618" s="278"/>
      <c r="X1618" s="278"/>
      <c r="Y1618" s="278"/>
      <c r="Z1618" s="278"/>
    </row>
    <row r="1619" spans="1:26" ht="13.2">
      <c r="A1619" s="278" t="s">
        <v>2534</v>
      </c>
      <c r="B1619" s="281">
        <v>44760</v>
      </c>
      <c r="C1619" s="278" t="s">
        <v>3217</v>
      </c>
      <c r="D1619" s="278">
        <v>40</v>
      </c>
      <c r="E1619" s="278" t="s">
        <v>1495</v>
      </c>
      <c r="F1619" s="280"/>
      <c r="G1619" s="281">
        <v>44763</v>
      </c>
      <c r="H1619" s="278" t="s">
        <v>7</v>
      </c>
      <c r="I1619" s="4" t="s">
        <v>99</v>
      </c>
      <c r="J1619" s="278" t="s">
        <v>2512</v>
      </c>
      <c r="K1619" s="282">
        <f t="shared" si="18"/>
        <v>7</v>
      </c>
      <c r="L1619" s="278">
        <f t="shared" si="19"/>
        <v>2022</v>
      </c>
      <c r="M1619" s="282">
        <f t="shared" ca="1" si="20"/>
        <v>3</v>
      </c>
      <c r="N1619" s="282">
        <f>MONTH(Таблица10[[#This Row],[Дата погрузки]])</f>
        <v>7</v>
      </c>
      <c r="O1619" s="278" t="str">
        <f>Таблица10[[#This Row],[плательщик ЖД тариф]]</f>
        <v>ТрансКонтейнер</v>
      </c>
      <c r="P1619" s="278"/>
      <c r="Q1619" s="278"/>
      <c r="R1619" s="278"/>
      <c r="S1619" s="278"/>
      <c r="T1619" s="278"/>
      <c r="U1619" s="278"/>
      <c r="V1619" s="278"/>
      <c r="W1619" s="278"/>
      <c r="X1619" s="278"/>
      <c r="Y1619" s="278"/>
      <c r="Z1619" s="278"/>
    </row>
    <row r="1620" spans="1:26" ht="13.2">
      <c r="A1620" s="278" t="s">
        <v>2518</v>
      </c>
      <c r="B1620" s="281">
        <v>44760</v>
      </c>
      <c r="C1620" s="278" t="s">
        <v>3218</v>
      </c>
      <c r="D1620" s="278">
        <v>40</v>
      </c>
      <c r="E1620" s="278" t="s">
        <v>1495</v>
      </c>
      <c r="F1620" s="280">
        <v>0.41666666666666669</v>
      </c>
      <c r="G1620" s="281">
        <v>44763</v>
      </c>
      <c r="H1620" s="278" t="s">
        <v>7</v>
      </c>
      <c r="I1620" s="4" t="s">
        <v>99</v>
      </c>
      <c r="J1620" s="278" t="s">
        <v>2512</v>
      </c>
      <c r="K1620" s="282">
        <f t="shared" si="18"/>
        <v>7</v>
      </c>
      <c r="L1620" s="278">
        <f t="shared" si="19"/>
        <v>2022</v>
      </c>
      <c r="M1620" s="282">
        <f t="shared" ca="1" si="20"/>
        <v>3</v>
      </c>
      <c r="N1620" s="282">
        <f>MONTH(Таблица10[[#This Row],[Дата погрузки]])</f>
        <v>7</v>
      </c>
      <c r="O1620" s="278" t="str">
        <f>Таблица10[[#This Row],[плательщик ЖД тариф]]</f>
        <v>ТрансКонтейнер</v>
      </c>
      <c r="P1620" s="278"/>
      <c r="Q1620" s="278"/>
      <c r="R1620" s="278"/>
      <c r="S1620" s="278"/>
      <c r="T1620" s="278"/>
      <c r="U1620" s="278"/>
      <c r="V1620" s="278"/>
      <c r="W1620" s="278"/>
      <c r="X1620" s="278"/>
      <c r="Y1620" s="278"/>
      <c r="Z1620" s="278"/>
    </row>
    <row r="1621" spans="1:26" ht="13.2">
      <c r="A1621" s="278" t="s">
        <v>2798</v>
      </c>
      <c r="B1621" s="281">
        <v>44761</v>
      </c>
      <c r="C1621" s="278" t="s">
        <v>3219</v>
      </c>
      <c r="D1621" s="278">
        <v>40</v>
      </c>
      <c r="E1621" s="278" t="s">
        <v>1516</v>
      </c>
      <c r="F1621" s="280">
        <v>0.70833333333333337</v>
      </c>
      <c r="G1621" s="281">
        <v>44764</v>
      </c>
      <c r="H1621" s="278" t="s">
        <v>7</v>
      </c>
      <c r="I1621" s="4" t="s">
        <v>99</v>
      </c>
      <c r="J1621" s="278" t="s">
        <v>2512</v>
      </c>
      <c r="K1621" s="282">
        <f t="shared" si="18"/>
        <v>7</v>
      </c>
      <c r="L1621" s="278">
        <f t="shared" si="19"/>
        <v>2022</v>
      </c>
      <c r="M1621" s="282">
        <f t="shared" ca="1" si="20"/>
        <v>3</v>
      </c>
      <c r="N1621" s="282">
        <f>MONTH(Таблица10[[#This Row],[Дата погрузки]])</f>
        <v>7</v>
      </c>
      <c r="O1621" s="278" t="str">
        <f>Таблица10[[#This Row],[плательщик ЖД тариф]]</f>
        <v>ТрансКонтейнер</v>
      </c>
      <c r="P1621" s="278"/>
      <c r="Q1621" s="278"/>
      <c r="R1621" s="278"/>
      <c r="S1621" s="278"/>
      <c r="T1621" s="278"/>
      <c r="U1621" s="278"/>
      <c r="V1621" s="278"/>
      <c r="W1621" s="278"/>
      <c r="X1621" s="278"/>
      <c r="Y1621" s="278"/>
      <c r="Z1621" s="278"/>
    </row>
    <row r="1622" spans="1:26" ht="13.2">
      <c r="A1622" s="278" t="s">
        <v>2633</v>
      </c>
      <c r="B1622" s="281">
        <v>44761</v>
      </c>
      <c r="C1622" s="278" t="s">
        <v>3220</v>
      </c>
      <c r="D1622" s="278">
        <v>40</v>
      </c>
      <c r="E1622" s="278" t="s">
        <v>1468</v>
      </c>
      <c r="F1622" s="280"/>
      <c r="G1622" s="281">
        <v>44764</v>
      </c>
      <c r="H1622" s="278" t="s">
        <v>7</v>
      </c>
      <c r="I1622" s="4" t="s">
        <v>99</v>
      </c>
      <c r="J1622" s="278" t="s">
        <v>2512</v>
      </c>
      <c r="K1622" s="282">
        <f t="shared" si="18"/>
        <v>7</v>
      </c>
      <c r="L1622" s="278">
        <f t="shared" si="19"/>
        <v>2022</v>
      </c>
      <c r="M1622" s="282">
        <f t="shared" ca="1" si="20"/>
        <v>3</v>
      </c>
      <c r="N1622" s="282">
        <f>MONTH(Таблица10[[#This Row],[Дата погрузки]])</f>
        <v>7</v>
      </c>
      <c r="O1622" s="278" t="str">
        <f>Таблица10[[#This Row],[плательщик ЖД тариф]]</f>
        <v>ТрансКонтейнер</v>
      </c>
      <c r="P1622" s="278"/>
      <c r="Q1622" s="278"/>
      <c r="R1622" s="278"/>
      <c r="S1622" s="278"/>
      <c r="T1622" s="278"/>
      <c r="U1622" s="278"/>
      <c r="V1622" s="278"/>
      <c r="W1622" s="278"/>
      <c r="X1622" s="278"/>
      <c r="Y1622" s="278"/>
      <c r="Z1622" s="278"/>
    </row>
    <row r="1623" spans="1:26" ht="13.2">
      <c r="A1623" s="278" t="s">
        <v>2520</v>
      </c>
      <c r="B1623" s="281">
        <v>44761</v>
      </c>
      <c r="C1623" s="278" t="s">
        <v>3221</v>
      </c>
      <c r="D1623" s="278">
        <v>40</v>
      </c>
      <c r="E1623" s="278" t="s">
        <v>1507</v>
      </c>
      <c r="F1623" s="280">
        <v>0.54166666666666663</v>
      </c>
      <c r="G1623" s="281">
        <v>44764</v>
      </c>
      <c r="H1623" s="278" t="s">
        <v>7</v>
      </c>
      <c r="I1623" s="4" t="s">
        <v>99</v>
      </c>
      <c r="J1623" s="278" t="s">
        <v>2512</v>
      </c>
      <c r="K1623" s="282">
        <f t="shared" si="18"/>
        <v>7</v>
      </c>
      <c r="L1623" s="278">
        <f t="shared" si="19"/>
        <v>2022</v>
      </c>
      <c r="M1623" s="282">
        <f t="shared" ca="1" si="20"/>
        <v>3</v>
      </c>
      <c r="N1623" s="282">
        <f>MONTH(Таблица10[[#This Row],[Дата погрузки]])</f>
        <v>7</v>
      </c>
      <c r="O1623" s="278" t="str">
        <f>Таблица10[[#This Row],[плательщик ЖД тариф]]</f>
        <v>ТрансКонтейнер</v>
      </c>
      <c r="P1623" s="278"/>
      <c r="Q1623" s="278"/>
      <c r="R1623" s="278"/>
      <c r="S1623" s="278"/>
      <c r="T1623" s="278"/>
      <c r="U1623" s="278"/>
      <c r="V1623" s="278"/>
      <c r="W1623" s="278"/>
      <c r="X1623" s="278"/>
      <c r="Y1623" s="278"/>
      <c r="Z1623" s="278"/>
    </row>
    <row r="1624" spans="1:26" ht="13.2">
      <c r="A1624" s="278" t="s">
        <v>3222</v>
      </c>
      <c r="B1624" s="281">
        <v>44761</v>
      </c>
      <c r="C1624" s="278" t="s">
        <v>3223</v>
      </c>
      <c r="D1624" s="278">
        <v>40</v>
      </c>
      <c r="E1624" s="278" t="s">
        <v>2183</v>
      </c>
      <c r="F1624" s="280"/>
      <c r="G1624" s="281">
        <v>44764</v>
      </c>
      <c r="H1624" s="278" t="s">
        <v>7</v>
      </c>
      <c r="I1624" s="4" t="s">
        <v>99</v>
      </c>
      <c r="J1624" s="278" t="s">
        <v>2512</v>
      </c>
      <c r="K1624" s="282">
        <f t="shared" si="18"/>
        <v>7</v>
      </c>
      <c r="L1624" s="278">
        <f t="shared" si="19"/>
        <v>2022</v>
      </c>
      <c r="M1624" s="282">
        <f t="shared" ca="1" si="20"/>
        <v>3</v>
      </c>
      <c r="N1624" s="282">
        <f>MONTH(Таблица10[[#This Row],[Дата погрузки]])</f>
        <v>7</v>
      </c>
      <c r="O1624" s="278" t="str">
        <f>Таблица10[[#This Row],[плательщик ЖД тариф]]</f>
        <v>ТрансКонтейнер</v>
      </c>
      <c r="P1624" s="278"/>
      <c r="Q1624" s="278"/>
      <c r="R1624" s="278"/>
      <c r="S1624" s="278"/>
      <c r="T1624" s="278"/>
      <c r="U1624" s="278"/>
      <c r="V1624" s="278"/>
      <c r="W1624" s="278"/>
      <c r="X1624" s="278"/>
      <c r="Y1624" s="278"/>
      <c r="Z1624" s="278"/>
    </row>
    <row r="1625" spans="1:26" ht="13.2">
      <c r="A1625" s="278" t="s">
        <v>3222</v>
      </c>
      <c r="B1625" s="281">
        <v>44761</v>
      </c>
      <c r="C1625" s="278" t="s">
        <v>3224</v>
      </c>
      <c r="D1625" s="278">
        <v>40</v>
      </c>
      <c r="E1625" s="278" t="s">
        <v>2183</v>
      </c>
      <c r="F1625" s="280"/>
      <c r="G1625" s="281">
        <v>44764</v>
      </c>
      <c r="H1625" s="278" t="s">
        <v>7</v>
      </c>
      <c r="I1625" s="4" t="s">
        <v>99</v>
      </c>
      <c r="J1625" s="278" t="s">
        <v>2512</v>
      </c>
      <c r="K1625" s="282">
        <f t="shared" si="18"/>
        <v>7</v>
      </c>
      <c r="L1625" s="278">
        <f t="shared" si="19"/>
        <v>2022</v>
      </c>
      <c r="M1625" s="282">
        <f t="shared" ca="1" si="20"/>
        <v>3</v>
      </c>
      <c r="N1625" s="282">
        <f>MONTH(Таблица10[[#This Row],[Дата погрузки]])</f>
        <v>7</v>
      </c>
      <c r="O1625" s="278" t="str">
        <f>Таблица10[[#This Row],[плательщик ЖД тариф]]</f>
        <v>ТрансКонтейнер</v>
      </c>
      <c r="P1625" s="278"/>
      <c r="Q1625" s="278"/>
      <c r="R1625" s="278"/>
      <c r="S1625" s="278"/>
      <c r="T1625" s="278"/>
      <c r="U1625" s="278"/>
      <c r="V1625" s="278"/>
      <c r="W1625" s="278"/>
      <c r="X1625" s="278"/>
      <c r="Y1625" s="278"/>
      <c r="Z1625" s="278"/>
    </row>
    <row r="1626" spans="1:26" ht="13.2">
      <c r="A1626" s="278" t="s">
        <v>2621</v>
      </c>
      <c r="B1626" s="281">
        <v>44762</v>
      </c>
      <c r="C1626" s="278" t="s">
        <v>3225</v>
      </c>
      <c r="D1626" s="278">
        <v>40</v>
      </c>
      <c r="E1626" s="278" t="s">
        <v>1763</v>
      </c>
      <c r="F1626" s="280">
        <v>0.54166666666666663</v>
      </c>
      <c r="G1626" s="281">
        <v>44765</v>
      </c>
      <c r="H1626" s="278" t="s">
        <v>7</v>
      </c>
      <c r="I1626" s="4" t="s">
        <v>99</v>
      </c>
      <c r="J1626" s="278" t="s">
        <v>2512</v>
      </c>
      <c r="K1626" s="282">
        <f t="shared" si="18"/>
        <v>7</v>
      </c>
      <c r="L1626" s="278">
        <f t="shared" si="19"/>
        <v>2022</v>
      </c>
      <c r="M1626" s="282">
        <f t="shared" ca="1" si="20"/>
        <v>3</v>
      </c>
      <c r="N1626" s="282">
        <f>MONTH(Таблица10[[#This Row],[Дата погрузки]])</f>
        <v>7</v>
      </c>
      <c r="O1626" s="278" t="str">
        <f>Таблица10[[#This Row],[плательщик ЖД тариф]]</f>
        <v>ТрансКонтейнер</v>
      </c>
      <c r="P1626" s="278"/>
      <c r="Q1626" s="278"/>
      <c r="R1626" s="278"/>
      <c r="S1626" s="278"/>
      <c r="T1626" s="278"/>
      <c r="U1626" s="278"/>
      <c r="V1626" s="278"/>
      <c r="W1626" s="278"/>
      <c r="X1626" s="278"/>
      <c r="Y1626" s="278"/>
      <c r="Z1626" s="278"/>
    </row>
    <row r="1627" spans="1:26" ht="13.2">
      <c r="A1627" s="278" t="s">
        <v>2534</v>
      </c>
      <c r="B1627" s="281">
        <v>44762</v>
      </c>
      <c r="C1627" s="278" t="s">
        <v>3226</v>
      </c>
      <c r="D1627" s="278">
        <v>40</v>
      </c>
      <c r="E1627" s="278" t="s">
        <v>1495</v>
      </c>
      <c r="F1627" s="280"/>
      <c r="G1627" s="281">
        <v>44764</v>
      </c>
      <c r="H1627" s="278" t="s">
        <v>7</v>
      </c>
      <c r="I1627" s="4" t="s">
        <v>99</v>
      </c>
      <c r="J1627" s="278" t="s">
        <v>2512</v>
      </c>
      <c r="K1627" s="282">
        <f t="shared" si="18"/>
        <v>7</v>
      </c>
      <c r="L1627" s="278">
        <f t="shared" si="19"/>
        <v>2022</v>
      </c>
      <c r="M1627" s="282">
        <f t="shared" ca="1" si="20"/>
        <v>2</v>
      </c>
      <c r="N1627" s="282">
        <f>MONTH(Таблица10[[#This Row],[Дата погрузки]])</f>
        <v>7</v>
      </c>
      <c r="O1627" s="278" t="str">
        <f>Таблица10[[#This Row],[плательщик ЖД тариф]]</f>
        <v>ТрансКонтейнер</v>
      </c>
      <c r="P1627" s="278"/>
      <c r="Q1627" s="278"/>
      <c r="R1627" s="278"/>
      <c r="S1627" s="278"/>
      <c r="T1627" s="278"/>
      <c r="U1627" s="278"/>
      <c r="V1627" s="278"/>
      <c r="W1627" s="278"/>
      <c r="X1627" s="278"/>
      <c r="Y1627" s="278"/>
      <c r="Z1627" s="278"/>
    </row>
    <row r="1628" spans="1:26" ht="13.2">
      <c r="A1628" s="278" t="s">
        <v>2798</v>
      </c>
      <c r="B1628" s="281">
        <v>44763</v>
      </c>
      <c r="C1628" s="278" t="s">
        <v>3227</v>
      </c>
      <c r="D1628" s="278">
        <v>40</v>
      </c>
      <c r="E1628" s="278" t="s">
        <v>1468</v>
      </c>
      <c r="F1628" s="280">
        <v>0.29166666666666669</v>
      </c>
      <c r="G1628" s="281">
        <v>44765</v>
      </c>
      <c r="H1628" s="278" t="s">
        <v>7</v>
      </c>
      <c r="I1628" s="4" t="s">
        <v>99</v>
      </c>
      <c r="J1628" s="278" t="s">
        <v>2512</v>
      </c>
      <c r="K1628" s="282">
        <f t="shared" si="18"/>
        <v>7</v>
      </c>
      <c r="L1628" s="278">
        <f t="shared" si="19"/>
        <v>2022</v>
      </c>
      <c r="M1628" s="282">
        <f t="shared" ca="1" si="20"/>
        <v>2</v>
      </c>
      <c r="N1628" s="282">
        <f>MONTH(Таблица10[[#This Row],[Дата погрузки]])</f>
        <v>7</v>
      </c>
      <c r="O1628" s="278" t="str">
        <f>Таблица10[[#This Row],[плательщик ЖД тариф]]</f>
        <v>ТрансКонтейнер</v>
      </c>
      <c r="P1628" s="278"/>
      <c r="Q1628" s="278"/>
      <c r="R1628" s="278"/>
      <c r="S1628" s="278"/>
      <c r="T1628" s="278"/>
      <c r="U1628" s="278"/>
      <c r="V1628" s="278"/>
      <c r="W1628" s="278"/>
      <c r="X1628" s="278"/>
      <c r="Y1628" s="278"/>
      <c r="Z1628" s="278"/>
    </row>
    <row r="1629" spans="1:26" ht="13.2">
      <c r="A1629" s="278" t="s">
        <v>2520</v>
      </c>
      <c r="B1629" s="281">
        <v>44763</v>
      </c>
      <c r="C1629" s="278" t="s">
        <v>3228</v>
      </c>
      <c r="D1629" s="278">
        <v>40</v>
      </c>
      <c r="E1629" s="278" t="s">
        <v>1495</v>
      </c>
      <c r="F1629" s="280">
        <v>0.54166666666666663</v>
      </c>
      <c r="G1629" s="281">
        <v>44765</v>
      </c>
      <c r="H1629" s="278" t="s">
        <v>7</v>
      </c>
      <c r="I1629" s="4" t="s">
        <v>99</v>
      </c>
      <c r="J1629" s="278" t="s">
        <v>2512</v>
      </c>
      <c r="K1629" s="282">
        <f t="shared" si="18"/>
        <v>7</v>
      </c>
      <c r="L1629" s="278">
        <f t="shared" si="19"/>
        <v>2022</v>
      </c>
      <c r="M1629" s="282">
        <f t="shared" ca="1" si="20"/>
        <v>2</v>
      </c>
      <c r="N1629" s="282">
        <f>MONTH(Таблица10[[#This Row],[Дата погрузки]])</f>
        <v>7</v>
      </c>
      <c r="O1629" s="278" t="str">
        <f>Таблица10[[#This Row],[плательщик ЖД тариф]]</f>
        <v>ТрансКонтейнер</v>
      </c>
      <c r="P1629" s="278"/>
      <c r="Q1629" s="278"/>
      <c r="R1629" s="278"/>
      <c r="S1629" s="278"/>
      <c r="T1629" s="278"/>
      <c r="U1629" s="278"/>
      <c r="V1629" s="278"/>
      <c r="W1629" s="278"/>
      <c r="X1629" s="278"/>
      <c r="Y1629" s="278"/>
      <c r="Z1629" s="278"/>
    </row>
    <row r="1630" spans="1:26" ht="13.2">
      <c r="A1630" s="278" t="s">
        <v>2516</v>
      </c>
      <c r="B1630" s="281">
        <v>44763</v>
      </c>
      <c r="C1630" s="278" t="s">
        <v>3229</v>
      </c>
      <c r="D1630" s="278">
        <v>40</v>
      </c>
      <c r="E1630" s="278" t="s">
        <v>1495</v>
      </c>
      <c r="F1630" s="280">
        <v>0.375</v>
      </c>
      <c r="G1630" s="281">
        <v>44765</v>
      </c>
      <c r="H1630" s="278" t="s">
        <v>7</v>
      </c>
      <c r="I1630" s="4" t="s">
        <v>99</v>
      </c>
      <c r="J1630" s="278" t="s">
        <v>2512</v>
      </c>
      <c r="K1630" s="282">
        <f t="shared" si="18"/>
        <v>7</v>
      </c>
      <c r="L1630" s="278">
        <f t="shared" si="19"/>
        <v>2022</v>
      </c>
      <c r="M1630" s="282">
        <f t="shared" ca="1" si="20"/>
        <v>2</v>
      </c>
      <c r="N1630" s="282">
        <f>MONTH(Таблица10[[#This Row],[Дата погрузки]])</f>
        <v>7</v>
      </c>
      <c r="O1630" s="278" t="str">
        <f>Таблица10[[#This Row],[плательщик ЖД тариф]]</f>
        <v>ТрансКонтейнер</v>
      </c>
      <c r="P1630" s="278"/>
      <c r="Q1630" s="278"/>
      <c r="R1630" s="278"/>
      <c r="S1630" s="278"/>
      <c r="T1630" s="278"/>
      <c r="U1630" s="278"/>
      <c r="V1630" s="278"/>
      <c r="W1630" s="278"/>
      <c r="X1630" s="278"/>
      <c r="Y1630" s="278"/>
      <c r="Z1630" s="278"/>
    </row>
    <row r="1631" spans="1:26" ht="13.2">
      <c r="A1631" s="278" t="s">
        <v>2703</v>
      </c>
      <c r="B1631" s="281">
        <v>44763</v>
      </c>
      <c r="C1631" s="278" t="s">
        <v>3230</v>
      </c>
      <c r="D1631" s="278">
        <v>40</v>
      </c>
      <c r="E1631" s="278" t="s">
        <v>1763</v>
      </c>
      <c r="F1631" s="280">
        <v>0.33333333333333331</v>
      </c>
      <c r="G1631" s="281">
        <v>44765</v>
      </c>
      <c r="H1631" s="278" t="s">
        <v>7</v>
      </c>
      <c r="I1631" s="4" t="s">
        <v>99</v>
      </c>
      <c r="J1631" s="278" t="s">
        <v>2512</v>
      </c>
      <c r="K1631" s="282">
        <f t="shared" si="18"/>
        <v>7</v>
      </c>
      <c r="L1631" s="278">
        <f t="shared" si="19"/>
        <v>2022</v>
      </c>
      <c r="M1631" s="282">
        <f t="shared" ca="1" si="20"/>
        <v>2</v>
      </c>
      <c r="N1631" s="282">
        <f>MONTH(Таблица10[[#This Row],[Дата погрузки]])</f>
        <v>7</v>
      </c>
      <c r="O1631" s="278" t="str">
        <f>Таблица10[[#This Row],[плательщик ЖД тариф]]</f>
        <v>ТрансКонтейнер</v>
      </c>
      <c r="P1631" s="278"/>
      <c r="Q1631" s="278"/>
      <c r="R1631" s="278"/>
      <c r="S1631" s="278"/>
      <c r="T1631" s="278"/>
      <c r="U1631" s="278"/>
      <c r="V1631" s="278"/>
      <c r="W1631" s="278"/>
      <c r="X1631" s="278"/>
      <c r="Y1631" s="278"/>
      <c r="Z1631" s="278"/>
    </row>
    <row r="1632" spans="1:26" ht="13.2">
      <c r="A1632" s="278" t="s">
        <v>2518</v>
      </c>
      <c r="B1632" s="281">
        <v>44763</v>
      </c>
      <c r="C1632" s="278" t="s">
        <v>3231</v>
      </c>
      <c r="D1632" s="278">
        <v>40</v>
      </c>
      <c r="E1632" s="278" t="s">
        <v>1495</v>
      </c>
      <c r="F1632" s="280">
        <v>0.41666666666666669</v>
      </c>
      <c r="G1632" s="281">
        <v>44765</v>
      </c>
      <c r="H1632" s="278" t="s">
        <v>7</v>
      </c>
      <c r="I1632" s="4" t="s">
        <v>99</v>
      </c>
      <c r="J1632" s="278" t="s">
        <v>2512</v>
      </c>
      <c r="K1632" s="282">
        <f t="shared" si="18"/>
        <v>7</v>
      </c>
      <c r="L1632" s="278">
        <f t="shared" si="19"/>
        <v>2022</v>
      </c>
      <c r="M1632" s="282">
        <f t="shared" ca="1" si="20"/>
        <v>2</v>
      </c>
      <c r="N1632" s="282">
        <f>MONTH(Таблица10[[#This Row],[Дата погрузки]])</f>
        <v>7</v>
      </c>
      <c r="O1632" s="278" t="str">
        <f>Таблица10[[#This Row],[плательщик ЖД тариф]]</f>
        <v>ТрансКонтейнер</v>
      </c>
      <c r="P1632" s="278"/>
      <c r="Q1632" s="278"/>
      <c r="R1632" s="278"/>
      <c r="S1632" s="278"/>
      <c r="T1632" s="278"/>
      <c r="U1632" s="278"/>
      <c r="V1632" s="278"/>
      <c r="W1632" s="278"/>
      <c r="X1632" s="278"/>
      <c r="Y1632" s="278"/>
      <c r="Z1632" s="278"/>
    </row>
    <row r="1633" spans="1:26" ht="13.2">
      <c r="A1633" s="278" t="s">
        <v>2534</v>
      </c>
      <c r="B1633" s="281">
        <v>44763</v>
      </c>
      <c r="C1633" s="278" t="s">
        <v>3232</v>
      </c>
      <c r="D1633" s="278">
        <v>40</v>
      </c>
      <c r="E1633" s="278" t="s">
        <v>1495</v>
      </c>
      <c r="F1633" s="280"/>
      <c r="G1633" s="281">
        <v>44767</v>
      </c>
      <c r="H1633" s="278" t="s">
        <v>7</v>
      </c>
      <c r="I1633" s="4" t="s">
        <v>99</v>
      </c>
      <c r="J1633" s="278" t="s">
        <v>2512</v>
      </c>
      <c r="K1633" s="282">
        <f t="shared" si="18"/>
        <v>7</v>
      </c>
      <c r="L1633" s="278">
        <f t="shared" si="19"/>
        <v>2022</v>
      </c>
      <c r="M1633" s="282">
        <f t="shared" ca="1" si="20"/>
        <v>4</v>
      </c>
      <c r="N1633" s="282">
        <f>MONTH(Таблица10[[#This Row],[Дата погрузки]])</f>
        <v>7</v>
      </c>
      <c r="O1633" s="278" t="str">
        <f>Таблица10[[#This Row],[плательщик ЖД тариф]]</f>
        <v>ТрансКонтейнер</v>
      </c>
      <c r="P1633" s="278"/>
      <c r="Q1633" s="278"/>
      <c r="R1633" s="278"/>
      <c r="S1633" s="278"/>
      <c r="T1633" s="278"/>
      <c r="U1633" s="278"/>
      <c r="V1633" s="278"/>
      <c r="W1633" s="278"/>
      <c r="X1633" s="278"/>
      <c r="Y1633" s="278"/>
      <c r="Z1633" s="278"/>
    </row>
    <row r="1634" spans="1:26" ht="13.2">
      <c r="A1634" s="278" t="s">
        <v>2534</v>
      </c>
      <c r="B1634" s="281">
        <v>44763</v>
      </c>
      <c r="C1634" s="278" t="s">
        <v>3233</v>
      </c>
      <c r="D1634" s="278">
        <v>40</v>
      </c>
      <c r="E1634" s="278" t="s">
        <v>1495</v>
      </c>
      <c r="F1634" s="280"/>
      <c r="G1634" s="281">
        <v>44765</v>
      </c>
      <c r="H1634" s="278" t="s">
        <v>7</v>
      </c>
      <c r="I1634" s="4" t="s">
        <v>99</v>
      </c>
      <c r="J1634" s="278" t="s">
        <v>2512</v>
      </c>
      <c r="K1634" s="282">
        <f t="shared" si="18"/>
        <v>7</v>
      </c>
      <c r="L1634" s="278">
        <f t="shared" si="19"/>
        <v>2022</v>
      </c>
      <c r="M1634" s="282">
        <f t="shared" ca="1" si="20"/>
        <v>2</v>
      </c>
      <c r="N1634" s="282">
        <f>MONTH(Таблица10[[#This Row],[Дата погрузки]])</f>
        <v>7</v>
      </c>
      <c r="O1634" s="278" t="str">
        <f>Таблица10[[#This Row],[плательщик ЖД тариф]]</f>
        <v>ТрансКонтейнер</v>
      </c>
      <c r="P1634" s="278"/>
      <c r="Q1634" s="278"/>
      <c r="R1634" s="278"/>
      <c r="S1634" s="278"/>
      <c r="T1634" s="278"/>
      <c r="U1634" s="278"/>
      <c r="V1634" s="278"/>
      <c r="W1634" s="278"/>
      <c r="X1634" s="278"/>
      <c r="Y1634" s="278"/>
      <c r="Z1634" s="278"/>
    </row>
    <row r="1635" spans="1:26" ht="13.2">
      <c r="A1635" s="278" t="s">
        <v>2534</v>
      </c>
      <c r="B1635" s="281">
        <v>44763</v>
      </c>
      <c r="C1635" s="278" t="s">
        <v>3234</v>
      </c>
      <c r="D1635" s="278">
        <v>40</v>
      </c>
      <c r="E1635" s="278" t="s">
        <v>1495</v>
      </c>
      <c r="F1635" s="280"/>
      <c r="G1635" s="281">
        <v>44767</v>
      </c>
      <c r="H1635" s="278" t="s">
        <v>7</v>
      </c>
      <c r="I1635" s="4" t="s">
        <v>99</v>
      </c>
      <c r="J1635" s="278" t="s">
        <v>2512</v>
      </c>
      <c r="K1635" s="282">
        <f t="shared" si="18"/>
        <v>7</v>
      </c>
      <c r="L1635" s="278">
        <f t="shared" si="19"/>
        <v>2022</v>
      </c>
      <c r="M1635" s="282">
        <f t="shared" ca="1" si="20"/>
        <v>4</v>
      </c>
      <c r="N1635" s="282">
        <f>MONTH(Таблица10[[#This Row],[Дата погрузки]])</f>
        <v>7</v>
      </c>
      <c r="O1635" s="278" t="str">
        <f>Таблица10[[#This Row],[плательщик ЖД тариф]]</f>
        <v>ТрансКонтейнер</v>
      </c>
      <c r="P1635" s="278"/>
      <c r="Q1635" s="278"/>
      <c r="R1635" s="278"/>
      <c r="S1635" s="278"/>
      <c r="T1635" s="278"/>
      <c r="U1635" s="278"/>
      <c r="V1635" s="278"/>
      <c r="W1635" s="278"/>
      <c r="X1635" s="278"/>
      <c r="Y1635" s="278"/>
      <c r="Z1635" s="278"/>
    </row>
    <row r="1636" spans="1:26" ht="13.2">
      <c r="A1636" s="278" t="s">
        <v>2798</v>
      </c>
      <c r="B1636" s="281">
        <v>44764</v>
      </c>
      <c r="C1636" s="278" t="s">
        <v>3235</v>
      </c>
      <c r="D1636" s="278">
        <v>40</v>
      </c>
      <c r="E1636" s="278" t="s">
        <v>1524</v>
      </c>
      <c r="F1636" s="280">
        <v>0.125</v>
      </c>
      <c r="G1636" s="281">
        <v>44767</v>
      </c>
      <c r="H1636" s="278" t="s">
        <v>7</v>
      </c>
      <c r="I1636" s="4" t="s">
        <v>99</v>
      </c>
      <c r="J1636" s="278" t="s">
        <v>2512</v>
      </c>
      <c r="K1636" s="282">
        <f t="shared" si="18"/>
        <v>7</v>
      </c>
      <c r="L1636" s="278">
        <f t="shared" si="19"/>
        <v>2022</v>
      </c>
      <c r="M1636" s="282">
        <f t="shared" ca="1" si="20"/>
        <v>3</v>
      </c>
      <c r="N1636" s="282">
        <f>MONTH(Таблица10[[#This Row],[Дата погрузки]])</f>
        <v>7</v>
      </c>
      <c r="O1636" s="278" t="str">
        <f>Таблица10[[#This Row],[плательщик ЖД тариф]]</f>
        <v>ТрансКонтейнер</v>
      </c>
      <c r="P1636" s="278"/>
      <c r="Q1636" s="278"/>
      <c r="R1636" s="278"/>
      <c r="S1636" s="278"/>
      <c r="T1636" s="278"/>
      <c r="U1636" s="278"/>
      <c r="V1636" s="278"/>
      <c r="W1636" s="278"/>
      <c r="X1636" s="278"/>
      <c r="Y1636" s="278"/>
      <c r="Z1636" s="278"/>
    </row>
    <row r="1637" spans="1:26" ht="13.2">
      <c r="A1637" s="278" t="s">
        <v>2534</v>
      </c>
      <c r="B1637" s="281">
        <v>44764</v>
      </c>
      <c r="C1637" s="278" t="s">
        <v>3236</v>
      </c>
      <c r="D1637" s="278">
        <v>40</v>
      </c>
      <c r="E1637" s="278" t="s">
        <v>1931</v>
      </c>
      <c r="F1637" s="280"/>
      <c r="G1637" s="281">
        <v>44767</v>
      </c>
      <c r="H1637" s="278" t="s">
        <v>7</v>
      </c>
      <c r="I1637" s="4" t="s">
        <v>99</v>
      </c>
      <c r="J1637" s="278" t="s">
        <v>2512</v>
      </c>
      <c r="K1637" s="282">
        <f t="shared" si="18"/>
        <v>7</v>
      </c>
      <c r="L1637" s="278">
        <f t="shared" si="19"/>
        <v>2022</v>
      </c>
      <c r="M1637" s="282">
        <f t="shared" ca="1" si="20"/>
        <v>3</v>
      </c>
      <c r="N1637" s="282">
        <f>MONTH(Таблица10[[#This Row],[Дата погрузки]])</f>
        <v>7</v>
      </c>
      <c r="O1637" s="278" t="str">
        <f>Таблица10[[#This Row],[плательщик ЖД тариф]]</f>
        <v>ТрансКонтейнер</v>
      </c>
      <c r="P1637" s="278"/>
      <c r="Q1637" s="278"/>
      <c r="R1637" s="278"/>
      <c r="S1637" s="278"/>
      <c r="T1637" s="278"/>
      <c r="U1637" s="278"/>
      <c r="V1637" s="278"/>
      <c r="W1637" s="278"/>
      <c r="X1637" s="278"/>
      <c r="Y1637" s="278"/>
      <c r="Z1637" s="278"/>
    </row>
    <row r="1638" spans="1:26" ht="13.2">
      <c r="A1638" s="278" t="s">
        <v>2539</v>
      </c>
      <c r="B1638" s="281">
        <v>44764</v>
      </c>
      <c r="C1638" s="278" t="s">
        <v>3237</v>
      </c>
      <c r="D1638" s="278">
        <v>20</v>
      </c>
      <c r="E1638" s="278" t="s">
        <v>1501</v>
      </c>
      <c r="F1638" s="280">
        <v>8.3333333333333329E-2</v>
      </c>
      <c r="G1638" s="281">
        <v>44767</v>
      </c>
      <c r="H1638" s="278" t="s">
        <v>7</v>
      </c>
      <c r="I1638" s="4" t="s">
        <v>99</v>
      </c>
      <c r="J1638" s="278" t="s">
        <v>2512</v>
      </c>
      <c r="K1638" s="282">
        <f t="shared" si="18"/>
        <v>7</v>
      </c>
      <c r="L1638" s="278">
        <f t="shared" si="19"/>
        <v>2022</v>
      </c>
      <c r="M1638" s="282">
        <f t="shared" ca="1" si="20"/>
        <v>3</v>
      </c>
      <c r="N1638" s="282">
        <f>MONTH(Таблица10[[#This Row],[Дата погрузки]])</f>
        <v>7</v>
      </c>
      <c r="O1638" s="278" t="str">
        <f>Таблица10[[#This Row],[плательщик ЖД тариф]]</f>
        <v>ТрансКонтейнер</v>
      </c>
      <c r="P1638" s="278"/>
      <c r="Q1638" s="278"/>
      <c r="R1638" s="278"/>
      <c r="S1638" s="278"/>
      <c r="T1638" s="278"/>
      <c r="U1638" s="278"/>
      <c r="V1638" s="278"/>
      <c r="W1638" s="278"/>
      <c r="X1638" s="278"/>
      <c r="Y1638" s="278"/>
      <c r="Z1638" s="278"/>
    </row>
    <row r="1639" spans="1:26" ht="13.2">
      <c r="A1639" s="278" t="s">
        <v>2520</v>
      </c>
      <c r="B1639" s="281">
        <v>44764</v>
      </c>
      <c r="C1639" s="278" t="s">
        <v>3238</v>
      </c>
      <c r="D1639" s="278">
        <v>40</v>
      </c>
      <c r="E1639" s="278" t="s">
        <v>2183</v>
      </c>
      <c r="F1639" s="280">
        <v>0.54166666666666663</v>
      </c>
      <c r="G1639" s="281">
        <v>44767</v>
      </c>
      <c r="H1639" s="278" t="s">
        <v>7</v>
      </c>
      <c r="I1639" s="4" t="s">
        <v>99</v>
      </c>
      <c r="J1639" s="278" t="s">
        <v>2512</v>
      </c>
      <c r="K1639" s="282">
        <f t="shared" si="18"/>
        <v>7</v>
      </c>
      <c r="L1639" s="278">
        <f t="shared" si="19"/>
        <v>2022</v>
      </c>
      <c r="M1639" s="282">
        <f t="shared" ca="1" si="20"/>
        <v>3</v>
      </c>
      <c r="N1639" s="282">
        <f>MONTH(Таблица10[[#This Row],[Дата погрузки]])</f>
        <v>7</v>
      </c>
      <c r="O1639" s="278" t="str">
        <f>Таблица10[[#This Row],[плательщик ЖД тариф]]</f>
        <v>ТрансКонтейнер</v>
      </c>
      <c r="P1639" s="278"/>
      <c r="Q1639" s="278"/>
      <c r="R1639" s="278"/>
      <c r="S1639" s="278"/>
      <c r="T1639" s="278"/>
      <c r="U1639" s="278"/>
      <c r="V1639" s="278"/>
      <c r="W1639" s="278"/>
      <c r="X1639" s="278"/>
      <c r="Y1639" s="278"/>
      <c r="Z1639" s="278"/>
    </row>
    <row r="1640" spans="1:26" ht="13.2">
      <c r="A1640" s="278" t="s">
        <v>2514</v>
      </c>
      <c r="B1640" s="281">
        <v>44764</v>
      </c>
      <c r="C1640" s="278" t="s">
        <v>3239</v>
      </c>
      <c r="D1640" s="278">
        <v>40</v>
      </c>
      <c r="E1640" s="278" t="s">
        <v>2183</v>
      </c>
      <c r="F1640" s="280">
        <v>0.375</v>
      </c>
      <c r="G1640" s="281">
        <v>44767</v>
      </c>
      <c r="H1640" s="278" t="s">
        <v>7</v>
      </c>
      <c r="I1640" s="4" t="s">
        <v>99</v>
      </c>
      <c r="J1640" s="278" t="s">
        <v>2512</v>
      </c>
      <c r="K1640" s="282">
        <f t="shared" si="18"/>
        <v>7</v>
      </c>
      <c r="L1640" s="278">
        <f t="shared" si="19"/>
        <v>2022</v>
      </c>
      <c r="M1640" s="282">
        <f t="shared" ca="1" si="20"/>
        <v>3</v>
      </c>
      <c r="N1640" s="282">
        <f>MONTH(Таблица10[[#This Row],[Дата погрузки]])</f>
        <v>7</v>
      </c>
      <c r="O1640" s="278" t="str">
        <f>Таблица10[[#This Row],[плательщик ЖД тариф]]</f>
        <v>ТрансКонтейнер</v>
      </c>
      <c r="P1640" s="278"/>
      <c r="Q1640" s="278"/>
      <c r="R1640" s="278"/>
      <c r="S1640" s="278"/>
      <c r="T1640" s="278"/>
      <c r="U1640" s="278"/>
      <c r="V1640" s="278"/>
      <c r="W1640" s="278"/>
      <c r="X1640" s="278"/>
      <c r="Y1640" s="278"/>
      <c r="Z1640" s="278"/>
    </row>
    <row r="1641" spans="1:26" ht="13.2">
      <c r="A1641" s="278" t="s">
        <v>2798</v>
      </c>
      <c r="B1641" s="281">
        <v>44765</v>
      </c>
      <c r="C1641" s="278" t="s">
        <v>3240</v>
      </c>
      <c r="D1641" s="278">
        <v>40</v>
      </c>
      <c r="E1641" s="278" t="s">
        <v>2218</v>
      </c>
      <c r="F1641" s="280">
        <v>0.91666666666666663</v>
      </c>
      <c r="G1641" s="281">
        <v>44767</v>
      </c>
      <c r="H1641" s="278" t="s">
        <v>7</v>
      </c>
      <c r="I1641" s="4" t="s">
        <v>99</v>
      </c>
      <c r="J1641" s="278" t="s">
        <v>2512</v>
      </c>
      <c r="K1641" s="282">
        <f t="shared" si="18"/>
        <v>7</v>
      </c>
      <c r="L1641" s="278">
        <f t="shared" si="19"/>
        <v>2022</v>
      </c>
      <c r="M1641" s="282">
        <f t="shared" ca="1" si="20"/>
        <v>2</v>
      </c>
      <c r="N1641" s="282">
        <f>MONTH(Таблица10[[#This Row],[Дата погрузки]])</f>
        <v>7</v>
      </c>
      <c r="O1641" s="278" t="str">
        <f>Таблица10[[#This Row],[плательщик ЖД тариф]]</f>
        <v>ТрансКонтейнер</v>
      </c>
      <c r="P1641" s="278"/>
      <c r="Q1641" s="278"/>
      <c r="R1641" s="278"/>
      <c r="S1641" s="278"/>
      <c r="T1641" s="278"/>
      <c r="U1641" s="278"/>
      <c r="V1641" s="278"/>
      <c r="W1641" s="278"/>
      <c r="X1641" s="278"/>
      <c r="Y1641" s="278"/>
      <c r="Z1641" s="278"/>
    </row>
    <row r="1642" spans="1:26" ht="13.2">
      <c r="A1642" s="278" t="s">
        <v>2798</v>
      </c>
      <c r="B1642" s="281">
        <v>44766</v>
      </c>
      <c r="C1642" s="278" t="s">
        <v>3241</v>
      </c>
      <c r="D1642" s="278">
        <v>40</v>
      </c>
      <c r="E1642" s="278" t="s">
        <v>1704</v>
      </c>
      <c r="F1642" s="280">
        <v>0.95833333333333337</v>
      </c>
      <c r="G1642" s="281">
        <v>44770</v>
      </c>
      <c r="H1642" s="278" t="s">
        <v>7</v>
      </c>
      <c r="I1642" s="4" t="s">
        <v>99</v>
      </c>
      <c r="J1642" s="278" t="s">
        <v>2512</v>
      </c>
      <c r="K1642" s="282">
        <f t="shared" si="18"/>
        <v>7</v>
      </c>
      <c r="L1642" s="278">
        <f t="shared" si="19"/>
        <v>2022</v>
      </c>
      <c r="M1642" s="282">
        <f t="shared" ca="1" si="20"/>
        <v>4</v>
      </c>
      <c r="N1642" s="282">
        <f>MONTH(Таблица10[[#This Row],[Дата погрузки]])</f>
        <v>7</v>
      </c>
      <c r="O1642" s="278" t="str">
        <f>Таблица10[[#This Row],[плательщик ЖД тариф]]</f>
        <v>ТрансКонтейнер</v>
      </c>
      <c r="P1642" s="278"/>
      <c r="Q1642" s="278"/>
      <c r="R1642" s="278"/>
      <c r="S1642" s="278"/>
      <c r="T1642" s="278"/>
      <c r="U1642" s="278"/>
      <c r="V1642" s="278"/>
      <c r="W1642" s="278"/>
      <c r="X1642" s="278"/>
      <c r="Y1642" s="278"/>
      <c r="Z1642" s="278"/>
    </row>
    <row r="1643" spans="1:26" ht="13.2">
      <c r="A1643" s="278" t="s">
        <v>2534</v>
      </c>
      <c r="B1643" s="281">
        <v>44766</v>
      </c>
      <c r="C1643" s="278" t="s">
        <v>3242</v>
      </c>
      <c r="D1643" s="278">
        <v>40</v>
      </c>
      <c r="E1643" s="278" t="s">
        <v>1495</v>
      </c>
      <c r="F1643" s="280"/>
      <c r="G1643" s="281">
        <v>44770</v>
      </c>
      <c r="H1643" s="278" t="s">
        <v>7</v>
      </c>
      <c r="I1643" s="4" t="s">
        <v>99</v>
      </c>
      <c r="J1643" s="278" t="s">
        <v>2512</v>
      </c>
      <c r="K1643" s="282">
        <f t="shared" si="18"/>
        <v>7</v>
      </c>
      <c r="L1643" s="278">
        <f t="shared" si="19"/>
        <v>2022</v>
      </c>
      <c r="M1643" s="282">
        <f t="shared" ca="1" si="20"/>
        <v>4</v>
      </c>
      <c r="N1643" s="282">
        <f>MONTH(Таблица10[[#This Row],[Дата погрузки]])</f>
        <v>7</v>
      </c>
      <c r="O1643" s="278" t="str">
        <f>Таблица10[[#This Row],[плательщик ЖД тариф]]</f>
        <v>ТрансКонтейнер</v>
      </c>
      <c r="P1643" s="278"/>
      <c r="Q1643" s="278"/>
      <c r="R1643" s="278"/>
      <c r="S1643" s="278"/>
      <c r="T1643" s="278"/>
      <c r="U1643" s="278"/>
      <c r="V1643" s="278"/>
      <c r="W1643" s="278"/>
      <c r="X1643" s="278"/>
      <c r="Y1643" s="278"/>
      <c r="Z1643" s="278"/>
    </row>
    <row r="1644" spans="1:26" ht="13.2">
      <c r="A1644" s="278" t="s">
        <v>2576</v>
      </c>
      <c r="B1644" s="281">
        <v>44767</v>
      </c>
      <c r="C1644" s="278" t="s">
        <v>3243</v>
      </c>
      <c r="D1644" s="278">
        <v>40</v>
      </c>
      <c r="E1644" s="278" t="s">
        <v>1487</v>
      </c>
      <c r="F1644" s="280">
        <v>0.625</v>
      </c>
      <c r="G1644" s="281">
        <v>44770</v>
      </c>
      <c r="H1644" s="278" t="s">
        <v>7</v>
      </c>
      <c r="I1644" s="4" t="s">
        <v>99</v>
      </c>
      <c r="J1644" s="278" t="s">
        <v>2512</v>
      </c>
      <c r="K1644" s="282">
        <f t="shared" si="18"/>
        <v>7</v>
      </c>
      <c r="L1644" s="278">
        <f t="shared" si="19"/>
        <v>2022</v>
      </c>
      <c r="M1644" s="282">
        <f t="shared" ca="1" si="20"/>
        <v>3</v>
      </c>
      <c r="N1644" s="282">
        <f>MONTH(Таблица10[[#This Row],[Дата погрузки]])</f>
        <v>7</v>
      </c>
      <c r="O1644" s="278" t="str">
        <f>Таблица10[[#This Row],[плательщик ЖД тариф]]</f>
        <v>ТрансКонтейнер</v>
      </c>
      <c r="P1644" s="278"/>
      <c r="Q1644" s="278"/>
      <c r="R1644" s="278"/>
      <c r="S1644" s="278"/>
      <c r="T1644" s="278"/>
      <c r="U1644" s="278"/>
      <c r="V1644" s="278"/>
      <c r="W1644" s="278"/>
      <c r="X1644" s="278"/>
      <c r="Y1644" s="278"/>
      <c r="Z1644" s="278"/>
    </row>
    <row r="1645" spans="1:26" ht="13.2">
      <c r="A1645" s="278" t="s">
        <v>2516</v>
      </c>
      <c r="B1645" s="281">
        <v>44767</v>
      </c>
      <c r="C1645" s="278" t="s">
        <v>3244</v>
      </c>
      <c r="D1645" s="278">
        <v>40</v>
      </c>
      <c r="E1645" s="278" t="s">
        <v>1495</v>
      </c>
      <c r="F1645" s="280">
        <v>0.58333333333333337</v>
      </c>
      <c r="G1645" s="281">
        <v>44770</v>
      </c>
      <c r="H1645" s="278" t="s">
        <v>7</v>
      </c>
      <c r="I1645" s="4" t="s">
        <v>99</v>
      </c>
      <c r="J1645" s="278" t="s">
        <v>2512</v>
      </c>
      <c r="K1645" s="282">
        <f t="shared" si="18"/>
        <v>7</v>
      </c>
      <c r="L1645" s="278">
        <f t="shared" si="19"/>
        <v>2022</v>
      </c>
      <c r="M1645" s="282">
        <f t="shared" ca="1" si="20"/>
        <v>3</v>
      </c>
      <c r="N1645" s="282">
        <f>MONTH(Таблица10[[#This Row],[Дата погрузки]])</f>
        <v>7</v>
      </c>
      <c r="O1645" s="278" t="str">
        <f>Таблица10[[#This Row],[плательщик ЖД тариф]]</f>
        <v>ТрансКонтейнер</v>
      </c>
      <c r="P1645" s="278"/>
      <c r="Q1645" s="278"/>
      <c r="R1645" s="278"/>
      <c r="S1645" s="278"/>
      <c r="T1645" s="278"/>
      <c r="U1645" s="278"/>
      <c r="V1645" s="278"/>
      <c r="W1645" s="278"/>
      <c r="X1645" s="278"/>
      <c r="Y1645" s="278"/>
      <c r="Z1645" s="278"/>
    </row>
    <row r="1646" spans="1:26" ht="13.2">
      <c r="A1646" s="278" t="s">
        <v>2520</v>
      </c>
      <c r="B1646" s="281">
        <v>44768</v>
      </c>
      <c r="C1646" s="278" t="s">
        <v>3245</v>
      </c>
      <c r="D1646" s="278">
        <v>40</v>
      </c>
      <c r="E1646" s="278" t="s">
        <v>1568</v>
      </c>
      <c r="F1646" s="280">
        <v>0.54166666666666663</v>
      </c>
      <c r="G1646" s="281">
        <v>44771</v>
      </c>
      <c r="H1646" s="278" t="s">
        <v>7</v>
      </c>
      <c r="I1646" s="4" t="s">
        <v>99</v>
      </c>
      <c r="J1646" s="278" t="s">
        <v>2512</v>
      </c>
      <c r="K1646" s="282">
        <f t="shared" si="18"/>
        <v>7</v>
      </c>
      <c r="L1646" s="278">
        <f t="shared" si="19"/>
        <v>2022</v>
      </c>
      <c r="M1646" s="282">
        <f t="shared" ca="1" si="20"/>
        <v>3</v>
      </c>
      <c r="N1646" s="282">
        <f>MONTH(Таблица10[[#This Row],[Дата погрузки]])</f>
        <v>7</v>
      </c>
      <c r="O1646" s="278" t="str">
        <f>Таблица10[[#This Row],[плательщик ЖД тариф]]</f>
        <v>ТрансКонтейнер</v>
      </c>
      <c r="P1646" s="278"/>
      <c r="Q1646" s="278"/>
      <c r="R1646" s="278"/>
      <c r="S1646" s="278"/>
      <c r="T1646" s="278"/>
      <c r="U1646" s="278"/>
      <c r="V1646" s="278"/>
      <c r="W1646" s="278"/>
      <c r="X1646" s="278"/>
      <c r="Y1646" s="278"/>
      <c r="Z1646" s="278"/>
    </row>
    <row r="1647" spans="1:26" ht="13.2">
      <c r="A1647" s="278" t="s">
        <v>2516</v>
      </c>
      <c r="B1647" s="281">
        <v>44768</v>
      </c>
      <c r="C1647" s="287" t="s">
        <v>3246</v>
      </c>
      <c r="D1647" s="278">
        <v>40</v>
      </c>
      <c r="E1647" s="278" t="s">
        <v>1495</v>
      </c>
      <c r="F1647" s="280">
        <v>0.375</v>
      </c>
      <c r="G1647" s="281">
        <v>44771</v>
      </c>
      <c r="H1647" s="278" t="s">
        <v>7</v>
      </c>
      <c r="I1647" s="4" t="s">
        <v>99</v>
      </c>
      <c r="J1647" s="278" t="s">
        <v>2512</v>
      </c>
      <c r="K1647" s="282">
        <f t="shared" si="18"/>
        <v>7</v>
      </c>
      <c r="L1647" s="278">
        <f t="shared" si="19"/>
        <v>2022</v>
      </c>
      <c r="M1647" s="282">
        <f t="shared" ca="1" si="20"/>
        <v>3</v>
      </c>
      <c r="N1647" s="282">
        <f>MONTH(Таблица10[[#This Row],[Дата погрузки]])</f>
        <v>7</v>
      </c>
      <c r="O1647" s="278" t="str">
        <f>Таблица10[[#This Row],[плательщик ЖД тариф]]</f>
        <v>ТрансКонтейнер</v>
      </c>
      <c r="P1647" s="278"/>
      <c r="Q1647" s="278"/>
      <c r="R1647" s="278"/>
      <c r="S1647" s="278"/>
      <c r="T1647" s="278"/>
      <c r="U1647" s="278"/>
      <c r="V1647" s="278"/>
      <c r="W1647" s="278"/>
      <c r="X1647" s="278"/>
      <c r="Y1647" s="278"/>
      <c r="Z1647" s="278"/>
    </row>
    <row r="1648" spans="1:26" ht="13.2">
      <c r="A1648" s="278" t="s">
        <v>2798</v>
      </c>
      <c r="B1648" s="281">
        <v>44768</v>
      </c>
      <c r="C1648" s="278" t="s">
        <v>3247</v>
      </c>
      <c r="D1648" s="278">
        <v>40</v>
      </c>
      <c r="E1648" s="278" t="s">
        <v>1524</v>
      </c>
      <c r="F1648" s="280">
        <v>0.375</v>
      </c>
      <c r="G1648" s="281">
        <v>44770</v>
      </c>
      <c r="H1648" s="278" t="s">
        <v>7</v>
      </c>
      <c r="I1648" s="4" t="s">
        <v>99</v>
      </c>
      <c r="J1648" s="278" t="s">
        <v>2512</v>
      </c>
      <c r="K1648" s="282">
        <f t="shared" si="18"/>
        <v>7</v>
      </c>
      <c r="L1648" s="278">
        <f t="shared" si="19"/>
        <v>2022</v>
      </c>
      <c r="M1648" s="282">
        <f t="shared" ca="1" si="20"/>
        <v>2</v>
      </c>
      <c r="N1648" s="282">
        <f>MONTH(Таблица10[[#This Row],[Дата погрузки]])</f>
        <v>7</v>
      </c>
      <c r="O1648" s="278" t="str">
        <f>Таблица10[[#This Row],[плательщик ЖД тариф]]</f>
        <v>ТрансКонтейнер</v>
      </c>
      <c r="P1648" s="278"/>
      <c r="Q1648" s="278"/>
      <c r="R1648" s="278"/>
      <c r="S1648" s="278"/>
      <c r="T1648" s="278"/>
      <c r="U1648" s="278"/>
      <c r="V1648" s="278"/>
      <c r="W1648" s="278"/>
      <c r="X1648" s="278"/>
      <c r="Y1648" s="278"/>
      <c r="Z1648" s="278"/>
    </row>
    <row r="1649" spans="1:26" ht="13.2">
      <c r="A1649" s="278" t="s">
        <v>2798</v>
      </c>
      <c r="B1649" s="281">
        <v>44769</v>
      </c>
      <c r="C1649" s="278" t="s">
        <v>3248</v>
      </c>
      <c r="D1649" s="278">
        <v>40</v>
      </c>
      <c r="E1649" s="278" t="s">
        <v>1524</v>
      </c>
      <c r="F1649" s="280">
        <v>0.5</v>
      </c>
      <c r="G1649" s="281">
        <v>44771</v>
      </c>
      <c r="H1649" s="278" t="s">
        <v>7</v>
      </c>
      <c r="I1649" s="4" t="s">
        <v>99</v>
      </c>
      <c r="J1649" s="278" t="s">
        <v>2512</v>
      </c>
      <c r="K1649" s="282">
        <f t="shared" si="18"/>
        <v>7</v>
      </c>
      <c r="L1649" s="278">
        <f t="shared" si="19"/>
        <v>2022</v>
      </c>
      <c r="M1649" s="282">
        <f t="shared" ca="1" si="20"/>
        <v>2</v>
      </c>
      <c r="N1649" s="282">
        <f>MONTH(Таблица10[[#This Row],[Дата погрузки]])</f>
        <v>7</v>
      </c>
      <c r="O1649" s="278" t="str">
        <f>Таблица10[[#This Row],[плательщик ЖД тариф]]</f>
        <v>ТрансКонтейнер</v>
      </c>
      <c r="P1649" s="278"/>
      <c r="Q1649" s="278"/>
      <c r="R1649" s="278"/>
      <c r="S1649" s="278"/>
      <c r="T1649" s="278"/>
      <c r="U1649" s="278"/>
      <c r="V1649" s="278"/>
      <c r="W1649" s="278"/>
      <c r="X1649" s="278"/>
      <c r="Y1649" s="278"/>
      <c r="Z1649" s="278"/>
    </row>
    <row r="1650" spans="1:26" ht="13.2">
      <c r="A1650" s="278" t="s">
        <v>2798</v>
      </c>
      <c r="B1650" s="281">
        <v>44770</v>
      </c>
      <c r="C1650" s="278" t="s">
        <v>3249</v>
      </c>
      <c r="D1650" s="278">
        <v>40</v>
      </c>
      <c r="E1650" s="278" t="s">
        <v>1568</v>
      </c>
      <c r="F1650" s="280">
        <v>0.83333333333333337</v>
      </c>
      <c r="G1650" s="281">
        <v>44771</v>
      </c>
      <c r="H1650" s="278" t="s">
        <v>7</v>
      </c>
      <c r="I1650" s="4" t="s">
        <v>99</v>
      </c>
      <c r="J1650" s="278" t="s">
        <v>2512</v>
      </c>
      <c r="K1650" s="282">
        <f t="shared" si="18"/>
        <v>7</v>
      </c>
      <c r="L1650" s="278">
        <f t="shared" si="19"/>
        <v>2022</v>
      </c>
      <c r="M1650" s="282">
        <f t="shared" ca="1" si="20"/>
        <v>1</v>
      </c>
      <c r="N1650" s="282">
        <f>MONTH(Таблица10[[#This Row],[Дата погрузки]])</f>
        <v>7</v>
      </c>
      <c r="O1650" s="278" t="str">
        <f>Таблица10[[#This Row],[плательщик ЖД тариф]]</f>
        <v>ТрансКонтейнер</v>
      </c>
      <c r="P1650" s="278"/>
      <c r="Q1650" s="278"/>
      <c r="R1650" s="278"/>
      <c r="S1650" s="278"/>
      <c r="T1650" s="278"/>
      <c r="U1650" s="278"/>
      <c r="V1650" s="278"/>
      <c r="W1650" s="278"/>
      <c r="X1650" s="278"/>
      <c r="Y1650" s="278"/>
      <c r="Z1650" s="278"/>
    </row>
    <row r="1651" spans="1:26" ht="13.2">
      <c r="A1651" s="278" t="s">
        <v>2514</v>
      </c>
      <c r="B1651" s="294">
        <v>44770</v>
      </c>
      <c r="C1651" s="285" t="s">
        <v>3250</v>
      </c>
      <c r="D1651" s="278">
        <v>40</v>
      </c>
      <c r="E1651" s="278" t="s">
        <v>1507</v>
      </c>
      <c r="F1651" s="280">
        <v>0.5</v>
      </c>
      <c r="G1651" s="295">
        <v>44771</v>
      </c>
      <c r="H1651" s="278" t="s">
        <v>7</v>
      </c>
      <c r="I1651" s="4" t="s">
        <v>99</v>
      </c>
      <c r="J1651" s="278" t="s">
        <v>2512</v>
      </c>
      <c r="K1651" s="282">
        <f t="shared" si="18"/>
        <v>7</v>
      </c>
      <c r="L1651" s="278">
        <f t="shared" si="19"/>
        <v>2022</v>
      </c>
      <c r="M1651" s="282">
        <f t="shared" ca="1" si="20"/>
        <v>1</v>
      </c>
      <c r="N1651" s="282">
        <f>MONTH(Таблица10[[#This Row],[Дата погрузки]])</f>
        <v>7</v>
      </c>
      <c r="O1651" s="278" t="str">
        <f>Таблица10[[#This Row],[плательщик ЖД тариф]]</f>
        <v>ТрансКонтейнер</v>
      </c>
      <c r="P1651" s="278"/>
      <c r="Q1651" s="278"/>
      <c r="R1651" s="278"/>
      <c r="S1651" s="278"/>
      <c r="T1651" s="278"/>
      <c r="U1651" s="278"/>
      <c r="V1651" s="278"/>
      <c r="W1651" s="278"/>
      <c r="X1651" s="278"/>
      <c r="Y1651" s="278"/>
      <c r="Z1651" s="278"/>
    </row>
    <row r="1652" spans="1:26" ht="13.2">
      <c r="A1652" s="278" t="s">
        <v>2520</v>
      </c>
      <c r="B1652" s="281">
        <v>44770</v>
      </c>
      <c r="C1652" s="287" t="s">
        <v>3251</v>
      </c>
      <c r="D1652" s="278">
        <v>40</v>
      </c>
      <c r="E1652" s="278" t="s">
        <v>2183</v>
      </c>
      <c r="F1652" s="280">
        <v>0.54166666666666663</v>
      </c>
      <c r="G1652" s="296">
        <v>44776</v>
      </c>
      <c r="H1652" s="278" t="s">
        <v>7</v>
      </c>
      <c r="I1652" s="4" t="s">
        <v>99</v>
      </c>
      <c r="J1652" s="278" t="s">
        <v>2512</v>
      </c>
      <c r="K1652" s="282">
        <f t="shared" si="18"/>
        <v>7</v>
      </c>
      <c r="L1652" s="278">
        <f t="shared" si="19"/>
        <v>2022</v>
      </c>
      <c r="M1652" s="282">
        <f t="shared" ca="1" si="20"/>
        <v>6</v>
      </c>
      <c r="N1652" s="282">
        <f>MONTH(Таблица10[[#This Row],[Дата погрузки]])</f>
        <v>7</v>
      </c>
      <c r="O1652" s="278" t="str">
        <f>Таблица10[[#This Row],[плательщик ЖД тариф]]</f>
        <v>ТрансКонтейнер</v>
      </c>
      <c r="P1652" s="278"/>
      <c r="Q1652" s="278"/>
      <c r="R1652" s="278"/>
      <c r="S1652" s="278"/>
      <c r="T1652" s="278"/>
      <c r="U1652" s="278"/>
      <c r="V1652" s="278"/>
      <c r="W1652" s="278"/>
      <c r="X1652" s="278"/>
      <c r="Y1652" s="278"/>
      <c r="Z1652" s="278"/>
    </row>
    <row r="1653" spans="1:26" ht="13.2">
      <c r="A1653" s="278" t="s">
        <v>2539</v>
      </c>
      <c r="B1653" s="281">
        <v>44771</v>
      </c>
      <c r="C1653" s="285" t="s">
        <v>3252</v>
      </c>
      <c r="D1653" s="278">
        <v>20</v>
      </c>
      <c r="E1653" s="278" t="s">
        <v>1495</v>
      </c>
      <c r="F1653" s="280">
        <v>8.3333333333333329E-2</v>
      </c>
      <c r="G1653" s="296">
        <v>44776</v>
      </c>
      <c r="H1653" s="278" t="s">
        <v>7</v>
      </c>
      <c r="I1653" s="4" t="s">
        <v>99</v>
      </c>
      <c r="J1653" s="278" t="s">
        <v>2512</v>
      </c>
      <c r="K1653" s="282">
        <f t="shared" si="18"/>
        <v>7</v>
      </c>
      <c r="L1653" s="278">
        <f t="shared" si="19"/>
        <v>2022</v>
      </c>
      <c r="M1653" s="282">
        <f t="shared" ca="1" si="20"/>
        <v>5</v>
      </c>
      <c r="N1653" s="282">
        <f>MONTH(Таблица10[[#This Row],[Дата погрузки]])</f>
        <v>7</v>
      </c>
      <c r="O1653" s="278" t="str">
        <f>Таблица10[[#This Row],[плательщик ЖД тариф]]</f>
        <v>ТрансКонтейнер</v>
      </c>
      <c r="P1653" s="278"/>
      <c r="Q1653" s="278"/>
      <c r="R1653" s="278"/>
      <c r="S1653" s="278"/>
      <c r="T1653" s="278"/>
      <c r="U1653" s="278"/>
      <c r="V1653" s="278"/>
      <c r="W1653" s="278"/>
      <c r="X1653" s="278"/>
      <c r="Y1653" s="278"/>
      <c r="Z1653" s="278"/>
    </row>
    <row r="1654" spans="1:26" ht="13.2">
      <c r="A1654" s="278" t="s">
        <v>2527</v>
      </c>
      <c r="B1654" s="281">
        <v>44771</v>
      </c>
      <c r="C1654" s="285" t="s">
        <v>3253</v>
      </c>
      <c r="D1654" s="278">
        <v>40</v>
      </c>
      <c r="E1654" s="278" t="s">
        <v>1495</v>
      </c>
      <c r="F1654" s="280">
        <v>0.54166666666666663</v>
      </c>
      <c r="G1654" s="296">
        <v>44781</v>
      </c>
      <c r="H1654" s="278" t="s">
        <v>7</v>
      </c>
      <c r="I1654" s="4" t="s">
        <v>99</v>
      </c>
      <c r="J1654" s="278" t="s">
        <v>2512</v>
      </c>
      <c r="K1654" s="282">
        <f t="shared" si="18"/>
        <v>7</v>
      </c>
      <c r="L1654" s="278">
        <f t="shared" si="19"/>
        <v>2022</v>
      </c>
      <c r="M1654" s="282">
        <f t="shared" ca="1" si="20"/>
        <v>10</v>
      </c>
      <c r="N1654" s="282">
        <f>MONTH(Таблица10[[#This Row],[Дата погрузки]])</f>
        <v>7</v>
      </c>
      <c r="O1654" s="278" t="str">
        <f>Таблица10[[#This Row],[плательщик ЖД тариф]]</f>
        <v>ТрансКонтейнер</v>
      </c>
      <c r="P1654" s="278"/>
      <c r="Q1654" s="278"/>
      <c r="R1654" s="278"/>
      <c r="S1654" s="278"/>
      <c r="T1654" s="278"/>
      <c r="U1654" s="278"/>
      <c r="V1654" s="278"/>
      <c r="W1654" s="278"/>
      <c r="X1654" s="278"/>
      <c r="Y1654" s="278"/>
      <c r="Z1654" s="278"/>
    </row>
    <row r="1655" spans="1:26" ht="13.2">
      <c r="A1655" s="278" t="s">
        <v>2676</v>
      </c>
      <c r="B1655" s="281">
        <v>44771</v>
      </c>
      <c r="C1655" s="278" t="s">
        <v>3254</v>
      </c>
      <c r="D1655" s="278">
        <v>40</v>
      </c>
      <c r="E1655" s="278" t="s">
        <v>1495</v>
      </c>
      <c r="F1655" s="280">
        <v>0.375</v>
      </c>
      <c r="G1655" s="297"/>
      <c r="H1655" s="278" t="s">
        <v>7</v>
      </c>
      <c r="I1655" s="4" t="s">
        <v>99</v>
      </c>
      <c r="J1655" s="278" t="s">
        <v>2512</v>
      </c>
      <c r="K1655" s="282">
        <f t="shared" si="18"/>
        <v>7</v>
      </c>
      <c r="L1655" s="278">
        <f t="shared" si="19"/>
        <v>2022</v>
      </c>
      <c r="M1655" s="282">
        <f t="shared" ca="1" si="20"/>
        <v>61</v>
      </c>
      <c r="N1655" s="282">
        <f>MONTH(Таблица10[[#This Row],[Дата погрузки]])</f>
        <v>7</v>
      </c>
      <c r="O1655" s="278" t="str">
        <f>Таблица10[[#This Row],[плательщик ЖД тариф]]</f>
        <v>ТрансКонтейнер</v>
      </c>
      <c r="P1655" s="278"/>
      <c r="Q1655" s="278"/>
      <c r="R1655" s="278"/>
      <c r="S1655" s="278"/>
      <c r="T1655" s="278"/>
      <c r="U1655" s="278"/>
      <c r="V1655" s="278"/>
      <c r="W1655" s="278"/>
      <c r="X1655" s="278"/>
      <c r="Y1655" s="278"/>
      <c r="Z1655" s="278"/>
    </row>
    <row r="1656" spans="1:26" ht="13.2">
      <c r="A1656" s="278" t="s">
        <v>2520</v>
      </c>
      <c r="B1656" s="281">
        <v>44771</v>
      </c>
      <c r="C1656" s="278" t="s">
        <v>3255</v>
      </c>
      <c r="D1656" s="278">
        <v>40</v>
      </c>
      <c r="E1656" s="278" t="s">
        <v>1495</v>
      </c>
      <c r="F1656" s="280">
        <v>0.54166666666666663</v>
      </c>
      <c r="G1656" s="296">
        <v>44781</v>
      </c>
      <c r="H1656" s="278" t="s">
        <v>7</v>
      </c>
      <c r="I1656" s="4" t="s">
        <v>99</v>
      </c>
      <c r="J1656" s="278" t="s">
        <v>2512</v>
      </c>
      <c r="K1656" s="282">
        <f t="shared" si="18"/>
        <v>7</v>
      </c>
      <c r="L1656" s="278">
        <f t="shared" si="19"/>
        <v>2022</v>
      </c>
      <c r="M1656" s="282">
        <f t="shared" ca="1" si="20"/>
        <v>10</v>
      </c>
      <c r="N1656" s="282">
        <f>MONTH(Таблица10[[#This Row],[Дата погрузки]])</f>
        <v>7</v>
      </c>
      <c r="O1656" s="278" t="str">
        <f>Таблица10[[#This Row],[плательщик ЖД тариф]]</f>
        <v>ТрансКонтейнер</v>
      </c>
      <c r="P1656" s="278"/>
      <c r="Q1656" s="278"/>
      <c r="R1656" s="278"/>
      <c r="S1656" s="278"/>
      <c r="T1656" s="278"/>
      <c r="U1656" s="278"/>
      <c r="V1656" s="278"/>
      <c r="W1656" s="278"/>
      <c r="X1656" s="278"/>
      <c r="Y1656" s="278"/>
      <c r="Z1656" s="278"/>
    </row>
    <row r="1657" spans="1:26" ht="13.2">
      <c r="A1657" s="278" t="s">
        <v>2576</v>
      </c>
      <c r="B1657" s="281">
        <v>44771</v>
      </c>
      <c r="C1657" s="278" t="s">
        <v>3256</v>
      </c>
      <c r="D1657" s="278">
        <v>40</v>
      </c>
      <c r="E1657" s="278" t="s">
        <v>1495</v>
      </c>
      <c r="F1657" s="280">
        <v>0.625</v>
      </c>
      <c r="G1657" s="296">
        <v>44781</v>
      </c>
      <c r="H1657" s="278" t="s">
        <v>7</v>
      </c>
      <c r="I1657" s="4" t="s">
        <v>99</v>
      </c>
      <c r="J1657" s="278" t="s">
        <v>2512</v>
      </c>
      <c r="K1657" s="282">
        <f t="shared" si="18"/>
        <v>7</v>
      </c>
      <c r="L1657" s="278">
        <f t="shared" si="19"/>
        <v>2022</v>
      </c>
      <c r="M1657" s="282">
        <f t="shared" ca="1" si="20"/>
        <v>10</v>
      </c>
      <c r="N1657" s="282">
        <f>MONTH(Таблица10[[#This Row],[Дата погрузки]])</f>
        <v>7</v>
      </c>
      <c r="O1657" s="278" t="str">
        <f>Таблица10[[#This Row],[плательщик ЖД тариф]]</f>
        <v>ТрансКонтейнер</v>
      </c>
      <c r="P1657" s="278"/>
      <c r="Q1657" s="278"/>
      <c r="R1657" s="278"/>
      <c r="S1657" s="278"/>
      <c r="T1657" s="278"/>
      <c r="U1657" s="278"/>
      <c r="V1657" s="278"/>
      <c r="W1657" s="278"/>
      <c r="X1657" s="278"/>
      <c r="Y1657" s="278"/>
      <c r="Z1657" s="278"/>
    </row>
    <row r="1658" spans="1:26" ht="13.2">
      <c r="A1658" s="278" t="s">
        <v>2516</v>
      </c>
      <c r="B1658" s="281">
        <v>44771</v>
      </c>
      <c r="C1658" s="278" t="s">
        <v>3257</v>
      </c>
      <c r="D1658" s="278">
        <v>40</v>
      </c>
      <c r="E1658" s="278" t="s">
        <v>1704</v>
      </c>
      <c r="F1658" s="280">
        <v>0.375</v>
      </c>
      <c r="G1658" s="296">
        <v>44776</v>
      </c>
      <c r="H1658" s="278" t="s">
        <v>7</v>
      </c>
      <c r="I1658" s="4" t="s">
        <v>99</v>
      </c>
      <c r="J1658" s="278" t="s">
        <v>2512</v>
      </c>
      <c r="K1658" s="282">
        <f t="shared" si="18"/>
        <v>7</v>
      </c>
      <c r="L1658" s="278">
        <f t="shared" si="19"/>
        <v>2022</v>
      </c>
      <c r="M1658" s="282">
        <f t="shared" ca="1" si="20"/>
        <v>5</v>
      </c>
      <c r="N1658" s="282">
        <f>MONTH(Таблица10[[#This Row],[Дата погрузки]])</f>
        <v>7</v>
      </c>
      <c r="O1658" s="278" t="str">
        <f>Таблица10[[#This Row],[плательщик ЖД тариф]]</f>
        <v>ТрансКонтейнер</v>
      </c>
      <c r="P1658" s="278"/>
      <c r="Q1658" s="278"/>
      <c r="R1658" s="278"/>
      <c r="S1658" s="278"/>
      <c r="T1658" s="278"/>
      <c r="U1658" s="278"/>
      <c r="V1658" s="278"/>
      <c r="W1658" s="278"/>
      <c r="X1658" s="278"/>
      <c r="Y1658" s="278"/>
      <c r="Z1658" s="278"/>
    </row>
    <row r="1659" spans="1:26" ht="13.2">
      <c r="A1659" s="278" t="s">
        <v>2534</v>
      </c>
      <c r="B1659" s="281">
        <v>44771</v>
      </c>
      <c r="C1659" s="278" t="s">
        <v>3258</v>
      </c>
      <c r="D1659" s="278">
        <v>40</v>
      </c>
      <c r="E1659" s="291" t="s">
        <v>3259</v>
      </c>
      <c r="F1659" s="280"/>
      <c r="G1659" s="296">
        <v>44781</v>
      </c>
      <c r="H1659" s="278" t="s">
        <v>7</v>
      </c>
      <c r="I1659" s="4" t="s">
        <v>99</v>
      </c>
      <c r="J1659" s="278" t="s">
        <v>2512</v>
      </c>
      <c r="K1659" s="282">
        <f t="shared" si="18"/>
        <v>7</v>
      </c>
      <c r="L1659" s="278">
        <f t="shared" si="19"/>
        <v>2022</v>
      </c>
      <c r="M1659" s="282">
        <f t="shared" ca="1" si="20"/>
        <v>10</v>
      </c>
      <c r="N1659" s="282">
        <f>MONTH(Таблица10[[#This Row],[Дата погрузки]])</f>
        <v>7</v>
      </c>
      <c r="O1659" s="278" t="str">
        <f>Таблица10[[#This Row],[плательщик ЖД тариф]]</f>
        <v>ТрансКонтейнер</v>
      </c>
      <c r="P1659" s="278"/>
      <c r="Q1659" s="278"/>
      <c r="R1659" s="278"/>
      <c r="S1659" s="278"/>
      <c r="T1659" s="278"/>
      <c r="U1659" s="278"/>
      <c r="V1659" s="278"/>
      <c r="W1659" s="278"/>
      <c r="X1659" s="278"/>
      <c r="Y1659" s="278"/>
      <c r="Z1659" s="278"/>
    </row>
    <row r="1660" spans="1:26" ht="13.2">
      <c r="A1660" s="278" t="s">
        <v>2534</v>
      </c>
      <c r="B1660" s="281">
        <v>44771</v>
      </c>
      <c r="C1660" s="278" t="s">
        <v>3260</v>
      </c>
      <c r="D1660" s="278">
        <v>40</v>
      </c>
      <c r="E1660" s="278" t="s">
        <v>1495</v>
      </c>
      <c r="F1660" s="280"/>
      <c r="G1660" s="296">
        <v>44781</v>
      </c>
      <c r="H1660" s="278" t="s">
        <v>7</v>
      </c>
      <c r="I1660" s="4" t="s">
        <v>99</v>
      </c>
      <c r="J1660" s="278" t="s">
        <v>2512</v>
      </c>
      <c r="K1660" s="282">
        <f t="shared" si="18"/>
        <v>7</v>
      </c>
      <c r="L1660" s="278">
        <f t="shared" si="19"/>
        <v>2022</v>
      </c>
      <c r="M1660" s="282">
        <f t="shared" ca="1" si="20"/>
        <v>10</v>
      </c>
      <c r="N1660" s="282">
        <f>MONTH(Таблица10[[#This Row],[Дата погрузки]])</f>
        <v>7</v>
      </c>
      <c r="O1660" s="278" t="str">
        <f>Таблица10[[#This Row],[плательщик ЖД тариф]]</f>
        <v>ТрансКонтейнер</v>
      </c>
      <c r="P1660" s="278"/>
      <c r="Q1660" s="278"/>
      <c r="R1660" s="278"/>
      <c r="S1660" s="278"/>
      <c r="T1660" s="278"/>
      <c r="U1660" s="278"/>
      <c r="V1660" s="278"/>
      <c r="W1660" s="278"/>
      <c r="X1660" s="278"/>
      <c r="Y1660" s="278"/>
      <c r="Z1660" s="278"/>
    </row>
    <row r="1661" spans="1:26" ht="13.2">
      <c r="A1661" s="278" t="s">
        <v>2534</v>
      </c>
      <c r="B1661" s="281">
        <v>44771</v>
      </c>
      <c r="C1661" s="278" t="s">
        <v>3261</v>
      </c>
      <c r="D1661" s="278">
        <v>40</v>
      </c>
      <c r="E1661" s="278" t="s">
        <v>1495</v>
      </c>
      <c r="F1661" s="280"/>
      <c r="G1661" s="296">
        <v>44781</v>
      </c>
      <c r="H1661" s="278" t="s">
        <v>7</v>
      </c>
      <c r="I1661" s="4" t="s">
        <v>99</v>
      </c>
      <c r="J1661" s="278" t="s">
        <v>2512</v>
      </c>
      <c r="K1661" s="282">
        <f t="shared" si="18"/>
        <v>7</v>
      </c>
      <c r="L1661" s="278">
        <f t="shared" si="19"/>
        <v>2022</v>
      </c>
      <c r="M1661" s="282">
        <f t="shared" ca="1" si="20"/>
        <v>10</v>
      </c>
      <c r="N1661" s="282">
        <f>MONTH(Таблица10[[#This Row],[Дата погрузки]])</f>
        <v>7</v>
      </c>
      <c r="O1661" s="278" t="str">
        <f>Таблица10[[#This Row],[плательщик ЖД тариф]]</f>
        <v>ТрансКонтейнер</v>
      </c>
      <c r="P1661" s="278"/>
      <c r="Q1661" s="278"/>
      <c r="R1661" s="278"/>
      <c r="S1661" s="278"/>
      <c r="T1661" s="278"/>
      <c r="U1661" s="278"/>
      <c r="V1661" s="278"/>
      <c r="W1661" s="278"/>
      <c r="X1661" s="278"/>
      <c r="Y1661" s="278"/>
      <c r="Z1661" s="278"/>
    </row>
    <row r="1662" spans="1:26" ht="13.2">
      <c r="A1662" s="278" t="s">
        <v>2534</v>
      </c>
      <c r="B1662" s="281">
        <v>44771</v>
      </c>
      <c r="C1662" s="278" t="s">
        <v>3262</v>
      </c>
      <c r="D1662" s="278">
        <v>40</v>
      </c>
      <c r="E1662" s="278" t="s">
        <v>1763</v>
      </c>
      <c r="F1662" s="280"/>
      <c r="G1662" s="296">
        <v>44781</v>
      </c>
      <c r="H1662" s="278" t="s">
        <v>7</v>
      </c>
      <c r="I1662" s="4" t="s">
        <v>99</v>
      </c>
      <c r="J1662" s="278" t="s">
        <v>2512</v>
      </c>
      <c r="K1662" s="282">
        <f t="shared" si="18"/>
        <v>7</v>
      </c>
      <c r="L1662" s="278">
        <f t="shared" si="19"/>
        <v>2022</v>
      </c>
      <c r="M1662" s="282">
        <f t="shared" ca="1" si="20"/>
        <v>10</v>
      </c>
      <c r="N1662" s="282">
        <f>MONTH(Таблица10[[#This Row],[Дата погрузки]])</f>
        <v>7</v>
      </c>
      <c r="O1662" s="278" t="str">
        <f>Таблица10[[#This Row],[плательщик ЖД тариф]]</f>
        <v>ТрансКонтейнер</v>
      </c>
      <c r="P1662" s="278"/>
      <c r="Q1662" s="278"/>
      <c r="R1662" s="278"/>
      <c r="S1662" s="278"/>
      <c r="T1662" s="278"/>
      <c r="U1662" s="278"/>
      <c r="V1662" s="278"/>
      <c r="W1662" s="278"/>
      <c r="X1662" s="278"/>
      <c r="Y1662" s="278"/>
      <c r="Z1662" s="278"/>
    </row>
    <row r="1663" spans="1:26" ht="13.2">
      <c r="A1663" s="278" t="s">
        <v>2798</v>
      </c>
      <c r="B1663" s="281">
        <v>44772</v>
      </c>
      <c r="C1663" s="278" t="s">
        <v>3263</v>
      </c>
      <c r="D1663" s="278">
        <v>40</v>
      </c>
      <c r="E1663" s="278" t="s">
        <v>1763</v>
      </c>
      <c r="F1663" s="280">
        <v>0.54166666666666663</v>
      </c>
      <c r="G1663" s="298">
        <v>44789</v>
      </c>
      <c r="H1663" s="278" t="s">
        <v>7</v>
      </c>
      <c r="I1663" s="4" t="s">
        <v>99</v>
      </c>
      <c r="J1663" s="278" t="s">
        <v>2512</v>
      </c>
      <c r="K1663" s="282">
        <f t="shared" si="18"/>
        <v>7</v>
      </c>
      <c r="L1663" s="278">
        <f t="shared" si="19"/>
        <v>2022</v>
      </c>
      <c r="M1663" s="282">
        <f t="shared" ca="1" si="20"/>
        <v>17</v>
      </c>
      <c r="N1663" s="282">
        <f>MONTH(Таблица10[[#This Row],[Дата погрузки]])</f>
        <v>7</v>
      </c>
      <c r="O1663" s="278" t="str">
        <f>Таблица10[[#This Row],[плательщик ЖД тариф]]</f>
        <v>ТрансКонтейнер</v>
      </c>
      <c r="P1663" s="278"/>
      <c r="Q1663" s="278"/>
      <c r="R1663" s="278"/>
      <c r="S1663" s="278"/>
      <c r="T1663" s="278"/>
      <c r="U1663" s="278"/>
      <c r="V1663" s="278"/>
      <c r="W1663" s="278"/>
      <c r="X1663" s="278"/>
      <c r="Y1663" s="278"/>
      <c r="Z1663" s="278"/>
    </row>
    <row r="1664" spans="1:26" ht="13.2">
      <c r="A1664" s="278" t="s">
        <v>3264</v>
      </c>
      <c r="B1664" s="281">
        <v>44773</v>
      </c>
      <c r="C1664" s="278" t="s">
        <v>3265</v>
      </c>
      <c r="D1664" s="278">
        <v>40</v>
      </c>
      <c r="E1664" s="278" t="s">
        <v>1495</v>
      </c>
      <c r="F1664" s="280">
        <v>0.33333333333333331</v>
      </c>
      <c r="G1664" s="299">
        <v>44775</v>
      </c>
      <c r="H1664" s="278" t="s">
        <v>7</v>
      </c>
      <c r="I1664" s="4" t="s">
        <v>99</v>
      </c>
      <c r="J1664" s="278" t="s">
        <v>2512</v>
      </c>
      <c r="K1664" s="282">
        <f t="shared" si="18"/>
        <v>7</v>
      </c>
      <c r="L1664" s="278">
        <f t="shared" si="19"/>
        <v>2022</v>
      </c>
      <c r="M1664" s="282">
        <f t="shared" ca="1" si="20"/>
        <v>2</v>
      </c>
      <c r="N1664" s="282">
        <f>MONTH(Таблица10[[#This Row],[Дата погрузки]])</f>
        <v>7</v>
      </c>
      <c r="O1664" s="278" t="str">
        <f>Таблица10[[#This Row],[плательщик ЖД тариф]]</f>
        <v>ТрансКонтейнер</v>
      </c>
      <c r="P1664" s="278"/>
      <c r="Q1664" s="278"/>
      <c r="R1664" s="278"/>
      <c r="S1664" s="278"/>
      <c r="T1664" s="278"/>
      <c r="U1664" s="278"/>
      <c r="V1664" s="278"/>
      <c r="W1664" s="278"/>
      <c r="X1664" s="278"/>
      <c r="Y1664" s="278"/>
      <c r="Z1664" s="278"/>
    </row>
    <row r="1665" spans="1:26" ht="13.2">
      <c r="A1665" s="278" t="s">
        <v>2798</v>
      </c>
      <c r="B1665" s="281">
        <v>44773</v>
      </c>
      <c r="C1665" s="278" t="s">
        <v>3266</v>
      </c>
      <c r="D1665" s="278">
        <v>40</v>
      </c>
      <c r="E1665" s="278" t="s">
        <v>1495</v>
      </c>
      <c r="F1665" s="280">
        <v>0.5</v>
      </c>
      <c r="G1665" s="298">
        <v>44789</v>
      </c>
      <c r="H1665" s="278" t="s">
        <v>7</v>
      </c>
      <c r="I1665" s="4" t="s">
        <v>99</v>
      </c>
      <c r="J1665" s="278" t="s">
        <v>2512</v>
      </c>
      <c r="K1665" s="282">
        <f t="shared" si="18"/>
        <v>7</v>
      </c>
      <c r="L1665" s="278">
        <f t="shared" si="19"/>
        <v>2022</v>
      </c>
      <c r="M1665" s="282">
        <f t="shared" ca="1" si="20"/>
        <v>16</v>
      </c>
      <c r="N1665" s="282">
        <f>MONTH(Таблица10[[#This Row],[Дата погрузки]])</f>
        <v>7</v>
      </c>
      <c r="O1665" s="278" t="str">
        <f>Таблица10[[#This Row],[плательщик ЖД тариф]]</f>
        <v>ТрансКонтейнер</v>
      </c>
      <c r="P1665" s="278"/>
      <c r="Q1665" s="278"/>
      <c r="R1665" s="278"/>
      <c r="S1665" s="278"/>
      <c r="T1665" s="278"/>
      <c r="U1665" s="278"/>
      <c r="V1665" s="278"/>
      <c r="W1665" s="278"/>
      <c r="X1665" s="278"/>
      <c r="Y1665" s="278"/>
      <c r="Z1665" s="278"/>
    </row>
    <row r="1666" spans="1:26" ht="13.2">
      <c r="A1666" s="300" t="s">
        <v>1456</v>
      </c>
      <c r="B1666" s="301">
        <v>44805</v>
      </c>
      <c r="C1666" s="302" t="s">
        <v>3267</v>
      </c>
      <c r="D1666" s="303">
        <v>40</v>
      </c>
      <c r="E1666" s="75" t="s">
        <v>1518</v>
      </c>
      <c r="F1666" s="304" t="s">
        <v>3268</v>
      </c>
      <c r="G1666" s="305">
        <v>44809</v>
      </c>
      <c r="H1666" s="306" t="s">
        <v>7</v>
      </c>
      <c r="I1666" s="4" t="s">
        <v>99</v>
      </c>
      <c r="J1666" s="26" t="s">
        <v>1455</v>
      </c>
      <c r="K1666" s="282">
        <f t="shared" si="18"/>
        <v>9</v>
      </c>
      <c r="L1666" s="278">
        <f t="shared" si="19"/>
        <v>2022</v>
      </c>
      <c r="M1666" s="282">
        <f t="shared" ca="1" si="20"/>
        <v>4</v>
      </c>
      <c r="N1666" s="282">
        <f>MONTH(Таблица10[[#This Row],[Дата погрузки]])</f>
        <v>9</v>
      </c>
      <c r="O1666" s="278" t="str">
        <f>Таблица10[[#This Row],[плательщик ЖД тариф]]</f>
        <v>ТрансКонтейнер</v>
      </c>
      <c r="P1666" s="278"/>
      <c r="Q1666" s="278"/>
      <c r="R1666" s="278"/>
      <c r="S1666" s="278"/>
      <c r="T1666" s="278"/>
      <c r="U1666" s="278"/>
      <c r="V1666" s="278"/>
      <c r="W1666" s="278"/>
      <c r="X1666" s="278"/>
      <c r="Y1666" s="278"/>
      <c r="Z1666" s="278"/>
    </row>
    <row r="1667" spans="1:26" ht="13.2">
      <c r="A1667" s="307" t="s">
        <v>1456</v>
      </c>
      <c r="B1667" s="301">
        <v>44805</v>
      </c>
      <c r="C1667" s="308" t="s">
        <v>3269</v>
      </c>
      <c r="D1667" s="303">
        <v>40</v>
      </c>
      <c r="E1667" s="309" t="s">
        <v>1518</v>
      </c>
      <c r="F1667" s="304" t="s">
        <v>3268</v>
      </c>
      <c r="G1667" s="310">
        <v>44809</v>
      </c>
      <c r="H1667" s="306" t="s">
        <v>7</v>
      </c>
      <c r="I1667" s="4" t="s">
        <v>99</v>
      </c>
      <c r="J1667" s="26" t="s">
        <v>1455</v>
      </c>
      <c r="K1667" s="282">
        <f t="shared" si="18"/>
        <v>9</v>
      </c>
      <c r="L1667" s="278">
        <f t="shared" si="19"/>
        <v>2022</v>
      </c>
      <c r="M1667" s="282">
        <f t="shared" ca="1" si="20"/>
        <v>4</v>
      </c>
      <c r="N1667" s="282">
        <f>MONTH(Таблица10[[#This Row],[Дата погрузки]])</f>
        <v>9</v>
      </c>
      <c r="O1667" s="278" t="str">
        <f>Таблица10[[#This Row],[плательщик ЖД тариф]]</f>
        <v>ТрансКонтейнер</v>
      </c>
      <c r="P1667" s="278"/>
      <c r="Q1667" s="278"/>
      <c r="R1667" s="278"/>
      <c r="S1667" s="278"/>
      <c r="T1667" s="278"/>
      <c r="U1667" s="278"/>
      <c r="V1667" s="278"/>
      <c r="W1667" s="278"/>
      <c r="X1667" s="278"/>
      <c r="Y1667" s="278"/>
      <c r="Z1667" s="278"/>
    </row>
    <row r="1668" spans="1:26" ht="13.2">
      <c r="A1668" s="311" t="s">
        <v>1497</v>
      </c>
      <c r="B1668" s="301">
        <v>44805</v>
      </c>
      <c r="C1668" s="312" t="s">
        <v>3270</v>
      </c>
      <c r="D1668" s="303">
        <v>40</v>
      </c>
      <c r="E1668" s="309" t="s">
        <v>1518</v>
      </c>
      <c r="F1668" s="304" t="s">
        <v>3271</v>
      </c>
      <c r="G1668" s="310">
        <v>44808</v>
      </c>
      <c r="H1668" s="306" t="s">
        <v>7</v>
      </c>
      <c r="I1668" s="4" t="s">
        <v>99</v>
      </c>
      <c r="J1668" s="26" t="s">
        <v>1455</v>
      </c>
      <c r="K1668" s="282">
        <f t="shared" si="18"/>
        <v>9</v>
      </c>
      <c r="L1668" s="278">
        <f t="shared" si="19"/>
        <v>2022</v>
      </c>
      <c r="M1668" s="282">
        <f t="shared" ca="1" si="20"/>
        <v>3</v>
      </c>
      <c r="N1668" s="282">
        <f>MONTH(Таблица10[[#This Row],[Дата погрузки]])</f>
        <v>9</v>
      </c>
      <c r="O1668" s="278" t="str">
        <f>Таблица10[[#This Row],[плательщик ЖД тариф]]</f>
        <v>ТрансКонтейнер</v>
      </c>
      <c r="P1668" s="278"/>
      <c r="Q1668" s="278"/>
      <c r="R1668" s="278"/>
      <c r="S1668" s="278"/>
      <c r="T1668" s="278"/>
      <c r="U1668" s="278"/>
      <c r="V1668" s="278"/>
      <c r="W1668" s="278"/>
      <c r="X1668" s="278"/>
      <c r="Y1668" s="278"/>
      <c r="Z1668" s="278"/>
    </row>
    <row r="1669" spans="1:26" ht="13.2">
      <c r="A1669" s="313" t="s">
        <v>1466</v>
      </c>
      <c r="B1669" s="301">
        <v>44805</v>
      </c>
      <c r="C1669" s="308" t="s">
        <v>3272</v>
      </c>
      <c r="D1669" s="303">
        <v>40</v>
      </c>
      <c r="E1669" s="309" t="s">
        <v>1518</v>
      </c>
      <c r="F1669" s="314"/>
      <c r="G1669" s="310">
        <v>44809</v>
      </c>
      <c r="H1669" s="306" t="s">
        <v>7</v>
      </c>
      <c r="I1669" s="4" t="s">
        <v>99</v>
      </c>
      <c r="J1669" s="26" t="s">
        <v>1455</v>
      </c>
      <c r="K1669" s="282">
        <f t="shared" si="18"/>
        <v>9</v>
      </c>
      <c r="L1669" s="278">
        <f t="shared" si="19"/>
        <v>2022</v>
      </c>
      <c r="M1669" s="282">
        <f t="shared" ca="1" si="20"/>
        <v>4</v>
      </c>
      <c r="N1669" s="282">
        <f>MONTH(Таблица10[[#This Row],[Дата погрузки]])</f>
        <v>9</v>
      </c>
      <c r="O1669" s="278" t="str">
        <f>Таблица10[[#This Row],[плательщик ЖД тариф]]</f>
        <v>ТрансКонтейнер</v>
      </c>
      <c r="P1669" s="278"/>
      <c r="Q1669" s="278"/>
      <c r="R1669" s="278"/>
      <c r="S1669" s="278"/>
      <c r="T1669" s="278"/>
      <c r="U1669" s="278"/>
      <c r="V1669" s="278"/>
      <c r="W1669" s="278"/>
      <c r="X1669" s="278"/>
      <c r="Y1669" s="278"/>
      <c r="Z1669" s="278"/>
    </row>
    <row r="1670" spans="1:26" ht="13.2">
      <c r="A1670" s="313" t="s">
        <v>1466</v>
      </c>
      <c r="B1670" s="301">
        <v>44805</v>
      </c>
      <c r="C1670" s="315" t="s">
        <v>3273</v>
      </c>
      <c r="D1670" s="303">
        <v>40</v>
      </c>
      <c r="E1670" s="309" t="s">
        <v>1518</v>
      </c>
      <c r="F1670" s="314"/>
      <c r="G1670" s="310">
        <v>44809</v>
      </c>
      <c r="H1670" s="306" t="s">
        <v>7</v>
      </c>
      <c r="I1670" s="4" t="s">
        <v>99</v>
      </c>
      <c r="J1670" s="26" t="s">
        <v>1455</v>
      </c>
      <c r="K1670" s="282">
        <f t="shared" si="18"/>
        <v>9</v>
      </c>
      <c r="L1670" s="278">
        <f t="shared" si="19"/>
        <v>2022</v>
      </c>
      <c r="M1670" s="282">
        <f t="shared" ca="1" si="20"/>
        <v>4</v>
      </c>
      <c r="N1670" s="282">
        <f>MONTH(Таблица10[[#This Row],[Дата погрузки]])</f>
        <v>9</v>
      </c>
      <c r="O1670" s="278" t="str">
        <f>Таблица10[[#This Row],[плательщик ЖД тариф]]</f>
        <v>ТрансКонтейнер</v>
      </c>
      <c r="P1670" s="278"/>
      <c r="Q1670" s="278"/>
      <c r="R1670" s="278"/>
      <c r="S1670" s="278"/>
      <c r="T1670" s="278"/>
      <c r="U1670" s="278"/>
      <c r="V1670" s="278"/>
      <c r="W1670" s="278"/>
      <c r="X1670" s="278"/>
      <c r="Y1670" s="278"/>
      <c r="Z1670" s="278"/>
    </row>
    <row r="1671" spans="1:26" ht="13.2">
      <c r="A1671" s="313" t="s">
        <v>1466</v>
      </c>
      <c r="B1671" s="301">
        <v>44805</v>
      </c>
      <c r="C1671" s="316" t="s">
        <v>3274</v>
      </c>
      <c r="D1671" s="303">
        <v>40</v>
      </c>
      <c r="E1671" s="309" t="s">
        <v>1518</v>
      </c>
      <c r="F1671" s="314"/>
      <c r="G1671" s="310">
        <v>44808</v>
      </c>
      <c r="H1671" s="306" t="s">
        <v>7</v>
      </c>
      <c r="I1671" s="4" t="s">
        <v>99</v>
      </c>
      <c r="J1671" s="26" t="s">
        <v>1455</v>
      </c>
      <c r="K1671" s="282">
        <f t="shared" si="18"/>
        <v>9</v>
      </c>
      <c r="L1671" s="278">
        <f t="shared" si="19"/>
        <v>2022</v>
      </c>
      <c r="M1671" s="282">
        <f t="shared" ca="1" si="20"/>
        <v>3</v>
      </c>
      <c r="N1671" s="282">
        <f>MONTH(Таблица10[[#This Row],[Дата погрузки]])</f>
        <v>9</v>
      </c>
      <c r="O1671" s="278" t="str">
        <f>Таблица10[[#This Row],[плательщик ЖД тариф]]</f>
        <v>ТрансКонтейнер</v>
      </c>
      <c r="P1671" s="278"/>
      <c r="Q1671" s="278"/>
      <c r="R1671" s="278"/>
      <c r="S1671" s="278"/>
      <c r="T1671" s="278"/>
      <c r="U1671" s="278"/>
      <c r="V1671" s="278"/>
      <c r="W1671" s="278"/>
      <c r="X1671" s="278"/>
      <c r="Y1671" s="278"/>
      <c r="Z1671" s="278"/>
    </row>
    <row r="1672" spans="1:26" ht="13.2">
      <c r="A1672" s="313" t="s">
        <v>1466</v>
      </c>
      <c r="B1672" s="301">
        <v>44805</v>
      </c>
      <c r="C1672" s="308" t="s">
        <v>3275</v>
      </c>
      <c r="D1672" s="303">
        <v>40</v>
      </c>
      <c r="E1672" s="309" t="s">
        <v>3276</v>
      </c>
      <c r="F1672" s="314"/>
      <c r="G1672" s="310">
        <v>44809</v>
      </c>
      <c r="H1672" s="306" t="s">
        <v>7</v>
      </c>
      <c r="I1672" s="4" t="s">
        <v>99</v>
      </c>
      <c r="J1672" s="26" t="s">
        <v>1455</v>
      </c>
      <c r="K1672" s="282">
        <f t="shared" si="18"/>
        <v>9</v>
      </c>
      <c r="L1672" s="278">
        <f t="shared" si="19"/>
        <v>2022</v>
      </c>
      <c r="M1672" s="282">
        <f t="shared" ca="1" si="20"/>
        <v>4</v>
      </c>
      <c r="N1672" s="282">
        <f>MONTH(Таблица10[[#This Row],[Дата погрузки]])</f>
        <v>9</v>
      </c>
      <c r="O1672" s="278" t="str">
        <f>Таблица10[[#This Row],[плательщик ЖД тариф]]</f>
        <v>ТрансКонтейнер</v>
      </c>
      <c r="P1672" s="278"/>
      <c r="Q1672" s="278"/>
      <c r="R1672" s="278"/>
      <c r="S1672" s="278"/>
      <c r="T1672" s="278"/>
      <c r="U1672" s="278"/>
      <c r="V1672" s="278"/>
      <c r="W1672" s="278"/>
      <c r="X1672" s="278"/>
      <c r="Y1672" s="278"/>
      <c r="Z1672" s="278"/>
    </row>
    <row r="1673" spans="1:26" ht="13.2">
      <c r="A1673" s="317" t="s">
        <v>1589</v>
      </c>
      <c r="B1673" s="301">
        <v>44805</v>
      </c>
      <c r="C1673" s="316" t="s">
        <v>3277</v>
      </c>
      <c r="D1673" s="303">
        <v>40</v>
      </c>
      <c r="E1673" s="309" t="s">
        <v>1518</v>
      </c>
      <c r="F1673" s="314" t="s">
        <v>3278</v>
      </c>
      <c r="G1673" s="310">
        <v>44808</v>
      </c>
      <c r="H1673" s="306" t="s">
        <v>7</v>
      </c>
      <c r="I1673" s="4" t="s">
        <v>99</v>
      </c>
      <c r="J1673" s="26" t="s">
        <v>1455</v>
      </c>
      <c r="K1673" s="282">
        <f t="shared" si="18"/>
        <v>9</v>
      </c>
      <c r="L1673" s="278">
        <f t="shared" si="19"/>
        <v>2022</v>
      </c>
      <c r="M1673" s="282">
        <f t="shared" ca="1" si="20"/>
        <v>3</v>
      </c>
      <c r="N1673" s="282">
        <f>MONTH(Таблица10[[#This Row],[Дата погрузки]])</f>
        <v>9</v>
      </c>
      <c r="O1673" s="278" t="str">
        <f>Таблица10[[#This Row],[плательщик ЖД тариф]]</f>
        <v>ТрансКонтейнер</v>
      </c>
      <c r="P1673" s="278"/>
      <c r="Q1673" s="278"/>
      <c r="R1673" s="278"/>
      <c r="S1673" s="278"/>
      <c r="T1673" s="278"/>
      <c r="U1673" s="278"/>
      <c r="V1673" s="278"/>
      <c r="W1673" s="278"/>
      <c r="X1673" s="278"/>
      <c r="Y1673" s="278"/>
      <c r="Z1673" s="278"/>
    </row>
    <row r="1674" spans="1:26" ht="13.2">
      <c r="A1674" s="317" t="s">
        <v>1589</v>
      </c>
      <c r="B1674" s="301">
        <v>44805</v>
      </c>
      <c r="C1674" s="308" t="s">
        <v>3279</v>
      </c>
      <c r="D1674" s="303">
        <v>40</v>
      </c>
      <c r="E1674" s="309" t="s">
        <v>1518</v>
      </c>
      <c r="F1674" s="314" t="s">
        <v>3271</v>
      </c>
      <c r="G1674" s="310">
        <v>44809</v>
      </c>
      <c r="H1674" s="306" t="s">
        <v>7</v>
      </c>
      <c r="I1674" s="4" t="s">
        <v>99</v>
      </c>
      <c r="J1674" s="26" t="s">
        <v>1455</v>
      </c>
      <c r="K1674" s="282">
        <f t="shared" si="18"/>
        <v>9</v>
      </c>
      <c r="L1674" s="278">
        <f t="shared" si="19"/>
        <v>2022</v>
      </c>
      <c r="M1674" s="282">
        <f t="shared" ca="1" si="20"/>
        <v>4</v>
      </c>
      <c r="N1674" s="282">
        <f>MONTH(Таблица10[[#This Row],[Дата погрузки]])</f>
        <v>9</v>
      </c>
      <c r="O1674" s="278" t="str">
        <f>Таблица10[[#This Row],[плательщик ЖД тариф]]</f>
        <v>ТрансКонтейнер</v>
      </c>
      <c r="P1674" s="278"/>
      <c r="Q1674" s="278"/>
      <c r="R1674" s="278"/>
      <c r="S1674" s="278"/>
      <c r="T1674" s="278"/>
      <c r="U1674" s="278"/>
      <c r="V1674" s="278"/>
      <c r="W1674" s="278"/>
      <c r="X1674" s="278"/>
      <c r="Y1674" s="278"/>
      <c r="Z1674" s="278"/>
    </row>
    <row r="1675" spans="1:26" ht="13.2">
      <c r="A1675" s="318" t="s">
        <v>1471</v>
      </c>
      <c r="B1675" s="301">
        <v>44805</v>
      </c>
      <c r="C1675" s="319" t="s">
        <v>3280</v>
      </c>
      <c r="D1675" s="303">
        <v>40</v>
      </c>
      <c r="E1675" s="309" t="s">
        <v>1518</v>
      </c>
      <c r="F1675" s="314" t="s">
        <v>3278</v>
      </c>
      <c r="G1675" s="310">
        <v>44811</v>
      </c>
      <c r="H1675" s="306" t="s">
        <v>7</v>
      </c>
      <c r="I1675" s="4" t="s">
        <v>99</v>
      </c>
      <c r="J1675" s="26" t="s">
        <v>1455</v>
      </c>
      <c r="K1675" s="282">
        <f t="shared" si="18"/>
        <v>9</v>
      </c>
      <c r="L1675" s="278">
        <f t="shared" si="19"/>
        <v>2022</v>
      </c>
      <c r="M1675" s="282">
        <f t="shared" ca="1" si="20"/>
        <v>6</v>
      </c>
      <c r="N1675" s="282">
        <f>MONTH(Таблица10[[#This Row],[Дата погрузки]])</f>
        <v>9</v>
      </c>
      <c r="O1675" s="278" t="str">
        <f>Таблица10[[#This Row],[плательщик ЖД тариф]]</f>
        <v>ТрансКонтейнер</v>
      </c>
      <c r="P1675" s="278"/>
      <c r="Q1675" s="278"/>
      <c r="R1675" s="278"/>
      <c r="S1675" s="278"/>
      <c r="T1675" s="278"/>
      <c r="U1675" s="278"/>
      <c r="V1675" s="278"/>
      <c r="W1675" s="278"/>
      <c r="X1675" s="278"/>
      <c r="Y1675" s="278"/>
      <c r="Z1675" s="278"/>
    </row>
    <row r="1676" spans="1:26" ht="13.2">
      <c r="A1676" s="318" t="s">
        <v>1471</v>
      </c>
      <c r="B1676" s="301">
        <v>44805</v>
      </c>
      <c r="C1676" s="308" t="s">
        <v>3281</v>
      </c>
      <c r="D1676" s="303">
        <v>40</v>
      </c>
      <c r="E1676" s="309" t="s">
        <v>1518</v>
      </c>
      <c r="F1676" s="314" t="s">
        <v>3282</v>
      </c>
      <c r="G1676" s="310">
        <v>44809</v>
      </c>
      <c r="H1676" s="306" t="s">
        <v>7</v>
      </c>
      <c r="I1676" s="4" t="s">
        <v>99</v>
      </c>
      <c r="J1676" s="26" t="s">
        <v>1455</v>
      </c>
      <c r="K1676" s="282">
        <f t="shared" si="18"/>
        <v>9</v>
      </c>
      <c r="L1676" s="278">
        <f t="shared" si="19"/>
        <v>2022</v>
      </c>
      <c r="M1676" s="282">
        <f t="shared" ca="1" si="20"/>
        <v>4</v>
      </c>
      <c r="N1676" s="282">
        <f>MONTH(Таблица10[[#This Row],[Дата погрузки]])</f>
        <v>9</v>
      </c>
      <c r="O1676" s="278" t="str">
        <f>Таблица10[[#This Row],[плательщик ЖД тариф]]</f>
        <v>ТрансКонтейнер</v>
      </c>
      <c r="P1676" s="278"/>
      <c r="Q1676" s="278"/>
      <c r="R1676" s="278"/>
      <c r="S1676" s="278"/>
      <c r="T1676" s="278"/>
      <c r="U1676" s="278"/>
      <c r="V1676" s="278"/>
      <c r="W1676" s="278"/>
      <c r="X1676" s="278"/>
      <c r="Y1676" s="278"/>
      <c r="Z1676" s="278"/>
    </row>
    <row r="1677" spans="1:26" ht="13.2">
      <c r="A1677" s="320" t="s">
        <v>1934</v>
      </c>
      <c r="B1677" s="301">
        <v>44806</v>
      </c>
      <c r="C1677" s="321" t="s">
        <v>3283</v>
      </c>
      <c r="D1677" s="303">
        <v>40</v>
      </c>
      <c r="E1677" s="309" t="s">
        <v>1568</v>
      </c>
      <c r="F1677" s="314"/>
      <c r="G1677" s="322"/>
      <c r="H1677" s="306" t="s">
        <v>7</v>
      </c>
      <c r="I1677" s="4" t="s">
        <v>99</v>
      </c>
      <c r="J1677" s="26" t="s">
        <v>1455</v>
      </c>
      <c r="K1677" s="282">
        <f t="shared" si="18"/>
        <v>9</v>
      </c>
      <c r="L1677" s="278">
        <f t="shared" si="19"/>
        <v>2022</v>
      </c>
      <c r="M1677" s="282">
        <f t="shared" ca="1" si="20"/>
        <v>26</v>
      </c>
      <c r="N1677" s="282">
        <f>MONTH(Таблица10[[#This Row],[Дата погрузки]])</f>
        <v>9</v>
      </c>
      <c r="O1677" s="278" t="str">
        <f>Таблица10[[#This Row],[плательщик ЖД тариф]]</f>
        <v>ТрансКонтейнер</v>
      </c>
      <c r="P1677" s="278"/>
      <c r="Q1677" s="278"/>
      <c r="R1677" s="278"/>
      <c r="S1677" s="278"/>
      <c r="T1677" s="278"/>
      <c r="U1677" s="278"/>
      <c r="V1677" s="278"/>
      <c r="W1677" s="278"/>
      <c r="X1677" s="278"/>
      <c r="Y1677" s="278"/>
      <c r="Z1677" s="278"/>
    </row>
    <row r="1678" spans="1:26" ht="13.2">
      <c r="A1678" s="311" t="s">
        <v>1497</v>
      </c>
      <c r="B1678" s="301">
        <v>44806</v>
      </c>
      <c r="C1678" s="319" t="s">
        <v>3284</v>
      </c>
      <c r="D1678" s="303">
        <v>40</v>
      </c>
      <c r="E1678" s="309" t="s">
        <v>1568</v>
      </c>
      <c r="F1678" s="304" t="s">
        <v>3278</v>
      </c>
      <c r="G1678" s="310">
        <v>44811</v>
      </c>
      <c r="H1678" s="306" t="s">
        <v>7</v>
      </c>
      <c r="I1678" s="4" t="s">
        <v>99</v>
      </c>
      <c r="J1678" s="26" t="s">
        <v>1455</v>
      </c>
      <c r="K1678" s="282">
        <f t="shared" si="18"/>
        <v>9</v>
      </c>
      <c r="L1678" s="278">
        <f t="shared" si="19"/>
        <v>2022</v>
      </c>
      <c r="M1678" s="282">
        <f t="shared" ca="1" si="20"/>
        <v>5</v>
      </c>
      <c r="N1678" s="282">
        <f>MONTH(Таблица10[[#This Row],[Дата погрузки]])</f>
        <v>9</v>
      </c>
      <c r="O1678" s="278" t="str">
        <f>Таблица10[[#This Row],[плательщик ЖД тариф]]</f>
        <v>ТрансКонтейнер</v>
      </c>
      <c r="P1678" s="278"/>
      <c r="Q1678" s="278"/>
      <c r="R1678" s="278"/>
      <c r="S1678" s="278"/>
      <c r="T1678" s="278"/>
      <c r="U1678" s="278"/>
      <c r="V1678" s="278"/>
      <c r="W1678" s="278"/>
      <c r="X1678" s="278"/>
      <c r="Y1678" s="278"/>
      <c r="Z1678" s="278"/>
    </row>
    <row r="1679" spans="1:26" ht="13.2">
      <c r="A1679" s="311" t="s">
        <v>1497</v>
      </c>
      <c r="B1679" s="301">
        <v>44806</v>
      </c>
      <c r="C1679" s="319" t="s">
        <v>3285</v>
      </c>
      <c r="D1679" s="303">
        <v>40</v>
      </c>
      <c r="E1679" s="309" t="s">
        <v>1568</v>
      </c>
      <c r="F1679" s="304" t="s">
        <v>3278</v>
      </c>
      <c r="G1679" s="310">
        <v>44811</v>
      </c>
      <c r="H1679" s="306" t="s">
        <v>7</v>
      </c>
      <c r="I1679" s="4" t="s">
        <v>99</v>
      </c>
      <c r="J1679" s="26" t="s">
        <v>1455</v>
      </c>
      <c r="K1679" s="282">
        <f t="shared" si="18"/>
        <v>9</v>
      </c>
      <c r="L1679" s="278">
        <f t="shared" si="19"/>
        <v>2022</v>
      </c>
      <c r="M1679" s="282">
        <f t="shared" ca="1" si="20"/>
        <v>5</v>
      </c>
      <c r="N1679" s="282">
        <f>MONTH(Таблица10[[#This Row],[Дата погрузки]])</f>
        <v>9</v>
      </c>
      <c r="O1679" s="278" t="str">
        <f>Таблица10[[#This Row],[плательщик ЖД тариф]]</f>
        <v>ТрансКонтейнер</v>
      </c>
      <c r="P1679" s="278"/>
      <c r="Q1679" s="278"/>
      <c r="R1679" s="278"/>
      <c r="S1679" s="278"/>
      <c r="T1679" s="278"/>
      <c r="U1679" s="278"/>
      <c r="V1679" s="278"/>
      <c r="W1679" s="278"/>
      <c r="X1679" s="278"/>
      <c r="Y1679" s="278"/>
      <c r="Z1679" s="278"/>
    </row>
    <row r="1680" spans="1:26" ht="13.2">
      <c r="A1680" s="307" t="s">
        <v>1456</v>
      </c>
      <c r="B1680" s="301">
        <v>44806</v>
      </c>
      <c r="C1680" s="319" t="s">
        <v>3286</v>
      </c>
      <c r="D1680" s="303">
        <v>40</v>
      </c>
      <c r="E1680" s="309" t="s">
        <v>3287</v>
      </c>
      <c r="F1680" s="304" t="s">
        <v>3268</v>
      </c>
      <c r="G1680" s="310">
        <v>44811</v>
      </c>
      <c r="H1680" s="306" t="s">
        <v>7</v>
      </c>
      <c r="I1680" s="4" t="s">
        <v>99</v>
      </c>
      <c r="J1680" s="26" t="s">
        <v>1455</v>
      </c>
      <c r="K1680" s="282">
        <f t="shared" si="18"/>
        <v>9</v>
      </c>
      <c r="L1680" s="278">
        <f t="shared" si="19"/>
        <v>2022</v>
      </c>
      <c r="M1680" s="282">
        <f t="shared" ca="1" si="20"/>
        <v>5</v>
      </c>
      <c r="N1680" s="282">
        <f>MONTH(Таблица10[[#This Row],[Дата погрузки]])</f>
        <v>9</v>
      </c>
      <c r="O1680" s="278" t="str">
        <f>Таблица10[[#This Row],[плательщик ЖД тариф]]</f>
        <v>ТрансКонтейнер</v>
      </c>
      <c r="P1680" s="278"/>
      <c r="Q1680" s="278"/>
      <c r="R1680" s="278"/>
      <c r="S1680" s="278"/>
      <c r="T1680" s="278"/>
      <c r="U1680" s="278"/>
      <c r="V1680" s="278"/>
      <c r="W1680" s="278"/>
      <c r="X1680" s="278"/>
      <c r="Y1680" s="278"/>
      <c r="Z1680" s="278"/>
    </row>
    <row r="1681" spans="1:26" ht="13.2">
      <c r="A1681" s="307" t="s">
        <v>1456</v>
      </c>
      <c r="B1681" s="301">
        <v>44806</v>
      </c>
      <c r="C1681" s="323" t="s">
        <v>3288</v>
      </c>
      <c r="D1681" s="303">
        <v>40</v>
      </c>
      <c r="E1681" s="309" t="s">
        <v>3287</v>
      </c>
      <c r="F1681" s="304" t="s">
        <v>3268</v>
      </c>
      <c r="G1681" s="310">
        <v>44811</v>
      </c>
      <c r="H1681" s="306" t="s">
        <v>7</v>
      </c>
      <c r="I1681" s="4" t="s">
        <v>99</v>
      </c>
      <c r="J1681" s="26" t="s">
        <v>1455</v>
      </c>
      <c r="K1681" s="282">
        <f t="shared" si="18"/>
        <v>9</v>
      </c>
      <c r="L1681" s="278">
        <f t="shared" si="19"/>
        <v>2022</v>
      </c>
      <c r="M1681" s="282">
        <f t="shared" ca="1" si="20"/>
        <v>5</v>
      </c>
      <c r="N1681" s="282">
        <f>MONTH(Таблица10[[#This Row],[Дата погрузки]])</f>
        <v>9</v>
      </c>
      <c r="O1681" s="278" t="str">
        <f>Таблица10[[#This Row],[плательщик ЖД тариф]]</f>
        <v>ТрансКонтейнер</v>
      </c>
      <c r="P1681" s="278"/>
      <c r="Q1681" s="278"/>
      <c r="R1681" s="278"/>
      <c r="S1681" s="278"/>
      <c r="T1681" s="278"/>
      <c r="U1681" s="278"/>
      <c r="V1681" s="278"/>
      <c r="W1681" s="278"/>
      <c r="X1681" s="278"/>
      <c r="Y1681" s="278"/>
      <c r="Z1681" s="278"/>
    </row>
    <row r="1682" spans="1:26" ht="13.2">
      <c r="A1682" s="307" t="s">
        <v>1456</v>
      </c>
      <c r="B1682" s="301">
        <v>44806</v>
      </c>
      <c r="C1682" s="323" t="s">
        <v>3289</v>
      </c>
      <c r="D1682" s="303">
        <v>40</v>
      </c>
      <c r="E1682" s="309" t="s">
        <v>3290</v>
      </c>
      <c r="F1682" s="304" t="s">
        <v>3291</v>
      </c>
      <c r="G1682" s="310">
        <v>44811</v>
      </c>
      <c r="H1682" s="306" t="s">
        <v>7</v>
      </c>
      <c r="I1682" s="4" t="s">
        <v>99</v>
      </c>
      <c r="J1682" s="26" t="s">
        <v>1455</v>
      </c>
      <c r="K1682" s="282">
        <f t="shared" si="18"/>
        <v>9</v>
      </c>
      <c r="L1682" s="278">
        <f t="shared" si="19"/>
        <v>2022</v>
      </c>
      <c r="M1682" s="282">
        <f t="shared" ca="1" si="20"/>
        <v>5</v>
      </c>
      <c r="N1682" s="282">
        <f>MONTH(Таблица10[[#This Row],[Дата погрузки]])</f>
        <v>9</v>
      </c>
      <c r="O1682" s="278" t="str">
        <f>Таблица10[[#This Row],[плательщик ЖД тариф]]</f>
        <v>ТрансКонтейнер</v>
      </c>
      <c r="P1682" s="278"/>
      <c r="Q1682" s="278"/>
      <c r="R1682" s="278"/>
      <c r="S1682" s="278"/>
      <c r="T1682" s="278"/>
      <c r="U1682" s="278"/>
      <c r="V1682" s="278"/>
      <c r="W1682" s="278"/>
      <c r="X1682" s="278"/>
      <c r="Y1682" s="278"/>
      <c r="Z1682" s="278"/>
    </row>
    <row r="1683" spans="1:26" ht="13.2">
      <c r="A1683" s="313" t="s">
        <v>1466</v>
      </c>
      <c r="B1683" s="301">
        <v>44806</v>
      </c>
      <c r="C1683" s="319" t="s">
        <v>3292</v>
      </c>
      <c r="D1683" s="303">
        <v>40</v>
      </c>
      <c r="E1683" s="309" t="s">
        <v>1568</v>
      </c>
      <c r="F1683" s="314"/>
      <c r="G1683" s="310">
        <v>44811</v>
      </c>
      <c r="H1683" s="306" t="s">
        <v>7</v>
      </c>
      <c r="I1683" s="4" t="s">
        <v>99</v>
      </c>
      <c r="J1683" s="26" t="s">
        <v>1455</v>
      </c>
      <c r="K1683" s="282">
        <f t="shared" si="18"/>
        <v>9</v>
      </c>
      <c r="L1683" s="278">
        <f t="shared" si="19"/>
        <v>2022</v>
      </c>
      <c r="M1683" s="282">
        <f t="shared" ca="1" si="20"/>
        <v>5</v>
      </c>
      <c r="N1683" s="282">
        <f>MONTH(Таблица10[[#This Row],[Дата погрузки]])</f>
        <v>9</v>
      </c>
      <c r="O1683" s="278" t="str">
        <f>Таблица10[[#This Row],[плательщик ЖД тариф]]</f>
        <v>ТрансКонтейнер</v>
      </c>
      <c r="P1683" s="278"/>
      <c r="Q1683" s="278"/>
      <c r="R1683" s="278"/>
      <c r="S1683" s="278"/>
      <c r="T1683" s="278"/>
      <c r="U1683" s="278"/>
      <c r="V1683" s="278"/>
      <c r="W1683" s="278"/>
      <c r="X1683" s="278"/>
      <c r="Y1683" s="278"/>
      <c r="Z1683" s="278"/>
    </row>
    <row r="1684" spans="1:26" ht="13.2">
      <c r="A1684" s="313" t="s">
        <v>1466</v>
      </c>
      <c r="B1684" s="301">
        <v>44806</v>
      </c>
      <c r="C1684" s="308" t="s">
        <v>3293</v>
      </c>
      <c r="D1684" s="303">
        <v>40</v>
      </c>
      <c r="E1684" s="309" t="s">
        <v>1568</v>
      </c>
      <c r="F1684" s="314"/>
      <c r="G1684" s="310">
        <v>44809</v>
      </c>
      <c r="H1684" s="306" t="s">
        <v>7</v>
      </c>
      <c r="I1684" s="4" t="s">
        <v>99</v>
      </c>
      <c r="J1684" s="26" t="s">
        <v>1455</v>
      </c>
      <c r="K1684" s="282">
        <f t="shared" si="18"/>
        <v>9</v>
      </c>
      <c r="L1684" s="278">
        <f t="shared" si="19"/>
        <v>2022</v>
      </c>
      <c r="M1684" s="282">
        <f t="shared" ca="1" si="20"/>
        <v>3</v>
      </c>
      <c r="N1684" s="282">
        <f>MONTH(Таблица10[[#This Row],[Дата погрузки]])</f>
        <v>9</v>
      </c>
      <c r="O1684" s="278" t="str">
        <f>Таблица10[[#This Row],[плательщик ЖД тариф]]</f>
        <v>ТрансКонтейнер</v>
      </c>
      <c r="P1684" s="278"/>
      <c r="Q1684" s="278"/>
      <c r="R1684" s="278"/>
      <c r="S1684" s="278"/>
      <c r="T1684" s="278"/>
      <c r="U1684" s="278"/>
      <c r="V1684" s="278"/>
      <c r="W1684" s="278"/>
      <c r="X1684" s="278"/>
      <c r="Y1684" s="278"/>
      <c r="Z1684" s="278"/>
    </row>
    <row r="1685" spans="1:26" ht="13.2">
      <c r="A1685" s="317" t="s">
        <v>1589</v>
      </c>
      <c r="B1685" s="301">
        <v>44806</v>
      </c>
      <c r="C1685" s="324" t="s">
        <v>3294</v>
      </c>
      <c r="D1685" s="303">
        <v>40</v>
      </c>
      <c r="E1685" s="309" t="s">
        <v>1568</v>
      </c>
      <c r="F1685" s="314" t="s">
        <v>3295</v>
      </c>
      <c r="G1685" s="310">
        <v>44809</v>
      </c>
      <c r="H1685" s="306" t="s">
        <v>7</v>
      </c>
      <c r="I1685" s="4" t="s">
        <v>99</v>
      </c>
      <c r="J1685" s="26" t="s">
        <v>1455</v>
      </c>
      <c r="K1685" s="282">
        <f t="shared" si="18"/>
        <v>9</v>
      </c>
      <c r="L1685" s="278">
        <f t="shared" si="19"/>
        <v>2022</v>
      </c>
      <c r="M1685" s="282">
        <f t="shared" ca="1" si="20"/>
        <v>3</v>
      </c>
      <c r="N1685" s="282">
        <f>MONTH(Таблица10[[#This Row],[Дата погрузки]])</f>
        <v>9</v>
      </c>
      <c r="O1685" s="278" t="str">
        <f>Таблица10[[#This Row],[плательщик ЖД тариф]]</f>
        <v>ТрансКонтейнер</v>
      </c>
      <c r="P1685" s="278"/>
      <c r="Q1685" s="278"/>
      <c r="R1685" s="278"/>
      <c r="S1685" s="278"/>
      <c r="T1685" s="278"/>
      <c r="U1685" s="278"/>
      <c r="V1685" s="278"/>
      <c r="W1685" s="278"/>
      <c r="X1685" s="278"/>
      <c r="Y1685" s="278"/>
      <c r="Z1685" s="278"/>
    </row>
    <row r="1686" spans="1:26" ht="13.2">
      <c r="A1686" s="318" t="s">
        <v>1471</v>
      </c>
      <c r="B1686" s="301">
        <v>44807</v>
      </c>
      <c r="C1686" s="323" t="s">
        <v>3296</v>
      </c>
      <c r="D1686" s="303">
        <v>40</v>
      </c>
      <c r="E1686" s="309" t="s">
        <v>1568</v>
      </c>
      <c r="F1686" s="314" t="s">
        <v>3278</v>
      </c>
      <c r="G1686" s="310">
        <v>44811</v>
      </c>
      <c r="H1686" s="306" t="s">
        <v>7</v>
      </c>
      <c r="I1686" s="4" t="s">
        <v>99</v>
      </c>
      <c r="J1686" s="26" t="s">
        <v>1455</v>
      </c>
      <c r="K1686" s="282">
        <f t="shared" si="18"/>
        <v>9</v>
      </c>
      <c r="L1686" s="278">
        <f t="shared" si="19"/>
        <v>2022</v>
      </c>
      <c r="M1686" s="282">
        <f t="shared" ca="1" si="20"/>
        <v>4</v>
      </c>
      <c r="N1686" s="282">
        <f>MONTH(Таблица10[[#This Row],[Дата погрузки]])</f>
        <v>9</v>
      </c>
      <c r="O1686" s="278" t="str">
        <f>Таблица10[[#This Row],[плательщик ЖД тариф]]</f>
        <v>ТрансКонтейнер</v>
      </c>
      <c r="P1686" s="278"/>
      <c r="Q1686" s="278"/>
      <c r="R1686" s="278"/>
      <c r="S1686" s="278"/>
      <c r="T1686" s="278"/>
      <c r="U1686" s="278"/>
      <c r="V1686" s="278"/>
      <c r="W1686" s="278"/>
      <c r="X1686" s="278"/>
      <c r="Y1686" s="278"/>
      <c r="Z1686" s="278"/>
    </row>
    <row r="1687" spans="1:26" ht="13.2">
      <c r="A1687" s="311" t="s">
        <v>1497</v>
      </c>
      <c r="B1687" s="301">
        <v>44809</v>
      </c>
      <c r="C1687" s="325" t="s">
        <v>3297</v>
      </c>
      <c r="D1687" s="303">
        <v>40</v>
      </c>
      <c r="E1687" s="309" t="s">
        <v>1568</v>
      </c>
      <c r="F1687" s="304" t="s">
        <v>3298</v>
      </c>
      <c r="G1687" s="326"/>
      <c r="H1687" s="306" t="s">
        <v>7</v>
      </c>
      <c r="I1687" s="4" t="s">
        <v>99</v>
      </c>
      <c r="J1687" s="26" t="s">
        <v>1455</v>
      </c>
      <c r="K1687" s="282">
        <f t="shared" si="18"/>
        <v>9</v>
      </c>
      <c r="L1687" s="278">
        <f t="shared" si="19"/>
        <v>2022</v>
      </c>
      <c r="M1687" s="282">
        <f t="shared" ca="1" si="20"/>
        <v>23</v>
      </c>
      <c r="N1687" s="282">
        <f>MONTH(Таблица10[[#This Row],[Дата погрузки]])</f>
        <v>9</v>
      </c>
      <c r="O1687" s="278" t="str">
        <f>Таблица10[[#This Row],[плательщик ЖД тариф]]</f>
        <v>ТрансКонтейнер</v>
      </c>
      <c r="P1687" s="278"/>
      <c r="Q1687" s="278"/>
      <c r="R1687" s="278"/>
      <c r="S1687" s="278"/>
      <c r="T1687" s="278"/>
      <c r="U1687" s="278"/>
      <c r="V1687" s="278"/>
      <c r="W1687" s="278"/>
      <c r="X1687" s="278"/>
      <c r="Y1687" s="278"/>
      <c r="Z1687" s="278"/>
    </row>
    <row r="1688" spans="1:26" ht="13.2">
      <c r="A1688" s="317" t="s">
        <v>1589</v>
      </c>
      <c r="B1688" s="301">
        <v>44809</v>
      </c>
      <c r="C1688" s="71" t="s">
        <v>3299</v>
      </c>
      <c r="D1688" s="303">
        <v>40</v>
      </c>
      <c r="E1688" s="309" t="s">
        <v>1568</v>
      </c>
      <c r="F1688" s="314" t="s">
        <v>3295</v>
      </c>
      <c r="G1688" s="310">
        <v>44812</v>
      </c>
      <c r="H1688" s="306" t="s">
        <v>7</v>
      </c>
      <c r="I1688" s="4" t="s">
        <v>99</v>
      </c>
      <c r="J1688" s="26" t="s">
        <v>1455</v>
      </c>
      <c r="K1688" s="282">
        <f t="shared" si="18"/>
        <v>9</v>
      </c>
      <c r="L1688" s="278">
        <f t="shared" si="19"/>
        <v>2022</v>
      </c>
      <c r="M1688" s="282">
        <f t="shared" ca="1" si="20"/>
        <v>3</v>
      </c>
      <c r="N1688" s="282">
        <f>MONTH(Таблица10[[#This Row],[Дата погрузки]])</f>
        <v>9</v>
      </c>
      <c r="O1688" s="278" t="str">
        <f>Таблица10[[#This Row],[плательщик ЖД тариф]]</f>
        <v>ТрансКонтейнер</v>
      </c>
      <c r="P1688" s="278"/>
      <c r="Q1688" s="278"/>
      <c r="R1688" s="278"/>
      <c r="S1688" s="278"/>
      <c r="T1688" s="278"/>
      <c r="U1688" s="278"/>
      <c r="V1688" s="278"/>
      <c r="W1688" s="278"/>
      <c r="X1688" s="278"/>
      <c r="Y1688" s="278"/>
      <c r="Z1688" s="278"/>
    </row>
    <row r="1689" spans="1:26" ht="13.2">
      <c r="A1689" s="72" t="s">
        <v>3300</v>
      </c>
      <c r="B1689" s="301">
        <v>44809</v>
      </c>
      <c r="C1689" s="325" t="s">
        <v>3301</v>
      </c>
      <c r="D1689" s="303">
        <v>40</v>
      </c>
      <c r="E1689" s="309" t="s">
        <v>3302</v>
      </c>
      <c r="F1689" s="314" t="s">
        <v>3268</v>
      </c>
      <c r="G1689" s="281"/>
      <c r="H1689" s="306" t="s">
        <v>7</v>
      </c>
      <c r="I1689" s="4" t="s">
        <v>99</v>
      </c>
      <c r="J1689" s="26" t="s">
        <v>1455</v>
      </c>
      <c r="K1689" s="282">
        <f t="shared" si="18"/>
        <v>9</v>
      </c>
      <c r="L1689" s="278">
        <f t="shared" si="19"/>
        <v>2022</v>
      </c>
      <c r="M1689" s="282">
        <f t="shared" ca="1" si="20"/>
        <v>23</v>
      </c>
      <c r="N1689" s="282">
        <f>MONTH(Таблица10[[#This Row],[Дата погрузки]])</f>
        <v>9</v>
      </c>
      <c r="O1689" s="278" t="str">
        <f>Таблица10[[#This Row],[плательщик ЖД тариф]]</f>
        <v>ТрансКонтейнер</v>
      </c>
      <c r="P1689" s="278"/>
      <c r="Q1689" s="278"/>
      <c r="R1689" s="278"/>
      <c r="S1689" s="278"/>
      <c r="T1689" s="278"/>
      <c r="U1689" s="278"/>
      <c r="V1689" s="278"/>
      <c r="W1689" s="278"/>
      <c r="X1689" s="278"/>
      <c r="Y1689" s="278"/>
      <c r="Z1689" s="278"/>
    </row>
    <row r="1690" spans="1:26" ht="13.2">
      <c r="A1690" s="307" t="s">
        <v>1456</v>
      </c>
      <c r="B1690" s="301">
        <v>44810</v>
      </c>
      <c r="C1690" s="321" t="s">
        <v>3303</v>
      </c>
      <c r="D1690" s="303">
        <v>40</v>
      </c>
      <c r="E1690" s="309" t="s">
        <v>3290</v>
      </c>
      <c r="F1690" s="304" t="s">
        <v>3268</v>
      </c>
      <c r="G1690" s="281"/>
      <c r="H1690" s="306" t="s">
        <v>7</v>
      </c>
      <c r="I1690" s="4" t="s">
        <v>99</v>
      </c>
      <c r="J1690" s="26" t="s">
        <v>1455</v>
      </c>
      <c r="K1690" s="282">
        <f t="shared" si="18"/>
        <v>9</v>
      </c>
      <c r="L1690" s="278">
        <f t="shared" si="19"/>
        <v>2022</v>
      </c>
      <c r="M1690" s="282">
        <f t="shared" ca="1" si="20"/>
        <v>22</v>
      </c>
      <c r="N1690" s="282">
        <f>MONTH(Таблица10[[#This Row],[Дата погрузки]])</f>
        <v>9</v>
      </c>
      <c r="O1690" s="278" t="str">
        <f>Таблица10[[#This Row],[плательщик ЖД тариф]]</f>
        <v>ТрансКонтейнер</v>
      </c>
      <c r="P1690" s="278"/>
      <c r="Q1690" s="278"/>
      <c r="R1690" s="278"/>
      <c r="S1690" s="278"/>
      <c r="T1690" s="278"/>
      <c r="U1690" s="278"/>
      <c r="V1690" s="278"/>
      <c r="W1690" s="278"/>
      <c r="X1690" s="278"/>
      <c r="Y1690" s="278"/>
      <c r="Z1690" s="278"/>
    </row>
    <row r="1691" spans="1:26" ht="13.2">
      <c r="A1691" s="307" t="s">
        <v>1456</v>
      </c>
      <c r="B1691" s="301">
        <v>44810</v>
      </c>
      <c r="C1691" s="321" t="s">
        <v>3304</v>
      </c>
      <c r="D1691" s="303">
        <v>40</v>
      </c>
      <c r="E1691" s="309" t="s">
        <v>1568</v>
      </c>
      <c r="F1691" s="304" t="s">
        <v>3268</v>
      </c>
      <c r="G1691" s="281"/>
      <c r="H1691" s="306" t="s">
        <v>7</v>
      </c>
      <c r="I1691" s="4" t="s">
        <v>99</v>
      </c>
      <c r="J1691" s="26" t="s">
        <v>1455</v>
      </c>
      <c r="K1691" s="282">
        <f t="shared" si="18"/>
        <v>9</v>
      </c>
      <c r="L1691" s="278">
        <f t="shared" si="19"/>
        <v>2022</v>
      </c>
      <c r="M1691" s="282">
        <f t="shared" ca="1" si="20"/>
        <v>22</v>
      </c>
      <c r="N1691" s="282">
        <f>MONTH(Таблица10[[#This Row],[Дата погрузки]])</f>
        <v>9</v>
      </c>
      <c r="O1691" s="278" t="str">
        <f>Таблица10[[#This Row],[плательщик ЖД тариф]]</f>
        <v>ТрансКонтейнер</v>
      </c>
      <c r="P1691" s="278"/>
      <c r="Q1691" s="278"/>
      <c r="R1691" s="278"/>
      <c r="S1691" s="278"/>
      <c r="T1691" s="278"/>
      <c r="U1691" s="278"/>
      <c r="V1691" s="278"/>
      <c r="W1691" s="278"/>
      <c r="X1691" s="278"/>
      <c r="Y1691" s="278"/>
      <c r="Z1691" s="278"/>
    </row>
    <row r="1692" spans="1:26" ht="13.2">
      <c r="A1692" s="307" t="s">
        <v>1456</v>
      </c>
      <c r="B1692" s="301">
        <v>44810</v>
      </c>
      <c r="C1692" s="321" t="s">
        <v>3305</v>
      </c>
      <c r="D1692" s="303">
        <v>40</v>
      </c>
      <c r="E1692" s="309" t="s">
        <v>7</v>
      </c>
      <c r="F1692" s="304" t="s">
        <v>3291</v>
      </c>
      <c r="G1692" s="281"/>
      <c r="H1692" s="306" t="s">
        <v>7</v>
      </c>
      <c r="I1692" s="4" t="s">
        <v>99</v>
      </c>
      <c r="J1692" s="26" t="s">
        <v>1455</v>
      </c>
      <c r="K1692" s="282">
        <f t="shared" si="18"/>
        <v>9</v>
      </c>
      <c r="L1692" s="278">
        <f t="shared" si="19"/>
        <v>2022</v>
      </c>
      <c r="M1692" s="282">
        <f t="shared" ca="1" si="20"/>
        <v>22</v>
      </c>
      <c r="N1692" s="282">
        <f>MONTH(Таблица10[[#This Row],[Дата погрузки]])</f>
        <v>9</v>
      </c>
      <c r="O1692" s="278" t="str">
        <f>Таблица10[[#This Row],[плательщик ЖД тариф]]</f>
        <v>ТрансКонтейнер</v>
      </c>
      <c r="P1692" s="278"/>
      <c r="Q1692" s="278"/>
      <c r="R1692" s="278"/>
      <c r="S1692" s="278"/>
      <c r="T1692" s="278"/>
      <c r="U1692" s="278"/>
      <c r="V1692" s="278"/>
      <c r="W1692" s="278"/>
      <c r="X1692" s="278"/>
      <c r="Y1692" s="278"/>
      <c r="Z1692" s="278"/>
    </row>
    <row r="1693" spans="1:26" ht="13.8">
      <c r="A1693" s="317" t="s">
        <v>1589</v>
      </c>
      <c r="B1693" s="301">
        <v>44811</v>
      </c>
      <c r="C1693" s="327" t="s">
        <v>3306</v>
      </c>
      <c r="D1693" s="303">
        <v>40</v>
      </c>
      <c r="E1693" s="328" t="s">
        <v>1568</v>
      </c>
      <c r="F1693" s="314" t="s">
        <v>3278</v>
      </c>
      <c r="G1693" s="281"/>
      <c r="H1693" s="306" t="s">
        <v>7</v>
      </c>
      <c r="I1693" s="4" t="s">
        <v>99</v>
      </c>
      <c r="J1693" s="26" t="s">
        <v>1455</v>
      </c>
      <c r="K1693" s="282">
        <f t="shared" si="18"/>
        <v>9</v>
      </c>
      <c r="L1693" s="278">
        <f t="shared" si="19"/>
        <v>2022</v>
      </c>
      <c r="M1693" s="282">
        <f t="shared" ca="1" si="20"/>
        <v>21</v>
      </c>
      <c r="N1693" s="282">
        <f>MONTH(Таблица10[[#This Row],[Дата погрузки]])</f>
        <v>9</v>
      </c>
      <c r="O1693" s="278" t="str">
        <f>Таблица10[[#This Row],[плательщик ЖД тариф]]</f>
        <v>ТрансКонтейнер</v>
      </c>
      <c r="P1693" s="278"/>
      <c r="Q1693" s="278"/>
      <c r="R1693" s="278"/>
      <c r="S1693" s="278"/>
      <c r="T1693" s="278"/>
      <c r="U1693" s="278"/>
      <c r="V1693" s="278"/>
      <c r="W1693" s="278"/>
      <c r="X1693" s="278"/>
      <c r="Y1693" s="278"/>
      <c r="Z1693" s="278"/>
    </row>
    <row r="1694" spans="1:26" ht="13.8">
      <c r="A1694" s="317" t="s">
        <v>1589</v>
      </c>
      <c r="B1694" s="301">
        <v>44811</v>
      </c>
      <c r="C1694" s="329" t="s">
        <v>3307</v>
      </c>
      <c r="D1694" s="303">
        <v>40</v>
      </c>
      <c r="E1694" s="328" t="s">
        <v>1568</v>
      </c>
      <c r="F1694" s="314" t="s">
        <v>3271</v>
      </c>
      <c r="G1694" s="281"/>
      <c r="H1694" s="306" t="s">
        <v>7</v>
      </c>
      <c r="I1694" s="4" t="s">
        <v>99</v>
      </c>
      <c r="J1694" s="26" t="s">
        <v>1455</v>
      </c>
      <c r="K1694" s="282">
        <f t="shared" si="18"/>
        <v>9</v>
      </c>
      <c r="L1694" s="278">
        <f t="shared" si="19"/>
        <v>2022</v>
      </c>
      <c r="M1694" s="282">
        <f t="shared" ca="1" si="20"/>
        <v>21</v>
      </c>
      <c r="N1694" s="282">
        <f>MONTH(Таблица10[[#This Row],[Дата погрузки]])</f>
        <v>9</v>
      </c>
      <c r="O1694" s="278" t="str">
        <f>Таблица10[[#This Row],[плательщик ЖД тариф]]</f>
        <v>ТрансКонтейнер</v>
      </c>
      <c r="P1694" s="278"/>
      <c r="Q1694" s="278"/>
      <c r="R1694" s="278"/>
      <c r="S1694" s="278"/>
      <c r="T1694" s="278"/>
      <c r="U1694" s="278"/>
      <c r="V1694" s="278"/>
      <c r="W1694" s="278"/>
      <c r="X1694" s="278"/>
      <c r="Y1694" s="278"/>
      <c r="Z1694" s="278"/>
    </row>
    <row r="1695" spans="1:26" ht="13.2">
      <c r="A1695" s="318" t="s">
        <v>1471</v>
      </c>
      <c r="B1695" s="301">
        <v>44811</v>
      </c>
      <c r="C1695" s="329" t="s">
        <v>3308</v>
      </c>
      <c r="D1695" s="303">
        <v>40</v>
      </c>
      <c r="E1695" s="309" t="s">
        <v>32</v>
      </c>
      <c r="F1695" s="314" t="s">
        <v>3282</v>
      </c>
      <c r="G1695" s="281"/>
      <c r="H1695" s="306" t="s">
        <v>7</v>
      </c>
      <c r="I1695" s="4" t="s">
        <v>99</v>
      </c>
      <c r="J1695" s="26" t="s">
        <v>1455</v>
      </c>
      <c r="K1695" s="282">
        <f t="shared" si="18"/>
        <v>9</v>
      </c>
      <c r="L1695" s="278">
        <f t="shared" si="19"/>
        <v>2022</v>
      </c>
      <c r="M1695" s="282">
        <f t="shared" ca="1" si="20"/>
        <v>21</v>
      </c>
      <c r="N1695" s="282">
        <f>MONTH(Таблица10[[#This Row],[Дата погрузки]])</f>
        <v>9</v>
      </c>
      <c r="O1695" s="278" t="str">
        <f>Таблица10[[#This Row],[плательщик ЖД тариф]]</f>
        <v>ТрансКонтейнер</v>
      </c>
      <c r="P1695" s="278"/>
      <c r="Q1695" s="278"/>
      <c r="R1695" s="278"/>
      <c r="S1695" s="278"/>
      <c r="T1695" s="278"/>
      <c r="U1695" s="278"/>
      <c r="V1695" s="278"/>
      <c r="W1695" s="278"/>
      <c r="X1695" s="278"/>
      <c r="Y1695" s="278"/>
      <c r="Z1695" s="278"/>
    </row>
    <row r="1696" spans="1:26" ht="13.2">
      <c r="A1696" s="307" t="s">
        <v>1456</v>
      </c>
      <c r="B1696" s="301">
        <v>44811</v>
      </c>
      <c r="C1696" s="329" t="s">
        <v>3309</v>
      </c>
      <c r="D1696" s="303">
        <v>40</v>
      </c>
      <c r="E1696" s="309" t="s">
        <v>7</v>
      </c>
      <c r="F1696" s="304" t="s">
        <v>3268</v>
      </c>
      <c r="G1696" s="281"/>
      <c r="H1696" s="306" t="s">
        <v>7</v>
      </c>
      <c r="I1696" s="4" t="s">
        <v>99</v>
      </c>
      <c r="J1696" s="26" t="s">
        <v>1455</v>
      </c>
      <c r="K1696" s="282">
        <f t="shared" si="18"/>
        <v>9</v>
      </c>
      <c r="L1696" s="278">
        <f t="shared" si="19"/>
        <v>2022</v>
      </c>
      <c r="M1696" s="282">
        <f t="shared" ca="1" si="20"/>
        <v>21</v>
      </c>
      <c r="N1696" s="282">
        <f>MONTH(Таблица10[[#This Row],[Дата погрузки]])</f>
        <v>9</v>
      </c>
      <c r="O1696" s="278" t="str">
        <f>Таблица10[[#This Row],[плательщик ЖД тариф]]</f>
        <v>ТрансКонтейнер</v>
      </c>
      <c r="P1696" s="278"/>
      <c r="Q1696" s="278"/>
      <c r="R1696" s="278"/>
      <c r="S1696" s="278"/>
      <c r="T1696" s="278"/>
      <c r="U1696" s="278"/>
      <c r="V1696" s="278"/>
      <c r="W1696" s="278"/>
      <c r="X1696" s="278"/>
      <c r="Y1696" s="278"/>
      <c r="Z1696" s="278"/>
    </row>
    <row r="1697" spans="1:26" ht="13.2">
      <c r="A1697" s="307" t="s">
        <v>1456</v>
      </c>
      <c r="B1697" s="301">
        <v>44811</v>
      </c>
      <c r="C1697" s="330" t="s">
        <v>3310</v>
      </c>
      <c r="D1697" s="303">
        <v>40</v>
      </c>
      <c r="E1697" s="309" t="s">
        <v>1704</v>
      </c>
      <c r="F1697" s="304" t="s">
        <v>3268</v>
      </c>
      <c r="G1697" s="281"/>
      <c r="H1697" s="306" t="s">
        <v>7</v>
      </c>
      <c r="I1697" s="4" t="s">
        <v>99</v>
      </c>
      <c r="J1697" s="26" t="s">
        <v>1455</v>
      </c>
      <c r="K1697" s="282">
        <f t="shared" si="18"/>
        <v>9</v>
      </c>
      <c r="L1697" s="278">
        <f t="shared" si="19"/>
        <v>2022</v>
      </c>
      <c r="M1697" s="282">
        <f t="shared" ca="1" si="20"/>
        <v>21</v>
      </c>
      <c r="N1697" s="282">
        <f>MONTH(Таблица10[[#This Row],[Дата погрузки]])</f>
        <v>9</v>
      </c>
      <c r="O1697" s="278" t="str">
        <f>Таблица10[[#This Row],[плательщик ЖД тариф]]</f>
        <v>ТрансКонтейнер</v>
      </c>
      <c r="P1697" s="278"/>
      <c r="Q1697" s="278"/>
      <c r="R1697" s="278"/>
      <c r="S1697" s="278"/>
      <c r="T1697" s="278"/>
      <c r="U1697" s="278"/>
      <c r="V1697" s="278"/>
      <c r="W1697" s="278"/>
      <c r="X1697" s="278"/>
      <c r="Y1697" s="278"/>
      <c r="Z1697" s="278"/>
    </row>
    <row r="1698" spans="1:26" ht="13.2">
      <c r="A1698" s="311" t="s">
        <v>1497</v>
      </c>
      <c r="B1698" s="301">
        <v>44811</v>
      </c>
      <c r="C1698" s="330" t="s">
        <v>3311</v>
      </c>
      <c r="D1698" s="303">
        <v>40</v>
      </c>
      <c r="E1698" s="309" t="s">
        <v>32</v>
      </c>
      <c r="F1698" s="304" t="s">
        <v>3312</v>
      </c>
      <c r="G1698" s="281"/>
      <c r="H1698" s="306" t="s">
        <v>7</v>
      </c>
      <c r="I1698" s="4" t="s">
        <v>99</v>
      </c>
      <c r="J1698" s="26" t="s">
        <v>1455</v>
      </c>
      <c r="K1698" s="282">
        <f t="shared" si="18"/>
        <v>9</v>
      </c>
      <c r="L1698" s="278">
        <f t="shared" si="19"/>
        <v>2022</v>
      </c>
      <c r="M1698" s="282">
        <f t="shared" ca="1" si="20"/>
        <v>21</v>
      </c>
      <c r="N1698" s="282">
        <f>MONTH(Таблица10[[#This Row],[Дата погрузки]])</f>
        <v>9</v>
      </c>
      <c r="O1698" s="278" t="str">
        <f>Таблица10[[#This Row],[плательщик ЖД тариф]]</f>
        <v>ТрансКонтейнер</v>
      </c>
      <c r="P1698" s="278"/>
      <c r="Q1698" s="278"/>
      <c r="R1698" s="278"/>
      <c r="S1698" s="278"/>
      <c r="T1698" s="278"/>
      <c r="U1698" s="278"/>
      <c r="V1698" s="278"/>
      <c r="W1698" s="278"/>
      <c r="X1698" s="278"/>
      <c r="Y1698" s="278"/>
      <c r="Z1698" s="278"/>
    </row>
    <row r="1699" spans="1:26" ht="13.2">
      <c r="A1699" s="320" t="s">
        <v>1934</v>
      </c>
      <c r="B1699" s="301">
        <v>44811</v>
      </c>
      <c r="C1699" s="329" t="s">
        <v>3313</v>
      </c>
      <c r="D1699" s="303">
        <v>40</v>
      </c>
      <c r="E1699" s="309" t="s">
        <v>3302</v>
      </c>
      <c r="F1699" s="314"/>
      <c r="G1699" s="281"/>
      <c r="H1699" s="306" t="s">
        <v>7</v>
      </c>
      <c r="I1699" s="4" t="s">
        <v>99</v>
      </c>
      <c r="J1699" s="26" t="s">
        <v>1455</v>
      </c>
      <c r="K1699" s="282">
        <f t="shared" si="18"/>
        <v>9</v>
      </c>
      <c r="L1699" s="278">
        <f t="shared" si="19"/>
        <v>2022</v>
      </c>
      <c r="M1699" s="282">
        <f t="shared" ca="1" si="20"/>
        <v>21</v>
      </c>
      <c r="N1699" s="282">
        <f>MONTH(Таблица10[[#This Row],[Дата погрузки]])</f>
        <v>9</v>
      </c>
      <c r="O1699" s="278" t="str">
        <f>Таблица10[[#This Row],[плательщик ЖД тариф]]</f>
        <v>ТрансКонтейнер</v>
      </c>
      <c r="P1699" s="278"/>
      <c r="Q1699" s="278"/>
      <c r="R1699" s="278"/>
      <c r="S1699" s="278"/>
      <c r="T1699" s="278"/>
      <c r="U1699" s="278"/>
      <c r="V1699" s="278"/>
      <c r="W1699" s="278"/>
      <c r="X1699" s="278"/>
      <c r="Y1699" s="278"/>
      <c r="Z1699" s="278"/>
    </row>
    <row r="1700" spans="1:26" ht="13.2">
      <c r="A1700" s="307" t="s">
        <v>1456</v>
      </c>
      <c r="B1700" s="301">
        <v>44811</v>
      </c>
      <c r="C1700" s="330" t="s">
        <v>3314</v>
      </c>
      <c r="D1700" s="303">
        <v>40</v>
      </c>
      <c r="E1700" s="309" t="s">
        <v>3302</v>
      </c>
      <c r="F1700" s="314" t="s">
        <v>3291</v>
      </c>
      <c r="G1700" s="281"/>
      <c r="H1700" s="306" t="s">
        <v>7</v>
      </c>
      <c r="I1700" s="4" t="s">
        <v>99</v>
      </c>
      <c r="J1700" s="26" t="s">
        <v>1455</v>
      </c>
      <c r="K1700" s="282">
        <f t="shared" si="18"/>
        <v>9</v>
      </c>
      <c r="L1700" s="278">
        <f t="shared" si="19"/>
        <v>2022</v>
      </c>
      <c r="M1700" s="282">
        <f t="shared" ca="1" si="20"/>
        <v>21</v>
      </c>
      <c r="N1700" s="282">
        <f>MONTH(Таблица10[[#This Row],[Дата погрузки]])</f>
        <v>9</v>
      </c>
      <c r="O1700" s="278" t="str">
        <f>Таблица10[[#This Row],[плательщик ЖД тариф]]</f>
        <v>ТрансКонтейнер</v>
      </c>
      <c r="P1700" s="278"/>
      <c r="Q1700" s="278"/>
      <c r="R1700" s="278"/>
      <c r="S1700" s="278"/>
      <c r="T1700" s="278"/>
      <c r="U1700" s="278"/>
      <c r="V1700" s="278"/>
      <c r="W1700" s="278"/>
      <c r="X1700" s="278"/>
      <c r="Y1700" s="278"/>
      <c r="Z1700" s="278"/>
    </row>
    <row r="1701" spans="1:26" ht="13.2">
      <c r="A1701" s="307" t="s">
        <v>1456</v>
      </c>
      <c r="B1701" s="301">
        <v>44811</v>
      </c>
      <c r="C1701" s="330" t="s">
        <v>3315</v>
      </c>
      <c r="D1701" s="303">
        <v>40</v>
      </c>
      <c r="E1701" s="309" t="s">
        <v>1568</v>
      </c>
      <c r="F1701" s="314" t="s">
        <v>3291</v>
      </c>
      <c r="G1701" s="281"/>
      <c r="H1701" s="306" t="s">
        <v>7</v>
      </c>
      <c r="I1701" s="4" t="s">
        <v>99</v>
      </c>
      <c r="J1701" s="26" t="s">
        <v>1455</v>
      </c>
      <c r="K1701" s="282">
        <f t="shared" si="18"/>
        <v>9</v>
      </c>
      <c r="L1701" s="278">
        <f t="shared" si="19"/>
        <v>2022</v>
      </c>
      <c r="M1701" s="282">
        <f t="shared" ca="1" si="20"/>
        <v>21</v>
      </c>
      <c r="N1701" s="282">
        <f>MONTH(Таблица10[[#This Row],[Дата погрузки]])</f>
        <v>9</v>
      </c>
      <c r="O1701" s="278" t="str">
        <f>Таблица10[[#This Row],[плательщик ЖД тариф]]</f>
        <v>ТрансКонтейнер</v>
      </c>
      <c r="P1701" s="278"/>
      <c r="Q1701" s="278"/>
      <c r="R1701" s="278"/>
      <c r="S1701" s="278"/>
      <c r="T1701" s="278"/>
      <c r="U1701" s="278"/>
      <c r="V1701" s="278"/>
      <c r="W1701" s="278"/>
      <c r="X1701" s="278"/>
      <c r="Y1701" s="278"/>
      <c r="Z1701" s="278"/>
    </row>
    <row r="1702" spans="1:26" ht="13.2">
      <c r="A1702" s="320" t="s">
        <v>1934</v>
      </c>
      <c r="B1702" s="301">
        <v>44812</v>
      </c>
      <c r="C1702" s="329" t="s">
        <v>3316</v>
      </c>
      <c r="D1702" s="303">
        <v>40</v>
      </c>
      <c r="E1702" s="309" t="s">
        <v>3317</v>
      </c>
      <c r="F1702" s="314"/>
      <c r="G1702" s="281"/>
      <c r="H1702" s="306" t="s">
        <v>7</v>
      </c>
      <c r="I1702" s="4" t="s">
        <v>99</v>
      </c>
      <c r="J1702" s="26" t="s">
        <v>1455</v>
      </c>
      <c r="K1702" s="282">
        <f t="shared" si="18"/>
        <v>9</v>
      </c>
      <c r="L1702" s="278">
        <f t="shared" si="19"/>
        <v>2022</v>
      </c>
      <c r="M1702" s="282">
        <f t="shared" ca="1" si="20"/>
        <v>20</v>
      </c>
      <c r="N1702" s="282">
        <f>MONTH(Таблица10[[#This Row],[Дата погрузки]])</f>
        <v>9</v>
      </c>
      <c r="O1702" s="278" t="str">
        <f>Таблица10[[#This Row],[плательщик ЖД тариф]]</f>
        <v>ТрансКонтейнер</v>
      </c>
      <c r="P1702" s="278"/>
      <c r="Q1702" s="278"/>
      <c r="R1702" s="278"/>
      <c r="S1702" s="278"/>
      <c r="T1702" s="278"/>
      <c r="U1702" s="278"/>
      <c r="V1702" s="278"/>
      <c r="W1702" s="278"/>
      <c r="X1702" s="278"/>
      <c r="Y1702" s="278"/>
      <c r="Z1702" s="278"/>
    </row>
    <row r="1703" spans="1:26" ht="13.8">
      <c r="A1703" s="307" t="s">
        <v>1456</v>
      </c>
      <c r="B1703" s="301">
        <v>44812</v>
      </c>
      <c r="C1703" s="329" t="s">
        <v>3318</v>
      </c>
      <c r="D1703" s="303">
        <v>40</v>
      </c>
      <c r="E1703" s="328" t="s">
        <v>1568</v>
      </c>
      <c r="F1703" s="314" t="s">
        <v>3291</v>
      </c>
      <c r="G1703" s="281"/>
      <c r="H1703" s="306" t="s">
        <v>7</v>
      </c>
      <c r="I1703" s="4" t="s">
        <v>99</v>
      </c>
      <c r="J1703" s="26" t="s">
        <v>1455</v>
      </c>
      <c r="K1703" s="282">
        <f t="shared" si="18"/>
        <v>9</v>
      </c>
      <c r="L1703" s="278">
        <f t="shared" si="19"/>
        <v>2022</v>
      </c>
      <c r="M1703" s="282">
        <f t="shared" ca="1" si="20"/>
        <v>20</v>
      </c>
      <c r="N1703" s="282">
        <f>MONTH(Таблица10[[#This Row],[Дата погрузки]])</f>
        <v>9</v>
      </c>
      <c r="O1703" s="278" t="str">
        <f>Таблица10[[#This Row],[плательщик ЖД тариф]]</f>
        <v>ТрансКонтейнер</v>
      </c>
      <c r="P1703" s="278"/>
      <c r="Q1703" s="278"/>
      <c r="R1703" s="278"/>
      <c r="S1703" s="278"/>
      <c r="T1703" s="278"/>
      <c r="U1703" s="278"/>
      <c r="V1703" s="278"/>
      <c r="W1703" s="278"/>
      <c r="X1703" s="278"/>
      <c r="Y1703" s="278"/>
      <c r="Z1703" s="278"/>
    </row>
    <row r="1704" spans="1:26" ht="13.8">
      <c r="A1704" s="317" t="s">
        <v>1589</v>
      </c>
      <c r="B1704" s="301">
        <v>44813</v>
      </c>
      <c r="C1704" s="323" t="s">
        <v>3319</v>
      </c>
      <c r="D1704" s="303">
        <v>40</v>
      </c>
      <c r="E1704" s="328" t="s">
        <v>1568</v>
      </c>
      <c r="F1704" s="314" t="s">
        <v>3295</v>
      </c>
      <c r="G1704" s="281"/>
      <c r="H1704" s="306" t="s">
        <v>7</v>
      </c>
      <c r="I1704" s="4" t="s">
        <v>99</v>
      </c>
      <c r="J1704" s="26" t="s">
        <v>1455</v>
      </c>
      <c r="K1704" s="282">
        <f t="shared" si="18"/>
        <v>9</v>
      </c>
      <c r="L1704" s="278">
        <f t="shared" si="19"/>
        <v>2022</v>
      </c>
      <c r="M1704" s="282">
        <f t="shared" ca="1" si="20"/>
        <v>19</v>
      </c>
      <c r="N1704" s="282">
        <f>MONTH(Таблица10[[#This Row],[Дата погрузки]])</f>
        <v>9</v>
      </c>
      <c r="O1704" s="278" t="str">
        <f>Таблица10[[#This Row],[плательщик ЖД тариф]]</f>
        <v>ТрансКонтейнер</v>
      </c>
      <c r="P1704" s="278"/>
      <c r="Q1704" s="278"/>
      <c r="R1704" s="278"/>
      <c r="S1704" s="278"/>
      <c r="T1704" s="278"/>
      <c r="U1704" s="278"/>
      <c r="V1704" s="278"/>
      <c r="W1704" s="278"/>
      <c r="X1704" s="278"/>
      <c r="Y1704" s="278"/>
      <c r="Z1704" s="278"/>
    </row>
    <row r="1705" spans="1:26" ht="13.8">
      <c r="A1705" s="311" t="s">
        <v>1497</v>
      </c>
      <c r="B1705" s="301">
        <v>44813</v>
      </c>
      <c r="C1705" s="323" t="s">
        <v>3320</v>
      </c>
      <c r="D1705" s="303">
        <v>40</v>
      </c>
      <c r="E1705" s="328" t="s">
        <v>1568</v>
      </c>
      <c r="F1705" s="304" t="s">
        <v>3271</v>
      </c>
      <c r="G1705" s="281"/>
      <c r="H1705" s="306" t="s">
        <v>7</v>
      </c>
      <c r="I1705" s="4" t="s">
        <v>99</v>
      </c>
      <c r="J1705" s="26" t="s">
        <v>1455</v>
      </c>
      <c r="K1705" s="282">
        <f t="shared" si="18"/>
        <v>9</v>
      </c>
      <c r="L1705" s="278">
        <f t="shared" si="19"/>
        <v>2022</v>
      </c>
      <c r="M1705" s="282">
        <f t="shared" ca="1" si="20"/>
        <v>19</v>
      </c>
      <c r="N1705" s="282">
        <f>MONTH(Таблица10[[#This Row],[Дата погрузки]])</f>
        <v>9</v>
      </c>
      <c r="O1705" s="278" t="str">
        <f>Таблица10[[#This Row],[плательщик ЖД тариф]]</f>
        <v>ТрансКонтейнер</v>
      </c>
      <c r="P1705" s="278"/>
      <c r="Q1705" s="278"/>
      <c r="R1705" s="278"/>
      <c r="S1705" s="278"/>
      <c r="T1705" s="278"/>
      <c r="U1705" s="278"/>
      <c r="V1705" s="278"/>
      <c r="W1705" s="278"/>
      <c r="X1705" s="278"/>
      <c r="Y1705" s="278"/>
      <c r="Z1705" s="278"/>
    </row>
    <row r="1706" spans="1:26" ht="13.8">
      <c r="A1706" s="320" t="s">
        <v>1934</v>
      </c>
      <c r="B1706" s="301">
        <v>44813</v>
      </c>
      <c r="C1706" s="319" t="s">
        <v>3321</v>
      </c>
      <c r="D1706" s="303">
        <v>40</v>
      </c>
      <c r="E1706" s="328" t="s">
        <v>1568</v>
      </c>
      <c r="F1706" s="314"/>
      <c r="G1706" s="281"/>
      <c r="H1706" s="306" t="s">
        <v>7</v>
      </c>
      <c r="I1706" s="4" t="s">
        <v>99</v>
      </c>
      <c r="J1706" s="26" t="s">
        <v>1455</v>
      </c>
      <c r="K1706" s="282">
        <f t="shared" si="18"/>
        <v>9</v>
      </c>
      <c r="L1706" s="278">
        <f t="shared" si="19"/>
        <v>2022</v>
      </c>
      <c r="M1706" s="282">
        <f t="shared" ca="1" si="20"/>
        <v>19</v>
      </c>
      <c r="N1706" s="282">
        <f>MONTH(Таблица10[[#This Row],[Дата погрузки]])</f>
        <v>9</v>
      </c>
      <c r="O1706" s="278" t="str">
        <f>Таблица10[[#This Row],[плательщик ЖД тариф]]</f>
        <v>ТрансКонтейнер</v>
      </c>
      <c r="P1706" s="278"/>
      <c r="Q1706" s="278"/>
      <c r="R1706" s="278"/>
      <c r="S1706" s="278"/>
      <c r="T1706" s="278"/>
      <c r="U1706" s="278"/>
      <c r="V1706" s="278"/>
      <c r="W1706" s="278"/>
      <c r="X1706" s="278"/>
      <c r="Y1706" s="278"/>
      <c r="Z1706" s="278"/>
    </row>
    <row r="1707" spans="1:26" ht="13.8">
      <c r="A1707" s="318" t="s">
        <v>1471</v>
      </c>
      <c r="B1707" s="301">
        <v>44813</v>
      </c>
      <c r="C1707" s="323" t="s">
        <v>3322</v>
      </c>
      <c r="D1707" s="303">
        <v>40</v>
      </c>
      <c r="E1707" s="328" t="s">
        <v>1568</v>
      </c>
      <c r="F1707" s="314" t="s">
        <v>3271</v>
      </c>
      <c r="G1707" s="281"/>
      <c r="H1707" s="306" t="s">
        <v>7</v>
      </c>
      <c r="I1707" s="4" t="s">
        <v>99</v>
      </c>
      <c r="J1707" s="26" t="s">
        <v>1455</v>
      </c>
      <c r="K1707" s="282">
        <f t="shared" si="18"/>
        <v>9</v>
      </c>
      <c r="L1707" s="278">
        <f t="shared" si="19"/>
        <v>2022</v>
      </c>
      <c r="M1707" s="282">
        <f t="shared" ca="1" si="20"/>
        <v>19</v>
      </c>
      <c r="N1707" s="282">
        <f>MONTH(Таблица10[[#This Row],[Дата погрузки]])</f>
        <v>9</v>
      </c>
      <c r="O1707" s="278" t="str">
        <f>Таблица10[[#This Row],[плательщик ЖД тариф]]</f>
        <v>ТрансКонтейнер</v>
      </c>
      <c r="P1707" s="278"/>
      <c r="Q1707" s="278"/>
      <c r="R1707" s="278"/>
      <c r="S1707" s="278"/>
      <c r="T1707" s="278"/>
      <c r="U1707" s="278"/>
      <c r="V1707" s="278"/>
      <c r="W1707" s="278"/>
      <c r="X1707" s="278"/>
      <c r="Y1707" s="278"/>
      <c r="Z1707" s="278"/>
    </row>
    <row r="1708" spans="1:26" ht="13.2">
      <c r="A1708" s="307" t="s">
        <v>1456</v>
      </c>
      <c r="B1708" s="301">
        <v>44813</v>
      </c>
      <c r="C1708" s="319" t="s">
        <v>3323</v>
      </c>
      <c r="D1708" s="303">
        <v>40</v>
      </c>
      <c r="E1708" s="309" t="s">
        <v>1704</v>
      </c>
      <c r="F1708" s="314" t="s">
        <v>3268</v>
      </c>
      <c r="G1708" s="281"/>
      <c r="H1708" s="306" t="s">
        <v>7</v>
      </c>
      <c r="I1708" s="4" t="s">
        <v>99</v>
      </c>
      <c r="J1708" s="26" t="s">
        <v>1455</v>
      </c>
      <c r="K1708" s="282">
        <f t="shared" si="18"/>
        <v>9</v>
      </c>
      <c r="L1708" s="278">
        <f t="shared" si="19"/>
        <v>2022</v>
      </c>
      <c r="M1708" s="282">
        <f t="shared" ca="1" si="20"/>
        <v>19</v>
      </c>
      <c r="N1708" s="282">
        <f>MONTH(Таблица10[[#This Row],[Дата погрузки]])</f>
        <v>9</v>
      </c>
      <c r="O1708" s="278" t="str">
        <f>Таблица10[[#This Row],[плательщик ЖД тариф]]</f>
        <v>ТрансКонтейнер</v>
      </c>
      <c r="P1708" s="278"/>
      <c r="Q1708" s="278"/>
      <c r="R1708" s="278"/>
      <c r="S1708" s="278"/>
      <c r="T1708" s="278"/>
      <c r="U1708" s="278"/>
      <c r="V1708" s="278"/>
      <c r="W1708" s="278"/>
      <c r="X1708" s="278"/>
      <c r="Y1708" s="278"/>
      <c r="Z1708" s="278"/>
    </row>
    <row r="1709" spans="1:26" ht="13.2">
      <c r="A1709" s="307" t="s">
        <v>1456</v>
      </c>
      <c r="B1709" s="301">
        <v>44813</v>
      </c>
      <c r="C1709" s="319" t="s">
        <v>3324</v>
      </c>
      <c r="D1709" s="303">
        <v>40</v>
      </c>
      <c r="E1709" s="309" t="s">
        <v>1704</v>
      </c>
      <c r="F1709" s="314" t="s">
        <v>3268</v>
      </c>
      <c r="G1709" s="281"/>
      <c r="H1709" s="306" t="s">
        <v>7</v>
      </c>
      <c r="I1709" s="4" t="s">
        <v>99</v>
      </c>
      <c r="J1709" s="26" t="s">
        <v>1455</v>
      </c>
      <c r="K1709" s="282">
        <f t="shared" si="18"/>
        <v>9</v>
      </c>
      <c r="L1709" s="278">
        <f t="shared" si="19"/>
        <v>2022</v>
      </c>
      <c r="M1709" s="282">
        <f t="shared" ca="1" si="20"/>
        <v>19</v>
      </c>
      <c r="N1709" s="282">
        <f>MONTH(Таблица10[[#This Row],[Дата погрузки]])</f>
        <v>9</v>
      </c>
      <c r="O1709" s="278" t="str">
        <f>Таблица10[[#This Row],[плательщик ЖД тариф]]</f>
        <v>ТрансКонтейнер</v>
      </c>
      <c r="P1709" s="278"/>
      <c r="Q1709" s="278"/>
      <c r="R1709" s="278"/>
      <c r="S1709" s="278"/>
      <c r="T1709" s="278"/>
      <c r="U1709" s="278"/>
      <c r="V1709" s="278"/>
      <c r="W1709" s="278"/>
      <c r="X1709" s="278"/>
      <c r="Y1709" s="278"/>
      <c r="Z1709" s="278"/>
    </row>
    <row r="1710" spans="1:26" ht="13.8">
      <c r="A1710" s="318" t="s">
        <v>1452</v>
      </c>
      <c r="B1710" s="331">
        <v>44813</v>
      </c>
      <c r="C1710" s="332" t="s">
        <v>3325</v>
      </c>
      <c r="D1710" s="333">
        <v>40</v>
      </c>
      <c r="E1710" s="334" t="s">
        <v>1568</v>
      </c>
      <c r="F1710" s="335" t="s">
        <v>3326</v>
      </c>
      <c r="G1710" s="281"/>
      <c r="H1710" s="306" t="s">
        <v>7</v>
      </c>
      <c r="I1710" s="4" t="s">
        <v>99</v>
      </c>
      <c r="J1710" s="26" t="s">
        <v>1455</v>
      </c>
      <c r="K1710" s="282">
        <f t="shared" si="18"/>
        <v>9</v>
      </c>
      <c r="L1710" s="278">
        <f t="shared" si="19"/>
        <v>2022</v>
      </c>
      <c r="M1710" s="282">
        <f t="shared" ca="1" si="20"/>
        <v>19</v>
      </c>
      <c r="N1710" s="282">
        <f>MONTH(Таблица10[[#This Row],[Дата погрузки]])</f>
        <v>9</v>
      </c>
      <c r="O1710" s="278" t="str">
        <f>Таблица10[[#This Row],[плательщик ЖД тариф]]</f>
        <v>ТрансКонтейнер</v>
      </c>
      <c r="P1710" s="278"/>
      <c r="Q1710" s="278"/>
      <c r="R1710" s="278"/>
      <c r="S1710" s="278"/>
      <c r="T1710" s="278"/>
      <c r="U1710" s="278"/>
      <c r="V1710" s="278"/>
      <c r="W1710" s="278"/>
      <c r="X1710" s="278"/>
      <c r="Y1710" s="278"/>
      <c r="Z1710" s="278"/>
    </row>
    <row r="1711" spans="1:26" ht="13.8">
      <c r="A1711" s="313" t="s">
        <v>1466</v>
      </c>
      <c r="B1711" s="301">
        <v>44813</v>
      </c>
      <c r="C1711" s="319" t="s">
        <v>3327</v>
      </c>
      <c r="D1711" s="303">
        <v>40</v>
      </c>
      <c r="E1711" s="328" t="s">
        <v>1568</v>
      </c>
      <c r="F1711" s="314"/>
      <c r="G1711" s="281"/>
      <c r="H1711" s="306" t="s">
        <v>7</v>
      </c>
      <c r="I1711" s="4" t="s">
        <v>99</v>
      </c>
      <c r="J1711" s="26" t="s">
        <v>1455</v>
      </c>
      <c r="K1711" s="282">
        <f t="shared" si="18"/>
        <v>9</v>
      </c>
      <c r="L1711" s="278">
        <f t="shared" si="19"/>
        <v>2022</v>
      </c>
      <c r="M1711" s="282">
        <f t="shared" ca="1" si="20"/>
        <v>19</v>
      </c>
      <c r="N1711" s="282">
        <f>MONTH(Таблица10[[#This Row],[Дата погрузки]])</f>
        <v>9</v>
      </c>
      <c r="O1711" s="278" t="str">
        <f>Таблица10[[#This Row],[плательщик ЖД тариф]]</f>
        <v>ТрансКонтейнер</v>
      </c>
      <c r="P1711" s="278"/>
      <c r="Q1711" s="278"/>
      <c r="R1711" s="278"/>
      <c r="S1711" s="278"/>
      <c r="T1711" s="278"/>
      <c r="U1711" s="278"/>
      <c r="V1711" s="278"/>
      <c r="W1711" s="278"/>
      <c r="X1711" s="278"/>
      <c r="Y1711" s="278"/>
      <c r="Z1711" s="278"/>
    </row>
    <row r="1712" spans="1:26" ht="13.8">
      <c r="A1712" s="313" t="s">
        <v>1466</v>
      </c>
      <c r="B1712" s="301">
        <v>44813</v>
      </c>
      <c r="C1712" s="329" t="s">
        <v>3328</v>
      </c>
      <c r="D1712" s="303">
        <v>40</v>
      </c>
      <c r="E1712" s="328" t="s">
        <v>1568</v>
      </c>
      <c r="F1712" s="314"/>
      <c r="G1712" s="281"/>
      <c r="H1712" s="306" t="s">
        <v>7</v>
      </c>
      <c r="I1712" s="4" t="s">
        <v>99</v>
      </c>
      <c r="J1712" s="26" t="s">
        <v>1455</v>
      </c>
      <c r="K1712" s="282">
        <f t="shared" si="18"/>
        <v>9</v>
      </c>
      <c r="L1712" s="278">
        <f t="shared" si="19"/>
        <v>2022</v>
      </c>
      <c r="M1712" s="282">
        <f t="shared" ca="1" si="20"/>
        <v>19</v>
      </c>
      <c r="N1712" s="282">
        <f>MONTH(Таблица10[[#This Row],[Дата погрузки]])</f>
        <v>9</v>
      </c>
      <c r="O1712" s="278" t="str">
        <f>Таблица10[[#This Row],[плательщик ЖД тариф]]</f>
        <v>ТрансКонтейнер</v>
      </c>
      <c r="P1712" s="278"/>
      <c r="Q1712" s="278"/>
      <c r="R1712" s="278"/>
      <c r="S1712" s="278"/>
      <c r="T1712" s="278"/>
      <c r="U1712" s="278"/>
      <c r="V1712" s="278"/>
      <c r="W1712" s="278"/>
      <c r="X1712" s="278"/>
      <c r="Y1712" s="278"/>
      <c r="Z1712" s="278"/>
    </row>
    <row r="1713" spans="1:26" ht="13.2">
      <c r="A1713" s="318" t="s">
        <v>1471</v>
      </c>
      <c r="B1713" s="301">
        <v>44814</v>
      </c>
      <c r="C1713" s="319" t="s">
        <v>3329</v>
      </c>
      <c r="D1713" s="303">
        <v>40</v>
      </c>
      <c r="E1713" s="309" t="s">
        <v>1568</v>
      </c>
      <c r="F1713" s="314" t="s">
        <v>3278</v>
      </c>
      <c r="G1713" s="281"/>
      <c r="H1713" s="306" t="s">
        <v>7</v>
      </c>
      <c r="I1713" s="4" t="s">
        <v>99</v>
      </c>
      <c r="J1713" s="26" t="s">
        <v>1455</v>
      </c>
      <c r="K1713" s="282">
        <f t="shared" si="18"/>
        <v>9</v>
      </c>
      <c r="L1713" s="278">
        <f t="shared" si="19"/>
        <v>2022</v>
      </c>
      <c r="M1713" s="282">
        <f t="shared" ca="1" si="20"/>
        <v>18</v>
      </c>
      <c r="N1713" s="282">
        <f>MONTH(Таблица10[[#This Row],[Дата погрузки]])</f>
        <v>9</v>
      </c>
      <c r="O1713" s="278" t="str">
        <f>Таблица10[[#This Row],[плательщик ЖД тариф]]</f>
        <v>ТрансКонтейнер</v>
      </c>
      <c r="P1713" s="278"/>
      <c r="Q1713" s="278"/>
      <c r="R1713" s="278"/>
      <c r="S1713" s="278"/>
      <c r="T1713" s="278"/>
      <c r="U1713" s="278"/>
      <c r="V1713" s="278"/>
      <c r="W1713" s="278"/>
      <c r="X1713" s="278"/>
      <c r="Y1713" s="278"/>
      <c r="Z1713" s="278"/>
    </row>
    <row r="1714" spans="1:26" ht="13.8">
      <c r="A1714" s="317" t="s">
        <v>1589</v>
      </c>
      <c r="B1714" s="301">
        <v>44816</v>
      </c>
      <c r="C1714" s="336" t="s">
        <v>3330</v>
      </c>
      <c r="D1714" s="303">
        <v>40</v>
      </c>
      <c r="E1714" s="328" t="s">
        <v>1568</v>
      </c>
      <c r="F1714" s="314" t="s">
        <v>3271</v>
      </c>
      <c r="G1714" s="281"/>
      <c r="H1714" s="306" t="s">
        <v>7</v>
      </c>
      <c r="I1714" s="4" t="s">
        <v>99</v>
      </c>
      <c r="J1714" s="26" t="s">
        <v>1455</v>
      </c>
      <c r="K1714" s="282">
        <f t="shared" si="18"/>
        <v>9</v>
      </c>
      <c r="L1714" s="278">
        <f t="shared" si="19"/>
        <v>2022</v>
      </c>
      <c r="M1714" s="282">
        <f t="shared" ca="1" si="20"/>
        <v>16</v>
      </c>
      <c r="N1714" s="282">
        <f>MONTH(Таблица10[[#This Row],[Дата погрузки]])</f>
        <v>9</v>
      </c>
      <c r="O1714" s="278" t="str">
        <f>Таблица10[[#This Row],[плательщик ЖД тариф]]</f>
        <v>ТрансКонтейнер</v>
      </c>
      <c r="P1714" s="278"/>
      <c r="Q1714" s="278"/>
      <c r="R1714" s="278"/>
      <c r="S1714" s="278"/>
      <c r="T1714" s="278"/>
      <c r="U1714" s="278"/>
      <c r="V1714" s="278"/>
      <c r="W1714" s="278"/>
      <c r="X1714" s="278"/>
      <c r="Y1714" s="278"/>
      <c r="Z1714" s="278"/>
    </row>
    <row r="1715" spans="1:26" ht="13.8">
      <c r="A1715" s="72" t="s">
        <v>1473</v>
      </c>
      <c r="B1715" s="301">
        <v>44816</v>
      </c>
      <c r="C1715" s="315" t="s">
        <v>3331</v>
      </c>
      <c r="D1715" s="303">
        <v>40</v>
      </c>
      <c r="E1715" s="328" t="s">
        <v>1568</v>
      </c>
      <c r="F1715" s="304" t="s">
        <v>3332</v>
      </c>
      <c r="G1715" s="281"/>
      <c r="H1715" s="306" t="s">
        <v>7</v>
      </c>
      <c r="I1715" s="4" t="s">
        <v>99</v>
      </c>
      <c r="J1715" s="26" t="s">
        <v>1455</v>
      </c>
      <c r="K1715" s="282">
        <f t="shared" si="18"/>
        <v>9</v>
      </c>
      <c r="L1715" s="278">
        <f t="shared" si="19"/>
        <v>2022</v>
      </c>
      <c r="M1715" s="282">
        <f t="shared" ca="1" si="20"/>
        <v>16</v>
      </c>
      <c r="N1715" s="282">
        <f>MONTH(Таблица10[[#This Row],[Дата погрузки]])</f>
        <v>9</v>
      </c>
      <c r="O1715" s="278" t="str">
        <f>Таблица10[[#This Row],[плательщик ЖД тариф]]</f>
        <v>ТрансКонтейнер</v>
      </c>
      <c r="P1715" s="278"/>
      <c r="Q1715" s="278"/>
      <c r="R1715" s="278"/>
      <c r="S1715" s="278"/>
      <c r="T1715" s="278"/>
      <c r="U1715" s="278"/>
      <c r="V1715" s="278"/>
      <c r="W1715" s="278"/>
      <c r="X1715" s="278"/>
      <c r="Y1715" s="278"/>
      <c r="Z1715" s="278"/>
    </row>
    <row r="1716" spans="1:26" ht="13.8">
      <c r="A1716" s="313" t="s">
        <v>1466</v>
      </c>
      <c r="B1716" s="301">
        <v>44816</v>
      </c>
      <c r="C1716" s="337" t="s">
        <v>3333</v>
      </c>
      <c r="D1716" s="303">
        <v>40</v>
      </c>
      <c r="E1716" s="328" t="s">
        <v>1568</v>
      </c>
      <c r="F1716" s="314"/>
      <c r="G1716" s="281"/>
      <c r="H1716" s="306" t="s">
        <v>7</v>
      </c>
      <c r="I1716" s="4" t="s">
        <v>99</v>
      </c>
      <c r="J1716" s="26" t="s">
        <v>1455</v>
      </c>
      <c r="K1716" s="282">
        <f t="shared" si="18"/>
        <v>9</v>
      </c>
      <c r="L1716" s="278">
        <f t="shared" si="19"/>
        <v>2022</v>
      </c>
      <c r="M1716" s="282">
        <f t="shared" ca="1" si="20"/>
        <v>16</v>
      </c>
      <c r="N1716" s="282">
        <f>MONTH(Таблица10[[#This Row],[Дата погрузки]])</f>
        <v>9</v>
      </c>
      <c r="O1716" s="278" t="str">
        <f>Таблица10[[#This Row],[плательщик ЖД тариф]]</f>
        <v>ТрансКонтейнер</v>
      </c>
      <c r="P1716" s="278"/>
      <c r="Q1716" s="278"/>
      <c r="R1716" s="278"/>
      <c r="S1716" s="278"/>
      <c r="T1716" s="278"/>
      <c r="U1716" s="278"/>
      <c r="V1716" s="278"/>
      <c r="W1716" s="278"/>
      <c r="X1716" s="278"/>
      <c r="Y1716" s="278"/>
      <c r="Z1716" s="278"/>
    </row>
    <row r="1717" spans="1:26" ht="13.8">
      <c r="A1717" s="313" t="s">
        <v>1466</v>
      </c>
      <c r="B1717" s="301">
        <v>44816</v>
      </c>
      <c r="C1717" s="337" t="s">
        <v>3334</v>
      </c>
      <c r="D1717" s="303">
        <v>40</v>
      </c>
      <c r="E1717" s="328" t="s">
        <v>1568</v>
      </c>
      <c r="F1717" s="314"/>
      <c r="G1717" s="281"/>
      <c r="H1717" s="306" t="s">
        <v>7</v>
      </c>
      <c r="I1717" s="4" t="s">
        <v>99</v>
      </c>
      <c r="J1717" s="26" t="s">
        <v>1455</v>
      </c>
      <c r="K1717" s="282">
        <f t="shared" si="18"/>
        <v>9</v>
      </c>
      <c r="L1717" s="278">
        <f t="shared" si="19"/>
        <v>2022</v>
      </c>
      <c r="M1717" s="282">
        <f t="shared" ca="1" si="20"/>
        <v>16</v>
      </c>
      <c r="N1717" s="282">
        <f>MONTH(Таблица10[[#This Row],[Дата погрузки]])</f>
        <v>9</v>
      </c>
      <c r="O1717" s="278" t="str">
        <f>Таблица10[[#This Row],[плательщик ЖД тариф]]</f>
        <v>ТрансКонтейнер</v>
      </c>
      <c r="P1717" s="278"/>
      <c r="Q1717" s="278"/>
      <c r="R1717" s="278"/>
      <c r="S1717" s="278"/>
      <c r="T1717" s="278"/>
      <c r="U1717" s="278"/>
      <c r="V1717" s="278"/>
      <c r="W1717" s="278"/>
      <c r="X1717" s="278"/>
      <c r="Y1717" s="278"/>
      <c r="Z1717" s="278"/>
    </row>
    <row r="1718" spans="1:26" ht="13.8">
      <c r="A1718" s="320" t="s">
        <v>1934</v>
      </c>
      <c r="B1718" s="301">
        <v>44816</v>
      </c>
      <c r="C1718" s="337" t="s">
        <v>3335</v>
      </c>
      <c r="D1718" s="303">
        <v>40</v>
      </c>
      <c r="E1718" s="328" t="s">
        <v>1568</v>
      </c>
      <c r="F1718" s="314"/>
      <c r="G1718" s="281"/>
      <c r="H1718" s="306" t="s">
        <v>7</v>
      </c>
      <c r="I1718" s="4" t="s">
        <v>99</v>
      </c>
      <c r="J1718" s="26" t="s">
        <v>1455</v>
      </c>
      <c r="K1718" s="282">
        <f t="shared" si="18"/>
        <v>9</v>
      </c>
      <c r="L1718" s="278">
        <f t="shared" si="19"/>
        <v>2022</v>
      </c>
      <c r="M1718" s="282">
        <f t="shared" ca="1" si="20"/>
        <v>16</v>
      </c>
      <c r="N1718" s="282">
        <f>MONTH(Таблица10[[#This Row],[Дата погрузки]])</f>
        <v>9</v>
      </c>
      <c r="O1718" s="278" t="str">
        <f>Таблица10[[#This Row],[плательщик ЖД тариф]]</f>
        <v>ТрансКонтейнер</v>
      </c>
      <c r="P1718" s="278"/>
      <c r="Q1718" s="278"/>
      <c r="R1718" s="278"/>
      <c r="S1718" s="278"/>
      <c r="T1718" s="278"/>
      <c r="U1718" s="278"/>
      <c r="V1718" s="278"/>
      <c r="W1718" s="278"/>
      <c r="X1718" s="278"/>
      <c r="Y1718" s="278"/>
      <c r="Z1718" s="278"/>
    </row>
    <row r="1719" spans="1:26" ht="13.8">
      <c r="A1719" s="317" t="s">
        <v>1589</v>
      </c>
      <c r="B1719" s="301">
        <v>44817</v>
      </c>
      <c r="C1719" s="337" t="s">
        <v>3336</v>
      </c>
      <c r="D1719" s="303">
        <v>40</v>
      </c>
      <c r="E1719" s="328" t="s">
        <v>1568</v>
      </c>
      <c r="F1719" s="304" t="s">
        <v>3271</v>
      </c>
      <c r="G1719" s="281"/>
      <c r="H1719" s="306" t="s">
        <v>7</v>
      </c>
      <c r="I1719" s="4" t="s">
        <v>99</v>
      </c>
      <c r="J1719" s="26" t="s">
        <v>1455</v>
      </c>
      <c r="K1719" s="282">
        <f t="shared" si="18"/>
        <v>9</v>
      </c>
      <c r="L1719" s="278">
        <f t="shared" si="19"/>
        <v>2022</v>
      </c>
      <c r="M1719" s="282">
        <f t="shared" ca="1" si="20"/>
        <v>15</v>
      </c>
      <c r="N1719" s="282">
        <f>MONTH(Таблица10[[#This Row],[Дата погрузки]])</f>
        <v>9</v>
      </c>
      <c r="O1719" s="278" t="str">
        <f>Таблица10[[#This Row],[плательщик ЖД тариф]]</f>
        <v>ТрансКонтейнер</v>
      </c>
      <c r="P1719" s="278"/>
      <c r="Q1719" s="278"/>
      <c r="R1719" s="278"/>
      <c r="S1719" s="278"/>
      <c r="T1719" s="278"/>
      <c r="U1719" s="278"/>
      <c r="V1719" s="278"/>
      <c r="W1719" s="278"/>
      <c r="X1719" s="278"/>
      <c r="Y1719" s="278"/>
      <c r="Z1719" s="278"/>
    </row>
    <row r="1720" spans="1:26" ht="13.8">
      <c r="A1720" s="311" t="s">
        <v>1497</v>
      </c>
      <c r="B1720" s="301">
        <v>44817</v>
      </c>
      <c r="C1720" s="336" t="s">
        <v>3336</v>
      </c>
      <c r="D1720" s="303">
        <v>40</v>
      </c>
      <c r="E1720" s="328" t="s">
        <v>1568</v>
      </c>
      <c r="F1720" s="304" t="s">
        <v>3271</v>
      </c>
      <c r="G1720" s="281"/>
      <c r="H1720" s="306" t="s">
        <v>7</v>
      </c>
      <c r="I1720" s="4" t="s">
        <v>99</v>
      </c>
      <c r="J1720" s="26" t="s">
        <v>1455</v>
      </c>
      <c r="K1720" s="282">
        <f t="shared" si="18"/>
        <v>9</v>
      </c>
      <c r="L1720" s="278">
        <f t="shared" si="19"/>
        <v>2022</v>
      </c>
      <c r="M1720" s="282">
        <f t="shared" ca="1" si="20"/>
        <v>15</v>
      </c>
      <c r="N1720" s="282">
        <f>MONTH(Таблица10[[#This Row],[Дата погрузки]])</f>
        <v>9</v>
      </c>
      <c r="O1720" s="278" t="str">
        <f>Таблица10[[#This Row],[плательщик ЖД тариф]]</f>
        <v>ТрансКонтейнер</v>
      </c>
      <c r="P1720" s="278"/>
      <c r="Q1720" s="278"/>
      <c r="R1720" s="278"/>
      <c r="S1720" s="278"/>
      <c r="T1720" s="278"/>
      <c r="U1720" s="278"/>
      <c r="V1720" s="278"/>
      <c r="W1720" s="278"/>
      <c r="X1720" s="278"/>
      <c r="Y1720" s="278"/>
      <c r="Z1720" s="278"/>
    </row>
    <row r="1721" spans="1:26" ht="13.8">
      <c r="A1721" s="320" t="s">
        <v>1934</v>
      </c>
      <c r="B1721" s="301">
        <v>44817</v>
      </c>
      <c r="C1721" s="337" t="s">
        <v>3337</v>
      </c>
      <c r="D1721" s="303">
        <v>40</v>
      </c>
      <c r="E1721" s="328" t="s">
        <v>1568</v>
      </c>
      <c r="F1721" s="314"/>
      <c r="G1721" s="281"/>
      <c r="H1721" s="306" t="s">
        <v>7</v>
      </c>
      <c r="I1721" s="4" t="s">
        <v>99</v>
      </c>
      <c r="J1721" s="26" t="s">
        <v>1455</v>
      </c>
      <c r="K1721" s="282">
        <f t="shared" si="18"/>
        <v>9</v>
      </c>
      <c r="L1721" s="278">
        <f t="shared" si="19"/>
        <v>2022</v>
      </c>
      <c r="M1721" s="282">
        <f t="shared" ca="1" si="20"/>
        <v>15</v>
      </c>
      <c r="N1721" s="282">
        <f>MONTH(Таблица10[[#This Row],[Дата погрузки]])</f>
        <v>9</v>
      </c>
      <c r="O1721" s="278" t="str">
        <f>Таблица10[[#This Row],[плательщик ЖД тариф]]</f>
        <v>ТрансКонтейнер</v>
      </c>
      <c r="P1721" s="278"/>
      <c r="Q1721" s="278"/>
      <c r="R1721" s="278"/>
      <c r="S1721" s="278"/>
      <c r="T1721" s="278"/>
      <c r="U1721" s="278"/>
      <c r="V1721" s="278"/>
      <c r="W1721" s="278"/>
      <c r="X1721" s="278"/>
      <c r="Y1721" s="278"/>
      <c r="Z1721" s="278"/>
    </row>
    <row r="1722" spans="1:26" ht="13.2">
      <c r="A1722" s="318" t="s">
        <v>1471</v>
      </c>
      <c r="B1722" s="301">
        <v>44817</v>
      </c>
      <c r="C1722" s="337" t="s">
        <v>3336</v>
      </c>
      <c r="D1722" s="303">
        <v>40</v>
      </c>
      <c r="E1722" s="338" t="s">
        <v>1568</v>
      </c>
      <c r="F1722" s="314" t="s">
        <v>3278</v>
      </c>
      <c r="G1722" s="281"/>
      <c r="H1722" s="306" t="s">
        <v>7</v>
      </c>
      <c r="I1722" s="4" t="s">
        <v>99</v>
      </c>
      <c r="J1722" s="26" t="s">
        <v>1455</v>
      </c>
      <c r="K1722" s="282">
        <f t="shared" si="18"/>
        <v>9</v>
      </c>
      <c r="L1722" s="278">
        <f t="shared" si="19"/>
        <v>2022</v>
      </c>
      <c r="M1722" s="282">
        <f t="shared" ca="1" si="20"/>
        <v>15</v>
      </c>
      <c r="N1722" s="282">
        <f>MONTH(Таблица10[[#This Row],[Дата погрузки]])</f>
        <v>9</v>
      </c>
      <c r="O1722" s="278" t="str">
        <f>Таблица10[[#This Row],[плательщик ЖД тариф]]</f>
        <v>ТрансКонтейнер</v>
      </c>
      <c r="P1722" s="278"/>
      <c r="Q1722" s="278"/>
      <c r="R1722" s="278"/>
      <c r="S1722" s="278"/>
      <c r="T1722" s="278"/>
      <c r="U1722" s="278"/>
      <c r="V1722" s="278"/>
      <c r="W1722" s="278"/>
      <c r="X1722" s="278"/>
      <c r="Y1722" s="278"/>
      <c r="Z1722" s="278"/>
    </row>
    <row r="1723" spans="1:26" ht="13.8">
      <c r="A1723" s="317" t="s">
        <v>1589</v>
      </c>
      <c r="B1723" s="301">
        <v>44818</v>
      </c>
      <c r="C1723" s="336" t="s">
        <v>3336</v>
      </c>
      <c r="D1723" s="303">
        <v>40</v>
      </c>
      <c r="E1723" s="328"/>
      <c r="F1723" s="304" t="s">
        <v>3278</v>
      </c>
      <c r="G1723" s="281"/>
      <c r="H1723" s="306" t="s">
        <v>7</v>
      </c>
      <c r="I1723" s="4" t="s">
        <v>99</v>
      </c>
      <c r="J1723" s="26" t="s">
        <v>1455</v>
      </c>
      <c r="K1723" s="282">
        <f t="shared" si="18"/>
        <v>9</v>
      </c>
      <c r="L1723" s="278">
        <f t="shared" si="19"/>
        <v>2022</v>
      </c>
      <c r="M1723" s="282">
        <f t="shared" ca="1" si="20"/>
        <v>14</v>
      </c>
      <c r="N1723" s="282">
        <f>MONTH(Таблица10[[#This Row],[Дата погрузки]])</f>
        <v>9</v>
      </c>
      <c r="O1723" s="278" t="str">
        <f>Таблица10[[#This Row],[плательщик ЖД тариф]]</f>
        <v>ТрансКонтейнер</v>
      </c>
      <c r="P1723" s="278"/>
      <c r="Q1723" s="278"/>
      <c r="R1723" s="278"/>
      <c r="S1723" s="278"/>
      <c r="T1723" s="278"/>
      <c r="U1723" s="278"/>
      <c r="V1723" s="278"/>
      <c r="W1723" s="278"/>
      <c r="X1723" s="278"/>
      <c r="Y1723" s="278"/>
      <c r="Z1723" s="278"/>
    </row>
    <row r="1724" spans="1:26" ht="13.8">
      <c r="A1724" s="317" t="s">
        <v>1589</v>
      </c>
      <c r="B1724" s="301">
        <v>44818</v>
      </c>
      <c r="C1724" s="336" t="s">
        <v>3336</v>
      </c>
      <c r="D1724" s="303">
        <v>40</v>
      </c>
      <c r="E1724" s="328"/>
      <c r="F1724" s="304" t="s">
        <v>3271</v>
      </c>
      <c r="G1724" s="281"/>
      <c r="H1724" s="306" t="s">
        <v>7</v>
      </c>
      <c r="I1724" s="4" t="s">
        <v>99</v>
      </c>
      <c r="J1724" s="26" t="s">
        <v>1455</v>
      </c>
      <c r="K1724" s="282">
        <f t="shared" si="18"/>
        <v>9</v>
      </c>
      <c r="L1724" s="278">
        <f t="shared" si="19"/>
        <v>2022</v>
      </c>
      <c r="M1724" s="282">
        <f t="shared" ca="1" si="20"/>
        <v>14</v>
      </c>
      <c r="N1724" s="282">
        <f>MONTH(Таблица10[[#This Row],[Дата погрузки]])</f>
        <v>9</v>
      </c>
      <c r="O1724" s="278" t="str">
        <f>Таблица10[[#This Row],[плательщик ЖД тариф]]</f>
        <v>ТрансКонтейнер</v>
      </c>
      <c r="P1724" s="278"/>
      <c r="Q1724" s="278"/>
      <c r="R1724" s="278"/>
      <c r="S1724" s="278"/>
      <c r="T1724" s="278"/>
      <c r="U1724" s="278"/>
      <c r="V1724" s="278"/>
      <c r="W1724" s="278"/>
      <c r="X1724" s="278"/>
      <c r="Y1724" s="278"/>
      <c r="Z1724" s="278"/>
    </row>
    <row r="1725" spans="1:26" ht="13.2">
      <c r="A1725" s="339" t="s">
        <v>2514</v>
      </c>
      <c r="B1725" s="340">
        <v>44774</v>
      </c>
      <c r="C1725" s="341" t="s">
        <v>3338</v>
      </c>
      <c r="D1725" s="342">
        <v>40</v>
      </c>
      <c r="E1725" s="343" t="s">
        <v>32</v>
      </c>
      <c r="F1725" s="344" t="s">
        <v>3332</v>
      </c>
      <c r="G1725" s="295">
        <v>44779</v>
      </c>
      <c r="H1725" s="339" t="s">
        <v>7</v>
      </c>
      <c r="I1725" s="4" t="s">
        <v>99</v>
      </c>
      <c r="J1725" s="26" t="s">
        <v>2512</v>
      </c>
      <c r="K1725" s="282">
        <f t="shared" si="18"/>
        <v>8</v>
      </c>
      <c r="L1725" s="278">
        <f t="shared" si="19"/>
        <v>2022</v>
      </c>
      <c r="M1725" s="282">
        <f t="shared" ca="1" si="20"/>
        <v>5</v>
      </c>
      <c r="N1725" s="282">
        <f>MONTH(Таблица10[[#This Row],[Дата погрузки]])</f>
        <v>8</v>
      </c>
      <c r="O1725" s="278" t="str">
        <f>Таблица10[[#This Row],[плательщик ЖД тариф]]</f>
        <v>ТрансКонтейнер</v>
      </c>
      <c r="P1725" s="278"/>
      <c r="Q1725" s="278"/>
      <c r="R1725" s="278"/>
      <c r="S1725" s="278"/>
      <c r="T1725" s="278"/>
      <c r="U1725" s="278"/>
      <c r="V1725" s="278"/>
      <c r="W1725" s="278"/>
      <c r="X1725" s="278"/>
      <c r="Y1725" s="278"/>
      <c r="Z1725" s="278"/>
    </row>
    <row r="1726" spans="1:26" ht="13.2">
      <c r="A1726" s="345" t="s">
        <v>2527</v>
      </c>
      <c r="B1726" s="346">
        <v>44774</v>
      </c>
      <c r="C1726" s="341" t="s">
        <v>3339</v>
      </c>
      <c r="D1726" s="342">
        <v>40</v>
      </c>
      <c r="E1726" s="345" t="s">
        <v>3340</v>
      </c>
      <c r="F1726" s="344" t="s">
        <v>3278</v>
      </c>
      <c r="G1726" s="296">
        <v>44779</v>
      </c>
      <c r="H1726" s="345" t="s">
        <v>7</v>
      </c>
      <c r="I1726" s="4" t="s">
        <v>99</v>
      </c>
      <c r="J1726" s="26" t="s">
        <v>2512</v>
      </c>
      <c r="K1726" s="282">
        <f t="shared" si="18"/>
        <v>8</v>
      </c>
      <c r="L1726" s="278">
        <f t="shared" si="19"/>
        <v>2022</v>
      </c>
      <c r="M1726" s="282">
        <f t="shared" ca="1" si="20"/>
        <v>5</v>
      </c>
      <c r="N1726" s="282">
        <f>MONTH(Таблица10[[#This Row],[Дата погрузки]])</f>
        <v>8</v>
      </c>
      <c r="O1726" s="278" t="str">
        <f>Таблица10[[#This Row],[плательщик ЖД тариф]]</f>
        <v>ТрансКонтейнер</v>
      </c>
      <c r="P1726" s="278"/>
      <c r="Q1726" s="278"/>
      <c r="R1726" s="278"/>
      <c r="S1726" s="278"/>
      <c r="T1726" s="278"/>
      <c r="U1726" s="278"/>
      <c r="V1726" s="278"/>
      <c r="W1726" s="278"/>
      <c r="X1726" s="278"/>
      <c r="Y1726" s="278"/>
      <c r="Z1726" s="278"/>
    </row>
    <row r="1727" spans="1:26" ht="13.2">
      <c r="A1727" s="345" t="s">
        <v>2520</v>
      </c>
      <c r="B1727" s="346">
        <v>44774</v>
      </c>
      <c r="C1727" s="341" t="s">
        <v>3341</v>
      </c>
      <c r="D1727" s="342">
        <v>40</v>
      </c>
      <c r="E1727" s="345" t="s">
        <v>3340</v>
      </c>
      <c r="F1727" s="344" t="s">
        <v>3312</v>
      </c>
      <c r="G1727" s="296">
        <v>44779</v>
      </c>
      <c r="H1727" s="345" t="s">
        <v>7</v>
      </c>
      <c r="I1727" s="4" t="s">
        <v>99</v>
      </c>
      <c r="J1727" s="26" t="s">
        <v>2512</v>
      </c>
      <c r="K1727" s="282">
        <f t="shared" si="18"/>
        <v>8</v>
      </c>
      <c r="L1727" s="278">
        <f t="shared" si="19"/>
        <v>2022</v>
      </c>
      <c r="M1727" s="282">
        <f t="shared" ca="1" si="20"/>
        <v>5</v>
      </c>
      <c r="N1727" s="282">
        <f>MONTH(Таблица10[[#This Row],[Дата погрузки]])</f>
        <v>8</v>
      </c>
      <c r="O1727" s="278" t="str">
        <f>Таблица10[[#This Row],[плательщик ЖД тариф]]</f>
        <v>ТрансКонтейнер</v>
      </c>
      <c r="P1727" s="278"/>
      <c r="Q1727" s="278"/>
      <c r="R1727" s="278"/>
      <c r="S1727" s="278"/>
      <c r="T1727" s="278"/>
      <c r="U1727" s="278"/>
      <c r="V1727" s="278"/>
      <c r="W1727" s="278"/>
      <c r="X1727" s="278"/>
      <c r="Y1727" s="278"/>
      <c r="Z1727" s="278"/>
    </row>
    <row r="1728" spans="1:26" ht="13.2">
      <c r="A1728" s="337" t="s">
        <v>2798</v>
      </c>
      <c r="B1728" s="301">
        <v>44775</v>
      </c>
      <c r="C1728" s="337" t="s">
        <v>3342</v>
      </c>
      <c r="D1728" s="303">
        <v>40</v>
      </c>
      <c r="E1728" s="337" t="s">
        <v>1650</v>
      </c>
      <c r="F1728" s="347" t="s">
        <v>3343</v>
      </c>
      <c r="G1728" s="298">
        <v>44780</v>
      </c>
      <c r="H1728" s="337" t="s">
        <v>7</v>
      </c>
      <c r="I1728" s="4" t="s">
        <v>99</v>
      </c>
      <c r="J1728" s="26" t="s">
        <v>2512</v>
      </c>
      <c r="K1728" s="282">
        <f t="shared" si="18"/>
        <v>8</v>
      </c>
      <c r="L1728" s="278">
        <f t="shared" si="19"/>
        <v>2022</v>
      </c>
      <c r="M1728" s="282">
        <f t="shared" ca="1" si="20"/>
        <v>5</v>
      </c>
      <c r="N1728" s="282">
        <f>MONTH(Таблица10[[#This Row],[Дата погрузки]])</f>
        <v>8</v>
      </c>
      <c r="O1728" s="278" t="str">
        <f>Таблица10[[#This Row],[плательщик ЖД тариф]]</f>
        <v>ТрансКонтейнер</v>
      </c>
      <c r="P1728" s="278"/>
      <c r="Q1728" s="278"/>
      <c r="R1728" s="278"/>
      <c r="S1728" s="278"/>
      <c r="T1728" s="278"/>
      <c r="U1728" s="278"/>
      <c r="V1728" s="278"/>
      <c r="W1728" s="278"/>
      <c r="X1728" s="278"/>
      <c r="Y1728" s="278"/>
      <c r="Z1728" s="278"/>
    </row>
    <row r="1729" spans="1:26" ht="13.2">
      <c r="A1729" s="332" t="s">
        <v>3222</v>
      </c>
      <c r="B1729" s="331">
        <v>44775</v>
      </c>
      <c r="C1729" s="332" t="s">
        <v>3344</v>
      </c>
      <c r="D1729" s="333">
        <v>40</v>
      </c>
      <c r="E1729" s="332" t="s">
        <v>3345</v>
      </c>
      <c r="F1729" s="335"/>
      <c r="G1729" s="348"/>
      <c r="H1729" s="332" t="s">
        <v>7</v>
      </c>
      <c r="I1729" s="4" t="s">
        <v>99</v>
      </c>
      <c r="J1729" s="26" t="s">
        <v>2512</v>
      </c>
      <c r="K1729" s="282">
        <f t="shared" si="18"/>
        <v>8</v>
      </c>
      <c r="L1729" s="278">
        <f t="shared" si="19"/>
        <v>2022</v>
      </c>
      <c r="M1729" s="282">
        <f t="shared" ca="1" si="20"/>
        <v>57</v>
      </c>
      <c r="N1729" s="282">
        <f>MONTH(Таблица10[[#This Row],[Дата погрузки]])</f>
        <v>8</v>
      </c>
      <c r="O1729" s="278" t="str">
        <f>Таблица10[[#This Row],[плательщик ЖД тариф]]</f>
        <v>ТрансКонтейнер</v>
      </c>
      <c r="P1729" s="278"/>
      <c r="Q1729" s="278"/>
      <c r="R1729" s="278"/>
      <c r="S1729" s="278"/>
      <c r="T1729" s="278"/>
      <c r="U1729" s="278"/>
      <c r="V1729" s="278"/>
      <c r="W1729" s="278"/>
      <c r="X1729" s="278"/>
      <c r="Y1729" s="278"/>
      <c r="Z1729" s="278"/>
    </row>
    <row r="1730" spans="1:26" ht="13.2">
      <c r="A1730" s="332" t="s">
        <v>3222</v>
      </c>
      <c r="B1730" s="331">
        <v>44775</v>
      </c>
      <c r="C1730" s="332" t="s">
        <v>3346</v>
      </c>
      <c r="D1730" s="333">
        <v>40</v>
      </c>
      <c r="E1730" s="332" t="s">
        <v>3345</v>
      </c>
      <c r="F1730" s="335"/>
      <c r="G1730" s="348"/>
      <c r="H1730" s="332" t="s">
        <v>7</v>
      </c>
      <c r="I1730" s="4" t="s">
        <v>99</v>
      </c>
      <c r="J1730" s="26" t="s">
        <v>2512</v>
      </c>
      <c r="K1730" s="282">
        <f t="shared" si="18"/>
        <v>8</v>
      </c>
      <c r="L1730" s="278">
        <f t="shared" si="19"/>
        <v>2022</v>
      </c>
      <c r="M1730" s="282">
        <f t="shared" ca="1" si="20"/>
        <v>57</v>
      </c>
      <c r="N1730" s="282">
        <f>MONTH(Таблица10[[#This Row],[Дата погрузки]])</f>
        <v>8</v>
      </c>
      <c r="O1730" s="278" t="str">
        <f>Таблица10[[#This Row],[плательщик ЖД тариф]]</f>
        <v>ТрансКонтейнер</v>
      </c>
      <c r="P1730" s="278"/>
      <c r="Q1730" s="278"/>
      <c r="R1730" s="278"/>
      <c r="S1730" s="278"/>
      <c r="T1730" s="278"/>
      <c r="U1730" s="278"/>
      <c r="V1730" s="278"/>
      <c r="W1730" s="278"/>
      <c r="X1730" s="278"/>
      <c r="Y1730" s="278"/>
      <c r="Z1730" s="278"/>
    </row>
    <row r="1731" spans="1:26" ht="13.2">
      <c r="A1731" s="332" t="s">
        <v>3222</v>
      </c>
      <c r="B1731" s="331">
        <v>44775</v>
      </c>
      <c r="C1731" s="332" t="s">
        <v>3347</v>
      </c>
      <c r="D1731" s="333">
        <v>40</v>
      </c>
      <c r="E1731" s="332" t="s">
        <v>3345</v>
      </c>
      <c r="F1731" s="335"/>
      <c r="G1731" s="348"/>
      <c r="H1731" s="332" t="s">
        <v>7</v>
      </c>
      <c r="I1731" s="4" t="s">
        <v>99</v>
      </c>
      <c r="J1731" s="26" t="s">
        <v>2512</v>
      </c>
      <c r="K1731" s="282">
        <f t="shared" si="18"/>
        <v>8</v>
      </c>
      <c r="L1731" s="278">
        <f t="shared" si="19"/>
        <v>2022</v>
      </c>
      <c r="M1731" s="282">
        <f t="shared" ca="1" si="20"/>
        <v>57</v>
      </c>
      <c r="N1731" s="282">
        <f>MONTH(Таблица10[[#This Row],[Дата погрузки]])</f>
        <v>8</v>
      </c>
      <c r="O1731" s="278" t="str">
        <f>Таблица10[[#This Row],[плательщик ЖД тариф]]</f>
        <v>ТрансКонтейнер</v>
      </c>
      <c r="P1731" s="278"/>
      <c r="Q1731" s="278"/>
      <c r="R1731" s="278"/>
      <c r="S1731" s="278"/>
      <c r="T1731" s="278"/>
      <c r="U1731" s="278"/>
      <c r="V1731" s="278"/>
      <c r="W1731" s="278"/>
      <c r="X1731" s="278"/>
      <c r="Y1731" s="278"/>
      <c r="Z1731" s="278"/>
    </row>
    <row r="1732" spans="1:26" ht="13.2">
      <c r="A1732" s="332" t="s">
        <v>3222</v>
      </c>
      <c r="B1732" s="331">
        <v>44775</v>
      </c>
      <c r="C1732" s="332" t="s">
        <v>3348</v>
      </c>
      <c r="D1732" s="333">
        <v>40</v>
      </c>
      <c r="E1732" s="332" t="s">
        <v>3345</v>
      </c>
      <c r="F1732" s="335"/>
      <c r="G1732" s="348"/>
      <c r="H1732" s="332" t="s">
        <v>7</v>
      </c>
      <c r="I1732" s="4" t="s">
        <v>99</v>
      </c>
      <c r="J1732" s="26" t="s">
        <v>2512</v>
      </c>
      <c r="K1732" s="282">
        <f t="shared" si="18"/>
        <v>8</v>
      </c>
      <c r="L1732" s="278">
        <f t="shared" si="19"/>
        <v>2022</v>
      </c>
      <c r="M1732" s="282">
        <f t="shared" ca="1" si="20"/>
        <v>57</v>
      </c>
      <c r="N1732" s="282">
        <f>MONTH(Таблица10[[#This Row],[Дата погрузки]])</f>
        <v>8</v>
      </c>
      <c r="O1732" s="278" t="str">
        <f>Таблица10[[#This Row],[плательщик ЖД тариф]]</f>
        <v>ТрансКонтейнер</v>
      </c>
      <c r="P1732" s="278"/>
      <c r="Q1732" s="278"/>
      <c r="R1732" s="278"/>
      <c r="S1732" s="278"/>
      <c r="T1732" s="278"/>
      <c r="U1732" s="278"/>
      <c r="V1732" s="278"/>
      <c r="W1732" s="278"/>
      <c r="X1732" s="278"/>
      <c r="Y1732" s="278"/>
      <c r="Z1732" s="278"/>
    </row>
    <row r="1733" spans="1:26" ht="13.2">
      <c r="A1733" s="332" t="s">
        <v>3222</v>
      </c>
      <c r="B1733" s="331">
        <v>44775</v>
      </c>
      <c r="C1733" s="332" t="s">
        <v>3349</v>
      </c>
      <c r="D1733" s="333">
        <v>40</v>
      </c>
      <c r="E1733" s="332" t="s">
        <v>3345</v>
      </c>
      <c r="F1733" s="335"/>
      <c r="G1733" s="348"/>
      <c r="H1733" s="332" t="s">
        <v>7</v>
      </c>
      <c r="I1733" s="4" t="s">
        <v>99</v>
      </c>
      <c r="J1733" s="26" t="s">
        <v>2512</v>
      </c>
      <c r="K1733" s="282">
        <f t="shared" si="18"/>
        <v>8</v>
      </c>
      <c r="L1733" s="278">
        <f t="shared" si="19"/>
        <v>2022</v>
      </c>
      <c r="M1733" s="282">
        <f t="shared" ca="1" si="20"/>
        <v>57</v>
      </c>
      <c r="N1733" s="282">
        <f>MONTH(Таблица10[[#This Row],[Дата погрузки]])</f>
        <v>8</v>
      </c>
      <c r="O1733" s="278" t="str">
        <f>Таблица10[[#This Row],[плательщик ЖД тариф]]</f>
        <v>ТрансКонтейнер</v>
      </c>
      <c r="P1733" s="278"/>
      <c r="Q1733" s="278"/>
      <c r="R1733" s="278"/>
      <c r="S1733" s="278"/>
      <c r="T1733" s="278"/>
      <c r="U1733" s="278"/>
      <c r="V1733" s="278"/>
      <c r="W1733" s="278"/>
      <c r="X1733" s="278"/>
      <c r="Y1733" s="278"/>
      <c r="Z1733" s="278"/>
    </row>
    <row r="1734" spans="1:26" ht="13.2">
      <c r="A1734" s="337" t="s">
        <v>2798</v>
      </c>
      <c r="B1734" s="301">
        <v>44776</v>
      </c>
      <c r="C1734" s="337" t="s">
        <v>3350</v>
      </c>
      <c r="D1734" s="303">
        <v>40</v>
      </c>
      <c r="E1734" s="337" t="s">
        <v>3259</v>
      </c>
      <c r="F1734" s="347" t="s">
        <v>3295</v>
      </c>
      <c r="G1734" s="298">
        <v>44780</v>
      </c>
      <c r="H1734" s="337" t="s">
        <v>7</v>
      </c>
      <c r="I1734" s="4" t="s">
        <v>99</v>
      </c>
      <c r="J1734" s="26" t="s">
        <v>2512</v>
      </c>
      <c r="K1734" s="282">
        <f t="shared" si="18"/>
        <v>8</v>
      </c>
      <c r="L1734" s="278">
        <f t="shared" si="19"/>
        <v>2022</v>
      </c>
      <c r="M1734" s="282">
        <f t="shared" ca="1" si="20"/>
        <v>4</v>
      </c>
      <c r="N1734" s="282">
        <f>MONTH(Таблица10[[#This Row],[Дата погрузки]])</f>
        <v>8</v>
      </c>
      <c r="O1734" s="278" t="str">
        <f>Таблица10[[#This Row],[плательщик ЖД тариф]]</f>
        <v>ТрансКонтейнер</v>
      </c>
      <c r="P1734" s="278"/>
      <c r="Q1734" s="278"/>
      <c r="R1734" s="278"/>
      <c r="S1734" s="278"/>
      <c r="T1734" s="278"/>
      <c r="U1734" s="278"/>
      <c r="V1734" s="278"/>
      <c r="W1734" s="278"/>
      <c r="X1734" s="278"/>
      <c r="Y1734" s="278"/>
      <c r="Z1734" s="278"/>
    </row>
    <row r="1735" spans="1:26" ht="13.2">
      <c r="A1735" s="345" t="s">
        <v>2520</v>
      </c>
      <c r="B1735" s="346">
        <v>44776</v>
      </c>
      <c r="C1735" s="341" t="s">
        <v>3351</v>
      </c>
      <c r="D1735" s="342">
        <v>40</v>
      </c>
      <c r="E1735" s="345" t="s">
        <v>32</v>
      </c>
      <c r="F1735" s="344" t="s">
        <v>3312</v>
      </c>
      <c r="G1735" s="296">
        <v>44780</v>
      </c>
      <c r="H1735" s="345" t="s">
        <v>7</v>
      </c>
      <c r="I1735" s="4" t="s">
        <v>99</v>
      </c>
      <c r="J1735" s="26" t="s">
        <v>2512</v>
      </c>
      <c r="K1735" s="282">
        <f t="shared" si="18"/>
        <v>8</v>
      </c>
      <c r="L1735" s="278">
        <f t="shared" si="19"/>
        <v>2022</v>
      </c>
      <c r="M1735" s="282">
        <f t="shared" ca="1" si="20"/>
        <v>4</v>
      </c>
      <c r="N1735" s="282">
        <f>MONTH(Таблица10[[#This Row],[Дата погрузки]])</f>
        <v>8</v>
      </c>
      <c r="O1735" s="278" t="str">
        <f>Таблица10[[#This Row],[плательщик ЖД тариф]]</f>
        <v>ТрансКонтейнер</v>
      </c>
      <c r="P1735" s="278"/>
      <c r="Q1735" s="278"/>
      <c r="R1735" s="278"/>
      <c r="S1735" s="278"/>
      <c r="T1735" s="278"/>
      <c r="U1735" s="278"/>
      <c r="V1735" s="278"/>
      <c r="W1735" s="278"/>
      <c r="X1735" s="278"/>
      <c r="Y1735" s="278"/>
      <c r="Z1735" s="278"/>
    </row>
    <row r="1736" spans="1:26" ht="13.2">
      <c r="A1736" s="337" t="s">
        <v>2798</v>
      </c>
      <c r="B1736" s="301">
        <v>44777</v>
      </c>
      <c r="C1736" s="337" t="s">
        <v>3352</v>
      </c>
      <c r="D1736" s="303">
        <v>40</v>
      </c>
      <c r="E1736" s="337" t="s">
        <v>1568</v>
      </c>
      <c r="F1736" s="347" t="s">
        <v>3312</v>
      </c>
      <c r="G1736" s="298">
        <v>44781</v>
      </c>
      <c r="H1736" s="337" t="s">
        <v>7</v>
      </c>
      <c r="I1736" s="4" t="s">
        <v>99</v>
      </c>
      <c r="J1736" s="26" t="s">
        <v>2512</v>
      </c>
      <c r="K1736" s="282">
        <f t="shared" si="18"/>
        <v>8</v>
      </c>
      <c r="L1736" s="278">
        <f t="shared" si="19"/>
        <v>2022</v>
      </c>
      <c r="M1736" s="282">
        <f t="shared" ca="1" si="20"/>
        <v>4</v>
      </c>
      <c r="N1736" s="282">
        <f>MONTH(Таблица10[[#This Row],[Дата погрузки]])</f>
        <v>8</v>
      </c>
      <c r="O1736" s="278" t="str">
        <f>Таблица10[[#This Row],[плательщик ЖД тариф]]</f>
        <v>ТрансКонтейнер</v>
      </c>
      <c r="P1736" s="278"/>
      <c r="Q1736" s="278"/>
      <c r="R1736" s="278"/>
      <c r="S1736" s="278"/>
      <c r="T1736" s="278"/>
      <c r="U1736" s="278"/>
      <c r="V1736" s="278"/>
      <c r="W1736" s="278"/>
      <c r="X1736" s="278"/>
      <c r="Y1736" s="278"/>
      <c r="Z1736" s="278"/>
    </row>
    <row r="1737" spans="1:26" ht="13.2">
      <c r="A1737" s="345" t="s">
        <v>2514</v>
      </c>
      <c r="B1737" s="340">
        <v>44777</v>
      </c>
      <c r="C1737" s="341" t="s">
        <v>3353</v>
      </c>
      <c r="D1737" s="342">
        <v>40</v>
      </c>
      <c r="E1737" s="349" t="s">
        <v>1516</v>
      </c>
      <c r="F1737" s="344" t="s">
        <v>3282</v>
      </c>
      <c r="G1737" s="296">
        <v>44781</v>
      </c>
      <c r="H1737" s="345" t="s">
        <v>7</v>
      </c>
      <c r="I1737" s="4" t="s">
        <v>99</v>
      </c>
      <c r="J1737" s="26" t="s">
        <v>2512</v>
      </c>
      <c r="K1737" s="282">
        <f t="shared" si="18"/>
        <v>8</v>
      </c>
      <c r="L1737" s="278">
        <f t="shared" si="19"/>
        <v>2022</v>
      </c>
      <c r="M1737" s="282">
        <f t="shared" ca="1" si="20"/>
        <v>4</v>
      </c>
      <c r="N1737" s="282">
        <f>MONTH(Таблица10[[#This Row],[Дата погрузки]])</f>
        <v>8</v>
      </c>
      <c r="O1737" s="278" t="str">
        <f>Таблица10[[#This Row],[плательщик ЖД тариф]]</f>
        <v>ТрансКонтейнер</v>
      </c>
      <c r="P1737" s="278"/>
      <c r="Q1737" s="278"/>
      <c r="R1737" s="278"/>
      <c r="S1737" s="278"/>
      <c r="T1737" s="278"/>
      <c r="U1737" s="278"/>
      <c r="V1737" s="278"/>
      <c r="W1737" s="278"/>
      <c r="X1737" s="278"/>
      <c r="Y1737" s="278"/>
      <c r="Z1737" s="278"/>
    </row>
    <row r="1738" spans="1:26" ht="13.2">
      <c r="A1738" s="345" t="s">
        <v>2539</v>
      </c>
      <c r="B1738" s="346">
        <v>44777</v>
      </c>
      <c r="C1738" s="345" t="s">
        <v>3354</v>
      </c>
      <c r="D1738" s="342">
        <v>20</v>
      </c>
      <c r="E1738" s="345" t="s">
        <v>5</v>
      </c>
      <c r="F1738" s="344" t="s">
        <v>3355</v>
      </c>
      <c r="G1738" s="296">
        <v>44783</v>
      </c>
      <c r="H1738" s="345" t="s">
        <v>7</v>
      </c>
      <c r="I1738" s="4" t="s">
        <v>99</v>
      </c>
      <c r="J1738" s="26" t="s">
        <v>2512</v>
      </c>
      <c r="K1738" s="282">
        <f t="shared" si="18"/>
        <v>8</v>
      </c>
      <c r="L1738" s="278">
        <f t="shared" si="19"/>
        <v>2022</v>
      </c>
      <c r="M1738" s="282">
        <f t="shared" ca="1" si="20"/>
        <v>6</v>
      </c>
      <c r="N1738" s="282">
        <f>MONTH(Таблица10[[#This Row],[Дата погрузки]])</f>
        <v>8</v>
      </c>
      <c r="O1738" s="278" t="str">
        <f>Таблица10[[#This Row],[плательщик ЖД тариф]]</f>
        <v>ТрансКонтейнер</v>
      </c>
      <c r="P1738" s="278"/>
      <c r="Q1738" s="278"/>
      <c r="R1738" s="278"/>
      <c r="S1738" s="278"/>
      <c r="T1738" s="278"/>
      <c r="U1738" s="278"/>
      <c r="V1738" s="278"/>
      <c r="W1738" s="278"/>
      <c r="X1738" s="278"/>
      <c r="Y1738" s="278"/>
      <c r="Z1738" s="278"/>
    </row>
    <row r="1739" spans="1:26" ht="13.2">
      <c r="A1739" s="337" t="s">
        <v>2798</v>
      </c>
      <c r="B1739" s="301">
        <v>44778</v>
      </c>
      <c r="C1739" s="337" t="s">
        <v>3356</v>
      </c>
      <c r="D1739" s="303">
        <v>40</v>
      </c>
      <c r="E1739" s="337" t="s">
        <v>1650</v>
      </c>
      <c r="F1739" s="347" t="s">
        <v>3291</v>
      </c>
      <c r="G1739" s="298">
        <v>44783</v>
      </c>
      <c r="H1739" s="337" t="s">
        <v>7</v>
      </c>
      <c r="I1739" s="4" t="s">
        <v>99</v>
      </c>
      <c r="J1739" s="26" t="s">
        <v>2512</v>
      </c>
      <c r="K1739" s="282">
        <f t="shared" si="18"/>
        <v>8</v>
      </c>
      <c r="L1739" s="278">
        <f t="shared" si="19"/>
        <v>2022</v>
      </c>
      <c r="M1739" s="282">
        <f t="shared" ca="1" si="20"/>
        <v>5</v>
      </c>
      <c r="N1739" s="282">
        <f>MONTH(Таблица10[[#This Row],[Дата погрузки]])</f>
        <v>8</v>
      </c>
      <c r="O1739" s="278" t="str">
        <f>Таблица10[[#This Row],[плательщик ЖД тариф]]</f>
        <v>ТрансКонтейнер</v>
      </c>
      <c r="P1739" s="278"/>
      <c r="Q1739" s="278"/>
      <c r="R1739" s="278"/>
      <c r="S1739" s="278"/>
      <c r="T1739" s="278"/>
      <c r="U1739" s="278"/>
      <c r="V1739" s="278"/>
      <c r="W1739" s="278"/>
      <c r="X1739" s="278"/>
      <c r="Y1739" s="278"/>
      <c r="Z1739" s="278"/>
    </row>
    <row r="1740" spans="1:26" ht="13.2">
      <c r="A1740" s="345" t="s">
        <v>2703</v>
      </c>
      <c r="B1740" s="346">
        <v>44778</v>
      </c>
      <c r="C1740" s="345" t="s">
        <v>3357</v>
      </c>
      <c r="D1740" s="342">
        <v>40</v>
      </c>
      <c r="E1740" s="345" t="s">
        <v>1704</v>
      </c>
      <c r="F1740" s="344" t="s">
        <v>3358</v>
      </c>
      <c r="G1740" s="296">
        <v>44783</v>
      </c>
      <c r="H1740" s="345" t="s">
        <v>7</v>
      </c>
      <c r="I1740" s="4" t="s">
        <v>99</v>
      </c>
      <c r="J1740" s="26" t="s">
        <v>2512</v>
      </c>
      <c r="K1740" s="282">
        <f t="shared" si="18"/>
        <v>8</v>
      </c>
      <c r="L1740" s="278">
        <f t="shared" si="19"/>
        <v>2022</v>
      </c>
      <c r="M1740" s="282">
        <f t="shared" ca="1" si="20"/>
        <v>5</v>
      </c>
      <c r="N1740" s="282">
        <f>MONTH(Таблица10[[#This Row],[Дата погрузки]])</f>
        <v>8</v>
      </c>
      <c r="O1740" s="278" t="str">
        <f>Таблица10[[#This Row],[плательщик ЖД тариф]]</f>
        <v>ТрансКонтейнер</v>
      </c>
      <c r="P1740" s="278"/>
      <c r="Q1740" s="278"/>
      <c r="R1740" s="278"/>
      <c r="S1740" s="278"/>
      <c r="T1740" s="278"/>
      <c r="U1740" s="278"/>
      <c r="V1740" s="278"/>
      <c r="W1740" s="278"/>
      <c r="X1740" s="278"/>
      <c r="Y1740" s="278"/>
      <c r="Z1740" s="278"/>
    </row>
    <row r="1741" spans="1:26" ht="13.2">
      <c r="A1741" s="345" t="s">
        <v>2715</v>
      </c>
      <c r="B1741" s="346">
        <v>44778</v>
      </c>
      <c r="C1741" s="350" t="s">
        <v>3359</v>
      </c>
      <c r="D1741" s="342">
        <v>40</v>
      </c>
      <c r="E1741" s="349" t="s">
        <v>1516</v>
      </c>
      <c r="F1741" s="344" t="s">
        <v>3312</v>
      </c>
      <c r="G1741" s="296">
        <v>44783</v>
      </c>
      <c r="H1741" s="345" t="s">
        <v>7</v>
      </c>
      <c r="I1741" s="4" t="s">
        <v>99</v>
      </c>
      <c r="J1741" s="26" t="s">
        <v>2512</v>
      </c>
      <c r="K1741" s="282">
        <f t="shared" si="18"/>
        <v>8</v>
      </c>
      <c r="L1741" s="278">
        <f t="shared" si="19"/>
        <v>2022</v>
      </c>
      <c r="M1741" s="282">
        <f t="shared" ca="1" si="20"/>
        <v>5</v>
      </c>
      <c r="N1741" s="282">
        <f>MONTH(Таблица10[[#This Row],[Дата погрузки]])</f>
        <v>8</v>
      </c>
      <c r="O1741" s="278" t="str">
        <f>Таблица10[[#This Row],[плательщик ЖД тариф]]</f>
        <v>ТрансКонтейнер</v>
      </c>
      <c r="P1741" s="278"/>
      <c r="Q1741" s="278"/>
      <c r="R1741" s="278"/>
      <c r="S1741" s="278"/>
      <c r="T1741" s="278"/>
      <c r="U1741" s="278"/>
      <c r="V1741" s="278"/>
      <c r="W1741" s="278"/>
      <c r="X1741" s="278"/>
      <c r="Y1741" s="278"/>
      <c r="Z1741" s="278"/>
    </row>
    <row r="1742" spans="1:26" ht="13.2">
      <c r="A1742" s="345" t="s">
        <v>2520</v>
      </c>
      <c r="B1742" s="346">
        <v>44778</v>
      </c>
      <c r="C1742" s="350" t="s">
        <v>3360</v>
      </c>
      <c r="D1742" s="342">
        <v>40</v>
      </c>
      <c r="E1742" s="345" t="s">
        <v>3302</v>
      </c>
      <c r="F1742" s="344" t="s">
        <v>3312</v>
      </c>
      <c r="G1742" s="296">
        <v>44783</v>
      </c>
      <c r="H1742" s="345" t="s">
        <v>7</v>
      </c>
      <c r="I1742" s="4" t="s">
        <v>99</v>
      </c>
      <c r="J1742" s="26" t="s">
        <v>2512</v>
      </c>
      <c r="K1742" s="282">
        <f t="shared" si="18"/>
        <v>8</v>
      </c>
      <c r="L1742" s="278">
        <f t="shared" si="19"/>
        <v>2022</v>
      </c>
      <c r="M1742" s="282">
        <f t="shared" ca="1" si="20"/>
        <v>5</v>
      </c>
      <c r="N1742" s="282">
        <f>MONTH(Таблица10[[#This Row],[Дата погрузки]])</f>
        <v>8</v>
      </c>
      <c r="O1742" s="278" t="str">
        <f>Таблица10[[#This Row],[плательщик ЖД тариф]]</f>
        <v>ТрансКонтейнер</v>
      </c>
      <c r="P1742" s="278"/>
      <c r="Q1742" s="278"/>
      <c r="R1742" s="278"/>
      <c r="S1742" s="278"/>
      <c r="T1742" s="278"/>
      <c r="U1742" s="278"/>
      <c r="V1742" s="278"/>
      <c r="W1742" s="278"/>
      <c r="X1742" s="278"/>
      <c r="Y1742" s="278"/>
      <c r="Z1742" s="278"/>
    </row>
    <row r="1743" spans="1:26" ht="13.2">
      <c r="A1743" s="332" t="s">
        <v>3222</v>
      </c>
      <c r="B1743" s="331">
        <v>44778</v>
      </c>
      <c r="C1743" s="332" t="s">
        <v>3361</v>
      </c>
      <c r="D1743" s="333">
        <v>40</v>
      </c>
      <c r="E1743" s="332" t="s">
        <v>3302</v>
      </c>
      <c r="F1743" s="335"/>
      <c r="G1743" s="348"/>
      <c r="H1743" s="332" t="s">
        <v>7</v>
      </c>
      <c r="I1743" s="4" t="s">
        <v>99</v>
      </c>
      <c r="J1743" s="26" t="s">
        <v>2512</v>
      </c>
      <c r="K1743" s="282">
        <f t="shared" si="18"/>
        <v>8</v>
      </c>
      <c r="L1743" s="278">
        <f t="shared" si="19"/>
        <v>2022</v>
      </c>
      <c r="M1743" s="282">
        <f t="shared" ca="1" si="20"/>
        <v>54</v>
      </c>
      <c r="N1743" s="282">
        <f>MONTH(Таблица10[[#This Row],[Дата погрузки]])</f>
        <v>8</v>
      </c>
      <c r="O1743" s="278" t="str">
        <f>Таблица10[[#This Row],[плательщик ЖД тариф]]</f>
        <v>ТрансКонтейнер</v>
      </c>
      <c r="P1743" s="278"/>
      <c r="Q1743" s="278"/>
      <c r="R1743" s="278"/>
      <c r="S1743" s="278"/>
      <c r="T1743" s="278"/>
      <c r="U1743" s="278"/>
      <c r="V1743" s="278"/>
      <c r="W1743" s="278"/>
      <c r="X1743" s="278"/>
      <c r="Y1743" s="278"/>
      <c r="Z1743" s="278"/>
    </row>
    <row r="1744" spans="1:26" ht="13.2">
      <c r="A1744" s="332" t="s">
        <v>3222</v>
      </c>
      <c r="B1744" s="331">
        <v>44778</v>
      </c>
      <c r="C1744" s="332" t="s">
        <v>3362</v>
      </c>
      <c r="D1744" s="333">
        <v>40</v>
      </c>
      <c r="E1744" s="332" t="s">
        <v>3302</v>
      </c>
      <c r="F1744" s="335"/>
      <c r="G1744" s="348"/>
      <c r="H1744" s="332" t="s">
        <v>7</v>
      </c>
      <c r="I1744" s="4" t="s">
        <v>99</v>
      </c>
      <c r="J1744" s="26" t="s">
        <v>2512</v>
      </c>
      <c r="K1744" s="282">
        <f t="shared" si="18"/>
        <v>8</v>
      </c>
      <c r="L1744" s="278">
        <f t="shared" si="19"/>
        <v>2022</v>
      </c>
      <c r="M1744" s="282">
        <f t="shared" ca="1" si="20"/>
        <v>54</v>
      </c>
      <c r="N1744" s="282">
        <f>MONTH(Таблица10[[#This Row],[Дата погрузки]])</f>
        <v>8</v>
      </c>
      <c r="O1744" s="278" t="str">
        <f>Таблица10[[#This Row],[плательщик ЖД тариф]]</f>
        <v>ТрансКонтейнер</v>
      </c>
      <c r="P1744" s="278"/>
      <c r="Q1744" s="278"/>
      <c r="R1744" s="278"/>
      <c r="S1744" s="278"/>
      <c r="T1744" s="278"/>
      <c r="U1744" s="278"/>
      <c r="V1744" s="278"/>
      <c r="W1744" s="278"/>
      <c r="X1744" s="278"/>
      <c r="Y1744" s="278"/>
      <c r="Z1744" s="278"/>
    </row>
    <row r="1745" spans="1:26" ht="13.2">
      <c r="A1745" s="337" t="s">
        <v>2798</v>
      </c>
      <c r="B1745" s="301">
        <v>44779</v>
      </c>
      <c r="C1745" s="337" t="s">
        <v>3363</v>
      </c>
      <c r="D1745" s="303">
        <v>40</v>
      </c>
      <c r="E1745" s="337" t="s">
        <v>3364</v>
      </c>
      <c r="F1745" s="347" t="s">
        <v>3365</v>
      </c>
      <c r="G1745" s="298">
        <v>44783</v>
      </c>
      <c r="H1745" s="337" t="s">
        <v>7</v>
      </c>
      <c r="I1745" s="4" t="s">
        <v>99</v>
      </c>
      <c r="J1745" s="26" t="s">
        <v>2512</v>
      </c>
      <c r="K1745" s="282">
        <f t="shared" si="18"/>
        <v>8</v>
      </c>
      <c r="L1745" s="278">
        <f t="shared" si="19"/>
        <v>2022</v>
      </c>
      <c r="M1745" s="282">
        <f t="shared" ca="1" si="20"/>
        <v>4</v>
      </c>
      <c r="N1745" s="282">
        <f>MONTH(Таблица10[[#This Row],[Дата погрузки]])</f>
        <v>8</v>
      </c>
      <c r="O1745" s="278" t="str">
        <f>Таблица10[[#This Row],[плательщик ЖД тариф]]</f>
        <v>ТрансКонтейнер</v>
      </c>
      <c r="P1745" s="278"/>
      <c r="Q1745" s="278"/>
      <c r="R1745" s="278"/>
      <c r="S1745" s="278"/>
      <c r="T1745" s="278"/>
      <c r="U1745" s="278"/>
      <c r="V1745" s="278"/>
      <c r="W1745" s="278"/>
      <c r="X1745" s="278"/>
      <c r="Y1745" s="278"/>
      <c r="Z1745" s="278"/>
    </row>
    <row r="1746" spans="1:26" ht="13.2">
      <c r="A1746" s="332" t="s">
        <v>3222</v>
      </c>
      <c r="B1746" s="331">
        <v>44779</v>
      </c>
      <c r="C1746" s="332" t="s">
        <v>3366</v>
      </c>
      <c r="D1746" s="333">
        <v>40</v>
      </c>
      <c r="E1746" s="332" t="s">
        <v>3302</v>
      </c>
      <c r="F1746" s="335"/>
      <c r="G1746" s="348"/>
      <c r="H1746" s="332" t="s">
        <v>7</v>
      </c>
      <c r="I1746" s="4" t="s">
        <v>99</v>
      </c>
      <c r="J1746" s="26" t="s">
        <v>2512</v>
      </c>
      <c r="K1746" s="282">
        <f t="shared" si="18"/>
        <v>8</v>
      </c>
      <c r="L1746" s="278">
        <f t="shared" si="19"/>
        <v>2022</v>
      </c>
      <c r="M1746" s="282">
        <f t="shared" ca="1" si="20"/>
        <v>53</v>
      </c>
      <c r="N1746" s="282">
        <f>MONTH(Таблица10[[#This Row],[Дата погрузки]])</f>
        <v>8</v>
      </c>
      <c r="O1746" s="278" t="str">
        <f>Таблица10[[#This Row],[плательщик ЖД тариф]]</f>
        <v>ТрансКонтейнер</v>
      </c>
      <c r="P1746" s="278"/>
      <c r="Q1746" s="278"/>
      <c r="R1746" s="278"/>
      <c r="S1746" s="278"/>
      <c r="T1746" s="278"/>
      <c r="U1746" s="278"/>
      <c r="V1746" s="278"/>
      <c r="W1746" s="278"/>
      <c r="X1746" s="278"/>
      <c r="Y1746" s="278"/>
      <c r="Z1746" s="278"/>
    </row>
    <row r="1747" spans="1:26" ht="13.2">
      <c r="A1747" s="337" t="s">
        <v>2798</v>
      </c>
      <c r="B1747" s="351">
        <v>44780</v>
      </c>
      <c r="C1747" s="337" t="s">
        <v>3367</v>
      </c>
      <c r="D1747" s="303">
        <v>40</v>
      </c>
      <c r="E1747" s="337" t="s">
        <v>1568</v>
      </c>
      <c r="F1747" s="347" t="s">
        <v>3368</v>
      </c>
      <c r="G1747" s="298">
        <v>44783</v>
      </c>
      <c r="H1747" s="337" t="s">
        <v>7</v>
      </c>
      <c r="I1747" s="4" t="s">
        <v>99</v>
      </c>
      <c r="J1747" s="26" t="s">
        <v>2512</v>
      </c>
      <c r="K1747" s="282">
        <f t="shared" si="18"/>
        <v>8</v>
      </c>
      <c r="L1747" s="278">
        <f t="shared" si="19"/>
        <v>2022</v>
      </c>
      <c r="M1747" s="282">
        <f t="shared" ca="1" si="20"/>
        <v>3</v>
      </c>
      <c r="N1747" s="282">
        <f>MONTH(Таблица10[[#This Row],[Дата погрузки]])</f>
        <v>8</v>
      </c>
      <c r="O1747" s="278" t="str">
        <f>Таблица10[[#This Row],[плательщик ЖД тариф]]</f>
        <v>ТрансКонтейнер</v>
      </c>
      <c r="P1747" s="278"/>
      <c r="Q1747" s="278"/>
      <c r="R1747" s="278"/>
      <c r="S1747" s="278"/>
      <c r="T1747" s="278"/>
      <c r="U1747" s="278"/>
      <c r="V1747" s="278"/>
      <c r="W1747" s="278"/>
      <c r="X1747" s="278"/>
      <c r="Y1747" s="278"/>
      <c r="Z1747" s="278"/>
    </row>
    <row r="1748" spans="1:26" ht="13.2">
      <c r="A1748" s="345" t="s">
        <v>2514</v>
      </c>
      <c r="B1748" s="340">
        <v>44781</v>
      </c>
      <c r="C1748" s="350" t="s">
        <v>3369</v>
      </c>
      <c r="D1748" s="342">
        <v>40</v>
      </c>
      <c r="E1748" s="345" t="s">
        <v>1568</v>
      </c>
      <c r="F1748" s="344" t="s">
        <v>3332</v>
      </c>
      <c r="G1748" s="296">
        <v>44783</v>
      </c>
      <c r="H1748" s="345" t="s">
        <v>7</v>
      </c>
      <c r="I1748" s="4" t="s">
        <v>99</v>
      </c>
      <c r="J1748" s="26" t="s">
        <v>2512</v>
      </c>
      <c r="K1748" s="282">
        <f t="shared" si="18"/>
        <v>8</v>
      </c>
      <c r="L1748" s="278">
        <f t="shared" si="19"/>
        <v>2022</v>
      </c>
      <c r="M1748" s="282">
        <f t="shared" ca="1" si="20"/>
        <v>2</v>
      </c>
      <c r="N1748" s="282">
        <f>MONTH(Таблица10[[#This Row],[Дата погрузки]])</f>
        <v>8</v>
      </c>
      <c r="O1748" s="278" t="str">
        <f>Таблица10[[#This Row],[плательщик ЖД тариф]]</f>
        <v>ТрансКонтейнер</v>
      </c>
      <c r="P1748" s="278"/>
      <c r="Q1748" s="278"/>
      <c r="R1748" s="278"/>
      <c r="S1748" s="278"/>
      <c r="T1748" s="278"/>
      <c r="U1748" s="278"/>
      <c r="V1748" s="278"/>
      <c r="W1748" s="278"/>
      <c r="X1748" s="278"/>
      <c r="Y1748" s="278"/>
      <c r="Z1748" s="278"/>
    </row>
    <row r="1749" spans="1:26" ht="13.2">
      <c r="A1749" s="345" t="s">
        <v>2514</v>
      </c>
      <c r="B1749" s="340">
        <v>44781</v>
      </c>
      <c r="C1749" s="350" t="s">
        <v>3370</v>
      </c>
      <c r="D1749" s="342">
        <v>40</v>
      </c>
      <c r="E1749" s="345" t="s">
        <v>1568</v>
      </c>
      <c r="F1749" s="344" t="s">
        <v>3332</v>
      </c>
      <c r="G1749" s="296">
        <v>44783</v>
      </c>
      <c r="H1749" s="345" t="s">
        <v>7</v>
      </c>
      <c r="I1749" s="4" t="s">
        <v>99</v>
      </c>
      <c r="J1749" s="26" t="s">
        <v>2512</v>
      </c>
      <c r="K1749" s="282">
        <f t="shared" si="18"/>
        <v>8</v>
      </c>
      <c r="L1749" s="278">
        <f t="shared" si="19"/>
        <v>2022</v>
      </c>
      <c r="M1749" s="282">
        <f t="shared" ca="1" si="20"/>
        <v>2</v>
      </c>
      <c r="N1749" s="282">
        <f>MONTH(Таблица10[[#This Row],[Дата погрузки]])</f>
        <v>8</v>
      </c>
      <c r="O1749" s="278" t="str">
        <f>Таблица10[[#This Row],[плательщик ЖД тариф]]</f>
        <v>ТрансКонтейнер</v>
      </c>
      <c r="P1749" s="278"/>
      <c r="Q1749" s="278"/>
      <c r="R1749" s="278"/>
      <c r="S1749" s="278"/>
      <c r="T1749" s="278"/>
      <c r="U1749" s="278"/>
      <c r="V1749" s="278"/>
      <c r="W1749" s="278"/>
      <c r="X1749" s="278"/>
      <c r="Y1749" s="278"/>
      <c r="Z1749" s="278"/>
    </row>
    <row r="1750" spans="1:26" ht="13.2">
      <c r="A1750" s="345" t="s">
        <v>2609</v>
      </c>
      <c r="B1750" s="340">
        <v>44781</v>
      </c>
      <c r="C1750" s="345" t="s">
        <v>3371</v>
      </c>
      <c r="D1750" s="342">
        <v>40</v>
      </c>
      <c r="E1750" s="345" t="s">
        <v>1568</v>
      </c>
      <c r="F1750" s="344" t="s">
        <v>3358</v>
      </c>
      <c r="G1750" s="296">
        <v>44783</v>
      </c>
      <c r="H1750" s="345" t="s">
        <v>7</v>
      </c>
      <c r="I1750" s="4" t="s">
        <v>99</v>
      </c>
      <c r="J1750" s="26" t="s">
        <v>2512</v>
      </c>
      <c r="K1750" s="282">
        <f t="shared" si="18"/>
        <v>8</v>
      </c>
      <c r="L1750" s="278">
        <f t="shared" si="19"/>
        <v>2022</v>
      </c>
      <c r="M1750" s="282">
        <f t="shared" ca="1" si="20"/>
        <v>2</v>
      </c>
      <c r="N1750" s="282">
        <f>MONTH(Таблица10[[#This Row],[Дата погрузки]])</f>
        <v>8</v>
      </c>
      <c r="O1750" s="278" t="str">
        <f>Таблица10[[#This Row],[плательщик ЖД тариф]]</f>
        <v>ТрансКонтейнер</v>
      </c>
      <c r="P1750" s="278"/>
      <c r="Q1750" s="278"/>
      <c r="R1750" s="278"/>
      <c r="S1750" s="278"/>
      <c r="T1750" s="278"/>
      <c r="U1750" s="278"/>
      <c r="V1750" s="278"/>
      <c r="W1750" s="278"/>
      <c r="X1750" s="278"/>
      <c r="Y1750" s="278"/>
      <c r="Z1750" s="278"/>
    </row>
    <row r="1751" spans="1:26" ht="14.4">
      <c r="A1751" s="332" t="s">
        <v>3222</v>
      </c>
      <c r="B1751" s="318">
        <v>44781</v>
      </c>
      <c r="C1751" s="352" t="s">
        <v>3372</v>
      </c>
      <c r="D1751" s="333">
        <v>40</v>
      </c>
      <c r="E1751" s="332" t="s">
        <v>1568</v>
      </c>
      <c r="F1751" s="335"/>
      <c r="G1751" s="348"/>
      <c r="H1751" s="332" t="s">
        <v>7</v>
      </c>
      <c r="I1751" s="4" t="s">
        <v>99</v>
      </c>
      <c r="J1751" s="26" t="s">
        <v>2512</v>
      </c>
      <c r="K1751" s="282">
        <f t="shared" si="18"/>
        <v>8</v>
      </c>
      <c r="L1751" s="278">
        <f t="shared" si="19"/>
        <v>2022</v>
      </c>
      <c r="M1751" s="282">
        <f t="shared" ca="1" si="20"/>
        <v>51</v>
      </c>
      <c r="N1751" s="282">
        <f>MONTH(Таблица10[[#This Row],[Дата погрузки]])</f>
        <v>8</v>
      </c>
      <c r="O1751" s="278" t="str">
        <f>Таблица10[[#This Row],[плательщик ЖД тариф]]</f>
        <v>ТрансКонтейнер</v>
      </c>
      <c r="P1751" s="278"/>
      <c r="Q1751" s="278"/>
      <c r="R1751" s="278"/>
      <c r="S1751" s="278"/>
      <c r="T1751" s="278"/>
      <c r="U1751" s="278"/>
      <c r="V1751" s="278"/>
      <c r="W1751" s="278"/>
      <c r="X1751" s="278"/>
      <c r="Y1751" s="278"/>
      <c r="Z1751" s="278"/>
    </row>
    <row r="1752" spans="1:26" ht="14.4">
      <c r="A1752" s="332" t="s">
        <v>3222</v>
      </c>
      <c r="B1752" s="318">
        <v>44781</v>
      </c>
      <c r="C1752" s="352" t="s">
        <v>3373</v>
      </c>
      <c r="D1752" s="333">
        <v>40</v>
      </c>
      <c r="E1752" s="332" t="s">
        <v>1568</v>
      </c>
      <c r="F1752" s="335"/>
      <c r="G1752" s="348"/>
      <c r="H1752" s="332" t="s">
        <v>7</v>
      </c>
      <c r="I1752" s="4" t="s">
        <v>99</v>
      </c>
      <c r="J1752" s="26" t="s">
        <v>2512</v>
      </c>
      <c r="K1752" s="282">
        <f t="shared" si="18"/>
        <v>8</v>
      </c>
      <c r="L1752" s="278">
        <f t="shared" si="19"/>
        <v>2022</v>
      </c>
      <c r="M1752" s="282">
        <f t="shared" ca="1" si="20"/>
        <v>51</v>
      </c>
      <c r="N1752" s="282">
        <f>MONTH(Таблица10[[#This Row],[Дата погрузки]])</f>
        <v>8</v>
      </c>
      <c r="O1752" s="278" t="str">
        <f>Таблица10[[#This Row],[плательщик ЖД тариф]]</f>
        <v>ТрансКонтейнер</v>
      </c>
      <c r="P1752" s="278"/>
      <c r="Q1752" s="278"/>
      <c r="R1752" s="278"/>
      <c r="S1752" s="278"/>
      <c r="T1752" s="278"/>
      <c r="U1752" s="278"/>
      <c r="V1752" s="278"/>
      <c r="W1752" s="278"/>
      <c r="X1752" s="278"/>
      <c r="Y1752" s="278"/>
      <c r="Z1752" s="278"/>
    </row>
    <row r="1753" spans="1:26" ht="14.4">
      <c r="A1753" s="332" t="s">
        <v>3222</v>
      </c>
      <c r="B1753" s="318">
        <v>44781</v>
      </c>
      <c r="C1753" s="352" t="s">
        <v>3374</v>
      </c>
      <c r="D1753" s="333">
        <v>40</v>
      </c>
      <c r="E1753" s="332" t="s">
        <v>1568</v>
      </c>
      <c r="F1753" s="335"/>
      <c r="G1753" s="348"/>
      <c r="H1753" s="332" t="s">
        <v>7</v>
      </c>
      <c r="I1753" s="4" t="s">
        <v>99</v>
      </c>
      <c r="J1753" s="26" t="s">
        <v>2512</v>
      </c>
      <c r="K1753" s="282">
        <f t="shared" si="18"/>
        <v>8</v>
      </c>
      <c r="L1753" s="278">
        <f t="shared" si="19"/>
        <v>2022</v>
      </c>
      <c r="M1753" s="282">
        <f t="shared" ca="1" si="20"/>
        <v>51</v>
      </c>
      <c r="N1753" s="282">
        <f>MONTH(Таблица10[[#This Row],[Дата погрузки]])</f>
        <v>8</v>
      </c>
      <c r="O1753" s="278" t="str">
        <f>Таблица10[[#This Row],[плательщик ЖД тариф]]</f>
        <v>ТрансКонтейнер</v>
      </c>
      <c r="P1753" s="278"/>
      <c r="Q1753" s="278"/>
      <c r="R1753" s="278"/>
      <c r="S1753" s="278"/>
      <c r="T1753" s="278"/>
      <c r="U1753" s="278"/>
      <c r="V1753" s="278"/>
      <c r="W1753" s="278"/>
      <c r="X1753" s="278"/>
      <c r="Y1753" s="278"/>
      <c r="Z1753" s="278"/>
    </row>
    <row r="1754" spans="1:26" ht="14.4">
      <c r="A1754" s="332" t="s">
        <v>3222</v>
      </c>
      <c r="B1754" s="318">
        <v>44781</v>
      </c>
      <c r="C1754" s="352" t="s">
        <v>3375</v>
      </c>
      <c r="D1754" s="333">
        <v>40</v>
      </c>
      <c r="E1754" s="332" t="s">
        <v>1568</v>
      </c>
      <c r="F1754" s="335"/>
      <c r="G1754" s="348"/>
      <c r="H1754" s="332" t="s">
        <v>7</v>
      </c>
      <c r="I1754" s="4" t="s">
        <v>99</v>
      </c>
      <c r="J1754" s="26" t="s">
        <v>2512</v>
      </c>
      <c r="K1754" s="282">
        <f t="shared" si="18"/>
        <v>8</v>
      </c>
      <c r="L1754" s="278">
        <f t="shared" si="19"/>
        <v>2022</v>
      </c>
      <c r="M1754" s="282">
        <f t="shared" ca="1" si="20"/>
        <v>51</v>
      </c>
      <c r="N1754" s="282">
        <f>MONTH(Таблица10[[#This Row],[Дата погрузки]])</f>
        <v>8</v>
      </c>
      <c r="O1754" s="278" t="str">
        <f>Таблица10[[#This Row],[плательщик ЖД тариф]]</f>
        <v>ТрансКонтейнер</v>
      </c>
      <c r="P1754" s="278"/>
      <c r="Q1754" s="278"/>
      <c r="R1754" s="278"/>
      <c r="S1754" s="278"/>
      <c r="T1754" s="278"/>
      <c r="U1754" s="278"/>
      <c r="V1754" s="278"/>
      <c r="W1754" s="278"/>
      <c r="X1754" s="278"/>
      <c r="Y1754" s="278"/>
      <c r="Z1754" s="278"/>
    </row>
    <row r="1755" spans="1:26" ht="14.4">
      <c r="A1755" s="332" t="s">
        <v>3222</v>
      </c>
      <c r="B1755" s="318">
        <v>44781</v>
      </c>
      <c r="C1755" s="352" t="s">
        <v>3376</v>
      </c>
      <c r="D1755" s="333">
        <v>40</v>
      </c>
      <c r="E1755" s="332" t="s">
        <v>1568</v>
      </c>
      <c r="F1755" s="335"/>
      <c r="G1755" s="348"/>
      <c r="H1755" s="332" t="s">
        <v>7</v>
      </c>
      <c r="I1755" s="4" t="s">
        <v>99</v>
      </c>
      <c r="J1755" s="26" t="s">
        <v>2512</v>
      </c>
      <c r="K1755" s="282">
        <f t="shared" si="18"/>
        <v>8</v>
      </c>
      <c r="L1755" s="278">
        <f t="shared" si="19"/>
        <v>2022</v>
      </c>
      <c r="M1755" s="282">
        <f t="shared" ca="1" si="20"/>
        <v>51</v>
      </c>
      <c r="N1755" s="282">
        <f>MONTH(Таблица10[[#This Row],[Дата погрузки]])</f>
        <v>8</v>
      </c>
      <c r="O1755" s="278" t="str">
        <f>Таблица10[[#This Row],[плательщик ЖД тариф]]</f>
        <v>ТрансКонтейнер</v>
      </c>
      <c r="P1755" s="278"/>
      <c r="Q1755" s="278"/>
      <c r="R1755" s="278"/>
      <c r="S1755" s="278"/>
      <c r="T1755" s="278"/>
      <c r="U1755" s="278"/>
      <c r="V1755" s="278"/>
      <c r="W1755" s="278"/>
      <c r="X1755" s="278"/>
      <c r="Y1755" s="278"/>
      <c r="Z1755" s="278"/>
    </row>
    <row r="1756" spans="1:26" ht="13.2">
      <c r="A1756" s="337" t="s">
        <v>2798</v>
      </c>
      <c r="B1756" s="301">
        <v>44782</v>
      </c>
      <c r="C1756" s="329" t="s">
        <v>3377</v>
      </c>
      <c r="D1756" s="303">
        <v>40</v>
      </c>
      <c r="E1756" s="337" t="s">
        <v>1568</v>
      </c>
      <c r="F1756" s="347" t="s">
        <v>3278</v>
      </c>
      <c r="G1756" s="298">
        <v>44787</v>
      </c>
      <c r="H1756" s="337" t="s">
        <v>7</v>
      </c>
      <c r="I1756" s="4" t="s">
        <v>99</v>
      </c>
      <c r="J1756" s="26" t="s">
        <v>2512</v>
      </c>
      <c r="K1756" s="282">
        <f t="shared" si="18"/>
        <v>8</v>
      </c>
      <c r="L1756" s="278">
        <f t="shared" si="19"/>
        <v>2022</v>
      </c>
      <c r="M1756" s="282">
        <f t="shared" ca="1" si="20"/>
        <v>5</v>
      </c>
      <c r="N1756" s="282">
        <f>MONTH(Таблица10[[#This Row],[Дата погрузки]])</f>
        <v>8</v>
      </c>
      <c r="O1756" s="278" t="str">
        <f>Таблица10[[#This Row],[плательщик ЖД тариф]]</f>
        <v>ТрансКонтейнер</v>
      </c>
      <c r="P1756" s="278"/>
      <c r="Q1756" s="278"/>
      <c r="R1756" s="278"/>
      <c r="S1756" s="278"/>
      <c r="T1756" s="278"/>
      <c r="U1756" s="278"/>
      <c r="V1756" s="278"/>
      <c r="W1756" s="278"/>
      <c r="X1756" s="278"/>
      <c r="Y1756" s="278"/>
      <c r="Z1756" s="278"/>
    </row>
    <row r="1757" spans="1:26" ht="13.2">
      <c r="A1757" s="345" t="s">
        <v>2520</v>
      </c>
      <c r="B1757" s="346">
        <v>44782</v>
      </c>
      <c r="C1757" s="345" t="s">
        <v>3378</v>
      </c>
      <c r="D1757" s="342">
        <v>40</v>
      </c>
      <c r="E1757" s="345" t="s">
        <v>3287</v>
      </c>
      <c r="F1757" s="344" t="s">
        <v>3312</v>
      </c>
      <c r="G1757" s="296">
        <v>44787</v>
      </c>
      <c r="H1757" s="345" t="s">
        <v>7</v>
      </c>
      <c r="I1757" s="4" t="s">
        <v>99</v>
      </c>
      <c r="J1757" s="26" t="s">
        <v>2512</v>
      </c>
      <c r="K1757" s="282">
        <f t="shared" si="18"/>
        <v>8</v>
      </c>
      <c r="L1757" s="278">
        <f t="shared" si="19"/>
        <v>2022</v>
      </c>
      <c r="M1757" s="282">
        <f t="shared" ca="1" si="20"/>
        <v>5</v>
      </c>
      <c r="N1757" s="282">
        <f>MONTH(Таблица10[[#This Row],[Дата погрузки]])</f>
        <v>8</v>
      </c>
      <c r="O1757" s="278" t="str">
        <f>Таблица10[[#This Row],[плательщик ЖД тариф]]</f>
        <v>ТрансКонтейнер</v>
      </c>
      <c r="P1757" s="278"/>
      <c r="Q1757" s="278"/>
      <c r="R1757" s="278"/>
      <c r="S1757" s="278"/>
      <c r="T1757" s="278"/>
      <c r="U1757" s="278"/>
      <c r="V1757" s="278"/>
      <c r="W1757" s="278"/>
      <c r="X1757" s="278"/>
      <c r="Y1757" s="278"/>
      <c r="Z1757" s="278"/>
    </row>
    <row r="1758" spans="1:26" ht="13.2">
      <c r="A1758" s="315" t="s">
        <v>3222</v>
      </c>
      <c r="B1758" s="331">
        <v>44782</v>
      </c>
      <c r="C1758" s="315" t="s">
        <v>3379</v>
      </c>
      <c r="D1758" s="333">
        <v>40</v>
      </c>
      <c r="E1758" s="332" t="s">
        <v>3345</v>
      </c>
      <c r="F1758" s="335"/>
      <c r="G1758" s="348"/>
      <c r="H1758" s="345" t="s">
        <v>7</v>
      </c>
      <c r="I1758" s="4" t="s">
        <v>99</v>
      </c>
      <c r="J1758" s="26" t="s">
        <v>2512</v>
      </c>
      <c r="K1758" s="282">
        <f t="shared" si="18"/>
        <v>8</v>
      </c>
      <c r="L1758" s="278">
        <f t="shared" si="19"/>
        <v>2022</v>
      </c>
      <c r="M1758" s="282">
        <f t="shared" ca="1" si="20"/>
        <v>50</v>
      </c>
      <c r="N1758" s="282">
        <f>MONTH(Таблица10[[#This Row],[Дата погрузки]])</f>
        <v>8</v>
      </c>
      <c r="O1758" s="278" t="str">
        <f>Таблица10[[#This Row],[плательщик ЖД тариф]]</f>
        <v>ТрансКонтейнер</v>
      </c>
      <c r="P1758" s="278"/>
      <c r="Q1758" s="278"/>
      <c r="R1758" s="278"/>
      <c r="S1758" s="278"/>
      <c r="T1758" s="278"/>
      <c r="U1758" s="278"/>
      <c r="V1758" s="278"/>
      <c r="W1758" s="278"/>
      <c r="X1758" s="278"/>
      <c r="Y1758" s="278"/>
      <c r="Z1758" s="278"/>
    </row>
    <row r="1759" spans="1:26" ht="13.2">
      <c r="A1759" s="315" t="s">
        <v>3222</v>
      </c>
      <c r="B1759" s="331">
        <v>44782</v>
      </c>
      <c r="C1759" s="315" t="s">
        <v>3380</v>
      </c>
      <c r="D1759" s="333">
        <v>40</v>
      </c>
      <c r="E1759" s="332" t="s">
        <v>3345</v>
      </c>
      <c r="F1759" s="335"/>
      <c r="G1759" s="348"/>
      <c r="H1759" s="345" t="s">
        <v>7</v>
      </c>
      <c r="I1759" s="4" t="s">
        <v>99</v>
      </c>
      <c r="J1759" s="26" t="s">
        <v>2512</v>
      </c>
      <c r="K1759" s="282">
        <f t="shared" si="18"/>
        <v>8</v>
      </c>
      <c r="L1759" s="278">
        <f t="shared" si="19"/>
        <v>2022</v>
      </c>
      <c r="M1759" s="282">
        <f t="shared" ca="1" si="20"/>
        <v>50</v>
      </c>
      <c r="N1759" s="282">
        <f>MONTH(Таблица10[[#This Row],[Дата погрузки]])</f>
        <v>8</v>
      </c>
      <c r="O1759" s="278" t="str">
        <f>Таблица10[[#This Row],[плательщик ЖД тариф]]</f>
        <v>ТрансКонтейнер</v>
      </c>
      <c r="P1759" s="278"/>
      <c r="Q1759" s="278"/>
      <c r="R1759" s="278"/>
      <c r="S1759" s="278"/>
      <c r="T1759" s="278"/>
      <c r="U1759" s="278"/>
      <c r="V1759" s="278"/>
      <c r="W1759" s="278"/>
      <c r="X1759" s="278"/>
      <c r="Y1759" s="278"/>
      <c r="Z1759" s="278"/>
    </row>
    <row r="1760" spans="1:26" ht="13.2">
      <c r="A1760" s="315" t="s">
        <v>3222</v>
      </c>
      <c r="B1760" s="331">
        <v>44782</v>
      </c>
      <c r="C1760" s="315" t="s">
        <v>3381</v>
      </c>
      <c r="D1760" s="333">
        <v>40</v>
      </c>
      <c r="E1760" s="332" t="s">
        <v>3345</v>
      </c>
      <c r="F1760" s="335"/>
      <c r="G1760" s="348"/>
      <c r="H1760" s="345" t="s">
        <v>7</v>
      </c>
      <c r="I1760" s="4" t="s">
        <v>99</v>
      </c>
      <c r="J1760" s="26" t="s">
        <v>2512</v>
      </c>
      <c r="K1760" s="282">
        <f t="shared" si="18"/>
        <v>8</v>
      </c>
      <c r="L1760" s="278">
        <f t="shared" si="19"/>
        <v>2022</v>
      </c>
      <c r="M1760" s="282">
        <f t="shared" ca="1" si="20"/>
        <v>50</v>
      </c>
      <c r="N1760" s="282">
        <f>MONTH(Таблица10[[#This Row],[Дата погрузки]])</f>
        <v>8</v>
      </c>
      <c r="O1760" s="278" t="str">
        <f>Таблица10[[#This Row],[плательщик ЖД тариф]]</f>
        <v>ТрансКонтейнер</v>
      </c>
      <c r="P1760" s="278"/>
      <c r="Q1760" s="278"/>
      <c r="R1760" s="278"/>
      <c r="S1760" s="278"/>
      <c r="T1760" s="278"/>
      <c r="U1760" s="278"/>
      <c r="V1760" s="278"/>
      <c r="W1760" s="278"/>
      <c r="X1760" s="278"/>
      <c r="Y1760" s="278"/>
      <c r="Z1760" s="278"/>
    </row>
    <row r="1761" spans="1:26" ht="13.2">
      <c r="A1761" s="337" t="s">
        <v>2798</v>
      </c>
      <c r="B1761" s="351">
        <v>44783</v>
      </c>
      <c r="C1761" s="336" t="s">
        <v>3382</v>
      </c>
      <c r="D1761" s="303">
        <v>40</v>
      </c>
      <c r="E1761" s="337" t="s">
        <v>3287</v>
      </c>
      <c r="F1761" s="347" t="s">
        <v>3343</v>
      </c>
      <c r="G1761" s="298">
        <v>44788</v>
      </c>
      <c r="H1761" s="337" t="s">
        <v>7</v>
      </c>
      <c r="I1761" s="4" t="s">
        <v>99</v>
      </c>
      <c r="J1761" s="26" t="s">
        <v>2512</v>
      </c>
      <c r="K1761" s="282">
        <f t="shared" si="18"/>
        <v>8</v>
      </c>
      <c r="L1761" s="278">
        <f t="shared" si="19"/>
        <v>2022</v>
      </c>
      <c r="M1761" s="282">
        <f t="shared" ca="1" si="20"/>
        <v>5</v>
      </c>
      <c r="N1761" s="282">
        <f>MONTH(Таблица10[[#This Row],[Дата погрузки]])</f>
        <v>8</v>
      </c>
      <c r="O1761" s="278" t="str">
        <f>Таблица10[[#This Row],[плательщик ЖД тариф]]</f>
        <v>ТрансКонтейнер</v>
      </c>
      <c r="P1761" s="278"/>
      <c r="Q1761" s="278"/>
      <c r="R1761" s="278"/>
      <c r="S1761" s="278"/>
      <c r="T1761" s="278"/>
      <c r="U1761" s="278"/>
      <c r="V1761" s="278"/>
      <c r="W1761" s="278"/>
      <c r="X1761" s="278"/>
      <c r="Y1761" s="278"/>
      <c r="Z1761" s="278"/>
    </row>
    <row r="1762" spans="1:26" ht="13.2">
      <c r="A1762" s="345" t="s">
        <v>2534</v>
      </c>
      <c r="B1762" s="346">
        <v>44783</v>
      </c>
      <c r="C1762" s="353" t="s">
        <v>3383</v>
      </c>
      <c r="D1762" s="342">
        <v>40</v>
      </c>
      <c r="E1762" s="345" t="s">
        <v>2365</v>
      </c>
      <c r="F1762" s="344"/>
      <c r="G1762" s="296">
        <v>44790</v>
      </c>
      <c r="H1762" s="345" t="s">
        <v>7</v>
      </c>
      <c r="I1762" s="4" t="s">
        <v>99</v>
      </c>
      <c r="J1762" s="26" t="s">
        <v>2512</v>
      </c>
      <c r="K1762" s="282">
        <f t="shared" si="18"/>
        <v>8</v>
      </c>
      <c r="L1762" s="278">
        <f t="shared" si="19"/>
        <v>2022</v>
      </c>
      <c r="M1762" s="282">
        <f t="shared" ca="1" si="20"/>
        <v>7</v>
      </c>
      <c r="N1762" s="282">
        <f>MONTH(Таблица10[[#This Row],[Дата погрузки]])</f>
        <v>8</v>
      </c>
      <c r="O1762" s="278" t="str">
        <f>Таблица10[[#This Row],[плательщик ЖД тариф]]</f>
        <v>ТрансКонтейнер</v>
      </c>
      <c r="P1762" s="278"/>
      <c r="Q1762" s="278"/>
      <c r="R1762" s="278"/>
      <c r="S1762" s="278"/>
      <c r="T1762" s="278"/>
      <c r="U1762" s="278"/>
      <c r="V1762" s="278"/>
      <c r="W1762" s="278"/>
      <c r="X1762" s="278"/>
      <c r="Y1762" s="278"/>
      <c r="Z1762" s="278"/>
    </row>
    <row r="1763" spans="1:26" ht="13.2">
      <c r="A1763" s="345" t="s">
        <v>2534</v>
      </c>
      <c r="B1763" s="346">
        <v>44783</v>
      </c>
      <c r="C1763" s="345" t="s">
        <v>3384</v>
      </c>
      <c r="D1763" s="342">
        <v>40</v>
      </c>
      <c r="E1763" s="345" t="s">
        <v>3385</v>
      </c>
      <c r="F1763" s="344"/>
      <c r="G1763" s="296">
        <v>44788</v>
      </c>
      <c r="H1763" s="345" t="s">
        <v>7</v>
      </c>
      <c r="I1763" s="4" t="s">
        <v>99</v>
      </c>
      <c r="J1763" s="26" t="s">
        <v>2512</v>
      </c>
      <c r="K1763" s="282">
        <f t="shared" si="18"/>
        <v>8</v>
      </c>
      <c r="L1763" s="278">
        <f t="shared" si="19"/>
        <v>2022</v>
      </c>
      <c r="M1763" s="282">
        <f t="shared" ca="1" si="20"/>
        <v>5</v>
      </c>
      <c r="N1763" s="282">
        <f>MONTH(Таблица10[[#This Row],[Дата погрузки]])</f>
        <v>8</v>
      </c>
      <c r="O1763" s="278" t="str">
        <f>Таблица10[[#This Row],[плательщик ЖД тариф]]</f>
        <v>ТрансКонтейнер</v>
      </c>
      <c r="P1763" s="278"/>
      <c r="Q1763" s="278"/>
      <c r="R1763" s="278"/>
      <c r="S1763" s="278"/>
      <c r="T1763" s="278"/>
      <c r="U1763" s="278"/>
      <c r="V1763" s="278"/>
      <c r="W1763" s="278"/>
      <c r="X1763" s="278"/>
      <c r="Y1763" s="278"/>
      <c r="Z1763" s="278"/>
    </row>
    <row r="1764" spans="1:26" ht="13.2">
      <c r="A1764" s="345" t="s">
        <v>2534</v>
      </c>
      <c r="B1764" s="346">
        <v>44783</v>
      </c>
      <c r="C1764" s="345" t="s">
        <v>3386</v>
      </c>
      <c r="D1764" s="342">
        <v>40</v>
      </c>
      <c r="E1764" s="345" t="s">
        <v>3385</v>
      </c>
      <c r="F1764" s="344"/>
      <c r="G1764" s="296">
        <v>44789</v>
      </c>
      <c r="H1764" s="345" t="s">
        <v>7</v>
      </c>
      <c r="I1764" s="4" t="s">
        <v>99</v>
      </c>
      <c r="J1764" s="26" t="s">
        <v>2512</v>
      </c>
      <c r="K1764" s="282">
        <f t="shared" si="18"/>
        <v>8</v>
      </c>
      <c r="L1764" s="278">
        <f t="shared" si="19"/>
        <v>2022</v>
      </c>
      <c r="M1764" s="282">
        <f t="shared" ca="1" si="20"/>
        <v>6</v>
      </c>
      <c r="N1764" s="282">
        <f>MONTH(Таблица10[[#This Row],[Дата погрузки]])</f>
        <v>8</v>
      </c>
      <c r="O1764" s="278" t="str">
        <f>Таблица10[[#This Row],[плательщик ЖД тариф]]</f>
        <v>ТрансКонтейнер</v>
      </c>
      <c r="P1764" s="278"/>
      <c r="Q1764" s="278"/>
      <c r="R1764" s="278"/>
      <c r="S1764" s="278"/>
      <c r="T1764" s="278"/>
      <c r="U1764" s="278"/>
      <c r="V1764" s="278"/>
      <c r="W1764" s="278"/>
      <c r="X1764" s="278"/>
      <c r="Y1764" s="278"/>
      <c r="Z1764" s="278"/>
    </row>
    <row r="1765" spans="1:26" ht="13.2">
      <c r="A1765" s="337" t="s">
        <v>2798</v>
      </c>
      <c r="B1765" s="301">
        <v>44784</v>
      </c>
      <c r="C1765" s="336" t="s">
        <v>3387</v>
      </c>
      <c r="D1765" s="303">
        <v>40</v>
      </c>
      <c r="E1765" s="337" t="s">
        <v>1516</v>
      </c>
      <c r="F1765" s="347" t="s">
        <v>3388</v>
      </c>
      <c r="G1765" s="298">
        <v>44789</v>
      </c>
      <c r="H1765" s="337" t="s">
        <v>7</v>
      </c>
      <c r="I1765" s="4" t="s">
        <v>99</v>
      </c>
      <c r="J1765" s="26" t="s">
        <v>2512</v>
      </c>
      <c r="K1765" s="282">
        <f t="shared" si="18"/>
        <v>8</v>
      </c>
      <c r="L1765" s="278">
        <f t="shared" si="19"/>
        <v>2022</v>
      </c>
      <c r="M1765" s="282">
        <f t="shared" ca="1" si="20"/>
        <v>5</v>
      </c>
      <c r="N1765" s="282">
        <f>MONTH(Таблица10[[#This Row],[Дата погрузки]])</f>
        <v>8</v>
      </c>
      <c r="O1765" s="278" t="str">
        <f>Таблица10[[#This Row],[плательщик ЖД тариф]]</f>
        <v>ТрансКонтейнер</v>
      </c>
      <c r="P1765" s="278"/>
      <c r="Q1765" s="278"/>
      <c r="R1765" s="278"/>
      <c r="S1765" s="278"/>
      <c r="T1765" s="278"/>
      <c r="U1765" s="278"/>
      <c r="V1765" s="278"/>
      <c r="W1765" s="278"/>
      <c r="X1765" s="278"/>
      <c r="Y1765" s="278"/>
      <c r="Z1765" s="278"/>
    </row>
    <row r="1766" spans="1:26" ht="13.2">
      <c r="A1766" s="345" t="s">
        <v>2520</v>
      </c>
      <c r="B1766" s="346">
        <v>44784</v>
      </c>
      <c r="C1766" s="345" t="s">
        <v>3389</v>
      </c>
      <c r="D1766" s="342">
        <v>40</v>
      </c>
      <c r="E1766" s="345" t="s">
        <v>1487</v>
      </c>
      <c r="F1766" s="344" t="s">
        <v>3312</v>
      </c>
      <c r="G1766" s="296">
        <v>44789</v>
      </c>
      <c r="H1766" s="345" t="s">
        <v>7</v>
      </c>
      <c r="I1766" s="4" t="s">
        <v>99</v>
      </c>
      <c r="J1766" s="26" t="s">
        <v>2512</v>
      </c>
      <c r="K1766" s="282">
        <f t="shared" si="18"/>
        <v>8</v>
      </c>
      <c r="L1766" s="278">
        <f t="shared" si="19"/>
        <v>2022</v>
      </c>
      <c r="M1766" s="282">
        <f t="shared" ca="1" si="20"/>
        <v>5</v>
      </c>
      <c r="N1766" s="282">
        <f>MONTH(Таблица10[[#This Row],[Дата погрузки]])</f>
        <v>8</v>
      </c>
      <c r="O1766" s="278" t="str">
        <f>Таблица10[[#This Row],[плательщик ЖД тариф]]</f>
        <v>ТрансКонтейнер</v>
      </c>
      <c r="P1766" s="278"/>
      <c r="Q1766" s="278"/>
      <c r="R1766" s="278"/>
      <c r="S1766" s="278"/>
      <c r="T1766" s="278"/>
      <c r="U1766" s="278"/>
      <c r="V1766" s="278"/>
      <c r="W1766" s="278"/>
      <c r="X1766" s="278"/>
      <c r="Y1766" s="278"/>
      <c r="Z1766" s="278"/>
    </row>
    <row r="1767" spans="1:26" ht="13.2">
      <c r="A1767" s="345" t="s">
        <v>2534</v>
      </c>
      <c r="B1767" s="346">
        <v>44784</v>
      </c>
      <c r="C1767" s="345" t="s">
        <v>3390</v>
      </c>
      <c r="D1767" s="342">
        <v>40</v>
      </c>
      <c r="E1767" s="345" t="s">
        <v>3287</v>
      </c>
      <c r="F1767" s="344"/>
      <c r="G1767" s="296">
        <v>44789</v>
      </c>
      <c r="H1767" s="345" t="s">
        <v>7</v>
      </c>
      <c r="I1767" s="4" t="s">
        <v>99</v>
      </c>
      <c r="J1767" s="26" t="s">
        <v>2512</v>
      </c>
      <c r="K1767" s="282">
        <f t="shared" si="18"/>
        <v>8</v>
      </c>
      <c r="L1767" s="278">
        <f t="shared" si="19"/>
        <v>2022</v>
      </c>
      <c r="M1767" s="282">
        <f t="shared" ca="1" si="20"/>
        <v>5</v>
      </c>
      <c r="N1767" s="282">
        <f>MONTH(Таблица10[[#This Row],[Дата погрузки]])</f>
        <v>8</v>
      </c>
      <c r="O1767" s="278" t="str">
        <f>Таблица10[[#This Row],[плательщик ЖД тариф]]</f>
        <v>ТрансКонтейнер</v>
      </c>
      <c r="P1767" s="278"/>
      <c r="Q1767" s="278"/>
      <c r="R1767" s="278"/>
      <c r="S1767" s="278"/>
      <c r="T1767" s="278"/>
      <c r="U1767" s="278"/>
      <c r="V1767" s="278"/>
      <c r="W1767" s="278"/>
      <c r="X1767" s="278"/>
      <c r="Y1767" s="278"/>
      <c r="Z1767" s="278"/>
    </row>
    <row r="1768" spans="1:26" ht="13.2">
      <c r="A1768" s="337" t="s">
        <v>2798</v>
      </c>
      <c r="B1768" s="301">
        <v>44785</v>
      </c>
      <c r="C1768" s="337" t="s">
        <v>3391</v>
      </c>
      <c r="D1768" s="303">
        <v>40</v>
      </c>
      <c r="E1768" s="337" t="s">
        <v>3287</v>
      </c>
      <c r="F1768" s="347" t="s">
        <v>3392</v>
      </c>
      <c r="G1768" s="298">
        <v>44789</v>
      </c>
      <c r="H1768" s="337" t="s">
        <v>7</v>
      </c>
      <c r="I1768" s="4" t="s">
        <v>99</v>
      </c>
      <c r="J1768" s="26" t="s">
        <v>2512</v>
      </c>
      <c r="K1768" s="282">
        <f t="shared" si="18"/>
        <v>8</v>
      </c>
      <c r="L1768" s="278">
        <f t="shared" si="19"/>
        <v>2022</v>
      </c>
      <c r="M1768" s="282">
        <f t="shared" ca="1" si="20"/>
        <v>4</v>
      </c>
      <c r="N1768" s="282">
        <f>MONTH(Таблица10[[#This Row],[Дата погрузки]])</f>
        <v>8</v>
      </c>
      <c r="O1768" s="278" t="str">
        <f>Таблица10[[#This Row],[плательщик ЖД тариф]]</f>
        <v>ТрансКонтейнер</v>
      </c>
      <c r="P1768" s="278"/>
      <c r="Q1768" s="278"/>
      <c r="R1768" s="278"/>
      <c r="S1768" s="278"/>
      <c r="T1768" s="278"/>
      <c r="U1768" s="278"/>
      <c r="V1768" s="278"/>
      <c r="W1768" s="278"/>
      <c r="X1768" s="278"/>
      <c r="Y1768" s="278"/>
      <c r="Z1768" s="278"/>
    </row>
    <row r="1769" spans="1:26" ht="13.2">
      <c r="A1769" s="337" t="s">
        <v>2798</v>
      </c>
      <c r="B1769" s="301">
        <v>44786</v>
      </c>
      <c r="C1769" s="354" t="s">
        <v>3393</v>
      </c>
      <c r="D1769" s="303">
        <v>40</v>
      </c>
      <c r="E1769" s="337" t="s">
        <v>3287</v>
      </c>
      <c r="F1769" s="347" t="s">
        <v>3392</v>
      </c>
      <c r="G1769" s="298">
        <v>44789</v>
      </c>
      <c r="H1769" s="337" t="s">
        <v>7</v>
      </c>
      <c r="I1769" s="4" t="s">
        <v>99</v>
      </c>
      <c r="J1769" s="26" t="s">
        <v>2512</v>
      </c>
      <c r="K1769" s="282">
        <f t="shared" si="18"/>
        <v>8</v>
      </c>
      <c r="L1769" s="278">
        <f t="shared" si="19"/>
        <v>2022</v>
      </c>
      <c r="M1769" s="282">
        <f t="shared" ca="1" si="20"/>
        <v>3</v>
      </c>
      <c r="N1769" s="282">
        <f>MONTH(Таблица10[[#This Row],[Дата погрузки]])</f>
        <v>8</v>
      </c>
      <c r="O1769" s="278" t="str">
        <f>Таблица10[[#This Row],[плательщик ЖД тариф]]</f>
        <v>ТрансКонтейнер</v>
      </c>
      <c r="P1769" s="278"/>
      <c r="Q1769" s="278"/>
      <c r="R1769" s="278"/>
      <c r="S1769" s="278"/>
      <c r="T1769" s="278"/>
      <c r="U1769" s="278"/>
      <c r="V1769" s="278"/>
      <c r="W1769" s="278"/>
      <c r="X1769" s="278"/>
      <c r="Y1769" s="278"/>
      <c r="Z1769" s="278"/>
    </row>
    <row r="1770" spans="1:26" ht="13.2">
      <c r="A1770" s="337" t="s">
        <v>2798</v>
      </c>
      <c r="B1770" s="301">
        <v>44786</v>
      </c>
      <c r="C1770" s="336" t="s">
        <v>3394</v>
      </c>
      <c r="D1770" s="303">
        <v>40</v>
      </c>
      <c r="E1770" s="337" t="s">
        <v>1487</v>
      </c>
      <c r="F1770" s="347" t="s">
        <v>3282</v>
      </c>
      <c r="G1770" s="298">
        <v>44789</v>
      </c>
      <c r="H1770" s="337" t="s">
        <v>7</v>
      </c>
      <c r="I1770" s="4" t="s">
        <v>99</v>
      </c>
      <c r="J1770" s="26" t="s">
        <v>2512</v>
      </c>
      <c r="K1770" s="282">
        <f t="shared" si="18"/>
        <v>8</v>
      </c>
      <c r="L1770" s="278">
        <f t="shared" si="19"/>
        <v>2022</v>
      </c>
      <c r="M1770" s="282">
        <f t="shared" ca="1" si="20"/>
        <v>3</v>
      </c>
      <c r="N1770" s="282">
        <f>MONTH(Таблица10[[#This Row],[Дата погрузки]])</f>
        <v>8</v>
      </c>
      <c r="O1770" s="278" t="str">
        <f>Таблица10[[#This Row],[плательщик ЖД тариф]]</f>
        <v>ТрансКонтейнер</v>
      </c>
      <c r="P1770" s="278"/>
      <c r="Q1770" s="278"/>
      <c r="R1770" s="278"/>
      <c r="S1770" s="278"/>
      <c r="T1770" s="278"/>
      <c r="U1770" s="278"/>
      <c r="V1770" s="278"/>
      <c r="W1770" s="278"/>
      <c r="X1770" s="278"/>
      <c r="Y1770" s="278"/>
      <c r="Z1770" s="278"/>
    </row>
    <row r="1771" spans="1:26" ht="13.2">
      <c r="A1771" s="345" t="s">
        <v>2534</v>
      </c>
      <c r="B1771" s="346">
        <v>44788</v>
      </c>
      <c r="C1771" s="345" t="s">
        <v>3395</v>
      </c>
      <c r="D1771" s="342">
        <v>40</v>
      </c>
      <c r="E1771" s="345" t="s">
        <v>3396</v>
      </c>
      <c r="F1771" s="344"/>
      <c r="G1771" s="296">
        <v>44790</v>
      </c>
      <c r="H1771" s="345" t="s">
        <v>7</v>
      </c>
      <c r="I1771" s="4" t="s">
        <v>99</v>
      </c>
      <c r="J1771" s="26" t="s">
        <v>2512</v>
      </c>
      <c r="K1771" s="282">
        <f t="shared" si="18"/>
        <v>8</v>
      </c>
      <c r="L1771" s="278">
        <f t="shared" si="19"/>
        <v>2022</v>
      </c>
      <c r="M1771" s="282">
        <f t="shared" ca="1" si="20"/>
        <v>2</v>
      </c>
      <c r="N1771" s="282">
        <f>MONTH(Таблица10[[#This Row],[Дата погрузки]])</f>
        <v>8</v>
      </c>
      <c r="O1771" s="278" t="str">
        <f>Таблица10[[#This Row],[плательщик ЖД тариф]]</f>
        <v>ТрансКонтейнер</v>
      </c>
      <c r="P1771" s="278"/>
      <c r="Q1771" s="278"/>
      <c r="R1771" s="278"/>
      <c r="S1771" s="278"/>
      <c r="T1771" s="278"/>
      <c r="U1771" s="278"/>
      <c r="V1771" s="278"/>
      <c r="W1771" s="278"/>
      <c r="X1771" s="278"/>
      <c r="Y1771" s="278"/>
      <c r="Z1771" s="278"/>
    </row>
    <row r="1772" spans="1:26" ht="13.2">
      <c r="A1772" s="337" t="s">
        <v>2798</v>
      </c>
      <c r="B1772" s="301">
        <v>44789</v>
      </c>
      <c r="C1772" s="337" t="s">
        <v>3397</v>
      </c>
      <c r="D1772" s="303">
        <v>40</v>
      </c>
      <c r="E1772" s="337" t="s">
        <v>1650</v>
      </c>
      <c r="F1772" s="347" t="s">
        <v>3358</v>
      </c>
      <c r="G1772" s="298">
        <v>44791</v>
      </c>
      <c r="H1772" s="345" t="s">
        <v>7</v>
      </c>
      <c r="I1772" s="4" t="s">
        <v>99</v>
      </c>
      <c r="J1772" s="26" t="s">
        <v>2512</v>
      </c>
      <c r="K1772" s="282">
        <f t="shared" si="18"/>
        <v>8</v>
      </c>
      <c r="L1772" s="278">
        <f t="shared" si="19"/>
        <v>2022</v>
      </c>
      <c r="M1772" s="282">
        <f t="shared" ca="1" si="20"/>
        <v>2</v>
      </c>
      <c r="N1772" s="282">
        <f>MONTH(Таблица10[[#This Row],[Дата погрузки]])</f>
        <v>8</v>
      </c>
      <c r="O1772" s="278" t="str">
        <f>Таблица10[[#This Row],[плательщик ЖД тариф]]</f>
        <v>ТрансКонтейнер</v>
      </c>
      <c r="P1772" s="278"/>
      <c r="Q1772" s="278"/>
      <c r="R1772" s="278"/>
      <c r="S1772" s="278"/>
      <c r="T1772" s="278"/>
      <c r="U1772" s="278"/>
      <c r="V1772" s="278"/>
      <c r="W1772" s="278"/>
      <c r="X1772" s="278"/>
      <c r="Y1772" s="278"/>
      <c r="Z1772" s="278"/>
    </row>
    <row r="1773" spans="1:26" ht="13.2">
      <c r="A1773" s="337" t="s">
        <v>2798</v>
      </c>
      <c r="B1773" s="351">
        <v>44789</v>
      </c>
      <c r="C1773" s="337" t="s">
        <v>3398</v>
      </c>
      <c r="D1773" s="303">
        <v>40</v>
      </c>
      <c r="E1773" s="337" t="s">
        <v>3399</v>
      </c>
      <c r="F1773" s="347" t="s">
        <v>3326</v>
      </c>
      <c r="G1773" s="298">
        <v>44791</v>
      </c>
      <c r="H1773" s="345" t="s">
        <v>7</v>
      </c>
      <c r="I1773" s="4" t="s">
        <v>99</v>
      </c>
      <c r="J1773" s="26" t="s">
        <v>2512</v>
      </c>
      <c r="K1773" s="282">
        <f t="shared" si="18"/>
        <v>8</v>
      </c>
      <c r="L1773" s="278">
        <f t="shared" si="19"/>
        <v>2022</v>
      </c>
      <c r="M1773" s="282">
        <f t="shared" ca="1" si="20"/>
        <v>2</v>
      </c>
      <c r="N1773" s="282">
        <f>MONTH(Таблица10[[#This Row],[Дата погрузки]])</f>
        <v>8</v>
      </c>
      <c r="O1773" s="278" t="str">
        <f>Таблица10[[#This Row],[плательщик ЖД тариф]]</f>
        <v>ТрансКонтейнер</v>
      </c>
      <c r="P1773" s="278"/>
      <c r="Q1773" s="278"/>
      <c r="R1773" s="278"/>
      <c r="S1773" s="278"/>
      <c r="T1773" s="278"/>
      <c r="U1773" s="278"/>
      <c r="V1773" s="278"/>
      <c r="W1773" s="278"/>
      <c r="X1773" s="278"/>
      <c r="Y1773" s="278"/>
      <c r="Z1773" s="278"/>
    </row>
    <row r="1774" spans="1:26" ht="13.2">
      <c r="A1774" s="345" t="s">
        <v>2527</v>
      </c>
      <c r="B1774" s="346">
        <v>44789</v>
      </c>
      <c r="C1774" s="355" t="s">
        <v>3400</v>
      </c>
      <c r="D1774" s="342">
        <v>40</v>
      </c>
      <c r="E1774" s="345" t="s">
        <v>3401</v>
      </c>
      <c r="F1774" s="344" t="s">
        <v>3358</v>
      </c>
      <c r="G1774" s="296">
        <v>44791</v>
      </c>
      <c r="H1774" s="345" t="s">
        <v>7</v>
      </c>
      <c r="I1774" s="4" t="s">
        <v>99</v>
      </c>
      <c r="J1774" s="26" t="s">
        <v>2512</v>
      </c>
      <c r="K1774" s="282">
        <f t="shared" si="18"/>
        <v>8</v>
      </c>
      <c r="L1774" s="278">
        <f t="shared" si="19"/>
        <v>2022</v>
      </c>
      <c r="M1774" s="282">
        <f t="shared" ca="1" si="20"/>
        <v>2</v>
      </c>
      <c r="N1774" s="282">
        <f>MONTH(Таблица10[[#This Row],[Дата погрузки]])</f>
        <v>8</v>
      </c>
      <c r="O1774" s="278" t="str">
        <f>Таблица10[[#This Row],[плательщик ЖД тариф]]</f>
        <v>ТрансКонтейнер</v>
      </c>
      <c r="P1774" s="278"/>
      <c r="Q1774" s="278"/>
      <c r="R1774" s="278"/>
      <c r="S1774" s="278"/>
      <c r="T1774" s="278"/>
      <c r="U1774" s="278"/>
      <c r="V1774" s="278"/>
      <c r="W1774" s="278"/>
      <c r="X1774" s="278"/>
      <c r="Y1774" s="278"/>
      <c r="Z1774" s="278"/>
    </row>
    <row r="1775" spans="1:26" ht="13.2">
      <c r="A1775" s="345" t="s">
        <v>2534</v>
      </c>
      <c r="B1775" s="346">
        <v>44789</v>
      </c>
      <c r="C1775" s="345" t="s">
        <v>3402</v>
      </c>
      <c r="D1775" s="342">
        <v>40</v>
      </c>
      <c r="E1775" s="345" t="s">
        <v>1518</v>
      </c>
      <c r="F1775" s="344"/>
      <c r="G1775" s="296">
        <v>44791</v>
      </c>
      <c r="H1775" s="345" t="s">
        <v>7</v>
      </c>
      <c r="I1775" s="4" t="s">
        <v>99</v>
      </c>
      <c r="J1775" s="26" t="s">
        <v>2512</v>
      </c>
      <c r="K1775" s="282">
        <f t="shared" si="18"/>
        <v>8</v>
      </c>
      <c r="L1775" s="278">
        <f t="shared" si="19"/>
        <v>2022</v>
      </c>
      <c r="M1775" s="282">
        <f t="shared" ca="1" si="20"/>
        <v>2</v>
      </c>
      <c r="N1775" s="282">
        <f>MONTH(Таблица10[[#This Row],[Дата погрузки]])</f>
        <v>8</v>
      </c>
      <c r="O1775" s="278" t="str">
        <f>Таблица10[[#This Row],[плательщик ЖД тариф]]</f>
        <v>ТрансКонтейнер</v>
      </c>
      <c r="P1775" s="278"/>
      <c r="Q1775" s="278"/>
      <c r="R1775" s="278"/>
      <c r="S1775" s="278"/>
      <c r="T1775" s="278"/>
      <c r="U1775" s="278"/>
      <c r="V1775" s="278"/>
      <c r="W1775" s="278"/>
      <c r="X1775" s="278"/>
      <c r="Y1775" s="278"/>
      <c r="Z1775" s="278"/>
    </row>
    <row r="1776" spans="1:26" ht="13.2">
      <c r="A1776" s="345" t="s">
        <v>2534</v>
      </c>
      <c r="B1776" s="346">
        <v>44789</v>
      </c>
      <c r="C1776" s="345" t="s">
        <v>3403</v>
      </c>
      <c r="D1776" s="342">
        <v>40</v>
      </c>
      <c r="E1776" s="345" t="s">
        <v>3404</v>
      </c>
      <c r="F1776" s="344"/>
      <c r="G1776" s="296">
        <v>44791</v>
      </c>
      <c r="H1776" s="345" t="s">
        <v>7</v>
      </c>
      <c r="I1776" s="4" t="s">
        <v>99</v>
      </c>
      <c r="J1776" s="26" t="s">
        <v>2512</v>
      </c>
      <c r="K1776" s="282">
        <f t="shared" si="18"/>
        <v>8</v>
      </c>
      <c r="L1776" s="278">
        <f t="shared" si="19"/>
        <v>2022</v>
      </c>
      <c r="M1776" s="282">
        <f t="shared" ca="1" si="20"/>
        <v>2</v>
      </c>
      <c r="N1776" s="282">
        <f>MONTH(Таблица10[[#This Row],[Дата погрузки]])</f>
        <v>8</v>
      </c>
      <c r="O1776" s="278" t="str">
        <f>Таблица10[[#This Row],[плательщик ЖД тариф]]</f>
        <v>ТрансКонтейнер</v>
      </c>
      <c r="P1776" s="278"/>
      <c r="Q1776" s="278"/>
      <c r="R1776" s="278"/>
      <c r="S1776" s="278"/>
      <c r="T1776" s="278"/>
      <c r="U1776" s="278"/>
      <c r="V1776" s="278"/>
      <c r="W1776" s="278"/>
      <c r="X1776" s="278"/>
      <c r="Y1776" s="278"/>
      <c r="Z1776" s="278"/>
    </row>
    <row r="1777" spans="1:26" ht="13.2">
      <c r="A1777" s="345" t="s">
        <v>2520</v>
      </c>
      <c r="B1777" s="346">
        <v>44789</v>
      </c>
      <c r="C1777" s="345" t="s">
        <v>3405</v>
      </c>
      <c r="D1777" s="342">
        <v>40</v>
      </c>
      <c r="E1777" s="345" t="s">
        <v>3385</v>
      </c>
      <c r="F1777" s="344" t="s">
        <v>3278</v>
      </c>
      <c r="G1777" s="296">
        <v>44791</v>
      </c>
      <c r="H1777" s="345" t="s">
        <v>7</v>
      </c>
      <c r="I1777" s="4" t="s">
        <v>99</v>
      </c>
      <c r="J1777" s="26" t="s">
        <v>2512</v>
      </c>
      <c r="K1777" s="282">
        <f t="shared" si="18"/>
        <v>8</v>
      </c>
      <c r="L1777" s="278">
        <f t="shared" si="19"/>
        <v>2022</v>
      </c>
      <c r="M1777" s="282">
        <f t="shared" ca="1" si="20"/>
        <v>2</v>
      </c>
      <c r="N1777" s="282">
        <f>MONTH(Таблица10[[#This Row],[Дата погрузки]])</f>
        <v>8</v>
      </c>
      <c r="O1777" s="278" t="str">
        <f>Таблица10[[#This Row],[плательщик ЖД тариф]]</f>
        <v>ТрансКонтейнер</v>
      </c>
      <c r="P1777" s="278"/>
      <c r="Q1777" s="278"/>
      <c r="R1777" s="278"/>
      <c r="S1777" s="278"/>
      <c r="T1777" s="278"/>
      <c r="U1777" s="278"/>
      <c r="V1777" s="278"/>
      <c r="W1777" s="278"/>
      <c r="X1777" s="278"/>
      <c r="Y1777" s="278"/>
      <c r="Z1777" s="278"/>
    </row>
    <row r="1778" spans="1:26" ht="13.2">
      <c r="A1778" s="337" t="s">
        <v>2798</v>
      </c>
      <c r="B1778" s="301">
        <v>44790</v>
      </c>
      <c r="C1778" s="337" t="s">
        <v>3406</v>
      </c>
      <c r="D1778" s="303">
        <v>40</v>
      </c>
      <c r="E1778" s="337" t="s">
        <v>3407</v>
      </c>
      <c r="F1778" s="347" t="s">
        <v>3332</v>
      </c>
      <c r="G1778" s="296">
        <v>44791</v>
      </c>
      <c r="H1778" s="345" t="s">
        <v>7</v>
      </c>
      <c r="I1778" s="4" t="s">
        <v>99</v>
      </c>
      <c r="J1778" s="26" t="s">
        <v>2512</v>
      </c>
      <c r="K1778" s="282">
        <f t="shared" si="18"/>
        <v>8</v>
      </c>
      <c r="L1778" s="278">
        <f t="shared" si="19"/>
        <v>2022</v>
      </c>
      <c r="M1778" s="282">
        <f t="shared" ca="1" si="20"/>
        <v>1</v>
      </c>
      <c r="N1778" s="282">
        <f>MONTH(Таблица10[[#This Row],[Дата погрузки]])</f>
        <v>8</v>
      </c>
      <c r="O1778" s="278" t="str">
        <f>Таблица10[[#This Row],[плательщик ЖД тариф]]</f>
        <v>ТрансКонтейнер</v>
      </c>
      <c r="P1778" s="278"/>
      <c r="Q1778" s="278"/>
      <c r="R1778" s="278"/>
      <c r="S1778" s="278"/>
      <c r="T1778" s="278"/>
      <c r="U1778" s="278"/>
      <c r="V1778" s="278"/>
      <c r="W1778" s="278"/>
      <c r="X1778" s="278"/>
      <c r="Y1778" s="278"/>
      <c r="Z1778" s="278"/>
    </row>
    <row r="1779" spans="1:26" ht="13.2">
      <c r="A1779" s="345" t="s">
        <v>2534</v>
      </c>
      <c r="B1779" s="346">
        <v>44790</v>
      </c>
      <c r="C1779" s="345" t="s">
        <v>3408</v>
      </c>
      <c r="D1779" s="342">
        <v>40</v>
      </c>
      <c r="E1779" s="345" t="s">
        <v>3409</v>
      </c>
      <c r="F1779" s="344"/>
      <c r="G1779" s="296">
        <v>44791</v>
      </c>
      <c r="H1779" s="345" t="s">
        <v>7</v>
      </c>
      <c r="I1779" s="4" t="s">
        <v>99</v>
      </c>
      <c r="J1779" s="26" t="s">
        <v>2512</v>
      </c>
      <c r="K1779" s="282">
        <f t="shared" si="18"/>
        <v>8</v>
      </c>
      <c r="L1779" s="278">
        <f t="shared" si="19"/>
        <v>2022</v>
      </c>
      <c r="M1779" s="282">
        <f t="shared" ca="1" si="20"/>
        <v>1</v>
      </c>
      <c r="N1779" s="282">
        <f>MONTH(Таблица10[[#This Row],[Дата погрузки]])</f>
        <v>8</v>
      </c>
      <c r="O1779" s="278" t="str">
        <f>Таблица10[[#This Row],[плательщик ЖД тариф]]</f>
        <v>ТрансКонтейнер</v>
      </c>
      <c r="P1779" s="278"/>
      <c r="Q1779" s="278"/>
      <c r="R1779" s="278"/>
      <c r="S1779" s="278"/>
      <c r="T1779" s="278"/>
      <c r="U1779" s="278"/>
      <c r="V1779" s="278"/>
      <c r="W1779" s="278"/>
      <c r="X1779" s="278"/>
      <c r="Y1779" s="278"/>
      <c r="Z1779" s="278"/>
    </row>
    <row r="1780" spans="1:26" ht="13.2">
      <c r="A1780" s="345" t="s">
        <v>2520</v>
      </c>
      <c r="B1780" s="346">
        <v>44790</v>
      </c>
      <c r="C1780" s="345" t="s">
        <v>3410</v>
      </c>
      <c r="D1780" s="342">
        <v>40</v>
      </c>
      <c r="E1780" s="345" t="s">
        <v>3409</v>
      </c>
      <c r="F1780" s="344" t="s">
        <v>3312</v>
      </c>
      <c r="G1780" s="296">
        <v>44795</v>
      </c>
      <c r="H1780" s="345" t="s">
        <v>7</v>
      </c>
      <c r="I1780" s="4" t="s">
        <v>99</v>
      </c>
      <c r="J1780" s="26" t="s">
        <v>2512</v>
      </c>
      <c r="K1780" s="282">
        <f t="shared" si="18"/>
        <v>8</v>
      </c>
      <c r="L1780" s="278">
        <f t="shared" si="19"/>
        <v>2022</v>
      </c>
      <c r="M1780" s="282">
        <f t="shared" ca="1" si="20"/>
        <v>5</v>
      </c>
      <c r="N1780" s="282">
        <f>MONTH(Таблица10[[#This Row],[Дата погрузки]])</f>
        <v>8</v>
      </c>
      <c r="O1780" s="278" t="str">
        <f>Таблица10[[#This Row],[плательщик ЖД тариф]]</f>
        <v>ТрансКонтейнер</v>
      </c>
      <c r="P1780" s="278"/>
      <c r="Q1780" s="278"/>
      <c r="R1780" s="278"/>
      <c r="S1780" s="278"/>
      <c r="T1780" s="278"/>
      <c r="U1780" s="278"/>
      <c r="V1780" s="278"/>
      <c r="W1780" s="278"/>
      <c r="X1780" s="278"/>
      <c r="Y1780" s="278"/>
      <c r="Z1780" s="278"/>
    </row>
    <row r="1781" spans="1:26" ht="13.2">
      <c r="A1781" s="345" t="s">
        <v>2534</v>
      </c>
      <c r="B1781" s="346">
        <v>44791</v>
      </c>
      <c r="C1781" s="345" t="s">
        <v>3411</v>
      </c>
      <c r="D1781" s="342">
        <v>40</v>
      </c>
      <c r="E1781" s="345" t="s">
        <v>3412</v>
      </c>
      <c r="F1781" s="344"/>
      <c r="G1781" s="296">
        <v>44795</v>
      </c>
      <c r="H1781" s="345" t="s">
        <v>7</v>
      </c>
      <c r="I1781" s="4" t="s">
        <v>99</v>
      </c>
      <c r="J1781" s="26" t="s">
        <v>2512</v>
      </c>
      <c r="K1781" s="282">
        <f t="shared" si="18"/>
        <v>8</v>
      </c>
      <c r="L1781" s="278">
        <f t="shared" si="19"/>
        <v>2022</v>
      </c>
      <c r="M1781" s="282">
        <f t="shared" ca="1" si="20"/>
        <v>4</v>
      </c>
      <c r="N1781" s="282">
        <f>MONTH(Таблица10[[#This Row],[Дата погрузки]])</f>
        <v>8</v>
      </c>
      <c r="O1781" s="278" t="str">
        <f>Таблица10[[#This Row],[плательщик ЖД тариф]]</f>
        <v>ТрансКонтейнер</v>
      </c>
      <c r="P1781" s="278"/>
      <c r="Q1781" s="278"/>
      <c r="R1781" s="278"/>
      <c r="S1781" s="278"/>
      <c r="T1781" s="278"/>
      <c r="U1781" s="278"/>
      <c r="V1781" s="278"/>
      <c r="W1781" s="278"/>
      <c r="X1781" s="278"/>
      <c r="Y1781" s="278"/>
      <c r="Z1781" s="278"/>
    </row>
    <row r="1782" spans="1:26" ht="13.2">
      <c r="A1782" s="345" t="s">
        <v>2514</v>
      </c>
      <c r="B1782" s="346">
        <v>44791</v>
      </c>
      <c r="C1782" s="345" t="s">
        <v>3413</v>
      </c>
      <c r="D1782" s="342">
        <v>40</v>
      </c>
      <c r="E1782" s="345" t="s">
        <v>3414</v>
      </c>
      <c r="F1782" s="344" t="s">
        <v>3332</v>
      </c>
      <c r="G1782" s="296">
        <v>44795</v>
      </c>
      <c r="H1782" s="345" t="s">
        <v>7</v>
      </c>
      <c r="I1782" s="4" t="s">
        <v>99</v>
      </c>
      <c r="J1782" s="26" t="s">
        <v>2512</v>
      </c>
      <c r="K1782" s="282">
        <f t="shared" si="18"/>
        <v>8</v>
      </c>
      <c r="L1782" s="278">
        <f t="shared" si="19"/>
        <v>2022</v>
      </c>
      <c r="M1782" s="282">
        <f t="shared" ca="1" si="20"/>
        <v>4</v>
      </c>
      <c r="N1782" s="282">
        <f>MONTH(Таблица10[[#This Row],[Дата погрузки]])</f>
        <v>8</v>
      </c>
      <c r="O1782" s="278" t="str">
        <f>Таблица10[[#This Row],[плательщик ЖД тариф]]</f>
        <v>ТрансКонтейнер</v>
      </c>
      <c r="P1782" s="278"/>
      <c r="Q1782" s="278"/>
      <c r="R1782" s="278"/>
      <c r="S1782" s="278"/>
      <c r="T1782" s="278"/>
      <c r="U1782" s="278"/>
      <c r="V1782" s="278"/>
      <c r="W1782" s="278"/>
      <c r="X1782" s="278"/>
      <c r="Y1782" s="278"/>
      <c r="Z1782" s="278"/>
    </row>
    <row r="1783" spans="1:26" ht="13.2">
      <c r="A1783" s="345" t="s">
        <v>3415</v>
      </c>
      <c r="B1783" s="346">
        <v>44791</v>
      </c>
      <c r="C1783" s="345" t="s">
        <v>3416</v>
      </c>
      <c r="D1783" s="342">
        <v>40</v>
      </c>
      <c r="E1783" s="345" t="s">
        <v>1741</v>
      </c>
      <c r="F1783" s="344" t="s">
        <v>3358</v>
      </c>
      <c r="G1783" s="296">
        <v>44795</v>
      </c>
      <c r="H1783" s="345" t="s">
        <v>7</v>
      </c>
      <c r="I1783" s="4" t="s">
        <v>99</v>
      </c>
      <c r="J1783" s="26" t="s">
        <v>2512</v>
      </c>
      <c r="K1783" s="282">
        <f t="shared" si="18"/>
        <v>8</v>
      </c>
      <c r="L1783" s="278">
        <f t="shared" si="19"/>
        <v>2022</v>
      </c>
      <c r="M1783" s="282">
        <f t="shared" ca="1" si="20"/>
        <v>4</v>
      </c>
      <c r="N1783" s="282">
        <f>MONTH(Таблица10[[#This Row],[Дата погрузки]])</f>
        <v>8</v>
      </c>
      <c r="O1783" s="278" t="str">
        <f>Таблица10[[#This Row],[плательщик ЖД тариф]]</f>
        <v>ТрансКонтейнер</v>
      </c>
      <c r="P1783" s="278"/>
      <c r="Q1783" s="278"/>
      <c r="R1783" s="278"/>
      <c r="S1783" s="278"/>
      <c r="T1783" s="278"/>
      <c r="U1783" s="278"/>
      <c r="V1783" s="278"/>
      <c r="W1783" s="278"/>
      <c r="X1783" s="278"/>
      <c r="Y1783" s="278"/>
      <c r="Z1783" s="278"/>
    </row>
    <row r="1784" spans="1:26" ht="13.2">
      <c r="A1784" s="345" t="s">
        <v>2633</v>
      </c>
      <c r="B1784" s="346">
        <v>44791</v>
      </c>
      <c r="C1784" s="345" t="s">
        <v>3417</v>
      </c>
      <c r="D1784" s="342">
        <v>40</v>
      </c>
      <c r="E1784" s="345" t="s">
        <v>3290</v>
      </c>
      <c r="F1784" s="344"/>
      <c r="G1784" s="296">
        <v>44795</v>
      </c>
      <c r="H1784" s="345" t="s">
        <v>7</v>
      </c>
      <c r="I1784" s="4" t="s">
        <v>99</v>
      </c>
      <c r="J1784" s="26" t="s">
        <v>2512</v>
      </c>
      <c r="K1784" s="282">
        <f t="shared" si="18"/>
        <v>8</v>
      </c>
      <c r="L1784" s="278">
        <f t="shared" si="19"/>
        <v>2022</v>
      </c>
      <c r="M1784" s="282">
        <f t="shared" ca="1" si="20"/>
        <v>4</v>
      </c>
      <c r="N1784" s="282">
        <f>MONTH(Таблица10[[#This Row],[Дата погрузки]])</f>
        <v>8</v>
      </c>
      <c r="O1784" s="278" t="str">
        <f>Таблица10[[#This Row],[плательщик ЖД тариф]]</f>
        <v>ТрансКонтейнер</v>
      </c>
      <c r="P1784" s="278"/>
      <c r="Q1784" s="278"/>
      <c r="R1784" s="278"/>
      <c r="S1784" s="278"/>
      <c r="T1784" s="278"/>
      <c r="U1784" s="278"/>
      <c r="V1784" s="278"/>
      <c r="W1784" s="278"/>
      <c r="X1784" s="278"/>
      <c r="Y1784" s="278"/>
      <c r="Z1784" s="278"/>
    </row>
    <row r="1785" spans="1:26" ht="13.2">
      <c r="A1785" s="315" t="s">
        <v>2798</v>
      </c>
      <c r="B1785" s="351">
        <v>44792</v>
      </c>
      <c r="C1785" s="337" t="s">
        <v>3418</v>
      </c>
      <c r="D1785" s="303">
        <v>40</v>
      </c>
      <c r="E1785" s="337" t="s">
        <v>3419</v>
      </c>
      <c r="F1785" s="347" t="s">
        <v>3368</v>
      </c>
      <c r="G1785" s="298">
        <v>44795</v>
      </c>
      <c r="H1785" s="345" t="s">
        <v>7</v>
      </c>
      <c r="I1785" s="4" t="s">
        <v>99</v>
      </c>
      <c r="J1785" s="26" t="s">
        <v>2512</v>
      </c>
      <c r="K1785" s="282">
        <f t="shared" si="18"/>
        <v>8</v>
      </c>
      <c r="L1785" s="278">
        <f t="shared" si="19"/>
        <v>2022</v>
      </c>
      <c r="M1785" s="282">
        <f t="shared" ca="1" si="20"/>
        <v>3</v>
      </c>
      <c r="N1785" s="282">
        <f>MONTH(Таблица10[[#This Row],[Дата погрузки]])</f>
        <v>8</v>
      </c>
      <c r="O1785" s="278" t="str">
        <f>Таблица10[[#This Row],[плательщик ЖД тариф]]</f>
        <v>ТрансКонтейнер</v>
      </c>
      <c r="P1785" s="278"/>
      <c r="Q1785" s="278"/>
      <c r="R1785" s="278"/>
      <c r="S1785" s="278"/>
      <c r="T1785" s="278"/>
      <c r="U1785" s="278"/>
      <c r="V1785" s="278"/>
      <c r="W1785" s="278"/>
      <c r="X1785" s="278"/>
      <c r="Y1785" s="278"/>
      <c r="Z1785" s="278"/>
    </row>
    <row r="1786" spans="1:26" ht="13.2">
      <c r="A1786" s="332" t="s">
        <v>2534</v>
      </c>
      <c r="B1786" s="331">
        <v>44792</v>
      </c>
      <c r="C1786" s="332" t="s">
        <v>3420</v>
      </c>
      <c r="D1786" s="333">
        <v>40</v>
      </c>
      <c r="E1786" s="332" t="s">
        <v>2508</v>
      </c>
      <c r="F1786" s="335"/>
      <c r="G1786" s="318"/>
      <c r="H1786" s="332" t="s">
        <v>1692</v>
      </c>
      <c r="I1786" s="4" t="s">
        <v>99</v>
      </c>
      <c r="J1786" s="26" t="s">
        <v>2512</v>
      </c>
      <c r="K1786" s="282">
        <f t="shared" si="18"/>
        <v>8</v>
      </c>
      <c r="L1786" s="278">
        <f t="shared" si="19"/>
        <v>2022</v>
      </c>
      <c r="M1786" s="282">
        <f t="shared" ca="1" si="20"/>
        <v>40</v>
      </c>
      <c r="N1786" s="282">
        <f>MONTH(Таблица10[[#This Row],[Дата погрузки]])</f>
        <v>8</v>
      </c>
      <c r="O1786" s="278" t="str">
        <f>Таблица10[[#This Row],[плательщик ЖД тариф]]</f>
        <v>ТрансКонтейнер</v>
      </c>
      <c r="P1786" s="278"/>
      <c r="Q1786" s="278"/>
      <c r="R1786" s="278"/>
      <c r="S1786" s="278"/>
      <c r="T1786" s="278"/>
      <c r="U1786" s="278"/>
      <c r="V1786" s="278"/>
      <c r="W1786" s="278"/>
      <c r="X1786" s="278"/>
      <c r="Y1786" s="278"/>
      <c r="Z1786" s="278"/>
    </row>
    <row r="1787" spans="1:26" ht="13.2">
      <c r="A1787" s="345" t="s">
        <v>2539</v>
      </c>
      <c r="B1787" s="346">
        <v>44792</v>
      </c>
      <c r="C1787" s="345" t="s">
        <v>3421</v>
      </c>
      <c r="D1787" s="342">
        <v>40</v>
      </c>
      <c r="E1787" s="345" t="s">
        <v>3290</v>
      </c>
      <c r="F1787" s="344" t="s">
        <v>3355</v>
      </c>
      <c r="G1787" s="296">
        <v>44795</v>
      </c>
      <c r="H1787" s="345" t="s">
        <v>7</v>
      </c>
      <c r="I1787" s="4" t="s">
        <v>99</v>
      </c>
      <c r="J1787" s="26" t="s">
        <v>2512</v>
      </c>
      <c r="K1787" s="282">
        <f t="shared" ref="K1787:K2041" si="21">IF(B1787="","",MONTH(B1787))</f>
        <v>8</v>
      </c>
      <c r="L1787" s="278">
        <f t="shared" ref="L1787:L2041" si="22">IF(B1787="","",YEAR(B1787))</f>
        <v>2022</v>
      </c>
      <c r="M1787" s="282">
        <f t="shared" ref="M1787:M1845" ca="1" si="23">IF(B1787&gt;TODAY(),"",IF(G1787="",TODAY()-B1787,G1787-B1787))</f>
        <v>3</v>
      </c>
      <c r="N1787" s="282">
        <f>MONTH(Таблица10[[#This Row],[Дата погрузки]])</f>
        <v>8</v>
      </c>
      <c r="O1787" s="278" t="str">
        <f>Таблица10[[#This Row],[плательщик ЖД тариф]]</f>
        <v>ТрансКонтейнер</v>
      </c>
      <c r="P1787" s="278"/>
      <c r="Q1787" s="278"/>
      <c r="R1787" s="278"/>
      <c r="S1787" s="278"/>
      <c r="T1787" s="278"/>
      <c r="U1787" s="278"/>
      <c r="V1787" s="278"/>
      <c r="W1787" s="278"/>
      <c r="X1787" s="278"/>
      <c r="Y1787" s="278"/>
      <c r="Z1787" s="278"/>
    </row>
    <row r="1788" spans="1:26" ht="13.2">
      <c r="A1788" s="345" t="s">
        <v>3422</v>
      </c>
      <c r="B1788" s="346">
        <v>44792</v>
      </c>
      <c r="C1788" s="345" t="s">
        <v>3423</v>
      </c>
      <c r="D1788" s="342">
        <v>40</v>
      </c>
      <c r="E1788" s="345" t="s">
        <v>1568</v>
      </c>
      <c r="F1788" s="344" t="s">
        <v>3312</v>
      </c>
      <c r="G1788" s="296">
        <v>44795</v>
      </c>
      <c r="H1788" s="345" t="s">
        <v>7</v>
      </c>
      <c r="I1788" s="4" t="s">
        <v>99</v>
      </c>
      <c r="J1788" s="26" t="s">
        <v>2512</v>
      </c>
      <c r="K1788" s="282">
        <f t="shared" si="21"/>
        <v>8</v>
      </c>
      <c r="L1788" s="278">
        <f t="shared" si="22"/>
        <v>2022</v>
      </c>
      <c r="M1788" s="282">
        <f t="shared" ca="1" si="23"/>
        <v>3</v>
      </c>
      <c r="N1788" s="282">
        <f>MONTH(Таблица10[[#This Row],[Дата погрузки]])</f>
        <v>8</v>
      </c>
      <c r="O1788" s="278" t="str">
        <f>Таблица10[[#This Row],[плательщик ЖД тариф]]</f>
        <v>ТрансКонтейнер</v>
      </c>
      <c r="P1788" s="278"/>
      <c r="Q1788" s="278"/>
      <c r="R1788" s="278"/>
      <c r="S1788" s="278"/>
      <c r="T1788" s="278"/>
      <c r="U1788" s="278"/>
      <c r="V1788" s="278"/>
      <c r="W1788" s="278"/>
      <c r="X1788" s="278"/>
      <c r="Y1788" s="278"/>
      <c r="Z1788" s="278"/>
    </row>
    <row r="1789" spans="1:26" ht="13.2">
      <c r="A1789" s="345" t="s">
        <v>2554</v>
      </c>
      <c r="B1789" s="346">
        <v>44792</v>
      </c>
      <c r="C1789" s="345" t="s">
        <v>3424</v>
      </c>
      <c r="D1789" s="342">
        <v>40</v>
      </c>
      <c r="E1789" s="345" t="s">
        <v>3409</v>
      </c>
      <c r="F1789" s="344" t="s">
        <v>3332</v>
      </c>
      <c r="G1789" s="296">
        <v>44795</v>
      </c>
      <c r="H1789" s="345" t="s">
        <v>7</v>
      </c>
      <c r="I1789" s="4" t="s">
        <v>99</v>
      </c>
      <c r="J1789" s="26" t="s">
        <v>2512</v>
      </c>
      <c r="K1789" s="282">
        <f t="shared" si="21"/>
        <v>8</v>
      </c>
      <c r="L1789" s="278">
        <f t="shared" si="22"/>
        <v>2022</v>
      </c>
      <c r="M1789" s="282">
        <f t="shared" ca="1" si="23"/>
        <v>3</v>
      </c>
      <c r="N1789" s="282">
        <f>MONTH(Таблица10[[#This Row],[Дата погрузки]])</f>
        <v>8</v>
      </c>
      <c r="O1789" s="278" t="str">
        <f>Таблица10[[#This Row],[плательщик ЖД тариф]]</f>
        <v>ТрансКонтейнер</v>
      </c>
      <c r="P1789" s="278"/>
      <c r="Q1789" s="278"/>
      <c r="R1789" s="278"/>
      <c r="S1789" s="278"/>
      <c r="T1789" s="278"/>
      <c r="U1789" s="278"/>
      <c r="V1789" s="278"/>
      <c r="W1789" s="278"/>
      <c r="X1789" s="278"/>
      <c r="Y1789" s="278"/>
      <c r="Z1789" s="278"/>
    </row>
    <row r="1790" spans="1:26" ht="13.2">
      <c r="A1790" s="345" t="s">
        <v>2527</v>
      </c>
      <c r="B1790" s="346">
        <v>44792</v>
      </c>
      <c r="C1790" s="345" t="s">
        <v>3425</v>
      </c>
      <c r="D1790" s="342">
        <v>40</v>
      </c>
      <c r="E1790" s="345" t="s">
        <v>3426</v>
      </c>
      <c r="F1790" s="344" t="s">
        <v>3282</v>
      </c>
      <c r="G1790" s="296">
        <v>44795</v>
      </c>
      <c r="H1790" s="345" t="s">
        <v>7</v>
      </c>
      <c r="I1790" s="4" t="s">
        <v>99</v>
      </c>
      <c r="J1790" s="26" t="s">
        <v>2512</v>
      </c>
      <c r="K1790" s="282">
        <f t="shared" si="21"/>
        <v>8</v>
      </c>
      <c r="L1790" s="278">
        <f t="shared" si="22"/>
        <v>2022</v>
      </c>
      <c r="M1790" s="282">
        <f t="shared" ca="1" si="23"/>
        <v>3</v>
      </c>
      <c r="N1790" s="282">
        <f>MONTH(Таблица10[[#This Row],[Дата погрузки]])</f>
        <v>8</v>
      </c>
      <c r="O1790" s="278" t="str">
        <f>Таблица10[[#This Row],[плательщик ЖД тариф]]</f>
        <v>ТрансКонтейнер</v>
      </c>
      <c r="P1790" s="278"/>
      <c r="Q1790" s="278"/>
      <c r="R1790" s="278"/>
      <c r="S1790" s="278"/>
      <c r="T1790" s="278"/>
      <c r="U1790" s="278"/>
      <c r="V1790" s="278"/>
      <c r="W1790" s="278"/>
      <c r="X1790" s="278"/>
      <c r="Y1790" s="278"/>
      <c r="Z1790" s="278"/>
    </row>
    <row r="1791" spans="1:26" ht="13.2">
      <c r="A1791" s="315" t="s">
        <v>2798</v>
      </c>
      <c r="B1791" s="301">
        <v>44793</v>
      </c>
      <c r="C1791" s="337" t="s">
        <v>3427</v>
      </c>
      <c r="D1791" s="303">
        <v>40</v>
      </c>
      <c r="E1791" s="337" t="s">
        <v>1524</v>
      </c>
      <c r="F1791" s="347" t="s">
        <v>3368</v>
      </c>
      <c r="G1791" s="298">
        <v>44795</v>
      </c>
      <c r="H1791" s="345" t="s">
        <v>7</v>
      </c>
      <c r="I1791" s="4" t="s">
        <v>99</v>
      </c>
      <c r="J1791" s="26" t="s">
        <v>2512</v>
      </c>
      <c r="K1791" s="282">
        <f t="shared" si="21"/>
        <v>8</v>
      </c>
      <c r="L1791" s="278">
        <f t="shared" si="22"/>
        <v>2022</v>
      </c>
      <c r="M1791" s="282">
        <f t="shared" ca="1" si="23"/>
        <v>2</v>
      </c>
      <c r="N1791" s="282">
        <f>MONTH(Таблица10[[#This Row],[Дата погрузки]])</f>
        <v>8</v>
      </c>
      <c r="O1791" s="278" t="str">
        <f>Таблица10[[#This Row],[плательщик ЖД тариф]]</f>
        <v>ТрансКонтейнер</v>
      </c>
      <c r="P1791" s="278"/>
      <c r="Q1791" s="278"/>
      <c r="R1791" s="278"/>
      <c r="S1791" s="278"/>
      <c r="T1791" s="278"/>
      <c r="U1791" s="278"/>
      <c r="V1791" s="278"/>
      <c r="W1791" s="278"/>
      <c r="X1791" s="278"/>
      <c r="Y1791" s="278"/>
      <c r="Z1791" s="278"/>
    </row>
    <row r="1792" spans="1:26" ht="13.2">
      <c r="A1792" s="337" t="s">
        <v>2798</v>
      </c>
      <c r="B1792" s="301">
        <v>44794</v>
      </c>
      <c r="C1792" s="325" t="s">
        <v>3428</v>
      </c>
      <c r="D1792" s="303">
        <v>40</v>
      </c>
      <c r="E1792" s="337" t="s">
        <v>1568</v>
      </c>
      <c r="F1792" s="347" t="s">
        <v>3429</v>
      </c>
      <c r="G1792" s="298">
        <v>44798</v>
      </c>
      <c r="H1792" s="345" t="s">
        <v>7</v>
      </c>
      <c r="I1792" s="4" t="s">
        <v>99</v>
      </c>
      <c r="J1792" s="26" t="s">
        <v>2512</v>
      </c>
      <c r="K1792" s="282">
        <f t="shared" si="21"/>
        <v>8</v>
      </c>
      <c r="L1792" s="278">
        <f t="shared" si="22"/>
        <v>2022</v>
      </c>
      <c r="M1792" s="282">
        <f t="shared" ca="1" si="23"/>
        <v>4</v>
      </c>
      <c r="N1792" s="282">
        <f>MONTH(Таблица10[[#This Row],[Дата погрузки]])</f>
        <v>8</v>
      </c>
      <c r="O1792" s="278" t="str">
        <f>Таблица10[[#This Row],[плательщик ЖД тариф]]</f>
        <v>ТрансКонтейнер</v>
      </c>
      <c r="P1792" s="278"/>
      <c r="Q1792" s="278"/>
      <c r="R1792" s="278"/>
      <c r="S1792" s="278"/>
      <c r="T1792" s="278"/>
      <c r="U1792" s="278"/>
      <c r="V1792" s="278"/>
      <c r="W1792" s="278"/>
      <c r="X1792" s="278"/>
      <c r="Y1792" s="278"/>
      <c r="Z1792" s="278"/>
    </row>
    <row r="1793" spans="1:26" ht="13.2">
      <c r="A1793" s="345" t="s">
        <v>2534</v>
      </c>
      <c r="B1793" s="346">
        <v>44795</v>
      </c>
      <c r="C1793" s="325" t="s">
        <v>3430</v>
      </c>
      <c r="D1793" s="342">
        <v>40</v>
      </c>
      <c r="E1793" s="345" t="s">
        <v>1568</v>
      </c>
      <c r="F1793" s="344"/>
      <c r="G1793" s="296">
        <v>44798</v>
      </c>
      <c r="H1793" s="345" t="s">
        <v>7</v>
      </c>
      <c r="I1793" s="4" t="s">
        <v>99</v>
      </c>
      <c r="J1793" s="26" t="s">
        <v>2512</v>
      </c>
      <c r="K1793" s="282">
        <f t="shared" si="21"/>
        <v>8</v>
      </c>
      <c r="L1793" s="278">
        <f t="shared" si="22"/>
        <v>2022</v>
      </c>
      <c r="M1793" s="282">
        <f t="shared" ca="1" si="23"/>
        <v>3</v>
      </c>
      <c r="N1793" s="282">
        <f>MONTH(Таблица10[[#This Row],[Дата погрузки]])</f>
        <v>8</v>
      </c>
      <c r="O1793" s="278" t="str">
        <f>Таблица10[[#This Row],[плательщик ЖД тариф]]</f>
        <v>ТрансКонтейнер</v>
      </c>
      <c r="P1793" s="278"/>
      <c r="Q1793" s="278"/>
      <c r="R1793" s="278"/>
      <c r="S1793" s="278"/>
      <c r="T1793" s="278"/>
      <c r="U1793" s="278"/>
      <c r="V1793" s="278"/>
      <c r="W1793" s="278"/>
      <c r="X1793" s="278"/>
      <c r="Y1793" s="278"/>
      <c r="Z1793" s="278"/>
    </row>
    <row r="1794" spans="1:26" ht="13.2">
      <c r="A1794" s="337" t="s">
        <v>2798</v>
      </c>
      <c r="B1794" s="301">
        <v>44795</v>
      </c>
      <c r="C1794" s="319" t="s">
        <v>3431</v>
      </c>
      <c r="D1794" s="303">
        <v>40</v>
      </c>
      <c r="E1794" s="337" t="s">
        <v>3290</v>
      </c>
      <c r="F1794" s="347" t="s">
        <v>3268</v>
      </c>
      <c r="G1794" s="298">
        <v>44799</v>
      </c>
      <c r="H1794" s="345" t="s">
        <v>7</v>
      </c>
      <c r="I1794" s="4" t="s">
        <v>99</v>
      </c>
      <c r="J1794" s="26" t="s">
        <v>2512</v>
      </c>
      <c r="K1794" s="282">
        <f t="shared" si="21"/>
        <v>8</v>
      </c>
      <c r="L1794" s="278">
        <f t="shared" si="22"/>
        <v>2022</v>
      </c>
      <c r="M1794" s="282">
        <f t="shared" ca="1" si="23"/>
        <v>4</v>
      </c>
      <c r="N1794" s="282">
        <f>MONTH(Таблица10[[#This Row],[Дата погрузки]])</f>
        <v>8</v>
      </c>
      <c r="O1794" s="278" t="str">
        <f>Таблица10[[#This Row],[плательщик ЖД тариф]]</f>
        <v>ТрансКонтейнер</v>
      </c>
      <c r="P1794" s="278"/>
      <c r="Q1794" s="278"/>
      <c r="R1794" s="278"/>
      <c r="S1794" s="278"/>
      <c r="T1794" s="278"/>
      <c r="U1794" s="278"/>
      <c r="V1794" s="278"/>
      <c r="W1794" s="278"/>
      <c r="X1794" s="278"/>
      <c r="Y1794" s="278"/>
      <c r="Z1794" s="278"/>
    </row>
    <row r="1795" spans="1:26" ht="13.2">
      <c r="A1795" s="345" t="s">
        <v>2520</v>
      </c>
      <c r="B1795" s="346">
        <v>44796</v>
      </c>
      <c r="C1795" s="319" t="s">
        <v>3432</v>
      </c>
      <c r="D1795" s="342">
        <v>40</v>
      </c>
      <c r="E1795" s="345" t="s">
        <v>1568</v>
      </c>
      <c r="F1795" s="344" t="s">
        <v>3312</v>
      </c>
      <c r="G1795" s="296">
        <v>44799</v>
      </c>
      <c r="H1795" s="345" t="s">
        <v>7</v>
      </c>
      <c r="I1795" s="4" t="s">
        <v>99</v>
      </c>
      <c r="J1795" s="26" t="s">
        <v>2512</v>
      </c>
      <c r="K1795" s="282">
        <f t="shared" si="21"/>
        <v>8</v>
      </c>
      <c r="L1795" s="278">
        <f t="shared" si="22"/>
        <v>2022</v>
      </c>
      <c r="M1795" s="282">
        <f t="shared" ca="1" si="23"/>
        <v>3</v>
      </c>
      <c r="N1795" s="282">
        <f>MONTH(Таблица10[[#This Row],[Дата погрузки]])</f>
        <v>8</v>
      </c>
      <c r="O1795" s="278" t="str">
        <f>Таблица10[[#This Row],[плательщик ЖД тариф]]</f>
        <v>ТрансКонтейнер</v>
      </c>
      <c r="P1795" s="278"/>
      <c r="Q1795" s="278"/>
      <c r="R1795" s="278"/>
      <c r="S1795" s="278"/>
      <c r="T1795" s="278"/>
      <c r="U1795" s="278"/>
      <c r="V1795" s="278"/>
      <c r="W1795" s="278"/>
      <c r="X1795" s="278"/>
      <c r="Y1795" s="278"/>
      <c r="Z1795" s="278"/>
    </row>
    <row r="1796" spans="1:26" ht="13.2">
      <c r="A1796" s="332" t="s">
        <v>3222</v>
      </c>
      <c r="B1796" s="331">
        <v>44796</v>
      </c>
      <c r="C1796" s="332" t="s">
        <v>3433</v>
      </c>
      <c r="D1796" s="333">
        <v>40</v>
      </c>
      <c r="E1796" s="332" t="s">
        <v>1568</v>
      </c>
      <c r="F1796" s="335"/>
      <c r="G1796" s="318"/>
      <c r="H1796" s="345" t="s">
        <v>7</v>
      </c>
      <c r="I1796" s="4" t="s">
        <v>99</v>
      </c>
      <c r="J1796" s="26" t="s">
        <v>2512</v>
      </c>
      <c r="K1796" s="282">
        <f t="shared" si="21"/>
        <v>8</v>
      </c>
      <c r="L1796" s="278">
        <f t="shared" si="22"/>
        <v>2022</v>
      </c>
      <c r="M1796" s="282">
        <f t="shared" ca="1" si="23"/>
        <v>36</v>
      </c>
      <c r="N1796" s="282">
        <f>MONTH(Таблица10[[#This Row],[Дата погрузки]])</f>
        <v>8</v>
      </c>
      <c r="O1796" s="278" t="str">
        <f>Таблица10[[#This Row],[плательщик ЖД тариф]]</f>
        <v>ТрансКонтейнер</v>
      </c>
      <c r="P1796" s="278"/>
      <c r="Q1796" s="278"/>
      <c r="R1796" s="278"/>
      <c r="S1796" s="278"/>
      <c r="T1796" s="278"/>
      <c r="U1796" s="278"/>
      <c r="V1796" s="278"/>
      <c r="W1796" s="278"/>
      <c r="X1796" s="278"/>
      <c r="Y1796" s="278"/>
      <c r="Z1796" s="278"/>
    </row>
    <row r="1797" spans="1:26" ht="13.2">
      <c r="A1797" s="332" t="s">
        <v>3222</v>
      </c>
      <c r="B1797" s="331">
        <v>44796</v>
      </c>
      <c r="C1797" s="332" t="s">
        <v>3434</v>
      </c>
      <c r="D1797" s="333">
        <v>40</v>
      </c>
      <c r="E1797" s="332" t="s">
        <v>1568</v>
      </c>
      <c r="F1797" s="335"/>
      <c r="G1797" s="318"/>
      <c r="H1797" s="345" t="s">
        <v>7</v>
      </c>
      <c r="I1797" s="4" t="s">
        <v>99</v>
      </c>
      <c r="J1797" s="26" t="s">
        <v>2512</v>
      </c>
      <c r="K1797" s="282">
        <f t="shared" si="21"/>
        <v>8</v>
      </c>
      <c r="L1797" s="278">
        <f t="shared" si="22"/>
        <v>2022</v>
      </c>
      <c r="M1797" s="282">
        <f t="shared" ca="1" si="23"/>
        <v>36</v>
      </c>
      <c r="N1797" s="282">
        <f>MONTH(Таблица10[[#This Row],[Дата погрузки]])</f>
        <v>8</v>
      </c>
      <c r="O1797" s="278" t="str">
        <f>Таблица10[[#This Row],[плательщик ЖД тариф]]</f>
        <v>ТрансКонтейнер</v>
      </c>
      <c r="P1797" s="278"/>
      <c r="Q1797" s="278"/>
      <c r="R1797" s="278"/>
      <c r="S1797" s="278"/>
      <c r="T1797" s="278"/>
      <c r="U1797" s="278"/>
      <c r="V1797" s="278"/>
      <c r="W1797" s="278"/>
      <c r="X1797" s="278"/>
      <c r="Y1797" s="278"/>
      <c r="Z1797" s="278"/>
    </row>
    <row r="1798" spans="1:26" ht="13.2">
      <c r="A1798" s="332" t="s">
        <v>3222</v>
      </c>
      <c r="B1798" s="331">
        <v>44796</v>
      </c>
      <c r="C1798" s="329" t="s">
        <v>3435</v>
      </c>
      <c r="D1798" s="333">
        <v>40</v>
      </c>
      <c r="E1798" s="332" t="s">
        <v>1568</v>
      </c>
      <c r="F1798" s="335"/>
      <c r="G1798" s="318"/>
      <c r="H1798" s="345" t="s">
        <v>7</v>
      </c>
      <c r="I1798" s="4" t="s">
        <v>99</v>
      </c>
      <c r="J1798" s="26" t="s">
        <v>2512</v>
      </c>
      <c r="K1798" s="282">
        <f t="shared" si="21"/>
        <v>8</v>
      </c>
      <c r="L1798" s="278">
        <f t="shared" si="22"/>
        <v>2022</v>
      </c>
      <c r="M1798" s="282">
        <f t="shared" ca="1" si="23"/>
        <v>36</v>
      </c>
      <c r="N1798" s="282">
        <f>MONTH(Таблица10[[#This Row],[Дата погрузки]])</f>
        <v>8</v>
      </c>
      <c r="O1798" s="278" t="str">
        <f>Таблица10[[#This Row],[плательщик ЖД тариф]]</f>
        <v>ТрансКонтейнер</v>
      </c>
      <c r="P1798" s="278"/>
      <c r="Q1798" s="278"/>
      <c r="R1798" s="278"/>
      <c r="S1798" s="278"/>
      <c r="T1798" s="278"/>
      <c r="U1798" s="278"/>
      <c r="V1798" s="278"/>
      <c r="W1798" s="278"/>
      <c r="X1798" s="278"/>
      <c r="Y1798" s="278"/>
      <c r="Z1798" s="278"/>
    </row>
    <row r="1799" spans="1:26" ht="13.2">
      <c r="A1799" s="332" t="s">
        <v>3222</v>
      </c>
      <c r="B1799" s="331">
        <v>44796</v>
      </c>
      <c r="C1799" s="332" t="s">
        <v>3436</v>
      </c>
      <c r="D1799" s="333">
        <v>40</v>
      </c>
      <c r="E1799" s="332" t="s">
        <v>1568</v>
      </c>
      <c r="F1799" s="335"/>
      <c r="G1799" s="318"/>
      <c r="H1799" s="345" t="s">
        <v>7</v>
      </c>
      <c r="I1799" s="4" t="s">
        <v>99</v>
      </c>
      <c r="J1799" s="26" t="s">
        <v>2512</v>
      </c>
      <c r="K1799" s="282">
        <f t="shared" si="21"/>
        <v>8</v>
      </c>
      <c r="L1799" s="278">
        <f t="shared" si="22"/>
        <v>2022</v>
      </c>
      <c r="M1799" s="282">
        <f t="shared" ca="1" si="23"/>
        <v>36</v>
      </c>
      <c r="N1799" s="282">
        <f>MONTH(Таблица10[[#This Row],[Дата погрузки]])</f>
        <v>8</v>
      </c>
      <c r="O1799" s="278" t="str">
        <f>Таблица10[[#This Row],[плательщик ЖД тариф]]</f>
        <v>ТрансКонтейнер</v>
      </c>
      <c r="P1799" s="278"/>
      <c r="Q1799" s="278"/>
      <c r="R1799" s="278"/>
      <c r="S1799" s="278"/>
      <c r="T1799" s="278"/>
      <c r="U1799" s="278"/>
      <c r="V1799" s="278"/>
      <c r="W1799" s="278"/>
      <c r="X1799" s="278"/>
      <c r="Y1799" s="278"/>
      <c r="Z1799" s="278"/>
    </row>
    <row r="1800" spans="1:26" ht="13.2">
      <c r="A1800" s="345" t="s">
        <v>3222</v>
      </c>
      <c r="B1800" s="346">
        <v>44796</v>
      </c>
      <c r="C1800" s="319" t="s">
        <v>3437</v>
      </c>
      <c r="D1800" s="342">
        <v>40</v>
      </c>
      <c r="E1800" s="345" t="s">
        <v>1568</v>
      </c>
      <c r="F1800" s="344"/>
      <c r="G1800" s="296">
        <v>44799</v>
      </c>
      <c r="H1800" s="345" t="s">
        <v>7</v>
      </c>
      <c r="I1800" s="4" t="s">
        <v>99</v>
      </c>
      <c r="J1800" s="26" t="s">
        <v>2512</v>
      </c>
      <c r="K1800" s="282">
        <f t="shared" si="21"/>
        <v>8</v>
      </c>
      <c r="L1800" s="278">
        <f t="shared" si="22"/>
        <v>2022</v>
      </c>
      <c r="M1800" s="282">
        <f t="shared" ca="1" si="23"/>
        <v>3</v>
      </c>
      <c r="N1800" s="282">
        <f>MONTH(Таблица10[[#This Row],[Дата погрузки]])</f>
        <v>8</v>
      </c>
      <c r="O1800" s="278" t="str">
        <f>Таблица10[[#This Row],[плательщик ЖД тариф]]</f>
        <v>ТрансКонтейнер</v>
      </c>
      <c r="P1800" s="278"/>
      <c r="Q1800" s="278"/>
      <c r="R1800" s="278"/>
      <c r="S1800" s="278"/>
      <c r="T1800" s="278"/>
      <c r="U1800" s="278"/>
      <c r="V1800" s="278"/>
      <c r="W1800" s="278"/>
      <c r="X1800" s="278"/>
      <c r="Y1800" s="278"/>
      <c r="Z1800" s="278"/>
    </row>
    <row r="1801" spans="1:26" ht="13.2">
      <c r="A1801" s="345" t="s">
        <v>2554</v>
      </c>
      <c r="B1801" s="346">
        <v>44797</v>
      </c>
      <c r="C1801" s="345" t="s">
        <v>3438</v>
      </c>
      <c r="D1801" s="342">
        <v>40</v>
      </c>
      <c r="E1801" s="345" t="s">
        <v>1568</v>
      </c>
      <c r="F1801" s="344" t="s">
        <v>3332</v>
      </c>
      <c r="G1801" s="296">
        <v>44800</v>
      </c>
      <c r="H1801" s="345" t="s">
        <v>7</v>
      </c>
      <c r="I1801" s="4" t="s">
        <v>99</v>
      </c>
      <c r="J1801" s="26" t="s">
        <v>2512</v>
      </c>
      <c r="K1801" s="282">
        <f t="shared" si="21"/>
        <v>8</v>
      </c>
      <c r="L1801" s="278">
        <f t="shared" si="22"/>
        <v>2022</v>
      </c>
      <c r="M1801" s="282">
        <f t="shared" ca="1" si="23"/>
        <v>3</v>
      </c>
      <c r="N1801" s="282">
        <f>MONTH(Таблица10[[#This Row],[Дата погрузки]])</f>
        <v>8</v>
      </c>
      <c r="O1801" s="278" t="str">
        <f>Таблица10[[#This Row],[плательщик ЖД тариф]]</f>
        <v>ТрансКонтейнер</v>
      </c>
      <c r="P1801" s="278"/>
      <c r="Q1801" s="278"/>
      <c r="R1801" s="278"/>
      <c r="S1801" s="278"/>
      <c r="T1801" s="278"/>
      <c r="U1801" s="278"/>
      <c r="V1801" s="278"/>
      <c r="W1801" s="278"/>
      <c r="X1801" s="278"/>
      <c r="Y1801" s="278"/>
      <c r="Z1801" s="278"/>
    </row>
    <row r="1802" spans="1:26" ht="13.2">
      <c r="A1802" s="337" t="s">
        <v>2798</v>
      </c>
      <c r="B1802" s="301">
        <v>44797</v>
      </c>
      <c r="C1802" s="319" t="s">
        <v>3439</v>
      </c>
      <c r="D1802" s="303">
        <v>40</v>
      </c>
      <c r="E1802" s="337" t="s">
        <v>1568</v>
      </c>
      <c r="F1802" s="347" t="s">
        <v>3355</v>
      </c>
      <c r="G1802" s="298">
        <v>44799</v>
      </c>
      <c r="H1802" s="345" t="s">
        <v>7</v>
      </c>
      <c r="I1802" s="4" t="s">
        <v>99</v>
      </c>
      <c r="J1802" s="26" t="s">
        <v>2512</v>
      </c>
      <c r="K1802" s="282">
        <f t="shared" si="21"/>
        <v>8</v>
      </c>
      <c r="L1802" s="278">
        <f t="shared" si="22"/>
        <v>2022</v>
      </c>
      <c r="M1802" s="282">
        <f t="shared" ca="1" si="23"/>
        <v>2</v>
      </c>
      <c r="N1802" s="282">
        <f>MONTH(Таблица10[[#This Row],[Дата погрузки]])</f>
        <v>8</v>
      </c>
      <c r="O1802" s="278" t="str">
        <f>Таблица10[[#This Row],[плательщик ЖД тариф]]</f>
        <v>ТрансКонтейнер</v>
      </c>
      <c r="P1802" s="278"/>
      <c r="Q1802" s="278"/>
      <c r="R1802" s="278"/>
      <c r="S1802" s="278"/>
      <c r="T1802" s="278"/>
      <c r="U1802" s="278"/>
      <c r="V1802" s="278"/>
      <c r="W1802" s="278"/>
      <c r="X1802" s="278"/>
      <c r="Y1802" s="278"/>
      <c r="Z1802" s="278"/>
    </row>
    <row r="1803" spans="1:26" ht="13.2">
      <c r="A1803" s="337" t="s">
        <v>2798</v>
      </c>
      <c r="B1803" s="301">
        <v>44797</v>
      </c>
      <c r="C1803" s="329" t="s">
        <v>3440</v>
      </c>
      <c r="D1803" s="303">
        <v>40</v>
      </c>
      <c r="E1803" s="337" t="s">
        <v>3290</v>
      </c>
      <c r="F1803" s="347" t="s">
        <v>3343</v>
      </c>
      <c r="G1803" s="298">
        <v>44800</v>
      </c>
      <c r="H1803" s="345" t="s">
        <v>7</v>
      </c>
      <c r="I1803" s="4" t="s">
        <v>99</v>
      </c>
      <c r="J1803" s="26" t="s">
        <v>2512</v>
      </c>
      <c r="K1803" s="282">
        <f t="shared" si="21"/>
        <v>8</v>
      </c>
      <c r="L1803" s="278">
        <f t="shared" si="22"/>
        <v>2022</v>
      </c>
      <c r="M1803" s="282">
        <f t="shared" ca="1" si="23"/>
        <v>3</v>
      </c>
      <c r="N1803" s="282">
        <f>MONTH(Таблица10[[#This Row],[Дата погрузки]])</f>
        <v>8</v>
      </c>
      <c r="O1803" s="278" t="str">
        <f>Таблица10[[#This Row],[плательщик ЖД тариф]]</f>
        <v>ТрансКонтейнер</v>
      </c>
      <c r="P1803" s="278"/>
      <c r="Q1803" s="278"/>
      <c r="R1803" s="278"/>
      <c r="S1803" s="278"/>
      <c r="T1803" s="278"/>
      <c r="U1803" s="278"/>
      <c r="V1803" s="278"/>
      <c r="W1803" s="278"/>
      <c r="X1803" s="278"/>
      <c r="Y1803" s="278"/>
      <c r="Z1803" s="278"/>
    </row>
    <row r="1804" spans="1:26" ht="13.2">
      <c r="A1804" s="332" t="s">
        <v>3222</v>
      </c>
      <c r="B1804" s="331">
        <v>44797</v>
      </c>
      <c r="C1804" s="332" t="s">
        <v>3441</v>
      </c>
      <c r="D1804" s="333">
        <v>40</v>
      </c>
      <c r="E1804" s="332" t="s">
        <v>1568</v>
      </c>
      <c r="F1804" s="335"/>
      <c r="G1804" s="318"/>
      <c r="H1804" s="345" t="s">
        <v>7</v>
      </c>
      <c r="I1804" s="4" t="s">
        <v>99</v>
      </c>
      <c r="J1804" s="26" t="s">
        <v>2512</v>
      </c>
      <c r="K1804" s="282">
        <f t="shared" si="21"/>
        <v>8</v>
      </c>
      <c r="L1804" s="278">
        <f t="shared" si="22"/>
        <v>2022</v>
      </c>
      <c r="M1804" s="282">
        <f t="shared" ca="1" si="23"/>
        <v>35</v>
      </c>
      <c r="N1804" s="282">
        <f>MONTH(Таблица10[[#This Row],[Дата погрузки]])</f>
        <v>8</v>
      </c>
      <c r="O1804" s="278" t="str">
        <f>Таблица10[[#This Row],[плательщик ЖД тариф]]</f>
        <v>ТрансКонтейнер</v>
      </c>
      <c r="P1804" s="278"/>
      <c r="Q1804" s="278"/>
      <c r="R1804" s="278"/>
      <c r="S1804" s="278"/>
      <c r="T1804" s="278"/>
      <c r="U1804" s="278"/>
      <c r="V1804" s="278"/>
      <c r="W1804" s="278"/>
      <c r="X1804" s="278"/>
      <c r="Y1804" s="278"/>
      <c r="Z1804" s="278"/>
    </row>
    <row r="1805" spans="1:26" ht="13.2">
      <c r="A1805" s="332" t="s">
        <v>3222</v>
      </c>
      <c r="B1805" s="331">
        <v>44797</v>
      </c>
      <c r="C1805" s="332" t="s">
        <v>3442</v>
      </c>
      <c r="D1805" s="333">
        <v>40</v>
      </c>
      <c r="E1805" s="332" t="s">
        <v>1568</v>
      </c>
      <c r="F1805" s="335"/>
      <c r="G1805" s="318"/>
      <c r="H1805" s="345" t="s">
        <v>7</v>
      </c>
      <c r="I1805" s="4" t="s">
        <v>99</v>
      </c>
      <c r="J1805" s="26" t="s">
        <v>2512</v>
      </c>
      <c r="K1805" s="282">
        <f t="shared" si="21"/>
        <v>8</v>
      </c>
      <c r="L1805" s="278">
        <f t="shared" si="22"/>
        <v>2022</v>
      </c>
      <c r="M1805" s="282">
        <f t="shared" ca="1" si="23"/>
        <v>35</v>
      </c>
      <c r="N1805" s="282">
        <f>MONTH(Таблица10[[#This Row],[Дата погрузки]])</f>
        <v>8</v>
      </c>
      <c r="O1805" s="278" t="str">
        <f>Таблица10[[#This Row],[плательщик ЖД тариф]]</f>
        <v>ТрансКонтейнер</v>
      </c>
      <c r="P1805" s="278"/>
      <c r="Q1805" s="278"/>
      <c r="R1805" s="278"/>
      <c r="S1805" s="278"/>
      <c r="T1805" s="278"/>
      <c r="U1805" s="278"/>
      <c r="V1805" s="278"/>
      <c r="W1805" s="278"/>
      <c r="X1805" s="278"/>
      <c r="Y1805" s="278"/>
      <c r="Z1805" s="278"/>
    </row>
    <row r="1806" spans="1:26" ht="13.2">
      <c r="A1806" s="332" t="s">
        <v>3222</v>
      </c>
      <c r="B1806" s="331">
        <v>44797</v>
      </c>
      <c r="C1806" s="332" t="s">
        <v>3443</v>
      </c>
      <c r="D1806" s="333">
        <v>40</v>
      </c>
      <c r="E1806" s="332" t="s">
        <v>1568</v>
      </c>
      <c r="F1806" s="335"/>
      <c r="G1806" s="318"/>
      <c r="H1806" s="345" t="s">
        <v>7</v>
      </c>
      <c r="I1806" s="4" t="s">
        <v>99</v>
      </c>
      <c r="J1806" s="26" t="s">
        <v>2512</v>
      </c>
      <c r="K1806" s="282">
        <f t="shared" si="21"/>
        <v>8</v>
      </c>
      <c r="L1806" s="278">
        <f t="shared" si="22"/>
        <v>2022</v>
      </c>
      <c r="M1806" s="282">
        <f t="shared" ca="1" si="23"/>
        <v>35</v>
      </c>
      <c r="N1806" s="282">
        <f>MONTH(Таблица10[[#This Row],[Дата погрузки]])</f>
        <v>8</v>
      </c>
      <c r="O1806" s="278" t="str">
        <f>Таблица10[[#This Row],[плательщик ЖД тариф]]</f>
        <v>ТрансКонтейнер</v>
      </c>
      <c r="P1806" s="278"/>
      <c r="Q1806" s="278"/>
      <c r="R1806" s="278"/>
      <c r="S1806" s="278"/>
      <c r="T1806" s="278"/>
      <c r="U1806" s="278"/>
      <c r="V1806" s="278"/>
      <c r="W1806" s="278"/>
      <c r="X1806" s="278"/>
      <c r="Y1806" s="278"/>
      <c r="Z1806" s="278"/>
    </row>
    <row r="1807" spans="1:26" ht="13.2">
      <c r="A1807" s="332" t="s">
        <v>3222</v>
      </c>
      <c r="B1807" s="331">
        <v>44797</v>
      </c>
      <c r="C1807" s="332" t="s">
        <v>3444</v>
      </c>
      <c r="D1807" s="333">
        <v>40</v>
      </c>
      <c r="E1807" s="332" t="s">
        <v>1568</v>
      </c>
      <c r="F1807" s="335"/>
      <c r="G1807" s="318"/>
      <c r="H1807" s="345" t="s">
        <v>7</v>
      </c>
      <c r="I1807" s="4" t="s">
        <v>99</v>
      </c>
      <c r="J1807" s="26" t="s">
        <v>2512</v>
      </c>
      <c r="K1807" s="282">
        <f t="shared" si="21"/>
        <v>8</v>
      </c>
      <c r="L1807" s="278">
        <f t="shared" si="22"/>
        <v>2022</v>
      </c>
      <c r="M1807" s="282">
        <f t="shared" ca="1" si="23"/>
        <v>35</v>
      </c>
      <c r="N1807" s="282">
        <f>MONTH(Таблица10[[#This Row],[Дата погрузки]])</f>
        <v>8</v>
      </c>
      <c r="O1807" s="278" t="str">
        <f>Таблица10[[#This Row],[плательщик ЖД тариф]]</f>
        <v>ТрансКонтейнер</v>
      </c>
      <c r="P1807" s="278"/>
      <c r="Q1807" s="278"/>
      <c r="R1807" s="278"/>
      <c r="S1807" s="278"/>
      <c r="T1807" s="278"/>
      <c r="U1807" s="278"/>
      <c r="V1807" s="278"/>
      <c r="W1807" s="278"/>
      <c r="X1807" s="278"/>
      <c r="Y1807" s="278"/>
      <c r="Z1807" s="278"/>
    </row>
    <row r="1808" spans="1:26" ht="13.2">
      <c r="A1808" s="332" t="s">
        <v>3222</v>
      </c>
      <c r="B1808" s="331">
        <v>44797</v>
      </c>
      <c r="C1808" s="332" t="s">
        <v>3445</v>
      </c>
      <c r="D1808" s="333">
        <v>40</v>
      </c>
      <c r="E1808" s="332" t="s">
        <v>1568</v>
      </c>
      <c r="F1808" s="335"/>
      <c r="G1808" s="318"/>
      <c r="H1808" s="345" t="s">
        <v>7</v>
      </c>
      <c r="I1808" s="4" t="s">
        <v>99</v>
      </c>
      <c r="J1808" s="26" t="s">
        <v>2512</v>
      </c>
      <c r="K1808" s="282">
        <f t="shared" si="21"/>
        <v>8</v>
      </c>
      <c r="L1808" s="278">
        <f t="shared" si="22"/>
        <v>2022</v>
      </c>
      <c r="M1808" s="282">
        <f t="shared" ca="1" si="23"/>
        <v>35</v>
      </c>
      <c r="N1808" s="282">
        <f>MONTH(Таблица10[[#This Row],[Дата погрузки]])</f>
        <v>8</v>
      </c>
      <c r="O1808" s="278" t="str">
        <f>Таблица10[[#This Row],[плательщик ЖД тариф]]</f>
        <v>ТрансКонтейнер</v>
      </c>
      <c r="P1808" s="278"/>
      <c r="Q1808" s="278"/>
      <c r="R1808" s="278"/>
      <c r="S1808" s="278"/>
      <c r="T1808" s="278"/>
      <c r="U1808" s="278"/>
      <c r="V1808" s="278"/>
      <c r="W1808" s="278"/>
      <c r="X1808" s="278"/>
      <c r="Y1808" s="278"/>
      <c r="Z1808" s="278"/>
    </row>
    <row r="1809" spans="1:26" ht="13.2">
      <c r="A1809" s="345" t="s">
        <v>2520</v>
      </c>
      <c r="B1809" s="346">
        <v>44798</v>
      </c>
      <c r="C1809" s="356" t="s">
        <v>3446</v>
      </c>
      <c r="D1809" s="342">
        <v>40</v>
      </c>
      <c r="E1809" s="345" t="s">
        <v>1568</v>
      </c>
      <c r="F1809" s="344" t="s">
        <v>3278</v>
      </c>
      <c r="G1809" s="296">
        <v>44800</v>
      </c>
      <c r="H1809" s="345" t="s">
        <v>7</v>
      </c>
      <c r="I1809" s="4" t="s">
        <v>99</v>
      </c>
      <c r="J1809" s="26" t="s">
        <v>2512</v>
      </c>
      <c r="K1809" s="282">
        <f t="shared" si="21"/>
        <v>8</v>
      </c>
      <c r="L1809" s="278">
        <f t="shared" si="22"/>
        <v>2022</v>
      </c>
      <c r="M1809" s="282">
        <f t="shared" ca="1" si="23"/>
        <v>2</v>
      </c>
      <c r="N1809" s="282">
        <f>MONTH(Таблица10[[#This Row],[Дата погрузки]])</f>
        <v>8</v>
      </c>
      <c r="O1809" s="278" t="str">
        <f>Таблица10[[#This Row],[плательщик ЖД тариф]]</f>
        <v>ТрансКонтейнер</v>
      </c>
      <c r="P1809" s="278"/>
      <c r="Q1809" s="278"/>
      <c r="R1809" s="278"/>
      <c r="S1809" s="278"/>
      <c r="T1809" s="278"/>
      <c r="U1809" s="278"/>
      <c r="V1809" s="278"/>
      <c r="W1809" s="278"/>
      <c r="X1809" s="278"/>
      <c r="Y1809" s="278"/>
      <c r="Z1809" s="278"/>
    </row>
    <row r="1810" spans="1:26" ht="13.2">
      <c r="A1810" s="357" t="s">
        <v>3222</v>
      </c>
      <c r="B1810" s="358">
        <v>44799</v>
      </c>
      <c r="C1810" s="357" t="s">
        <v>3447</v>
      </c>
      <c r="D1810" s="359">
        <v>40</v>
      </c>
      <c r="E1810" s="357" t="s">
        <v>1568</v>
      </c>
      <c r="F1810" s="360"/>
      <c r="G1810" s="361"/>
      <c r="H1810" s="357" t="s">
        <v>5</v>
      </c>
      <c r="I1810" s="4" t="s">
        <v>99</v>
      </c>
      <c r="J1810" s="26" t="s">
        <v>2512</v>
      </c>
      <c r="K1810" s="282">
        <f t="shared" si="21"/>
        <v>8</v>
      </c>
      <c r="L1810" s="278">
        <f t="shared" si="22"/>
        <v>2022</v>
      </c>
      <c r="M1810" s="282">
        <f t="shared" ca="1" si="23"/>
        <v>33</v>
      </c>
      <c r="N1810" s="282">
        <f>MONTH(Таблица10[[#This Row],[Дата погрузки]])</f>
        <v>8</v>
      </c>
      <c r="O1810" s="278" t="str">
        <f>Таблица10[[#This Row],[плательщик ЖД тариф]]</f>
        <v>ТрансКонтейнер</v>
      </c>
      <c r="P1810" s="278"/>
      <c r="Q1810" s="278"/>
      <c r="R1810" s="278"/>
      <c r="S1810" s="278"/>
      <c r="T1810" s="278"/>
      <c r="U1810" s="278"/>
      <c r="V1810" s="278"/>
      <c r="W1810" s="278"/>
      <c r="X1810" s="278"/>
      <c r="Y1810" s="278"/>
      <c r="Z1810" s="278"/>
    </row>
    <row r="1811" spans="1:26" ht="13.2">
      <c r="A1811" s="337" t="s">
        <v>2798</v>
      </c>
      <c r="B1811" s="301">
        <v>44799</v>
      </c>
      <c r="C1811" s="337" t="s">
        <v>3448</v>
      </c>
      <c r="D1811" s="303">
        <v>40</v>
      </c>
      <c r="E1811" s="337" t="s">
        <v>1568</v>
      </c>
      <c r="F1811" s="347" t="s">
        <v>3358</v>
      </c>
      <c r="G1811" s="298">
        <v>44802</v>
      </c>
      <c r="H1811" s="337" t="s">
        <v>7</v>
      </c>
      <c r="I1811" s="4" t="s">
        <v>99</v>
      </c>
      <c r="J1811" s="26" t="s">
        <v>2512</v>
      </c>
      <c r="K1811" s="282">
        <f t="shared" si="21"/>
        <v>8</v>
      </c>
      <c r="L1811" s="278">
        <f t="shared" si="22"/>
        <v>2022</v>
      </c>
      <c r="M1811" s="282">
        <f t="shared" ca="1" si="23"/>
        <v>3</v>
      </c>
      <c r="N1811" s="282">
        <f>MONTH(Таблица10[[#This Row],[Дата погрузки]])</f>
        <v>8</v>
      </c>
      <c r="O1811" s="278" t="str">
        <f>Таблица10[[#This Row],[плательщик ЖД тариф]]</f>
        <v>ТрансКонтейнер</v>
      </c>
      <c r="P1811" s="278"/>
      <c r="Q1811" s="278"/>
      <c r="R1811" s="278"/>
      <c r="S1811" s="278"/>
      <c r="T1811" s="278"/>
      <c r="U1811" s="278"/>
      <c r="V1811" s="278"/>
      <c r="W1811" s="278"/>
      <c r="X1811" s="278"/>
      <c r="Y1811" s="278"/>
      <c r="Z1811" s="278"/>
    </row>
    <row r="1812" spans="1:26" ht="13.2">
      <c r="A1812" s="345" t="s">
        <v>3222</v>
      </c>
      <c r="B1812" s="346">
        <v>44799</v>
      </c>
      <c r="C1812" s="345" t="s">
        <v>3449</v>
      </c>
      <c r="D1812" s="342">
        <v>40</v>
      </c>
      <c r="E1812" s="345" t="s">
        <v>3426</v>
      </c>
      <c r="F1812" s="344"/>
      <c r="G1812" s="296">
        <v>44801</v>
      </c>
      <c r="H1812" s="345" t="s">
        <v>3450</v>
      </c>
      <c r="I1812" s="4" t="s">
        <v>99</v>
      </c>
      <c r="J1812" s="26" t="s">
        <v>2512</v>
      </c>
      <c r="K1812" s="282">
        <f t="shared" si="21"/>
        <v>8</v>
      </c>
      <c r="L1812" s="278">
        <f t="shared" si="22"/>
        <v>2022</v>
      </c>
      <c r="M1812" s="282">
        <f t="shared" ca="1" si="23"/>
        <v>2</v>
      </c>
      <c r="N1812" s="282">
        <f>MONTH(Таблица10[[#This Row],[Дата погрузки]])</f>
        <v>8</v>
      </c>
      <c r="O1812" s="278" t="str">
        <f>Таблица10[[#This Row],[плательщик ЖД тариф]]</f>
        <v>ТрансКонтейнер</v>
      </c>
      <c r="P1812" s="278"/>
      <c r="Q1812" s="278"/>
      <c r="R1812" s="278"/>
      <c r="S1812" s="278"/>
      <c r="T1812" s="278"/>
      <c r="U1812" s="278"/>
      <c r="V1812" s="278"/>
      <c r="W1812" s="278"/>
      <c r="X1812" s="278"/>
      <c r="Y1812" s="278"/>
      <c r="Z1812" s="278"/>
    </row>
    <row r="1813" spans="1:26" ht="13.2">
      <c r="A1813" s="345" t="s">
        <v>2628</v>
      </c>
      <c r="B1813" s="346">
        <v>44799</v>
      </c>
      <c r="C1813" s="341" t="s">
        <v>3451</v>
      </c>
      <c r="D1813" s="342">
        <v>40</v>
      </c>
      <c r="E1813" s="345" t="s">
        <v>1568</v>
      </c>
      <c r="F1813" s="344" t="s">
        <v>3278</v>
      </c>
      <c r="G1813" s="296">
        <v>44801</v>
      </c>
      <c r="H1813" s="345" t="s">
        <v>7</v>
      </c>
      <c r="I1813" s="4" t="s">
        <v>99</v>
      </c>
      <c r="J1813" s="26" t="s">
        <v>2512</v>
      </c>
      <c r="K1813" s="282">
        <f t="shared" si="21"/>
        <v>8</v>
      </c>
      <c r="L1813" s="278">
        <f t="shared" si="22"/>
        <v>2022</v>
      </c>
      <c r="M1813" s="282">
        <f t="shared" ca="1" si="23"/>
        <v>2</v>
      </c>
      <c r="N1813" s="282">
        <f>MONTH(Таблица10[[#This Row],[Дата погрузки]])</f>
        <v>8</v>
      </c>
      <c r="O1813" s="278" t="str">
        <f>Таблица10[[#This Row],[плательщик ЖД тариф]]</f>
        <v>ТрансКонтейнер</v>
      </c>
      <c r="P1813" s="278"/>
      <c r="Q1813" s="278"/>
      <c r="R1813" s="278"/>
      <c r="S1813" s="278"/>
      <c r="T1813" s="278"/>
      <c r="U1813" s="278"/>
      <c r="V1813" s="278"/>
      <c r="W1813" s="278"/>
      <c r="X1813" s="278"/>
      <c r="Y1813" s="278"/>
      <c r="Z1813" s="278"/>
    </row>
    <row r="1814" spans="1:26" ht="13.2">
      <c r="A1814" s="345" t="s">
        <v>2628</v>
      </c>
      <c r="B1814" s="346">
        <v>44799</v>
      </c>
      <c r="C1814" s="341" t="s">
        <v>3452</v>
      </c>
      <c r="D1814" s="342">
        <v>40</v>
      </c>
      <c r="E1814" s="345" t="s">
        <v>3426</v>
      </c>
      <c r="F1814" s="344" t="s">
        <v>3295</v>
      </c>
      <c r="G1814" s="296">
        <v>44801</v>
      </c>
      <c r="H1814" s="345" t="s">
        <v>7</v>
      </c>
      <c r="I1814" s="4" t="s">
        <v>99</v>
      </c>
      <c r="J1814" s="26" t="s">
        <v>2512</v>
      </c>
      <c r="K1814" s="282">
        <f t="shared" si="21"/>
        <v>8</v>
      </c>
      <c r="L1814" s="278">
        <f t="shared" si="22"/>
        <v>2022</v>
      </c>
      <c r="M1814" s="282">
        <f t="shared" ca="1" si="23"/>
        <v>2</v>
      </c>
      <c r="N1814" s="282">
        <f>MONTH(Таблица10[[#This Row],[Дата погрузки]])</f>
        <v>8</v>
      </c>
      <c r="O1814" s="278" t="str">
        <f>Таблица10[[#This Row],[плательщик ЖД тариф]]</f>
        <v>ТрансКонтейнер</v>
      </c>
      <c r="P1814" s="278"/>
      <c r="Q1814" s="278"/>
      <c r="R1814" s="278"/>
      <c r="S1814" s="278"/>
      <c r="T1814" s="278"/>
      <c r="U1814" s="278"/>
      <c r="V1814" s="278"/>
      <c r="W1814" s="278"/>
      <c r="X1814" s="278"/>
      <c r="Y1814" s="278"/>
      <c r="Z1814" s="278"/>
    </row>
    <row r="1815" spans="1:26" ht="13.2">
      <c r="A1815" s="345" t="s">
        <v>2609</v>
      </c>
      <c r="B1815" s="346">
        <v>44799</v>
      </c>
      <c r="C1815" s="345" t="s">
        <v>3453</v>
      </c>
      <c r="D1815" s="342">
        <v>40</v>
      </c>
      <c r="E1815" s="345" t="s">
        <v>1568</v>
      </c>
      <c r="F1815" s="344" t="s">
        <v>3332</v>
      </c>
      <c r="G1815" s="296">
        <v>44801</v>
      </c>
      <c r="H1815" s="345" t="s">
        <v>7</v>
      </c>
      <c r="I1815" s="4" t="s">
        <v>99</v>
      </c>
      <c r="J1815" s="26" t="s">
        <v>2512</v>
      </c>
      <c r="K1815" s="282">
        <f t="shared" si="21"/>
        <v>8</v>
      </c>
      <c r="L1815" s="278">
        <f t="shared" si="22"/>
        <v>2022</v>
      </c>
      <c r="M1815" s="282">
        <f t="shared" ca="1" si="23"/>
        <v>2</v>
      </c>
      <c r="N1815" s="282">
        <f>MONTH(Таблица10[[#This Row],[Дата погрузки]])</f>
        <v>8</v>
      </c>
      <c r="O1815" s="278" t="str">
        <f>Таблица10[[#This Row],[плательщик ЖД тариф]]</f>
        <v>ТрансКонтейнер</v>
      </c>
      <c r="P1815" s="278"/>
      <c r="Q1815" s="278"/>
      <c r="R1815" s="278"/>
      <c r="S1815" s="278"/>
      <c r="T1815" s="278"/>
      <c r="U1815" s="278"/>
      <c r="V1815" s="278"/>
      <c r="W1815" s="278"/>
      <c r="X1815" s="278"/>
      <c r="Y1815" s="278"/>
      <c r="Z1815" s="278"/>
    </row>
    <row r="1816" spans="1:26" ht="13.2">
      <c r="A1816" s="345" t="s">
        <v>2514</v>
      </c>
      <c r="B1816" s="346">
        <v>44799</v>
      </c>
      <c r="C1816" s="345" t="s">
        <v>3454</v>
      </c>
      <c r="D1816" s="342">
        <v>40</v>
      </c>
      <c r="E1816" s="345" t="s">
        <v>1568</v>
      </c>
      <c r="F1816" s="344" t="s">
        <v>3332</v>
      </c>
      <c r="G1816" s="296">
        <v>44801</v>
      </c>
      <c r="H1816" s="345" t="s">
        <v>7</v>
      </c>
      <c r="I1816" s="4" t="s">
        <v>99</v>
      </c>
      <c r="J1816" s="26" t="s">
        <v>2512</v>
      </c>
      <c r="K1816" s="282">
        <f t="shared" si="21"/>
        <v>8</v>
      </c>
      <c r="L1816" s="278">
        <f t="shared" si="22"/>
        <v>2022</v>
      </c>
      <c r="M1816" s="282">
        <f t="shared" ca="1" si="23"/>
        <v>2</v>
      </c>
      <c r="N1816" s="282">
        <f>MONTH(Таблица10[[#This Row],[Дата погрузки]])</f>
        <v>8</v>
      </c>
      <c r="O1816" s="278" t="str">
        <f>Таблица10[[#This Row],[плательщик ЖД тариф]]</f>
        <v>ТрансКонтейнер</v>
      </c>
      <c r="P1816" s="278"/>
      <c r="Q1816" s="278"/>
      <c r="R1816" s="278"/>
      <c r="S1816" s="278"/>
      <c r="T1816" s="278"/>
      <c r="U1816" s="278"/>
      <c r="V1816" s="278"/>
      <c r="W1816" s="278"/>
      <c r="X1816" s="278"/>
      <c r="Y1816" s="278"/>
      <c r="Z1816" s="278"/>
    </row>
    <row r="1817" spans="1:26" ht="13.2">
      <c r="A1817" s="345" t="s">
        <v>2520</v>
      </c>
      <c r="B1817" s="346">
        <v>44799</v>
      </c>
      <c r="C1817" s="330" t="s">
        <v>3455</v>
      </c>
      <c r="D1817" s="342">
        <v>40</v>
      </c>
      <c r="E1817" s="345" t="s">
        <v>1568</v>
      </c>
      <c r="F1817" s="344" t="s">
        <v>3312</v>
      </c>
      <c r="G1817" s="296">
        <v>44804</v>
      </c>
      <c r="H1817" s="345" t="s">
        <v>7</v>
      </c>
      <c r="I1817" s="4" t="s">
        <v>99</v>
      </c>
      <c r="J1817" s="26" t="s">
        <v>2512</v>
      </c>
      <c r="K1817" s="282">
        <f t="shared" si="21"/>
        <v>8</v>
      </c>
      <c r="L1817" s="278">
        <f t="shared" si="22"/>
        <v>2022</v>
      </c>
      <c r="M1817" s="282">
        <f t="shared" ca="1" si="23"/>
        <v>5</v>
      </c>
      <c r="N1817" s="282">
        <f>MONTH(Таблица10[[#This Row],[Дата погрузки]])</f>
        <v>8</v>
      </c>
      <c r="O1817" s="278" t="str">
        <f>Таблица10[[#This Row],[плательщик ЖД тариф]]</f>
        <v>ТрансКонтейнер</v>
      </c>
      <c r="P1817" s="278"/>
      <c r="Q1817" s="278"/>
      <c r="R1817" s="278"/>
      <c r="S1817" s="278"/>
      <c r="T1817" s="278"/>
      <c r="U1817" s="278"/>
      <c r="V1817" s="278"/>
      <c r="W1817" s="278"/>
      <c r="X1817" s="278"/>
      <c r="Y1817" s="278"/>
      <c r="Z1817" s="278"/>
    </row>
    <row r="1818" spans="1:26" ht="13.2">
      <c r="A1818" s="337" t="s">
        <v>2798</v>
      </c>
      <c r="B1818" s="301">
        <v>44800</v>
      </c>
      <c r="C1818" s="337" t="s">
        <v>3456</v>
      </c>
      <c r="D1818" s="303">
        <v>40</v>
      </c>
      <c r="E1818" s="337" t="s">
        <v>1499</v>
      </c>
      <c r="F1818" s="347" t="s">
        <v>3457</v>
      </c>
      <c r="G1818" s="298">
        <v>44802</v>
      </c>
      <c r="H1818" s="345" t="s">
        <v>7</v>
      </c>
      <c r="I1818" s="4" t="s">
        <v>99</v>
      </c>
      <c r="J1818" s="26" t="s">
        <v>2512</v>
      </c>
      <c r="K1818" s="282">
        <f t="shared" si="21"/>
        <v>8</v>
      </c>
      <c r="L1818" s="278">
        <f t="shared" si="22"/>
        <v>2022</v>
      </c>
      <c r="M1818" s="282">
        <f t="shared" ca="1" si="23"/>
        <v>2</v>
      </c>
      <c r="N1818" s="282">
        <f>MONTH(Таблица10[[#This Row],[Дата погрузки]])</f>
        <v>8</v>
      </c>
      <c r="O1818" s="278" t="str">
        <f>Таблица10[[#This Row],[плательщик ЖД тариф]]</f>
        <v>ТрансКонтейнер</v>
      </c>
      <c r="P1818" s="278"/>
      <c r="Q1818" s="278"/>
      <c r="R1818" s="278"/>
      <c r="S1818" s="278"/>
      <c r="T1818" s="278"/>
      <c r="U1818" s="278"/>
      <c r="V1818" s="278"/>
      <c r="W1818" s="278"/>
      <c r="X1818" s="278"/>
      <c r="Y1818" s="278"/>
      <c r="Z1818" s="278"/>
    </row>
    <row r="1819" spans="1:26" ht="13.2">
      <c r="A1819" s="332" t="s">
        <v>3222</v>
      </c>
      <c r="B1819" s="331">
        <v>44800</v>
      </c>
      <c r="C1819" s="332" t="s">
        <v>3458</v>
      </c>
      <c r="D1819" s="333">
        <v>40</v>
      </c>
      <c r="E1819" s="332" t="s">
        <v>1568</v>
      </c>
      <c r="F1819" s="335"/>
      <c r="G1819" s="318"/>
      <c r="H1819" s="332" t="s">
        <v>7</v>
      </c>
      <c r="I1819" s="4" t="s">
        <v>99</v>
      </c>
      <c r="J1819" s="26" t="s">
        <v>2512</v>
      </c>
      <c r="K1819" s="282">
        <f t="shared" si="21"/>
        <v>8</v>
      </c>
      <c r="L1819" s="278">
        <f t="shared" si="22"/>
        <v>2022</v>
      </c>
      <c r="M1819" s="282">
        <f t="shared" ca="1" si="23"/>
        <v>32</v>
      </c>
      <c r="N1819" s="282">
        <f>MONTH(Таблица10[[#This Row],[Дата погрузки]])</f>
        <v>8</v>
      </c>
      <c r="O1819" s="278" t="str">
        <f>Таблица10[[#This Row],[плательщик ЖД тариф]]</f>
        <v>ТрансКонтейнер</v>
      </c>
      <c r="P1819" s="278"/>
      <c r="Q1819" s="278"/>
      <c r="R1819" s="278"/>
      <c r="S1819" s="278"/>
      <c r="T1819" s="278"/>
      <c r="U1819" s="278"/>
      <c r="V1819" s="278"/>
      <c r="W1819" s="278"/>
      <c r="X1819" s="278"/>
      <c r="Y1819" s="278"/>
      <c r="Z1819" s="278"/>
    </row>
    <row r="1820" spans="1:26" ht="13.2">
      <c r="A1820" s="332" t="s">
        <v>3222</v>
      </c>
      <c r="B1820" s="331">
        <v>44800</v>
      </c>
      <c r="C1820" s="332" t="s">
        <v>3459</v>
      </c>
      <c r="D1820" s="333">
        <v>40</v>
      </c>
      <c r="E1820" s="332" t="s">
        <v>1568</v>
      </c>
      <c r="F1820" s="335"/>
      <c r="G1820" s="318"/>
      <c r="H1820" s="332" t="s">
        <v>7</v>
      </c>
      <c r="I1820" s="4" t="s">
        <v>99</v>
      </c>
      <c r="J1820" s="26" t="s">
        <v>2512</v>
      </c>
      <c r="K1820" s="282">
        <f t="shared" si="21"/>
        <v>8</v>
      </c>
      <c r="L1820" s="278">
        <f t="shared" si="22"/>
        <v>2022</v>
      </c>
      <c r="M1820" s="282">
        <f t="shared" ca="1" si="23"/>
        <v>32</v>
      </c>
      <c r="N1820" s="282">
        <f>MONTH(Таблица10[[#This Row],[Дата погрузки]])</f>
        <v>8</v>
      </c>
      <c r="O1820" s="278" t="str">
        <f>Таблица10[[#This Row],[плательщик ЖД тариф]]</f>
        <v>ТрансКонтейнер</v>
      </c>
      <c r="P1820" s="278"/>
      <c r="Q1820" s="278"/>
      <c r="R1820" s="278"/>
      <c r="S1820" s="278"/>
      <c r="T1820" s="278"/>
      <c r="U1820" s="278"/>
      <c r="V1820" s="278"/>
      <c r="W1820" s="278"/>
      <c r="X1820" s="278"/>
      <c r="Y1820" s="278"/>
      <c r="Z1820" s="278"/>
    </row>
    <row r="1821" spans="1:26" ht="13.2">
      <c r="A1821" s="332" t="s">
        <v>3222</v>
      </c>
      <c r="B1821" s="331">
        <v>44800</v>
      </c>
      <c r="C1821" s="332" t="s">
        <v>3460</v>
      </c>
      <c r="D1821" s="333">
        <v>40</v>
      </c>
      <c r="E1821" s="332" t="s">
        <v>1568</v>
      </c>
      <c r="F1821" s="335"/>
      <c r="G1821" s="318"/>
      <c r="H1821" s="332" t="s">
        <v>7</v>
      </c>
      <c r="I1821" s="4" t="s">
        <v>99</v>
      </c>
      <c r="J1821" s="26" t="s">
        <v>2512</v>
      </c>
      <c r="K1821" s="282">
        <f t="shared" si="21"/>
        <v>8</v>
      </c>
      <c r="L1821" s="278">
        <f t="shared" si="22"/>
        <v>2022</v>
      </c>
      <c r="M1821" s="282">
        <f t="shared" ca="1" si="23"/>
        <v>32</v>
      </c>
      <c r="N1821" s="282">
        <f>MONTH(Таблица10[[#This Row],[Дата погрузки]])</f>
        <v>8</v>
      </c>
      <c r="O1821" s="278" t="str">
        <f>Таблица10[[#This Row],[плательщик ЖД тариф]]</f>
        <v>ТрансКонтейнер</v>
      </c>
      <c r="P1821" s="278"/>
      <c r="Q1821" s="278"/>
      <c r="R1821" s="278"/>
      <c r="S1821" s="278"/>
      <c r="T1821" s="278"/>
      <c r="U1821" s="278"/>
      <c r="V1821" s="278"/>
      <c r="W1821" s="278"/>
      <c r="X1821" s="278"/>
      <c r="Y1821" s="278"/>
      <c r="Z1821" s="278"/>
    </row>
    <row r="1822" spans="1:26" ht="13.2">
      <c r="A1822" s="357" t="s">
        <v>3222</v>
      </c>
      <c r="B1822" s="358">
        <v>44800</v>
      </c>
      <c r="C1822" s="357" t="s">
        <v>3461</v>
      </c>
      <c r="D1822" s="359">
        <v>40</v>
      </c>
      <c r="E1822" s="357" t="s">
        <v>1568</v>
      </c>
      <c r="F1822" s="360"/>
      <c r="G1822" s="361"/>
      <c r="H1822" s="357" t="s">
        <v>5</v>
      </c>
      <c r="I1822" s="4" t="s">
        <v>99</v>
      </c>
      <c r="J1822" s="26" t="s">
        <v>2512</v>
      </c>
      <c r="K1822" s="282">
        <f t="shared" si="21"/>
        <v>8</v>
      </c>
      <c r="L1822" s="278">
        <f t="shared" si="22"/>
        <v>2022</v>
      </c>
      <c r="M1822" s="282">
        <f t="shared" ca="1" si="23"/>
        <v>32</v>
      </c>
      <c r="N1822" s="282">
        <f>MONTH(Таблица10[[#This Row],[Дата погрузки]])</f>
        <v>8</v>
      </c>
      <c r="O1822" s="278" t="str">
        <f>Таблица10[[#This Row],[плательщик ЖД тариф]]</f>
        <v>ТрансКонтейнер</v>
      </c>
      <c r="P1822" s="278"/>
      <c r="Q1822" s="278"/>
      <c r="R1822" s="278"/>
      <c r="S1822" s="278"/>
      <c r="T1822" s="278"/>
      <c r="U1822" s="278"/>
      <c r="V1822" s="278"/>
      <c r="W1822" s="278"/>
      <c r="X1822" s="278"/>
      <c r="Y1822" s="278"/>
      <c r="Z1822" s="278"/>
    </row>
    <row r="1823" spans="1:26" ht="13.2">
      <c r="A1823" s="357" t="s">
        <v>3222</v>
      </c>
      <c r="B1823" s="358">
        <v>44801</v>
      </c>
      <c r="C1823" s="357" t="s">
        <v>3462</v>
      </c>
      <c r="D1823" s="359">
        <v>40</v>
      </c>
      <c r="E1823" s="357" t="s">
        <v>1568</v>
      </c>
      <c r="F1823" s="360"/>
      <c r="G1823" s="361"/>
      <c r="H1823" s="357" t="s">
        <v>5</v>
      </c>
      <c r="I1823" s="4" t="s">
        <v>99</v>
      </c>
      <c r="J1823" s="26" t="s">
        <v>2512</v>
      </c>
      <c r="K1823" s="282">
        <f t="shared" si="21"/>
        <v>8</v>
      </c>
      <c r="L1823" s="278">
        <f t="shared" si="22"/>
        <v>2022</v>
      </c>
      <c r="M1823" s="282">
        <f t="shared" ca="1" si="23"/>
        <v>31</v>
      </c>
      <c r="N1823" s="282">
        <f>MONTH(Таблица10[[#This Row],[Дата погрузки]])</f>
        <v>8</v>
      </c>
      <c r="O1823" s="278" t="str">
        <f>Таблица10[[#This Row],[плательщик ЖД тариф]]</f>
        <v>ТрансКонтейнер</v>
      </c>
      <c r="P1823" s="278"/>
      <c r="Q1823" s="278"/>
      <c r="R1823" s="278"/>
      <c r="S1823" s="278"/>
      <c r="T1823" s="278"/>
      <c r="U1823" s="278"/>
      <c r="V1823" s="278"/>
      <c r="W1823" s="278"/>
      <c r="X1823" s="278"/>
      <c r="Y1823" s="278"/>
      <c r="Z1823" s="278"/>
    </row>
    <row r="1824" spans="1:26" ht="13.2">
      <c r="A1824" s="357" t="s">
        <v>3222</v>
      </c>
      <c r="B1824" s="358">
        <v>44801</v>
      </c>
      <c r="C1824" s="357" t="s">
        <v>3463</v>
      </c>
      <c r="D1824" s="359">
        <v>40</v>
      </c>
      <c r="E1824" s="357" t="s">
        <v>1568</v>
      </c>
      <c r="F1824" s="360"/>
      <c r="G1824" s="361"/>
      <c r="H1824" s="357" t="s">
        <v>5</v>
      </c>
      <c r="I1824" s="4" t="s">
        <v>99</v>
      </c>
      <c r="J1824" s="26" t="s">
        <v>2512</v>
      </c>
      <c r="K1824" s="282">
        <f t="shared" si="21"/>
        <v>8</v>
      </c>
      <c r="L1824" s="278">
        <f t="shared" si="22"/>
        <v>2022</v>
      </c>
      <c r="M1824" s="282">
        <f t="shared" ca="1" si="23"/>
        <v>31</v>
      </c>
      <c r="N1824" s="282">
        <f>MONTH(Таблица10[[#This Row],[Дата погрузки]])</f>
        <v>8</v>
      </c>
      <c r="O1824" s="278" t="str">
        <f>Таблица10[[#This Row],[плательщик ЖД тариф]]</f>
        <v>ТрансКонтейнер</v>
      </c>
      <c r="P1824" s="278"/>
      <c r="Q1824" s="278"/>
      <c r="R1824" s="278"/>
      <c r="S1824" s="278"/>
      <c r="T1824" s="278"/>
      <c r="U1824" s="278"/>
      <c r="V1824" s="278"/>
      <c r="W1824" s="278"/>
      <c r="X1824" s="278"/>
      <c r="Y1824" s="278"/>
      <c r="Z1824" s="278"/>
    </row>
    <row r="1825" spans="1:26" ht="13.2">
      <c r="A1825" s="357" t="s">
        <v>3222</v>
      </c>
      <c r="B1825" s="358">
        <v>44801</v>
      </c>
      <c r="C1825" s="357" t="s">
        <v>3464</v>
      </c>
      <c r="D1825" s="359">
        <v>40</v>
      </c>
      <c r="E1825" s="357" t="s">
        <v>1568</v>
      </c>
      <c r="F1825" s="360"/>
      <c r="G1825" s="361"/>
      <c r="H1825" s="357" t="s">
        <v>5</v>
      </c>
      <c r="I1825" s="4" t="s">
        <v>99</v>
      </c>
      <c r="J1825" s="26" t="s">
        <v>2512</v>
      </c>
      <c r="K1825" s="282">
        <f t="shared" si="21"/>
        <v>8</v>
      </c>
      <c r="L1825" s="278">
        <f t="shared" si="22"/>
        <v>2022</v>
      </c>
      <c r="M1825" s="282">
        <f t="shared" ca="1" si="23"/>
        <v>31</v>
      </c>
      <c r="N1825" s="282">
        <f>MONTH(Таблица10[[#This Row],[Дата погрузки]])</f>
        <v>8</v>
      </c>
      <c r="O1825" s="278" t="str">
        <f>Таблица10[[#This Row],[плательщик ЖД тариф]]</f>
        <v>ТрансКонтейнер</v>
      </c>
      <c r="P1825" s="278"/>
      <c r="Q1825" s="278"/>
      <c r="R1825" s="278"/>
      <c r="S1825" s="278"/>
      <c r="T1825" s="278"/>
      <c r="U1825" s="278"/>
      <c r="V1825" s="278"/>
      <c r="W1825" s="278"/>
      <c r="X1825" s="278"/>
      <c r="Y1825" s="278"/>
      <c r="Z1825" s="278"/>
    </row>
    <row r="1826" spans="1:26" ht="13.2">
      <c r="A1826" s="337" t="s">
        <v>2798</v>
      </c>
      <c r="B1826" s="301">
        <v>44801</v>
      </c>
      <c r="C1826" s="337" t="s">
        <v>3465</v>
      </c>
      <c r="D1826" s="303">
        <v>40</v>
      </c>
      <c r="E1826" s="337" t="s">
        <v>2111</v>
      </c>
      <c r="F1826" s="347" t="s">
        <v>3466</v>
      </c>
      <c r="G1826" s="298">
        <v>44802</v>
      </c>
      <c r="H1826" s="345" t="s">
        <v>7</v>
      </c>
      <c r="I1826" s="4" t="s">
        <v>99</v>
      </c>
      <c r="J1826" s="26" t="s">
        <v>2512</v>
      </c>
      <c r="K1826" s="282">
        <f t="shared" si="21"/>
        <v>8</v>
      </c>
      <c r="L1826" s="278">
        <f t="shared" si="22"/>
        <v>2022</v>
      </c>
      <c r="M1826" s="282">
        <f t="shared" ca="1" si="23"/>
        <v>1</v>
      </c>
      <c r="N1826" s="282">
        <f>MONTH(Таблица10[[#This Row],[Дата погрузки]])</f>
        <v>8</v>
      </c>
      <c r="O1826" s="278" t="str">
        <f>Таблица10[[#This Row],[плательщик ЖД тариф]]</f>
        <v>ТрансКонтейнер</v>
      </c>
      <c r="P1826" s="278"/>
      <c r="Q1826" s="278"/>
      <c r="R1826" s="278"/>
      <c r="S1826" s="278"/>
      <c r="T1826" s="278"/>
      <c r="U1826" s="278"/>
      <c r="V1826" s="278"/>
      <c r="W1826" s="278"/>
      <c r="X1826" s="278"/>
      <c r="Y1826" s="278"/>
      <c r="Z1826" s="278"/>
    </row>
    <row r="1827" spans="1:26" ht="13.8">
      <c r="A1827" s="345" t="s">
        <v>2628</v>
      </c>
      <c r="B1827" s="346">
        <v>44802</v>
      </c>
      <c r="C1827" s="329" t="s">
        <v>3467</v>
      </c>
      <c r="D1827" s="342">
        <v>40</v>
      </c>
      <c r="E1827" s="362" t="s">
        <v>3404</v>
      </c>
      <c r="F1827" s="344" t="s">
        <v>3278</v>
      </c>
      <c r="G1827" s="296">
        <v>44804</v>
      </c>
      <c r="H1827" s="345" t="s">
        <v>7</v>
      </c>
      <c r="I1827" s="4" t="s">
        <v>99</v>
      </c>
      <c r="J1827" s="26" t="s">
        <v>2512</v>
      </c>
      <c r="K1827" s="282">
        <f t="shared" si="21"/>
        <v>8</v>
      </c>
      <c r="L1827" s="278">
        <f t="shared" si="22"/>
        <v>2022</v>
      </c>
      <c r="M1827" s="282">
        <f t="shared" ca="1" si="23"/>
        <v>2</v>
      </c>
      <c r="N1827" s="282">
        <f>MONTH(Таблица10[[#This Row],[Дата погрузки]])</f>
        <v>8</v>
      </c>
      <c r="O1827" s="278" t="str">
        <f>Таблица10[[#This Row],[плательщик ЖД тариф]]</f>
        <v>ТрансКонтейнер</v>
      </c>
      <c r="P1827" s="278"/>
      <c r="Q1827" s="278"/>
      <c r="R1827" s="278"/>
      <c r="S1827" s="278"/>
      <c r="T1827" s="278"/>
      <c r="U1827" s="278"/>
      <c r="V1827" s="278"/>
      <c r="W1827" s="278"/>
      <c r="X1827" s="278"/>
      <c r="Y1827" s="278"/>
      <c r="Z1827" s="278"/>
    </row>
    <row r="1828" spans="1:26" ht="13.8">
      <c r="A1828" s="345" t="s">
        <v>2628</v>
      </c>
      <c r="B1828" s="346">
        <v>44802</v>
      </c>
      <c r="C1828" s="329" t="s">
        <v>3468</v>
      </c>
      <c r="D1828" s="342">
        <v>40</v>
      </c>
      <c r="E1828" s="362" t="s">
        <v>3404</v>
      </c>
      <c r="F1828" s="344" t="s">
        <v>3295</v>
      </c>
      <c r="G1828" s="296">
        <v>44804</v>
      </c>
      <c r="H1828" s="345" t="s">
        <v>7</v>
      </c>
      <c r="I1828" s="4" t="s">
        <v>99</v>
      </c>
      <c r="J1828" s="26" t="s">
        <v>2512</v>
      </c>
      <c r="K1828" s="282">
        <f t="shared" si="21"/>
        <v>8</v>
      </c>
      <c r="L1828" s="278">
        <f t="shared" si="22"/>
        <v>2022</v>
      </c>
      <c r="M1828" s="282">
        <f t="shared" ca="1" si="23"/>
        <v>2</v>
      </c>
      <c r="N1828" s="282">
        <f>MONTH(Таблица10[[#This Row],[Дата погрузки]])</f>
        <v>8</v>
      </c>
      <c r="O1828" s="278" t="str">
        <f>Таблица10[[#This Row],[плательщик ЖД тариф]]</f>
        <v>ТрансКонтейнер</v>
      </c>
      <c r="P1828" s="278"/>
      <c r="Q1828" s="278"/>
      <c r="R1828" s="278"/>
      <c r="S1828" s="278"/>
      <c r="T1828" s="278"/>
      <c r="U1828" s="278"/>
      <c r="V1828" s="278"/>
      <c r="W1828" s="278"/>
      <c r="X1828" s="278"/>
      <c r="Y1828" s="278"/>
      <c r="Z1828" s="278"/>
    </row>
    <row r="1829" spans="1:26" ht="13.2">
      <c r="A1829" s="345" t="s">
        <v>2520</v>
      </c>
      <c r="B1829" s="346">
        <v>44802</v>
      </c>
      <c r="C1829" s="329" t="s">
        <v>3469</v>
      </c>
      <c r="D1829" s="342">
        <v>40</v>
      </c>
      <c r="E1829" s="345" t="s">
        <v>1568</v>
      </c>
      <c r="F1829" s="344" t="s">
        <v>3312</v>
      </c>
      <c r="G1829" s="296">
        <v>44804</v>
      </c>
      <c r="H1829" s="345" t="s">
        <v>7</v>
      </c>
      <c r="I1829" s="4" t="s">
        <v>99</v>
      </c>
      <c r="J1829" s="26" t="s">
        <v>2512</v>
      </c>
      <c r="K1829" s="282">
        <f t="shared" si="21"/>
        <v>8</v>
      </c>
      <c r="L1829" s="278">
        <f t="shared" si="22"/>
        <v>2022</v>
      </c>
      <c r="M1829" s="282">
        <f t="shared" ca="1" si="23"/>
        <v>2</v>
      </c>
      <c r="N1829" s="282">
        <f>MONTH(Таблица10[[#This Row],[Дата погрузки]])</f>
        <v>8</v>
      </c>
      <c r="O1829" s="278" t="str">
        <f>Таблица10[[#This Row],[плательщик ЖД тариф]]</f>
        <v>ТрансКонтейнер</v>
      </c>
      <c r="P1829" s="278"/>
      <c r="Q1829" s="278"/>
      <c r="R1829" s="278"/>
      <c r="S1829" s="278"/>
      <c r="T1829" s="278"/>
      <c r="U1829" s="278"/>
      <c r="V1829" s="278"/>
      <c r="W1829" s="278"/>
      <c r="X1829" s="278"/>
      <c r="Y1829" s="278"/>
      <c r="Z1829" s="278"/>
    </row>
    <row r="1830" spans="1:26" ht="13.2">
      <c r="A1830" s="337" t="s">
        <v>2798</v>
      </c>
      <c r="B1830" s="301">
        <v>44803</v>
      </c>
      <c r="C1830" s="329" t="s">
        <v>3470</v>
      </c>
      <c r="D1830" s="303">
        <v>40</v>
      </c>
      <c r="E1830" s="337" t="s">
        <v>1568</v>
      </c>
      <c r="F1830" s="347" t="s">
        <v>3471</v>
      </c>
      <c r="G1830" s="298">
        <v>44804</v>
      </c>
      <c r="H1830" s="345" t="s">
        <v>7</v>
      </c>
      <c r="I1830" s="4" t="s">
        <v>99</v>
      </c>
      <c r="J1830" s="26" t="s">
        <v>2512</v>
      </c>
      <c r="K1830" s="282">
        <f t="shared" si="21"/>
        <v>8</v>
      </c>
      <c r="L1830" s="278">
        <f t="shared" si="22"/>
        <v>2022</v>
      </c>
      <c r="M1830" s="282">
        <f t="shared" ca="1" si="23"/>
        <v>1</v>
      </c>
      <c r="N1830" s="282">
        <f>MONTH(Таблица10[[#This Row],[Дата погрузки]])</f>
        <v>8</v>
      </c>
      <c r="O1830" s="278" t="str">
        <f>Таблица10[[#This Row],[плательщик ЖД тариф]]</f>
        <v>ТрансКонтейнер</v>
      </c>
      <c r="P1830" s="278"/>
      <c r="Q1830" s="278"/>
      <c r="R1830" s="278"/>
      <c r="S1830" s="278"/>
      <c r="T1830" s="278"/>
      <c r="U1830" s="278"/>
      <c r="V1830" s="278"/>
      <c r="W1830" s="278"/>
      <c r="X1830" s="278"/>
      <c r="Y1830" s="278"/>
      <c r="Z1830" s="278"/>
    </row>
    <row r="1831" spans="1:26" ht="13.2">
      <c r="A1831" s="345" t="s">
        <v>2628</v>
      </c>
      <c r="B1831" s="346">
        <v>44803</v>
      </c>
      <c r="C1831" s="345" t="s">
        <v>3472</v>
      </c>
      <c r="D1831" s="342">
        <v>40</v>
      </c>
      <c r="E1831" s="345" t="s">
        <v>1568</v>
      </c>
      <c r="F1831" s="344" t="s">
        <v>3473</v>
      </c>
      <c r="G1831" s="296">
        <v>44807</v>
      </c>
      <c r="H1831" s="345" t="s">
        <v>7</v>
      </c>
      <c r="I1831" s="4" t="s">
        <v>99</v>
      </c>
      <c r="J1831" s="26" t="s">
        <v>2512</v>
      </c>
      <c r="K1831" s="282">
        <f t="shared" si="21"/>
        <v>8</v>
      </c>
      <c r="L1831" s="278">
        <f t="shared" si="22"/>
        <v>2022</v>
      </c>
      <c r="M1831" s="282">
        <f t="shared" ca="1" si="23"/>
        <v>4</v>
      </c>
      <c r="N1831" s="282">
        <f>MONTH(Таблица10[[#This Row],[Дата погрузки]])</f>
        <v>8</v>
      </c>
      <c r="O1831" s="278" t="str">
        <f>Таблица10[[#This Row],[плательщик ЖД тариф]]</f>
        <v>ТрансКонтейнер</v>
      </c>
      <c r="P1831" s="278"/>
      <c r="Q1831" s="278"/>
      <c r="R1831" s="278"/>
      <c r="S1831" s="278"/>
      <c r="T1831" s="278"/>
      <c r="U1831" s="278"/>
      <c r="V1831" s="278"/>
      <c r="W1831" s="278"/>
      <c r="X1831" s="278"/>
      <c r="Y1831" s="278"/>
      <c r="Z1831" s="278"/>
    </row>
    <row r="1832" spans="1:26" ht="13.2">
      <c r="A1832" s="345" t="s">
        <v>2534</v>
      </c>
      <c r="B1832" s="346">
        <v>44803</v>
      </c>
      <c r="C1832" s="345" t="s">
        <v>3474</v>
      </c>
      <c r="D1832" s="342">
        <v>40</v>
      </c>
      <c r="E1832" s="345" t="s">
        <v>1568</v>
      </c>
      <c r="F1832" s="344"/>
      <c r="G1832" s="296">
        <v>44807</v>
      </c>
      <c r="H1832" s="345" t="s">
        <v>7</v>
      </c>
      <c r="I1832" s="4" t="s">
        <v>99</v>
      </c>
      <c r="J1832" s="26" t="s">
        <v>2512</v>
      </c>
      <c r="K1832" s="282">
        <f t="shared" si="21"/>
        <v>8</v>
      </c>
      <c r="L1832" s="278">
        <f t="shared" si="22"/>
        <v>2022</v>
      </c>
      <c r="M1832" s="282">
        <f t="shared" ca="1" si="23"/>
        <v>4</v>
      </c>
      <c r="N1832" s="282">
        <f>MONTH(Таблица10[[#This Row],[Дата погрузки]])</f>
        <v>8</v>
      </c>
      <c r="O1832" s="278" t="str">
        <f>Таблица10[[#This Row],[плательщик ЖД тариф]]</f>
        <v>ТрансКонтейнер</v>
      </c>
      <c r="P1832" s="278"/>
      <c r="Q1832" s="278"/>
      <c r="R1832" s="278"/>
      <c r="S1832" s="278"/>
      <c r="T1832" s="278"/>
      <c r="U1832" s="278"/>
      <c r="V1832" s="278"/>
      <c r="W1832" s="278"/>
      <c r="X1832" s="278"/>
      <c r="Y1832" s="278"/>
      <c r="Z1832" s="278"/>
    </row>
    <row r="1833" spans="1:26" ht="13.2">
      <c r="A1833" s="345" t="s">
        <v>3222</v>
      </c>
      <c r="B1833" s="346">
        <v>44803</v>
      </c>
      <c r="C1833" s="345" t="s">
        <v>3475</v>
      </c>
      <c r="D1833" s="342">
        <v>40</v>
      </c>
      <c r="E1833" s="345" t="s">
        <v>1568</v>
      </c>
      <c r="F1833" s="344"/>
      <c r="G1833" s="296">
        <v>44804</v>
      </c>
      <c r="H1833" s="345" t="s">
        <v>7</v>
      </c>
      <c r="I1833" s="4" t="s">
        <v>99</v>
      </c>
      <c r="J1833" s="26" t="s">
        <v>2512</v>
      </c>
      <c r="K1833" s="282">
        <f t="shared" si="21"/>
        <v>8</v>
      </c>
      <c r="L1833" s="278">
        <f t="shared" si="22"/>
        <v>2022</v>
      </c>
      <c r="M1833" s="282">
        <f t="shared" ca="1" si="23"/>
        <v>1</v>
      </c>
      <c r="N1833" s="282">
        <f>MONTH(Таблица10[[#This Row],[Дата погрузки]])</f>
        <v>8</v>
      </c>
      <c r="O1833" s="278" t="str">
        <f>Таблица10[[#This Row],[плательщик ЖД тариф]]</f>
        <v>ТрансКонтейнер</v>
      </c>
      <c r="P1833" s="278"/>
      <c r="Q1833" s="278"/>
      <c r="R1833" s="278"/>
      <c r="S1833" s="278"/>
      <c r="T1833" s="278"/>
      <c r="U1833" s="278"/>
      <c r="V1833" s="278"/>
      <c r="W1833" s="278"/>
      <c r="X1833" s="278"/>
      <c r="Y1833" s="278"/>
      <c r="Z1833" s="278"/>
    </row>
    <row r="1834" spans="1:26" ht="13.2">
      <c r="A1834" s="332" t="s">
        <v>3222</v>
      </c>
      <c r="B1834" s="331">
        <v>44803</v>
      </c>
      <c r="C1834" s="332" t="s">
        <v>3476</v>
      </c>
      <c r="D1834" s="333">
        <v>40</v>
      </c>
      <c r="E1834" s="332" t="s">
        <v>1568</v>
      </c>
      <c r="F1834" s="335"/>
      <c r="G1834" s="318"/>
      <c r="H1834" s="345" t="s">
        <v>7</v>
      </c>
      <c r="I1834" s="4" t="s">
        <v>99</v>
      </c>
      <c r="J1834" s="26" t="s">
        <v>2512</v>
      </c>
      <c r="K1834" s="282">
        <f t="shared" si="21"/>
        <v>8</v>
      </c>
      <c r="L1834" s="278">
        <f t="shared" si="22"/>
        <v>2022</v>
      </c>
      <c r="M1834" s="282">
        <f t="shared" ca="1" si="23"/>
        <v>29</v>
      </c>
      <c r="N1834" s="282">
        <f>MONTH(Таблица10[[#This Row],[Дата погрузки]])</f>
        <v>8</v>
      </c>
      <c r="O1834" s="278" t="str">
        <f>Таблица10[[#This Row],[плательщик ЖД тариф]]</f>
        <v>ТрансКонтейнер</v>
      </c>
      <c r="P1834" s="278"/>
      <c r="Q1834" s="278"/>
      <c r="R1834" s="278"/>
      <c r="S1834" s="278"/>
      <c r="T1834" s="278"/>
      <c r="U1834" s="278"/>
      <c r="V1834" s="278"/>
      <c r="W1834" s="278"/>
      <c r="X1834" s="278"/>
      <c r="Y1834" s="278"/>
      <c r="Z1834" s="278"/>
    </row>
    <row r="1835" spans="1:26" ht="13.2">
      <c r="A1835" s="332" t="s">
        <v>3222</v>
      </c>
      <c r="B1835" s="331">
        <v>44803</v>
      </c>
      <c r="C1835" s="332" t="s">
        <v>3477</v>
      </c>
      <c r="D1835" s="333">
        <v>40</v>
      </c>
      <c r="E1835" s="332" t="s">
        <v>1568</v>
      </c>
      <c r="F1835" s="335"/>
      <c r="G1835" s="318"/>
      <c r="H1835" s="345" t="s">
        <v>7</v>
      </c>
      <c r="I1835" s="4" t="s">
        <v>99</v>
      </c>
      <c r="J1835" s="26" t="s">
        <v>2512</v>
      </c>
      <c r="K1835" s="282">
        <f t="shared" si="21"/>
        <v>8</v>
      </c>
      <c r="L1835" s="278">
        <f t="shared" si="22"/>
        <v>2022</v>
      </c>
      <c r="M1835" s="282">
        <f t="shared" ca="1" si="23"/>
        <v>29</v>
      </c>
      <c r="N1835" s="282">
        <f>MONTH(Таблица10[[#This Row],[Дата погрузки]])</f>
        <v>8</v>
      </c>
      <c r="O1835" s="278" t="str">
        <f>Таблица10[[#This Row],[плательщик ЖД тариф]]</f>
        <v>ТрансКонтейнер</v>
      </c>
      <c r="P1835" s="278"/>
      <c r="Q1835" s="278"/>
      <c r="R1835" s="278"/>
      <c r="S1835" s="278"/>
      <c r="T1835" s="278"/>
      <c r="U1835" s="278"/>
      <c r="V1835" s="278"/>
      <c r="W1835" s="278"/>
      <c r="X1835" s="278"/>
      <c r="Y1835" s="278"/>
      <c r="Z1835" s="278"/>
    </row>
    <row r="1836" spans="1:26" ht="13.2">
      <c r="A1836" s="332" t="s">
        <v>3222</v>
      </c>
      <c r="B1836" s="331">
        <v>44803</v>
      </c>
      <c r="C1836" s="332" t="s">
        <v>3478</v>
      </c>
      <c r="D1836" s="333">
        <v>40</v>
      </c>
      <c r="E1836" s="332" t="s">
        <v>1568</v>
      </c>
      <c r="F1836" s="335"/>
      <c r="G1836" s="318"/>
      <c r="H1836" s="345" t="s">
        <v>7</v>
      </c>
      <c r="I1836" s="4" t="s">
        <v>99</v>
      </c>
      <c r="J1836" s="26" t="s">
        <v>2512</v>
      </c>
      <c r="K1836" s="282">
        <f t="shared" si="21"/>
        <v>8</v>
      </c>
      <c r="L1836" s="278">
        <f t="shared" si="22"/>
        <v>2022</v>
      </c>
      <c r="M1836" s="282">
        <f t="shared" ca="1" si="23"/>
        <v>29</v>
      </c>
      <c r="N1836" s="282">
        <f>MONTH(Таблица10[[#This Row],[Дата погрузки]])</f>
        <v>8</v>
      </c>
      <c r="O1836" s="278" t="str">
        <f>Таблица10[[#This Row],[плательщик ЖД тариф]]</f>
        <v>ТрансКонтейнер</v>
      </c>
      <c r="P1836" s="278"/>
      <c r="Q1836" s="278"/>
      <c r="R1836" s="278"/>
      <c r="S1836" s="278"/>
      <c r="T1836" s="278"/>
      <c r="U1836" s="278"/>
      <c r="V1836" s="278"/>
      <c r="W1836" s="278"/>
      <c r="X1836" s="278"/>
      <c r="Y1836" s="278"/>
      <c r="Z1836" s="278"/>
    </row>
    <row r="1837" spans="1:26" ht="13.2">
      <c r="A1837" s="332" t="s">
        <v>3222</v>
      </c>
      <c r="B1837" s="331">
        <v>44804</v>
      </c>
      <c r="C1837" s="332" t="s">
        <v>3479</v>
      </c>
      <c r="D1837" s="333">
        <v>40</v>
      </c>
      <c r="E1837" s="332" t="s">
        <v>3480</v>
      </c>
      <c r="F1837" s="335"/>
      <c r="G1837" s="318"/>
      <c r="H1837" s="345" t="s">
        <v>7</v>
      </c>
      <c r="I1837" s="4" t="s">
        <v>99</v>
      </c>
      <c r="J1837" s="26" t="s">
        <v>2512</v>
      </c>
      <c r="K1837" s="282">
        <f t="shared" si="21"/>
        <v>8</v>
      </c>
      <c r="L1837" s="278">
        <f t="shared" si="22"/>
        <v>2022</v>
      </c>
      <c r="M1837" s="282">
        <f t="shared" ca="1" si="23"/>
        <v>28</v>
      </c>
      <c r="N1837" s="282">
        <f>MONTH(Таблица10[[#This Row],[Дата погрузки]])</f>
        <v>8</v>
      </c>
      <c r="O1837" s="278" t="str">
        <f>Таблица10[[#This Row],[плательщик ЖД тариф]]</f>
        <v>ТрансКонтейнер</v>
      </c>
      <c r="P1837" s="278"/>
      <c r="Q1837" s="278"/>
      <c r="R1837" s="278"/>
      <c r="S1837" s="278"/>
      <c r="T1837" s="278"/>
      <c r="U1837" s="278"/>
      <c r="V1837" s="278"/>
      <c r="W1837" s="278"/>
      <c r="X1837" s="278"/>
      <c r="Y1837" s="278"/>
      <c r="Z1837" s="278"/>
    </row>
    <row r="1838" spans="1:26" ht="13.2">
      <c r="A1838" s="332" t="s">
        <v>3222</v>
      </c>
      <c r="B1838" s="331">
        <v>44804</v>
      </c>
      <c r="C1838" s="332" t="s">
        <v>3481</v>
      </c>
      <c r="D1838" s="333">
        <v>40</v>
      </c>
      <c r="E1838" s="332" t="s">
        <v>3480</v>
      </c>
      <c r="F1838" s="335"/>
      <c r="G1838" s="318"/>
      <c r="H1838" s="345" t="s">
        <v>7</v>
      </c>
      <c r="I1838" s="4" t="s">
        <v>99</v>
      </c>
      <c r="J1838" s="26" t="s">
        <v>2512</v>
      </c>
      <c r="K1838" s="282">
        <f t="shared" si="21"/>
        <v>8</v>
      </c>
      <c r="L1838" s="278">
        <f t="shared" si="22"/>
        <v>2022</v>
      </c>
      <c r="M1838" s="282">
        <f t="shared" ca="1" si="23"/>
        <v>28</v>
      </c>
      <c r="N1838" s="282">
        <f>MONTH(Таблица10[[#This Row],[Дата погрузки]])</f>
        <v>8</v>
      </c>
      <c r="O1838" s="278" t="str">
        <f>Таблица10[[#This Row],[плательщик ЖД тариф]]</f>
        <v>ТрансКонтейнер</v>
      </c>
      <c r="P1838" s="278"/>
      <c r="Q1838" s="278"/>
      <c r="R1838" s="278"/>
      <c r="S1838" s="278"/>
      <c r="T1838" s="278"/>
      <c r="U1838" s="278"/>
      <c r="V1838" s="278"/>
      <c r="W1838" s="278"/>
      <c r="X1838" s="278"/>
      <c r="Y1838" s="278"/>
      <c r="Z1838" s="278"/>
    </row>
    <row r="1839" spans="1:26" ht="13.2">
      <c r="A1839" s="332" t="s">
        <v>3222</v>
      </c>
      <c r="B1839" s="331">
        <v>44804</v>
      </c>
      <c r="C1839" s="332" t="s">
        <v>3482</v>
      </c>
      <c r="D1839" s="333">
        <v>40</v>
      </c>
      <c r="E1839" s="332" t="s">
        <v>3480</v>
      </c>
      <c r="F1839" s="335"/>
      <c r="G1839" s="318"/>
      <c r="H1839" s="345" t="s">
        <v>7</v>
      </c>
      <c r="I1839" s="4" t="s">
        <v>99</v>
      </c>
      <c r="J1839" s="26" t="s">
        <v>2512</v>
      </c>
      <c r="K1839" s="282">
        <f t="shared" si="21"/>
        <v>8</v>
      </c>
      <c r="L1839" s="278">
        <f t="shared" si="22"/>
        <v>2022</v>
      </c>
      <c r="M1839" s="282">
        <f t="shared" ca="1" si="23"/>
        <v>28</v>
      </c>
      <c r="N1839" s="282">
        <f>MONTH(Таблица10[[#This Row],[Дата погрузки]])</f>
        <v>8</v>
      </c>
      <c r="O1839" s="278" t="str">
        <f>Таблица10[[#This Row],[плательщик ЖД тариф]]</f>
        <v>ТрансКонтейнер</v>
      </c>
      <c r="P1839" s="278"/>
      <c r="Q1839" s="278"/>
      <c r="R1839" s="278"/>
      <c r="S1839" s="278"/>
      <c r="T1839" s="278"/>
      <c r="U1839" s="278"/>
      <c r="V1839" s="278"/>
      <c r="W1839" s="278"/>
      <c r="X1839" s="278"/>
      <c r="Y1839" s="278"/>
      <c r="Z1839" s="278"/>
    </row>
    <row r="1840" spans="1:26" ht="13.2">
      <c r="A1840" s="332" t="s">
        <v>3222</v>
      </c>
      <c r="B1840" s="331">
        <v>44804</v>
      </c>
      <c r="C1840" s="332" t="s">
        <v>3483</v>
      </c>
      <c r="D1840" s="333">
        <v>40</v>
      </c>
      <c r="E1840" s="332" t="s">
        <v>3480</v>
      </c>
      <c r="F1840" s="335"/>
      <c r="G1840" s="318"/>
      <c r="H1840" s="345" t="s">
        <v>7</v>
      </c>
      <c r="I1840" s="4" t="s">
        <v>99</v>
      </c>
      <c r="J1840" s="26" t="s">
        <v>2512</v>
      </c>
      <c r="K1840" s="282">
        <f t="shared" si="21"/>
        <v>8</v>
      </c>
      <c r="L1840" s="278">
        <f t="shared" si="22"/>
        <v>2022</v>
      </c>
      <c r="M1840" s="282">
        <f t="shared" ca="1" si="23"/>
        <v>28</v>
      </c>
      <c r="N1840" s="282">
        <f>MONTH(Таблица10[[#This Row],[Дата погрузки]])</f>
        <v>8</v>
      </c>
      <c r="O1840" s="278" t="str">
        <f>Таблица10[[#This Row],[плательщик ЖД тариф]]</f>
        <v>ТрансКонтейнер</v>
      </c>
      <c r="P1840" s="278"/>
      <c r="Q1840" s="278"/>
      <c r="R1840" s="278"/>
      <c r="S1840" s="278"/>
      <c r="T1840" s="278"/>
      <c r="U1840" s="278"/>
      <c r="V1840" s="278"/>
      <c r="W1840" s="278"/>
      <c r="X1840" s="278"/>
      <c r="Y1840" s="278"/>
      <c r="Z1840" s="278"/>
    </row>
    <row r="1841" spans="1:26" ht="13.2">
      <c r="A1841" s="357" t="s">
        <v>3222</v>
      </c>
      <c r="B1841" s="358">
        <v>44804</v>
      </c>
      <c r="C1841" s="357" t="s">
        <v>3484</v>
      </c>
      <c r="D1841" s="359">
        <v>40</v>
      </c>
      <c r="E1841" s="332" t="s">
        <v>3480</v>
      </c>
      <c r="F1841" s="360"/>
      <c r="G1841" s="361"/>
      <c r="H1841" s="357" t="s">
        <v>5</v>
      </c>
      <c r="I1841" s="4" t="s">
        <v>99</v>
      </c>
      <c r="J1841" s="26" t="s">
        <v>2512</v>
      </c>
      <c r="K1841" s="282">
        <f t="shared" si="21"/>
        <v>8</v>
      </c>
      <c r="L1841" s="278">
        <f t="shared" si="22"/>
        <v>2022</v>
      </c>
      <c r="M1841" s="282">
        <f t="shared" ca="1" si="23"/>
        <v>28</v>
      </c>
      <c r="N1841" s="282">
        <f>MONTH(Таблица10[[#This Row],[Дата погрузки]])</f>
        <v>8</v>
      </c>
      <c r="O1841" s="278" t="str">
        <f>Таблица10[[#This Row],[плательщик ЖД тариф]]</f>
        <v>ТрансКонтейнер</v>
      </c>
      <c r="P1841" s="278"/>
      <c r="Q1841" s="278"/>
      <c r="R1841" s="278"/>
      <c r="S1841" s="278"/>
      <c r="T1841" s="278"/>
      <c r="U1841" s="278"/>
      <c r="V1841" s="278"/>
      <c r="W1841" s="278"/>
      <c r="X1841" s="278"/>
      <c r="Y1841" s="278"/>
      <c r="Z1841" s="278"/>
    </row>
    <row r="1842" spans="1:26" ht="13.2">
      <c r="A1842" s="345" t="s">
        <v>3422</v>
      </c>
      <c r="B1842" s="346">
        <v>44804</v>
      </c>
      <c r="C1842" s="345" t="s">
        <v>3485</v>
      </c>
      <c r="D1842" s="342">
        <v>40</v>
      </c>
      <c r="E1842" s="345" t="s">
        <v>1518</v>
      </c>
      <c r="F1842" s="344" t="s">
        <v>3278</v>
      </c>
      <c r="G1842" s="296">
        <v>44808</v>
      </c>
      <c r="H1842" s="345" t="s">
        <v>7</v>
      </c>
      <c r="I1842" s="4" t="s">
        <v>99</v>
      </c>
      <c r="J1842" s="26" t="s">
        <v>2512</v>
      </c>
      <c r="K1842" s="282">
        <f t="shared" si="21"/>
        <v>8</v>
      </c>
      <c r="L1842" s="278">
        <f t="shared" si="22"/>
        <v>2022</v>
      </c>
      <c r="M1842" s="282">
        <f t="shared" ca="1" si="23"/>
        <v>4</v>
      </c>
      <c r="N1842" s="282">
        <f>MONTH(Таблица10[[#This Row],[Дата погрузки]])</f>
        <v>8</v>
      </c>
      <c r="O1842" s="278" t="str">
        <f>Таблица10[[#This Row],[плательщик ЖД тариф]]</f>
        <v>ТрансКонтейнер</v>
      </c>
      <c r="P1842" s="278"/>
      <c r="Q1842" s="278"/>
      <c r="R1842" s="278"/>
      <c r="S1842" s="278"/>
      <c r="T1842" s="278"/>
      <c r="U1842" s="278"/>
      <c r="V1842" s="278"/>
      <c r="W1842" s="278"/>
      <c r="X1842" s="278"/>
      <c r="Y1842" s="278"/>
      <c r="Z1842" s="278"/>
    </row>
    <row r="1843" spans="1:26" ht="13.2">
      <c r="A1843" s="337" t="s">
        <v>2798</v>
      </c>
      <c r="B1843" s="301">
        <v>44804</v>
      </c>
      <c r="C1843" s="315" t="s">
        <v>3486</v>
      </c>
      <c r="D1843" s="303">
        <v>40</v>
      </c>
      <c r="E1843" s="337" t="s">
        <v>1507</v>
      </c>
      <c r="F1843" s="347" t="s">
        <v>3388</v>
      </c>
      <c r="G1843" s="298">
        <v>44808</v>
      </c>
      <c r="H1843" s="345" t="s">
        <v>7</v>
      </c>
      <c r="I1843" s="4" t="s">
        <v>99</v>
      </c>
      <c r="J1843" s="26" t="s">
        <v>2512</v>
      </c>
      <c r="K1843" s="282">
        <f t="shared" si="21"/>
        <v>8</v>
      </c>
      <c r="L1843" s="278">
        <f t="shared" si="22"/>
        <v>2022</v>
      </c>
      <c r="M1843" s="282">
        <f t="shared" ca="1" si="23"/>
        <v>4</v>
      </c>
      <c r="N1843" s="282">
        <f>MONTH(Таблица10[[#This Row],[Дата погрузки]])</f>
        <v>8</v>
      </c>
      <c r="O1843" s="278" t="str">
        <f>Таблица10[[#This Row],[плательщик ЖД тариф]]</f>
        <v>ТрансКонтейнер</v>
      </c>
      <c r="P1843" s="278"/>
      <c r="Q1843" s="278"/>
      <c r="R1843" s="278"/>
      <c r="S1843" s="278"/>
      <c r="T1843" s="278"/>
      <c r="U1843" s="278"/>
      <c r="V1843" s="278"/>
      <c r="W1843" s="278"/>
      <c r="X1843" s="278"/>
      <c r="Y1843" s="278"/>
      <c r="Z1843" s="278"/>
    </row>
    <row r="1844" spans="1:26" ht="13.2">
      <c r="A1844" s="345" t="s">
        <v>2530</v>
      </c>
      <c r="B1844" s="346">
        <v>44804</v>
      </c>
      <c r="C1844" s="345" t="s">
        <v>3487</v>
      </c>
      <c r="D1844" s="342">
        <v>40</v>
      </c>
      <c r="E1844" s="345" t="s">
        <v>3404</v>
      </c>
      <c r="F1844" s="344"/>
      <c r="G1844" s="296">
        <v>44809</v>
      </c>
      <c r="H1844" s="345" t="s">
        <v>7</v>
      </c>
      <c r="I1844" s="4" t="s">
        <v>99</v>
      </c>
      <c r="J1844" s="26" t="s">
        <v>2512</v>
      </c>
      <c r="K1844" s="282">
        <f t="shared" si="21"/>
        <v>8</v>
      </c>
      <c r="L1844" s="278">
        <f t="shared" si="22"/>
        <v>2022</v>
      </c>
      <c r="M1844" s="282">
        <f t="shared" ca="1" si="23"/>
        <v>5</v>
      </c>
      <c r="N1844" s="282">
        <f>MONTH(Таблица10[[#This Row],[Дата погрузки]])</f>
        <v>8</v>
      </c>
      <c r="O1844" s="278" t="str">
        <f>Таблица10[[#This Row],[плательщик ЖД тариф]]</f>
        <v>ТрансКонтейнер</v>
      </c>
      <c r="P1844" s="278"/>
      <c r="Q1844" s="278"/>
      <c r="R1844" s="278"/>
      <c r="S1844" s="278"/>
      <c r="T1844" s="278"/>
      <c r="U1844" s="278"/>
      <c r="V1844" s="278"/>
      <c r="W1844" s="278"/>
      <c r="X1844" s="278"/>
      <c r="Y1844" s="278"/>
      <c r="Z1844" s="278"/>
    </row>
    <row r="1845" spans="1:26" ht="13.2">
      <c r="A1845" s="345" t="s">
        <v>2530</v>
      </c>
      <c r="B1845" s="346">
        <v>44804</v>
      </c>
      <c r="C1845" s="345" t="s">
        <v>3488</v>
      </c>
      <c r="D1845" s="342">
        <v>40</v>
      </c>
      <c r="E1845" s="345" t="s">
        <v>3404</v>
      </c>
      <c r="F1845" s="344"/>
      <c r="G1845" s="296">
        <v>44809</v>
      </c>
      <c r="H1845" s="345" t="s">
        <v>7</v>
      </c>
      <c r="I1845" s="4" t="s">
        <v>99</v>
      </c>
      <c r="J1845" s="26" t="s">
        <v>2512</v>
      </c>
      <c r="K1845" s="282">
        <f t="shared" si="21"/>
        <v>8</v>
      </c>
      <c r="L1845" s="278">
        <f t="shared" si="22"/>
        <v>2022</v>
      </c>
      <c r="M1845" s="282">
        <f t="shared" ca="1" si="23"/>
        <v>5</v>
      </c>
      <c r="N1845" s="282">
        <f>MONTH(Таблица10[[#This Row],[Дата погрузки]])</f>
        <v>8</v>
      </c>
      <c r="O1845" s="278" t="str">
        <f>Таблица10[[#This Row],[плательщик ЖД тариф]]</f>
        <v>ТрансКонтейнер</v>
      </c>
      <c r="P1845" s="278"/>
      <c r="Q1845" s="278"/>
      <c r="R1845" s="278"/>
      <c r="S1845" s="278"/>
      <c r="T1845" s="278"/>
      <c r="U1845" s="278"/>
      <c r="V1845" s="278"/>
      <c r="W1845" s="278"/>
      <c r="X1845" s="278"/>
      <c r="Y1845" s="278"/>
      <c r="Z1845" s="278"/>
    </row>
    <row r="1846" spans="1:26" ht="13.2">
      <c r="A1846" s="337" t="s">
        <v>2798</v>
      </c>
      <c r="B1846" s="351">
        <v>44805</v>
      </c>
      <c r="C1846" s="336" t="s">
        <v>3489</v>
      </c>
      <c r="D1846" s="303">
        <v>40</v>
      </c>
      <c r="E1846" s="337"/>
      <c r="F1846" s="347" t="s">
        <v>3268</v>
      </c>
      <c r="G1846" s="298">
        <v>44809</v>
      </c>
      <c r="H1846" s="345" t="s">
        <v>7</v>
      </c>
      <c r="I1846" s="4" t="s">
        <v>99</v>
      </c>
      <c r="J1846" s="26" t="s">
        <v>2512</v>
      </c>
      <c r="K1846" s="282">
        <f t="shared" si="21"/>
        <v>9</v>
      </c>
      <c r="L1846" s="278">
        <f t="shared" si="22"/>
        <v>2022</v>
      </c>
      <c r="M1846" s="282">
        <v>5</v>
      </c>
      <c r="N1846" s="282">
        <f>MONTH(Таблица10[[#This Row],[Дата погрузки]])</f>
        <v>9</v>
      </c>
      <c r="O1846" s="278" t="str">
        <f>Таблица10[[#This Row],[плательщик ЖД тариф]]</f>
        <v>ТрансКонтейнер</v>
      </c>
      <c r="P1846" s="278"/>
      <c r="Q1846" s="278"/>
      <c r="R1846" s="278"/>
      <c r="S1846" s="278"/>
      <c r="T1846" s="278"/>
      <c r="U1846" s="278"/>
      <c r="V1846" s="278"/>
      <c r="W1846" s="278"/>
      <c r="X1846" s="278"/>
      <c r="Y1846" s="278"/>
      <c r="Z1846" s="278"/>
    </row>
    <row r="1847" spans="1:26" ht="13.2">
      <c r="A1847" s="345" t="s">
        <v>2514</v>
      </c>
      <c r="B1847" s="340">
        <v>44805</v>
      </c>
      <c r="C1847" s="345" t="s">
        <v>3490</v>
      </c>
      <c r="D1847" s="342">
        <v>40</v>
      </c>
      <c r="E1847" s="345"/>
      <c r="F1847" s="344" t="s">
        <v>3332</v>
      </c>
      <c r="G1847" s="296">
        <v>44808</v>
      </c>
      <c r="H1847" s="345" t="s">
        <v>7</v>
      </c>
      <c r="I1847" s="4" t="s">
        <v>99</v>
      </c>
      <c r="J1847" s="26" t="s">
        <v>2512</v>
      </c>
      <c r="K1847" s="282">
        <f t="shared" si="21"/>
        <v>9</v>
      </c>
      <c r="L1847" s="278">
        <f t="shared" si="22"/>
        <v>2022</v>
      </c>
      <c r="M1847" s="282">
        <v>4</v>
      </c>
      <c r="N1847" s="282">
        <f>MONTH(Таблица10[[#This Row],[Дата погрузки]])</f>
        <v>9</v>
      </c>
      <c r="O1847" s="278" t="str">
        <f>Таблица10[[#This Row],[плательщик ЖД тариф]]</f>
        <v>ТрансКонтейнер</v>
      </c>
      <c r="P1847" s="278"/>
      <c r="Q1847" s="278"/>
      <c r="R1847" s="278"/>
      <c r="S1847" s="278"/>
      <c r="T1847" s="278"/>
      <c r="U1847" s="278"/>
      <c r="V1847" s="278"/>
      <c r="W1847" s="278"/>
      <c r="X1847" s="278"/>
      <c r="Y1847" s="278"/>
      <c r="Z1847" s="278"/>
    </row>
    <row r="1848" spans="1:26" ht="13.2">
      <c r="A1848" s="345" t="s">
        <v>2520</v>
      </c>
      <c r="B1848" s="340">
        <v>44805</v>
      </c>
      <c r="C1848" s="345" t="s">
        <v>3491</v>
      </c>
      <c r="D1848" s="342">
        <v>40</v>
      </c>
      <c r="E1848" s="345"/>
      <c r="F1848" s="344" t="s">
        <v>3312</v>
      </c>
      <c r="G1848" s="296">
        <v>44808</v>
      </c>
      <c r="H1848" s="345" t="s">
        <v>7</v>
      </c>
      <c r="I1848" s="4" t="s">
        <v>99</v>
      </c>
      <c r="J1848" s="26" t="s">
        <v>2512</v>
      </c>
      <c r="K1848" s="282">
        <f t="shared" si="21"/>
        <v>9</v>
      </c>
      <c r="L1848" s="278">
        <f t="shared" si="22"/>
        <v>2022</v>
      </c>
      <c r="M1848" s="282">
        <f t="shared" ref="M1848:M1907" ca="1" si="24">IF(B1848&gt;TODAY(),"",IF(G1846="",TODAY()-B1848,G1846-B1848))</f>
        <v>4</v>
      </c>
      <c r="N1848" s="282">
        <f>MONTH(Таблица10[[#This Row],[Дата погрузки]])</f>
        <v>9</v>
      </c>
      <c r="O1848" s="278" t="str">
        <f>Таблица10[[#This Row],[плательщик ЖД тариф]]</f>
        <v>ТрансКонтейнер</v>
      </c>
      <c r="P1848" s="278"/>
      <c r="Q1848" s="278"/>
      <c r="R1848" s="278"/>
      <c r="S1848" s="278"/>
      <c r="T1848" s="278"/>
      <c r="U1848" s="278"/>
      <c r="V1848" s="278"/>
      <c r="W1848" s="278"/>
      <c r="X1848" s="278"/>
      <c r="Y1848" s="278"/>
      <c r="Z1848" s="278"/>
    </row>
    <row r="1849" spans="1:26" ht="13.2">
      <c r="A1849" s="337" t="s">
        <v>2798</v>
      </c>
      <c r="B1849" s="301">
        <v>44806</v>
      </c>
      <c r="C1849" s="337" t="s">
        <v>3492</v>
      </c>
      <c r="D1849" s="303">
        <v>40</v>
      </c>
      <c r="E1849" s="337" t="s">
        <v>1568</v>
      </c>
      <c r="F1849" s="347" t="s">
        <v>3457</v>
      </c>
      <c r="G1849" s="298">
        <v>44809</v>
      </c>
      <c r="H1849" s="345" t="s">
        <v>7</v>
      </c>
      <c r="I1849" s="4" t="s">
        <v>99</v>
      </c>
      <c r="J1849" s="26" t="s">
        <v>2512</v>
      </c>
      <c r="K1849" s="282">
        <f t="shared" si="21"/>
        <v>9</v>
      </c>
      <c r="L1849" s="278">
        <f t="shared" si="22"/>
        <v>2022</v>
      </c>
      <c r="M1849" s="282">
        <f t="shared" ca="1" si="24"/>
        <v>2</v>
      </c>
      <c r="N1849" s="282">
        <f>MONTH(Таблица10[[#This Row],[Дата погрузки]])</f>
        <v>9</v>
      </c>
      <c r="O1849" s="278" t="str">
        <f>Таблица10[[#This Row],[плательщик ЖД тариф]]</f>
        <v>ТрансКонтейнер</v>
      </c>
      <c r="P1849" s="278"/>
      <c r="Q1849" s="278"/>
      <c r="R1849" s="278"/>
      <c r="S1849" s="278"/>
      <c r="T1849" s="278"/>
      <c r="U1849" s="278"/>
      <c r="V1849" s="278"/>
      <c r="W1849" s="278"/>
      <c r="X1849" s="278"/>
      <c r="Y1849" s="278"/>
      <c r="Z1849" s="278"/>
    </row>
    <row r="1850" spans="1:26" ht="13.2">
      <c r="A1850" s="337" t="s">
        <v>2798</v>
      </c>
      <c r="B1850" s="301">
        <v>44806</v>
      </c>
      <c r="C1850" s="337" t="s">
        <v>3493</v>
      </c>
      <c r="D1850" s="303">
        <v>40</v>
      </c>
      <c r="E1850" s="337" t="s">
        <v>3290</v>
      </c>
      <c r="F1850" s="347" t="s">
        <v>3326</v>
      </c>
      <c r="G1850" s="298">
        <v>44809</v>
      </c>
      <c r="H1850" s="345" t="s">
        <v>7</v>
      </c>
      <c r="I1850" s="4" t="s">
        <v>99</v>
      </c>
      <c r="J1850" s="26" t="s">
        <v>2512</v>
      </c>
      <c r="K1850" s="282">
        <f t="shared" si="21"/>
        <v>9</v>
      </c>
      <c r="L1850" s="278">
        <f t="shared" si="22"/>
        <v>2022</v>
      </c>
      <c r="M1850" s="282">
        <f t="shared" ca="1" si="24"/>
        <v>2</v>
      </c>
      <c r="N1850" s="282">
        <f>MONTH(Таблица10[[#This Row],[Дата погрузки]])</f>
        <v>9</v>
      </c>
      <c r="O1850" s="278" t="str">
        <f>Таблица10[[#This Row],[плательщик ЖД тариф]]</f>
        <v>ТрансКонтейнер</v>
      </c>
      <c r="P1850" s="278"/>
      <c r="Q1850" s="278"/>
      <c r="R1850" s="278"/>
      <c r="S1850" s="278"/>
      <c r="T1850" s="278"/>
      <c r="U1850" s="278"/>
      <c r="V1850" s="278"/>
      <c r="W1850" s="278"/>
      <c r="X1850" s="278"/>
      <c r="Y1850" s="278"/>
      <c r="Z1850" s="278"/>
    </row>
    <row r="1851" spans="1:26" ht="13.2">
      <c r="A1851" s="345" t="s">
        <v>2539</v>
      </c>
      <c r="B1851" s="346">
        <v>44806</v>
      </c>
      <c r="C1851" s="345" t="s">
        <v>3494</v>
      </c>
      <c r="D1851" s="342">
        <v>40</v>
      </c>
      <c r="E1851" s="345" t="s">
        <v>1568</v>
      </c>
      <c r="F1851" s="344" t="s">
        <v>3355</v>
      </c>
      <c r="G1851" s="296">
        <v>44809</v>
      </c>
      <c r="H1851" s="345" t="s">
        <v>7</v>
      </c>
      <c r="I1851" s="4" t="s">
        <v>99</v>
      </c>
      <c r="J1851" s="26" t="s">
        <v>2512</v>
      </c>
      <c r="K1851" s="282">
        <f t="shared" si="21"/>
        <v>9</v>
      </c>
      <c r="L1851" s="278">
        <f t="shared" si="22"/>
        <v>2022</v>
      </c>
      <c r="M1851" s="282">
        <f t="shared" ca="1" si="24"/>
        <v>3</v>
      </c>
      <c r="N1851" s="282">
        <f>MONTH(Таблица10[[#This Row],[Дата погрузки]])</f>
        <v>9</v>
      </c>
      <c r="O1851" s="278" t="str">
        <f>Таблица10[[#This Row],[плательщик ЖД тариф]]</f>
        <v>ТрансКонтейнер</v>
      </c>
      <c r="P1851" s="278"/>
      <c r="Q1851" s="278"/>
      <c r="R1851" s="278"/>
      <c r="S1851" s="278"/>
      <c r="T1851" s="278"/>
      <c r="U1851" s="278"/>
      <c r="V1851" s="278"/>
      <c r="W1851" s="278"/>
      <c r="X1851" s="278"/>
      <c r="Y1851" s="278"/>
      <c r="Z1851" s="278"/>
    </row>
    <row r="1852" spans="1:26" ht="13.2">
      <c r="A1852" s="345" t="s">
        <v>2554</v>
      </c>
      <c r="B1852" s="346">
        <v>44806</v>
      </c>
      <c r="C1852" s="345" t="s">
        <v>3495</v>
      </c>
      <c r="D1852" s="342">
        <v>40</v>
      </c>
      <c r="E1852" s="345" t="s">
        <v>1568</v>
      </c>
      <c r="F1852" s="344" t="s">
        <v>3332</v>
      </c>
      <c r="G1852" s="296">
        <v>44811</v>
      </c>
      <c r="H1852" s="345" t="s">
        <v>7</v>
      </c>
      <c r="I1852" s="4" t="s">
        <v>99</v>
      </c>
      <c r="J1852" s="26" t="s">
        <v>2512</v>
      </c>
      <c r="K1852" s="282">
        <f t="shared" si="21"/>
        <v>9</v>
      </c>
      <c r="L1852" s="278">
        <f t="shared" si="22"/>
        <v>2022</v>
      </c>
      <c r="M1852" s="282">
        <f t="shared" ca="1" si="24"/>
        <v>3</v>
      </c>
      <c r="N1852" s="282">
        <f>MONTH(Таблица10[[#This Row],[Дата погрузки]])</f>
        <v>9</v>
      </c>
      <c r="O1852" s="278" t="str">
        <f>Таблица10[[#This Row],[плательщик ЖД тариф]]</f>
        <v>ТрансКонтейнер</v>
      </c>
      <c r="P1852" s="278"/>
      <c r="Q1852" s="278"/>
      <c r="R1852" s="278"/>
      <c r="S1852" s="278"/>
      <c r="T1852" s="278"/>
      <c r="U1852" s="278"/>
      <c r="V1852" s="278"/>
      <c r="W1852" s="278"/>
      <c r="X1852" s="278"/>
      <c r="Y1852" s="278"/>
      <c r="Z1852" s="278"/>
    </row>
    <row r="1853" spans="1:26" ht="13.2">
      <c r="A1853" s="332" t="s">
        <v>117</v>
      </c>
      <c r="B1853" s="331">
        <v>44807</v>
      </c>
      <c r="C1853" s="332" t="s">
        <v>3496</v>
      </c>
      <c r="D1853" s="333">
        <v>40</v>
      </c>
      <c r="E1853" s="332" t="s">
        <v>3404</v>
      </c>
      <c r="F1853" s="335"/>
      <c r="G1853" s="318"/>
      <c r="H1853" s="345" t="s">
        <v>7</v>
      </c>
      <c r="I1853" s="4" t="s">
        <v>99</v>
      </c>
      <c r="J1853" s="26" t="s">
        <v>2512</v>
      </c>
      <c r="K1853" s="282">
        <f t="shared" si="21"/>
        <v>9</v>
      </c>
      <c r="L1853" s="278">
        <f t="shared" si="22"/>
        <v>2022</v>
      </c>
      <c r="M1853" s="282">
        <f t="shared" ca="1" si="24"/>
        <v>2</v>
      </c>
      <c r="N1853" s="282">
        <f>MONTH(Таблица10[[#This Row],[Дата погрузки]])</f>
        <v>9</v>
      </c>
      <c r="O1853" s="278" t="str">
        <f>Таблица10[[#This Row],[плательщик ЖД тариф]]</f>
        <v>ТрансКонтейнер</v>
      </c>
      <c r="P1853" s="278"/>
      <c r="Q1853" s="278"/>
      <c r="R1853" s="278"/>
      <c r="S1853" s="278"/>
      <c r="T1853" s="278"/>
      <c r="U1853" s="278"/>
      <c r="V1853" s="278"/>
      <c r="W1853" s="278"/>
      <c r="X1853" s="278"/>
      <c r="Y1853" s="278"/>
      <c r="Z1853" s="278"/>
    </row>
    <row r="1854" spans="1:26" ht="13.2">
      <c r="A1854" s="332" t="s">
        <v>117</v>
      </c>
      <c r="B1854" s="331">
        <v>44807</v>
      </c>
      <c r="C1854" s="332" t="s">
        <v>3497</v>
      </c>
      <c r="D1854" s="333">
        <v>40</v>
      </c>
      <c r="E1854" s="332" t="s">
        <v>3404</v>
      </c>
      <c r="F1854" s="335"/>
      <c r="G1854" s="318"/>
      <c r="H1854" s="345" t="s">
        <v>7</v>
      </c>
      <c r="I1854" s="4" t="s">
        <v>99</v>
      </c>
      <c r="J1854" s="26" t="s">
        <v>2512</v>
      </c>
      <c r="K1854" s="282">
        <f t="shared" si="21"/>
        <v>9</v>
      </c>
      <c r="L1854" s="278">
        <f t="shared" si="22"/>
        <v>2022</v>
      </c>
      <c r="M1854" s="282">
        <f t="shared" ca="1" si="24"/>
        <v>4</v>
      </c>
      <c r="N1854" s="282">
        <f>MONTH(Таблица10[[#This Row],[Дата погрузки]])</f>
        <v>9</v>
      </c>
      <c r="O1854" s="278" t="str">
        <f>Таблица10[[#This Row],[плательщик ЖД тариф]]</f>
        <v>ТрансКонтейнер</v>
      </c>
      <c r="P1854" s="278"/>
      <c r="Q1854" s="278"/>
      <c r="R1854" s="278"/>
      <c r="S1854" s="278"/>
      <c r="T1854" s="278"/>
      <c r="U1854" s="278"/>
      <c r="V1854" s="278"/>
      <c r="W1854" s="278"/>
      <c r="X1854" s="278"/>
      <c r="Y1854" s="278"/>
      <c r="Z1854" s="278"/>
    </row>
    <row r="1855" spans="1:26" ht="13.2">
      <c r="A1855" s="332" t="s">
        <v>117</v>
      </c>
      <c r="B1855" s="331">
        <v>44807</v>
      </c>
      <c r="C1855" s="332" t="s">
        <v>3498</v>
      </c>
      <c r="D1855" s="333">
        <v>40</v>
      </c>
      <c r="E1855" s="332" t="s">
        <v>3404</v>
      </c>
      <c r="F1855" s="335"/>
      <c r="G1855" s="318"/>
      <c r="H1855" s="345" t="s">
        <v>7</v>
      </c>
      <c r="I1855" s="4" t="s">
        <v>99</v>
      </c>
      <c r="J1855" s="26" t="s">
        <v>2512</v>
      </c>
      <c r="K1855" s="282">
        <f t="shared" si="21"/>
        <v>9</v>
      </c>
      <c r="L1855" s="278">
        <f t="shared" si="22"/>
        <v>2022</v>
      </c>
      <c r="M1855" s="282">
        <f t="shared" ca="1" si="24"/>
        <v>25</v>
      </c>
      <c r="N1855" s="282">
        <f>MONTH(Таблица10[[#This Row],[Дата погрузки]])</f>
        <v>9</v>
      </c>
      <c r="O1855" s="278" t="str">
        <f>Таблица10[[#This Row],[плательщик ЖД тариф]]</f>
        <v>ТрансКонтейнер</v>
      </c>
      <c r="P1855" s="278"/>
      <c r="Q1855" s="278"/>
      <c r="R1855" s="278"/>
      <c r="S1855" s="278"/>
      <c r="T1855" s="278"/>
      <c r="U1855" s="278"/>
      <c r="V1855" s="278"/>
      <c r="W1855" s="278"/>
      <c r="X1855" s="278"/>
      <c r="Y1855" s="278"/>
      <c r="Z1855" s="278"/>
    </row>
    <row r="1856" spans="1:26" ht="13.2">
      <c r="A1856" s="332" t="s">
        <v>117</v>
      </c>
      <c r="B1856" s="331">
        <v>44807</v>
      </c>
      <c r="C1856" s="332" t="s">
        <v>3499</v>
      </c>
      <c r="D1856" s="333">
        <v>40</v>
      </c>
      <c r="E1856" s="332" t="s">
        <v>3404</v>
      </c>
      <c r="F1856" s="335"/>
      <c r="G1856" s="318"/>
      <c r="H1856" s="345" t="s">
        <v>7</v>
      </c>
      <c r="I1856" s="4" t="s">
        <v>99</v>
      </c>
      <c r="J1856" s="26" t="s">
        <v>2512</v>
      </c>
      <c r="K1856" s="282">
        <f t="shared" si="21"/>
        <v>9</v>
      </c>
      <c r="L1856" s="278">
        <f t="shared" si="22"/>
        <v>2022</v>
      </c>
      <c r="M1856" s="282">
        <f t="shared" ca="1" si="24"/>
        <v>25</v>
      </c>
      <c r="N1856" s="282">
        <f>MONTH(Таблица10[[#This Row],[Дата погрузки]])</f>
        <v>9</v>
      </c>
      <c r="O1856" s="278" t="str">
        <f>Таблица10[[#This Row],[плательщик ЖД тариф]]</f>
        <v>ТрансКонтейнер</v>
      </c>
      <c r="P1856" s="278"/>
      <c r="Q1856" s="278"/>
      <c r="R1856" s="278"/>
      <c r="S1856" s="278"/>
      <c r="T1856" s="278"/>
      <c r="U1856" s="278"/>
      <c r="V1856" s="278"/>
      <c r="W1856" s="278"/>
      <c r="X1856" s="278"/>
      <c r="Y1856" s="278"/>
      <c r="Z1856" s="278"/>
    </row>
    <row r="1857" spans="1:26" ht="13.2">
      <c r="A1857" s="337" t="s">
        <v>2798</v>
      </c>
      <c r="B1857" s="301">
        <v>44808</v>
      </c>
      <c r="C1857" s="336" t="s">
        <v>3500</v>
      </c>
      <c r="D1857" s="303">
        <v>40</v>
      </c>
      <c r="E1857" s="337" t="s">
        <v>1568</v>
      </c>
      <c r="F1857" s="347" t="s">
        <v>3291</v>
      </c>
      <c r="G1857" s="298">
        <v>44811</v>
      </c>
      <c r="H1857" s="345" t="s">
        <v>7</v>
      </c>
      <c r="I1857" s="4" t="s">
        <v>99</v>
      </c>
      <c r="J1857" s="26" t="s">
        <v>2512</v>
      </c>
      <c r="K1857" s="282">
        <f t="shared" si="21"/>
        <v>9</v>
      </c>
      <c r="L1857" s="278">
        <f t="shared" si="22"/>
        <v>2022</v>
      </c>
      <c r="M1857" s="282">
        <f t="shared" ca="1" si="24"/>
        <v>24</v>
      </c>
      <c r="N1857" s="282">
        <f>MONTH(Таблица10[[#This Row],[Дата погрузки]])</f>
        <v>9</v>
      </c>
      <c r="O1857" s="278" t="str">
        <f>Таблица10[[#This Row],[плательщик ЖД тариф]]</f>
        <v>ТрансКонтейнер</v>
      </c>
      <c r="P1857" s="278"/>
      <c r="Q1857" s="278"/>
      <c r="R1857" s="278"/>
      <c r="S1857" s="278"/>
      <c r="T1857" s="278"/>
      <c r="U1857" s="278"/>
      <c r="V1857" s="278"/>
      <c r="W1857" s="278"/>
      <c r="X1857" s="278"/>
      <c r="Y1857" s="278"/>
      <c r="Z1857" s="278"/>
    </row>
    <row r="1858" spans="1:26" ht="13.2">
      <c r="A1858" s="337" t="s">
        <v>2798</v>
      </c>
      <c r="B1858" s="301">
        <v>44809</v>
      </c>
      <c r="C1858" s="337" t="s">
        <v>3501</v>
      </c>
      <c r="D1858" s="303">
        <v>40</v>
      </c>
      <c r="E1858" s="337" t="s">
        <v>3502</v>
      </c>
      <c r="F1858" s="347" t="s">
        <v>3503</v>
      </c>
      <c r="G1858" s="298">
        <v>44814</v>
      </c>
      <c r="H1858" s="345" t="s">
        <v>7</v>
      </c>
      <c r="I1858" s="4" t="s">
        <v>99</v>
      </c>
      <c r="J1858" s="26" t="s">
        <v>2512</v>
      </c>
      <c r="K1858" s="282">
        <f t="shared" si="21"/>
        <v>9</v>
      </c>
      <c r="L1858" s="278">
        <f t="shared" si="22"/>
        <v>2022</v>
      </c>
      <c r="M1858" s="282">
        <f t="shared" ca="1" si="24"/>
        <v>23</v>
      </c>
      <c r="N1858" s="282">
        <f>MONTH(Таблица10[[#This Row],[Дата погрузки]])</f>
        <v>9</v>
      </c>
      <c r="O1858" s="278" t="str">
        <f>Таблица10[[#This Row],[плательщик ЖД тариф]]</f>
        <v>ТрансКонтейнер</v>
      </c>
      <c r="P1858" s="278"/>
      <c r="Q1858" s="278"/>
      <c r="R1858" s="278"/>
      <c r="S1858" s="278"/>
      <c r="T1858" s="278"/>
      <c r="U1858" s="278"/>
      <c r="V1858" s="278"/>
      <c r="W1858" s="278"/>
      <c r="X1858" s="278"/>
      <c r="Y1858" s="278"/>
      <c r="Z1858" s="278"/>
    </row>
    <row r="1859" spans="1:26" ht="13.2">
      <c r="A1859" s="345" t="s">
        <v>2530</v>
      </c>
      <c r="B1859" s="346">
        <v>44809</v>
      </c>
      <c r="C1859" s="345" t="s">
        <v>3504</v>
      </c>
      <c r="D1859" s="342">
        <v>40</v>
      </c>
      <c r="E1859" s="345" t="s">
        <v>3404</v>
      </c>
      <c r="F1859" s="344"/>
      <c r="G1859" s="296">
        <v>44814</v>
      </c>
      <c r="H1859" s="345" t="s">
        <v>7</v>
      </c>
      <c r="I1859" s="4" t="s">
        <v>99</v>
      </c>
      <c r="J1859" s="26" t="s">
        <v>2512</v>
      </c>
      <c r="K1859" s="282">
        <f t="shared" si="21"/>
        <v>9</v>
      </c>
      <c r="L1859" s="278">
        <f t="shared" si="22"/>
        <v>2022</v>
      </c>
      <c r="M1859" s="282">
        <f t="shared" ca="1" si="24"/>
        <v>2</v>
      </c>
      <c r="N1859" s="282">
        <f>MONTH(Таблица10[[#This Row],[Дата погрузки]])</f>
        <v>9</v>
      </c>
      <c r="O1859" s="278" t="str">
        <f>Таблица10[[#This Row],[плательщик ЖД тариф]]</f>
        <v>ТрансКонтейнер</v>
      </c>
      <c r="P1859" s="278"/>
      <c r="Q1859" s="278"/>
      <c r="R1859" s="278"/>
      <c r="S1859" s="278"/>
      <c r="T1859" s="278"/>
      <c r="U1859" s="278"/>
      <c r="V1859" s="278"/>
      <c r="W1859" s="278"/>
      <c r="X1859" s="278"/>
      <c r="Y1859" s="278"/>
      <c r="Z1859" s="278"/>
    </row>
    <row r="1860" spans="1:26" ht="13.2">
      <c r="A1860" s="345" t="s">
        <v>2520</v>
      </c>
      <c r="B1860" s="346">
        <v>44809</v>
      </c>
      <c r="C1860" s="345" t="s">
        <v>3505</v>
      </c>
      <c r="D1860" s="342">
        <v>40</v>
      </c>
      <c r="E1860" s="345" t="s">
        <v>1545</v>
      </c>
      <c r="F1860" s="344" t="s">
        <v>3312</v>
      </c>
      <c r="G1860" s="296">
        <v>44814</v>
      </c>
      <c r="H1860" s="345" t="s">
        <v>7</v>
      </c>
      <c r="I1860" s="4" t="s">
        <v>99</v>
      </c>
      <c r="J1860" s="26" t="s">
        <v>2512</v>
      </c>
      <c r="K1860" s="282">
        <f t="shared" si="21"/>
        <v>9</v>
      </c>
      <c r="L1860" s="278">
        <f t="shared" si="22"/>
        <v>2022</v>
      </c>
      <c r="M1860" s="282">
        <f t="shared" ca="1" si="24"/>
        <v>5</v>
      </c>
      <c r="N1860" s="282">
        <f>MONTH(Таблица10[[#This Row],[Дата погрузки]])</f>
        <v>9</v>
      </c>
      <c r="O1860" s="278" t="str">
        <f>Таблица10[[#This Row],[плательщик ЖД тариф]]</f>
        <v>ТрансКонтейнер</v>
      </c>
      <c r="P1860" s="278"/>
      <c r="Q1860" s="278"/>
      <c r="R1860" s="278"/>
      <c r="S1860" s="278"/>
      <c r="T1860" s="278"/>
      <c r="U1860" s="278"/>
      <c r="V1860" s="278"/>
      <c r="W1860" s="278"/>
      <c r="X1860" s="278"/>
      <c r="Y1860" s="278"/>
      <c r="Z1860" s="278"/>
    </row>
    <row r="1861" spans="1:26" ht="13.2">
      <c r="A1861" s="337" t="s">
        <v>2798</v>
      </c>
      <c r="B1861" s="301">
        <v>44810</v>
      </c>
      <c r="C1861" s="354" t="s">
        <v>3506</v>
      </c>
      <c r="D1861" s="303">
        <v>40</v>
      </c>
      <c r="E1861" s="337" t="s">
        <v>3290</v>
      </c>
      <c r="F1861" s="347" t="s">
        <v>3278</v>
      </c>
      <c r="G1861" s="298">
        <v>44814</v>
      </c>
      <c r="H1861" s="345" t="s">
        <v>7</v>
      </c>
      <c r="I1861" s="4" t="s">
        <v>99</v>
      </c>
      <c r="J1861" s="26" t="s">
        <v>2512</v>
      </c>
      <c r="K1861" s="282">
        <f t="shared" si="21"/>
        <v>9</v>
      </c>
      <c r="L1861" s="278">
        <f t="shared" si="22"/>
        <v>2022</v>
      </c>
      <c r="M1861" s="282">
        <f t="shared" ca="1" si="24"/>
        <v>4</v>
      </c>
      <c r="N1861" s="282">
        <f>MONTH(Таблица10[[#This Row],[Дата погрузки]])</f>
        <v>9</v>
      </c>
      <c r="O1861" s="278" t="str">
        <f>Таблица10[[#This Row],[плательщик ЖД тариф]]</f>
        <v>ТрансКонтейнер</v>
      </c>
      <c r="P1861" s="278"/>
      <c r="Q1861" s="278"/>
      <c r="R1861" s="278"/>
      <c r="S1861" s="278"/>
      <c r="T1861" s="278"/>
      <c r="U1861" s="278"/>
      <c r="V1861" s="278"/>
      <c r="W1861" s="278"/>
      <c r="X1861" s="278"/>
      <c r="Y1861" s="278"/>
      <c r="Z1861" s="278"/>
    </row>
    <row r="1862" spans="1:26" ht="13.2">
      <c r="A1862" s="345" t="s">
        <v>2527</v>
      </c>
      <c r="B1862" s="346">
        <v>44810</v>
      </c>
      <c r="C1862" s="363" t="s">
        <v>3507</v>
      </c>
      <c r="D1862" s="342">
        <v>40</v>
      </c>
      <c r="E1862" s="345" t="s">
        <v>1568</v>
      </c>
      <c r="F1862" s="344" t="s">
        <v>3278</v>
      </c>
      <c r="G1862" s="296">
        <v>44814</v>
      </c>
      <c r="H1862" s="345" t="s">
        <v>7</v>
      </c>
      <c r="I1862" s="4" t="s">
        <v>99</v>
      </c>
      <c r="J1862" s="26" t="s">
        <v>2512</v>
      </c>
      <c r="K1862" s="282">
        <f t="shared" si="21"/>
        <v>9</v>
      </c>
      <c r="L1862" s="278">
        <f t="shared" si="22"/>
        <v>2022</v>
      </c>
      <c r="M1862" s="282">
        <f t="shared" ca="1" si="24"/>
        <v>4</v>
      </c>
      <c r="N1862" s="282">
        <f>MONTH(Таблица10[[#This Row],[Дата погрузки]])</f>
        <v>9</v>
      </c>
      <c r="O1862" s="278" t="str">
        <f>Таблица10[[#This Row],[плательщик ЖД тариф]]</f>
        <v>ТрансКонтейнер</v>
      </c>
      <c r="P1862" s="278"/>
      <c r="Q1862" s="278"/>
      <c r="R1862" s="278"/>
      <c r="S1862" s="278"/>
      <c r="T1862" s="278"/>
      <c r="U1862" s="278"/>
      <c r="V1862" s="278"/>
      <c r="W1862" s="278"/>
      <c r="X1862" s="278"/>
      <c r="Y1862" s="278"/>
      <c r="Z1862" s="278"/>
    </row>
    <row r="1863" spans="1:26" ht="13.2">
      <c r="A1863" s="345" t="s">
        <v>2609</v>
      </c>
      <c r="B1863" s="346">
        <v>44810</v>
      </c>
      <c r="C1863" s="363" t="s">
        <v>3508</v>
      </c>
      <c r="D1863" s="342">
        <v>40</v>
      </c>
      <c r="E1863" s="345" t="s">
        <v>1568</v>
      </c>
      <c r="F1863" s="344" t="s">
        <v>3473</v>
      </c>
      <c r="G1863" s="296">
        <v>44814</v>
      </c>
      <c r="H1863" s="345" t="s">
        <v>7</v>
      </c>
      <c r="I1863" s="4" t="s">
        <v>99</v>
      </c>
      <c r="J1863" s="26" t="s">
        <v>2512</v>
      </c>
      <c r="K1863" s="282">
        <f t="shared" si="21"/>
        <v>9</v>
      </c>
      <c r="L1863" s="278">
        <f t="shared" si="22"/>
        <v>2022</v>
      </c>
      <c r="M1863" s="282">
        <f t="shared" ca="1" si="24"/>
        <v>4</v>
      </c>
      <c r="N1863" s="282">
        <f>MONTH(Таблица10[[#This Row],[Дата погрузки]])</f>
        <v>9</v>
      </c>
      <c r="O1863" s="278" t="str">
        <f>Таблица10[[#This Row],[плательщик ЖД тариф]]</f>
        <v>ТрансКонтейнер</v>
      </c>
      <c r="P1863" s="278"/>
      <c r="Q1863" s="278"/>
      <c r="R1863" s="278"/>
      <c r="S1863" s="278"/>
      <c r="T1863" s="278"/>
      <c r="U1863" s="278"/>
      <c r="V1863" s="278"/>
      <c r="W1863" s="278"/>
      <c r="X1863" s="278"/>
      <c r="Y1863" s="278"/>
      <c r="Z1863" s="278"/>
    </row>
    <row r="1864" spans="1:26" ht="13.2">
      <c r="A1864" s="345" t="s">
        <v>2621</v>
      </c>
      <c r="B1864" s="346">
        <v>44810</v>
      </c>
      <c r="C1864" s="363" t="s">
        <v>3509</v>
      </c>
      <c r="D1864" s="342">
        <v>40</v>
      </c>
      <c r="E1864" s="345" t="s">
        <v>1568</v>
      </c>
      <c r="F1864" s="344" t="s">
        <v>3312</v>
      </c>
      <c r="G1864" s="296">
        <v>44814</v>
      </c>
      <c r="H1864" s="345" t="s">
        <v>7</v>
      </c>
      <c r="I1864" s="4" t="s">
        <v>99</v>
      </c>
      <c r="J1864" s="26" t="s">
        <v>2512</v>
      </c>
      <c r="K1864" s="282">
        <f t="shared" si="21"/>
        <v>9</v>
      </c>
      <c r="L1864" s="278">
        <f t="shared" si="22"/>
        <v>2022</v>
      </c>
      <c r="M1864" s="282">
        <f t="shared" ca="1" si="24"/>
        <v>4</v>
      </c>
      <c r="N1864" s="282">
        <f>MONTH(Таблица10[[#This Row],[Дата погрузки]])</f>
        <v>9</v>
      </c>
      <c r="O1864" s="278" t="str">
        <f>Таблица10[[#This Row],[плательщик ЖД тариф]]</f>
        <v>ТрансКонтейнер</v>
      </c>
      <c r="P1864" s="278"/>
      <c r="Q1864" s="278"/>
      <c r="R1864" s="278"/>
      <c r="S1864" s="278"/>
      <c r="T1864" s="278"/>
      <c r="U1864" s="278"/>
      <c r="V1864" s="278"/>
      <c r="W1864" s="278"/>
      <c r="X1864" s="278"/>
      <c r="Y1864" s="278"/>
      <c r="Z1864" s="278"/>
    </row>
    <row r="1865" spans="1:26" ht="13.2">
      <c r="A1865" s="345" t="s">
        <v>2514</v>
      </c>
      <c r="B1865" s="346">
        <v>44810</v>
      </c>
      <c r="C1865" s="363" t="s">
        <v>3510</v>
      </c>
      <c r="D1865" s="342">
        <v>40</v>
      </c>
      <c r="E1865" s="345" t="s">
        <v>1568</v>
      </c>
      <c r="F1865" s="344" t="s">
        <v>3278</v>
      </c>
      <c r="G1865" s="296">
        <v>44815</v>
      </c>
      <c r="H1865" s="345" t="s">
        <v>7</v>
      </c>
      <c r="I1865" s="4" t="s">
        <v>99</v>
      </c>
      <c r="J1865" s="26" t="s">
        <v>2512</v>
      </c>
      <c r="K1865" s="282">
        <f t="shared" si="21"/>
        <v>9</v>
      </c>
      <c r="L1865" s="278">
        <f t="shared" si="22"/>
        <v>2022</v>
      </c>
      <c r="M1865" s="282">
        <f t="shared" ca="1" si="24"/>
        <v>4</v>
      </c>
      <c r="N1865" s="282">
        <f>MONTH(Таблица10[[#This Row],[Дата погрузки]])</f>
        <v>9</v>
      </c>
      <c r="O1865" s="278" t="str">
        <f>Таблица10[[#This Row],[плательщик ЖД тариф]]</f>
        <v>ТрансКонтейнер</v>
      </c>
      <c r="P1865" s="278"/>
      <c r="Q1865" s="278"/>
      <c r="R1865" s="278"/>
      <c r="S1865" s="278"/>
      <c r="T1865" s="278"/>
      <c r="U1865" s="278"/>
      <c r="V1865" s="278"/>
      <c r="W1865" s="278"/>
      <c r="X1865" s="278"/>
      <c r="Y1865" s="278"/>
      <c r="Z1865" s="278"/>
    </row>
    <row r="1866" spans="1:26" ht="13.2">
      <c r="A1866" s="332" t="s">
        <v>117</v>
      </c>
      <c r="B1866" s="331">
        <v>44810</v>
      </c>
      <c r="C1866" s="332" t="s">
        <v>3511</v>
      </c>
      <c r="D1866" s="333">
        <v>40</v>
      </c>
      <c r="E1866" s="332" t="s">
        <v>1568</v>
      </c>
      <c r="F1866" s="335"/>
      <c r="G1866" s="318"/>
      <c r="H1866" s="345" t="s">
        <v>7</v>
      </c>
      <c r="I1866" s="4" t="s">
        <v>99</v>
      </c>
      <c r="J1866" s="26" t="s">
        <v>2512</v>
      </c>
      <c r="K1866" s="282">
        <f t="shared" si="21"/>
        <v>9</v>
      </c>
      <c r="L1866" s="278">
        <f t="shared" si="22"/>
        <v>2022</v>
      </c>
      <c r="M1866" s="282">
        <f t="shared" ca="1" si="24"/>
        <v>4</v>
      </c>
      <c r="N1866" s="282">
        <f>MONTH(Таблица10[[#This Row],[Дата погрузки]])</f>
        <v>9</v>
      </c>
      <c r="O1866" s="278" t="str">
        <f>Таблица10[[#This Row],[плательщик ЖД тариф]]</f>
        <v>ТрансКонтейнер</v>
      </c>
      <c r="P1866" s="278"/>
      <c r="Q1866" s="278"/>
      <c r="R1866" s="278"/>
      <c r="S1866" s="278"/>
      <c r="T1866" s="278"/>
      <c r="U1866" s="278"/>
      <c r="V1866" s="278"/>
      <c r="W1866" s="278"/>
      <c r="X1866" s="278"/>
      <c r="Y1866" s="278"/>
      <c r="Z1866" s="278"/>
    </row>
    <row r="1867" spans="1:26" ht="13.2">
      <c r="A1867" s="332" t="s">
        <v>117</v>
      </c>
      <c r="B1867" s="331">
        <v>44810</v>
      </c>
      <c r="C1867" s="332" t="s">
        <v>3512</v>
      </c>
      <c r="D1867" s="333">
        <v>40</v>
      </c>
      <c r="E1867" s="332" t="s">
        <v>1568</v>
      </c>
      <c r="F1867" s="335"/>
      <c r="G1867" s="318"/>
      <c r="H1867" s="345" t="s">
        <v>7</v>
      </c>
      <c r="I1867" s="4" t="s">
        <v>99</v>
      </c>
      <c r="J1867" s="26" t="s">
        <v>2512</v>
      </c>
      <c r="K1867" s="282">
        <f t="shared" si="21"/>
        <v>9</v>
      </c>
      <c r="L1867" s="278">
        <f t="shared" si="22"/>
        <v>2022</v>
      </c>
      <c r="M1867" s="282">
        <f t="shared" ca="1" si="24"/>
        <v>5</v>
      </c>
      <c r="N1867" s="282">
        <f>MONTH(Таблица10[[#This Row],[Дата погрузки]])</f>
        <v>9</v>
      </c>
      <c r="O1867" s="278" t="str">
        <f>Таблица10[[#This Row],[плательщик ЖД тариф]]</f>
        <v>ТрансКонтейнер</v>
      </c>
      <c r="P1867" s="278"/>
      <c r="Q1867" s="278"/>
      <c r="R1867" s="278"/>
      <c r="S1867" s="278"/>
      <c r="T1867" s="278"/>
      <c r="U1867" s="278"/>
      <c r="V1867" s="278"/>
      <c r="W1867" s="278"/>
      <c r="X1867" s="278"/>
      <c r="Y1867" s="278"/>
      <c r="Z1867" s="278"/>
    </row>
    <row r="1868" spans="1:26" ht="13.2">
      <c r="A1868" s="332" t="s">
        <v>117</v>
      </c>
      <c r="B1868" s="331">
        <v>44810</v>
      </c>
      <c r="C1868" s="332" t="s">
        <v>3513</v>
      </c>
      <c r="D1868" s="333">
        <v>40</v>
      </c>
      <c r="E1868" s="332" t="s">
        <v>1568</v>
      </c>
      <c r="F1868" s="335"/>
      <c r="G1868" s="318"/>
      <c r="H1868" s="345" t="s">
        <v>7</v>
      </c>
      <c r="I1868" s="4" t="s">
        <v>99</v>
      </c>
      <c r="J1868" s="26" t="s">
        <v>2512</v>
      </c>
      <c r="K1868" s="282">
        <f t="shared" si="21"/>
        <v>9</v>
      </c>
      <c r="L1868" s="278">
        <f t="shared" si="22"/>
        <v>2022</v>
      </c>
      <c r="M1868" s="282">
        <f t="shared" ca="1" si="24"/>
        <v>22</v>
      </c>
      <c r="N1868" s="282">
        <f>MONTH(Таблица10[[#This Row],[Дата погрузки]])</f>
        <v>9</v>
      </c>
      <c r="O1868" s="278" t="str">
        <f>Таблица10[[#This Row],[плательщик ЖД тариф]]</f>
        <v>ТрансКонтейнер</v>
      </c>
      <c r="P1868" s="278"/>
      <c r="Q1868" s="278"/>
      <c r="R1868" s="278"/>
      <c r="S1868" s="278"/>
      <c r="T1868" s="278"/>
      <c r="U1868" s="278"/>
      <c r="V1868" s="278"/>
      <c r="W1868" s="278"/>
      <c r="X1868" s="278"/>
      <c r="Y1868" s="278"/>
      <c r="Z1868" s="278"/>
    </row>
    <row r="1869" spans="1:26" ht="13.2">
      <c r="A1869" s="332" t="s">
        <v>117</v>
      </c>
      <c r="B1869" s="331">
        <v>44810</v>
      </c>
      <c r="C1869" s="332" t="s">
        <v>3514</v>
      </c>
      <c r="D1869" s="333">
        <v>40</v>
      </c>
      <c r="E1869" s="332" t="s">
        <v>1568</v>
      </c>
      <c r="F1869" s="335"/>
      <c r="G1869" s="318"/>
      <c r="H1869" s="345" t="s">
        <v>7</v>
      </c>
      <c r="I1869" s="4" t="s">
        <v>99</v>
      </c>
      <c r="J1869" s="26" t="s">
        <v>2512</v>
      </c>
      <c r="K1869" s="282">
        <f t="shared" si="21"/>
        <v>9</v>
      </c>
      <c r="L1869" s="278">
        <f t="shared" si="22"/>
        <v>2022</v>
      </c>
      <c r="M1869" s="282">
        <f t="shared" ca="1" si="24"/>
        <v>22</v>
      </c>
      <c r="N1869" s="282">
        <f>MONTH(Таблица10[[#This Row],[Дата погрузки]])</f>
        <v>9</v>
      </c>
      <c r="O1869" s="278" t="str">
        <f>Таблица10[[#This Row],[плательщик ЖД тариф]]</f>
        <v>ТрансКонтейнер</v>
      </c>
      <c r="P1869" s="278"/>
      <c r="Q1869" s="278"/>
      <c r="R1869" s="278"/>
      <c r="S1869" s="278"/>
      <c r="T1869" s="278"/>
      <c r="U1869" s="278"/>
      <c r="V1869" s="278"/>
      <c r="W1869" s="278"/>
      <c r="X1869" s="278"/>
      <c r="Y1869" s="278"/>
      <c r="Z1869" s="278"/>
    </row>
    <row r="1870" spans="1:26" ht="13.2">
      <c r="A1870" s="332" t="s">
        <v>117</v>
      </c>
      <c r="B1870" s="331">
        <v>44810</v>
      </c>
      <c r="C1870" s="332" t="s">
        <v>3515</v>
      </c>
      <c r="D1870" s="333">
        <v>40</v>
      </c>
      <c r="E1870" s="332" t="s">
        <v>1568</v>
      </c>
      <c r="F1870" s="335"/>
      <c r="G1870" s="318"/>
      <c r="H1870" s="345" t="s">
        <v>7</v>
      </c>
      <c r="I1870" s="4" t="s">
        <v>99</v>
      </c>
      <c r="J1870" s="26" t="s">
        <v>2512</v>
      </c>
      <c r="K1870" s="282">
        <f t="shared" si="21"/>
        <v>9</v>
      </c>
      <c r="L1870" s="278">
        <f t="shared" si="22"/>
        <v>2022</v>
      </c>
      <c r="M1870" s="282">
        <f t="shared" ca="1" si="24"/>
        <v>22</v>
      </c>
      <c r="N1870" s="282">
        <f>MONTH(Таблица10[[#This Row],[Дата погрузки]])</f>
        <v>9</v>
      </c>
      <c r="O1870" s="278" t="str">
        <f>Таблица10[[#This Row],[плательщик ЖД тариф]]</f>
        <v>ТрансКонтейнер</v>
      </c>
      <c r="P1870" s="278"/>
      <c r="Q1870" s="278"/>
      <c r="R1870" s="278"/>
      <c r="S1870" s="278"/>
      <c r="T1870" s="278"/>
      <c r="U1870" s="278"/>
      <c r="V1870" s="278"/>
      <c r="W1870" s="278"/>
      <c r="X1870" s="278"/>
      <c r="Y1870" s="278"/>
      <c r="Z1870" s="278"/>
    </row>
    <row r="1871" spans="1:26" ht="13.2">
      <c r="A1871" s="345" t="s">
        <v>2530</v>
      </c>
      <c r="B1871" s="346">
        <v>44810</v>
      </c>
      <c r="C1871" s="345" t="s">
        <v>3516</v>
      </c>
      <c r="D1871" s="342">
        <v>40</v>
      </c>
      <c r="E1871" s="345" t="s">
        <v>1568</v>
      </c>
      <c r="F1871" s="344"/>
      <c r="G1871" s="296">
        <v>44814</v>
      </c>
      <c r="H1871" s="345" t="s">
        <v>7</v>
      </c>
      <c r="I1871" s="4" t="s">
        <v>99</v>
      </c>
      <c r="J1871" s="26" t="s">
        <v>2512</v>
      </c>
      <c r="K1871" s="282">
        <f t="shared" si="21"/>
        <v>9</v>
      </c>
      <c r="L1871" s="278">
        <f t="shared" si="22"/>
        <v>2022</v>
      </c>
      <c r="M1871" s="282">
        <f t="shared" ca="1" si="24"/>
        <v>22</v>
      </c>
      <c r="N1871" s="282">
        <f>MONTH(Таблица10[[#This Row],[Дата погрузки]])</f>
        <v>9</v>
      </c>
      <c r="O1871" s="278" t="str">
        <f>Таблица10[[#This Row],[плательщик ЖД тариф]]</f>
        <v>ТрансКонтейнер</v>
      </c>
      <c r="P1871" s="278"/>
      <c r="Q1871" s="278"/>
      <c r="R1871" s="278"/>
      <c r="S1871" s="278"/>
      <c r="T1871" s="278"/>
      <c r="U1871" s="278"/>
      <c r="V1871" s="278"/>
      <c r="W1871" s="278"/>
      <c r="X1871" s="278"/>
      <c r="Y1871" s="278"/>
      <c r="Z1871" s="278"/>
    </row>
    <row r="1872" spans="1:26" ht="13.2">
      <c r="A1872" s="337" t="s">
        <v>2798</v>
      </c>
      <c r="B1872" s="301">
        <v>44811</v>
      </c>
      <c r="C1872" s="329" t="s">
        <v>3517</v>
      </c>
      <c r="D1872" s="303">
        <v>40</v>
      </c>
      <c r="E1872" s="337" t="s">
        <v>3518</v>
      </c>
      <c r="F1872" s="347" t="s">
        <v>3326</v>
      </c>
      <c r="G1872" s="298">
        <v>44816</v>
      </c>
      <c r="H1872" s="345" t="s">
        <v>7</v>
      </c>
      <c r="I1872" s="4" t="s">
        <v>99</v>
      </c>
      <c r="J1872" s="26" t="s">
        <v>2512</v>
      </c>
      <c r="K1872" s="282">
        <f t="shared" si="21"/>
        <v>9</v>
      </c>
      <c r="L1872" s="278">
        <f t="shared" si="22"/>
        <v>2022</v>
      </c>
      <c r="M1872" s="282">
        <f t="shared" ca="1" si="24"/>
        <v>21</v>
      </c>
      <c r="N1872" s="282">
        <f>MONTH(Таблица10[[#This Row],[Дата погрузки]])</f>
        <v>9</v>
      </c>
      <c r="O1872" s="278" t="str">
        <f>Таблица10[[#This Row],[плательщик ЖД тариф]]</f>
        <v>ТрансКонтейнер</v>
      </c>
      <c r="P1872" s="278"/>
      <c r="Q1872" s="278"/>
      <c r="R1872" s="278"/>
      <c r="S1872" s="278"/>
      <c r="T1872" s="278"/>
      <c r="U1872" s="278"/>
      <c r="V1872" s="278"/>
      <c r="W1872" s="278"/>
      <c r="X1872" s="278"/>
      <c r="Y1872" s="278"/>
      <c r="Z1872" s="278"/>
    </row>
    <row r="1873" spans="1:26" ht="13.8">
      <c r="A1873" s="345" t="s">
        <v>2514</v>
      </c>
      <c r="B1873" s="346">
        <v>44811</v>
      </c>
      <c r="C1873" s="329" t="s">
        <v>3519</v>
      </c>
      <c r="D1873" s="342">
        <v>40</v>
      </c>
      <c r="E1873" s="362" t="s">
        <v>1568</v>
      </c>
      <c r="F1873" s="344" t="s">
        <v>3282</v>
      </c>
      <c r="G1873" s="296">
        <v>44816</v>
      </c>
      <c r="H1873" s="345" t="s">
        <v>7</v>
      </c>
      <c r="I1873" s="4" t="s">
        <v>99</v>
      </c>
      <c r="J1873" s="26" t="s">
        <v>2512</v>
      </c>
      <c r="K1873" s="282">
        <f t="shared" si="21"/>
        <v>9</v>
      </c>
      <c r="L1873" s="278">
        <f t="shared" si="22"/>
        <v>2022</v>
      </c>
      <c r="M1873" s="282">
        <f t="shared" ca="1" si="24"/>
        <v>3</v>
      </c>
      <c r="N1873" s="282">
        <f>MONTH(Таблица10[[#This Row],[Дата погрузки]])</f>
        <v>9</v>
      </c>
      <c r="O1873" s="278" t="str">
        <f>Таблица10[[#This Row],[плательщик ЖД тариф]]</f>
        <v>ТрансКонтейнер</v>
      </c>
      <c r="P1873" s="278"/>
      <c r="Q1873" s="278"/>
      <c r="R1873" s="278"/>
      <c r="S1873" s="278"/>
      <c r="T1873" s="278"/>
      <c r="U1873" s="278"/>
      <c r="V1873" s="278"/>
      <c r="W1873" s="278"/>
      <c r="X1873" s="278"/>
      <c r="Y1873" s="278"/>
      <c r="Z1873" s="278"/>
    </row>
    <row r="1874" spans="1:26" ht="13.8">
      <c r="A1874" s="345" t="s">
        <v>2514</v>
      </c>
      <c r="B1874" s="346">
        <v>44811</v>
      </c>
      <c r="C1874" s="329" t="s">
        <v>3520</v>
      </c>
      <c r="D1874" s="342">
        <v>40</v>
      </c>
      <c r="E1874" s="362" t="s">
        <v>1568</v>
      </c>
      <c r="F1874" s="344" t="s">
        <v>3282</v>
      </c>
      <c r="G1874" s="296">
        <v>44816</v>
      </c>
      <c r="H1874" s="345" t="s">
        <v>7</v>
      </c>
      <c r="I1874" s="4" t="s">
        <v>99</v>
      </c>
      <c r="J1874" s="26" t="s">
        <v>2512</v>
      </c>
      <c r="K1874" s="282">
        <f t="shared" si="21"/>
        <v>9</v>
      </c>
      <c r="L1874" s="278">
        <f t="shared" si="22"/>
        <v>2022</v>
      </c>
      <c r="M1874" s="282">
        <f t="shared" ca="1" si="24"/>
        <v>5</v>
      </c>
      <c r="N1874" s="282">
        <f>MONTH(Таблица10[[#This Row],[Дата погрузки]])</f>
        <v>9</v>
      </c>
      <c r="O1874" s="278" t="str">
        <f>Таблица10[[#This Row],[плательщик ЖД тариф]]</f>
        <v>ТрансКонтейнер</v>
      </c>
      <c r="P1874" s="278"/>
      <c r="Q1874" s="278"/>
      <c r="R1874" s="278"/>
      <c r="S1874" s="278"/>
      <c r="T1874" s="278"/>
      <c r="U1874" s="278"/>
      <c r="V1874" s="278"/>
      <c r="W1874" s="278"/>
      <c r="X1874" s="278"/>
      <c r="Y1874" s="278"/>
      <c r="Z1874" s="278"/>
    </row>
    <row r="1875" spans="1:26" ht="13.8">
      <c r="A1875" s="345" t="s">
        <v>2514</v>
      </c>
      <c r="B1875" s="346">
        <v>44811</v>
      </c>
      <c r="C1875" s="329" t="s">
        <v>3521</v>
      </c>
      <c r="D1875" s="342">
        <v>40</v>
      </c>
      <c r="E1875" s="362" t="s">
        <v>1568</v>
      </c>
      <c r="F1875" s="344" t="s">
        <v>3326</v>
      </c>
      <c r="G1875" s="296">
        <v>44816</v>
      </c>
      <c r="H1875" s="345" t="s">
        <v>7</v>
      </c>
      <c r="I1875" s="4" t="s">
        <v>99</v>
      </c>
      <c r="J1875" s="26" t="s">
        <v>2512</v>
      </c>
      <c r="K1875" s="282">
        <f t="shared" si="21"/>
        <v>9</v>
      </c>
      <c r="L1875" s="278">
        <f t="shared" si="22"/>
        <v>2022</v>
      </c>
      <c r="M1875" s="282">
        <f t="shared" ca="1" si="24"/>
        <v>5</v>
      </c>
      <c r="N1875" s="282">
        <f>MONTH(Таблица10[[#This Row],[Дата погрузки]])</f>
        <v>9</v>
      </c>
      <c r="O1875" s="278" t="str">
        <f>Таблица10[[#This Row],[плательщик ЖД тариф]]</f>
        <v>ТрансКонтейнер</v>
      </c>
      <c r="P1875" s="278"/>
      <c r="Q1875" s="278"/>
      <c r="R1875" s="278"/>
      <c r="S1875" s="278"/>
      <c r="T1875" s="278"/>
      <c r="U1875" s="278"/>
      <c r="V1875" s="278"/>
      <c r="W1875" s="278"/>
      <c r="X1875" s="278"/>
      <c r="Y1875" s="278"/>
      <c r="Z1875" s="278"/>
    </row>
    <row r="1876" spans="1:26" ht="13.2">
      <c r="A1876" s="345" t="s">
        <v>2530</v>
      </c>
      <c r="B1876" s="346">
        <v>44811</v>
      </c>
      <c r="C1876" s="345" t="s">
        <v>3522</v>
      </c>
      <c r="D1876" s="342">
        <v>40</v>
      </c>
      <c r="E1876" s="345" t="s">
        <v>1568</v>
      </c>
      <c r="F1876" s="344"/>
      <c r="G1876" s="296">
        <v>44815</v>
      </c>
      <c r="H1876" s="345" t="s">
        <v>7</v>
      </c>
      <c r="I1876" s="4" t="s">
        <v>99</v>
      </c>
      <c r="J1876" s="26" t="s">
        <v>2512</v>
      </c>
      <c r="K1876" s="282">
        <f t="shared" si="21"/>
        <v>9</v>
      </c>
      <c r="L1876" s="278">
        <f t="shared" si="22"/>
        <v>2022</v>
      </c>
      <c r="M1876" s="282">
        <f t="shared" ca="1" si="24"/>
        <v>5</v>
      </c>
      <c r="N1876" s="282">
        <f>MONTH(Таблица10[[#This Row],[Дата погрузки]])</f>
        <v>9</v>
      </c>
      <c r="O1876" s="278" t="str">
        <f>Таблица10[[#This Row],[плательщик ЖД тариф]]</f>
        <v>ТрансКонтейнер</v>
      </c>
      <c r="P1876" s="278"/>
      <c r="Q1876" s="278"/>
      <c r="R1876" s="278"/>
      <c r="S1876" s="278"/>
      <c r="T1876" s="278"/>
      <c r="U1876" s="278"/>
      <c r="V1876" s="278"/>
      <c r="W1876" s="278"/>
      <c r="X1876" s="278"/>
      <c r="Y1876" s="278"/>
      <c r="Z1876" s="278"/>
    </row>
    <row r="1877" spans="1:26" ht="13.2">
      <c r="A1877" s="345" t="s">
        <v>2929</v>
      </c>
      <c r="B1877" s="346">
        <v>44811</v>
      </c>
      <c r="C1877" s="329" t="s">
        <v>3523</v>
      </c>
      <c r="D1877" s="342">
        <v>40</v>
      </c>
      <c r="E1877" s="345" t="s">
        <v>32</v>
      </c>
      <c r="F1877" s="344" t="s">
        <v>3282</v>
      </c>
      <c r="G1877" s="296">
        <v>44816</v>
      </c>
      <c r="H1877" s="345" t="s">
        <v>7</v>
      </c>
      <c r="I1877" s="4" t="s">
        <v>99</v>
      </c>
      <c r="J1877" s="26" t="s">
        <v>2512</v>
      </c>
      <c r="K1877" s="282">
        <f t="shared" si="21"/>
        <v>9</v>
      </c>
      <c r="L1877" s="278">
        <f t="shared" si="22"/>
        <v>2022</v>
      </c>
      <c r="M1877" s="282">
        <f t="shared" ca="1" si="24"/>
        <v>5</v>
      </c>
      <c r="N1877" s="282">
        <f>MONTH(Таблица10[[#This Row],[Дата погрузки]])</f>
        <v>9</v>
      </c>
      <c r="O1877" s="278" t="str">
        <f>Таблица10[[#This Row],[плательщик ЖД тариф]]</f>
        <v>ТрансКонтейнер</v>
      </c>
      <c r="P1877" s="278"/>
      <c r="Q1877" s="278"/>
      <c r="R1877" s="278"/>
      <c r="S1877" s="278"/>
      <c r="T1877" s="278"/>
      <c r="U1877" s="278"/>
      <c r="V1877" s="278"/>
      <c r="W1877" s="278"/>
      <c r="X1877" s="278"/>
      <c r="Y1877" s="278"/>
      <c r="Z1877" s="278"/>
    </row>
    <row r="1878" spans="1:26" ht="13.2">
      <c r="A1878" s="345" t="s">
        <v>2520</v>
      </c>
      <c r="B1878" s="346">
        <v>44811</v>
      </c>
      <c r="C1878" s="345" t="s">
        <v>3524</v>
      </c>
      <c r="D1878" s="342">
        <v>40</v>
      </c>
      <c r="E1878" s="345" t="s">
        <v>3290</v>
      </c>
      <c r="F1878" s="344" t="s">
        <v>3312</v>
      </c>
      <c r="G1878" s="296">
        <v>44815</v>
      </c>
      <c r="H1878" s="345" t="s">
        <v>7</v>
      </c>
      <c r="I1878" s="4" t="s">
        <v>99</v>
      </c>
      <c r="J1878" s="26" t="s">
        <v>2512</v>
      </c>
      <c r="K1878" s="282">
        <f t="shared" si="21"/>
        <v>9</v>
      </c>
      <c r="L1878" s="278">
        <f t="shared" si="22"/>
        <v>2022</v>
      </c>
      <c r="M1878" s="282">
        <f t="shared" ca="1" si="24"/>
        <v>4</v>
      </c>
      <c r="N1878" s="282">
        <f>MONTH(Таблица10[[#This Row],[Дата погрузки]])</f>
        <v>9</v>
      </c>
      <c r="O1878" s="278" t="str">
        <f>Таблица10[[#This Row],[плательщик ЖД тариф]]</f>
        <v>ТрансКонтейнер</v>
      </c>
      <c r="P1878" s="278"/>
      <c r="Q1878" s="278"/>
      <c r="R1878" s="278"/>
      <c r="S1878" s="278"/>
      <c r="T1878" s="278"/>
      <c r="U1878" s="278"/>
      <c r="V1878" s="278"/>
      <c r="W1878" s="278"/>
      <c r="X1878" s="278"/>
      <c r="Y1878" s="278"/>
      <c r="Z1878" s="278"/>
    </row>
    <row r="1879" spans="1:26" ht="13.2">
      <c r="A1879" s="332" t="s">
        <v>117</v>
      </c>
      <c r="B1879" s="331">
        <v>44811</v>
      </c>
      <c r="C1879" s="332"/>
      <c r="D1879" s="333">
        <v>40</v>
      </c>
      <c r="E1879" s="332" t="s">
        <v>32</v>
      </c>
      <c r="F1879" s="335"/>
      <c r="G1879" s="318"/>
      <c r="H1879" s="345" t="s">
        <v>7</v>
      </c>
      <c r="I1879" s="4" t="s">
        <v>99</v>
      </c>
      <c r="J1879" s="26" t="s">
        <v>2512</v>
      </c>
      <c r="K1879" s="282">
        <f t="shared" si="21"/>
        <v>9</v>
      </c>
      <c r="L1879" s="278">
        <f t="shared" si="22"/>
        <v>2022</v>
      </c>
      <c r="M1879" s="282">
        <f t="shared" ca="1" si="24"/>
        <v>5</v>
      </c>
      <c r="N1879" s="282">
        <f>MONTH(Таблица10[[#This Row],[Дата погрузки]])</f>
        <v>9</v>
      </c>
      <c r="O1879" s="278" t="str">
        <f>Таблица10[[#This Row],[плательщик ЖД тариф]]</f>
        <v>ТрансКонтейнер</v>
      </c>
      <c r="P1879" s="278"/>
      <c r="Q1879" s="278"/>
      <c r="R1879" s="278"/>
      <c r="S1879" s="278"/>
      <c r="T1879" s="278"/>
      <c r="U1879" s="278"/>
      <c r="V1879" s="278"/>
      <c r="W1879" s="278"/>
      <c r="X1879" s="278"/>
      <c r="Y1879" s="278"/>
      <c r="Z1879" s="278"/>
    </row>
    <row r="1880" spans="1:26" ht="13.2">
      <c r="A1880" s="47" t="s">
        <v>3525</v>
      </c>
      <c r="B1880" s="364">
        <v>44811</v>
      </c>
      <c r="C1880" s="47" t="s">
        <v>3526</v>
      </c>
      <c r="D1880" s="365">
        <v>40</v>
      </c>
      <c r="E1880" s="47"/>
      <c r="F1880" s="314" t="s">
        <v>3332</v>
      </c>
      <c r="G1880" s="322"/>
      <c r="H1880" s="47"/>
      <c r="I1880" s="47"/>
      <c r="J1880" s="26" t="s">
        <v>2512</v>
      </c>
      <c r="K1880" s="282">
        <f t="shared" si="21"/>
        <v>9</v>
      </c>
      <c r="L1880" s="278">
        <f t="shared" si="22"/>
        <v>2022</v>
      </c>
      <c r="M1880" s="282">
        <f t="shared" ca="1" si="24"/>
        <v>4</v>
      </c>
      <c r="N1880" s="282">
        <f>MONTH(Таблица10[[#This Row],[Дата погрузки]])</f>
        <v>9</v>
      </c>
      <c r="O1880" s="278">
        <f>Таблица10[[#This Row],[плательщик ЖД тариф]]</f>
        <v>0</v>
      </c>
      <c r="P1880" s="278"/>
      <c r="Q1880" s="278"/>
      <c r="R1880" s="278"/>
      <c r="S1880" s="278"/>
      <c r="T1880" s="278"/>
      <c r="U1880" s="278"/>
      <c r="V1880" s="278"/>
      <c r="W1880" s="278"/>
      <c r="X1880" s="278"/>
      <c r="Y1880" s="278"/>
      <c r="Z1880" s="278"/>
    </row>
    <row r="1881" spans="1:26" ht="13.2">
      <c r="A1881" s="47" t="s">
        <v>3525</v>
      </c>
      <c r="B1881" s="364">
        <v>44811</v>
      </c>
      <c r="C1881" s="47" t="s">
        <v>3527</v>
      </c>
      <c r="D1881" s="365">
        <v>40</v>
      </c>
      <c r="E1881" s="47"/>
      <c r="F1881" s="314" t="s">
        <v>3332</v>
      </c>
      <c r="G1881" s="322"/>
      <c r="H1881" s="47"/>
      <c r="I1881" s="47"/>
      <c r="J1881" s="26" t="s">
        <v>2512</v>
      </c>
      <c r="K1881" s="282">
        <f t="shared" si="21"/>
        <v>9</v>
      </c>
      <c r="L1881" s="278">
        <f t="shared" si="22"/>
        <v>2022</v>
      </c>
      <c r="M1881" s="282">
        <f t="shared" ca="1" si="24"/>
        <v>21</v>
      </c>
      <c r="N1881" s="282">
        <f>MONTH(Таблица10[[#This Row],[Дата погрузки]])</f>
        <v>9</v>
      </c>
      <c r="O1881" s="278">
        <f>Таблица10[[#This Row],[плательщик ЖД тариф]]</f>
        <v>0</v>
      </c>
      <c r="P1881" s="278"/>
      <c r="Q1881" s="278"/>
      <c r="R1881" s="278"/>
      <c r="S1881" s="278"/>
      <c r="T1881" s="278"/>
      <c r="U1881" s="278"/>
      <c r="V1881" s="278"/>
      <c r="W1881" s="278"/>
      <c r="X1881" s="278"/>
      <c r="Y1881" s="278"/>
      <c r="Z1881" s="278"/>
    </row>
    <row r="1882" spans="1:26" ht="13.2">
      <c r="A1882" s="47" t="s">
        <v>3525</v>
      </c>
      <c r="B1882" s="364">
        <v>44811</v>
      </c>
      <c r="C1882" s="47" t="s">
        <v>3528</v>
      </c>
      <c r="D1882" s="365">
        <v>40</v>
      </c>
      <c r="E1882" s="47"/>
      <c r="F1882" s="314" t="s">
        <v>3282</v>
      </c>
      <c r="G1882" s="322"/>
      <c r="H1882" s="47"/>
      <c r="I1882" s="47"/>
      <c r="J1882" s="26" t="s">
        <v>2512</v>
      </c>
      <c r="K1882" s="282">
        <f t="shared" si="21"/>
        <v>9</v>
      </c>
      <c r="L1882" s="278">
        <f t="shared" si="22"/>
        <v>2022</v>
      </c>
      <c r="M1882" s="282">
        <f t="shared" ca="1" si="24"/>
        <v>21</v>
      </c>
      <c r="N1882" s="282">
        <f>MONTH(Таблица10[[#This Row],[Дата погрузки]])</f>
        <v>9</v>
      </c>
      <c r="O1882" s="278">
        <f>Таблица10[[#This Row],[плательщик ЖД тариф]]</f>
        <v>0</v>
      </c>
      <c r="P1882" s="278"/>
      <c r="Q1882" s="278"/>
      <c r="R1882" s="278"/>
      <c r="S1882" s="278"/>
      <c r="T1882" s="278"/>
      <c r="U1882" s="278"/>
      <c r="V1882" s="278"/>
      <c r="W1882" s="278"/>
      <c r="X1882" s="278"/>
      <c r="Y1882" s="278"/>
      <c r="Z1882" s="278"/>
    </row>
    <row r="1883" spans="1:26" ht="13.2">
      <c r="A1883" s="319" t="s">
        <v>3529</v>
      </c>
      <c r="B1883" s="366">
        <v>44812</v>
      </c>
      <c r="C1883" s="319" t="s">
        <v>3530</v>
      </c>
      <c r="D1883" s="367">
        <v>20</v>
      </c>
      <c r="E1883" s="319" t="s">
        <v>3531</v>
      </c>
      <c r="F1883" s="368" t="s">
        <v>3282</v>
      </c>
      <c r="G1883" s="369">
        <v>44816</v>
      </c>
      <c r="H1883" s="319" t="s">
        <v>6</v>
      </c>
      <c r="I1883" s="319" t="s">
        <v>3532</v>
      </c>
      <c r="J1883" s="26" t="s">
        <v>2512</v>
      </c>
      <c r="K1883" s="282">
        <f t="shared" si="21"/>
        <v>9</v>
      </c>
      <c r="L1883" s="278">
        <f t="shared" si="22"/>
        <v>2022</v>
      </c>
      <c r="M1883" s="282">
        <f t="shared" ca="1" si="24"/>
        <v>20</v>
      </c>
      <c r="N1883" s="282">
        <f>MONTH(Таблица10[[#This Row],[Дата погрузки]])</f>
        <v>9</v>
      </c>
      <c r="O1883" s="278" t="str">
        <f>Таблица10[[#This Row],[плательщик ЖД тариф]]</f>
        <v>ФИТ</v>
      </c>
      <c r="P1883" s="278"/>
      <c r="Q1883" s="278"/>
      <c r="R1883" s="278"/>
      <c r="S1883" s="278"/>
      <c r="T1883" s="278"/>
      <c r="U1883" s="278"/>
      <c r="V1883" s="278"/>
      <c r="W1883" s="278"/>
      <c r="X1883" s="278"/>
      <c r="Y1883" s="278"/>
      <c r="Z1883" s="278"/>
    </row>
    <row r="1884" spans="1:26" ht="13.2">
      <c r="A1884" s="345" t="s">
        <v>2518</v>
      </c>
      <c r="B1884" s="346">
        <v>44812</v>
      </c>
      <c r="C1884" s="356" t="s">
        <v>3533</v>
      </c>
      <c r="D1884" s="342">
        <v>40</v>
      </c>
      <c r="E1884" s="345" t="s">
        <v>1568</v>
      </c>
      <c r="F1884" s="344" t="s">
        <v>3278</v>
      </c>
      <c r="G1884" s="296">
        <v>44816</v>
      </c>
      <c r="H1884" s="345" t="s">
        <v>7</v>
      </c>
      <c r="I1884" s="4" t="s">
        <v>99</v>
      </c>
      <c r="J1884" s="26" t="s">
        <v>2512</v>
      </c>
      <c r="K1884" s="282">
        <f t="shared" si="21"/>
        <v>9</v>
      </c>
      <c r="L1884" s="278">
        <f t="shared" si="22"/>
        <v>2022</v>
      </c>
      <c r="M1884" s="282">
        <f t="shared" ca="1" si="24"/>
        <v>20</v>
      </c>
      <c r="N1884" s="282">
        <f>MONTH(Таблица10[[#This Row],[Дата погрузки]])</f>
        <v>9</v>
      </c>
      <c r="O1884" s="278" t="str">
        <f>Таблица10[[#This Row],[плательщик ЖД тариф]]</f>
        <v>ТрансКонтейнер</v>
      </c>
      <c r="P1884" s="278"/>
      <c r="Q1884" s="278"/>
      <c r="R1884" s="278"/>
      <c r="S1884" s="278"/>
      <c r="T1884" s="278"/>
      <c r="U1884" s="278"/>
      <c r="V1884" s="278"/>
      <c r="W1884" s="278"/>
      <c r="X1884" s="278"/>
      <c r="Y1884" s="278"/>
      <c r="Z1884" s="278"/>
    </row>
    <row r="1885" spans="1:26" ht="13.2">
      <c r="A1885" s="345" t="s">
        <v>2520</v>
      </c>
      <c r="B1885" s="346">
        <v>44812</v>
      </c>
      <c r="C1885" s="356" t="s">
        <v>3534</v>
      </c>
      <c r="D1885" s="342">
        <v>40</v>
      </c>
      <c r="E1885" s="345" t="s">
        <v>1568</v>
      </c>
      <c r="F1885" s="344" t="s">
        <v>3312</v>
      </c>
      <c r="G1885" s="296">
        <v>44816</v>
      </c>
      <c r="H1885" s="345" t="s">
        <v>7</v>
      </c>
      <c r="I1885" s="4" t="s">
        <v>99</v>
      </c>
      <c r="J1885" s="26" t="s">
        <v>2512</v>
      </c>
      <c r="K1885" s="282">
        <f t="shared" si="21"/>
        <v>9</v>
      </c>
      <c r="L1885" s="278">
        <f t="shared" si="22"/>
        <v>2022</v>
      </c>
      <c r="M1885" s="282">
        <f t="shared" ca="1" si="24"/>
        <v>4</v>
      </c>
      <c r="N1885" s="282">
        <f>MONTH(Таблица10[[#This Row],[Дата погрузки]])</f>
        <v>9</v>
      </c>
      <c r="O1885" s="278" t="str">
        <f>Таблица10[[#This Row],[плательщик ЖД тариф]]</f>
        <v>ТрансКонтейнер</v>
      </c>
      <c r="P1885" s="278"/>
      <c r="Q1885" s="278"/>
      <c r="R1885" s="278"/>
      <c r="S1885" s="278"/>
      <c r="T1885" s="278"/>
      <c r="U1885" s="278"/>
      <c r="V1885" s="278"/>
      <c r="W1885" s="278"/>
      <c r="X1885" s="278"/>
      <c r="Y1885" s="278"/>
      <c r="Z1885" s="278"/>
    </row>
    <row r="1886" spans="1:26" ht="13.2">
      <c r="A1886" s="315" t="s">
        <v>2798</v>
      </c>
      <c r="B1886" s="301">
        <v>44813</v>
      </c>
      <c r="C1886" s="329" t="s">
        <v>3535</v>
      </c>
      <c r="D1886" s="303">
        <v>40</v>
      </c>
      <c r="E1886" s="337" t="s">
        <v>1568</v>
      </c>
      <c r="F1886" s="347" t="s">
        <v>3457</v>
      </c>
      <c r="G1886" s="298">
        <v>44816</v>
      </c>
      <c r="H1886" s="345" t="s">
        <v>7</v>
      </c>
      <c r="I1886" s="4" t="s">
        <v>99</v>
      </c>
      <c r="J1886" s="26" t="s">
        <v>2512</v>
      </c>
      <c r="K1886" s="282">
        <f t="shared" si="21"/>
        <v>9</v>
      </c>
      <c r="L1886" s="278">
        <f t="shared" si="22"/>
        <v>2022</v>
      </c>
      <c r="M1886" s="282">
        <f t="shared" ca="1" si="24"/>
        <v>3</v>
      </c>
      <c r="N1886" s="282">
        <f>MONTH(Таблица10[[#This Row],[Дата погрузки]])</f>
        <v>9</v>
      </c>
      <c r="O1886" s="278" t="str">
        <f>Таблица10[[#This Row],[плательщик ЖД тариф]]</f>
        <v>ТрансКонтейнер</v>
      </c>
      <c r="P1886" s="278"/>
      <c r="Q1886" s="278"/>
      <c r="R1886" s="278"/>
      <c r="S1886" s="278"/>
      <c r="T1886" s="278"/>
      <c r="U1886" s="278"/>
      <c r="V1886" s="278"/>
      <c r="W1886" s="278"/>
      <c r="X1886" s="278"/>
      <c r="Y1886" s="278"/>
      <c r="Z1886" s="278"/>
    </row>
    <row r="1887" spans="1:26" ht="13.2">
      <c r="A1887" s="345" t="s">
        <v>2633</v>
      </c>
      <c r="B1887" s="346">
        <v>44813</v>
      </c>
      <c r="C1887" s="345" t="s">
        <v>3536</v>
      </c>
      <c r="D1887" s="342">
        <v>40</v>
      </c>
      <c r="E1887" s="345" t="s">
        <v>1568</v>
      </c>
      <c r="F1887" s="344"/>
      <c r="G1887" s="340"/>
      <c r="H1887" s="345" t="s">
        <v>7</v>
      </c>
      <c r="I1887" s="4" t="s">
        <v>99</v>
      </c>
      <c r="J1887" s="26" t="s">
        <v>2512</v>
      </c>
      <c r="K1887" s="282">
        <f t="shared" si="21"/>
        <v>9</v>
      </c>
      <c r="L1887" s="278">
        <f t="shared" si="22"/>
        <v>2022</v>
      </c>
      <c r="M1887" s="282">
        <f t="shared" ca="1" si="24"/>
        <v>3</v>
      </c>
      <c r="N1887" s="282">
        <f>MONTH(Таблица10[[#This Row],[Дата погрузки]])</f>
        <v>9</v>
      </c>
      <c r="O1887" s="278" t="str">
        <f>Таблица10[[#This Row],[плательщик ЖД тариф]]</f>
        <v>ТрансКонтейнер</v>
      </c>
      <c r="P1887" s="278"/>
      <c r="Q1887" s="278"/>
      <c r="R1887" s="278"/>
      <c r="S1887" s="278"/>
      <c r="T1887" s="278"/>
      <c r="U1887" s="278"/>
      <c r="V1887" s="278"/>
      <c r="W1887" s="278"/>
      <c r="X1887" s="278"/>
      <c r="Y1887" s="278"/>
      <c r="Z1887" s="278"/>
    </row>
    <row r="1888" spans="1:26" ht="13.2">
      <c r="A1888" s="345" t="s">
        <v>2554</v>
      </c>
      <c r="B1888" s="346">
        <v>44813</v>
      </c>
      <c r="C1888" s="323" t="s">
        <v>3537</v>
      </c>
      <c r="D1888" s="342">
        <v>40</v>
      </c>
      <c r="E1888" s="345" t="s">
        <v>1568</v>
      </c>
      <c r="F1888" s="344" t="s">
        <v>3332</v>
      </c>
      <c r="G1888" s="340"/>
      <c r="H1888" s="345" t="s">
        <v>7</v>
      </c>
      <c r="I1888" s="4" t="s">
        <v>99</v>
      </c>
      <c r="J1888" s="26" t="s">
        <v>2512</v>
      </c>
      <c r="K1888" s="282">
        <f t="shared" si="21"/>
        <v>9</v>
      </c>
      <c r="L1888" s="278">
        <f t="shared" si="22"/>
        <v>2022</v>
      </c>
      <c r="M1888" s="282">
        <f t="shared" ca="1" si="24"/>
        <v>3</v>
      </c>
      <c r="N1888" s="282">
        <f>MONTH(Таблица10[[#This Row],[Дата погрузки]])</f>
        <v>9</v>
      </c>
      <c r="O1888" s="278" t="str">
        <f>Таблица10[[#This Row],[плательщик ЖД тариф]]</f>
        <v>ТрансКонтейнер</v>
      </c>
      <c r="P1888" s="278"/>
      <c r="Q1888" s="278"/>
      <c r="R1888" s="278"/>
      <c r="S1888" s="278"/>
      <c r="T1888" s="278"/>
      <c r="U1888" s="278"/>
      <c r="V1888" s="278"/>
      <c r="W1888" s="278"/>
      <c r="X1888" s="278"/>
      <c r="Y1888" s="278"/>
      <c r="Z1888" s="278"/>
    </row>
    <row r="1889" spans="1:26" ht="13.2">
      <c r="A1889" s="345" t="s">
        <v>2516</v>
      </c>
      <c r="B1889" s="346">
        <v>44813</v>
      </c>
      <c r="C1889" s="329" t="s">
        <v>3538</v>
      </c>
      <c r="D1889" s="342">
        <v>40</v>
      </c>
      <c r="E1889" s="345" t="s">
        <v>3539</v>
      </c>
      <c r="F1889" s="344" t="s">
        <v>3282</v>
      </c>
      <c r="G1889" s="296">
        <v>44816</v>
      </c>
      <c r="H1889" s="345" t="s">
        <v>7</v>
      </c>
      <c r="I1889" s="4" t="s">
        <v>99</v>
      </c>
      <c r="J1889" s="26" t="s">
        <v>2512</v>
      </c>
      <c r="K1889" s="282">
        <f t="shared" si="21"/>
        <v>9</v>
      </c>
      <c r="L1889" s="278">
        <f t="shared" si="22"/>
        <v>2022</v>
      </c>
      <c r="M1889" s="282">
        <f t="shared" ca="1" si="24"/>
        <v>19</v>
      </c>
      <c r="N1889" s="282">
        <f>MONTH(Таблица10[[#This Row],[Дата погрузки]])</f>
        <v>9</v>
      </c>
      <c r="O1889" s="278" t="str">
        <f>Таблица10[[#This Row],[плательщик ЖД тариф]]</f>
        <v>ТрансКонтейнер</v>
      </c>
      <c r="P1889" s="278"/>
      <c r="Q1889" s="278"/>
      <c r="R1889" s="278"/>
      <c r="S1889" s="278"/>
      <c r="T1889" s="278"/>
      <c r="U1889" s="278"/>
      <c r="V1889" s="278"/>
      <c r="W1889" s="278"/>
      <c r="X1889" s="278"/>
      <c r="Y1889" s="278"/>
      <c r="Z1889" s="278"/>
    </row>
    <row r="1890" spans="1:26" ht="13.2">
      <c r="A1890" s="345" t="s">
        <v>2527</v>
      </c>
      <c r="B1890" s="346">
        <v>44813</v>
      </c>
      <c r="C1890" s="323" t="s">
        <v>3540</v>
      </c>
      <c r="D1890" s="342">
        <v>40</v>
      </c>
      <c r="E1890" s="345" t="s">
        <v>1568</v>
      </c>
      <c r="F1890" s="344" t="s">
        <v>3295</v>
      </c>
      <c r="G1890" s="340"/>
      <c r="H1890" s="345" t="s">
        <v>7</v>
      </c>
      <c r="I1890" s="4" t="s">
        <v>99</v>
      </c>
      <c r="J1890" s="26" t="s">
        <v>2512</v>
      </c>
      <c r="K1890" s="282">
        <f t="shared" si="21"/>
        <v>9</v>
      </c>
      <c r="L1890" s="278">
        <f t="shared" si="22"/>
        <v>2022</v>
      </c>
      <c r="M1890" s="282">
        <f t="shared" ca="1" si="24"/>
        <v>19</v>
      </c>
      <c r="N1890" s="282">
        <f>MONTH(Таблица10[[#This Row],[Дата погрузки]])</f>
        <v>9</v>
      </c>
      <c r="O1890" s="278" t="str">
        <f>Таблица10[[#This Row],[плательщик ЖД тариф]]</f>
        <v>ТрансКонтейнер</v>
      </c>
      <c r="P1890" s="278"/>
      <c r="Q1890" s="278"/>
      <c r="R1890" s="278"/>
      <c r="S1890" s="278"/>
      <c r="T1890" s="278"/>
      <c r="U1890" s="278"/>
      <c r="V1890" s="278"/>
      <c r="W1890" s="278"/>
      <c r="X1890" s="278"/>
      <c r="Y1890" s="278"/>
      <c r="Z1890" s="278"/>
    </row>
    <row r="1891" spans="1:26" ht="13.2">
      <c r="A1891" s="345" t="s">
        <v>2520</v>
      </c>
      <c r="B1891" s="346">
        <v>44813</v>
      </c>
      <c r="C1891" s="323" t="s">
        <v>3541</v>
      </c>
      <c r="D1891" s="342">
        <v>40</v>
      </c>
      <c r="E1891" s="345" t="s">
        <v>1568</v>
      </c>
      <c r="F1891" s="344" t="s">
        <v>3312</v>
      </c>
      <c r="G1891" s="340"/>
      <c r="H1891" s="345" t="s">
        <v>7</v>
      </c>
      <c r="I1891" s="4" t="s">
        <v>99</v>
      </c>
      <c r="J1891" s="26" t="s">
        <v>2512</v>
      </c>
      <c r="K1891" s="282">
        <f t="shared" si="21"/>
        <v>9</v>
      </c>
      <c r="L1891" s="278">
        <f t="shared" si="22"/>
        <v>2022</v>
      </c>
      <c r="M1891" s="282">
        <f t="shared" ca="1" si="24"/>
        <v>3</v>
      </c>
      <c r="N1891" s="282">
        <f>MONTH(Таблица10[[#This Row],[Дата погрузки]])</f>
        <v>9</v>
      </c>
      <c r="O1891" s="278" t="str">
        <f>Таблица10[[#This Row],[плательщик ЖД тариф]]</f>
        <v>ТрансКонтейнер</v>
      </c>
      <c r="P1891" s="278"/>
      <c r="Q1891" s="278"/>
      <c r="R1891" s="278"/>
      <c r="S1891" s="278"/>
      <c r="T1891" s="278"/>
      <c r="U1891" s="278"/>
      <c r="V1891" s="278"/>
      <c r="W1891" s="278"/>
      <c r="X1891" s="278"/>
      <c r="Y1891" s="278"/>
      <c r="Z1891" s="278"/>
    </row>
    <row r="1892" spans="1:26" ht="13.2">
      <c r="A1892" s="337" t="s">
        <v>2798</v>
      </c>
      <c r="B1892" s="301">
        <v>44814</v>
      </c>
      <c r="C1892" s="319" t="s">
        <v>3542</v>
      </c>
      <c r="D1892" s="303">
        <v>40</v>
      </c>
      <c r="E1892" s="370" t="s">
        <v>7</v>
      </c>
      <c r="F1892" s="347" t="s">
        <v>3503</v>
      </c>
      <c r="G1892" s="351"/>
      <c r="H1892" s="345" t="s">
        <v>7</v>
      </c>
      <c r="I1892" s="4" t="s">
        <v>99</v>
      </c>
      <c r="J1892" s="26" t="s">
        <v>2512</v>
      </c>
      <c r="K1892" s="282">
        <f t="shared" si="21"/>
        <v>9</v>
      </c>
      <c r="L1892" s="278">
        <f t="shared" si="22"/>
        <v>2022</v>
      </c>
      <c r="M1892" s="282">
        <f t="shared" ca="1" si="24"/>
        <v>18</v>
      </c>
      <c r="N1892" s="282">
        <f>MONTH(Таблица10[[#This Row],[Дата погрузки]])</f>
        <v>9</v>
      </c>
      <c r="O1892" s="278" t="str">
        <f>Таблица10[[#This Row],[плательщик ЖД тариф]]</f>
        <v>ТрансКонтейнер</v>
      </c>
      <c r="P1892" s="278"/>
      <c r="Q1892" s="278"/>
      <c r="R1892" s="278"/>
      <c r="S1892" s="278"/>
      <c r="T1892" s="278"/>
      <c r="U1892" s="278"/>
      <c r="V1892" s="278"/>
      <c r="W1892" s="278"/>
      <c r="X1892" s="278"/>
      <c r="Y1892" s="278"/>
      <c r="Z1892" s="278"/>
    </row>
    <row r="1893" spans="1:26" ht="13.2">
      <c r="A1893" s="337" t="s">
        <v>2798</v>
      </c>
      <c r="B1893" s="301">
        <v>44815</v>
      </c>
      <c r="C1893" s="319" t="s">
        <v>3543</v>
      </c>
      <c r="D1893" s="303">
        <v>40</v>
      </c>
      <c r="E1893" s="337" t="s">
        <v>1568</v>
      </c>
      <c r="F1893" s="347" t="s">
        <v>3457</v>
      </c>
      <c r="G1893" s="351"/>
      <c r="H1893" s="345" t="s">
        <v>7</v>
      </c>
      <c r="I1893" s="4" t="s">
        <v>99</v>
      </c>
      <c r="J1893" s="26" t="s">
        <v>2512</v>
      </c>
      <c r="K1893" s="282">
        <f t="shared" si="21"/>
        <v>9</v>
      </c>
      <c r="L1893" s="278">
        <f t="shared" si="22"/>
        <v>2022</v>
      </c>
      <c r="M1893" s="282">
        <f t="shared" ca="1" si="24"/>
        <v>17</v>
      </c>
      <c r="N1893" s="282">
        <f>MONTH(Таблица10[[#This Row],[Дата погрузки]])</f>
        <v>9</v>
      </c>
      <c r="O1893" s="278" t="str">
        <f>Таблица10[[#This Row],[плательщик ЖД тариф]]</f>
        <v>ТрансКонтейнер</v>
      </c>
      <c r="P1893" s="278"/>
      <c r="Q1893" s="278"/>
      <c r="R1893" s="278"/>
      <c r="S1893" s="278"/>
      <c r="T1893" s="278"/>
      <c r="U1893" s="278"/>
      <c r="V1893" s="278"/>
      <c r="W1893" s="278"/>
      <c r="X1893" s="278"/>
      <c r="Y1893" s="278"/>
      <c r="Z1893" s="278"/>
    </row>
    <row r="1894" spans="1:26" ht="13.2">
      <c r="A1894" s="332" t="s">
        <v>117</v>
      </c>
      <c r="B1894" s="331">
        <v>44814</v>
      </c>
      <c r="C1894" s="332" t="s">
        <v>3544</v>
      </c>
      <c r="D1894" s="333">
        <v>40</v>
      </c>
      <c r="E1894" s="332" t="s">
        <v>1568</v>
      </c>
      <c r="F1894" s="335"/>
      <c r="G1894" s="318"/>
      <c r="H1894" s="345" t="s">
        <v>7</v>
      </c>
      <c r="I1894" s="4" t="s">
        <v>99</v>
      </c>
      <c r="J1894" s="26" t="s">
        <v>2512</v>
      </c>
      <c r="K1894" s="282">
        <f t="shared" si="21"/>
        <v>9</v>
      </c>
      <c r="L1894" s="278">
        <f t="shared" si="22"/>
        <v>2022</v>
      </c>
      <c r="M1894" s="282">
        <f t="shared" ca="1" si="24"/>
        <v>18</v>
      </c>
      <c r="N1894" s="282">
        <f>MONTH(Таблица10[[#This Row],[Дата погрузки]])</f>
        <v>9</v>
      </c>
      <c r="O1894" s="278" t="str">
        <f>Таблица10[[#This Row],[плательщик ЖД тариф]]</f>
        <v>ТрансКонтейнер</v>
      </c>
      <c r="P1894" s="278"/>
      <c r="Q1894" s="278"/>
      <c r="R1894" s="278"/>
      <c r="S1894" s="278"/>
      <c r="T1894" s="278"/>
      <c r="U1894" s="278"/>
      <c r="V1894" s="278"/>
      <c r="W1894" s="278"/>
      <c r="X1894" s="278"/>
      <c r="Y1894" s="278"/>
      <c r="Z1894" s="278"/>
    </row>
    <row r="1895" spans="1:26" ht="13.2">
      <c r="A1895" s="332" t="s">
        <v>117</v>
      </c>
      <c r="B1895" s="331">
        <v>44814</v>
      </c>
      <c r="C1895" s="332" t="s">
        <v>3545</v>
      </c>
      <c r="D1895" s="333">
        <v>40</v>
      </c>
      <c r="E1895" s="332" t="s">
        <v>1568</v>
      </c>
      <c r="F1895" s="335"/>
      <c r="G1895" s="318"/>
      <c r="H1895" s="345" t="s">
        <v>7</v>
      </c>
      <c r="I1895" s="4" t="s">
        <v>99</v>
      </c>
      <c r="J1895" s="26" t="s">
        <v>2512</v>
      </c>
      <c r="K1895" s="282">
        <f t="shared" si="21"/>
        <v>9</v>
      </c>
      <c r="L1895" s="278">
        <f t="shared" si="22"/>
        <v>2022</v>
      </c>
      <c r="M1895" s="282">
        <f t="shared" ca="1" si="24"/>
        <v>18</v>
      </c>
      <c r="N1895" s="282">
        <f>MONTH(Таблица10[[#This Row],[Дата погрузки]])</f>
        <v>9</v>
      </c>
      <c r="O1895" s="278" t="str">
        <f>Таблица10[[#This Row],[плательщик ЖД тариф]]</f>
        <v>ТрансКонтейнер</v>
      </c>
      <c r="P1895" s="278"/>
      <c r="Q1895" s="278"/>
      <c r="R1895" s="278"/>
      <c r="S1895" s="278"/>
      <c r="T1895" s="278"/>
      <c r="U1895" s="278"/>
      <c r="V1895" s="278"/>
      <c r="W1895" s="278"/>
      <c r="X1895" s="278"/>
      <c r="Y1895" s="278"/>
      <c r="Z1895" s="278"/>
    </row>
    <row r="1896" spans="1:26" ht="13.2">
      <c r="A1896" s="332" t="s">
        <v>117</v>
      </c>
      <c r="B1896" s="331">
        <v>44814</v>
      </c>
      <c r="C1896" s="332" t="s">
        <v>3546</v>
      </c>
      <c r="D1896" s="333">
        <v>40</v>
      </c>
      <c r="E1896" s="332" t="s">
        <v>1568</v>
      </c>
      <c r="F1896" s="335"/>
      <c r="G1896" s="318"/>
      <c r="H1896" s="345" t="s">
        <v>7</v>
      </c>
      <c r="I1896" s="4" t="s">
        <v>99</v>
      </c>
      <c r="J1896" s="26" t="s">
        <v>2512</v>
      </c>
      <c r="K1896" s="282">
        <f t="shared" si="21"/>
        <v>9</v>
      </c>
      <c r="L1896" s="278">
        <f t="shared" si="22"/>
        <v>2022</v>
      </c>
      <c r="M1896" s="282">
        <f t="shared" ca="1" si="24"/>
        <v>18</v>
      </c>
      <c r="N1896" s="282">
        <f>MONTH(Таблица10[[#This Row],[Дата погрузки]])</f>
        <v>9</v>
      </c>
      <c r="O1896" s="278" t="str">
        <f>Таблица10[[#This Row],[плательщик ЖД тариф]]</f>
        <v>ТрансКонтейнер</v>
      </c>
      <c r="P1896" s="278"/>
      <c r="Q1896" s="278"/>
      <c r="R1896" s="278"/>
      <c r="S1896" s="278"/>
      <c r="T1896" s="278"/>
      <c r="U1896" s="278"/>
      <c r="V1896" s="278"/>
      <c r="W1896" s="278"/>
      <c r="X1896" s="278"/>
      <c r="Y1896" s="278"/>
      <c r="Z1896" s="278"/>
    </row>
    <row r="1897" spans="1:26" ht="13.2">
      <c r="A1897" s="332" t="s">
        <v>117</v>
      </c>
      <c r="B1897" s="331">
        <v>44814</v>
      </c>
      <c r="C1897" s="332" t="s">
        <v>3547</v>
      </c>
      <c r="D1897" s="333">
        <v>40</v>
      </c>
      <c r="E1897" s="332" t="s">
        <v>1568</v>
      </c>
      <c r="F1897" s="335"/>
      <c r="G1897" s="318"/>
      <c r="H1897" s="345" t="s">
        <v>7</v>
      </c>
      <c r="I1897" s="4" t="s">
        <v>99</v>
      </c>
      <c r="J1897" s="26" t="s">
        <v>2512</v>
      </c>
      <c r="K1897" s="282">
        <f t="shared" si="21"/>
        <v>9</v>
      </c>
      <c r="L1897" s="278">
        <f t="shared" si="22"/>
        <v>2022</v>
      </c>
      <c r="M1897" s="282">
        <f t="shared" ca="1" si="24"/>
        <v>18</v>
      </c>
      <c r="N1897" s="282">
        <f>MONTH(Таблица10[[#This Row],[Дата погрузки]])</f>
        <v>9</v>
      </c>
      <c r="O1897" s="278" t="str">
        <f>Таблица10[[#This Row],[плательщик ЖД тариф]]</f>
        <v>ТрансКонтейнер</v>
      </c>
      <c r="P1897" s="278"/>
      <c r="Q1897" s="278"/>
      <c r="R1897" s="278"/>
      <c r="S1897" s="278"/>
      <c r="T1897" s="278"/>
      <c r="U1897" s="278"/>
      <c r="V1897" s="278"/>
      <c r="W1897" s="278"/>
      <c r="X1897" s="278"/>
      <c r="Y1897" s="278"/>
      <c r="Z1897" s="278"/>
    </row>
    <row r="1898" spans="1:26" ht="13.2">
      <c r="A1898" s="332" t="s">
        <v>117</v>
      </c>
      <c r="B1898" s="331">
        <v>44814</v>
      </c>
      <c r="C1898" s="332" t="s">
        <v>3548</v>
      </c>
      <c r="D1898" s="333">
        <v>40</v>
      </c>
      <c r="E1898" s="332" t="s">
        <v>1568</v>
      </c>
      <c r="F1898" s="335"/>
      <c r="G1898" s="318"/>
      <c r="H1898" s="345" t="s">
        <v>7</v>
      </c>
      <c r="I1898" s="4" t="s">
        <v>99</v>
      </c>
      <c r="J1898" s="26" t="s">
        <v>2512</v>
      </c>
      <c r="K1898" s="282">
        <f t="shared" si="21"/>
        <v>9</v>
      </c>
      <c r="L1898" s="278">
        <f t="shared" si="22"/>
        <v>2022</v>
      </c>
      <c r="M1898" s="282">
        <f t="shared" ca="1" si="24"/>
        <v>18</v>
      </c>
      <c r="N1898" s="282">
        <f>MONTH(Таблица10[[#This Row],[Дата погрузки]])</f>
        <v>9</v>
      </c>
      <c r="O1898" s="278" t="str">
        <f>Таблица10[[#This Row],[плательщик ЖД тариф]]</f>
        <v>ТрансКонтейнер</v>
      </c>
      <c r="P1898" s="278"/>
      <c r="Q1898" s="278"/>
      <c r="R1898" s="278"/>
      <c r="S1898" s="278"/>
      <c r="T1898" s="278"/>
      <c r="U1898" s="278"/>
      <c r="V1898" s="278"/>
      <c r="W1898" s="278"/>
      <c r="X1898" s="278"/>
      <c r="Y1898" s="278"/>
      <c r="Z1898" s="278"/>
    </row>
    <row r="1899" spans="1:26" ht="13.2">
      <c r="A1899" s="332" t="s">
        <v>117</v>
      </c>
      <c r="B1899" s="331">
        <v>44814</v>
      </c>
      <c r="C1899" s="332" t="s">
        <v>3549</v>
      </c>
      <c r="D1899" s="333">
        <v>40</v>
      </c>
      <c r="E1899" s="332" t="s">
        <v>1568</v>
      </c>
      <c r="F1899" s="335"/>
      <c r="G1899" s="318"/>
      <c r="H1899" s="345" t="s">
        <v>7</v>
      </c>
      <c r="I1899" s="4" t="s">
        <v>99</v>
      </c>
      <c r="J1899" s="26" t="s">
        <v>2512</v>
      </c>
      <c r="K1899" s="282">
        <f t="shared" si="21"/>
        <v>9</v>
      </c>
      <c r="L1899" s="278">
        <f t="shared" si="22"/>
        <v>2022</v>
      </c>
      <c r="M1899" s="282">
        <f t="shared" ca="1" si="24"/>
        <v>18</v>
      </c>
      <c r="N1899" s="282">
        <f>MONTH(Таблица10[[#This Row],[Дата погрузки]])</f>
        <v>9</v>
      </c>
      <c r="O1899" s="278" t="str">
        <f>Таблица10[[#This Row],[плательщик ЖД тариф]]</f>
        <v>ТрансКонтейнер</v>
      </c>
      <c r="P1899" s="278"/>
      <c r="Q1899" s="278"/>
      <c r="R1899" s="278"/>
      <c r="S1899" s="278"/>
      <c r="T1899" s="278"/>
      <c r="U1899" s="278"/>
      <c r="V1899" s="278"/>
      <c r="W1899" s="278"/>
      <c r="X1899" s="278"/>
      <c r="Y1899" s="278"/>
      <c r="Z1899" s="278"/>
    </row>
    <row r="1900" spans="1:26" ht="13.2">
      <c r="A1900" s="345" t="s">
        <v>2546</v>
      </c>
      <c r="B1900" s="346">
        <v>44816</v>
      </c>
      <c r="C1900" s="319" t="s">
        <v>3550</v>
      </c>
      <c r="D1900" s="342">
        <v>20</v>
      </c>
      <c r="E1900" s="345" t="s">
        <v>3290</v>
      </c>
      <c r="F1900" s="344" t="s">
        <v>3332</v>
      </c>
      <c r="G1900" s="340"/>
      <c r="H1900" s="345" t="s">
        <v>7</v>
      </c>
      <c r="I1900" s="4" t="s">
        <v>99</v>
      </c>
      <c r="J1900" s="26" t="s">
        <v>2512</v>
      </c>
      <c r="K1900" s="282">
        <f t="shared" si="21"/>
        <v>9</v>
      </c>
      <c r="L1900" s="278">
        <f t="shared" si="22"/>
        <v>2022</v>
      </c>
      <c r="M1900" s="282">
        <f t="shared" ca="1" si="24"/>
        <v>16</v>
      </c>
      <c r="N1900" s="282">
        <f>MONTH(Таблица10[[#This Row],[Дата погрузки]])</f>
        <v>9</v>
      </c>
      <c r="O1900" s="278" t="str">
        <f>Таблица10[[#This Row],[плательщик ЖД тариф]]</f>
        <v>ТрансКонтейнер</v>
      </c>
      <c r="P1900" s="278"/>
      <c r="Q1900" s="278"/>
      <c r="R1900" s="278"/>
      <c r="S1900" s="278"/>
      <c r="T1900" s="278"/>
      <c r="U1900" s="278"/>
      <c r="V1900" s="278"/>
      <c r="W1900" s="278"/>
      <c r="X1900" s="278"/>
      <c r="Y1900" s="278"/>
      <c r="Z1900" s="278"/>
    </row>
    <row r="1901" spans="1:26" ht="13.8">
      <c r="A1901" s="337" t="s">
        <v>2798</v>
      </c>
      <c r="B1901" s="301">
        <v>44817</v>
      </c>
      <c r="C1901" s="337" t="s">
        <v>3551</v>
      </c>
      <c r="D1901" s="303">
        <v>40</v>
      </c>
      <c r="E1901" s="371" t="s">
        <v>1568</v>
      </c>
      <c r="F1901" s="347" t="s">
        <v>3473</v>
      </c>
      <c r="G1901" s="351"/>
      <c r="H1901" s="345" t="s">
        <v>7</v>
      </c>
      <c r="I1901" s="4" t="s">
        <v>99</v>
      </c>
      <c r="J1901" s="26" t="s">
        <v>2512</v>
      </c>
      <c r="K1901" s="282">
        <f t="shared" si="21"/>
        <v>9</v>
      </c>
      <c r="L1901" s="278">
        <f t="shared" si="22"/>
        <v>2022</v>
      </c>
      <c r="M1901" s="282">
        <f t="shared" ca="1" si="24"/>
        <v>15</v>
      </c>
      <c r="N1901" s="282">
        <f>MONTH(Таблица10[[#This Row],[Дата погрузки]])</f>
        <v>9</v>
      </c>
      <c r="O1901" s="278" t="str">
        <f>Таблица10[[#This Row],[плательщик ЖД тариф]]</f>
        <v>ТрансКонтейнер</v>
      </c>
      <c r="P1901" s="278"/>
      <c r="Q1901" s="278"/>
      <c r="R1901" s="278"/>
      <c r="S1901" s="278"/>
      <c r="T1901" s="278"/>
      <c r="U1901" s="278"/>
      <c r="V1901" s="278"/>
      <c r="W1901" s="278"/>
      <c r="X1901" s="278"/>
      <c r="Y1901" s="278"/>
      <c r="Z1901" s="278"/>
    </row>
    <row r="1902" spans="1:26" ht="13.8">
      <c r="A1902" s="337" t="s">
        <v>2798</v>
      </c>
      <c r="B1902" s="301">
        <v>44817</v>
      </c>
      <c r="C1902" s="337" t="s">
        <v>3551</v>
      </c>
      <c r="D1902" s="303">
        <v>40</v>
      </c>
      <c r="E1902" s="371" t="s">
        <v>1568</v>
      </c>
      <c r="F1902" s="347" t="s">
        <v>3343</v>
      </c>
      <c r="G1902" s="351"/>
      <c r="H1902" s="345" t="s">
        <v>7</v>
      </c>
      <c r="I1902" s="4" t="s">
        <v>99</v>
      </c>
      <c r="J1902" s="26" t="s">
        <v>2512</v>
      </c>
      <c r="K1902" s="282">
        <f t="shared" si="21"/>
        <v>9</v>
      </c>
      <c r="L1902" s="278">
        <f t="shared" si="22"/>
        <v>2022</v>
      </c>
      <c r="M1902" s="282">
        <f t="shared" ca="1" si="24"/>
        <v>15</v>
      </c>
      <c r="N1902" s="282">
        <f>MONTH(Таблица10[[#This Row],[Дата погрузки]])</f>
        <v>9</v>
      </c>
      <c r="O1902" s="278" t="str">
        <f>Таблица10[[#This Row],[плательщик ЖД тариф]]</f>
        <v>ТрансКонтейнер</v>
      </c>
      <c r="P1902" s="278"/>
      <c r="Q1902" s="278"/>
      <c r="R1902" s="278"/>
      <c r="S1902" s="278"/>
      <c r="T1902" s="278"/>
      <c r="U1902" s="278"/>
      <c r="V1902" s="278"/>
      <c r="W1902" s="278"/>
      <c r="X1902" s="278"/>
      <c r="Y1902" s="278"/>
      <c r="Z1902" s="278"/>
    </row>
    <row r="1903" spans="1:26" ht="13.2">
      <c r="A1903" s="345" t="s">
        <v>117</v>
      </c>
      <c r="B1903" s="346">
        <v>44817</v>
      </c>
      <c r="C1903" s="345" t="s">
        <v>3552</v>
      </c>
      <c r="D1903" s="342">
        <v>40</v>
      </c>
      <c r="E1903" s="345" t="s">
        <v>1568</v>
      </c>
      <c r="F1903" s="344"/>
      <c r="G1903" s="340"/>
      <c r="H1903" s="345" t="s">
        <v>7</v>
      </c>
      <c r="I1903" s="4" t="s">
        <v>99</v>
      </c>
      <c r="J1903" s="26" t="s">
        <v>2512</v>
      </c>
      <c r="K1903" s="282">
        <f t="shared" si="21"/>
        <v>9</v>
      </c>
      <c r="L1903" s="278">
        <f t="shared" si="22"/>
        <v>2022</v>
      </c>
      <c r="M1903" s="282">
        <f t="shared" ca="1" si="24"/>
        <v>15</v>
      </c>
      <c r="N1903" s="282">
        <f>MONTH(Таблица10[[#This Row],[Дата погрузки]])</f>
        <v>9</v>
      </c>
      <c r="O1903" s="278" t="str">
        <f>Таблица10[[#This Row],[плательщик ЖД тариф]]</f>
        <v>ТрансКонтейнер</v>
      </c>
      <c r="P1903" s="278"/>
      <c r="Q1903" s="278"/>
      <c r="R1903" s="278"/>
      <c r="S1903" s="278"/>
      <c r="T1903" s="278"/>
      <c r="U1903" s="278"/>
      <c r="V1903" s="278"/>
      <c r="W1903" s="278"/>
      <c r="X1903" s="278"/>
      <c r="Y1903" s="278"/>
      <c r="Z1903" s="278"/>
    </row>
    <row r="1904" spans="1:26" ht="13.2">
      <c r="A1904" s="332" t="s">
        <v>117</v>
      </c>
      <c r="B1904" s="331">
        <v>44817</v>
      </c>
      <c r="C1904" s="332" t="s">
        <v>3553</v>
      </c>
      <c r="D1904" s="333">
        <v>40</v>
      </c>
      <c r="E1904" s="332" t="s">
        <v>1568</v>
      </c>
      <c r="F1904" s="335"/>
      <c r="G1904" s="318"/>
      <c r="H1904" s="345" t="s">
        <v>7</v>
      </c>
      <c r="I1904" s="4" t="s">
        <v>99</v>
      </c>
      <c r="J1904" s="26" t="s">
        <v>2512</v>
      </c>
      <c r="K1904" s="282">
        <f t="shared" si="21"/>
        <v>9</v>
      </c>
      <c r="L1904" s="278">
        <f t="shared" si="22"/>
        <v>2022</v>
      </c>
      <c r="M1904" s="282">
        <f t="shared" ca="1" si="24"/>
        <v>15</v>
      </c>
      <c r="N1904" s="282">
        <f>MONTH(Таблица10[[#This Row],[Дата погрузки]])</f>
        <v>9</v>
      </c>
      <c r="O1904" s="278" t="str">
        <f>Таблица10[[#This Row],[плательщик ЖД тариф]]</f>
        <v>ТрансКонтейнер</v>
      </c>
      <c r="P1904" s="278"/>
      <c r="Q1904" s="278"/>
      <c r="R1904" s="278"/>
      <c r="S1904" s="278"/>
      <c r="T1904" s="278"/>
      <c r="U1904" s="278"/>
      <c r="V1904" s="278"/>
      <c r="W1904" s="278"/>
      <c r="X1904" s="278"/>
      <c r="Y1904" s="278"/>
      <c r="Z1904" s="278"/>
    </row>
    <row r="1905" spans="1:26" ht="13.2">
      <c r="A1905" s="332" t="s">
        <v>117</v>
      </c>
      <c r="B1905" s="331">
        <v>44817</v>
      </c>
      <c r="C1905" s="332" t="s">
        <v>3554</v>
      </c>
      <c r="D1905" s="333">
        <v>40</v>
      </c>
      <c r="E1905" s="332" t="s">
        <v>1568</v>
      </c>
      <c r="F1905" s="335"/>
      <c r="G1905" s="318"/>
      <c r="H1905" s="345" t="s">
        <v>7</v>
      </c>
      <c r="I1905" s="4" t="s">
        <v>99</v>
      </c>
      <c r="J1905" s="26" t="s">
        <v>2512</v>
      </c>
      <c r="K1905" s="282">
        <f t="shared" si="21"/>
        <v>9</v>
      </c>
      <c r="L1905" s="278">
        <f t="shared" si="22"/>
        <v>2022</v>
      </c>
      <c r="M1905" s="282">
        <f t="shared" ca="1" si="24"/>
        <v>15</v>
      </c>
      <c r="N1905" s="282">
        <f>MONTH(Таблица10[[#This Row],[Дата погрузки]])</f>
        <v>9</v>
      </c>
      <c r="O1905" s="278" t="str">
        <f>Таблица10[[#This Row],[плательщик ЖД тариф]]</f>
        <v>ТрансКонтейнер</v>
      </c>
      <c r="P1905" s="278"/>
      <c r="Q1905" s="278"/>
      <c r="R1905" s="278"/>
      <c r="S1905" s="278"/>
      <c r="T1905" s="278"/>
      <c r="U1905" s="278"/>
      <c r="V1905" s="278"/>
      <c r="W1905" s="278"/>
      <c r="X1905" s="278"/>
      <c r="Y1905" s="278"/>
      <c r="Z1905" s="278"/>
    </row>
    <row r="1906" spans="1:26" ht="13.2">
      <c r="A1906" s="332" t="s">
        <v>117</v>
      </c>
      <c r="B1906" s="331">
        <v>44817</v>
      </c>
      <c r="C1906" s="332" t="s">
        <v>3555</v>
      </c>
      <c r="D1906" s="333">
        <v>40</v>
      </c>
      <c r="E1906" s="332" t="s">
        <v>1568</v>
      </c>
      <c r="F1906" s="335"/>
      <c r="G1906" s="318"/>
      <c r="H1906" s="345" t="s">
        <v>7</v>
      </c>
      <c r="I1906" s="4" t="s">
        <v>99</v>
      </c>
      <c r="J1906" s="26" t="s">
        <v>2512</v>
      </c>
      <c r="K1906" s="282">
        <f t="shared" si="21"/>
        <v>9</v>
      </c>
      <c r="L1906" s="278">
        <f t="shared" si="22"/>
        <v>2022</v>
      </c>
      <c r="M1906" s="282">
        <f t="shared" ca="1" si="24"/>
        <v>15</v>
      </c>
      <c r="N1906" s="282">
        <f>MONTH(Таблица10[[#This Row],[Дата погрузки]])</f>
        <v>9</v>
      </c>
      <c r="O1906" s="278" t="str">
        <f>Таблица10[[#This Row],[плательщик ЖД тариф]]</f>
        <v>ТрансКонтейнер</v>
      </c>
      <c r="P1906" s="278"/>
      <c r="Q1906" s="278"/>
      <c r="R1906" s="278"/>
      <c r="S1906" s="278"/>
      <c r="T1906" s="278"/>
      <c r="U1906" s="278"/>
      <c r="V1906" s="278"/>
      <c r="W1906" s="278"/>
      <c r="X1906" s="278"/>
      <c r="Y1906" s="278"/>
      <c r="Z1906" s="278"/>
    </row>
    <row r="1907" spans="1:26" ht="13.2">
      <c r="A1907" s="332" t="s">
        <v>117</v>
      </c>
      <c r="B1907" s="331">
        <v>44817</v>
      </c>
      <c r="C1907" s="332" t="s">
        <v>3556</v>
      </c>
      <c r="D1907" s="333">
        <v>40</v>
      </c>
      <c r="E1907" s="332" t="s">
        <v>1568</v>
      </c>
      <c r="F1907" s="335"/>
      <c r="G1907" s="318"/>
      <c r="H1907" s="345" t="s">
        <v>7</v>
      </c>
      <c r="I1907" s="4" t="s">
        <v>99</v>
      </c>
      <c r="J1907" s="26" t="s">
        <v>2512</v>
      </c>
      <c r="K1907" s="282">
        <f t="shared" si="21"/>
        <v>9</v>
      </c>
      <c r="L1907" s="278">
        <f t="shared" si="22"/>
        <v>2022</v>
      </c>
      <c r="M1907" s="282">
        <f t="shared" ca="1" si="24"/>
        <v>15</v>
      </c>
      <c r="N1907" s="282">
        <f>MONTH(Таблица10[[#This Row],[Дата погрузки]])</f>
        <v>9</v>
      </c>
      <c r="O1907" s="278" t="str">
        <f>Таблица10[[#This Row],[плательщик ЖД тариф]]</f>
        <v>ТрансКонтейнер</v>
      </c>
      <c r="P1907" s="278"/>
      <c r="Q1907" s="278"/>
      <c r="R1907" s="278"/>
      <c r="S1907" s="278"/>
      <c r="T1907" s="278"/>
      <c r="U1907" s="278"/>
      <c r="V1907" s="278"/>
      <c r="W1907" s="278"/>
      <c r="X1907" s="278"/>
      <c r="Y1907" s="278"/>
      <c r="Z1907" s="278"/>
    </row>
    <row r="1908" spans="1:26" ht="13.2">
      <c r="A1908" s="325" t="s">
        <v>1558</v>
      </c>
      <c r="B1908" s="372">
        <v>44774</v>
      </c>
      <c r="C1908" s="373" t="s">
        <v>2487</v>
      </c>
      <c r="D1908" s="303">
        <v>40</v>
      </c>
      <c r="E1908" s="47" t="s">
        <v>1704</v>
      </c>
      <c r="F1908" s="314" t="s">
        <v>3295</v>
      </c>
      <c r="G1908" s="374">
        <v>44779</v>
      </c>
      <c r="H1908" s="345" t="s">
        <v>7</v>
      </c>
      <c r="I1908" s="4" t="s">
        <v>99</v>
      </c>
      <c r="J1908" s="278" t="s">
        <v>1455</v>
      </c>
      <c r="K1908" s="282">
        <f t="shared" si="21"/>
        <v>8</v>
      </c>
      <c r="L1908" s="278">
        <f t="shared" si="22"/>
        <v>2022</v>
      </c>
      <c r="M1908" s="282">
        <f t="shared" ref="M1908:M2162" ca="1" si="25">IF(B1908&gt;TODAY(),"",IF(G1908="",TODAY()-B1908,G1908-B1908))</f>
        <v>5</v>
      </c>
      <c r="N1908" s="282">
        <f>MONTH(Таблица10[[#This Row],[Дата погрузки]])</f>
        <v>8</v>
      </c>
      <c r="O1908" s="278" t="str">
        <f>Таблица10[[#This Row],[плательщик ЖД тариф]]</f>
        <v>ТрансКонтейнер</v>
      </c>
      <c r="P1908" s="278"/>
      <c r="Q1908" s="278"/>
      <c r="R1908" s="278"/>
      <c r="S1908" s="278"/>
      <c r="T1908" s="278"/>
      <c r="U1908" s="278"/>
      <c r="V1908" s="278"/>
      <c r="W1908" s="278"/>
      <c r="X1908" s="278"/>
      <c r="Y1908" s="278"/>
      <c r="Z1908" s="278"/>
    </row>
    <row r="1909" spans="1:26" ht="13.2">
      <c r="A1909" s="375" t="s">
        <v>1589</v>
      </c>
      <c r="B1909" s="301">
        <v>44774</v>
      </c>
      <c r="C1909" s="373" t="s">
        <v>2491</v>
      </c>
      <c r="D1909" s="303">
        <v>40</v>
      </c>
      <c r="E1909" s="309" t="s">
        <v>3557</v>
      </c>
      <c r="F1909" s="304" t="s">
        <v>3271</v>
      </c>
      <c r="G1909" s="376">
        <v>44779</v>
      </c>
      <c r="H1909" s="345" t="s">
        <v>7</v>
      </c>
      <c r="I1909" s="4" t="s">
        <v>99</v>
      </c>
      <c r="J1909" s="278" t="s">
        <v>1455</v>
      </c>
      <c r="K1909" s="282">
        <f t="shared" si="21"/>
        <v>8</v>
      </c>
      <c r="L1909" s="278">
        <f t="shared" si="22"/>
        <v>2022</v>
      </c>
      <c r="M1909" s="282">
        <f t="shared" ca="1" si="25"/>
        <v>5</v>
      </c>
      <c r="N1909" s="282">
        <f>MONTH(Таблица10[[#This Row],[Дата погрузки]])</f>
        <v>8</v>
      </c>
      <c r="O1909" s="278" t="str">
        <f>Таблица10[[#This Row],[плательщик ЖД тариф]]</f>
        <v>ТрансКонтейнер</v>
      </c>
      <c r="P1909" s="278"/>
      <c r="Q1909" s="278"/>
      <c r="R1909" s="278"/>
      <c r="S1909" s="278"/>
      <c r="T1909" s="278"/>
      <c r="U1909" s="278"/>
      <c r="V1909" s="278"/>
      <c r="W1909" s="278"/>
      <c r="X1909" s="278"/>
      <c r="Y1909" s="278"/>
      <c r="Z1909" s="278"/>
    </row>
    <row r="1910" spans="1:26" ht="13.2">
      <c r="A1910" s="329" t="s">
        <v>1466</v>
      </c>
      <c r="B1910" s="301">
        <v>44774</v>
      </c>
      <c r="C1910" s="329" t="s">
        <v>2492</v>
      </c>
      <c r="D1910" s="303">
        <v>40</v>
      </c>
      <c r="E1910" s="309" t="s">
        <v>2493</v>
      </c>
      <c r="F1910" s="377">
        <v>0</v>
      </c>
      <c r="G1910" s="376">
        <v>44779</v>
      </c>
      <c r="H1910" s="345" t="s">
        <v>7</v>
      </c>
      <c r="I1910" s="4" t="s">
        <v>99</v>
      </c>
      <c r="J1910" s="278" t="s">
        <v>1455</v>
      </c>
      <c r="K1910" s="282">
        <f t="shared" si="21"/>
        <v>8</v>
      </c>
      <c r="L1910" s="278">
        <f t="shared" si="22"/>
        <v>2022</v>
      </c>
      <c r="M1910" s="282">
        <f t="shared" ca="1" si="25"/>
        <v>5</v>
      </c>
      <c r="N1910" s="282">
        <f>MONTH(Таблица10[[#This Row],[Дата погрузки]])</f>
        <v>8</v>
      </c>
      <c r="O1910" s="278" t="str">
        <f>Таблица10[[#This Row],[плательщик ЖД тариф]]</f>
        <v>ТрансКонтейнер</v>
      </c>
      <c r="P1910" s="278"/>
      <c r="Q1910" s="278"/>
      <c r="R1910" s="278"/>
      <c r="S1910" s="278"/>
      <c r="T1910" s="278"/>
      <c r="U1910" s="278"/>
      <c r="V1910" s="278"/>
      <c r="W1910" s="278"/>
      <c r="X1910" s="278"/>
      <c r="Y1910" s="278"/>
      <c r="Z1910" s="278"/>
    </row>
    <row r="1911" spans="1:26" ht="13.2">
      <c r="A1911" s="329" t="s">
        <v>1466</v>
      </c>
      <c r="B1911" s="301">
        <v>44774</v>
      </c>
      <c r="C1911" s="329" t="s">
        <v>2494</v>
      </c>
      <c r="D1911" s="303">
        <v>40</v>
      </c>
      <c r="E1911" s="309" t="s">
        <v>1568</v>
      </c>
      <c r="F1911" s="377">
        <v>0</v>
      </c>
      <c r="G1911" s="376">
        <v>44779</v>
      </c>
      <c r="H1911" s="345" t="s">
        <v>7</v>
      </c>
      <c r="I1911" s="4" t="s">
        <v>99</v>
      </c>
      <c r="J1911" s="278" t="s">
        <v>1455</v>
      </c>
      <c r="K1911" s="282">
        <f t="shared" si="21"/>
        <v>8</v>
      </c>
      <c r="L1911" s="278">
        <f t="shared" si="22"/>
        <v>2022</v>
      </c>
      <c r="M1911" s="282">
        <f t="shared" ca="1" si="25"/>
        <v>5</v>
      </c>
      <c r="N1911" s="282">
        <f>MONTH(Таблица10[[#This Row],[Дата погрузки]])</f>
        <v>8</v>
      </c>
      <c r="O1911" s="278" t="str">
        <f>Таблица10[[#This Row],[плательщик ЖД тариф]]</f>
        <v>ТрансКонтейнер</v>
      </c>
      <c r="P1911" s="278"/>
      <c r="Q1911" s="278"/>
      <c r="R1911" s="278"/>
      <c r="S1911" s="278"/>
      <c r="T1911" s="278"/>
      <c r="U1911" s="278"/>
      <c r="V1911" s="278"/>
      <c r="W1911" s="278"/>
      <c r="X1911" s="278"/>
      <c r="Y1911" s="278"/>
      <c r="Z1911" s="278"/>
    </row>
    <row r="1912" spans="1:26" ht="13.2">
      <c r="A1912" s="325" t="s">
        <v>1558</v>
      </c>
      <c r="B1912" s="301">
        <v>44774</v>
      </c>
      <c r="C1912" s="329" t="s">
        <v>2495</v>
      </c>
      <c r="D1912" s="303">
        <v>40</v>
      </c>
      <c r="E1912" s="309" t="s">
        <v>32</v>
      </c>
      <c r="F1912" s="314" t="s">
        <v>3271</v>
      </c>
      <c r="G1912" s="376">
        <v>44779</v>
      </c>
      <c r="H1912" s="345" t="s">
        <v>7</v>
      </c>
      <c r="I1912" s="4" t="s">
        <v>99</v>
      </c>
      <c r="J1912" s="278" t="s">
        <v>1455</v>
      </c>
      <c r="K1912" s="282">
        <f t="shared" si="21"/>
        <v>8</v>
      </c>
      <c r="L1912" s="278">
        <f t="shared" si="22"/>
        <v>2022</v>
      </c>
      <c r="M1912" s="282">
        <f t="shared" ca="1" si="25"/>
        <v>5</v>
      </c>
      <c r="N1912" s="282">
        <f>MONTH(Таблица10[[#This Row],[Дата погрузки]])</f>
        <v>8</v>
      </c>
      <c r="O1912" s="278" t="str">
        <f>Таблица10[[#This Row],[плательщик ЖД тариф]]</f>
        <v>ТрансКонтейнер</v>
      </c>
      <c r="P1912" s="278"/>
      <c r="Q1912" s="278"/>
      <c r="R1912" s="278"/>
      <c r="S1912" s="278"/>
      <c r="T1912" s="278"/>
      <c r="U1912" s="278"/>
      <c r="V1912" s="278"/>
      <c r="W1912" s="278"/>
      <c r="X1912" s="278"/>
      <c r="Y1912" s="278"/>
      <c r="Z1912" s="278"/>
    </row>
    <row r="1913" spans="1:26" ht="13.2">
      <c r="A1913" s="337" t="s">
        <v>1789</v>
      </c>
      <c r="B1913" s="301">
        <v>44775</v>
      </c>
      <c r="C1913" s="378" t="s">
        <v>2496</v>
      </c>
      <c r="D1913" s="303">
        <v>40</v>
      </c>
      <c r="E1913" s="309" t="s">
        <v>1568</v>
      </c>
      <c r="F1913" s="314" t="s">
        <v>3282</v>
      </c>
      <c r="G1913" s="369">
        <v>44780</v>
      </c>
      <c r="H1913" s="345" t="s">
        <v>7</v>
      </c>
      <c r="I1913" s="4" t="s">
        <v>99</v>
      </c>
      <c r="J1913" s="278" t="s">
        <v>1455</v>
      </c>
      <c r="K1913" s="282">
        <f t="shared" si="21"/>
        <v>8</v>
      </c>
      <c r="L1913" s="278">
        <f t="shared" si="22"/>
        <v>2022</v>
      </c>
      <c r="M1913" s="282">
        <f t="shared" ca="1" si="25"/>
        <v>5</v>
      </c>
      <c r="N1913" s="282">
        <f>MONTH(Таблица10[[#This Row],[Дата погрузки]])</f>
        <v>8</v>
      </c>
      <c r="O1913" s="278" t="str">
        <f>Таблица10[[#This Row],[плательщик ЖД тариф]]</f>
        <v>ТрансКонтейнер</v>
      </c>
      <c r="P1913" s="278"/>
      <c r="Q1913" s="278"/>
      <c r="R1913" s="278"/>
      <c r="S1913" s="278"/>
      <c r="T1913" s="278"/>
      <c r="U1913" s="278"/>
      <c r="V1913" s="278"/>
      <c r="W1913" s="278"/>
      <c r="X1913" s="278"/>
      <c r="Y1913" s="278"/>
      <c r="Z1913" s="278"/>
    </row>
    <row r="1914" spans="1:26" ht="13.2">
      <c r="A1914" s="379" t="s">
        <v>1452</v>
      </c>
      <c r="B1914" s="301">
        <v>44775</v>
      </c>
      <c r="C1914" s="330" t="s">
        <v>2497</v>
      </c>
      <c r="D1914" s="303">
        <v>40</v>
      </c>
      <c r="E1914" s="309" t="s">
        <v>1568</v>
      </c>
      <c r="F1914" s="314" t="s">
        <v>3278</v>
      </c>
      <c r="G1914" s="376">
        <v>44779</v>
      </c>
      <c r="H1914" s="345" t="s">
        <v>7</v>
      </c>
      <c r="I1914" s="4" t="s">
        <v>99</v>
      </c>
      <c r="J1914" s="278" t="s">
        <v>1455</v>
      </c>
      <c r="K1914" s="282">
        <f t="shared" si="21"/>
        <v>8</v>
      </c>
      <c r="L1914" s="278">
        <f t="shared" si="22"/>
        <v>2022</v>
      </c>
      <c r="M1914" s="282">
        <f t="shared" ca="1" si="25"/>
        <v>4</v>
      </c>
      <c r="N1914" s="282">
        <f>MONTH(Таблица10[[#This Row],[Дата погрузки]])</f>
        <v>8</v>
      </c>
      <c r="O1914" s="278" t="str">
        <f>Таблица10[[#This Row],[плательщик ЖД тариф]]</f>
        <v>ТрансКонтейнер</v>
      </c>
      <c r="P1914" s="278"/>
      <c r="Q1914" s="278"/>
      <c r="R1914" s="278"/>
      <c r="S1914" s="278"/>
      <c r="T1914" s="278"/>
      <c r="U1914" s="278"/>
      <c r="V1914" s="278"/>
      <c r="W1914" s="278"/>
      <c r="X1914" s="278"/>
      <c r="Y1914" s="278"/>
      <c r="Z1914" s="278"/>
    </row>
    <row r="1915" spans="1:26" ht="13.2">
      <c r="A1915" s="379" t="s">
        <v>1452</v>
      </c>
      <c r="B1915" s="301">
        <v>44775</v>
      </c>
      <c r="C1915" s="336" t="s">
        <v>2498</v>
      </c>
      <c r="D1915" s="303">
        <v>40</v>
      </c>
      <c r="E1915" s="309" t="s">
        <v>3558</v>
      </c>
      <c r="F1915" s="314" t="s">
        <v>3332</v>
      </c>
      <c r="G1915" s="369">
        <v>44780</v>
      </c>
      <c r="H1915" s="345" t="s">
        <v>7</v>
      </c>
      <c r="I1915" s="4" t="s">
        <v>99</v>
      </c>
      <c r="J1915" s="278" t="s">
        <v>1455</v>
      </c>
      <c r="K1915" s="282">
        <f t="shared" si="21"/>
        <v>8</v>
      </c>
      <c r="L1915" s="278">
        <f t="shared" si="22"/>
        <v>2022</v>
      </c>
      <c r="M1915" s="282">
        <f t="shared" ca="1" si="25"/>
        <v>5</v>
      </c>
      <c r="N1915" s="282">
        <f>MONTH(Таблица10[[#This Row],[Дата погрузки]])</f>
        <v>8</v>
      </c>
      <c r="O1915" s="278" t="str">
        <f>Таблица10[[#This Row],[плательщик ЖД тариф]]</f>
        <v>ТрансКонтейнер</v>
      </c>
      <c r="P1915" s="278"/>
      <c r="Q1915" s="278"/>
      <c r="R1915" s="278"/>
      <c r="S1915" s="278"/>
      <c r="T1915" s="278"/>
      <c r="U1915" s="278"/>
      <c r="V1915" s="278"/>
      <c r="W1915" s="278"/>
      <c r="X1915" s="278"/>
      <c r="Y1915" s="278"/>
      <c r="Z1915" s="278"/>
    </row>
    <row r="1916" spans="1:26" ht="13.2">
      <c r="A1916" s="329" t="s">
        <v>1466</v>
      </c>
      <c r="B1916" s="301">
        <v>44775</v>
      </c>
      <c r="C1916" s="337" t="s">
        <v>2499</v>
      </c>
      <c r="D1916" s="303">
        <v>40</v>
      </c>
      <c r="E1916" s="309" t="s">
        <v>1568</v>
      </c>
      <c r="F1916" s="314"/>
      <c r="G1916" s="369">
        <v>44780</v>
      </c>
      <c r="H1916" s="345" t="s">
        <v>7</v>
      </c>
      <c r="I1916" s="4" t="s">
        <v>99</v>
      </c>
      <c r="J1916" s="278" t="s">
        <v>1455</v>
      </c>
      <c r="K1916" s="282">
        <f t="shared" si="21"/>
        <v>8</v>
      </c>
      <c r="L1916" s="278">
        <f t="shared" si="22"/>
        <v>2022</v>
      </c>
      <c r="M1916" s="282">
        <f t="shared" ca="1" si="25"/>
        <v>5</v>
      </c>
      <c r="N1916" s="282">
        <f>MONTH(Таблица10[[#This Row],[Дата погрузки]])</f>
        <v>8</v>
      </c>
      <c r="O1916" s="278" t="str">
        <f>Таблица10[[#This Row],[плательщик ЖД тариф]]</f>
        <v>ТрансКонтейнер</v>
      </c>
      <c r="P1916" s="278"/>
      <c r="Q1916" s="278"/>
      <c r="R1916" s="278"/>
      <c r="S1916" s="278"/>
      <c r="T1916" s="278"/>
      <c r="U1916" s="278"/>
      <c r="V1916" s="278"/>
      <c r="W1916" s="278"/>
      <c r="X1916" s="278"/>
      <c r="Y1916" s="278"/>
      <c r="Z1916" s="278"/>
    </row>
    <row r="1917" spans="1:26" ht="13.2">
      <c r="A1917" s="329" t="s">
        <v>1466</v>
      </c>
      <c r="B1917" s="301">
        <v>44775</v>
      </c>
      <c r="C1917" s="329" t="s">
        <v>2500</v>
      </c>
      <c r="D1917" s="303">
        <v>40</v>
      </c>
      <c r="E1917" s="309" t="s">
        <v>1568</v>
      </c>
      <c r="F1917" s="314"/>
      <c r="G1917" s="376">
        <v>44779</v>
      </c>
      <c r="H1917" s="345" t="s">
        <v>7</v>
      </c>
      <c r="I1917" s="4" t="s">
        <v>99</v>
      </c>
      <c r="J1917" s="278" t="s">
        <v>1455</v>
      </c>
      <c r="K1917" s="282">
        <f t="shared" si="21"/>
        <v>8</v>
      </c>
      <c r="L1917" s="278">
        <f t="shared" si="22"/>
        <v>2022</v>
      </c>
      <c r="M1917" s="282">
        <f t="shared" ca="1" si="25"/>
        <v>4</v>
      </c>
      <c r="N1917" s="282">
        <f>MONTH(Таблица10[[#This Row],[Дата погрузки]])</f>
        <v>8</v>
      </c>
      <c r="O1917" s="278" t="str">
        <f>Таблица10[[#This Row],[плательщик ЖД тариф]]</f>
        <v>ТрансКонтейнер</v>
      </c>
      <c r="P1917" s="278"/>
      <c r="Q1917" s="278"/>
      <c r="R1917" s="278"/>
      <c r="S1917" s="278"/>
      <c r="T1917" s="278"/>
      <c r="U1917" s="278"/>
      <c r="V1917" s="278"/>
      <c r="W1917" s="278"/>
      <c r="X1917" s="278"/>
      <c r="Y1917" s="278"/>
      <c r="Z1917" s="278"/>
    </row>
    <row r="1918" spans="1:26" ht="13.2">
      <c r="A1918" s="329" t="s">
        <v>1466</v>
      </c>
      <c r="B1918" s="301">
        <v>44775</v>
      </c>
      <c r="C1918" s="337" t="s">
        <v>2501</v>
      </c>
      <c r="D1918" s="303">
        <v>40</v>
      </c>
      <c r="E1918" s="309" t="s">
        <v>3340</v>
      </c>
      <c r="F1918" s="314"/>
      <c r="G1918" s="369">
        <v>44780</v>
      </c>
      <c r="H1918" s="345" t="s">
        <v>7</v>
      </c>
      <c r="I1918" s="4" t="s">
        <v>99</v>
      </c>
      <c r="J1918" s="278" t="s">
        <v>1455</v>
      </c>
      <c r="K1918" s="282">
        <f t="shared" si="21"/>
        <v>8</v>
      </c>
      <c r="L1918" s="278">
        <f t="shared" si="22"/>
        <v>2022</v>
      </c>
      <c r="M1918" s="282">
        <f t="shared" ca="1" si="25"/>
        <v>5</v>
      </c>
      <c r="N1918" s="282">
        <f>MONTH(Таблица10[[#This Row],[Дата погрузки]])</f>
        <v>8</v>
      </c>
      <c r="O1918" s="278" t="str">
        <f>Таблица10[[#This Row],[плательщик ЖД тариф]]</f>
        <v>ТрансКонтейнер</v>
      </c>
      <c r="P1918" s="278"/>
      <c r="Q1918" s="278"/>
      <c r="R1918" s="278"/>
      <c r="S1918" s="278"/>
      <c r="T1918" s="278"/>
      <c r="U1918" s="278"/>
      <c r="V1918" s="278"/>
      <c r="W1918" s="278"/>
      <c r="X1918" s="278"/>
      <c r="Y1918" s="278"/>
      <c r="Z1918" s="278"/>
    </row>
    <row r="1919" spans="1:26" ht="13.2">
      <c r="A1919" s="325" t="s">
        <v>1558</v>
      </c>
      <c r="B1919" s="301">
        <v>44775</v>
      </c>
      <c r="C1919" s="315" t="s">
        <v>2502</v>
      </c>
      <c r="D1919" s="303">
        <v>40</v>
      </c>
      <c r="E1919" s="309" t="s">
        <v>1706</v>
      </c>
      <c r="F1919" s="314" t="s">
        <v>3295</v>
      </c>
      <c r="G1919" s="369">
        <v>44780</v>
      </c>
      <c r="H1919" s="345" t="s">
        <v>7</v>
      </c>
      <c r="I1919" s="4" t="s">
        <v>99</v>
      </c>
      <c r="J1919" s="278" t="s">
        <v>1455</v>
      </c>
      <c r="K1919" s="282">
        <f t="shared" si="21"/>
        <v>8</v>
      </c>
      <c r="L1919" s="278">
        <f t="shared" si="22"/>
        <v>2022</v>
      </c>
      <c r="M1919" s="282">
        <f t="shared" ca="1" si="25"/>
        <v>5</v>
      </c>
      <c r="N1919" s="282">
        <f>MONTH(Таблица10[[#This Row],[Дата погрузки]])</f>
        <v>8</v>
      </c>
      <c r="O1919" s="278" t="str">
        <f>Таблица10[[#This Row],[плательщик ЖД тариф]]</f>
        <v>ТрансКонтейнер</v>
      </c>
      <c r="P1919" s="278"/>
      <c r="Q1919" s="278"/>
      <c r="R1919" s="278"/>
      <c r="S1919" s="278"/>
      <c r="T1919" s="278"/>
      <c r="U1919" s="278"/>
      <c r="V1919" s="278"/>
      <c r="W1919" s="278"/>
      <c r="X1919" s="278"/>
      <c r="Y1919" s="278"/>
      <c r="Z1919" s="278"/>
    </row>
    <row r="1920" spans="1:26" ht="13.2">
      <c r="A1920" s="380" t="s">
        <v>1456</v>
      </c>
      <c r="B1920" s="301">
        <v>44775</v>
      </c>
      <c r="C1920" s="381" t="s">
        <v>2503</v>
      </c>
      <c r="D1920" s="303">
        <v>40</v>
      </c>
      <c r="E1920" s="309" t="s">
        <v>1706</v>
      </c>
      <c r="F1920" s="314" t="s">
        <v>3291</v>
      </c>
      <c r="G1920" s="310">
        <v>44781</v>
      </c>
      <c r="H1920" s="345" t="s">
        <v>7</v>
      </c>
      <c r="I1920" s="4" t="s">
        <v>99</v>
      </c>
      <c r="J1920" s="278" t="s">
        <v>1455</v>
      </c>
      <c r="K1920" s="282">
        <f t="shared" si="21"/>
        <v>8</v>
      </c>
      <c r="L1920" s="278">
        <f t="shared" si="22"/>
        <v>2022</v>
      </c>
      <c r="M1920" s="282">
        <f t="shared" ca="1" si="25"/>
        <v>6</v>
      </c>
      <c r="N1920" s="282">
        <f>MONTH(Таблица10[[#This Row],[Дата погрузки]])</f>
        <v>8</v>
      </c>
      <c r="O1920" s="278" t="str">
        <f>Таблица10[[#This Row],[плательщик ЖД тариф]]</f>
        <v>ТрансКонтейнер</v>
      </c>
      <c r="P1920" s="278"/>
      <c r="Q1920" s="278"/>
      <c r="R1920" s="278"/>
      <c r="S1920" s="278"/>
      <c r="T1920" s="278"/>
      <c r="U1920" s="278"/>
      <c r="V1920" s="278"/>
      <c r="W1920" s="278"/>
      <c r="X1920" s="278"/>
      <c r="Y1920" s="278"/>
      <c r="Z1920" s="278"/>
    </row>
    <row r="1921" spans="1:26" ht="13.2">
      <c r="A1921" s="382" t="s">
        <v>1456</v>
      </c>
      <c r="B1921" s="383">
        <v>44782</v>
      </c>
      <c r="C1921" s="382" t="s">
        <v>3559</v>
      </c>
      <c r="D1921" s="384">
        <v>20</v>
      </c>
      <c r="E1921" s="382"/>
      <c r="F1921" s="385"/>
      <c r="G1921" s="386"/>
      <c r="H1921" s="345" t="s">
        <v>7</v>
      </c>
      <c r="I1921" s="4" t="s">
        <v>99</v>
      </c>
      <c r="J1921" s="278" t="s">
        <v>1455</v>
      </c>
      <c r="K1921" s="282">
        <f t="shared" si="21"/>
        <v>8</v>
      </c>
      <c r="L1921" s="278">
        <f t="shared" si="22"/>
        <v>2022</v>
      </c>
      <c r="M1921" s="282">
        <f t="shared" ca="1" si="25"/>
        <v>50</v>
      </c>
      <c r="N1921" s="282">
        <f>MONTH(Таблица10[[#This Row],[Дата погрузки]])</f>
        <v>8</v>
      </c>
      <c r="O1921" s="278" t="str">
        <f>Таблица10[[#This Row],[плательщик ЖД тариф]]</f>
        <v>ТрансКонтейнер</v>
      </c>
      <c r="P1921" s="278"/>
      <c r="Q1921" s="278"/>
      <c r="R1921" s="278"/>
      <c r="S1921" s="278"/>
      <c r="T1921" s="278"/>
      <c r="U1921" s="278"/>
      <c r="V1921" s="278"/>
      <c r="W1921" s="278"/>
      <c r="X1921" s="278"/>
      <c r="Y1921" s="278"/>
      <c r="Z1921" s="278"/>
    </row>
    <row r="1922" spans="1:26" ht="13.2">
      <c r="A1922" s="387" t="s">
        <v>1934</v>
      </c>
      <c r="B1922" s="301">
        <v>44776</v>
      </c>
      <c r="C1922" s="345" t="s">
        <v>2504</v>
      </c>
      <c r="D1922" s="303">
        <v>40</v>
      </c>
      <c r="E1922" s="309" t="s">
        <v>1524</v>
      </c>
      <c r="F1922" s="314"/>
      <c r="G1922" s="310">
        <v>44781</v>
      </c>
      <c r="H1922" s="345" t="s">
        <v>7</v>
      </c>
      <c r="I1922" s="4" t="s">
        <v>99</v>
      </c>
      <c r="J1922" s="278" t="s">
        <v>1455</v>
      </c>
      <c r="K1922" s="282">
        <f t="shared" si="21"/>
        <v>8</v>
      </c>
      <c r="L1922" s="278">
        <f t="shared" si="22"/>
        <v>2022</v>
      </c>
      <c r="M1922" s="282">
        <f t="shared" ca="1" si="25"/>
        <v>5</v>
      </c>
      <c r="N1922" s="282">
        <f>MONTH(Таблица10[[#This Row],[Дата погрузки]])</f>
        <v>8</v>
      </c>
      <c r="O1922" s="278" t="str">
        <f>Таблица10[[#This Row],[плательщик ЖД тариф]]</f>
        <v>ТрансКонтейнер</v>
      </c>
      <c r="P1922" s="278"/>
      <c r="Q1922" s="278"/>
      <c r="R1922" s="278"/>
      <c r="S1922" s="278"/>
      <c r="T1922" s="278"/>
      <c r="U1922" s="278"/>
      <c r="V1922" s="278"/>
      <c r="W1922" s="278"/>
      <c r="X1922" s="278"/>
      <c r="Y1922" s="278"/>
      <c r="Z1922" s="278"/>
    </row>
    <row r="1923" spans="1:26" ht="13.2">
      <c r="A1923" s="329" t="s">
        <v>1466</v>
      </c>
      <c r="B1923" s="301">
        <v>44776</v>
      </c>
      <c r="C1923" s="337" t="s">
        <v>2505</v>
      </c>
      <c r="D1923" s="303">
        <v>40</v>
      </c>
      <c r="E1923" s="309" t="s">
        <v>1524</v>
      </c>
      <c r="F1923" s="314"/>
      <c r="G1923" s="369">
        <v>44780</v>
      </c>
      <c r="H1923" s="345" t="s">
        <v>7</v>
      </c>
      <c r="I1923" s="4" t="s">
        <v>99</v>
      </c>
      <c r="J1923" s="278" t="s">
        <v>1455</v>
      </c>
      <c r="K1923" s="282">
        <f t="shared" si="21"/>
        <v>8</v>
      </c>
      <c r="L1923" s="278">
        <f t="shared" si="22"/>
        <v>2022</v>
      </c>
      <c r="M1923" s="282">
        <f t="shared" ca="1" si="25"/>
        <v>4</v>
      </c>
      <c r="N1923" s="282">
        <f>MONTH(Таблица10[[#This Row],[Дата погрузки]])</f>
        <v>8</v>
      </c>
      <c r="O1923" s="278" t="str">
        <f>Таблица10[[#This Row],[плательщик ЖД тариф]]</f>
        <v>ТрансКонтейнер</v>
      </c>
      <c r="P1923" s="278"/>
      <c r="Q1923" s="278"/>
      <c r="R1923" s="278"/>
      <c r="S1923" s="278"/>
      <c r="T1923" s="278"/>
      <c r="U1923" s="278"/>
      <c r="V1923" s="278"/>
      <c r="W1923" s="278"/>
      <c r="X1923" s="278"/>
      <c r="Y1923" s="278"/>
      <c r="Z1923" s="278"/>
    </row>
    <row r="1924" spans="1:26" ht="13.2">
      <c r="A1924" s="329" t="s">
        <v>1466</v>
      </c>
      <c r="B1924" s="301">
        <v>44776</v>
      </c>
      <c r="C1924" s="337" t="s">
        <v>3560</v>
      </c>
      <c r="D1924" s="303">
        <v>40</v>
      </c>
      <c r="E1924" s="309" t="s">
        <v>1524</v>
      </c>
      <c r="F1924" s="314"/>
      <c r="G1924" s="369">
        <v>44780</v>
      </c>
      <c r="H1924" s="345" t="s">
        <v>7</v>
      </c>
      <c r="I1924" s="4" t="s">
        <v>99</v>
      </c>
      <c r="J1924" s="278" t="s">
        <v>1455</v>
      </c>
      <c r="K1924" s="282">
        <f t="shared" si="21"/>
        <v>8</v>
      </c>
      <c r="L1924" s="278">
        <f t="shared" si="22"/>
        <v>2022</v>
      </c>
      <c r="M1924" s="282">
        <f t="shared" ca="1" si="25"/>
        <v>4</v>
      </c>
      <c r="N1924" s="282">
        <f>MONTH(Таблица10[[#This Row],[Дата погрузки]])</f>
        <v>8</v>
      </c>
      <c r="O1924" s="278" t="str">
        <f>Таблица10[[#This Row],[плательщик ЖД тариф]]</f>
        <v>ТрансКонтейнер</v>
      </c>
      <c r="P1924" s="278"/>
      <c r="Q1924" s="278"/>
      <c r="R1924" s="278"/>
      <c r="S1924" s="278"/>
      <c r="T1924" s="278"/>
      <c r="U1924" s="278"/>
      <c r="V1924" s="278"/>
      <c r="W1924" s="278"/>
      <c r="X1924" s="278"/>
      <c r="Y1924" s="278"/>
      <c r="Z1924" s="278"/>
    </row>
    <row r="1925" spans="1:26" ht="13.2">
      <c r="A1925" s="329" t="s">
        <v>1466</v>
      </c>
      <c r="B1925" s="301">
        <v>44776</v>
      </c>
      <c r="C1925" s="337" t="s">
        <v>2506</v>
      </c>
      <c r="D1925" s="303">
        <v>40</v>
      </c>
      <c r="E1925" s="309" t="s">
        <v>1524</v>
      </c>
      <c r="F1925" s="314"/>
      <c r="G1925" s="369">
        <v>44780</v>
      </c>
      <c r="H1925" s="345" t="s">
        <v>7</v>
      </c>
      <c r="I1925" s="4" t="s">
        <v>99</v>
      </c>
      <c r="J1925" s="278" t="s">
        <v>1455</v>
      </c>
      <c r="K1925" s="282">
        <f t="shared" si="21"/>
        <v>8</v>
      </c>
      <c r="L1925" s="278">
        <f t="shared" si="22"/>
        <v>2022</v>
      </c>
      <c r="M1925" s="282">
        <f t="shared" ca="1" si="25"/>
        <v>4</v>
      </c>
      <c r="N1925" s="282">
        <f>MONTH(Таблица10[[#This Row],[Дата погрузки]])</f>
        <v>8</v>
      </c>
      <c r="O1925" s="278" t="str">
        <f>Таблица10[[#This Row],[плательщик ЖД тариф]]</f>
        <v>ТрансКонтейнер</v>
      </c>
      <c r="P1925" s="278"/>
      <c r="Q1925" s="278"/>
      <c r="R1925" s="278"/>
      <c r="S1925" s="278"/>
      <c r="T1925" s="278"/>
      <c r="U1925" s="278"/>
      <c r="V1925" s="278"/>
      <c r="W1925" s="278"/>
      <c r="X1925" s="278"/>
      <c r="Y1925" s="278"/>
      <c r="Z1925" s="278"/>
    </row>
    <row r="1926" spans="1:26" ht="13.2">
      <c r="A1926" s="379" t="s">
        <v>1452</v>
      </c>
      <c r="B1926" s="301">
        <v>44776</v>
      </c>
      <c r="C1926" s="337" t="s">
        <v>2507</v>
      </c>
      <c r="D1926" s="303">
        <v>40</v>
      </c>
      <c r="E1926" s="309" t="s">
        <v>2365</v>
      </c>
      <c r="F1926" s="314"/>
      <c r="G1926" s="369">
        <v>44780</v>
      </c>
      <c r="H1926" s="345" t="s">
        <v>7</v>
      </c>
      <c r="I1926" s="4" t="s">
        <v>99</v>
      </c>
      <c r="J1926" s="278" t="s">
        <v>1455</v>
      </c>
      <c r="K1926" s="282">
        <f t="shared" si="21"/>
        <v>8</v>
      </c>
      <c r="L1926" s="278">
        <f t="shared" si="22"/>
        <v>2022</v>
      </c>
      <c r="M1926" s="282">
        <f t="shared" ca="1" si="25"/>
        <v>4</v>
      </c>
      <c r="N1926" s="282">
        <f>MONTH(Таблица10[[#This Row],[Дата погрузки]])</f>
        <v>8</v>
      </c>
      <c r="O1926" s="278" t="str">
        <f>Таблица10[[#This Row],[плательщик ЖД тариф]]</f>
        <v>ТрансКонтейнер</v>
      </c>
      <c r="P1926" s="278"/>
      <c r="Q1926" s="278"/>
      <c r="R1926" s="278"/>
      <c r="S1926" s="278"/>
      <c r="T1926" s="278"/>
      <c r="U1926" s="278"/>
      <c r="V1926" s="278"/>
      <c r="W1926" s="278"/>
      <c r="X1926" s="278"/>
      <c r="Y1926" s="278"/>
      <c r="Z1926" s="278"/>
    </row>
    <row r="1927" spans="1:26" ht="13.2">
      <c r="A1927" s="380" t="s">
        <v>1456</v>
      </c>
      <c r="B1927" s="301">
        <v>44776</v>
      </c>
      <c r="C1927" s="388" t="s">
        <v>3561</v>
      </c>
      <c r="D1927" s="303">
        <v>40</v>
      </c>
      <c r="E1927" s="309" t="s">
        <v>1568</v>
      </c>
      <c r="F1927" s="314" t="s">
        <v>3291</v>
      </c>
      <c r="G1927" s="310">
        <v>44781</v>
      </c>
      <c r="H1927" s="345" t="s">
        <v>7</v>
      </c>
      <c r="I1927" s="4" t="s">
        <v>99</v>
      </c>
      <c r="J1927" s="278" t="s">
        <v>1455</v>
      </c>
      <c r="K1927" s="282">
        <f t="shared" si="21"/>
        <v>8</v>
      </c>
      <c r="L1927" s="278">
        <f t="shared" si="22"/>
        <v>2022</v>
      </c>
      <c r="M1927" s="282">
        <f t="shared" ca="1" si="25"/>
        <v>5</v>
      </c>
      <c r="N1927" s="282">
        <f>MONTH(Таблица10[[#This Row],[Дата погрузки]])</f>
        <v>8</v>
      </c>
      <c r="O1927" s="278" t="str">
        <f>Таблица10[[#This Row],[плательщик ЖД тариф]]</f>
        <v>ТрансКонтейнер</v>
      </c>
      <c r="P1927" s="278"/>
      <c r="Q1927" s="278"/>
      <c r="R1927" s="278"/>
      <c r="S1927" s="278"/>
      <c r="T1927" s="278"/>
      <c r="U1927" s="278"/>
      <c r="V1927" s="278"/>
      <c r="W1927" s="278"/>
      <c r="X1927" s="278"/>
      <c r="Y1927" s="278"/>
      <c r="Z1927" s="278"/>
    </row>
    <row r="1928" spans="1:26" ht="13.2">
      <c r="A1928" s="375" t="s">
        <v>1589</v>
      </c>
      <c r="B1928" s="301">
        <v>44777</v>
      </c>
      <c r="C1928" s="388" t="s">
        <v>3562</v>
      </c>
      <c r="D1928" s="303">
        <v>40</v>
      </c>
      <c r="E1928" s="309" t="s">
        <v>1516</v>
      </c>
      <c r="F1928" s="304" t="s">
        <v>3271</v>
      </c>
      <c r="G1928" s="310">
        <v>44781</v>
      </c>
      <c r="H1928" s="345" t="s">
        <v>7</v>
      </c>
      <c r="I1928" s="4" t="s">
        <v>99</v>
      </c>
      <c r="J1928" s="278" t="s">
        <v>1455</v>
      </c>
      <c r="K1928" s="282">
        <f t="shared" si="21"/>
        <v>8</v>
      </c>
      <c r="L1928" s="278">
        <f t="shared" si="22"/>
        <v>2022</v>
      </c>
      <c r="M1928" s="282">
        <f t="shared" ca="1" si="25"/>
        <v>4</v>
      </c>
      <c r="N1928" s="282">
        <f>MONTH(Таблица10[[#This Row],[Дата погрузки]])</f>
        <v>8</v>
      </c>
      <c r="O1928" s="278" t="str">
        <f>Таблица10[[#This Row],[плательщик ЖД тариф]]</f>
        <v>ТрансКонтейнер</v>
      </c>
      <c r="P1928" s="278"/>
      <c r="Q1928" s="278"/>
      <c r="R1928" s="278"/>
      <c r="S1928" s="278"/>
      <c r="T1928" s="278"/>
      <c r="U1928" s="278"/>
      <c r="V1928" s="278"/>
      <c r="W1928" s="278"/>
      <c r="X1928" s="278"/>
      <c r="Y1928" s="278"/>
      <c r="Z1928" s="278"/>
    </row>
    <row r="1929" spans="1:26" ht="13.2">
      <c r="A1929" s="329" t="s">
        <v>1466</v>
      </c>
      <c r="B1929" s="301">
        <v>44777</v>
      </c>
      <c r="C1929" s="389" t="s">
        <v>3563</v>
      </c>
      <c r="D1929" s="303">
        <v>40</v>
      </c>
      <c r="E1929" s="309" t="s">
        <v>2365</v>
      </c>
      <c r="F1929" s="314"/>
      <c r="G1929" s="390">
        <v>44783</v>
      </c>
      <c r="H1929" s="345" t="s">
        <v>7</v>
      </c>
      <c r="I1929" s="4" t="s">
        <v>99</v>
      </c>
      <c r="J1929" s="278" t="s">
        <v>1455</v>
      </c>
      <c r="K1929" s="282">
        <f t="shared" si="21"/>
        <v>8</v>
      </c>
      <c r="L1929" s="278">
        <f t="shared" si="22"/>
        <v>2022</v>
      </c>
      <c r="M1929" s="282">
        <f t="shared" ca="1" si="25"/>
        <v>6</v>
      </c>
      <c r="N1929" s="282">
        <f>MONTH(Таблица10[[#This Row],[Дата погрузки]])</f>
        <v>8</v>
      </c>
      <c r="O1929" s="278" t="str">
        <f>Таблица10[[#This Row],[плательщик ЖД тариф]]</f>
        <v>ТрансКонтейнер</v>
      </c>
      <c r="P1929" s="278"/>
      <c r="Q1929" s="278"/>
      <c r="R1929" s="278"/>
      <c r="S1929" s="278"/>
      <c r="T1929" s="278"/>
      <c r="U1929" s="278"/>
      <c r="V1929" s="278"/>
      <c r="W1929" s="278"/>
      <c r="X1929" s="278"/>
      <c r="Y1929" s="278"/>
      <c r="Z1929" s="278"/>
    </row>
    <row r="1930" spans="1:26" ht="13.2">
      <c r="A1930" s="329" t="s">
        <v>1466</v>
      </c>
      <c r="B1930" s="301">
        <v>44777</v>
      </c>
      <c r="C1930" s="381" t="s">
        <v>3564</v>
      </c>
      <c r="D1930" s="303">
        <v>40</v>
      </c>
      <c r="E1930" s="309" t="s">
        <v>2365</v>
      </c>
      <c r="F1930" s="314"/>
      <c r="G1930" s="391">
        <v>44781</v>
      </c>
      <c r="H1930" s="345" t="s">
        <v>7</v>
      </c>
      <c r="I1930" s="4" t="s">
        <v>99</v>
      </c>
      <c r="J1930" s="278" t="s">
        <v>1455</v>
      </c>
      <c r="K1930" s="282">
        <f t="shared" si="21"/>
        <v>8</v>
      </c>
      <c r="L1930" s="278">
        <f t="shared" si="22"/>
        <v>2022</v>
      </c>
      <c r="M1930" s="282">
        <f t="shared" ca="1" si="25"/>
        <v>4</v>
      </c>
      <c r="N1930" s="282">
        <f>MONTH(Таблица10[[#This Row],[Дата погрузки]])</f>
        <v>8</v>
      </c>
      <c r="O1930" s="278" t="str">
        <f>Таблица10[[#This Row],[плательщик ЖД тариф]]</f>
        <v>ТрансКонтейнер</v>
      </c>
      <c r="P1930" s="278"/>
      <c r="Q1930" s="278"/>
      <c r="R1930" s="278"/>
      <c r="S1930" s="278"/>
      <c r="T1930" s="278"/>
      <c r="U1930" s="278"/>
      <c r="V1930" s="278"/>
      <c r="W1930" s="278"/>
      <c r="X1930" s="278"/>
      <c r="Y1930" s="278"/>
      <c r="Z1930" s="278"/>
    </row>
    <row r="1931" spans="1:26" ht="13.2">
      <c r="A1931" s="380" t="s">
        <v>1456</v>
      </c>
      <c r="B1931" s="301">
        <v>44777</v>
      </c>
      <c r="C1931" s="392" t="s">
        <v>3565</v>
      </c>
      <c r="D1931" s="303">
        <v>40</v>
      </c>
      <c r="E1931" s="309" t="s">
        <v>1516</v>
      </c>
      <c r="F1931" s="314" t="s">
        <v>3291</v>
      </c>
      <c r="G1931" s="390">
        <v>44783</v>
      </c>
      <c r="H1931" s="345" t="s">
        <v>7</v>
      </c>
      <c r="I1931" s="4" t="s">
        <v>99</v>
      </c>
      <c r="J1931" s="278" t="s">
        <v>1455</v>
      </c>
      <c r="K1931" s="282">
        <f t="shared" si="21"/>
        <v>8</v>
      </c>
      <c r="L1931" s="278">
        <f t="shared" si="22"/>
        <v>2022</v>
      </c>
      <c r="M1931" s="282">
        <f t="shared" ca="1" si="25"/>
        <v>6</v>
      </c>
      <c r="N1931" s="282">
        <f>MONTH(Таблица10[[#This Row],[Дата погрузки]])</f>
        <v>8</v>
      </c>
      <c r="O1931" s="278" t="str">
        <f>Таблица10[[#This Row],[плательщик ЖД тариф]]</f>
        <v>ТрансКонтейнер</v>
      </c>
      <c r="P1931" s="278"/>
      <c r="Q1931" s="278"/>
      <c r="R1931" s="278"/>
      <c r="S1931" s="278"/>
      <c r="T1931" s="278"/>
      <c r="U1931" s="278"/>
      <c r="V1931" s="278"/>
      <c r="W1931" s="278"/>
      <c r="X1931" s="278"/>
      <c r="Y1931" s="278"/>
      <c r="Z1931" s="278"/>
    </row>
    <row r="1932" spans="1:26" ht="13.2">
      <c r="A1932" s="380" t="s">
        <v>1456</v>
      </c>
      <c r="B1932" s="301">
        <v>44777</v>
      </c>
      <c r="C1932" s="392" t="s">
        <v>3566</v>
      </c>
      <c r="D1932" s="303">
        <v>40</v>
      </c>
      <c r="E1932" s="309" t="s">
        <v>32</v>
      </c>
      <c r="F1932" s="314" t="s">
        <v>3355</v>
      </c>
      <c r="G1932" s="390">
        <v>44783</v>
      </c>
      <c r="H1932" s="345" t="s">
        <v>7</v>
      </c>
      <c r="I1932" s="4" t="s">
        <v>99</v>
      </c>
      <c r="J1932" s="278" t="s">
        <v>1455</v>
      </c>
      <c r="K1932" s="282">
        <f t="shared" si="21"/>
        <v>8</v>
      </c>
      <c r="L1932" s="278">
        <f t="shared" si="22"/>
        <v>2022</v>
      </c>
      <c r="M1932" s="282">
        <f t="shared" ca="1" si="25"/>
        <v>6</v>
      </c>
      <c r="N1932" s="282">
        <f>MONTH(Таблица10[[#This Row],[Дата погрузки]])</f>
        <v>8</v>
      </c>
      <c r="O1932" s="278" t="str">
        <f>Таблица10[[#This Row],[плательщик ЖД тариф]]</f>
        <v>ТрансКонтейнер</v>
      </c>
      <c r="P1932" s="278"/>
      <c r="Q1932" s="278"/>
      <c r="R1932" s="278"/>
      <c r="S1932" s="278"/>
      <c r="T1932" s="278"/>
      <c r="U1932" s="278"/>
      <c r="V1932" s="278"/>
      <c r="W1932" s="278"/>
      <c r="X1932" s="278"/>
      <c r="Y1932" s="278"/>
      <c r="Z1932" s="278"/>
    </row>
    <row r="1933" spans="1:26" ht="13.2">
      <c r="A1933" s="329" t="s">
        <v>1466</v>
      </c>
      <c r="B1933" s="301">
        <v>44778</v>
      </c>
      <c r="C1933" s="389" t="s">
        <v>3567</v>
      </c>
      <c r="D1933" s="303">
        <v>40</v>
      </c>
      <c r="E1933" s="309" t="s">
        <v>1516</v>
      </c>
      <c r="F1933" s="314"/>
      <c r="G1933" s="390">
        <v>44783</v>
      </c>
      <c r="H1933" s="345" t="s">
        <v>7</v>
      </c>
      <c r="I1933" s="4" t="s">
        <v>99</v>
      </c>
      <c r="J1933" s="278" t="s">
        <v>1455</v>
      </c>
      <c r="K1933" s="282">
        <f t="shared" si="21"/>
        <v>8</v>
      </c>
      <c r="L1933" s="278">
        <f t="shared" si="22"/>
        <v>2022</v>
      </c>
      <c r="M1933" s="282">
        <f t="shared" ca="1" si="25"/>
        <v>5</v>
      </c>
      <c r="N1933" s="282">
        <f>MONTH(Таблица10[[#This Row],[Дата погрузки]])</f>
        <v>8</v>
      </c>
      <c r="O1933" s="278" t="str">
        <f>Таблица10[[#This Row],[плательщик ЖД тариф]]</f>
        <v>ТрансКонтейнер</v>
      </c>
      <c r="P1933" s="278"/>
      <c r="Q1933" s="278"/>
      <c r="R1933" s="278"/>
      <c r="S1933" s="278"/>
      <c r="T1933" s="278"/>
      <c r="U1933" s="278"/>
      <c r="V1933" s="278"/>
      <c r="W1933" s="278"/>
      <c r="X1933" s="278"/>
      <c r="Y1933" s="278"/>
      <c r="Z1933" s="278"/>
    </row>
    <row r="1934" spans="1:26" ht="13.2">
      <c r="A1934" s="329" t="s">
        <v>1466</v>
      </c>
      <c r="B1934" s="301">
        <v>44778</v>
      </c>
      <c r="C1934" s="389" t="s">
        <v>3568</v>
      </c>
      <c r="D1934" s="303">
        <v>40</v>
      </c>
      <c r="E1934" s="309" t="s">
        <v>2365</v>
      </c>
      <c r="F1934" s="314"/>
      <c r="G1934" s="390">
        <v>44783</v>
      </c>
      <c r="H1934" s="345" t="s">
        <v>7</v>
      </c>
      <c r="I1934" s="4" t="s">
        <v>99</v>
      </c>
      <c r="J1934" s="278" t="s">
        <v>1455</v>
      </c>
      <c r="K1934" s="282">
        <f t="shared" si="21"/>
        <v>8</v>
      </c>
      <c r="L1934" s="278">
        <f t="shared" si="22"/>
        <v>2022</v>
      </c>
      <c r="M1934" s="282">
        <f t="shared" ca="1" si="25"/>
        <v>5</v>
      </c>
      <c r="N1934" s="282">
        <f>MONTH(Таблица10[[#This Row],[Дата погрузки]])</f>
        <v>8</v>
      </c>
      <c r="O1934" s="278" t="str">
        <f>Таблица10[[#This Row],[плательщик ЖД тариф]]</f>
        <v>ТрансКонтейнер</v>
      </c>
      <c r="P1934" s="278"/>
      <c r="Q1934" s="278"/>
      <c r="R1934" s="278"/>
      <c r="S1934" s="278"/>
      <c r="T1934" s="278"/>
      <c r="U1934" s="278"/>
      <c r="V1934" s="278"/>
      <c r="W1934" s="278"/>
      <c r="X1934" s="278"/>
      <c r="Y1934" s="278"/>
      <c r="Z1934" s="278"/>
    </row>
    <row r="1935" spans="1:26" ht="13.2">
      <c r="A1935" s="380" t="s">
        <v>1456</v>
      </c>
      <c r="B1935" s="301">
        <v>44778</v>
      </c>
      <c r="C1935" s="393" t="s">
        <v>3569</v>
      </c>
      <c r="D1935" s="303">
        <v>40</v>
      </c>
      <c r="E1935" s="309" t="s">
        <v>3340</v>
      </c>
      <c r="F1935" s="314" t="s">
        <v>3268</v>
      </c>
      <c r="G1935" s="390">
        <v>44783</v>
      </c>
      <c r="H1935" s="345" t="s">
        <v>7</v>
      </c>
      <c r="I1935" s="4" t="s">
        <v>99</v>
      </c>
      <c r="J1935" s="278" t="s">
        <v>1455</v>
      </c>
      <c r="K1935" s="282">
        <f t="shared" si="21"/>
        <v>8</v>
      </c>
      <c r="L1935" s="278">
        <f t="shared" si="22"/>
        <v>2022</v>
      </c>
      <c r="M1935" s="282">
        <f t="shared" ca="1" si="25"/>
        <v>5</v>
      </c>
      <c r="N1935" s="282">
        <f>MONTH(Таблица10[[#This Row],[Дата погрузки]])</f>
        <v>8</v>
      </c>
      <c r="O1935" s="278" t="str">
        <f>Таблица10[[#This Row],[плательщик ЖД тариф]]</f>
        <v>ТрансКонтейнер</v>
      </c>
      <c r="P1935" s="278"/>
      <c r="Q1935" s="278"/>
      <c r="R1935" s="278"/>
      <c r="S1935" s="278"/>
      <c r="T1935" s="278"/>
      <c r="U1935" s="278"/>
      <c r="V1935" s="278"/>
      <c r="W1935" s="278"/>
      <c r="X1935" s="278"/>
      <c r="Y1935" s="278"/>
      <c r="Z1935" s="278"/>
    </row>
    <row r="1936" spans="1:26" ht="13.2">
      <c r="A1936" s="380" t="s">
        <v>1456</v>
      </c>
      <c r="B1936" s="301">
        <v>44778</v>
      </c>
      <c r="C1936" s="393" t="s">
        <v>3570</v>
      </c>
      <c r="D1936" s="303">
        <v>40</v>
      </c>
      <c r="E1936" s="309" t="s">
        <v>32</v>
      </c>
      <c r="F1936" s="314" t="s">
        <v>3291</v>
      </c>
      <c r="G1936" s="390">
        <v>44783</v>
      </c>
      <c r="H1936" s="345" t="s">
        <v>7</v>
      </c>
      <c r="I1936" s="4" t="s">
        <v>99</v>
      </c>
      <c r="J1936" s="278" t="s">
        <v>1455</v>
      </c>
      <c r="K1936" s="282">
        <f t="shared" si="21"/>
        <v>8</v>
      </c>
      <c r="L1936" s="278">
        <f t="shared" si="22"/>
        <v>2022</v>
      </c>
      <c r="M1936" s="282">
        <f t="shared" ca="1" si="25"/>
        <v>5</v>
      </c>
      <c r="N1936" s="282">
        <f>MONTH(Таблица10[[#This Row],[Дата погрузки]])</f>
        <v>8</v>
      </c>
      <c r="O1936" s="278" t="str">
        <f>Таблица10[[#This Row],[плательщик ЖД тариф]]</f>
        <v>ТрансКонтейнер</v>
      </c>
      <c r="P1936" s="278"/>
      <c r="Q1936" s="278"/>
      <c r="R1936" s="278"/>
      <c r="S1936" s="278"/>
      <c r="T1936" s="278"/>
      <c r="U1936" s="278"/>
      <c r="V1936" s="278"/>
      <c r="W1936" s="278"/>
      <c r="X1936" s="278"/>
      <c r="Y1936" s="278"/>
      <c r="Z1936" s="278"/>
    </row>
    <row r="1937" spans="1:26" ht="13.2">
      <c r="A1937" s="380" t="s">
        <v>1456</v>
      </c>
      <c r="B1937" s="301">
        <v>44778</v>
      </c>
      <c r="C1937" s="393" t="s">
        <v>3571</v>
      </c>
      <c r="D1937" s="303">
        <v>40</v>
      </c>
      <c r="E1937" s="309" t="s">
        <v>3572</v>
      </c>
      <c r="F1937" s="314" t="s">
        <v>3291</v>
      </c>
      <c r="G1937" s="390">
        <v>44783</v>
      </c>
      <c r="H1937" s="345" t="s">
        <v>7</v>
      </c>
      <c r="I1937" s="4" t="s">
        <v>99</v>
      </c>
      <c r="J1937" s="278" t="s">
        <v>1455</v>
      </c>
      <c r="K1937" s="282">
        <f t="shared" si="21"/>
        <v>8</v>
      </c>
      <c r="L1937" s="278">
        <f t="shared" si="22"/>
        <v>2022</v>
      </c>
      <c r="M1937" s="282">
        <f t="shared" ca="1" si="25"/>
        <v>5</v>
      </c>
      <c r="N1937" s="282">
        <f>MONTH(Таблица10[[#This Row],[Дата погрузки]])</f>
        <v>8</v>
      </c>
      <c r="O1937" s="278" t="str">
        <f>Таблица10[[#This Row],[плательщик ЖД тариф]]</f>
        <v>ТрансКонтейнер</v>
      </c>
      <c r="P1937" s="278"/>
      <c r="Q1937" s="278"/>
      <c r="R1937" s="278"/>
      <c r="S1937" s="278"/>
      <c r="T1937" s="278"/>
      <c r="U1937" s="278"/>
      <c r="V1937" s="278"/>
      <c r="W1937" s="278"/>
      <c r="X1937" s="278"/>
      <c r="Y1937" s="278"/>
      <c r="Z1937" s="278"/>
    </row>
    <row r="1938" spans="1:26" ht="13.2">
      <c r="A1938" s="387" t="s">
        <v>1934</v>
      </c>
      <c r="B1938" s="301">
        <v>44778</v>
      </c>
      <c r="C1938" s="389" t="s">
        <v>3573</v>
      </c>
      <c r="D1938" s="303">
        <v>40</v>
      </c>
      <c r="E1938" s="309" t="s">
        <v>32</v>
      </c>
      <c r="F1938" s="314"/>
      <c r="G1938" s="390">
        <v>44783</v>
      </c>
      <c r="H1938" s="345" t="s">
        <v>7</v>
      </c>
      <c r="I1938" s="4" t="s">
        <v>99</v>
      </c>
      <c r="J1938" s="278" t="s">
        <v>1455</v>
      </c>
      <c r="K1938" s="282">
        <f t="shared" si="21"/>
        <v>8</v>
      </c>
      <c r="L1938" s="278">
        <f t="shared" si="22"/>
        <v>2022</v>
      </c>
      <c r="M1938" s="282">
        <f t="shared" ca="1" si="25"/>
        <v>5</v>
      </c>
      <c r="N1938" s="282">
        <f>MONTH(Таблица10[[#This Row],[Дата погрузки]])</f>
        <v>8</v>
      </c>
      <c r="O1938" s="278" t="str">
        <f>Таблица10[[#This Row],[плательщик ЖД тариф]]</f>
        <v>ТрансКонтейнер</v>
      </c>
      <c r="P1938" s="278"/>
      <c r="Q1938" s="278"/>
      <c r="R1938" s="278"/>
      <c r="S1938" s="278"/>
      <c r="T1938" s="278"/>
      <c r="U1938" s="278"/>
      <c r="V1938" s="278"/>
      <c r="W1938" s="278"/>
      <c r="X1938" s="278"/>
      <c r="Y1938" s="278"/>
      <c r="Z1938" s="278"/>
    </row>
    <row r="1939" spans="1:26" ht="13.2">
      <c r="A1939" s="375" t="s">
        <v>1589</v>
      </c>
      <c r="B1939" s="301">
        <v>44781</v>
      </c>
      <c r="C1939" s="393" t="s">
        <v>3574</v>
      </c>
      <c r="D1939" s="303">
        <v>40</v>
      </c>
      <c r="E1939" s="309" t="s">
        <v>1568</v>
      </c>
      <c r="F1939" s="304" t="s">
        <v>3278</v>
      </c>
      <c r="G1939" s="390">
        <v>44783</v>
      </c>
      <c r="H1939" s="345" t="s">
        <v>7</v>
      </c>
      <c r="I1939" s="4" t="s">
        <v>99</v>
      </c>
      <c r="J1939" s="278" t="s">
        <v>1455</v>
      </c>
      <c r="K1939" s="282">
        <f t="shared" si="21"/>
        <v>8</v>
      </c>
      <c r="L1939" s="278">
        <f t="shared" si="22"/>
        <v>2022</v>
      </c>
      <c r="M1939" s="282">
        <f t="shared" ca="1" si="25"/>
        <v>2</v>
      </c>
      <c r="N1939" s="282">
        <f>MONTH(Таблица10[[#This Row],[Дата погрузки]])</f>
        <v>8</v>
      </c>
      <c r="O1939" s="278" t="str">
        <f>Таблица10[[#This Row],[плательщик ЖД тариф]]</f>
        <v>ТрансКонтейнер</v>
      </c>
      <c r="P1939" s="278"/>
      <c r="Q1939" s="278"/>
      <c r="R1939" s="278"/>
      <c r="S1939" s="278"/>
      <c r="T1939" s="278"/>
      <c r="U1939" s="278"/>
      <c r="V1939" s="278"/>
      <c r="W1939" s="278"/>
      <c r="X1939" s="278"/>
      <c r="Y1939" s="278"/>
      <c r="Z1939" s="278"/>
    </row>
    <row r="1940" spans="1:26" ht="13.2">
      <c r="A1940" s="329" t="s">
        <v>1466</v>
      </c>
      <c r="B1940" s="301">
        <v>44781</v>
      </c>
      <c r="C1940" s="389" t="s">
        <v>3575</v>
      </c>
      <c r="D1940" s="303">
        <v>40</v>
      </c>
      <c r="E1940" s="309" t="s">
        <v>1568</v>
      </c>
      <c r="F1940" s="314"/>
      <c r="G1940" s="390">
        <v>44783</v>
      </c>
      <c r="H1940" s="345" t="s">
        <v>7</v>
      </c>
      <c r="I1940" s="4" t="s">
        <v>99</v>
      </c>
      <c r="J1940" s="278" t="s">
        <v>1455</v>
      </c>
      <c r="K1940" s="282">
        <f t="shared" si="21"/>
        <v>8</v>
      </c>
      <c r="L1940" s="278">
        <f t="shared" si="22"/>
        <v>2022</v>
      </c>
      <c r="M1940" s="282">
        <f t="shared" ca="1" si="25"/>
        <v>2</v>
      </c>
      <c r="N1940" s="282">
        <f>MONTH(Таблица10[[#This Row],[Дата погрузки]])</f>
        <v>8</v>
      </c>
      <c r="O1940" s="278" t="str">
        <f>Таблица10[[#This Row],[плательщик ЖД тариф]]</f>
        <v>ТрансКонтейнер</v>
      </c>
      <c r="P1940" s="278"/>
      <c r="Q1940" s="278"/>
      <c r="R1940" s="278"/>
      <c r="S1940" s="278"/>
      <c r="T1940" s="278"/>
      <c r="U1940" s="278"/>
      <c r="V1940" s="278"/>
      <c r="W1940" s="278"/>
      <c r="X1940" s="278"/>
      <c r="Y1940" s="278"/>
      <c r="Z1940" s="278"/>
    </row>
    <row r="1941" spans="1:26" ht="13.2">
      <c r="A1941" s="329" t="s">
        <v>1466</v>
      </c>
      <c r="B1941" s="301">
        <v>44781</v>
      </c>
      <c r="C1941" s="329" t="s">
        <v>3576</v>
      </c>
      <c r="D1941" s="303">
        <v>40</v>
      </c>
      <c r="E1941" s="309" t="s">
        <v>1568</v>
      </c>
      <c r="F1941" s="314"/>
      <c r="G1941" s="376">
        <v>44787</v>
      </c>
      <c r="H1941" s="345" t="s">
        <v>7</v>
      </c>
      <c r="I1941" s="4" t="s">
        <v>99</v>
      </c>
      <c r="J1941" s="278" t="s">
        <v>1455</v>
      </c>
      <c r="K1941" s="282">
        <f t="shared" si="21"/>
        <v>8</v>
      </c>
      <c r="L1941" s="278">
        <f t="shared" si="22"/>
        <v>2022</v>
      </c>
      <c r="M1941" s="282">
        <f t="shared" ca="1" si="25"/>
        <v>6</v>
      </c>
      <c r="N1941" s="282">
        <f>MONTH(Таблица10[[#This Row],[Дата погрузки]])</f>
        <v>8</v>
      </c>
      <c r="O1941" s="278" t="str">
        <f>Таблица10[[#This Row],[плательщик ЖД тариф]]</f>
        <v>ТрансКонтейнер</v>
      </c>
      <c r="P1941" s="278"/>
      <c r="Q1941" s="278"/>
      <c r="R1941" s="278"/>
      <c r="S1941" s="278"/>
      <c r="T1941" s="278"/>
      <c r="U1941" s="278"/>
      <c r="V1941" s="278"/>
      <c r="W1941" s="278"/>
      <c r="X1941" s="278"/>
      <c r="Y1941" s="278"/>
      <c r="Z1941" s="278"/>
    </row>
    <row r="1942" spans="1:26" ht="13.2">
      <c r="A1942" s="380" t="s">
        <v>1456</v>
      </c>
      <c r="B1942" s="301">
        <v>44781</v>
      </c>
      <c r="C1942" s="393" t="s">
        <v>3577</v>
      </c>
      <c r="D1942" s="303">
        <v>40</v>
      </c>
      <c r="E1942" s="309" t="s">
        <v>1568</v>
      </c>
      <c r="F1942" s="314" t="s">
        <v>3291</v>
      </c>
      <c r="G1942" s="390">
        <v>44783</v>
      </c>
      <c r="H1942" s="345" t="s">
        <v>7</v>
      </c>
      <c r="I1942" s="4" t="s">
        <v>99</v>
      </c>
      <c r="J1942" s="278" t="s">
        <v>1455</v>
      </c>
      <c r="K1942" s="282">
        <f t="shared" si="21"/>
        <v>8</v>
      </c>
      <c r="L1942" s="278">
        <f t="shared" si="22"/>
        <v>2022</v>
      </c>
      <c r="M1942" s="282">
        <f t="shared" ca="1" si="25"/>
        <v>2</v>
      </c>
      <c r="N1942" s="282">
        <f>MONTH(Таблица10[[#This Row],[Дата погрузки]])</f>
        <v>8</v>
      </c>
      <c r="O1942" s="278" t="str">
        <f>Таблица10[[#This Row],[плательщик ЖД тариф]]</f>
        <v>ТрансКонтейнер</v>
      </c>
      <c r="P1942" s="278"/>
      <c r="Q1942" s="278"/>
      <c r="R1942" s="278"/>
      <c r="S1942" s="278"/>
      <c r="T1942" s="278"/>
      <c r="U1942" s="278"/>
      <c r="V1942" s="278"/>
      <c r="W1942" s="278"/>
      <c r="X1942" s="278"/>
      <c r="Y1942" s="278"/>
      <c r="Z1942" s="278"/>
    </row>
    <row r="1943" spans="1:26" ht="13.2">
      <c r="A1943" s="379" t="s">
        <v>1497</v>
      </c>
      <c r="B1943" s="301">
        <v>44781</v>
      </c>
      <c r="C1943" s="389" t="s">
        <v>3578</v>
      </c>
      <c r="D1943" s="303">
        <v>40</v>
      </c>
      <c r="E1943" s="309" t="s">
        <v>1568</v>
      </c>
      <c r="F1943" s="314" t="s">
        <v>3332</v>
      </c>
      <c r="G1943" s="390">
        <v>44783</v>
      </c>
      <c r="H1943" s="345" t="s">
        <v>7</v>
      </c>
      <c r="I1943" s="4" t="s">
        <v>99</v>
      </c>
      <c r="J1943" s="278" t="s">
        <v>1455</v>
      </c>
      <c r="K1943" s="282">
        <f t="shared" si="21"/>
        <v>8</v>
      </c>
      <c r="L1943" s="278">
        <f t="shared" si="22"/>
        <v>2022</v>
      </c>
      <c r="M1943" s="282">
        <f t="shared" ca="1" si="25"/>
        <v>2</v>
      </c>
      <c r="N1943" s="282">
        <f>MONTH(Таблица10[[#This Row],[Дата погрузки]])</f>
        <v>8</v>
      </c>
      <c r="O1943" s="278" t="str">
        <f>Таблица10[[#This Row],[плательщик ЖД тариф]]</f>
        <v>ТрансКонтейнер</v>
      </c>
      <c r="P1943" s="278"/>
      <c r="Q1943" s="278"/>
      <c r="R1943" s="278"/>
      <c r="S1943" s="278"/>
      <c r="T1943" s="278"/>
      <c r="U1943" s="278"/>
      <c r="V1943" s="278"/>
      <c r="W1943" s="278"/>
      <c r="X1943" s="278"/>
      <c r="Y1943" s="278"/>
      <c r="Z1943" s="278"/>
    </row>
    <row r="1944" spans="1:26" ht="13.2">
      <c r="A1944" s="337" t="s">
        <v>1789</v>
      </c>
      <c r="B1944" s="301">
        <v>44782</v>
      </c>
      <c r="C1944" s="329" t="s">
        <v>3579</v>
      </c>
      <c r="D1944" s="303">
        <v>40</v>
      </c>
      <c r="E1944" s="309" t="s">
        <v>3557</v>
      </c>
      <c r="F1944" s="314" t="s">
        <v>3282</v>
      </c>
      <c r="G1944" s="376">
        <v>44787</v>
      </c>
      <c r="H1944" s="345" t="s">
        <v>7</v>
      </c>
      <c r="I1944" s="4" t="s">
        <v>99</v>
      </c>
      <c r="J1944" s="278" t="s">
        <v>1455</v>
      </c>
      <c r="K1944" s="282">
        <f t="shared" si="21"/>
        <v>8</v>
      </c>
      <c r="L1944" s="278">
        <f t="shared" si="22"/>
        <v>2022</v>
      </c>
      <c r="M1944" s="282">
        <f t="shared" ca="1" si="25"/>
        <v>5</v>
      </c>
      <c r="N1944" s="282">
        <f>MONTH(Таблица10[[#This Row],[Дата погрузки]])</f>
        <v>8</v>
      </c>
      <c r="O1944" s="278" t="str">
        <f>Таблица10[[#This Row],[плательщик ЖД тариф]]</f>
        <v>ТрансКонтейнер</v>
      </c>
      <c r="P1944" s="278"/>
      <c r="Q1944" s="278"/>
      <c r="R1944" s="278"/>
      <c r="S1944" s="278"/>
      <c r="T1944" s="278"/>
      <c r="U1944" s="278"/>
      <c r="V1944" s="278"/>
      <c r="W1944" s="278"/>
      <c r="X1944" s="278"/>
      <c r="Y1944" s="278"/>
      <c r="Z1944" s="278"/>
    </row>
    <row r="1945" spans="1:26" ht="13.2">
      <c r="A1945" s="375" t="s">
        <v>1589</v>
      </c>
      <c r="B1945" s="301">
        <v>44782</v>
      </c>
      <c r="C1945" s="330" t="s">
        <v>3580</v>
      </c>
      <c r="D1945" s="303">
        <v>40</v>
      </c>
      <c r="E1945" s="309" t="s">
        <v>32</v>
      </c>
      <c r="F1945" s="304" t="s">
        <v>3278</v>
      </c>
      <c r="G1945" s="376">
        <v>44787</v>
      </c>
      <c r="H1945" s="345" t="s">
        <v>7</v>
      </c>
      <c r="I1945" s="4" t="s">
        <v>99</v>
      </c>
      <c r="J1945" s="278" t="s">
        <v>1455</v>
      </c>
      <c r="K1945" s="282">
        <f t="shared" si="21"/>
        <v>8</v>
      </c>
      <c r="L1945" s="278">
        <f t="shared" si="22"/>
        <v>2022</v>
      </c>
      <c r="M1945" s="282">
        <f t="shared" ca="1" si="25"/>
        <v>5</v>
      </c>
      <c r="N1945" s="282">
        <f>MONTH(Таблица10[[#This Row],[Дата погрузки]])</f>
        <v>8</v>
      </c>
      <c r="O1945" s="278" t="str">
        <f>Таблица10[[#This Row],[плательщик ЖД тариф]]</f>
        <v>ТрансКонтейнер</v>
      </c>
      <c r="P1945" s="278"/>
      <c r="Q1945" s="278"/>
      <c r="R1945" s="278"/>
      <c r="S1945" s="278"/>
      <c r="T1945" s="278"/>
      <c r="U1945" s="278"/>
      <c r="V1945" s="278"/>
      <c r="W1945" s="278"/>
      <c r="X1945" s="278"/>
      <c r="Y1945" s="278"/>
      <c r="Z1945" s="278"/>
    </row>
    <row r="1946" spans="1:26" ht="13.2">
      <c r="A1946" s="329" t="s">
        <v>1466</v>
      </c>
      <c r="B1946" s="301">
        <v>44782</v>
      </c>
      <c r="C1946" s="329" t="s">
        <v>3581</v>
      </c>
      <c r="D1946" s="303">
        <v>40</v>
      </c>
      <c r="E1946" s="309" t="s">
        <v>1568</v>
      </c>
      <c r="F1946" s="314"/>
      <c r="G1946" s="376">
        <v>44787</v>
      </c>
      <c r="H1946" s="345" t="s">
        <v>7</v>
      </c>
      <c r="I1946" s="4" t="s">
        <v>99</v>
      </c>
      <c r="J1946" s="278" t="s">
        <v>1455</v>
      </c>
      <c r="K1946" s="282">
        <f t="shared" si="21"/>
        <v>8</v>
      </c>
      <c r="L1946" s="278">
        <f t="shared" si="22"/>
        <v>2022</v>
      </c>
      <c r="M1946" s="282">
        <f t="shared" ca="1" si="25"/>
        <v>5</v>
      </c>
      <c r="N1946" s="282">
        <f>MONTH(Таблица10[[#This Row],[Дата погрузки]])</f>
        <v>8</v>
      </c>
      <c r="O1946" s="278" t="str">
        <f>Таблица10[[#This Row],[плательщик ЖД тариф]]</f>
        <v>ТрансКонтейнер</v>
      </c>
      <c r="P1946" s="278"/>
      <c r="Q1946" s="278"/>
      <c r="R1946" s="278"/>
      <c r="S1946" s="278"/>
      <c r="T1946" s="278"/>
      <c r="U1946" s="278"/>
      <c r="V1946" s="278"/>
      <c r="W1946" s="278"/>
      <c r="X1946" s="278"/>
      <c r="Y1946" s="278"/>
      <c r="Z1946" s="278"/>
    </row>
    <row r="1947" spans="1:26" ht="13.2">
      <c r="A1947" s="380" t="s">
        <v>1456</v>
      </c>
      <c r="B1947" s="301">
        <v>44783</v>
      </c>
      <c r="C1947" s="323" t="s">
        <v>3582</v>
      </c>
      <c r="D1947" s="303">
        <v>40</v>
      </c>
      <c r="E1947" s="309" t="s">
        <v>1706</v>
      </c>
      <c r="F1947" s="314" t="s">
        <v>3295</v>
      </c>
      <c r="G1947" s="369">
        <v>44788</v>
      </c>
      <c r="H1947" s="345" t="s">
        <v>7</v>
      </c>
      <c r="I1947" s="4" t="s">
        <v>99</v>
      </c>
      <c r="J1947" s="278" t="s">
        <v>1455</v>
      </c>
      <c r="K1947" s="282">
        <f t="shared" si="21"/>
        <v>8</v>
      </c>
      <c r="L1947" s="278">
        <f t="shared" si="22"/>
        <v>2022</v>
      </c>
      <c r="M1947" s="282">
        <f t="shared" ca="1" si="25"/>
        <v>5</v>
      </c>
      <c r="N1947" s="282">
        <f>MONTH(Таблица10[[#This Row],[Дата погрузки]])</f>
        <v>8</v>
      </c>
      <c r="O1947" s="278" t="str">
        <f>Таблица10[[#This Row],[плательщик ЖД тариф]]</f>
        <v>ТрансКонтейнер</v>
      </c>
      <c r="P1947" s="278"/>
      <c r="Q1947" s="278"/>
      <c r="R1947" s="278"/>
      <c r="S1947" s="278"/>
      <c r="T1947" s="278"/>
      <c r="U1947" s="278"/>
      <c r="V1947" s="278"/>
      <c r="W1947" s="278"/>
      <c r="X1947" s="278"/>
      <c r="Y1947" s="278"/>
      <c r="Z1947" s="278"/>
    </row>
    <row r="1948" spans="1:26" ht="13.2">
      <c r="A1948" s="375" t="s">
        <v>1589</v>
      </c>
      <c r="B1948" s="301">
        <v>44783</v>
      </c>
      <c r="C1948" s="319" t="s">
        <v>3583</v>
      </c>
      <c r="D1948" s="303">
        <v>40</v>
      </c>
      <c r="E1948" s="309" t="s">
        <v>3385</v>
      </c>
      <c r="F1948" s="304" t="s">
        <v>3278</v>
      </c>
      <c r="G1948" s="369">
        <v>44788</v>
      </c>
      <c r="H1948" s="345" t="s">
        <v>7</v>
      </c>
      <c r="I1948" s="4" t="s">
        <v>99</v>
      </c>
      <c r="J1948" s="278" t="s">
        <v>1455</v>
      </c>
      <c r="K1948" s="282">
        <f t="shared" si="21"/>
        <v>8</v>
      </c>
      <c r="L1948" s="278">
        <f t="shared" si="22"/>
        <v>2022</v>
      </c>
      <c r="M1948" s="282">
        <f t="shared" ca="1" si="25"/>
        <v>5</v>
      </c>
      <c r="N1948" s="282">
        <f>MONTH(Таблица10[[#This Row],[Дата погрузки]])</f>
        <v>8</v>
      </c>
      <c r="O1948" s="278" t="str">
        <f>Таблица10[[#This Row],[плательщик ЖД тариф]]</f>
        <v>ТрансКонтейнер</v>
      </c>
      <c r="P1948" s="278"/>
      <c r="Q1948" s="278"/>
      <c r="R1948" s="278"/>
      <c r="S1948" s="278"/>
      <c r="T1948" s="278"/>
      <c r="U1948" s="278"/>
      <c r="V1948" s="278"/>
      <c r="W1948" s="278"/>
      <c r="X1948" s="278"/>
      <c r="Y1948" s="278"/>
      <c r="Z1948" s="278"/>
    </row>
    <row r="1949" spans="1:26" ht="13.2">
      <c r="A1949" s="375" t="s">
        <v>1589</v>
      </c>
      <c r="B1949" s="301">
        <v>44783</v>
      </c>
      <c r="C1949" s="323" t="s">
        <v>3584</v>
      </c>
      <c r="D1949" s="303">
        <v>40</v>
      </c>
      <c r="E1949" s="309" t="s">
        <v>3401</v>
      </c>
      <c r="F1949" s="304" t="s">
        <v>3271</v>
      </c>
      <c r="G1949" s="369">
        <v>44788</v>
      </c>
      <c r="H1949" s="345" t="s">
        <v>7</v>
      </c>
      <c r="I1949" s="4" t="s">
        <v>99</v>
      </c>
      <c r="J1949" s="278" t="s">
        <v>1455</v>
      </c>
      <c r="K1949" s="282">
        <f t="shared" si="21"/>
        <v>8</v>
      </c>
      <c r="L1949" s="278">
        <f t="shared" si="22"/>
        <v>2022</v>
      </c>
      <c r="M1949" s="282">
        <f t="shared" ca="1" si="25"/>
        <v>5</v>
      </c>
      <c r="N1949" s="282">
        <f>MONTH(Таблица10[[#This Row],[Дата погрузки]])</f>
        <v>8</v>
      </c>
      <c r="O1949" s="278" t="str">
        <f>Таблица10[[#This Row],[плательщик ЖД тариф]]</f>
        <v>ТрансКонтейнер</v>
      </c>
      <c r="P1949" s="278"/>
      <c r="Q1949" s="278"/>
      <c r="R1949" s="278"/>
      <c r="S1949" s="278"/>
      <c r="T1949" s="278"/>
      <c r="U1949" s="278"/>
      <c r="V1949" s="278"/>
      <c r="W1949" s="278"/>
      <c r="X1949" s="278"/>
      <c r="Y1949" s="278"/>
      <c r="Z1949" s="278"/>
    </row>
    <row r="1950" spans="1:26" ht="13.2">
      <c r="A1950" s="379" t="s">
        <v>1452</v>
      </c>
      <c r="B1950" s="301">
        <v>44783</v>
      </c>
      <c r="C1950" s="323" t="s">
        <v>3585</v>
      </c>
      <c r="D1950" s="303">
        <v>40</v>
      </c>
      <c r="E1950" s="309" t="s">
        <v>3586</v>
      </c>
      <c r="F1950" s="314" t="s">
        <v>3271</v>
      </c>
      <c r="G1950" s="369">
        <v>44788</v>
      </c>
      <c r="H1950" s="345" t="s">
        <v>7</v>
      </c>
      <c r="I1950" s="4" t="s">
        <v>99</v>
      </c>
      <c r="J1950" s="278" t="s">
        <v>1455</v>
      </c>
      <c r="K1950" s="282">
        <f t="shared" si="21"/>
        <v>8</v>
      </c>
      <c r="L1950" s="278">
        <f t="shared" si="22"/>
        <v>2022</v>
      </c>
      <c r="M1950" s="282">
        <f t="shared" ca="1" si="25"/>
        <v>5</v>
      </c>
      <c r="N1950" s="282">
        <f>MONTH(Таблица10[[#This Row],[Дата погрузки]])</f>
        <v>8</v>
      </c>
      <c r="O1950" s="278" t="str">
        <f>Таблица10[[#This Row],[плательщик ЖД тариф]]</f>
        <v>ТрансКонтейнер</v>
      </c>
      <c r="P1950" s="278"/>
      <c r="Q1950" s="278"/>
      <c r="R1950" s="278"/>
      <c r="S1950" s="278"/>
      <c r="T1950" s="278"/>
      <c r="U1950" s="278"/>
      <c r="V1950" s="278"/>
      <c r="W1950" s="278"/>
      <c r="X1950" s="278"/>
      <c r="Y1950" s="278"/>
      <c r="Z1950" s="278"/>
    </row>
    <row r="1951" spans="1:26" ht="13.2">
      <c r="A1951" s="329" t="s">
        <v>1466</v>
      </c>
      <c r="B1951" s="301">
        <v>44783</v>
      </c>
      <c r="C1951" s="323" t="s">
        <v>3587</v>
      </c>
      <c r="D1951" s="303">
        <v>40</v>
      </c>
      <c r="E1951" s="309" t="s">
        <v>3409</v>
      </c>
      <c r="F1951" s="314"/>
      <c r="G1951" s="369">
        <v>44788</v>
      </c>
      <c r="H1951" s="345" t="s">
        <v>7</v>
      </c>
      <c r="I1951" s="4" t="s">
        <v>99</v>
      </c>
      <c r="J1951" s="278" t="s">
        <v>1455</v>
      </c>
      <c r="K1951" s="282">
        <f t="shared" si="21"/>
        <v>8</v>
      </c>
      <c r="L1951" s="278">
        <f t="shared" si="22"/>
        <v>2022</v>
      </c>
      <c r="M1951" s="282">
        <f t="shared" ca="1" si="25"/>
        <v>5</v>
      </c>
      <c r="N1951" s="282">
        <f>MONTH(Таблица10[[#This Row],[Дата погрузки]])</f>
        <v>8</v>
      </c>
      <c r="O1951" s="278" t="str">
        <f>Таблица10[[#This Row],[плательщик ЖД тариф]]</f>
        <v>ТрансКонтейнер</v>
      </c>
      <c r="P1951" s="278"/>
      <c r="Q1951" s="278"/>
      <c r="R1951" s="278"/>
      <c r="S1951" s="278"/>
      <c r="T1951" s="278"/>
      <c r="U1951" s="278"/>
      <c r="V1951" s="278"/>
      <c r="W1951" s="278"/>
      <c r="X1951" s="278"/>
      <c r="Y1951" s="278"/>
      <c r="Z1951" s="278"/>
    </row>
    <row r="1952" spans="1:26" ht="13.2">
      <c r="A1952" s="329" t="s">
        <v>1466</v>
      </c>
      <c r="B1952" s="301">
        <v>44783</v>
      </c>
      <c r="C1952" s="323" t="s">
        <v>3588</v>
      </c>
      <c r="D1952" s="303">
        <v>40</v>
      </c>
      <c r="E1952" s="309" t="s">
        <v>3409</v>
      </c>
      <c r="F1952" s="314"/>
      <c r="G1952" s="369">
        <v>44788</v>
      </c>
      <c r="H1952" s="345" t="s">
        <v>7</v>
      </c>
      <c r="I1952" s="4" t="s">
        <v>99</v>
      </c>
      <c r="J1952" s="278" t="s">
        <v>1455</v>
      </c>
      <c r="K1952" s="282">
        <f t="shared" si="21"/>
        <v>8</v>
      </c>
      <c r="L1952" s="278">
        <f t="shared" si="22"/>
        <v>2022</v>
      </c>
      <c r="M1952" s="282">
        <f t="shared" ca="1" si="25"/>
        <v>5</v>
      </c>
      <c r="N1952" s="282">
        <f>MONTH(Таблица10[[#This Row],[Дата погрузки]])</f>
        <v>8</v>
      </c>
      <c r="O1952" s="278" t="str">
        <f>Таблица10[[#This Row],[плательщик ЖД тариф]]</f>
        <v>ТрансКонтейнер</v>
      </c>
      <c r="P1952" s="278"/>
      <c r="Q1952" s="278"/>
      <c r="R1952" s="278"/>
      <c r="S1952" s="278"/>
      <c r="T1952" s="278"/>
      <c r="U1952" s="278"/>
      <c r="V1952" s="278"/>
      <c r="W1952" s="278"/>
      <c r="X1952" s="278"/>
      <c r="Y1952" s="278"/>
      <c r="Z1952" s="278"/>
    </row>
    <row r="1953" spans="1:26" ht="13.2">
      <c r="A1953" s="329" t="s">
        <v>1466</v>
      </c>
      <c r="B1953" s="301">
        <v>44783</v>
      </c>
      <c r="C1953" s="323" t="s">
        <v>3589</v>
      </c>
      <c r="D1953" s="303">
        <v>40</v>
      </c>
      <c r="E1953" s="309" t="s">
        <v>3409</v>
      </c>
      <c r="F1953" s="314"/>
      <c r="G1953" s="369">
        <v>44788</v>
      </c>
      <c r="H1953" s="345" t="s">
        <v>7</v>
      </c>
      <c r="I1953" s="4" t="s">
        <v>99</v>
      </c>
      <c r="J1953" s="278" t="s">
        <v>1455</v>
      </c>
      <c r="K1953" s="282">
        <f t="shared" si="21"/>
        <v>8</v>
      </c>
      <c r="L1953" s="278">
        <f t="shared" si="22"/>
        <v>2022</v>
      </c>
      <c r="M1953" s="282">
        <f t="shared" ca="1" si="25"/>
        <v>5</v>
      </c>
      <c r="N1953" s="282">
        <f>MONTH(Таблица10[[#This Row],[Дата погрузки]])</f>
        <v>8</v>
      </c>
      <c r="O1953" s="278" t="str">
        <f>Таблица10[[#This Row],[плательщик ЖД тариф]]</f>
        <v>ТрансКонтейнер</v>
      </c>
      <c r="P1953" s="278"/>
      <c r="Q1953" s="278"/>
      <c r="R1953" s="278"/>
      <c r="S1953" s="278"/>
      <c r="T1953" s="278"/>
      <c r="U1953" s="278"/>
      <c r="V1953" s="278"/>
      <c r="W1953" s="278"/>
      <c r="X1953" s="278"/>
      <c r="Y1953" s="278"/>
      <c r="Z1953" s="278"/>
    </row>
    <row r="1954" spans="1:26" ht="13.2">
      <c r="A1954" s="380" t="s">
        <v>1456</v>
      </c>
      <c r="B1954" s="301">
        <v>44783</v>
      </c>
      <c r="C1954" s="323" t="s">
        <v>3590</v>
      </c>
      <c r="D1954" s="303">
        <v>40</v>
      </c>
      <c r="E1954" s="309" t="s">
        <v>3385</v>
      </c>
      <c r="F1954" s="314" t="s">
        <v>3291</v>
      </c>
      <c r="G1954" s="369">
        <v>44788</v>
      </c>
      <c r="H1954" s="345" t="s">
        <v>7</v>
      </c>
      <c r="I1954" s="4" t="s">
        <v>99</v>
      </c>
      <c r="J1954" s="278" t="s">
        <v>1455</v>
      </c>
      <c r="K1954" s="282">
        <f t="shared" si="21"/>
        <v>8</v>
      </c>
      <c r="L1954" s="278">
        <f t="shared" si="22"/>
        <v>2022</v>
      </c>
      <c r="M1954" s="282">
        <f t="shared" ca="1" si="25"/>
        <v>5</v>
      </c>
      <c r="N1954" s="282">
        <f>MONTH(Таблица10[[#This Row],[Дата погрузки]])</f>
        <v>8</v>
      </c>
      <c r="O1954" s="278" t="str">
        <f>Таблица10[[#This Row],[плательщик ЖД тариф]]</f>
        <v>ТрансКонтейнер</v>
      </c>
      <c r="P1954" s="278"/>
      <c r="Q1954" s="278"/>
      <c r="R1954" s="278"/>
      <c r="S1954" s="278"/>
      <c r="T1954" s="278"/>
      <c r="U1954" s="278"/>
      <c r="V1954" s="278"/>
      <c r="W1954" s="278"/>
      <c r="X1954" s="278"/>
      <c r="Y1954" s="278"/>
      <c r="Z1954" s="278"/>
    </row>
    <row r="1955" spans="1:26" ht="13.2">
      <c r="A1955" s="329" t="s">
        <v>1466</v>
      </c>
      <c r="B1955" s="301">
        <v>44784</v>
      </c>
      <c r="C1955" s="323" t="s">
        <v>3591</v>
      </c>
      <c r="D1955" s="303">
        <v>40</v>
      </c>
      <c r="E1955" s="309" t="s">
        <v>3385</v>
      </c>
      <c r="F1955" s="314"/>
      <c r="G1955" s="369">
        <v>44788</v>
      </c>
      <c r="H1955" s="345" t="s">
        <v>7</v>
      </c>
      <c r="I1955" s="4" t="s">
        <v>99</v>
      </c>
      <c r="J1955" s="278" t="s">
        <v>1455</v>
      </c>
      <c r="K1955" s="282">
        <f t="shared" si="21"/>
        <v>8</v>
      </c>
      <c r="L1955" s="278">
        <f t="shared" si="22"/>
        <v>2022</v>
      </c>
      <c r="M1955" s="282">
        <f t="shared" ca="1" si="25"/>
        <v>4</v>
      </c>
      <c r="N1955" s="282">
        <f>MONTH(Таблица10[[#This Row],[Дата погрузки]])</f>
        <v>8</v>
      </c>
      <c r="O1955" s="278" t="str">
        <f>Таблица10[[#This Row],[плательщик ЖД тариф]]</f>
        <v>ТрансКонтейнер</v>
      </c>
      <c r="P1955" s="278"/>
      <c r="Q1955" s="278"/>
      <c r="R1955" s="278"/>
      <c r="S1955" s="278"/>
      <c r="T1955" s="278"/>
      <c r="U1955" s="278"/>
      <c r="V1955" s="278"/>
      <c r="W1955" s="278"/>
      <c r="X1955" s="278"/>
      <c r="Y1955" s="278"/>
      <c r="Z1955" s="278"/>
    </row>
    <row r="1956" spans="1:26" ht="13.2">
      <c r="A1956" s="329" t="s">
        <v>1466</v>
      </c>
      <c r="B1956" s="301">
        <v>44784</v>
      </c>
      <c r="C1956" s="394" t="s">
        <v>3592</v>
      </c>
      <c r="D1956" s="303">
        <v>40</v>
      </c>
      <c r="E1956" s="309" t="s">
        <v>3385</v>
      </c>
      <c r="F1956" s="314"/>
      <c r="G1956" s="395">
        <v>44788</v>
      </c>
      <c r="H1956" s="345" t="s">
        <v>7</v>
      </c>
      <c r="I1956" s="4" t="s">
        <v>99</v>
      </c>
      <c r="J1956" s="278" t="s">
        <v>1455</v>
      </c>
      <c r="K1956" s="282">
        <f t="shared" si="21"/>
        <v>8</v>
      </c>
      <c r="L1956" s="278">
        <f t="shared" si="22"/>
        <v>2022</v>
      </c>
      <c r="M1956" s="282">
        <f t="shared" ca="1" si="25"/>
        <v>4</v>
      </c>
      <c r="N1956" s="282">
        <f>MONTH(Таблица10[[#This Row],[Дата погрузки]])</f>
        <v>8</v>
      </c>
      <c r="O1956" s="278" t="str">
        <f>Таблица10[[#This Row],[плательщик ЖД тариф]]</f>
        <v>ТрансКонтейнер</v>
      </c>
      <c r="P1956" s="278"/>
      <c r="Q1956" s="278"/>
      <c r="R1956" s="278"/>
      <c r="S1956" s="278"/>
      <c r="T1956" s="278"/>
      <c r="U1956" s="278"/>
      <c r="V1956" s="278"/>
      <c r="W1956" s="278"/>
      <c r="X1956" s="278"/>
      <c r="Y1956" s="278"/>
      <c r="Z1956" s="278"/>
    </row>
    <row r="1957" spans="1:26" ht="13.2">
      <c r="A1957" s="337" t="s">
        <v>1789</v>
      </c>
      <c r="B1957" s="301">
        <v>44784</v>
      </c>
      <c r="C1957" s="394" t="s">
        <v>3593</v>
      </c>
      <c r="D1957" s="303">
        <v>40</v>
      </c>
      <c r="E1957" s="309" t="s">
        <v>1487</v>
      </c>
      <c r="F1957" s="314" t="s">
        <v>3282</v>
      </c>
      <c r="G1957" s="395">
        <v>44788</v>
      </c>
      <c r="H1957" s="345" t="s">
        <v>7</v>
      </c>
      <c r="I1957" s="4" t="s">
        <v>99</v>
      </c>
      <c r="J1957" s="278" t="s">
        <v>1455</v>
      </c>
      <c r="K1957" s="282">
        <f t="shared" si="21"/>
        <v>8</v>
      </c>
      <c r="L1957" s="278">
        <f t="shared" si="22"/>
        <v>2022</v>
      </c>
      <c r="M1957" s="282">
        <f t="shared" ca="1" si="25"/>
        <v>4</v>
      </c>
      <c r="N1957" s="282">
        <f>MONTH(Таблица10[[#This Row],[Дата погрузки]])</f>
        <v>8</v>
      </c>
      <c r="O1957" s="278" t="str">
        <f>Таблица10[[#This Row],[плательщик ЖД тариф]]</f>
        <v>ТрансКонтейнер</v>
      </c>
      <c r="P1957" s="278"/>
      <c r="Q1957" s="278"/>
      <c r="R1957" s="278"/>
      <c r="S1957" s="278"/>
      <c r="T1957" s="278"/>
      <c r="U1957" s="278"/>
      <c r="V1957" s="278"/>
      <c r="W1957" s="278"/>
      <c r="X1957" s="278"/>
      <c r="Y1957" s="278"/>
      <c r="Z1957" s="278"/>
    </row>
    <row r="1958" spans="1:26" ht="13.2">
      <c r="A1958" s="380" t="s">
        <v>1456</v>
      </c>
      <c r="B1958" s="301">
        <v>44784</v>
      </c>
      <c r="C1958" s="396" t="s">
        <v>3594</v>
      </c>
      <c r="D1958" s="303">
        <v>40</v>
      </c>
      <c r="E1958" s="309" t="s">
        <v>1487</v>
      </c>
      <c r="F1958" s="314" t="s">
        <v>3268</v>
      </c>
      <c r="G1958" s="395">
        <v>44788</v>
      </c>
      <c r="H1958" s="345" t="s">
        <v>7</v>
      </c>
      <c r="I1958" s="4" t="s">
        <v>99</v>
      </c>
      <c r="J1958" s="278" t="s">
        <v>1455</v>
      </c>
      <c r="K1958" s="282">
        <f t="shared" si="21"/>
        <v>8</v>
      </c>
      <c r="L1958" s="278">
        <f t="shared" si="22"/>
        <v>2022</v>
      </c>
      <c r="M1958" s="282">
        <f t="shared" ca="1" si="25"/>
        <v>4</v>
      </c>
      <c r="N1958" s="282">
        <f>MONTH(Таблица10[[#This Row],[Дата погрузки]])</f>
        <v>8</v>
      </c>
      <c r="O1958" s="278" t="str">
        <f>Таблица10[[#This Row],[плательщик ЖД тариф]]</f>
        <v>ТрансКонтейнер</v>
      </c>
      <c r="P1958" s="278"/>
      <c r="Q1958" s="278"/>
      <c r="R1958" s="278"/>
      <c r="S1958" s="278"/>
      <c r="T1958" s="278"/>
      <c r="U1958" s="278"/>
      <c r="V1958" s="278"/>
      <c r="W1958" s="278"/>
      <c r="X1958" s="278"/>
      <c r="Y1958" s="278"/>
      <c r="Z1958" s="278"/>
    </row>
    <row r="1959" spans="1:26" ht="13.2">
      <c r="A1959" s="380" t="s">
        <v>1456</v>
      </c>
      <c r="B1959" s="301">
        <v>44784</v>
      </c>
      <c r="C1959" s="396" t="s">
        <v>3595</v>
      </c>
      <c r="D1959" s="303">
        <v>40</v>
      </c>
      <c r="E1959" s="309" t="s">
        <v>1487</v>
      </c>
      <c r="F1959" s="314" t="s">
        <v>3268</v>
      </c>
      <c r="G1959" s="395">
        <v>44788</v>
      </c>
      <c r="H1959" s="345" t="s">
        <v>7</v>
      </c>
      <c r="I1959" s="4" t="s">
        <v>99</v>
      </c>
      <c r="J1959" s="278" t="s">
        <v>1455</v>
      </c>
      <c r="K1959" s="282">
        <f t="shared" si="21"/>
        <v>8</v>
      </c>
      <c r="L1959" s="278">
        <f t="shared" si="22"/>
        <v>2022</v>
      </c>
      <c r="M1959" s="282">
        <f t="shared" ca="1" si="25"/>
        <v>4</v>
      </c>
      <c r="N1959" s="282">
        <f>MONTH(Таблица10[[#This Row],[Дата погрузки]])</f>
        <v>8</v>
      </c>
      <c r="O1959" s="278" t="str">
        <f>Таблица10[[#This Row],[плательщик ЖД тариф]]</f>
        <v>ТрансКонтейнер</v>
      </c>
      <c r="P1959" s="278"/>
      <c r="Q1959" s="278"/>
      <c r="R1959" s="278"/>
      <c r="S1959" s="278"/>
      <c r="T1959" s="278"/>
      <c r="U1959" s="278"/>
      <c r="V1959" s="278"/>
      <c r="W1959" s="278"/>
      <c r="X1959" s="278"/>
      <c r="Y1959" s="278"/>
      <c r="Z1959" s="278"/>
    </row>
    <row r="1960" spans="1:26" ht="13.2">
      <c r="A1960" s="375" t="s">
        <v>1589</v>
      </c>
      <c r="B1960" s="301">
        <v>44785</v>
      </c>
      <c r="C1960" s="394" t="s">
        <v>3596</v>
      </c>
      <c r="D1960" s="303">
        <v>40</v>
      </c>
      <c r="E1960" s="309" t="s">
        <v>1568</v>
      </c>
      <c r="F1960" s="304" t="s">
        <v>3278</v>
      </c>
      <c r="G1960" s="395">
        <v>44788</v>
      </c>
      <c r="H1960" s="345" t="s">
        <v>7</v>
      </c>
      <c r="I1960" s="4" t="s">
        <v>99</v>
      </c>
      <c r="J1960" s="278" t="s">
        <v>1455</v>
      </c>
      <c r="K1960" s="282">
        <f t="shared" si="21"/>
        <v>8</v>
      </c>
      <c r="L1960" s="278">
        <f t="shared" si="22"/>
        <v>2022</v>
      </c>
      <c r="M1960" s="282">
        <f t="shared" ca="1" si="25"/>
        <v>3</v>
      </c>
      <c r="N1960" s="282">
        <f>MONTH(Таблица10[[#This Row],[Дата погрузки]])</f>
        <v>8</v>
      </c>
      <c r="O1960" s="278" t="str">
        <f>Таблица10[[#This Row],[плательщик ЖД тариф]]</f>
        <v>ТрансКонтейнер</v>
      </c>
      <c r="P1960" s="278"/>
      <c r="Q1960" s="278"/>
      <c r="R1960" s="278"/>
      <c r="S1960" s="278"/>
      <c r="T1960" s="278"/>
      <c r="U1960" s="278"/>
      <c r="V1960" s="278"/>
      <c r="W1960" s="278"/>
      <c r="X1960" s="278"/>
      <c r="Y1960" s="278"/>
      <c r="Z1960" s="278"/>
    </row>
    <row r="1961" spans="1:26" ht="13.2">
      <c r="A1961" s="375" t="s">
        <v>1589</v>
      </c>
      <c r="B1961" s="301">
        <v>44785</v>
      </c>
      <c r="C1961" s="394" t="s">
        <v>3597</v>
      </c>
      <c r="D1961" s="303">
        <v>40</v>
      </c>
      <c r="E1961" s="309" t="s">
        <v>2158</v>
      </c>
      <c r="F1961" s="304" t="s">
        <v>3271</v>
      </c>
      <c r="G1961" s="395">
        <v>44788</v>
      </c>
      <c r="H1961" s="345" t="s">
        <v>7</v>
      </c>
      <c r="I1961" s="4" t="s">
        <v>99</v>
      </c>
      <c r="J1961" s="278" t="s">
        <v>1455</v>
      </c>
      <c r="K1961" s="282">
        <f t="shared" si="21"/>
        <v>8</v>
      </c>
      <c r="L1961" s="278">
        <f t="shared" si="22"/>
        <v>2022</v>
      </c>
      <c r="M1961" s="282">
        <f t="shared" ca="1" si="25"/>
        <v>3</v>
      </c>
      <c r="N1961" s="282">
        <f>MONTH(Таблица10[[#This Row],[Дата погрузки]])</f>
        <v>8</v>
      </c>
      <c r="O1961" s="278" t="str">
        <f>Таблица10[[#This Row],[плательщик ЖД тариф]]</f>
        <v>ТрансКонтейнер</v>
      </c>
      <c r="P1961" s="278"/>
      <c r="Q1961" s="278"/>
      <c r="R1961" s="278"/>
      <c r="S1961" s="278"/>
      <c r="T1961" s="278"/>
      <c r="U1961" s="278"/>
      <c r="V1961" s="278"/>
      <c r="W1961" s="278"/>
      <c r="X1961" s="278"/>
      <c r="Y1961" s="278"/>
      <c r="Z1961" s="278"/>
    </row>
    <row r="1962" spans="1:26" ht="13.2">
      <c r="A1962" s="329" t="s">
        <v>1466</v>
      </c>
      <c r="B1962" s="301">
        <v>44785</v>
      </c>
      <c r="C1962" s="394" t="s">
        <v>3598</v>
      </c>
      <c r="D1962" s="303">
        <v>40</v>
      </c>
      <c r="E1962" s="309" t="s">
        <v>2158</v>
      </c>
      <c r="F1962" s="314"/>
      <c r="G1962" s="395">
        <v>44788</v>
      </c>
      <c r="H1962" s="345" t="s">
        <v>7</v>
      </c>
      <c r="I1962" s="4" t="s">
        <v>99</v>
      </c>
      <c r="J1962" s="278" t="s">
        <v>1455</v>
      </c>
      <c r="K1962" s="282">
        <f t="shared" si="21"/>
        <v>8</v>
      </c>
      <c r="L1962" s="278">
        <f t="shared" si="22"/>
        <v>2022</v>
      </c>
      <c r="M1962" s="282">
        <f t="shared" ca="1" si="25"/>
        <v>3</v>
      </c>
      <c r="N1962" s="282">
        <f>MONTH(Таблица10[[#This Row],[Дата погрузки]])</f>
        <v>8</v>
      </c>
      <c r="O1962" s="278" t="str">
        <f>Таблица10[[#This Row],[плательщик ЖД тариф]]</f>
        <v>ТрансКонтейнер</v>
      </c>
      <c r="P1962" s="278"/>
      <c r="Q1962" s="278"/>
      <c r="R1962" s="278"/>
      <c r="S1962" s="278"/>
      <c r="T1962" s="278"/>
      <c r="U1962" s="278"/>
      <c r="V1962" s="278"/>
      <c r="W1962" s="278"/>
      <c r="X1962" s="278"/>
      <c r="Y1962" s="278"/>
      <c r="Z1962" s="278"/>
    </row>
    <row r="1963" spans="1:26" ht="13.2">
      <c r="A1963" s="329" t="s">
        <v>1466</v>
      </c>
      <c r="B1963" s="301">
        <v>44785</v>
      </c>
      <c r="C1963" s="394" t="s">
        <v>3599</v>
      </c>
      <c r="D1963" s="303">
        <v>40</v>
      </c>
      <c r="E1963" s="309" t="s">
        <v>2158</v>
      </c>
      <c r="F1963" s="314"/>
      <c r="G1963" s="395">
        <v>44788</v>
      </c>
      <c r="H1963" s="345" t="s">
        <v>7</v>
      </c>
      <c r="I1963" s="4" t="s">
        <v>99</v>
      </c>
      <c r="J1963" s="278" t="s">
        <v>1455</v>
      </c>
      <c r="K1963" s="282">
        <f t="shared" si="21"/>
        <v>8</v>
      </c>
      <c r="L1963" s="278">
        <f t="shared" si="22"/>
        <v>2022</v>
      </c>
      <c r="M1963" s="282">
        <f t="shared" ca="1" si="25"/>
        <v>3</v>
      </c>
      <c r="N1963" s="282">
        <f>MONTH(Таблица10[[#This Row],[Дата погрузки]])</f>
        <v>8</v>
      </c>
      <c r="O1963" s="278" t="str">
        <f>Таблица10[[#This Row],[плательщик ЖД тариф]]</f>
        <v>ТрансКонтейнер</v>
      </c>
      <c r="P1963" s="278"/>
      <c r="Q1963" s="278"/>
      <c r="R1963" s="278"/>
      <c r="S1963" s="278"/>
      <c r="T1963" s="278"/>
      <c r="U1963" s="278"/>
      <c r="V1963" s="278"/>
      <c r="W1963" s="278"/>
      <c r="X1963" s="278"/>
      <c r="Y1963" s="278"/>
      <c r="Z1963" s="278"/>
    </row>
    <row r="1964" spans="1:26" ht="13.2">
      <c r="A1964" s="380" t="s">
        <v>1456</v>
      </c>
      <c r="B1964" s="301">
        <v>44785</v>
      </c>
      <c r="C1964" s="394" t="s">
        <v>3600</v>
      </c>
      <c r="D1964" s="303">
        <v>40</v>
      </c>
      <c r="E1964" s="309" t="s">
        <v>2158</v>
      </c>
      <c r="F1964" s="314" t="s">
        <v>3282</v>
      </c>
      <c r="G1964" s="395">
        <v>44788</v>
      </c>
      <c r="H1964" s="345" t="s">
        <v>7</v>
      </c>
      <c r="I1964" s="4" t="s">
        <v>99</v>
      </c>
      <c r="J1964" s="278" t="s">
        <v>1455</v>
      </c>
      <c r="K1964" s="282">
        <f t="shared" si="21"/>
        <v>8</v>
      </c>
      <c r="L1964" s="278">
        <f t="shared" si="22"/>
        <v>2022</v>
      </c>
      <c r="M1964" s="282">
        <f t="shared" ca="1" si="25"/>
        <v>3</v>
      </c>
      <c r="N1964" s="282">
        <f>MONTH(Таблица10[[#This Row],[Дата погрузки]])</f>
        <v>8</v>
      </c>
      <c r="O1964" s="278" t="str">
        <f>Таблица10[[#This Row],[плательщик ЖД тариф]]</f>
        <v>ТрансКонтейнер</v>
      </c>
      <c r="P1964" s="278"/>
      <c r="Q1964" s="278"/>
      <c r="R1964" s="278"/>
      <c r="S1964" s="278"/>
      <c r="T1964" s="278"/>
      <c r="U1964" s="278"/>
      <c r="V1964" s="278"/>
      <c r="W1964" s="278"/>
      <c r="X1964" s="278"/>
      <c r="Y1964" s="278"/>
      <c r="Z1964" s="278"/>
    </row>
    <row r="1965" spans="1:26" ht="13.2">
      <c r="A1965" s="380" t="s">
        <v>1456</v>
      </c>
      <c r="B1965" s="301">
        <v>44785</v>
      </c>
      <c r="C1965" s="396" t="s">
        <v>3601</v>
      </c>
      <c r="D1965" s="303">
        <v>40</v>
      </c>
      <c r="E1965" s="309" t="s">
        <v>2158</v>
      </c>
      <c r="F1965" s="314" t="s">
        <v>3268</v>
      </c>
      <c r="G1965" s="395">
        <v>44788</v>
      </c>
      <c r="H1965" s="345" t="s">
        <v>7</v>
      </c>
      <c r="I1965" s="4" t="s">
        <v>99</v>
      </c>
      <c r="J1965" s="278" t="s">
        <v>1455</v>
      </c>
      <c r="K1965" s="282">
        <f t="shared" si="21"/>
        <v>8</v>
      </c>
      <c r="L1965" s="278">
        <f t="shared" si="22"/>
        <v>2022</v>
      </c>
      <c r="M1965" s="282">
        <f t="shared" ca="1" si="25"/>
        <v>3</v>
      </c>
      <c r="N1965" s="282">
        <f>MONTH(Таблица10[[#This Row],[Дата погрузки]])</f>
        <v>8</v>
      </c>
      <c r="O1965" s="278" t="str">
        <f>Таблица10[[#This Row],[плательщик ЖД тариф]]</f>
        <v>ТрансКонтейнер</v>
      </c>
      <c r="P1965" s="278"/>
      <c r="Q1965" s="278"/>
      <c r="R1965" s="278"/>
      <c r="S1965" s="278"/>
      <c r="T1965" s="278"/>
      <c r="U1965" s="278"/>
      <c r="V1965" s="278"/>
      <c r="W1965" s="278"/>
      <c r="X1965" s="278"/>
      <c r="Y1965" s="278"/>
      <c r="Z1965" s="278"/>
    </row>
    <row r="1966" spans="1:26" ht="13.2">
      <c r="A1966" s="380" t="s">
        <v>1456</v>
      </c>
      <c r="B1966" s="301">
        <v>44785</v>
      </c>
      <c r="C1966" s="394" t="s">
        <v>3602</v>
      </c>
      <c r="D1966" s="303">
        <v>40</v>
      </c>
      <c r="E1966" s="309" t="s">
        <v>1741</v>
      </c>
      <c r="F1966" s="314" t="s">
        <v>3268</v>
      </c>
      <c r="G1966" s="395">
        <v>44788</v>
      </c>
      <c r="H1966" s="345" t="s">
        <v>7</v>
      </c>
      <c r="I1966" s="4" t="s">
        <v>99</v>
      </c>
      <c r="J1966" s="278" t="s">
        <v>1455</v>
      </c>
      <c r="K1966" s="282">
        <f t="shared" si="21"/>
        <v>8</v>
      </c>
      <c r="L1966" s="278">
        <f t="shared" si="22"/>
        <v>2022</v>
      </c>
      <c r="M1966" s="282">
        <f t="shared" ca="1" si="25"/>
        <v>3</v>
      </c>
      <c r="N1966" s="282">
        <f>MONTH(Таблица10[[#This Row],[Дата погрузки]])</f>
        <v>8</v>
      </c>
      <c r="O1966" s="278" t="str">
        <f>Таблица10[[#This Row],[плательщик ЖД тариф]]</f>
        <v>ТрансКонтейнер</v>
      </c>
      <c r="P1966" s="278"/>
      <c r="Q1966" s="278"/>
      <c r="R1966" s="278"/>
      <c r="S1966" s="278"/>
      <c r="T1966" s="278"/>
      <c r="U1966" s="278"/>
      <c r="V1966" s="278"/>
      <c r="W1966" s="278"/>
      <c r="X1966" s="278"/>
      <c r="Y1966" s="278"/>
      <c r="Z1966" s="278"/>
    </row>
    <row r="1967" spans="1:26" ht="13.2">
      <c r="A1967" s="332" t="s">
        <v>1471</v>
      </c>
      <c r="B1967" s="301">
        <v>44785</v>
      </c>
      <c r="C1967" s="394" t="s">
        <v>3603</v>
      </c>
      <c r="D1967" s="303">
        <v>40</v>
      </c>
      <c r="E1967" s="309" t="s">
        <v>2158</v>
      </c>
      <c r="F1967" s="304" t="s">
        <v>3278</v>
      </c>
      <c r="G1967" s="395">
        <v>44788</v>
      </c>
      <c r="H1967" s="345" t="s">
        <v>7</v>
      </c>
      <c r="I1967" s="4" t="s">
        <v>99</v>
      </c>
      <c r="J1967" s="278" t="s">
        <v>1455</v>
      </c>
      <c r="K1967" s="282">
        <f t="shared" si="21"/>
        <v>8</v>
      </c>
      <c r="L1967" s="278">
        <f t="shared" si="22"/>
        <v>2022</v>
      </c>
      <c r="M1967" s="282">
        <f t="shared" ca="1" si="25"/>
        <v>3</v>
      </c>
      <c r="N1967" s="282">
        <f>MONTH(Таблица10[[#This Row],[Дата погрузки]])</f>
        <v>8</v>
      </c>
      <c r="O1967" s="278" t="str">
        <f>Таблица10[[#This Row],[плательщик ЖД тариф]]</f>
        <v>ТрансКонтейнер</v>
      </c>
      <c r="P1967" s="278"/>
      <c r="Q1967" s="278"/>
      <c r="R1967" s="278"/>
      <c r="S1967" s="278"/>
      <c r="T1967" s="278"/>
      <c r="U1967" s="278"/>
      <c r="V1967" s="278"/>
      <c r="W1967" s="278"/>
      <c r="X1967" s="278"/>
      <c r="Y1967" s="278"/>
      <c r="Z1967" s="278"/>
    </row>
    <row r="1968" spans="1:26" ht="13.2">
      <c r="A1968" s="337" t="s">
        <v>1789</v>
      </c>
      <c r="B1968" s="301">
        <v>44785</v>
      </c>
      <c r="C1968" s="394" t="s">
        <v>3604</v>
      </c>
      <c r="D1968" s="303">
        <v>40</v>
      </c>
      <c r="E1968" s="309" t="s">
        <v>2158</v>
      </c>
      <c r="F1968" s="314" t="s">
        <v>3312</v>
      </c>
      <c r="G1968" s="395">
        <v>44788</v>
      </c>
      <c r="H1968" s="345" t="s">
        <v>7</v>
      </c>
      <c r="I1968" s="4" t="s">
        <v>99</v>
      </c>
      <c r="J1968" s="278" t="s">
        <v>1455</v>
      </c>
      <c r="K1968" s="282">
        <f t="shared" si="21"/>
        <v>8</v>
      </c>
      <c r="L1968" s="278">
        <f t="shared" si="22"/>
        <v>2022</v>
      </c>
      <c r="M1968" s="282">
        <f t="shared" ca="1" si="25"/>
        <v>3</v>
      </c>
      <c r="N1968" s="282">
        <f>MONTH(Таблица10[[#This Row],[Дата погрузки]])</f>
        <v>8</v>
      </c>
      <c r="O1968" s="278" t="str">
        <f>Таблица10[[#This Row],[плательщик ЖД тариф]]</f>
        <v>ТрансКонтейнер</v>
      </c>
      <c r="P1968" s="278"/>
      <c r="Q1968" s="278"/>
      <c r="R1968" s="278"/>
      <c r="S1968" s="278"/>
      <c r="T1968" s="278"/>
      <c r="U1968" s="278"/>
      <c r="V1968" s="278"/>
      <c r="W1968" s="278"/>
      <c r="X1968" s="278"/>
      <c r="Y1968" s="278"/>
      <c r="Z1968" s="278"/>
    </row>
    <row r="1969" spans="1:26" ht="13.2">
      <c r="A1969" s="315" t="s">
        <v>2115</v>
      </c>
      <c r="B1969" s="301">
        <v>44786</v>
      </c>
      <c r="C1969" s="397" t="s">
        <v>3605</v>
      </c>
      <c r="D1969" s="303">
        <v>40</v>
      </c>
      <c r="E1969" s="309" t="s">
        <v>2158</v>
      </c>
      <c r="F1969" s="304" t="s">
        <v>3358</v>
      </c>
      <c r="G1969" s="398">
        <v>44790</v>
      </c>
      <c r="H1969" s="345" t="s">
        <v>7</v>
      </c>
      <c r="I1969" s="4" t="s">
        <v>99</v>
      </c>
      <c r="J1969" s="278" t="s">
        <v>1455</v>
      </c>
      <c r="K1969" s="282">
        <f t="shared" si="21"/>
        <v>8</v>
      </c>
      <c r="L1969" s="278">
        <f t="shared" si="22"/>
        <v>2022</v>
      </c>
      <c r="M1969" s="282">
        <f t="shared" ca="1" si="25"/>
        <v>4</v>
      </c>
      <c r="N1969" s="282">
        <f>MONTH(Таблица10[[#This Row],[Дата погрузки]])</f>
        <v>8</v>
      </c>
      <c r="O1969" s="278" t="str">
        <f>Таблица10[[#This Row],[плательщик ЖД тариф]]</f>
        <v>ТрансКонтейнер</v>
      </c>
      <c r="P1969" s="278"/>
      <c r="Q1969" s="278"/>
      <c r="R1969" s="278"/>
      <c r="S1969" s="278"/>
      <c r="T1969" s="278"/>
      <c r="U1969" s="278"/>
      <c r="V1969" s="278"/>
      <c r="W1969" s="278"/>
      <c r="X1969" s="278"/>
      <c r="Y1969" s="278"/>
      <c r="Z1969" s="278"/>
    </row>
    <row r="1970" spans="1:26" ht="13.2">
      <c r="A1970" s="332" t="s">
        <v>1471</v>
      </c>
      <c r="B1970" s="301">
        <v>44786</v>
      </c>
      <c r="C1970" s="394" t="s">
        <v>3606</v>
      </c>
      <c r="D1970" s="303">
        <v>40</v>
      </c>
      <c r="E1970" s="309" t="s">
        <v>3340</v>
      </c>
      <c r="F1970" s="304" t="s">
        <v>3278</v>
      </c>
      <c r="G1970" s="395">
        <v>44788</v>
      </c>
      <c r="H1970" s="345" t="s">
        <v>7</v>
      </c>
      <c r="I1970" s="4" t="s">
        <v>99</v>
      </c>
      <c r="J1970" s="278" t="s">
        <v>1455</v>
      </c>
      <c r="K1970" s="282">
        <f t="shared" si="21"/>
        <v>8</v>
      </c>
      <c r="L1970" s="278">
        <f t="shared" si="22"/>
        <v>2022</v>
      </c>
      <c r="M1970" s="282">
        <f t="shared" ca="1" si="25"/>
        <v>2</v>
      </c>
      <c r="N1970" s="282">
        <f>MONTH(Таблица10[[#This Row],[Дата погрузки]])</f>
        <v>8</v>
      </c>
      <c r="O1970" s="278" t="str">
        <f>Таблица10[[#This Row],[плательщик ЖД тариф]]</f>
        <v>ТрансКонтейнер</v>
      </c>
      <c r="P1970" s="278"/>
      <c r="Q1970" s="278"/>
      <c r="R1970" s="278"/>
      <c r="S1970" s="278"/>
      <c r="T1970" s="278"/>
      <c r="U1970" s="278"/>
      <c r="V1970" s="278"/>
      <c r="W1970" s="278"/>
      <c r="X1970" s="278"/>
      <c r="Y1970" s="278"/>
      <c r="Z1970" s="278"/>
    </row>
    <row r="1971" spans="1:26" ht="13.2">
      <c r="A1971" s="380" t="s">
        <v>1456</v>
      </c>
      <c r="B1971" s="301">
        <v>44787</v>
      </c>
      <c r="C1971" s="353" t="s">
        <v>3607</v>
      </c>
      <c r="D1971" s="303">
        <v>40</v>
      </c>
      <c r="E1971" s="309" t="s">
        <v>7</v>
      </c>
      <c r="F1971" s="304" t="s">
        <v>3278</v>
      </c>
      <c r="G1971" s="398">
        <v>44790</v>
      </c>
      <c r="H1971" s="345" t="s">
        <v>7</v>
      </c>
      <c r="I1971" s="4" t="s">
        <v>99</v>
      </c>
      <c r="J1971" s="278" t="s">
        <v>1455</v>
      </c>
      <c r="K1971" s="282">
        <f t="shared" si="21"/>
        <v>8</v>
      </c>
      <c r="L1971" s="278">
        <f t="shared" si="22"/>
        <v>2022</v>
      </c>
      <c r="M1971" s="282">
        <f t="shared" ca="1" si="25"/>
        <v>3</v>
      </c>
      <c r="N1971" s="282">
        <f>MONTH(Таблица10[[#This Row],[Дата погрузки]])</f>
        <v>8</v>
      </c>
      <c r="O1971" s="278" t="str">
        <f>Таблица10[[#This Row],[плательщик ЖД тариф]]</f>
        <v>ТрансКонтейнер</v>
      </c>
      <c r="P1971" s="278"/>
      <c r="Q1971" s="278"/>
      <c r="R1971" s="278"/>
      <c r="S1971" s="278"/>
      <c r="T1971" s="278"/>
      <c r="U1971" s="278"/>
      <c r="V1971" s="278"/>
      <c r="W1971" s="278"/>
      <c r="X1971" s="278"/>
      <c r="Y1971" s="278"/>
      <c r="Z1971" s="278"/>
    </row>
    <row r="1972" spans="1:26" ht="13.2">
      <c r="A1972" s="380" t="s">
        <v>1456</v>
      </c>
      <c r="B1972" s="301">
        <v>44787</v>
      </c>
      <c r="C1972" s="353" t="s">
        <v>3608</v>
      </c>
      <c r="D1972" s="303">
        <v>40</v>
      </c>
      <c r="E1972" s="309" t="s">
        <v>7</v>
      </c>
      <c r="F1972" s="304" t="s">
        <v>3278</v>
      </c>
      <c r="G1972" s="398">
        <v>44790</v>
      </c>
      <c r="H1972" s="345" t="s">
        <v>7</v>
      </c>
      <c r="I1972" s="4" t="s">
        <v>99</v>
      </c>
      <c r="J1972" s="278" t="s">
        <v>1455</v>
      </c>
      <c r="K1972" s="282">
        <f t="shared" si="21"/>
        <v>8</v>
      </c>
      <c r="L1972" s="278">
        <f t="shared" si="22"/>
        <v>2022</v>
      </c>
      <c r="M1972" s="282">
        <f t="shared" ca="1" si="25"/>
        <v>3</v>
      </c>
      <c r="N1972" s="282">
        <f>MONTH(Таблица10[[#This Row],[Дата погрузки]])</f>
        <v>8</v>
      </c>
      <c r="O1972" s="278" t="str">
        <f>Таблица10[[#This Row],[плательщик ЖД тариф]]</f>
        <v>ТрансКонтейнер</v>
      </c>
      <c r="P1972" s="278"/>
      <c r="Q1972" s="278"/>
      <c r="R1972" s="278"/>
      <c r="S1972" s="278"/>
      <c r="T1972" s="278"/>
      <c r="U1972" s="278"/>
      <c r="V1972" s="278"/>
      <c r="W1972" s="278"/>
      <c r="X1972" s="278"/>
      <c r="Y1972" s="278"/>
      <c r="Z1972" s="278"/>
    </row>
    <row r="1973" spans="1:26" ht="13.2">
      <c r="A1973" s="399" t="s">
        <v>1473</v>
      </c>
      <c r="B1973" s="301">
        <v>44788</v>
      </c>
      <c r="C1973" s="353" t="s">
        <v>3609</v>
      </c>
      <c r="D1973" s="303">
        <v>40</v>
      </c>
      <c r="E1973" s="309" t="s">
        <v>1741</v>
      </c>
      <c r="F1973" s="314" t="s">
        <v>3332</v>
      </c>
      <c r="G1973" s="398">
        <v>44790</v>
      </c>
      <c r="H1973" s="345" t="s">
        <v>7</v>
      </c>
      <c r="I1973" s="4" t="s">
        <v>99</v>
      </c>
      <c r="J1973" s="278" t="s">
        <v>1455</v>
      </c>
      <c r="K1973" s="282">
        <f t="shared" si="21"/>
        <v>8</v>
      </c>
      <c r="L1973" s="278">
        <f t="shared" si="22"/>
        <v>2022</v>
      </c>
      <c r="M1973" s="282">
        <f t="shared" ca="1" si="25"/>
        <v>2</v>
      </c>
      <c r="N1973" s="282">
        <f>MONTH(Таблица10[[#This Row],[Дата погрузки]])</f>
        <v>8</v>
      </c>
      <c r="O1973" s="278" t="str">
        <f>Таблица10[[#This Row],[плательщик ЖД тариф]]</f>
        <v>ТрансКонтейнер</v>
      </c>
      <c r="P1973" s="278"/>
      <c r="Q1973" s="278"/>
      <c r="R1973" s="278"/>
      <c r="S1973" s="278"/>
      <c r="T1973" s="278"/>
      <c r="U1973" s="278"/>
      <c r="V1973" s="278"/>
      <c r="W1973" s="278"/>
      <c r="X1973" s="278"/>
      <c r="Y1973" s="278"/>
      <c r="Z1973" s="278"/>
    </row>
    <row r="1974" spans="1:26" ht="13.2">
      <c r="A1974" s="379" t="s">
        <v>1452</v>
      </c>
      <c r="B1974" s="301">
        <v>44788</v>
      </c>
      <c r="C1974" s="353" t="s">
        <v>3610</v>
      </c>
      <c r="D1974" s="303">
        <v>40</v>
      </c>
      <c r="E1974" s="309" t="s">
        <v>1487</v>
      </c>
      <c r="F1974" s="314" t="s">
        <v>3332</v>
      </c>
      <c r="G1974" s="398">
        <v>44790</v>
      </c>
      <c r="H1974" s="345" t="s">
        <v>7</v>
      </c>
      <c r="I1974" s="4" t="s">
        <v>99</v>
      </c>
      <c r="J1974" s="278" t="s">
        <v>1455</v>
      </c>
      <c r="K1974" s="282">
        <f t="shared" si="21"/>
        <v>8</v>
      </c>
      <c r="L1974" s="278">
        <f t="shared" si="22"/>
        <v>2022</v>
      </c>
      <c r="M1974" s="282">
        <f t="shared" ca="1" si="25"/>
        <v>2</v>
      </c>
      <c r="N1974" s="282">
        <f>MONTH(Таблица10[[#This Row],[Дата погрузки]])</f>
        <v>8</v>
      </c>
      <c r="O1974" s="278" t="str">
        <f>Таблица10[[#This Row],[плательщик ЖД тариф]]</f>
        <v>ТрансКонтейнер</v>
      </c>
      <c r="P1974" s="278"/>
      <c r="Q1974" s="278"/>
      <c r="R1974" s="278"/>
      <c r="S1974" s="278"/>
      <c r="T1974" s="278"/>
      <c r="U1974" s="278"/>
      <c r="V1974" s="278"/>
      <c r="W1974" s="278"/>
      <c r="X1974" s="278"/>
      <c r="Y1974" s="278"/>
      <c r="Z1974" s="278"/>
    </row>
    <row r="1975" spans="1:26" ht="13.2">
      <c r="A1975" s="379" t="s">
        <v>1452</v>
      </c>
      <c r="B1975" s="301">
        <v>44788</v>
      </c>
      <c r="C1975" s="353" t="s">
        <v>3611</v>
      </c>
      <c r="D1975" s="303">
        <v>40</v>
      </c>
      <c r="E1975" s="309" t="s">
        <v>1741</v>
      </c>
      <c r="F1975" s="314" t="s">
        <v>3278</v>
      </c>
      <c r="G1975" s="398">
        <v>44790</v>
      </c>
      <c r="H1975" s="345" t="s">
        <v>7</v>
      </c>
      <c r="I1975" s="4" t="s">
        <v>99</v>
      </c>
      <c r="J1975" s="278" t="s">
        <v>1455</v>
      </c>
      <c r="K1975" s="282">
        <f t="shared" si="21"/>
        <v>8</v>
      </c>
      <c r="L1975" s="278">
        <f t="shared" si="22"/>
        <v>2022</v>
      </c>
      <c r="M1975" s="282">
        <f t="shared" ca="1" si="25"/>
        <v>2</v>
      </c>
      <c r="N1975" s="282">
        <f>MONTH(Таблица10[[#This Row],[Дата погрузки]])</f>
        <v>8</v>
      </c>
      <c r="O1975" s="278" t="str">
        <f>Таблица10[[#This Row],[плательщик ЖД тариф]]</f>
        <v>ТрансКонтейнер</v>
      </c>
      <c r="P1975" s="278"/>
      <c r="Q1975" s="278"/>
      <c r="R1975" s="278"/>
      <c r="S1975" s="278"/>
      <c r="T1975" s="278"/>
      <c r="U1975" s="278"/>
      <c r="V1975" s="278"/>
      <c r="W1975" s="278"/>
      <c r="X1975" s="278"/>
      <c r="Y1975" s="278"/>
      <c r="Z1975" s="278"/>
    </row>
    <row r="1976" spans="1:26" ht="13.2">
      <c r="A1976" s="375" t="s">
        <v>1589</v>
      </c>
      <c r="B1976" s="301">
        <v>44788</v>
      </c>
      <c r="C1976" s="353" t="s">
        <v>2707</v>
      </c>
      <c r="D1976" s="303">
        <v>40</v>
      </c>
      <c r="E1976" s="309" t="s">
        <v>1470</v>
      </c>
      <c r="F1976" s="304" t="s">
        <v>3278</v>
      </c>
      <c r="G1976" s="398">
        <v>44790</v>
      </c>
      <c r="H1976" s="345" t="s">
        <v>7</v>
      </c>
      <c r="I1976" s="4" t="s">
        <v>99</v>
      </c>
      <c r="J1976" s="278" t="s">
        <v>1455</v>
      </c>
      <c r="K1976" s="282">
        <f t="shared" si="21"/>
        <v>8</v>
      </c>
      <c r="L1976" s="278">
        <f t="shared" si="22"/>
        <v>2022</v>
      </c>
      <c r="M1976" s="282">
        <f t="shared" ca="1" si="25"/>
        <v>2</v>
      </c>
      <c r="N1976" s="282">
        <f>MONTH(Таблица10[[#This Row],[Дата погрузки]])</f>
        <v>8</v>
      </c>
      <c r="O1976" s="278" t="str">
        <f>Таблица10[[#This Row],[плательщик ЖД тариф]]</f>
        <v>ТрансКонтейнер</v>
      </c>
      <c r="P1976" s="278"/>
      <c r="Q1976" s="278"/>
      <c r="R1976" s="278"/>
      <c r="S1976" s="278"/>
      <c r="T1976" s="278"/>
      <c r="U1976" s="278"/>
      <c r="V1976" s="278"/>
      <c r="W1976" s="278"/>
      <c r="X1976" s="278"/>
      <c r="Y1976" s="278"/>
      <c r="Z1976" s="278"/>
    </row>
    <row r="1977" spans="1:26" ht="13.2">
      <c r="A1977" s="375" t="s">
        <v>1589</v>
      </c>
      <c r="B1977" s="301">
        <v>44788</v>
      </c>
      <c r="C1977" s="353" t="s">
        <v>3612</v>
      </c>
      <c r="D1977" s="303">
        <v>40</v>
      </c>
      <c r="E1977" s="309" t="s">
        <v>1741</v>
      </c>
      <c r="F1977" s="304" t="s">
        <v>3271</v>
      </c>
      <c r="G1977" s="398">
        <v>44790</v>
      </c>
      <c r="H1977" s="345" t="s">
        <v>7</v>
      </c>
      <c r="I1977" s="4" t="s">
        <v>99</v>
      </c>
      <c r="J1977" s="278" t="s">
        <v>1455</v>
      </c>
      <c r="K1977" s="282">
        <f t="shared" si="21"/>
        <v>8</v>
      </c>
      <c r="L1977" s="278">
        <f t="shared" si="22"/>
        <v>2022</v>
      </c>
      <c r="M1977" s="282">
        <f t="shared" ca="1" si="25"/>
        <v>2</v>
      </c>
      <c r="N1977" s="282">
        <f>MONTH(Таблица10[[#This Row],[Дата погрузки]])</f>
        <v>8</v>
      </c>
      <c r="O1977" s="278" t="str">
        <f>Таблица10[[#This Row],[плательщик ЖД тариф]]</f>
        <v>ТрансКонтейнер</v>
      </c>
      <c r="P1977" s="278"/>
      <c r="Q1977" s="278"/>
      <c r="R1977" s="278"/>
      <c r="S1977" s="278"/>
      <c r="T1977" s="278"/>
      <c r="U1977" s="278"/>
      <c r="V1977" s="278"/>
      <c r="W1977" s="278"/>
      <c r="X1977" s="278"/>
      <c r="Y1977" s="278"/>
      <c r="Z1977" s="278"/>
    </row>
    <row r="1978" spans="1:26" ht="13.2">
      <c r="A1978" s="329" t="s">
        <v>1466</v>
      </c>
      <c r="B1978" s="301">
        <v>44788</v>
      </c>
      <c r="C1978" s="353" t="s">
        <v>3613</v>
      </c>
      <c r="D1978" s="303">
        <v>40</v>
      </c>
      <c r="E1978" s="309" t="s">
        <v>32</v>
      </c>
      <c r="F1978" s="314"/>
      <c r="G1978" s="398">
        <v>44790</v>
      </c>
      <c r="H1978" s="345" t="s">
        <v>7</v>
      </c>
      <c r="I1978" s="4" t="s">
        <v>99</v>
      </c>
      <c r="J1978" s="278" t="s">
        <v>1455</v>
      </c>
      <c r="K1978" s="282">
        <f t="shared" si="21"/>
        <v>8</v>
      </c>
      <c r="L1978" s="278">
        <f t="shared" si="22"/>
        <v>2022</v>
      </c>
      <c r="M1978" s="282">
        <f t="shared" ca="1" si="25"/>
        <v>2</v>
      </c>
      <c r="N1978" s="282">
        <f>MONTH(Таблица10[[#This Row],[Дата погрузки]])</f>
        <v>8</v>
      </c>
      <c r="O1978" s="278" t="str">
        <f>Таблица10[[#This Row],[плательщик ЖД тариф]]</f>
        <v>ТрансКонтейнер</v>
      </c>
      <c r="P1978" s="278"/>
      <c r="Q1978" s="278"/>
      <c r="R1978" s="278"/>
      <c r="S1978" s="278"/>
      <c r="T1978" s="278"/>
      <c r="U1978" s="278"/>
      <c r="V1978" s="278"/>
      <c r="W1978" s="278"/>
      <c r="X1978" s="278"/>
      <c r="Y1978" s="278"/>
      <c r="Z1978" s="278"/>
    </row>
    <row r="1979" spans="1:26" ht="13.2">
      <c r="A1979" s="329" t="s">
        <v>1466</v>
      </c>
      <c r="B1979" s="301">
        <v>44788</v>
      </c>
      <c r="C1979" s="353" t="s">
        <v>3614</v>
      </c>
      <c r="D1979" s="303">
        <v>40</v>
      </c>
      <c r="E1979" s="309" t="s">
        <v>32</v>
      </c>
      <c r="F1979" s="314"/>
      <c r="G1979" s="398">
        <v>44790</v>
      </c>
      <c r="H1979" s="345" t="s">
        <v>7</v>
      </c>
      <c r="I1979" s="4" t="s">
        <v>99</v>
      </c>
      <c r="J1979" s="278" t="s">
        <v>1455</v>
      </c>
      <c r="K1979" s="282">
        <f t="shared" si="21"/>
        <v>8</v>
      </c>
      <c r="L1979" s="278">
        <f t="shared" si="22"/>
        <v>2022</v>
      </c>
      <c r="M1979" s="282">
        <f t="shared" ca="1" si="25"/>
        <v>2</v>
      </c>
      <c r="N1979" s="282">
        <f>MONTH(Таблица10[[#This Row],[Дата погрузки]])</f>
        <v>8</v>
      </c>
      <c r="O1979" s="278" t="str">
        <f>Таблица10[[#This Row],[плательщик ЖД тариф]]</f>
        <v>ТрансКонтейнер</v>
      </c>
      <c r="P1979" s="278"/>
      <c r="Q1979" s="278"/>
      <c r="R1979" s="278"/>
      <c r="S1979" s="278"/>
      <c r="T1979" s="278"/>
      <c r="U1979" s="278"/>
      <c r="V1979" s="278"/>
      <c r="W1979" s="278"/>
      <c r="X1979" s="278"/>
      <c r="Y1979" s="278"/>
      <c r="Z1979" s="278"/>
    </row>
    <row r="1980" spans="1:26" ht="13.2">
      <c r="A1980" s="380" t="s">
        <v>1456</v>
      </c>
      <c r="B1980" s="301">
        <v>44788</v>
      </c>
      <c r="C1980" s="353" t="s">
        <v>3615</v>
      </c>
      <c r="D1980" s="303">
        <v>40</v>
      </c>
      <c r="E1980" s="47" t="s">
        <v>1499</v>
      </c>
      <c r="F1980" s="314" t="s">
        <v>3268</v>
      </c>
      <c r="G1980" s="398">
        <v>44790</v>
      </c>
      <c r="H1980" s="345" t="s">
        <v>7</v>
      </c>
      <c r="I1980" s="4" t="s">
        <v>99</v>
      </c>
      <c r="J1980" s="278" t="s">
        <v>1455</v>
      </c>
      <c r="K1980" s="282">
        <f t="shared" si="21"/>
        <v>8</v>
      </c>
      <c r="L1980" s="278">
        <f t="shared" si="22"/>
        <v>2022</v>
      </c>
      <c r="M1980" s="282">
        <f t="shared" ca="1" si="25"/>
        <v>2</v>
      </c>
      <c r="N1980" s="282">
        <f>MONTH(Таблица10[[#This Row],[Дата погрузки]])</f>
        <v>8</v>
      </c>
      <c r="O1980" s="278" t="str">
        <f>Таблица10[[#This Row],[плательщик ЖД тариф]]</f>
        <v>ТрансКонтейнер</v>
      </c>
      <c r="P1980" s="278"/>
      <c r="Q1980" s="278"/>
      <c r="R1980" s="278"/>
      <c r="S1980" s="278"/>
      <c r="T1980" s="278"/>
      <c r="U1980" s="278"/>
      <c r="V1980" s="278"/>
      <c r="W1980" s="278"/>
      <c r="X1980" s="278"/>
      <c r="Y1980" s="278"/>
      <c r="Z1980" s="278"/>
    </row>
    <row r="1981" spans="1:26" ht="13.2">
      <c r="A1981" s="380" t="s">
        <v>1456</v>
      </c>
      <c r="B1981" s="301">
        <v>44788</v>
      </c>
      <c r="C1981" s="400" t="s">
        <v>3616</v>
      </c>
      <c r="D1981" s="303">
        <v>40</v>
      </c>
      <c r="E1981" s="309" t="s">
        <v>3385</v>
      </c>
      <c r="F1981" s="314" t="s">
        <v>3291</v>
      </c>
      <c r="G1981" s="398">
        <v>44790</v>
      </c>
      <c r="H1981" s="345" t="s">
        <v>7</v>
      </c>
      <c r="I1981" s="4" t="s">
        <v>99</v>
      </c>
      <c r="J1981" s="278" t="s">
        <v>1455</v>
      </c>
      <c r="K1981" s="282">
        <f t="shared" si="21"/>
        <v>8</v>
      </c>
      <c r="L1981" s="278">
        <f t="shared" si="22"/>
        <v>2022</v>
      </c>
      <c r="M1981" s="282">
        <f t="shared" ca="1" si="25"/>
        <v>2</v>
      </c>
      <c r="N1981" s="282">
        <f>MONTH(Таблица10[[#This Row],[Дата погрузки]])</f>
        <v>8</v>
      </c>
      <c r="O1981" s="278" t="str">
        <f>Таблица10[[#This Row],[плательщик ЖД тариф]]</f>
        <v>ТрансКонтейнер</v>
      </c>
      <c r="P1981" s="278"/>
      <c r="Q1981" s="278"/>
      <c r="R1981" s="278"/>
      <c r="S1981" s="278"/>
      <c r="T1981" s="278"/>
      <c r="U1981" s="278"/>
      <c r="V1981" s="278"/>
      <c r="W1981" s="278"/>
      <c r="X1981" s="278"/>
      <c r="Y1981" s="278"/>
      <c r="Z1981" s="278"/>
    </row>
    <row r="1982" spans="1:26" ht="13.2">
      <c r="A1982" s="387" t="s">
        <v>1934</v>
      </c>
      <c r="B1982" s="301">
        <v>44789</v>
      </c>
      <c r="C1982" s="325" t="s">
        <v>3617</v>
      </c>
      <c r="D1982" s="303">
        <v>40</v>
      </c>
      <c r="E1982" s="309" t="s">
        <v>3618</v>
      </c>
      <c r="F1982" s="314"/>
      <c r="G1982" s="401">
        <v>44791</v>
      </c>
      <c r="H1982" s="345" t="s">
        <v>7</v>
      </c>
      <c r="I1982" s="4" t="s">
        <v>99</v>
      </c>
      <c r="J1982" s="278" t="s">
        <v>1455</v>
      </c>
      <c r="K1982" s="282">
        <f t="shared" si="21"/>
        <v>8</v>
      </c>
      <c r="L1982" s="278">
        <f t="shared" si="22"/>
        <v>2022</v>
      </c>
      <c r="M1982" s="282">
        <f t="shared" ca="1" si="25"/>
        <v>2</v>
      </c>
      <c r="N1982" s="282">
        <f>MONTH(Таблица10[[#This Row],[Дата погрузки]])</f>
        <v>8</v>
      </c>
      <c r="O1982" s="278" t="str">
        <f>Таблица10[[#This Row],[плательщик ЖД тариф]]</f>
        <v>ТрансКонтейнер</v>
      </c>
      <c r="P1982" s="278"/>
      <c r="Q1982" s="278"/>
      <c r="R1982" s="278"/>
      <c r="S1982" s="278"/>
      <c r="T1982" s="278"/>
      <c r="U1982" s="278"/>
      <c r="V1982" s="278"/>
      <c r="W1982" s="278"/>
      <c r="X1982" s="278"/>
      <c r="Y1982" s="278"/>
      <c r="Z1982" s="278"/>
    </row>
    <row r="1983" spans="1:26" ht="13.2">
      <c r="A1983" s="329" t="s">
        <v>1466</v>
      </c>
      <c r="B1983" s="301">
        <v>44789</v>
      </c>
      <c r="C1983" s="325" t="s">
        <v>3619</v>
      </c>
      <c r="D1983" s="303">
        <v>40</v>
      </c>
      <c r="E1983" s="309" t="s">
        <v>3518</v>
      </c>
      <c r="F1983" s="314"/>
      <c r="G1983" s="402">
        <v>44791</v>
      </c>
      <c r="H1983" s="345" t="s">
        <v>7</v>
      </c>
      <c r="I1983" s="4" t="s">
        <v>99</v>
      </c>
      <c r="J1983" s="278" t="s">
        <v>1455</v>
      </c>
      <c r="K1983" s="282">
        <f t="shared" si="21"/>
        <v>8</v>
      </c>
      <c r="L1983" s="278">
        <f t="shared" si="22"/>
        <v>2022</v>
      </c>
      <c r="M1983" s="282">
        <f t="shared" ca="1" si="25"/>
        <v>2</v>
      </c>
      <c r="N1983" s="282">
        <f>MONTH(Таблица10[[#This Row],[Дата погрузки]])</f>
        <v>8</v>
      </c>
      <c r="O1983" s="278" t="str">
        <f>Таблица10[[#This Row],[плательщик ЖД тариф]]</f>
        <v>ТрансКонтейнер</v>
      </c>
      <c r="P1983" s="278"/>
      <c r="Q1983" s="278"/>
      <c r="R1983" s="278"/>
      <c r="S1983" s="278"/>
      <c r="T1983" s="278"/>
      <c r="U1983" s="278"/>
      <c r="V1983" s="278"/>
      <c r="W1983" s="278"/>
      <c r="X1983" s="278"/>
      <c r="Y1983" s="278"/>
      <c r="Z1983" s="278"/>
    </row>
    <row r="1984" spans="1:26" ht="13.2">
      <c r="A1984" s="380" t="s">
        <v>1456</v>
      </c>
      <c r="B1984" s="301">
        <v>44789</v>
      </c>
      <c r="C1984" s="325" t="s">
        <v>3620</v>
      </c>
      <c r="D1984" s="303">
        <v>40</v>
      </c>
      <c r="E1984" s="309" t="s">
        <v>3621</v>
      </c>
      <c r="F1984" s="314" t="s">
        <v>3291</v>
      </c>
      <c r="G1984" s="402">
        <v>44791</v>
      </c>
      <c r="H1984" s="345" t="s">
        <v>7</v>
      </c>
      <c r="I1984" s="4" t="s">
        <v>99</v>
      </c>
      <c r="J1984" s="278" t="s">
        <v>1455</v>
      </c>
      <c r="K1984" s="282">
        <f t="shared" si="21"/>
        <v>8</v>
      </c>
      <c r="L1984" s="278">
        <f t="shared" si="22"/>
        <v>2022</v>
      </c>
      <c r="M1984" s="282">
        <f t="shared" ca="1" si="25"/>
        <v>2</v>
      </c>
      <c r="N1984" s="282">
        <f>MONTH(Таблица10[[#This Row],[Дата погрузки]])</f>
        <v>8</v>
      </c>
      <c r="O1984" s="278" t="str">
        <f>Таблица10[[#This Row],[плательщик ЖД тариф]]</f>
        <v>ТрансКонтейнер</v>
      </c>
      <c r="P1984" s="278"/>
      <c r="Q1984" s="278"/>
      <c r="R1984" s="278"/>
      <c r="S1984" s="278"/>
      <c r="T1984" s="278"/>
      <c r="U1984" s="278"/>
      <c r="V1984" s="278"/>
      <c r="W1984" s="278"/>
      <c r="X1984" s="278"/>
      <c r="Y1984" s="278"/>
      <c r="Z1984" s="278"/>
    </row>
    <row r="1985" spans="1:26" ht="13.2">
      <c r="A1985" s="332" t="s">
        <v>1471</v>
      </c>
      <c r="B1985" s="301">
        <v>44790</v>
      </c>
      <c r="C1985" s="319" t="s">
        <v>3622</v>
      </c>
      <c r="D1985" s="303">
        <v>40</v>
      </c>
      <c r="E1985" s="309" t="s">
        <v>3621</v>
      </c>
      <c r="F1985" s="304" t="s">
        <v>3295</v>
      </c>
      <c r="G1985" s="369">
        <v>44795</v>
      </c>
      <c r="H1985" s="345" t="s">
        <v>7</v>
      </c>
      <c r="I1985" s="4" t="s">
        <v>99</v>
      </c>
      <c r="J1985" s="278" t="s">
        <v>1455</v>
      </c>
      <c r="K1985" s="282">
        <f t="shared" si="21"/>
        <v>8</v>
      </c>
      <c r="L1985" s="278">
        <f t="shared" si="22"/>
        <v>2022</v>
      </c>
      <c r="M1985" s="282">
        <f t="shared" ca="1" si="25"/>
        <v>5</v>
      </c>
      <c r="N1985" s="282">
        <f>MONTH(Таблица10[[#This Row],[Дата погрузки]])</f>
        <v>8</v>
      </c>
      <c r="O1985" s="278" t="str">
        <f>Таблица10[[#This Row],[плательщик ЖД тариф]]</f>
        <v>ТрансКонтейнер</v>
      </c>
      <c r="P1985" s="278"/>
      <c r="Q1985" s="278"/>
      <c r="R1985" s="278"/>
      <c r="S1985" s="278"/>
      <c r="T1985" s="278"/>
      <c r="U1985" s="278"/>
      <c r="V1985" s="278"/>
      <c r="W1985" s="278"/>
      <c r="X1985" s="278"/>
      <c r="Y1985" s="278"/>
      <c r="Z1985" s="278"/>
    </row>
    <row r="1986" spans="1:26" ht="13.2">
      <c r="A1986" s="380" t="s">
        <v>1456</v>
      </c>
      <c r="B1986" s="301">
        <v>44790</v>
      </c>
      <c r="C1986" s="319" t="s">
        <v>3623</v>
      </c>
      <c r="D1986" s="303">
        <v>40</v>
      </c>
      <c r="E1986" s="309" t="s">
        <v>2365</v>
      </c>
      <c r="F1986" s="314" t="s">
        <v>3268</v>
      </c>
      <c r="G1986" s="369">
        <v>44795</v>
      </c>
      <c r="H1986" s="345" t="s">
        <v>7</v>
      </c>
      <c r="I1986" s="4" t="s">
        <v>99</v>
      </c>
      <c r="J1986" s="278" t="s">
        <v>1455</v>
      </c>
      <c r="K1986" s="282">
        <f t="shared" si="21"/>
        <v>8</v>
      </c>
      <c r="L1986" s="278">
        <f t="shared" si="22"/>
        <v>2022</v>
      </c>
      <c r="M1986" s="282">
        <f t="shared" ca="1" si="25"/>
        <v>5</v>
      </c>
      <c r="N1986" s="282">
        <f>MONTH(Таблица10[[#This Row],[Дата погрузки]])</f>
        <v>8</v>
      </c>
      <c r="O1986" s="278" t="str">
        <f>Таблица10[[#This Row],[плательщик ЖД тариф]]</f>
        <v>ТрансКонтейнер</v>
      </c>
      <c r="P1986" s="278"/>
      <c r="Q1986" s="278"/>
      <c r="R1986" s="278"/>
      <c r="S1986" s="278"/>
      <c r="T1986" s="278"/>
      <c r="U1986" s="278"/>
      <c r="V1986" s="278"/>
      <c r="W1986" s="278"/>
      <c r="X1986" s="278"/>
      <c r="Y1986" s="278"/>
      <c r="Z1986" s="278"/>
    </row>
    <row r="1987" spans="1:26" ht="13.2">
      <c r="A1987" s="380" t="s">
        <v>1456</v>
      </c>
      <c r="B1987" s="301">
        <v>44790</v>
      </c>
      <c r="C1987" s="323" t="s">
        <v>3624</v>
      </c>
      <c r="D1987" s="303">
        <v>40</v>
      </c>
      <c r="E1987" s="309" t="s">
        <v>3518</v>
      </c>
      <c r="F1987" s="314" t="s">
        <v>3268</v>
      </c>
      <c r="G1987" s="369">
        <v>44795</v>
      </c>
      <c r="H1987" s="345" t="s">
        <v>7</v>
      </c>
      <c r="I1987" s="4" t="s">
        <v>99</v>
      </c>
      <c r="J1987" s="278" t="s">
        <v>1455</v>
      </c>
      <c r="K1987" s="282">
        <f t="shared" si="21"/>
        <v>8</v>
      </c>
      <c r="L1987" s="278">
        <f t="shared" si="22"/>
        <v>2022</v>
      </c>
      <c r="M1987" s="282">
        <f t="shared" ca="1" si="25"/>
        <v>5</v>
      </c>
      <c r="N1987" s="282">
        <f>MONTH(Таблица10[[#This Row],[Дата погрузки]])</f>
        <v>8</v>
      </c>
      <c r="O1987" s="278" t="str">
        <f>Таблица10[[#This Row],[плательщик ЖД тариф]]</f>
        <v>ТрансКонтейнер</v>
      </c>
      <c r="P1987" s="278"/>
      <c r="Q1987" s="278"/>
      <c r="R1987" s="278"/>
      <c r="S1987" s="278"/>
      <c r="T1987" s="278"/>
      <c r="U1987" s="278"/>
      <c r="V1987" s="278"/>
      <c r="W1987" s="278"/>
      <c r="X1987" s="278"/>
      <c r="Y1987" s="278"/>
      <c r="Z1987" s="278"/>
    </row>
    <row r="1988" spans="1:26" ht="13.2">
      <c r="A1988" s="375" t="s">
        <v>1589</v>
      </c>
      <c r="B1988" s="301">
        <v>44790</v>
      </c>
      <c r="C1988" s="325" t="s">
        <v>3625</v>
      </c>
      <c r="D1988" s="303">
        <v>40</v>
      </c>
      <c r="E1988" s="309" t="s">
        <v>2365</v>
      </c>
      <c r="F1988" s="304" t="s">
        <v>3278</v>
      </c>
      <c r="G1988" s="402">
        <v>44791</v>
      </c>
      <c r="H1988" s="345" t="s">
        <v>7</v>
      </c>
      <c r="I1988" s="4" t="s">
        <v>99</v>
      </c>
      <c r="J1988" s="278" t="s">
        <v>1455</v>
      </c>
      <c r="K1988" s="282">
        <f t="shared" si="21"/>
        <v>8</v>
      </c>
      <c r="L1988" s="278">
        <f t="shared" si="22"/>
        <v>2022</v>
      </c>
      <c r="M1988" s="282">
        <f t="shared" ca="1" si="25"/>
        <v>1</v>
      </c>
      <c r="N1988" s="282">
        <f>MONTH(Таблица10[[#This Row],[Дата погрузки]])</f>
        <v>8</v>
      </c>
      <c r="O1988" s="278" t="str">
        <f>Таблица10[[#This Row],[плательщик ЖД тариф]]</f>
        <v>ТрансКонтейнер</v>
      </c>
      <c r="P1988" s="278"/>
      <c r="Q1988" s="278"/>
      <c r="R1988" s="278"/>
      <c r="S1988" s="278"/>
      <c r="T1988" s="278"/>
      <c r="U1988" s="278"/>
      <c r="V1988" s="278"/>
      <c r="W1988" s="278"/>
      <c r="X1988" s="278"/>
      <c r="Y1988" s="278"/>
      <c r="Z1988" s="278"/>
    </row>
    <row r="1989" spans="1:26" ht="13.2">
      <c r="A1989" s="375" t="s">
        <v>1589</v>
      </c>
      <c r="B1989" s="301">
        <v>44790</v>
      </c>
      <c r="C1989" s="325" t="s">
        <v>3626</v>
      </c>
      <c r="D1989" s="303">
        <v>40</v>
      </c>
      <c r="E1989" s="309" t="s">
        <v>2508</v>
      </c>
      <c r="F1989" s="304" t="s">
        <v>3271</v>
      </c>
      <c r="G1989" s="402">
        <v>44791</v>
      </c>
      <c r="H1989" s="345" t="s">
        <v>7</v>
      </c>
      <c r="I1989" s="4" t="s">
        <v>99</v>
      </c>
      <c r="J1989" s="278" t="s">
        <v>1455</v>
      </c>
      <c r="K1989" s="282">
        <f t="shared" si="21"/>
        <v>8</v>
      </c>
      <c r="L1989" s="278">
        <f t="shared" si="22"/>
        <v>2022</v>
      </c>
      <c r="M1989" s="282">
        <f t="shared" ca="1" si="25"/>
        <v>1</v>
      </c>
      <c r="N1989" s="282">
        <f>MONTH(Таблица10[[#This Row],[Дата погрузки]])</f>
        <v>8</v>
      </c>
      <c r="O1989" s="278" t="str">
        <f>Таблица10[[#This Row],[плательщик ЖД тариф]]</f>
        <v>ТрансКонтейнер</v>
      </c>
      <c r="P1989" s="278"/>
      <c r="Q1989" s="278"/>
      <c r="R1989" s="278"/>
      <c r="S1989" s="278"/>
      <c r="T1989" s="278"/>
      <c r="U1989" s="278"/>
      <c r="V1989" s="278"/>
      <c r="W1989" s="278"/>
      <c r="X1989" s="278"/>
      <c r="Y1989" s="278"/>
      <c r="Z1989" s="278"/>
    </row>
    <row r="1990" spans="1:26" ht="13.2">
      <c r="A1990" s="329" t="s">
        <v>1466</v>
      </c>
      <c r="B1990" s="301">
        <v>44790</v>
      </c>
      <c r="C1990" s="325" t="s">
        <v>3627</v>
      </c>
      <c r="D1990" s="303">
        <v>40</v>
      </c>
      <c r="E1990" s="309" t="s">
        <v>3419</v>
      </c>
      <c r="F1990" s="314"/>
      <c r="G1990" s="402">
        <v>44791</v>
      </c>
      <c r="H1990" s="345" t="s">
        <v>7</v>
      </c>
      <c r="I1990" s="4" t="s">
        <v>99</v>
      </c>
      <c r="J1990" s="278" t="s">
        <v>1455</v>
      </c>
      <c r="K1990" s="282">
        <f t="shared" si="21"/>
        <v>8</v>
      </c>
      <c r="L1990" s="278">
        <f t="shared" si="22"/>
        <v>2022</v>
      </c>
      <c r="M1990" s="282">
        <f t="shared" ca="1" si="25"/>
        <v>1</v>
      </c>
      <c r="N1990" s="282">
        <f>MONTH(Таблица10[[#This Row],[Дата погрузки]])</f>
        <v>8</v>
      </c>
      <c r="O1990" s="278" t="str">
        <f>Таблица10[[#This Row],[плательщик ЖД тариф]]</f>
        <v>ТрансКонтейнер</v>
      </c>
      <c r="P1990" s="278"/>
      <c r="Q1990" s="278"/>
      <c r="R1990" s="278"/>
      <c r="S1990" s="278"/>
      <c r="T1990" s="278"/>
      <c r="U1990" s="278"/>
      <c r="V1990" s="278"/>
      <c r="W1990" s="278"/>
      <c r="X1990" s="278"/>
      <c r="Y1990" s="278"/>
      <c r="Z1990" s="278"/>
    </row>
    <row r="1991" spans="1:26" ht="13.2">
      <c r="A1991" s="329" t="s">
        <v>1466</v>
      </c>
      <c r="B1991" s="301">
        <v>44790</v>
      </c>
      <c r="C1991" s="325" t="s">
        <v>3628</v>
      </c>
      <c r="D1991" s="303">
        <v>40</v>
      </c>
      <c r="E1991" s="309" t="s">
        <v>3419</v>
      </c>
      <c r="F1991" s="314"/>
      <c r="G1991" s="402">
        <v>44791</v>
      </c>
      <c r="H1991" s="345" t="s">
        <v>7</v>
      </c>
      <c r="I1991" s="4" t="s">
        <v>99</v>
      </c>
      <c r="J1991" s="278" t="s">
        <v>1455</v>
      </c>
      <c r="K1991" s="282">
        <f t="shared" si="21"/>
        <v>8</v>
      </c>
      <c r="L1991" s="278">
        <f t="shared" si="22"/>
        <v>2022</v>
      </c>
      <c r="M1991" s="282">
        <f t="shared" ca="1" si="25"/>
        <v>1</v>
      </c>
      <c r="N1991" s="282">
        <f>MONTH(Таблица10[[#This Row],[Дата погрузки]])</f>
        <v>8</v>
      </c>
      <c r="O1991" s="278" t="str">
        <f>Таблица10[[#This Row],[плательщик ЖД тариф]]</f>
        <v>ТрансКонтейнер</v>
      </c>
      <c r="P1991" s="278"/>
      <c r="Q1991" s="278"/>
      <c r="R1991" s="278"/>
      <c r="S1991" s="278"/>
      <c r="T1991" s="278"/>
      <c r="U1991" s="278"/>
      <c r="V1991" s="278"/>
      <c r="W1991" s="278"/>
      <c r="X1991" s="278"/>
      <c r="Y1991" s="278"/>
      <c r="Z1991" s="278"/>
    </row>
    <row r="1992" spans="1:26" ht="13.2">
      <c r="A1992" s="387" t="s">
        <v>1934</v>
      </c>
      <c r="B1992" s="301">
        <v>44790</v>
      </c>
      <c r="C1992" s="319" t="s">
        <v>3629</v>
      </c>
      <c r="D1992" s="303">
        <v>40</v>
      </c>
      <c r="E1992" s="309" t="s">
        <v>2508</v>
      </c>
      <c r="F1992" s="314"/>
      <c r="G1992" s="403">
        <v>44795</v>
      </c>
      <c r="H1992" s="345" t="s">
        <v>7</v>
      </c>
      <c r="I1992" s="4" t="s">
        <v>99</v>
      </c>
      <c r="J1992" s="278" t="s">
        <v>1455</v>
      </c>
      <c r="K1992" s="282">
        <f t="shared" si="21"/>
        <v>8</v>
      </c>
      <c r="L1992" s="278">
        <f t="shared" si="22"/>
        <v>2022</v>
      </c>
      <c r="M1992" s="282">
        <f t="shared" ca="1" si="25"/>
        <v>5</v>
      </c>
      <c r="N1992" s="282">
        <f>MONTH(Таблица10[[#This Row],[Дата погрузки]])</f>
        <v>8</v>
      </c>
      <c r="O1992" s="278" t="str">
        <f>Таблица10[[#This Row],[плательщик ЖД тариф]]</f>
        <v>ТрансКонтейнер</v>
      </c>
      <c r="P1992" s="278"/>
      <c r="Q1992" s="278"/>
      <c r="R1992" s="278"/>
      <c r="S1992" s="278"/>
      <c r="T1992" s="278"/>
      <c r="U1992" s="278"/>
      <c r="V1992" s="278"/>
      <c r="W1992" s="278"/>
      <c r="X1992" s="278"/>
      <c r="Y1992" s="278"/>
      <c r="Z1992" s="278"/>
    </row>
    <row r="1993" spans="1:26" ht="13.2">
      <c r="A1993" s="379" t="s">
        <v>1452</v>
      </c>
      <c r="B1993" s="301">
        <v>44791</v>
      </c>
      <c r="C1993" s="319" t="s">
        <v>3630</v>
      </c>
      <c r="D1993" s="303">
        <v>40</v>
      </c>
      <c r="E1993" s="309" t="s">
        <v>3290</v>
      </c>
      <c r="F1993" s="314" t="s">
        <v>3271</v>
      </c>
      <c r="G1993" s="369">
        <v>44795</v>
      </c>
      <c r="H1993" s="345" t="s">
        <v>7</v>
      </c>
      <c r="I1993" s="4" t="s">
        <v>99</v>
      </c>
      <c r="J1993" s="278" t="s">
        <v>1455</v>
      </c>
      <c r="K1993" s="282">
        <f t="shared" si="21"/>
        <v>8</v>
      </c>
      <c r="L1993" s="278">
        <f t="shared" si="22"/>
        <v>2022</v>
      </c>
      <c r="M1993" s="282">
        <f t="shared" ca="1" si="25"/>
        <v>4</v>
      </c>
      <c r="N1993" s="282">
        <f>MONTH(Таблица10[[#This Row],[Дата погрузки]])</f>
        <v>8</v>
      </c>
      <c r="O1993" s="278" t="str">
        <f>Таблица10[[#This Row],[плательщик ЖД тариф]]</f>
        <v>ТрансКонтейнер</v>
      </c>
      <c r="P1993" s="278"/>
      <c r="Q1993" s="278"/>
      <c r="R1993" s="278"/>
      <c r="S1993" s="278"/>
      <c r="T1993" s="278"/>
      <c r="U1993" s="278"/>
      <c r="V1993" s="278"/>
      <c r="W1993" s="278"/>
      <c r="X1993" s="278"/>
      <c r="Y1993" s="278"/>
      <c r="Z1993" s="278"/>
    </row>
    <row r="1994" spans="1:26" ht="13.2">
      <c r="A1994" s="375" t="s">
        <v>1589</v>
      </c>
      <c r="B1994" s="301">
        <v>44791</v>
      </c>
      <c r="C1994" s="319" t="s">
        <v>3631</v>
      </c>
      <c r="D1994" s="303">
        <v>40</v>
      </c>
      <c r="E1994" s="309" t="s">
        <v>3632</v>
      </c>
      <c r="F1994" s="304" t="s">
        <v>3278</v>
      </c>
      <c r="G1994" s="369">
        <v>44795</v>
      </c>
      <c r="H1994" s="345" t="s">
        <v>7</v>
      </c>
      <c r="I1994" s="4" t="s">
        <v>99</v>
      </c>
      <c r="J1994" s="278" t="s">
        <v>1455</v>
      </c>
      <c r="K1994" s="282">
        <f t="shared" si="21"/>
        <v>8</v>
      </c>
      <c r="L1994" s="278">
        <f t="shared" si="22"/>
        <v>2022</v>
      </c>
      <c r="M1994" s="282">
        <f t="shared" ca="1" si="25"/>
        <v>4</v>
      </c>
      <c r="N1994" s="282">
        <f>MONTH(Таблица10[[#This Row],[Дата погрузки]])</f>
        <v>8</v>
      </c>
      <c r="O1994" s="278" t="str">
        <f>Таблица10[[#This Row],[плательщик ЖД тариф]]</f>
        <v>ТрансКонтейнер</v>
      </c>
      <c r="P1994" s="278"/>
      <c r="Q1994" s="278"/>
      <c r="R1994" s="278"/>
      <c r="S1994" s="278"/>
      <c r="T1994" s="278"/>
      <c r="U1994" s="278"/>
      <c r="V1994" s="278"/>
      <c r="W1994" s="278"/>
      <c r="X1994" s="278"/>
      <c r="Y1994" s="278"/>
      <c r="Z1994" s="278"/>
    </row>
    <row r="1995" spans="1:26" ht="13.2">
      <c r="A1995" s="375" t="s">
        <v>1589</v>
      </c>
      <c r="B1995" s="301">
        <v>44791</v>
      </c>
      <c r="C1995" s="319" t="s">
        <v>3633</v>
      </c>
      <c r="D1995" s="303">
        <v>40</v>
      </c>
      <c r="E1995" s="309" t="s">
        <v>3632</v>
      </c>
      <c r="F1995" s="304" t="s">
        <v>3271</v>
      </c>
      <c r="G1995" s="369">
        <v>44795</v>
      </c>
      <c r="H1995" s="345" t="s">
        <v>7</v>
      </c>
      <c r="I1995" s="4" t="s">
        <v>99</v>
      </c>
      <c r="J1995" s="278" t="s">
        <v>1455</v>
      </c>
      <c r="K1995" s="282">
        <f t="shared" si="21"/>
        <v>8</v>
      </c>
      <c r="L1995" s="278">
        <f t="shared" si="22"/>
        <v>2022</v>
      </c>
      <c r="M1995" s="282">
        <f t="shared" ca="1" si="25"/>
        <v>4</v>
      </c>
      <c r="N1995" s="282">
        <f>MONTH(Таблица10[[#This Row],[Дата погрузки]])</f>
        <v>8</v>
      </c>
      <c r="O1995" s="278" t="str">
        <f>Таблица10[[#This Row],[плательщик ЖД тариф]]</f>
        <v>ТрансКонтейнер</v>
      </c>
      <c r="P1995" s="278"/>
      <c r="Q1995" s="278"/>
      <c r="R1995" s="278"/>
      <c r="S1995" s="278"/>
      <c r="T1995" s="278"/>
      <c r="U1995" s="278"/>
      <c r="V1995" s="278"/>
      <c r="W1995" s="278"/>
      <c r="X1995" s="278"/>
      <c r="Y1995" s="278"/>
      <c r="Z1995" s="278"/>
    </row>
    <row r="1996" spans="1:26" ht="13.2">
      <c r="A1996" s="380" t="s">
        <v>1456</v>
      </c>
      <c r="B1996" s="301">
        <v>44791</v>
      </c>
      <c r="C1996" s="319" t="s">
        <v>3634</v>
      </c>
      <c r="D1996" s="303">
        <v>40</v>
      </c>
      <c r="E1996" s="309" t="s">
        <v>3290</v>
      </c>
      <c r="F1996" s="314" t="s">
        <v>3268</v>
      </c>
      <c r="G1996" s="369">
        <v>44795</v>
      </c>
      <c r="H1996" s="345" t="s">
        <v>7</v>
      </c>
      <c r="I1996" s="4" t="s">
        <v>99</v>
      </c>
      <c r="J1996" s="278" t="s">
        <v>1455</v>
      </c>
      <c r="K1996" s="282">
        <f t="shared" si="21"/>
        <v>8</v>
      </c>
      <c r="L1996" s="278">
        <f t="shared" si="22"/>
        <v>2022</v>
      </c>
      <c r="M1996" s="282">
        <f t="shared" ca="1" si="25"/>
        <v>4</v>
      </c>
      <c r="N1996" s="282">
        <f>MONTH(Таблица10[[#This Row],[Дата погрузки]])</f>
        <v>8</v>
      </c>
      <c r="O1996" s="278" t="str">
        <f>Таблица10[[#This Row],[плательщик ЖД тариф]]</f>
        <v>ТрансКонтейнер</v>
      </c>
      <c r="P1996" s="278"/>
      <c r="Q1996" s="278"/>
      <c r="R1996" s="278"/>
      <c r="S1996" s="278"/>
      <c r="T1996" s="278"/>
      <c r="U1996" s="278"/>
      <c r="V1996" s="278"/>
      <c r="W1996" s="278"/>
      <c r="X1996" s="278"/>
      <c r="Y1996" s="278"/>
      <c r="Z1996" s="278"/>
    </row>
    <row r="1997" spans="1:26" ht="13.2">
      <c r="A1997" s="404" t="s">
        <v>1456</v>
      </c>
      <c r="B1997" s="301">
        <v>44791</v>
      </c>
      <c r="C1997" s="319" t="s">
        <v>3635</v>
      </c>
      <c r="D1997" s="303">
        <v>40</v>
      </c>
      <c r="E1997" s="309" t="s">
        <v>3419</v>
      </c>
      <c r="F1997" s="314" t="s">
        <v>3268</v>
      </c>
      <c r="G1997" s="369">
        <v>44795</v>
      </c>
      <c r="H1997" s="345" t="s">
        <v>7</v>
      </c>
      <c r="I1997" s="4" t="s">
        <v>99</v>
      </c>
      <c r="J1997" s="278" t="s">
        <v>1455</v>
      </c>
      <c r="K1997" s="282">
        <f t="shared" si="21"/>
        <v>8</v>
      </c>
      <c r="L1997" s="278">
        <f t="shared" si="22"/>
        <v>2022</v>
      </c>
      <c r="M1997" s="282">
        <f t="shared" ca="1" si="25"/>
        <v>4</v>
      </c>
      <c r="N1997" s="282">
        <f>MONTH(Таблица10[[#This Row],[Дата погрузки]])</f>
        <v>8</v>
      </c>
      <c r="O1997" s="278" t="str">
        <f>Таблица10[[#This Row],[плательщик ЖД тариф]]</f>
        <v>ТрансКонтейнер</v>
      </c>
      <c r="P1997" s="278"/>
      <c r="Q1997" s="278"/>
      <c r="R1997" s="278"/>
      <c r="S1997" s="278"/>
      <c r="T1997" s="278"/>
      <c r="U1997" s="278"/>
      <c r="V1997" s="278"/>
      <c r="W1997" s="278"/>
      <c r="X1997" s="278"/>
      <c r="Y1997" s="278"/>
      <c r="Z1997" s="278"/>
    </row>
    <row r="1998" spans="1:26" ht="13.2">
      <c r="A1998" s="404" t="s">
        <v>1456</v>
      </c>
      <c r="B1998" s="301">
        <v>44791</v>
      </c>
      <c r="C1998" s="405" t="s">
        <v>3636</v>
      </c>
      <c r="D1998" s="303">
        <v>40</v>
      </c>
      <c r="E1998" s="309" t="s">
        <v>1704</v>
      </c>
      <c r="F1998" s="314" t="s">
        <v>3291</v>
      </c>
      <c r="G1998" s="369">
        <v>44795</v>
      </c>
      <c r="H1998" s="345" t="s">
        <v>7</v>
      </c>
      <c r="I1998" s="4" t="s">
        <v>99</v>
      </c>
      <c r="J1998" s="278" t="s">
        <v>1455</v>
      </c>
      <c r="K1998" s="282">
        <f t="shared" si="21"/>
        <v>8</v>
      </c>
      <c r="L1998" s="278">
        <f t="shared" si="22"/>
        <v>2022</v>
      </c>
      <c r="M1998" s="282">
        <f t="shared" ca="1" si="25"/>
        <v>4</v>
      </c>
      <c r="N1998" s="282">
        <f>MONTH(Таблица10[[#This Row],[Дата погрузки]])</f>
        <v>8</v>
      </c>
      <c r="O1998" s="278" t="str">
        <f>Таблица10[[#This Row],[плательщик ЖД тариф]]</f>
        <v>ТрансКонтейнер</v>
      </c>
      <c r="P1998" s="278"/>
      <c r="Q1998" s="278"/>
      <c r="R1998" s="278"/>
      <c r="S1998" s="278"/>
      <c r="T1998" s="278"/>
      <c r="U1998" s="278"/>
      <c r="V1998" s="278"/>
      <c r="W1998" s="278"/>
      <c r="X1998" s="278"/>
      <c r="Y1998" s="278"/>
      <c r="Z1998" s="278"/>
    </row>
    <row r="1999" spans="1:26" ht="13.2">
      <c r="A1999" s="329" t="s">
        <v>1466</v>
      </c>
      <c r="B1999" s="301">
        <v>44791</v>
      </c>
      <c r="C1999" s="319" t="s">
        <v>3637</v>
      </c>
      <c r="D1999" s="303">
        <v>40</v>
      </c>
      <c r="E1999" s="309" t="s">
        <v>3414</v>
      </c>
      <c r="F1999" s="314"/>
      <c r="G1999" s="369">
        <v>44795</v>
      </c>
      <c r="H1999" s="345" t="s">
        <v>7</v>
      </c>
      <c r="I1999" s="4" t="s">
        <v>99</v>
      </c>
      <c r="J1999" s="278" t="s">
        <v>1455</v>
      </c>
      <c r="K1999" s="282">
        <f t="shared" si="21"/>
        <v>8</v>
      </c>
      <c r="L1999" s="278">
        <f t="shared" si="22"/>
        <v>2022</v>
      </c>
      <c r="M1999" s="282">
        <f t="shared" ca="1" si="25"/>
        <v>4</v>
      </c>
      <c r="N1999" s="282">
        <f>MONTH(Таблица10[[#This Row],[Дата погрузки]])</f>
        <v>8</v>
      </c>
      <c r="O1999" s="278" t="str">
        <f>Таблица10[[#This Row],[плательщик ЖД тариф]]</f>
        <v>ТрансКонтейнер</v>
      </c>
      <c r="P1999" s="278"/>
      <c r="Q1999" s="278"/>
      <c r="R1999" s="278"/>
      <c r="S1999" s="278"/>
      <c r="T1999" s="278"/>
      <c r="U1999" s="278"/>
      <c r="V1999" s="278"/>
      <c r="W1999" s="278"/>
      <c r="X1999" s="278"/>
      <c r="Y1999" s="278"/>
      <c r="Z1999" s="278"/>
    </row>
    <row r="2000" spans="1:26" ht="13.2">
      <c r="A2000" s="329" t="s">
        <v>1466</v>
      </c>
      <c r="B2000" s="301">
        <v>44791</v>
      </c>
      <c r="C2000" s="319" t="s">
        <v>3638</v>
      </c>
      <c r="D2000" s="303">
        <v>40</v>
      </c>
      <c r="E2000" s="309" t="s">
        <v>3414</v>
      </c>
      <c r="F2000" s="314"/>
      <c r="G2000" s="369">
        <v>44795</v>
      </c>
      <c r="H2000" s="345" t="s">
        <v>7</v>
      </c>
      <c r="I2000" s="4" t="s">
        <v>99</v>
      </c>
      <c r="J2000" s="278" t="s">
        <v>1455</v>
      </c>
      <c r="K2000" s="282">
        <f t="shared" si="21"/>
        <v>8</v>
      </c>
      <c r="L2000" s="278">
        <f t="shared" si="22"/>
        <v>2022</v>
      </c>
      <c r="M2000" s="282">
        <f t="shared" ca="1" si="25"/>
        <v>4</v>
      </c>
      <c r="N2000" s="282">
        <f>MONTH(Таблица10[[#This Row],[Дата погрузки]])</f>
        <v>8</v>
      </c>
      <c r="O2000" s="278" t="str">
        <f>Таблица10[[#This Row],[плательщик ЖД тариф]]</f>
        <v>ТрансКонтейнер</v>
      </c>
      <c r="P2000" s="278"/>
      <c r="Q2000" s="278"/>
      <c r="R2000" s="278"/>
      <c r="S2000" s="278"/>
      <c r="T2000" s="278"/>
      <c r="U2000" s="278"/>
      <c r="V2000" s="278"/>
      <c r="W2000" s="278"/>
      <c r="X2000" s="278"/>
      <c r="Y2000" s="278"/>
      <c r="Z2000" s="278"/>
    </row>
    <row r="2001" spans="1:26" ht="13.2">
      <c r="A2001" s="387" t="s">
        <v>1934</v>
      </c>
      <c r="B2001" s="301">
        <v>44791</v>
      </c>
      <c r="C2001" s="330" t="s">
        <v>3639</v>
      </c>
      <c r="D2001" s="303">
        <v>40</v>
      </c>
      <c r="E2001" s="309" t="s">
        <v>3640</v>
      </c>
      <c r="F2001" s="314"/>
      <c r="G2001" s="406">
        <v>44795</v>
      </c>
      <c r="H2001" s="345" t="s">
        <v>7</v>
      </c>
      <c r="I2001" s="4" t="s">
        <v>99</v>
      </c>
      <c r="J2001" s="278" t="s">
        <v>1455</v>
      </c>
      <c r="K2001" s="282">
        <f t="shared" si="21"/>
        <v>8</v>
      </c>
      <c r="L2001" s="278">
        <f t="shared" si="22"/>
        <v>2022</v>
      </c>
      <c r="M2001" s="282">
        <f t="shared" ca="1" si="25"/>
        <v>4</v>
      </c>
      <c r="N2001" s="282">
        <f>MONTH(Таблица10[[#This Row],[Дата погрузки]])</f>
        <v>8</v>
      </c>
      <c r="O2001" s="278" t="str">
        <f>Таблица10[[#This Row],[плательщик ЖД тариф]]</f>
        <v>ТрансКонтейнер</v>
      </c>
      <c r="P2001" s="278"/>
      <c r="Q2001" s="278"/>
      <c r="R2001" s="278"/>
      <c r="S2001" s="278"/>
      <c r="T2001" s="278"/>
      <c r="U2001" s="278"/>
      <c r="V2001" s="278"/>
      <c r="W2001" s="278"/>
      <c r="X2001" s="278"/>
      <c r="Y2001" s="278"/>
      <c r="Z2001" s="278"/>
    </row>
    <row r="2002" spans="1:26" ht="13.2">
      <c r="A2002" s="332" t="s">
        <v>1471</v>
      </c>
      <c r="B2002" s="301">
        <v>44791</v>
      </c>
      <c r="C2002" s="323" t="s">
        <v>3641</v>
      </c>
      <c r="D2002" s="303">
        <v>40</v>
      </c>
      <c r="E2002" s="309" t="s">
        <v>3414</v>
      </c>
      <c r="F2002" s="304" t="s">
        <v>3473</v>
      </c>
      <c r="G2002" s="369">
        <v>44795</v>
      </c>
      <c r="H2002" s="345" t="s">
        <v>7</v>
      </c>
      <c r="I2002" s="4" t="s">
        <v>99</v>
      </c>
      <c r="J2002" s="278" t="s">
        <v>1455</v>
      </c>
      <c r="K2002" s="282">
        <f t="shared" si="21"/>
        <v>8</v>
      </c>
      <c r="L2002" s="278">
        <f t="shared" si="22"/>
        <v>2022</v>
      </c>
      <c r="M2002" s="282">
        <f t="shared" ca="1" si="25"/>
        <v>4</v>
      </c>
      <c r="N2002" s="282">
        <f>MONTH(Таблица10[[#This Row],[Дата погрузки]])</f>
        <v>8</v>
      </c>
      <c r="O2002" s="278" t="str">
        <f>Таблица10[[#This Row],[плательщик ЖД тариф]]</f>
        <v>ТрансКонтейнер</v>
      </c>
      <c r="P2002" s="278"/>
      <c r="Q2002" s="278"/>
      <c r="R2002" s="278"/>
      <c r="S2002" s="278"/>
      <c r="T2002" s="278"/>
      <c r="U2002" s="278"/>
      <c r="V2002" s="278"/>
      <c r="W2002" s="278"/>
      <c r="X2002" s="278"/>
      <c r="Y2002" s="278"/>
      <c r="Z2002" s="278"/>
    </row>
    <row r="2003" spans="1:26" ht="13.2">
      <c r="A2003" s="380" t="s">
        <v>1456</v>
      </c>
      <c r="B2003" s="301">
        <v>44792</v>
      </c>
      <c r="C2003" s="330" t="s">
        <v>3642</v>
      </c>
      <c r="D2003" s="303">
        <v>40</v>
      </c>
      <c r="E2003" s="309" t="s">
        <v>1704</v>
      </c>
      <c r="F2003" s="304" t="s">
        <v>3268</v>
      </c>
      <c r="G2003" s="376">
        <v>44795</v>
      </c>
      <c r="H2003" s="345" t="s">
        <v>7</v>
      </c>
      <c r="I2003" s="4" t="s">
        <v>99</v>
      </c>
      <c r="J2003" s="278" t="s">
        <v>1455</v>
      </c>
      <c r="K2003" s="282">
        <f t="shared" si="21"/>
        <v>8</v>
      </c>
      <c r="L2003" s="278">
        <f t="shared" si="22"/>
        <v>2022</v>
      </c>
      <c r="M2003" s="282">
        <f t="shared" ca="1" si="25"/>
        <v>3</v>
      </c>
      <c r="N2003" s="282">
        <f>MONTH(Таблица10[[#This Row],[Дата погрузки]])</f>
        <v>8</v>
      </c>
      <c r="O2003" s="278" t="str">
        <f>Таблица10[[#This Row],[плательщик ЖД тариф]]</f>
        <v>ТрансКонтейнер</v>
      </c>
      <c r="P2003" s="278"/>
      <c r="Q2003" s="278"/>
      <c r="R2003" s="278"/>
      <c r="S2003" s="278"/>
      <c r="T2003" s="278"/>
      <c r="U2003" s="278"/>
      <c r="V2003" s="278"/>
      <c r="W2003" s="278"/>
      <c r="X2003" s="278"/>
      <c r="Y2003" s="278"/>
      <c r="Z2003" s="278"/>
    </row>
    <row r="2004" spans="1:26" ht="13.2">
      <c r="A2004" s="404" t="s">
        <v>1456</v>
      </c>
      <c r="B2004" s="301">
        <v>44792</v>
      </c>
      <c r="C2004" s="329" t="s">
        <v>3643</v>
      </c>
      <c r="D2004" s="303">
        <v>40</v>
      </c>
      <c r="E2004" s="309" t="s">
        <v>3290</v>
      </c>
      <c r="F2004" s="304" t="s">
        <v>3268</v>
      </c>
      <c r="G2004" s="376">
        <v>44795</v>
      </c>
      <c r="H2004" s="345" t="s">
        <v>7</v>
      </c>
      <c r="I2004" s="4" t="s">
        <v>99</v>
      </c>
      <c r="J2004" s="278" t="s">
        <v>1455</v>
      </c>
      <c r="K2004" s="282">
        <f t="shared" si="21"/>
        <v>8</v>
      </c>
      <c r="L2004" s="278">
        <f t="shared" si="22"/>
        <v>2022</v>
      </c>
      <c r="M2004" s="282">
        <f t="shared" ca="1" si="25"/>
        <v>3</v>
      </c>
      <c r="N2004" s="282">
        <f>MONTH(Таблица10[[#This Row],[Дата погрузки]])</f>
        <v>8</v>
      </c>
      <c r="O2004" s="278" t="str">
        <f>Таблица10[[#This Row],[плательщик ЖД тариф]]</f>
        <v>ТрансКонтейнер</v>
      </c>
      <c r="P2004" s="278"/>
      <c r="Q2004" s="278"/>
      <c r="R2004" s="278"/>
      <c r="S2004" s="278"/>
      <c r="T2004" s="278"/>
      <c r="U2004" s="278"/>
      <c r="V2004" s="278"/>
      <c r="W2004" s="278"/>
      <c r="X2004" s="278"/>
      <c r="Y2004" s="278"/>
      <c r="Z2004" s="278"/>
    </row>
    <row r="2005" spans="1:26" ht="13.2">
      <c r="A2005" s="329" t="s">
        <v>1466</v>
      </c>
      <c r="B2005" s="301">
        <v>44792</v>
      </c>
      <c r="C2005" s="330" t="s">
        <v>3644</v>
      </c>
      <c r="D2005" s="303">
        <v>40</v>
      </c>
      <c r="E2005" s="309" t="s">
        <v>1568</v>
      </c>
      <c r="F2005" s="304"/>
      <c r="G2005" s="376">
        <v>44795</v>
      </c>
      <c r="H2005" s="345" t="s">
        <v>7</v>
      </c>
      <c r="I2005" s="4" t="s">
        <v>99</v>
      </c>
      <c r="J2005" s="278" t="s">
        <v>1455</v>
      </c>
      <c r="K2005" s="282">
        <f t="shared" si="21"/>
        <v>8</v>
      </c>
      <c r="L2005" s="278">
        <f t="shared" si="22"/>
        <v>2022</v>
      </c>
      <c r="M2005" s="282">
        <f t="shared" ca="1" si="25"/>
        <v>3</v>
      </c>
      <c r="N2005" s="282">
        <f>MONTH(Таблица10[[#This Row],[Дата погрузки]])</f>
        <v>8</v>
      </c>
      <c r="O2005" s="278" t="str">
        <f>Таблица10[[#This Row],[плательщик ЖД тариф]]</f>
        <v>ТрансКонтейнер</v>
      </c>
      <c r="P2005" s="278"/>
      <c r="Q2005" s="278"/>
      <c r="R2005" s="278"/>
      <c r="S2005" s="278"/>
      <c r="T2005" s="278"/>
      <c r="U2005" s="278"/>
      <c r="V2005" s="278"/>
      <c r="W2005" s="278"/>
      <c r="X2005" s="278"/>
      <c r="Y2005" s="278"/>
      <c r="Z2005" s="278"/>
    </row>
    <row r="2006" spans="1:26" ht="13.2">
      <c r="A2006" s="329" t="s">
        <v>1466</v>
      </c>
      <c r="B2006" s="301">
        <v>44792</v>
      </c>
      <c r="C2006" s="330" t="s">
        <v>3645</v>
      </c>
      <c r="D2006" s="303">
        <v>40</v>
      </c>
      <c r="E2006" s="309" t="s">
        <v>1568</v>
      </c>
      <c r="F2006" s="314"/>
      <c r="G2006" s="376">
        <v>44795</v>
      </c>
      <c r="H2006" s="345" t="s">
        <v>7</v>
      </c>
      <c r="I2006" s="4" t="s">
        <v>99</v>
      </c>
      <c r="J2006" s="278" t="s">
        <v>1455</v>
      </c>
      <c r="K2006" s="282">
        <f t="shared" si="21"/>
        <v>8</v>
      </c>
      <c r="L2006" s="278">
        <f t="shared" si="22"/>
        <v>2022</v>
      </c>
      <c r="M2006" s="282">
        <f t="shared" ca="1" si="25"/>
        <v>3</v>
      </c>
      <c r="N2006" s="282">
        <f>MONTH(Таблица10[[#This Row],[Дата погрузки]])</f>
        <v>8</v>
      </c>
      <c r="O2006" s="278" t="str">
        <f>Таблица10[[#This Row],[плательщик ЖД тариф]]</f>
        <v>ТрансКонтейнер</v>
      </c>
      <c r="P2006" s="278"/>
      <c r="Q2006" s="278"/>
      <c r="R2006" s="278"/>
      <c r="S2006" s="278"/>
      <c r="T2006" s="278"/>
      <c r="U2006" s="278"/>
      <c r="V2006" s="278"/>
      <c r="W2006" s="278"/>
      <c r="X2006" s="278"/>
      <c r="Y2006" s="278"/>
      <c r="Z2006" s="278"/>
    </row>
    <row r="2007" spans="1:26" ht="13.2">
      <c r="A2007" s="387" t="s">
        <v>1934</v>
      </c>
      <c r="B2007" s="301">
        <v>44792</v>
      </c>
      <c r="C2007" s="336" t="s">
        <v>3646</v>
      </c>
      <c r="D2007" s="303">
        <v>40</v>
      </c>
      <c r="E2007" s="309" t="s">
        <v>2158</v>
      </c>
      <c r="F2007" s="314"/>
      <c r="G2007" s="403">
        <v>44799</v>
      </c>
      <c r="H2007" s="345" t="s">
        <v>7</v>
      </c>
      <c r="I2007" s="4" t="s">
        <v>99</v>
      </c>
      <c r="J2007" s="278" t="s">
        <v>1455</v>
      </c>
      <c r="K2007" s="282">
        <f t="shared" si="21"/>
        <v>8</v>
      </c>
      <c r="L2007" s="278">
        <f t="shared" si="22"/>
        <v>2022</v>
      </c>
      <c r="M2007" s="282">
        <f t="shared" ca="1" si="25"/>
        <v>7</v>
      </c>
      <c r="N2007" s="282">
        <f>MONTH(Таблица10[[#This Row],[Дата погрузки]])</f>
        <v>8</v>
      </c>
      <c r="O2007" s="278" t="str">
        <f>Таблица10[[#This Row],[плательщик ЖД тариф]]</f>
        <v>ТрансКонтейнер</v>
      </c>
      <c r="P2007" s="278"/>
      <c r="Q2007" s="278"/>
      <c r="R2007" s="278"/>
      <c r="S2007" s="278"/>
      <c r="T2007" s="278"/>
      <c r="U2007" s="278"/>
      <c r="V2007" s="278"/>
      <c r="W2007" s="278"/>
      <c r="X2007" s="278"/>
      <c r="Y2007" s="278"/>
      <c r="Z2007" s="278"/>
    </row>
    <row r="2008" spans="1:26" ht="13.2">
      <c r="A2008" s="379" t="s">
        <v>1452</v>
      </c>
      <c r="B2008" s="301">
        <v>44793</v>
      </c>
      <c r="C2008" s="329" t="s">
        <v>3647</v>
      </c>
      <c r="D2008" s="303">
        <v>40</v>
      </c>
      <c r="E2008" s="309" t="s">
        <v>3290</v>
      </c>
      <c r="F2008" s="314" t="s">
        <v>3358</v>
      </c>
      <c r="G2008" s="376">
        <v>44795</v>
      </c>
      <c r="H2008" s="345" t="s">
        <v>7</v>
      </c>
      <c r="I2008" s="4" t="s">
        <v>99</v>
      </c>
      <c r="J2008" s="278" t="s">
        <v>1455</v>
      </c>
      <c r="K2008" s="282">
        <f t="shared" si="21"/>
        <v>8</v>
      </c>
      <c r="L2008" s="278">
        <f t="shared" si="22"/>
        <v>2022</v>
      </c>
      <c r="M2008" s="282">
        <f t="shared" ca="1" si="25"/>
        <v>2</v>
      </c>
      <c r="N2008" s="282">
        <f>MONTH(Таблица10[[#This Row],[Дата погрузки]])</f>
        <v>8</v>
      </c>
      <c r="O2008" s="278" t="str">
        <f>Таблица10[[#This Row],[плательщик ЖД тариф]]</f>
        <v>ТрансКонтейнер</v>
      </c>
      <c r="P2008" s="278"/>
      <c r="Q2008" s="278"/>
      <c r="R2008" s="278"/>
      <c r="S2008" s="278"/>
      <c r="T2008" s="278"/>
      <c r="U2008" s="278"/>
      <c r="V2008" s="278"/>
      <c r="W2008" s="278"/>
      <c r="X2008" s="278"/>
      <c r="Y2008" s="278"/>
      <c r="Z2008" s="278"/>
    </row>
    <row r="2009" spans="1:26" ht="13.2">
      <c r="A2009" s="332" t="s">
        <v>1471</v>
      </c>
      <c r="B2009" s="301">
        <v>44793</v>
      </c>
      <c r="C2009" s="330" t="s">
        <v>3648</v>
      </c>
      <c r="D2009" s="303">
        <v>40</v>
      </c>
      <c r="E2009" s="309" t="s">
        <v>1568</v>
      </c>
      <c r="F2009" s="304" t="s">
        <v>3278</v>
      </c>
      <c r="G2009" s="376">
        <v>44795</v>
      </c>
      <c r="H2009" s="345" t="s">
        <v>7</v>
      </c>
      <c r="I2009" s="4" t="s">
        <v>99</v>
      </c>
      <c r="J2009" s="278" t="s">
        <v>1455</v>
      </c>
      <c r="K2009" s="282">
        <f t="shared" si="21"/>
        <v>8</v>
      </c>
      <c r="L2009" s="278">
        <f t="shared" si="22"/>
        <v>2022</v>
      </c>
      <c r="M2009" s="282">
        <f t="shared" ca="1" si="25"/>
        <v>2</v>
      </c>
      <c r="N2009" s="282">
        <f>MONTH(Таблица10[[#This Row],[Дата погрузки]])</f>
        <v>8</v>
      </c>
      <c r="O2009" s="278" t="str">
        <f>Таблица10[[#This Row],[плательщик ЖД тариф]]</f>
        <v>ТрансКонтейнер</v>
      </c>
      <c r="P2009" s="278"/>
      <c r="Q2009" s="278"/>
      <c r="R2009" s="278"/>
      <c r="S2009" s="278"/>
      <c r="T2009" s="278"/>
      <c r="U2009" s="278"/>
      <c r="V2009" s="278"/>
      <c r="W2009" s="278"/>
      <c r="X2009" s="278"/>
      <c r="Y2009" s="278"/>
      <c r="Z2009" s="278"/>
    </row>
    <row r="2010" spans="1:26" ht="13.2">
      <c r="A2010" s="315" t="s">
        <v>2115</v>
      </c>
      <c r="B2010" s="301">
        <v>44794</v>
      </c>
      <c r="C2010" s="407" t="s">
        <v>3649</v>
      </c>
      <c r="D2010" s="303">
        <v>40</v>
      </c>
      <c r="E2010" s="309" t="s">
        <v>3290</v>
      </c>
      <c r="F2010" s="304" t="s">
        <v>3358</v>
      </c>
      <c r="G2010" s="402">
        <v>44798</v>
      </c>
      <c r="H2010" s="345" t="s">
        <v>7</v>
      </c>
      <c r="I2010" s="4" t="s">
        <v>99</v>
      </c>
      <c r="J2010" s="278" t="s">
        <v>1455</v>
      </c>
      <c r="K2010" s="282">
        <f t="shared" si="21"/>
        <v>8</v>
      </c>
      <c r="L2010" s="278">
        <f t="shared" si="22"/>
        <v>2022</v>
      </c>
      <c r="M2010" s="282">
        <f t="shared" ca="1" si="25"/>
        <v>4</v>
      </c>
      <c r="N2010" s="282">
        <f>MONTH(Таблица10[[#This Row],[Дата погрузки]])</f>
        <v>8</v>
      </c>
      <c r="O2010" s="278" t="str">
        <f>Таблица10[[#This Row],[плательщик ЖД тариф]]</f>
        <v>ТрансКонтейнер</v>
      </c>
      <c r="P2010" s="278"/>
      <c r="Q2010" s="278"/>
      <c r="R2010" s="278"/>
      <c r="S2010" s="278"/>
      <c r="T2010" s="278"/>
      <c r="U2010" s="278"/>
      <c r="V2010" s="278"/>
      <c r="W2010" s="278"/>
      <c r="X2010" s="278"/>
      <c r="Y2010" s="278"/>
      <c r="Z2010" s="278"/>
    </row>
    <row r="2011" spans="1:26" ht="13.2">
      <c r="A2011" s="315" t="s">
        <v>1497</v>
      </c>
      <c r="B2011" s="408">
        <v>44795</v>
      </c>
      <c r="C2011" s="315"/>
      <c r="D2011" s="315"/>
      <c r="E2011" s="315" t="s">
        <v>3650</v>
      </c>
      <c r="F2011" s="409" t="s">
        <v>3473</v>
      </c>
      <c r="G2011" s="410"/>
      <c r="H2011" s="345" t="s">
        <v>7</v>
      </c>
      <c r="I2011" s="4" t="s">
        <v>99</v>
      </c>
      <c r="J2011" s="278" t="s">
        <v>1455</v>
      </c>
      <c r="K2011" s="282">
        <f t="shared" si="21"/>
        <v>8</v>
      </c>
      <c r="L2011" s="278">
        <f t="shared" si="22"/>
        <v>2022</v>
      </c>
      <c r="M2011" s="282">
        <f t="shared" ca="1" si="25"/>
        <v>37</v>
      </c>
      <c r="N2011" s="282">
        <f>MONTH(Таблица10[[#This Row],[Дата погрузки]])</f>
        <v>8</v>
      </c>
      <c r="O2011" s="278" t="str">
        <f>Таблица10[[#This Row],[плательщик ЖД тариф]]</f>
        <v>ТрансКонтейнер</v>
      </c>
      <c r="P2011" s="278"/>
      <c r="Q2011" s="278"/>
      <c r="R2011" s="278"/>
      <c r="S2011" s="278"/>
      <c r="T2011" s="278"/>
      <c r="U2011" s="278"/>
      <c r="V2011" s="278"/>
      <c r="W2011" s="278"/>
      <c r="X2011" s="278"/>
      <c r="Y2011" s="278"/>
      <c r="Z2011" s="278"/>
    </row>
    <row r="2012" spans="1:26" ht="13.2">
      <c r="A2012" s="380" t="s">
        <v>1456</v>
      </c>
      <c r="B2012" s="301">
        <v>44795</v>
      </c>
      <c r="C2012" s="407" t="s">
        <v>3651</v>
      </c>
      <c r="D2012" s="303">
        <v>40</v>
      </c>
      <c r="E2012" s="309" t="s">
        <v>1568</v>
      </c>
      <c r="F2012" s="304" t="s">
        <v>3268</v>
      </c>
      <c r="G2012" s="402">
        <v>44798</v>
      </c>
      <c r="H2012" s="345" t="s">
        <v>7</v>
      </c>
      <c r="I2012" s="4" t="s">
        <v>99</v>
      </c>
      <c r="J2012" s="278" t="s">
        <v>1455</v>
      </c>
      <c r="K2012" s="282">
        <f t="shared" si="21"/>
        <v>8</v>
      </c>
      <c r="L2012" s="278">
        <f t="shared" si="22"/>
        <v>2022</v>
      </c>
      <c r="M2012" s="282">
        <f t="shared" ca="1" si="25"/>
        <v>3</v>
      </c>
      <c r="N2012" s="282">
        <f>MONTH(Таблица10[[#This Row],[Дата погрузки]])</f>
        <v>8</v>
      </c>
      <c r="O2012" s="278" t="str">
        <f>Таблица10[[#This Row],[плательщик ЖД тариф]]</f>
        <v>ТрансКонтейнер</v>
      </c>
      <c r="P2012" s="278"/>
      <c r="Q2012" s="278"/>
      <c r="R2012" s="278"/>
      <c r="S2012" s="278"/>
      <c r="T2012" s="278"/>
      <c r="U2012" s="278"/>
      <c r="V2012" s="278"/>
      <c r="W2012" s="278"/>
      <c r="X2012" s="278"/>
      <c r="Y2012" s="278"/>
      <c r="Z2012" s="278"/>
    </row>
    <row r="2013" spans="1:26" ht="13.2">
      <c r="A2013" s="404" t="s">
        <v>1456</v>
      </c>
      <c r="B2013" s="301">
        <v>44795</v>
      </c>
      <c r="C2013" s="325" t="s">
        <v>3652</v>
      </c>
      <c r="D2013" s="303">
        <v>40</v>
      </c>
      <c r="E2013" s="309" t="s">
        <v>1499</v>
      </c>
      <c r="F2013" s="304" t="s">
        <v>3291</v>
      </c>
      <c r="G2013" s="402">
        <v>44798</v>
      </c>
      <c r="H2013" s="345" t="s">
        <v>7</v>
      </c>
      <c r="I2013" s="4" t="s">
        <v>99</v>
      </c>
      <c r="J2013" s="278" t="s">
        <v>1455</v>
      </c>
      <c r="K2013" s="282">
        <f t="shared" si="21"/>
        <v>8</v>
      </c>
      <c r="L2013" s="278">
        <f t="shared" si="22"/>
        <v>2022</v>
      </c>
      <c r="M2013" s="282">
        <f t="shared" ca="1" si="25"/>
        <v>3</v>
      </c>
      <c r="N2013" s="282">
        <f>MONTH(Таблица10[[#This Row],[Дата погрузки]])</f>
        <v>8</v>
      </c>
      <c r="O2013" s="278" t="str">
        <f>Таблица10[[#This Row],[плательщик ЖД тариф]]</f>
        <v>ТрансКонтейнер</v>
      </c>
      <c r="P2013" s="278"/>
      <c r="Q2013" s="278"/>
      <c r="R2013" s="278"/>
      <c r="S2013" s="278"/>
      <c r="T2013" s="278"/>
      <c r="U2013" s="278"/>
      <c r="V2013" s="278"/>
      <c r="W2013" s="278"/>
      <c r="X2013" s="278"/>
      <c r="Y2013" s="278"/>
      <c r="Z2013" s="278"/>
    </row>
    <row r="2014" spans="1:26" ht="13.2">
      <c r="A2014" s="404" t="s">
        <v>1456</v>
      </c>
      <c r="B2014" s="301">
        <v>44795</v>
      </c>
      <c r="C2014" s="325" t="s">
        <v>3653</v>
      </c>
      <c r="D2014" s="303">
        <v>40</v>
      </c>
      <c r="E2014" s="309" t="s">
        <v>1568</v>
      </c>
      <c r="F2014" s="304" t="s">
        <v>3282</v>
      </c>
      <c r="G2014" s="402">
        <v>44798</v>
      </c>
      <c r="H2014" s="345" t="s">
        <v>7</v>
      </c>
      <c r="I2014" s="4" t="s">
        <v>99</v>
      </c>
      <c r="J2014" s="278" t="s">
        <v>1455</v>
      </c>
      <c r="K2014" s="282">
        <f t="shared" si="21"/>
        <v>8</v>
      </c>
      <c r="L2014" s="278">
        <f t="shared" si="22"/>
        <v>2022</v>
      </c>
      <c r="M2014" s="282">
        <f t="shared" ca="1" si="25"/>
        <v>3</v>
      </c>
      <c r="N2014" s="282">
        <f>MONTH(Таблица10[[#This Row],[Дата погрузки]])</f>
        <v>8</v>
      </c>
      <c r="O2014" s="278" t="str">
        <f>Таблица10[[#This Row],[плательщик ЖД тариф]]</f>
        <v>ТрансКонтейнер</v>
      </c>
      <c r="P2014" s="278"/>
      <c r="Q2014" s="278"/>
      <c r="R2014" s="278"/>
      <c r="S2014" s="278"/>
      <c r="T2014" s="278"/>
      <c r="U2014" s="278"/>
      <c r="V2014" s="278"/>
      <c r="W2014" s="278"/>
      <c r="X2014" s="278"/>
      <c r="Y2014" s="278"/>
      <c r="Z2014" s="278"/>
    </row>
    <row r="2015" spans="1:26" ht="13.2">
      <c r="A2015" s="329" t="s">
        <v>1466</v>
      </c>
      <c r="B2015" s="301">
        <v>44795</v>
      </c>
      <c r="C2015" s="325" t="s">
        <v>3654</v>
      </c>
      <c r="D2015" s="303">
        <v>40</v>
      </c>
      <c r="E2015" s="309" t="s">
        <v>1568</v>
      </c>
      <c r="F2015" s="304"/>
      <c r="G2015" s="402">
        <v>44798</v>
      </c>
      <c r="H2015" s="345" t="s">
        <v>7</v>
      </c>
      <c r="I2015" s="4" t="s">
        <v>99</v>
      </c>
      <c r="J2015" s="278" t="s">
        <v>1455</v>
      </c>
      <c r="K2015" s="282">
        <f t="shared" si="21"/>
        <v>8</v>
      </c>
      <c r="L2015" s="278">
        <f t="shared" si="22"/>
        <v>2022</v>
      </c>
      <c r="M2015" s="282">
        <f t="shared" ca="1" si="25"/>
        <v>3</v>
      </c>
      <c r="N2015" s="282">
        <f>MONTH(Таблица10[[#This Row],[Дата погрузки]])</f>
        <v>8</v>
      </c>
      <c r="O2015" s="278" t="str">
        <f>Таблица10[[#This Row],[плательщик ЖД тариф]]</f>
        <v>ТрансКонтейнер</v>
      </c>
      <c r="P2015" s="278"/>
      <c r="Q2015" s="278"/>
      <c r="R2015" s="278"/>
      <c r="S2015" s="278"/>
      <c r="T2015" s="278"/>
      <c r="U2015" s="278"/>
      <c r="V2015" s="278"/>
      <c r="W2015" s="278"/>
      <c r="X2015" s="278"/>
      <c r="Y2015" s="278"/>
      <c r="Z2015" s="278"/>
    </row>
    <row r="2016" spans="1:26" ht="13.2">
      <c r="A2016" s="329" t="s">
        <v>1466</v>
      </c>
      <c r="B2016" s="301">
        <v>44795</v>
      </c>
      <c r="C2016" s="325" t="s">
        <v>3655</v>
      </c>
      <c r="D2016" s="303">
        <v>40</v>
      </c>
      <c r="E2016" s="309" t="s">
        <v>1568</v>
      </c>
      <c r="F2016" s="314"/>
      <c r="G2016" s="402">
        <v>44798</v>
      </c>
      <c r="H2016" s="345" t="s">
        <v>7</v>
      </c>
      <c r="I2016" s="4" t="s">
        <v>99</v>
      </c>
      <c r="J2016" s="278" t="s">
        <v>1455</v>
      </c>
      <c r="K2016" s="282">
        <f t="shared" si="21"/>
        <v>8</v>
      </c>
      <c r="L2016" s="278">
        <f t="shared" si="22"/>
        <v>2022</v>
      </c>
      <c r="M2016" s="282">
        <f t="shared" ca="1" si="25"/>
        <v>3</v>
      </c>
      <c r="N2016" s="282">
        <f>MONTH(Таблица10[[#This Row],[Дата погрузки]])</f>
        <v>8</v>
      </c>
      <c r="O2016" s="278" t="str">
        <f>Таблица10[[#This Row],[плательщик ЖД тариф]]</f>
        <v>ТрансКонтейнер</v>
      </c>
      <c r="P2016" s="278"/>
      <c r="Q2016" s="278"/>
      <c r="R2016" s="278"/>
      <c r="S2016" s="278"/>
      <c r="T2016" s="278"/>
      <c r="U2016" s="278"/>
      <c r="V2016" s="278"/>
      <c r="W2016" s="278"/>
      <c r="X2016" s="278"/>
      <c r="Y2016" s="278"/>
      <c r="Z2016" s="278"/>
    </row>
    <row r="2017" spans="1:26" ht="13.2">
      <c r="A2017" s="375" t="s">
        <v>1589</v>
      </c>
      <c r="B2017" s="301">
        <v>44795</v>
      </c>
      <c r="C2017" s="325" t="s">
        <v>3656</v>
      </c>
      <c r="D2017" s="303">
        <v>40</v>
      </c>
      <c r="E2017" s="309" t="s">
        <v>1568</v>
      </c>
      <c r="F2017" s="304" t="s">
        <v>3271</v>
      </c>
      <c r="G2017" s="402">
        <v>44798</v>
      </c>
      <c r="H2017" s="345" t="s">
        <v>7</v>
      </c>
      <c r="I2017" s="4" t="s">
        <v>99</v>
      </c>
      <c r="J2017" s="278" t="s">
        <v>1455</v>
      </c>
      <c r="K2017" s="282">
        <f t="shared" si="21"/>
        <v>8</v>
      </c>
      <c r="L2017" s="278">
        <f t="shared" si="22"/>
        <v>2022</v>
      </c>
      <c r="M2017" s="282">
        <f t="shared" ca="1" si="25"/>
        <v>3</v>
      </c>
      <c r="N2017" s="282">
        <f>MONTH(Таблица10[[#This Row],[Дата погрузки]])</f>
        <v>8</v>
      </c>
      <c r="O2017" s="278" t="str">
        <f>Таблица10[[#This Row],[плательщик ЖД тариф]]</f>
        <v>ТрансКонтейнер</v>
      </c>
      <c r="P2017" s="278"/>
      <c r="Q2017" s="278"/>
      <c r="R2017" s="278"/>
      <c r="S2017" s="278"/>
      <c r="T2017" s="278"/>
      <c r="U2017" s="278"/>
      <c r="V2017" s="278"/>
      <c r="W2017" s="278"/>
      <c r="X2017" s="278"/>
      <c r="Y2017" s="278"/>
      <c r="Z2017" s="278"/>
    </row>
    <row r="2018" spans="1:26" ht="13.2">
      <c r="A2018" s="329" t="s">
        <v>1466</v>
      </c>
      <c r="B2018" s="301">
        <v>44796</v>
      </c>
      <c r="C2018" s="323" t="s">
        <v>3657</v>
      </c>
      <c r="D2018" s="303">
        <v>40</v>
      </c>
      <c r="E2018" s="309" t="s">
        <v>1568</v>
      </c>
      <c r="F2018" s="314"/>
      <c r="G2018" s="403">
        <v>44799</v>
      </c>
      <c r="H2018" s="345" t="s">
        <v>7</v>
      </c>
      <c r="I2018" s="4" t="s">
        <v>99</v>
      </c>
      <c r="J2018" s="278" t="s">
        <v>1455</v>
      </c>
      <c r="K2018" s="282">
        <f t="shared" si="21"/>
        <v>8</v>
      </c>
      <c r="L2018" s="278">
        <f t="shared" si="22"/>
        <v>2022</v>
      </c>
      <c r="M2018" s="282">
        <f t="shared" ca="1" si="25"/>
        <v>3</v>
      </c>
      <c r="N2018" s="282">
        <f>MONTH(Таблица10[[#This Row],[Дата погрузки]])</f>
        <v>8</v>
      </c>
      <c r="O2018" s="278" t="str">
        <f>Таблица10[[#This Row],[плательщик ЖД тариф]]</f>
        <v>ТрансКонтейнер</v>
      </c>
      <c r="P2018" s="278"/>
      <c r="Q2018" s="278"/>
      <c r="R2018" s="278"/>
      <c r="S2018" s="278"/>
      <c r="T2018" s="278"/>
      <c r="U2018" s="278"/>
      <c r="V2018" s="278"/>
      <c r="W2018" s="278"/>
      <c r="X2018" s="278"/>
      <c r="Y2018" s="278"/>
      <c r="Z2018" s="278"/>
    </row>
    <row r="2019" spans="1:26" ht="13.2">
      <c r="A2019" s="329" t="s">
        <v>1466</v>
      </c>
      <c r="B2019" s="301">
        <v>44796</v>
      </c>
      <c r="C2019" s="319" t="s">
        <v>3658</v>
      </c>
      <c r="D2019" s="303">
        <v>40</v>
      </c>
      <c r="E2019" s="309" t="s">
        <v>1568</v>
      </c>
      <c r="F2019" s="314"/>
      <c r="G2019" s="403">
        <v>44799</v>
      </c>
      <c r="H2019" s="345" t="s">
        <v>7</v>
      </c>
      <c r="I2019" s="4" t="s">
        <v>99</v>
      </c>
      <c r="J2019" s="278" t="s">
        <v>1455</v>
      </c>
      <c r="K2019" s="282">
        <f t="shared" si="21"/>
        <v>8</v>
      </c>
      <c r="L2019" s="278">
        <f t="shared" si="22"/>
        <v>2022</v>
      </c>
      <c r="M2019" s="282">
        <f t="shared" ca="1" si="25"/>
        <v>3</v>
      </c>
      <c r="N2019" s="282">
        <f>MONTH(Таблица10[[#This Row],[Дата погрузки]])</f>
        <v>8</v>
      </c>
      <c r="O2019" s="278" t="str">
        <f>Таблица10[[#This Row],[плательщик ЖД тариф]]</f>
        <v>ТрансКонтейнер</v>
      </c>
      <c r="P2019" s="278"/>
      <c r="Q2019" s="278"/>
      <c r="R2019" s="278"/>
      <c r="S2019" s="278"/>
      <c r="T2019" s="278"/>
      <c r="U2019" s="278"/>
      <c r="V2019" s="278"/>
      <c r="W2019" s="278"/>
      <c r="X2019" s="278"/>
      <c r="Y2019" s="278"/>
      <c r="Z2019" s="278"/>
    </row>
    <row r="2020" spans="1:26" ht="13.2">
      <c r="A2020" s="380" t="s">
        <v>1456</v>
      </c>
      <c r="B2020" s="301">
        <v>44796</v>
      </c>
      <c r="C2020" s="323" t="s">
        <v>3659</v>
      </c>
      <c r="D2020" s="303">
        <v>40</v>
      </c>
      <c r="E2020" s="309" t="s">
        <v>3287</v>
      </c>
      <c r="F2020" s="304" t="s">
        <v>3282</v>
      </c>
      <c r="G2020" s="403">
        <v>44799</v>
      </c>
      <c r="H2020" s="345" t="s">
        <v>7</v>
      </c>
      <c r="I2020" s="4" t="s">
        <v>99</v>
      </c>
      <c r="J2020" s="278" t="s">
        <v>1455</v>
      </c>
      <c r="K2020" s="282">
        <f t="shared" si="21"/>
        <v>8</v>
      </c>
      <c r="L2020" s="278">
        <f t="shared" si="22"/>
        <v>2022</v>
      </c>
      <c r="M2020" s="282">
        <f t="shared" ca="1" si="25"/>
        <v>3</v>
      </c>
      <c r="N2020" s="282">
        <f>MONTH(Таблица10[[#This Row],[Дата погрузки]])</f>
        <v>8</v>
      </c>
      <c r="O2020" s="278" t="str">
        <f>Таблица10[[#This Row],[плательщик ЖД тариф]]</f>
        <v>ТрансКонтейнер</v>
      </c>
      <c r="P2020" s="278"/>
      <c r="Q2020" s="278"/>
      <c r="R2020" s="278"/>
      <c r="S2020" s="278"/>
      <c r="T2020" s="278"/>
      <c r="U2020" s="278"/>
      <c r="V2020" s="278"/>
      <c r="W2020" s="278"/>
      <c r="X2020" s="278"/>
      <c r="Y2020" s="278"/>
      <c r="Z2020" s="278"/>
    </row>
    <row r="2021" spans="1:26" ht="13.2">
      <c r="A2021" s="387" t="s">
        <v>1934</v>
      </c>
      <c r="B2021" s="301">
        <v>44796</v>
      </c>
      <c r="C2021" s="330" t="s">
        <v>3660</v>
      </c>
      <c r="D2021" s="303">
        <v>40</v>
      </c>
      <c r="E2021" s="309" t="s">
        <v>1568</v>
      </c>
      <c r="F2021" s="314"/>
      <c r="G2021" s="406">
        <v>44800</v>
      </c>
      <c r="H2021" s="345" t="s">
        <v>7</v>
      </c>
      <c r="I2021" s="4" t="s">
        <v>99</v>
      </c>
      <c r="J2021" s="278" t="s">
        <v>1455</v>
      </c>
      <c r="K2021" s="282">
        <f t="shared" si="21"/>
        <v>8</v>
      </c>
      <c r="L2021" s="278">
        <f t="shared" si="22"/>
        <v>2022</v>
      </c>
      <c r="M2021" s="282">
        <f t="shared" ca="1" si="25"/>
        <v>4</v>
      </c>
      <c r="N2021" s="282">
        <f>MONTH(Таблица10[[#This Row],[Дата погрузки]])</f>
        <v>8</v>
      </c>
      <c r="O2021" s="278" t="str">
        <f>Таблица10[[#This Row],[плательщик ЖД тариф]]</f>
        <v>ТрансКонтейнер</v>
      </c>
      <c r="P2021" s="278"/>
      <c r="Q2021" s="278"/>
      <c r="R2021" s="278"/>
      <c r="S2021" s="278"/>
      <c r="T2021" s="278"/>
      <c r="U2021" s="278"/>
      <c r="V2021" s="278"/>
      <c r="W2021" s="278"/>
      <c r="X2021" s="278"/>
      <c r="Y2021" s="278"/>
      <c r="Z2021" s="278"/>
    </row>
    <row r="2022" spans="1:26" ht="13.2">
      <c r="A2022" s="375" t="s">
        <v>1589</v>
      </c>
      <c r="B2022" s="301">
        <v>44796</v>
      </c>
      <c r="C2022" s="319" t="s">
        <v>3661</v>
      </c>
      <c r="D2022" s="303">
        <v>40</v>
      </c>
      <c r="E2022" s="309" t="s">
        <v>1568</v>
      </c>
      <c r="F2022" s="304" t="s">
        <v>3278</v>
      </c>
      <c r="G2022" s="403">
        <v>44799</v>
      </c>
      <c r="H2022" s="345" t="s">
        <v>7</v>
      </c>
      <c r="I2022" s="4" t="s">
        <v>99</v>
      </c>
      <c r="J2022" s="278" t="s">
        <v>1455</v>
      </c>
      <c r="K2022" s="282">
        <f t="shared" si="21"/>
        <v>8</v>
      </c>
      <c r="L2022" s="278">
        <f t="shared" si="22"/>
        <v>2022</v>
      </c>
      <c r="M2022" s="282">
        <f t="shared" ca="1" si="25"/>
        <v>3</v>
      </c>
      <c r="N2022" s="282">
        <f>MONTH(Таблица10[[#This Row],[Дата погрузки]])</f>
        <v>8</v>
      </c>
      <c r="O2022" s="278" t="str">
        <f>Таблица10[[#This Row],[плательщик ЖД тариф]]</f>
        <v>ТрансКонтейнер</v>
      </c>
      <c r="P2022" s="278"/>
      <c r="Q2022" s="278"/>
      <c r="R2022" s="278"/>
      <c r="S2022" s="278"/>
      <c r="T2022" s="278"/>
      <c r="U2022" s="278"/>
      <c r="V2022" s="278"/>
      <c r="W2022" s="278"/>
      <c r="X2022" s="278"/>
      <c r="Y2022" s="278"/>
      <c r="Z2022" s="278"/>
    </row>
    <row r="2023" spans="1:26" ht="13.2">
      <c r="A2023" s="375" t="s">
        <v>1589</v>
      </c>
      <c r="B2023" s="301">
        <v>44797</v>
      </c>
      <c r="C2023" s="319" t="s">
        <v>3662</v>
      </c>
      <c r="D2023" s="303">
        <v>40</v>
      </c>
      <c r="E2023" s="309" t="s">
        <v>3287</v>
      </c>
      <c r="F2023" s="304" t="s">
        <v>3278</v>
      </c>
      <c r="G2023" s="403">
        <v>44799</v>
      </c>
      <c r="H2023" s="345" t="s">
        <v>7</v>
      </c>
      <c r="I2023" s="4" t="s">
        <v>99</v>
      </c>
      <c r="J2023" s="278" t="s">
        <v>1455</v>
      </c>
      <c r="K2023" s="282">
        <f t="shared" si="21"/>
        <v>8</v>
      </c>
      <c r="L2023" s="278">
        <f t="shared" si="22"/>
        <v>2022</v>
      </c>
      <c r="M2023" s="282">
        <f t="shared" ca="1" si="25"/>
        <v>2</v>
      </c>
      <c r="N2023" s="282">
        <f>MONTH(Таблица10[[#This Row],[Дата погрузки]])</f>
        <v>8</v>
      </c>
      <c r="O2023" s="278" t="str">
        <f>Таблица10[[#This Row],[плательщик ЖД тариф]]</f>
        <v>ТрансКонтейнер</v>
      </c>
      <c r="P2023" s="278"/>
      <c r="Q2023" s="278"/>
      <c r="R2023" s="278"/>
      <c r="S2023" s="278"/>
      <c r="T2023" s="278"/>
      <c r="U2023" s="278"/>
      <c r="V2023" s="278"/>
      <c r="W2023" s="278"/>
      <c r="X2023" s="278"/>
      <c r="Y2023" s="278"/>
      <c r="Z2023" s="278"/>
    </row>
    <row r="2024" spans="1:26" ht="13.2">
      <c r="A2024" s="375" t="s">
        <v>1589</v>
      </c>
      <c r="B2024" s="301">
        <v>44797</v>
      </c>
      <c r="C2024" s="329" t="s">
        <v>3663</v>
      </c>
      <c r="D2024" s="303">
        <v>40</v>
      </c>
      <c r="E2024" s="309" t="s">
        <v>1568</v>
      </c>
      <c r="F2024" s="304" t="s">
        <v>3271</v>
      </c>
      <c r="G2024" s="406">
        <v>44800</v>
      </c>
      <c r="H2024" s="345" t="s">
        <v>7</v>
      </c>
      <c r="I2024" s="4" t="s">
        <v>99</v>
      </c>
      <c r="J2024" s="278" t="s">
        <v>1455</v>
      </c>
      <c r="K2024" s="282">
        <f t="shared" si="21"/>
        <v>8</v>
      </c>
      <c r="L2024" s="278">
        <f t="shared" si="22"/>
        <v>2022</v>
      </c>
      <c r="M2024" s="282">
        <f t="shared" ca="1" si="25"/>
        <v>3</v>
      </c>
      <c r="N2024" s="282">
        <f>MONTH(Таблица10[[#This Row],[Дата погрузки]])</f>
        <v>8</v>
      </c>
      <c r="O2024" s="278" t="str">
        <f>Таблица10[[#This Row],[плательщик ЖД тариф]]</f>
        <v>ТрансКонтейнер</v>
      </c>
      <c r="P2024" s="278"/>
      <c r="Q2024" s="278"/>
      <c r="R2024" s="278"/>
      <c r="S2024" s="278"/>
      <c r="T2024" s="278"/>
      <c r="U2024" s="278"/>
      <c r="V2024" s="278"/>
      <c r="W2024" s="278"/>
      <c r="X2024" s="278"/>
      <c r="Y2024" s="278"/>
      <c r="Z2024" s="278"/>
    </row>
    <row r="2025" spans="1:26" ht="13.2">
      <c r="A2025" s="379" t="s">
        <v>1497</v>
      </c>
      <c r="B2025" s="301">
        <v>44797</v>
      </c>
      <c r="C2025" s="329" t="s">
        <v>3664</v>
      </c>
      <c r="D2025" s="303">
        <v>40</v>
      </c>
      <c r="E2025" s="309" t="s">
        <v>3287</v>
      </c>
      <c r="F2025" s="314" t="s">
        <v>3295</v>
      </c>
      <c r="G2025" s="406">
        <v>44800</v>
      </c>
      <c r="H2025" s="345" t="s">
        <v>7</v>
      </c>
      <c r="I2025" s="4" t="s">
        <v>99</v>
      </c>
      <c r="J2025" s="278" t="s">
        <v>1455</v>
      </c>
      <c r="K2025" s="282">
        <f t="shared" si="21"/>
        <v>8</v>
      </c>
      <c r="L2025" s="278">
        <f t="shared" si="22"/>
        <v>2022</v>
      </c>
      <c r="M2025" s="282">
        <f t="shared" ca="1" si="25"/>
        <v>3</v>
      </c>
      <c r="N2025" s="282">
        <f>MONTH(Таблица10[[#This Row],[Дата погрузки]])</f>
        <v>8</v>
      </c>
      <c r="O2025" s="278" t="str">
        <f>Таблица10[[#This Row],[плательщик ЖД тариф]]</f>
        <v>ТрансКонтейнер</v>
      </c>
      <c r="P2025" s="278"/>
      <c r="Q2025" s="278"/>
      <c r="R2025" s="278"/>
      <c r="S2025" s="278"/>
      <c r="T2025" s="278"/>
      <c r="U2025" s="278"/>
      <c r="V2025" s="278"/>
      <c r="W2025" s="278"/>
      <c r="X2025" s="278"/>
      <c r="Y2025" s="278"/>
      <c r="Z2025" s="278"/>
    </row>
    <row r="2026" spans="1:26" ht="13.2">
      <c r="A2026" s="379" t="s">
        <v>1452</v>
      </c>
      <c r="B2026" s="301">
        <v>44797</v>
      </c>
      <c r="C2026" s="315" t="s">
        <v>3665</v>
      </c>
      <c r="D2026" s="303">
        <v>40</v>
      </c>
      <c r="E2026" s="309" t="s">
        <v>3287</v>
      </c>
      <c r="F2026" s="314" t="s">
        <v>3473</v>
      </c>
      <c r="G2026" s="406">
        <v>44800</v>
      </c>
      <c r="H2026" s="345" t="s">
        <v>7</v>
      </c>
      <c r="I2026" s="4" t="s">
        <v>99</v>
      </c>
      <c r="J2026" s="278" t="s">
        <v>1455</v>
      </c>
      <c r="K2026" s="282">
        <f t="shared" si="21"/>
        <v>8</v>
      </c>
      <c r="L2026" s="278">
        <f t="shared" si="22"/>
        <v>2022</v>
      </c>
      <c r="M2026" s="282">
        <f t="shared" ca="1" si="25"/>
        <v>3</v>
      </c>
      <c r="N2026" s="282">
        <f>MONTH(Таблица10[[#This Row],[Дата погрузки]])</f>
        <v>8</v>
      </c>
      <c r="O2026" s="278" t="str">
        <f>Таблица10[[#This Row],[плательщик ЖД тариф]]</f>
        <v>ТрансКонтейнер</v>
      </c>
      <c r="P2026" s="278"/>
      <c r="Q2026" s="278"/>
      <c r="R2026" s="278"/>
      <c r="S2026" s="278"/>
      <c r="T2026" s="278"/>
      <c r="U2026" s="278"/>
      <c r="V2026" s="278"/>
      <c r="W2026" s="278"/>
      <c r="X2026" s="278"/>
      <c r="Y2026" s="278"/>
      <c r="Z2026" s="278"/>
    </row>
    <row r="2027" spans="1:26" ht="13.2">
      <c r="A2027" s="332" t="s">
        <v>1452</v>
      </c>
      <c r="B2027" s="331">
        <v>44797</v>
      </c>
      <c r="C2027" s="332" t="s">
        <v>3666</v>
      </c>
      <c r="D2027" s="333">
        <v>40</v>
      </c>
      <c r="E2027" s="332" t="s">
        <v>3287</v>
      </c>
      <c r="F2027" s="335" t="s">
        <v>3282</v>
      </c>
      <c r="G2027" s="348"/>
      <c r="H2027" s="345" t="s">
        <v>7</v>
      </c>
      <c r="I2027" s="4" t="s">
        <v>99</v>
      </c>
      <c r="J2027" s="278" t="s">
        <v>1455</v>
      </c>
      <c r="K2027" s="282">
        <f t="shared" si="21"/>
        <v>8</v>
      </c>
      <c r="L2027" s="278">
        <f t="shared" si="22"/>
        <v>2022</v>
      </c>
      <c r="M2027" s="282">
        <f t="shared" ca="1" si="25"/>
        <v>35</v>
      </c>
      <c r="N2027" s="282">
        <f>MONTH(Таблица10[[#This Row],[Дата погрузки]])</f>
        <v>8</v>
      </c>
      <c r="O2027" s="278" t="str">
        <f>Таблица10[[#This Row],[плательщик ЖД тариф]]</f>
        <v>ТрансКонтейнер</v>
      </c>
      <c r="P2027" s="278"/>
      <c r="Q2027" s="278"/>
      <c r="R2027" s="278"/>
      <c r="S2027" s="278"/>
      <c r="T2027" s="278"/>
      <c r="U2027" s="278"/>
      <c r="V2027" s="278"/>
      <c r="W2027" s="278"/>
      <c r="X2027" s="278"/>
      <c r="Y2027" s="278"/>
      <c r="Z2027" s="278"/>
    </row>
    <row r="2028" spans="1:26" ht="13.2">
      <c r="A2028" s="404" t="s">
        <v>1456</v>
      </c>
      <c r="B2028" s="301">
        <v>44797</v>
      </c>
      <c r="C2028" s="329" t="s">
        <v>3667</v>
      </c>
      <c r="D2028" s="303">
        <v>40</v>
      </c>
      <c r="E2028" s="309" t="s">
        <v>3287</v>
      </c>
      <c r="F2028" s="304" t="s">
        <v>3268</v>
      </c>
      <c r="G2028" s="406">
        <v>44800</v>
      </c>
      <c r="H2028" s="345" t="s">
        <v>7</v>
      </c>
      <c r="I2028" s="4" t="s">
        <v>99</v>
      </c>
      <c r="J2028" s="278" t="s">
        <v>1455</v>
      </c>
      <c r="K2028" s="282">
        <f t="shared" si="21"/>
        <v>8</v>
      </c>
      <c r="L2028" s="278">
        <f t="shared" si="22"/>
        <v>2022</v>
      </c>
      <c r="M2028" s="282">
        <f t="shared" ca="1" si="25"/>
        <v>3</v>
      </c>
      <c r="N2028" s="282">
        <f>MONTH(Таблица10[[#This Row],[Дата погрузки]])</f>
        <v>8</v>
      </c>
      <c r="O2028" s="278" t="str">
        <f>Таблица10[[#This Row],[плательщик ЖД тариф]]</f>
        <v>ТрансКонтейнер</v>
      </c>
      <c r="P2028" s="278"/>
      <c r="Q2028" s="278"/>
      <c r="R2028" s="278"/>
      <c r="S2028" s="278"/>
      <c r="T2028" s="278"/>
      <c r="U2028" s="278"/>
      <c r="V2028" s="278"/>
      <c r="W2028" s="278"/>
      <c r="X2028" s="278"/>
      <c r="Y2028" s="278"/>
      <c r="Z2028" s="278"/>
    </row>
    <row r="2029" spans="1:26" ht="13.2">
      <c r="A2029" s="404" t="s">
        <v>1456</v>
      </c>
      <c r="B2029" s="301">
        <v>44797</v>
      </c>
      <c r="C2029" s="329" t="s">
        <v>3668</v>
      </c>
      <c r="D2029" s="303">
        <v>40</v>
      </c>
      <c r="E2029" s="309" t="s">
        <v>1704</v>
      </c>
      <c r="F2029" s="304" t="s">
        <v>3271</v>
      </c>
      <c r="G2029" s="406">
        <v>44800</v>
      </c>
      <c r="H2029" s="345" t="s">
        <v>7</v>
      </c>
      <c r="I2029" s="4" t="s">
        <v>99</v>
      </c>
      <c r="J2029" s="278" t="s">
        <v>1455</v>
      </c>
      <c r="K2029" s="282">
        <f t="shared" si="21"/>
        <v>8</v>
      </c>
      <c r="L2029" s="278">
        <f t="shared" si="22"/>
        <v>2022</v>
      </c>
      <c r="M2029" s="282">
        <f t="shared" ca="1" si="25"/>
        <v>3</v>
      </c>
      <c r="N2029" s="282">
        <f>MONTH(Таблица10[[#This Row],[Дата погрузки]])</f>
        <v>8</v>
      </c>
      <c r="O2029" s="278" t="str">
        <f>Таблица10[[#This Row],[плательщик ЖД тариф]]</f>
        <v>ТрансКонтейнер</v>
      </c>
      <c r="P2029" s="278"/>
      <c r="Q2029" s="278"/>
      <c r="R2029" s="278"/>
      <c r="S2029" s="278"/>
      <c r="T2029" s="278"/>
      <c r="U2029" s="278"/>
      <c r="V2029" s="278"/>
      <c r="W2029" s="278"/>
      <c r="X2029" s="278"/>
      <c r="Y2029" s="278"/>
      <c r="Z2029" s="278"/>
    </row>
    <row r="2030" spans="1:26" ht="13.2">
      <c r="A2030" s="404" t="s">
        <v>1456</v>
      </c>
      <c r="B2030" s="301">
        <v>44797</v>
      </c>
      <c r="C2030" s="329" t="s">
        <v>3669</v>
      </c>
      <c r="D2030" s="303">
        <v>40</v>
      </c>
      <c r="E2030" s="309" t="s">
        <v>3287</v>
      </c>
      <c r="F2030" s="304" t="s">
        <v>3291</v>
      </c>
      <c r="G2030" s="406">
        <v>44800</v>
      </c>
      <c r="H2030" s="345" t="s">
        <v>7</v>
      </c>
      <c r="I2030" s="4" t="s">
        <v>99</v>
      </c>
      <c r="J2030" s="278" t="s">
        <v>1455</v>
      </c>
      <c r="K2030" s="282">
        <f t="shared" si="21"/>
        <v>8</v>
      </c>
      <c r="L2030" s="278">
        <f t="shared" si="22"/>
        <v>2022</v>
      </c>
      <c r="M2030" s="282">
        <f t="shared" ca="1" si="25"/>
        <v>3</v>
      </c>
      <c r="N2030" s="282">
        <f>MONTH(Таблица10[[#This Row],[Дата погрузки]])</f>
        <v>8</v>
      </c>
      <c r="O2030" s="278" t="str">
        <f>Таблица10[[#This Row],[плательщик ЖД тариф]]</f>
        <v>ТрансКонтейнер</v>
      </c>
      <c r="P2030" s="278"/>
      <c r="Q2030" s="278"/>
      <c r="R2030" s="278"/>
      <c r="S2030" s="278"/>
      <c r="T2030" s="278"/>
      <c r="U2030" s="278"/>
      <c r="V2030" s="278"/>
      <c r="W2030" s="278"/>
      <c r="X2030" s="278"/>
      <c r="Y2030" s="278"/>
      <c r="Z2030" s="278"/>
    </row>
    <row r="2031" spans="1:26" ht="13.2">
      <c r="A2031" s="379" t="s">
        <v>1497</v>
      </c>
      <c r="B2031" s="301">
        <v>44797</v>
      </c>
      <c r="C2031" s="315" t="s">
        <v>3670</v>
      </c>
      <c r="D2031" s="303">
        <v>40</v>
      </c>
      <c r="E2031" s="309" t="s">
        <v>3287</v>
      </c>
      <c r="F2031" s="314" t="s">
        <v>3282</v>
      </c>
      <c r="G2031" s="406">
        <v>44800</v>
      </c>
      <c r="H2031" s="345" t="s">
        <v>7</v>
      </c>
      <c r="I2031" s="4" t="s">
        <v>99</v>
      </c>
      <c r="J2031" s="278" t="s">
        <v>1455</v>
      </c>
      <c r="K2031" s="282">
        <f t="shared" si="21"/>
        <v>8</v>
      </c>
      <c r="L2031" s="278">
        <f t="shared" si="22"/>
        <v>2022</v>
      </c>
      <c r="M2031" s="282">
        <f t="shared" ca="1" si="25"/>
        <v>3</v>
      </c>
      <c r="N2031" s="282">
        <f>MONTH(Таблица10[[#This Row],[Дата погрузки]])</f>
        <v>8</v>
      </c>
      <c r="O2031" s="278" t="str">
        <f>Таблица10[[#This Row],[плательщик ЖД тариф]]</f>
        <v>ТрансКонтейнер</v>
      </c>
      <c r="P2031" s="278"/>
      <c r="Q2031" s="278"/>
      <c r="R2031" s="278"/>
      <c r="S2031" s="278"/>
      <c r="T2031" s="278"/>
      <c r="U2031" s="278"/>
      <c r="V2031" s="278"/>
      <c r="W2031" s="278"/>
      <c r="X2031" s="278"/>
      <c r="Y2031" s="278"/>
      <c r="Z2031" s="278"/>
    </row>
    <row r="2032" spans="1:26" ht="13.2">
      <c r="A2032" s="329" t="s">
        <v>1466</v>
      </c>
      <c r="B2032" s="301">
        <v>44797</v>
      </c>
      <c r="C2032" s="329" t="s">
        <v>3671</v>
      </c>
      <c r="D2032" s="303">
        <v>40</v>
      </c>
      <c r="E2032" s="309" t="s">
        <v>3287</v>
      </c>
      <c r="F2032" s="314"/>
      <c r="G2032" s="406">
        <v>44800</v>
      </c>
      <c r="H2032" s="345" t="s">
        <v>7</v>
      </c>
      <c r="I2032" s="4" t="s">
        <v>99</v>
      </c>
      <c r="J2032" s="278" t="s">
        <v>1455</v>
      </c>
      <c r="K2032" s="282">
        <f t="shared" si="21"/>
        <v>8</v>
      </c>
      <c r="L2032" s="278">
        <f t="shared" si="22"/>
        <v>2022</v>
      </c>
      <c r="M2032" s="282">
        <f t="shared" ca="1" si="25"/>
        <v>3</v>
      </c>
      <c r="N2032" s="282">
        <f>MONTH(Таблица10[[#This Row],[Дата погрузки]])</f>
        <v>8</v>
      </c>
      <c r="O2032" s="278" t="str">
        <f>Таблица10[[#This Row],[плательщик ЖД тариф]]</f>
        <v>ТрансКонтейнер</v>
      </c>
      <c r="P2032" s="278"/>
      <c r="Q2032" s="278"/>
      <c r="R2032" s="278"/>
      <c r="S2032" s="278"/>
      <c r="T2032" s="278"/>
      <c r="U2032" s="278"/>
      <c r="V2032" s="278"/>
      <c r="W2032" s="278"/>
      <c r="X2032" s="278"/>
      <c r="Y2032" s="278"/>
      <c r="Z2032" s="278"/>
    </row>
    <row r="2033" spans="1:26" ht="13.2">
      <c r="A2033" s="329" t="s">
        <v>1466</v>
      </c>
      <c r="B2033" s="301">
        <v>44797</v>
      </c>
      <c r="C2033" s="329" t="s">
        <v>3672</v>
      </c>
      <c r="D2033" s="303">
        <v>40</v>
      </c>
      <c r="E2033" s="309" t="s">
        <v>3287</v>
      </c>
      <c r="F2033" s="314"/>
      <c r="G2033" s="406">
        <v>44800</v>
      </c>
      <c r="H2033" s="345" t="s">
        <v>7</v>
      </c>
      <c r="I2033" s="4" t="s">
        <v>99</v>
      </c>
      <c r="J2033" s="278" t="s">
        <v>1455</v>
      </c>
      <c r="K2033" s="282">
        <f t="shared" si="21"/>
        <v>8</v>
      </c>
      <c r="L2033" s="278">
        <f t="shared" si="22"/>
        <v>2022</v>
      </c>
      <c r="M2033" s="282">
        <f t="shared" ca="1" si="25"/>
        <v>3</v>
      </c>
      <c r="N2033" s="282">
        <f>MONTH(Таблица10[[#This Row],[Дата погрузки]])</f>
        <v>8</v>
      </c>
      <c r="O2033" s="278" t="str">
        <f>Таблица10[[#This Row],[плательщик ЖД тариф]]</f>
        <v>ТрансКонтейнер</v>
      </c>
      <c r="P2033" s="278"/>
      <c r="Q2033" s="278"/>
      <c r="R2033" s="278"/>
      <c r="S2033" s="278"/>
      <c r="T2033" s="278"/>
      <c r="U2033" s="278"/>
      <c r="V2033" s="278"/>
      <c r="W2033" s="278"/>
      <c r="X2033" s="278"/>
      <c r="Y2033" s="278"/>
      <c r="Z2033" s="278"/>
    </row>
    <row r="2034" spans="1:26" ht="13.2">
      <c r="A2034" s="329" t="s">
        <v>1466</v>
      </c>
      <c r="B2034" s="301">
        <v>44797</v>
      </c>
      <c r="C2034" s="329" t="s">
        <v>3673</v>
      </c>
      <c r="D2034" s="303">
        <v>40</v>
      </c>
      <c r="E2034" s="309" t="s">
        <v>3287</v>
      </c>
      <c r="F2034" s="314"/>
      <c r="G2034" s="406">
        <v>44800</v>
      </c>
      <c r="H2034" s="345" t="s">
        <v>7</v>
      </c>
      <c r="I2034" s="4" t="s">
        <v>99</v>
      </c>
      <c r="J2034" s="278" t="s">
        <v>1455</v>
      </c>
      <c r="K2034" s="282">
        <f t="shared" si="21"/>
        <v>8</v>
      </c>
      <c r="L2034" s="278">
        <f t="shared" si="22"/>
        <v>2022</v>
      </c>
      <c r="M2034" s="282">
        <f t="shared" ca="1" si="25"/>
        <v>3</v>
      </c>
      <c r="N2034" s="282">
        <f>MONTH(Таблица10[[#This Row],[Дата погрузки]])</f>
        <v>8</v>
      </c>
      <c r="O2034" s="278" t="str">
        <f>Таблица10[[#This Row],[плательщик ЖД тариф]]</f>
        <v>ТрансКонтейнер</v>
      </c>
      <c r="P2034" s="278"/>
      <c r="Q2034" s="278"/>
      <c r="R2034" s="278"/>
      <c r="S2034" s="278"/>
      <c r="T2034" s="278"/>
      <c r="U2034" s="278"/>
      <c r="V2034" s="278"/>
      <c r="W2034" s="278"/>
      <c r="X2034" s="278"/>
      <c r="Y2034" s="278"/>
      <c r="Z2034" s="278"/>
    </row>
    <row r="2035" spans="1:26" ht="13.2">
      <c r="A2035" s="387" t="s">
        <v>1934</v>
      </c>
      <c r="B2035" s="301">
        <v>44797</v>
      </c>
      <c r="C2035" s="337" t="s">
        <v>3674</v>
      </c>
      <c r="D2035" s="303">
        <v>40</v>
      </c>
      <c r="E2035" s="309" t="s">
        <v>3287</v>
      </c>
      <c r="F2035" s="314"/>
      <c r="G2035" s="322"/>
      <c r="H2035" s="345" t="s">
        <v>7</v>
      </c>
      <c r="I2035" s="4" t="s">
        <v>99</v>
      </c>
      <c r="J2035" s="278" t="s">
        <v>1455</v>
      </c>
      <c r="K2035" s="282">
        <f t="shared" si="21"/>
        <v>8</v>
      </c>
      <c r="L2035" s="278">
        <f t="shared" si="22"/>
        <v>2022</v>
      </c>
      <c r="M2035" s="282">
        <f t="shared" ca="1" si="25"/>
        <v>35</v>
      </c>
      <c r="N2035" s="282">
        <f>MONTH(Таблица10[[#This Row],[Дата погрузки]])</f>
        <v>8</v>
      </c>
      <c r="O2035" s="278" t="str">
        <f>Таблица10[[#This Row],[плательщик ЖД тариф]]</f>
        <v>ТрансКонтейнер</v>
      </c>
      <c r="P2035" s="278"/>
      <c r="Q2035" s="278"/>
      <c r="R2035" s="278"/>
      <c r="S2035" s="278"/>
      <c r="T2035" s="278"/>
      <c r="U2035" s="278"/>
      <c r="V2035" s="278"/>
      <c r="W2035" s="278"/>
      <c r="X2035" s="278"/>
      <c r="Y2035" s="278"/>
      <c r="Z2035" s="278"/>
    </row>
    <row r="2036" spans="1:26" ht="13.2">
      <c r="A2036" s="47" t="s">
        <v>3675</v>
      </c>
      <c r="B2036" s="301">
        <v>44798</v>
      </c>
      <c r="C2036" s="319" t="s">
        <v>3676</v>
      </c>
      <c r="D2036" s="303">
        <v>40</v>
      </c>
      <c r="E2036" s="309" t="s">
        <v>3287</v>
      </c>
      <c r="F2036" s="314" t="s">
        <v>3282</v>
      </c>
      <c r="G2036" s="369">
        <v>44802</v>
      </c>
      <c r="H2036" s="345" t="s">
        <v>7</v>
      </c>
      <c r="I2036" s="4" t="s">
        <v>99</v>
      </c>
      <c r="J2036" s="278" t="s">
        <v>1455</v>
      </c>
      <c r="K2036" s="282">
        <f t="shared" si="21"/>
        <v>8</v>
      </c>
      <c r="L2036" s="278">
        <f t="shared" si="22"/>
        <v>2022</v>
      </c>
      <c r="M2036" s="282">
        <f t="shared" ca="1" si="25"/>
        <v>4</v>
      </c>
      <c r="N2036" s="282">
        <f>MONTH(Таблица10[[#This Row],[Дата погрузки]])</f>
        <v>8</v>
      </c>
      <c r="O2036" s="278" t="str">
        <f>Таблица10[[#This Row],[плательщик ЖД тариф]]</f>
        <v>ТрансКонтейнер</v>
      </c>
      <c r="P2036" s="278"/>
      <c r="Q2036" s="278"/>
      <c r="R2036" s="278"/>
      <c r="S2036" s="278"/>
      <c r="T2036" s="278"/>
      <c r="U2036" s="278"/>
      <c r="V2036" s="278"/>
      <c r="W2036" s="278"/>
      <c r="X2036" s="278"/>
      <c r="Y2036" s="278"/>
      <c r="Z2036" s="278"/>
    </row>
    <row r="2037" spans="1:26" ht="13.2">
      <c r="A2037" s="380" t="s">
        <v>1456</v>
      </c>
      <c r="B2037" s="301">
        <v>44798</v>
      </c>
      <c r="C2037" s="319" t="s">
        <v>3677</v>
      </c>
      <c r="D2037" s="303">
        <v>40</v>
      </c>
      <c r="E2037" s="309" t="s">
        <v>3290</v>
      </c>
      <c r="F2037" s="304" t="s">
        <v>3268</v>
      </c>
      <c r="G2037" s="369">
        <v>44802</v>
      </c>
      <c r="H2037" s="345" t="s">
        <v>7</v>
      </c>
      <c r="I2037" s="4" t="s">
        <v>99</v>
      </c>
      <c r="J2037" s="278" t="s">
        <v>1455</v>
      </c>
      <c r="K2037" s="282">
        <f t="shared" si="21"/>
        <v>8</v>
      </c>
      <c r="L2037" s="278">
        <f t="shared" si="22"/>
        <v>2022</v>
      </c>
      <c r="M2037" s="282">
        <f t="shared" ca="1" si="25"/>
        <v>4</v>
      </c>
      <c r="N2037" s="282">
        <f>MONTH(Таблица10[[#This Row],[Дата погрузки]])</f>
        <v>8</v>
      </c>
      <c r="O2037" s="278" t="str">
        <f>Таблица10[[#This Row],[плательщик ЖД тариф]]</f>
        <v>ТрансКонтейнер</v>
      </c>
      <c r="P2037" s="278"/>
      <c r="Q2037" s="278"/>
      <c r="R2037" s="278"/>
      <c r="S2037" s="278"/>
      <c r="T2037" s="278"/>
      <c r="U2037" s="278"/>
      <c r="V2037" s="278"/>
      <c r="W2037" s="278"/>
      <c r="X2037" s="278"/>
      <c r="Y2037" s="278"/>
      <c r="Z2037" s="278"/>
    </row>
    <row r="2038" spans="1:26" ht="13.2">
      <c r="A2038" s="404" t="s">
        <v>1456</v>
      </c>
      <c r="B2038" s="301">
        <v>44798</v>
      </c>
      <c r="C2038" s="323" t="s">
        <v>3678</v>
      </c>
      <c r="D2038" s="303">
        <v>40</v>
      </c>
      <c r="E2038" s="309" t="s">
        <v>3287</v>
      </c>
      <c r="F2038" s="304" t="s">
        <v>3268</v>
      </c>
      <c r="G2038" s="369">
        <v>44802</v>
      </c>
      <c r="H2038" s="345" t="s">
        <v>7</v>
      </c>
      <c r="I2038" s="4" t="s">
        <v>99</v>
      </c>
      <c r="J2038" s="278" t="s">
        <v>1455</v>
      </c>
      <c r="K2038" s="282">
        <f t="shared" si="21"/>
        <v>8</v>
      </c>
      <c r="L2038" s="278">
        <f t="shared" si="22"/>
        <v>2022</v>
      </c>
      <c r="M2038" s="282">
        <f t="shared" ca="1" si="25"/>
        <v>4</v>
      </c>
      <c r="N2038" s="282">
        <f>MONTH(Таблица10[[#This Row],[Дата погрузки]])</f>
        <v>8</v>
      </c>
      <c r="O2038" s="278" t="str">
        <f>Таблица10[[#This Row],[плательщик ЖД тариф]]</f>
        <v>ТрансКонтейнер</v>
      </c>
      <c r="P2038" s="278"/>
      <c r="Q2038" s="278"/>
      <c r="R2038" s="278"/>
      <c r="S2038" s="278"/>
      <c r="T2038" s="278"/>
      <c r="U2038" s="278"/>
      <c r="V2038" s="278"/>
      <c r="W2038" s="278"/>
      <c r="X2038" s="278"/>
      <c r="Y2038" s="278"/>
      <c r="Z2038" s="278"/>
    </row>
    <row r="2039" spans="1:26" ht="13.2">
      <c r="A2039" s="375" t="s">
        <v>1589</v>
      </c>
      <c r="B2039" s="301">
        <v>44798</v>
      </c>
      <c r="C2039" s="315" t="s">
        <v>3679</v>
      </c>
      <c r="D2039" s="303">
        <v>40</v>
      </c>
      <c r="E2039" s="309" t="s">
        <v>3287</v>
      </c>
      <c r="F2039" s="304" t="s">
        <v>3278</v>
      </c>
      <c r="G2039" s="369">
        <v>44802</v>
      </c>
      <c r="H2039" s="345" t="s">
        <v>7</v>
      </c>
      <c r="I2039" s="4" t="s">
        <v>99</v>
      </c>
      <c r="J2039" s="278" t="s">
        <v>1455</v>
      </c>
      <c r="K2039" s="282">
        <f t="shared" si="21"/>
        <v>8</v>
      </c>
      <c r="L2039" s="278">
        <f t="shared" si="22"/>
        <v>2022</v>
      </c>
      <c r="M2039" s="282">
        <f t="shared" ca="1" si="25"/>
        <v>4</v>
      </c>
      <c r="N2039" s="282">
        <f>MONTH(Таблица10[[#This Row],[Дата погрузки]])</f>
        <v>8</v>
      </c>
      <c r="O2039" s="278" t="str">
        <f>Таблица10[[#This Row],[плательщик ЖД тариф]]</f>
        <v>ТрансКонтейнер</v>
      </c>
      <c r="P2039" s="278"/>
      <c r="Q2039" s="278"/>
      <c r="R2039" s="278"/>
      <c r="S2039" s="278"/>
      <c r="T2039" s="278"/>
      <c r="U2039" s="278"/>
      <c r="V2039" s="278"/>
      <c r="W2039" s="278"/>
      <c r="X2039" s="278"/>
      <c r="Y2039" s="278"/>
      <c r="Z2039" s="278"/>
    </row>
    <row r="2040" spans="1:26" ht="13.2">
      <c r="A2040" s="375" t="s">
        <v>1589</v>
      </c>
      <c r="B2040" s="301">
        <v>44798</v>
      </c>
      <c r="C2040" s="319" t="s">
        <v>3680</v>
      </c>
      <c r="D2040" s="303">
        <v>40</v>
      </c>
      <c r="E2040" s="309" t="s">
        <v>3290</v>
      </c>
      <c r="F2040" s="304" t="s">
        <v>3271</v>
      </c>
      <c r="G2040" s="369">
        <v>44802</v>
      </c>
      <c r="H2040" s="345" t="s">
        <v>7</v>
      </c>
      <c r="I2040" s="4" t="s">
        <v>99</v>
      </c>
      <c r="J2040" s="278" t="s">
        <v>1455</v>
      </c>
      <c r="K2040" s="282">
        <f t="shared" si="21"/>
        <v>8</v>
      </c>
      <c r="L2040" s="278">
        <f t="shared" si="22"/>
        <v>2022</v>
      </c>
      <c r="M2040" s="282">
        <f t="shared" ca="1" si="25"/>
        <v>4</v>
      </c>
      <c r="N2040" s="282">
        <f>MONTH(Таблица10[[#This Row],[Дата погрузки]])</f>
        <v>8</v>
      </c>
      <c r="O2040" s="278" t="str">
        <f>Таблица10[[#This Row],[плательщик ЖД тариф]]</f>
        <v>ТрансКонтейнер</v>
      </c>
      <c r="P2040" s="278"/>
      <c r="Q2040" s="278"/>
      <c r="R2040" s="278"/>
      <c r="S2040" s="278"/>
      <c r="T2040" s="278"/>
      <c r="U2040" s="278"/>
      <c r="V2040" s="278"/>
      <c r="W2040" s="278"/>
      <c r="X2040" s="278"/>
      <c r="Y2040" s="278"/>
      <c r="Z2040" s="278"/>
    </row>
    <row r="2041" spans="1:26" ht="13.2">
      <c r="A2041" s="332" t="s">
        <v>1471</v>
      </c>
      <c r="B2041" s="301">
        <v>44798</v>
      </c>
      <c r="C2041" s="319" t="s">
        <v>3681</v>
      </c>
      <c r="D2041" s="303">
        <v>40</v>
      </c>
      <c r="E2041" s="309" t="s">
        <v>3287</v>
      </c>
      <c r="F2041" s="304" t="s">
        <v>3278</v>
      </c>
      <c r="G2041" s="369">
        <v>44802</v>
      </c>
      <c r="H2041" s="345" t="s">
        <v>7</v>
      </c>
      <c r="I2041" s="4" t="s">
        <v>99</v>
      </c>
      <c r="J2041" s="278" t="s">
        <v>1455</v>
      </c>
      <c r="K2041" s="282">
        <f t="shared" si="21"/>
        <v>8</v>
      </c>
      <c r="L2041" s="278">
        <f t="shared" si="22"/>
        <v>2022</v>
      </c>
      <c r="M2041" s="282">
        <f t="shared" ca="1" si="25"/>
        <v>4</v>
      </c>
      <c r="N2041" s="282">
        <f>MONTH(Таблица10[[#This Row],[Дата погрузки]])</f>
        <v>8</v>
      </c>
      <c r="O2041" s="278" t="str">
        <f>Таблица10[[#This Row],[плательщик ЖД тариф]]</f>
        <v>ТрансКонтейнер</v>
      </c>
      <c r="P2041" s="278"/>
      <c r="Q2041" s="278"/>
      <c r="R2041" s="278"/>
      <c r="S2041" s="278"/>
      <c r="T2041" s="278"/>
      <c r="U2041" s="278"/>
      <c r="V2041" s="278"/>
      <c r="W2041" s="278"/>
      <c r="X2041" s="278"/>
      <c r="Y2041" s="278"/>
      <c r="Z2041" s="278"/>
    </row>
    <row r="2042" spans="1:26" ht="13.2">
      <c r="A2042" s="329" t="s">
        <v>1466</v>
      </c>
      <c r="B2042" s="301">
        <v>44798</v>
      </c>
      <c r="C2042" s="319" t="s">
        <v>3682</v>
      </c>
      <c r="D2042" s="303">
        <v>40</v>
      </c>
      <c r="E2042" s="309" t="s">
        <v>3287</v>
      </c>
      <c r="F2042" s="314"/>
      <c r="G2042" s="369">
        <v>44802</v>
      </c>
      <c r="H2042" s="345" t="s">
        <v>7</v>
      </c>
      <c r="I2042" s="4" t="s">
        <v>99</v>
      </c>
      <c r="J2042" s="278" t="s">
        <v>1455</v>
      </c>
      <c r="K2042" s="282">
        <f t="shared" ref="K2042:K2166" si="26">IF(B2042="","",MONTH(B2042))</f>
        <v>8</v>
      </c>
      <c r="L2042" s="278">
        <f t="shared" ref="L2042:L2166" si="27">IF(B2042="","",YEAR(B2042))</f>
        <v>2022</v>
      </c>
      <c r="M2042" s="282">
        <f t="shared" ca="1" si="25"/>
        <v>4</v>
      </c>
      <c r="N2042" s="282">
        <f>MONTH(Таблица10[[#This Row],[Дата погрузки]])</f>
        <v>8</v>
      </c>
      <c r="O2042" s="278" t="str">
        <f>Таблица10[[#This Row],[плательщик ЖД тариф]]</f>
        <v>ТрансКонтейнер</v>
      </c>
      <c r="P2042" s="278"/>
      <c r="Q2042" s="278"/>
      <c r="R2042" s="278"/>
      <c r="S2042" s="278"/>
      <c r="T2042" s="278"/>
      <c r="U2042" s="278"/>
      <c r="V2042" s="278"/>
      <c r="W2042" s="278"/>
      <c r="X2042" s="278"/>
      <c r="Y2042" s="278"/>
      <c r="Z2042" s="278"/>
    </row>
    <row r="2043" spans="1:26" ht="13.2">
      <c r="A2043" s="329" t="s">
        <v>1466</v>
      </c>
      <c r="B2043" s="301">
        <v>44798</v>
      </c>
      <c r="C2043" s="319" t="s">
        <v>3683</v>
      </c>
      <c r="D2043" s="303">
        <v>40</v>
      </c>
      <c r="E2043" s="309" t="s">
        <v>3287</v>
      </c>
      <c r="F2043" s="314"/>
      <c r="G2043" s="369">
        <v>44802</v>
      </c>
      <c r="H2043" s="345" t="s">
        <v>7</v>
      </c>
      <c r="I2043" s="4" t="s">
        <v>99</v>
      </c>
      <c r="J2043" s="278" t="s">
        <v>1455</v>
      </c>
      <c r="K2043" s="282">
        <f t="shared" si="26"/>
        <v>8</v>
      </c>
      <c r="L2043" s="278">
        <f t="shared" si="27"/>
        <v>2022</v>
      </c>
      <c r="M2043" s="282">
        <f t="shared" ca="1" si="25"/>
        <v>4</v>
      </c>
      <c r="N2043" s="282">
        <f>MONTH(Таблица10[[#This Row],[Дата погрузки]])</f>
        <v>8</v>
      </c>
      <c r="O2043" s="278" t="str">
        <f>Таблица10[[#This Row],[плательщик ЖД тариф]]</f>
        <v>ТрансКонтейнер</v>
      </c>
      <c r="P2043" s="278"/>
      <c r="Q2043" s="278"/>
      <c r="R2043" s="278"/>
      <c r="S2043" s="278"/>
      <c r="T2043" s="278"/>
      <c r="U2043" s="278"/>
      <c r="V2043" s="278"/>
      <c r="W2043" s="278"/>
      <c r="X2043" s="278"/>
      <c r="Y2043" s="278"/>
      <c r="Z2043" s="278"/>
    </row>
    <row r="2044" spans="1:26" ht="13.2">
      <c r="A2044" s="387" t="s">
        <v>1934</v>
      </c>
      <c r="B2044" s="301">
        <v>44799</v>
      </c>
      <c r="C2044" s="329" t="s">
        <v>3684</v>
      </c>
      <c r="D2044" s="303">
        <v>40</v>
      </c>
      <c r="E2044" s="309" t="s">
        <v>3287</v>
      </c>
      <c r="F2044" s="314"/>
      <c r="G2044" s="310">
        <v>44804</v>
      </c>
      <c r="H2044" s="345" t="s">
        <v>7</v>
      </c>
      <c r="I2044" s="4" t="s">
        <v>99</v>
      </c>
      <c r="J2044" s="278" t="s">
        <v>1455</v>
      </c>
      <c r="K2044" s="282">
        <f t="shared" si="26"/>
        <v>8</v>
      </c>
      <c r="L2044" s="278">
        <f t="shared" si="27"/>
        <v>2022</v>
      </c>
      <c r="M2044" s="282">
        <f t="shared" ca="1" si="25"/>
        <v>5</v>
      </c>
      <c r="N2044" s="282">
        <f>MONTH(Таблица10[[#This Row],[Дата погрузки]])</f>
        <v>8</v>
      </c>
      <c r="O2044" s="278" t="str">
        <f>Таблица10[[#This Row],[плательщик ЖД тариф]]</f>
        <v>ТрансКонтейнер</v>
      </c>
      <c r="P2044" s="278"/>
      <c r="Q2044" s="278"/>
      <c r="R2044" s="278"/>
      <c r="S2044" s="278"/>
      <c r="T2044" s="278"/>
      <c r="U2044" s="278"/>
      <c r="V2044" s="278"/>
      <c r="W2044" s="278"/>
      <c r="X2044" s="278"/>
      <c r="Y2044" s="278"/>
      <c r="Z2044" s="278"/>
    </row>
    <row r="2045" spans="1:26" ht="13.2">
      <c r="A2045" s="404" t="s">
        <v>1456</v>
      </c>
      <c r="B2045" s="301">
        <v>44799</v>
      </c>
      <c r="C2045" s="337" t="s">
        <v>3685</v>
      </c>
      <c r="D2045" s="303">
        <v>40</v>
      </c>
      <c r="E2045" s="309" t="s">
        <v>3287</v>
      </c>
      <c r="F2045" s="304" t="s">
        <v>3312</v>
      </c>
      <c r="G2045" s="322"/>
      <c r="H2045" s="345" t="s">
        <v>7</v>
      </c>
      <c r="I2045" s="4" t="s">
        <v>99</v>
      </c>
      <c r="J2045" s="278" t="s">
        <v>1455</v>
      </c>
      <c r="K2045" s="282">
        <f t="shared" si="26"/>
        <v>8</v>
      </c>
      <c r="L2045" s="278">
        <f t="shared" si="27"/>
        <v>2022</v>
      </c>
      <c r="M2045" s="282">
        <f t="shared" ca="1" si="25"/>
        <v>33</v>
      </c>
      <c r="N2045" s="282">
        <f>MONTH(Таблица10[[#This Row],[Дата погрузки]])</f>
        <v>8</v>
      </c>
      <c r="O2045" s="278" t="str">
        <f>Таблица10[[#This Row],[плательщик ЖД тариф]]</f>
        <v>ТрансКонтейнер</v>
      </c>
      <c r="P2045" s="278"/>
      <c r="Q2045" s="278"/>
      <c r="R2045" s="278"/>
      <c r="S2045" s="278"/>
      <c r="T2045" s="278"/>
      <c r="U2045" s="278"/>
      <c r="V2045" s="278"/>
      <c r="W2045" s="278"/>
      <c r="X2045" s="278"/>
      <c r="Y2045" s="278"/>
      <c r="Z2045" s="278"/>
    </row>
    <row r="2046" spans="1:26" ht="13.2">
      <c r="A2046" s="380" t="s">
        <v>1456</v>
      </c>
      <c r="B2046" s="301">
        <v>44799</v>
      </c>
      <c r="C2046" s="319" t="s">
        <v>3686</v>
      </c>
      <c r="D2046" s="303">
        <v>40</v>
      </c>
      <c r="E2046" s="309" t="s">
        <v>3287</v>
      </c>
      <c r="F2046" s="314" t="s">
        <v>3291</v>
      </c>
      <c r="G2046" s="369">
        <v>44802</v>
      </c>
      <c r="H2046" s="345" t="s">
        <v>7</v>
      </c>
      <c r="I2046" s="4" t="s">
        <v>99</v>
      </c>
      <c r="J2046" s="278" t="s">
        <v>1455</v>
      </c>
      <c r="K2046" s="282">
        <f t="shared" si="26"/>
        <v>8</v>
      </c>
      <c r="L2046" s="278">
        <f t="shared" si="27"/>
        <v>2022</v>
      </c>
      <c r="M2046" s="282">
        <f t="shared" ca="1" si="25"/>
        <v>3</v>
      </c>
      <c r="N2046" s="282">
        <f>MONTH(Таблица10[[#This Row],[Дата погрузки]])</f>
        <v>8</v>
      </c>
      <c r="O2046" s="278" t="str">
        <f>Таблица10[[#This Row],[плательщик ЖД тариф]]</f>
        <v>ТрансКонтейнер</v>
      </c>
      <c r="P2046" s="278"/>
      <c r="Q2046" s="278"/>
      <c r="R2046" s="278"/>
      <c r="S2046" s="278"/>
      <c r="T2046" s="278"/>
      <c r="U2046" s="278"/>
      <c r="V2046" s="278"/>
      <c r="W2046" s="278"/>
      <c r="X2046" s="278"/>
      <c r="Y2046" s="278"/>
      <c r="Z2046" s="278"/>
    </row>
    <row r="2047" spans="1:26" ht="13.2">
      <c r="A2047" s="380" t="s">
        <v>1456</v>
      </c>
      <c r="B2047" s="301">
        <v>44799</v>
      </c>
      <c r="C2047" s="319" t="s">
        <v>3687</v>
      </c>
      <c r="D2047" s="303">
        <v>40</v>
      </c>
      <c r="E2047" s="309" t="s">
        <v>3287</v>
      </c>
      <c r="F2047" s="314" t="s">
        <v>3291</v>
      </c>
      <c r="G2047" s="369">
        <v>44802</v>
      </c>
      <c r="H2047" s="345" t="s">
        <v>7</v>
      </c>
      <c r="I2047" s="4" t="s">
        <v>99</v>
      </c>
      <c r="J2047" s="278" t="s">
        <v>1455</v>
      </c>
      <c r="K2047" s="282">
        <f t="shared" si="26"/>
        <v>8</v>
      </c>
      <c r="L2047" s="278">
        <f t="shared" si="27"/>
        <v>2022</v>
      </c>
      <c r="M2047" s="282">
        <f t="shared" ca="1" si="25"/>
        <v>3</v>
      </c>
      <c r="N2047" s="282">
        <f>MONTH(Таблица10[[#This Row],[Дата погрузки]])</f>
        <v>8</v>
      </c>
      <c r="O2047" s="278" t="str">
        <f>Таблица10[[#This Row],[плательщик ЖД тариф]]</f>
        <v>ТрансКонтейнер</v>
      </c>
      <c r="P2047" s="278"/>
      <c r="Q2047" s="278"/>
      <c r="R2047" s="278"/>
      <c r="S2047" s="278"/>
      <c r="T2047" s="278"/>
      <c r="U2047" s="278"/>
      <c r="V2047" s="278"/>
      <c r="W2047" s="278"/>
      <c r="X2047" s="278"/>
      <c r="Y2047" s="278"/>
      <c r="Z2047" s="278"/>
    </row>
    <row r="2048" spans="1:26" ht="13.2">
      <c r="A2048" s="379" t="s">
        <v>1497</v>
      </c>
      <c r="B2048" s="301">
        <v>44799</v>
      </c>
      <c r="C2048" s="337" t="s">
        <v>3688</v>
      </c>
      <c r="D2048" s="303">
        <v>40</v>
      </c>
      <c r="E2048" s="309" t="s">
        <v>3290</v>
      </c>
      <c r="F2048" s="314" t="s">
        <v>3271</v>
      </c>
      <c r="G2048" s="310">
        <v>44801</v>
      </c>
      <c r="H2048" s="345" t="s">
        <v>7</v>
      </c>
      <c r="I2048" s="4" t="s">
        <v>99</v>
      </c>
      <c r="J2048" s="278" t="s">
        <v>1455</v>
      </c>
      <c r="K2048" s="282">
        <f t="shared" si="26"/>
        <v>8</v>
      </c>
      <c r="L2048" s="278">
        <f t="shared" si="27"/>
        <v>2022</v>
      </c>
      <c r="M2048" s="282">
        <f t="shared" ca="1" si="25"/>
        <v>2</v>
      </c>
      <c r="N2048" s="282">
        <f>MONTH(Таблица10[[#This Row],[Дата погрузки]])</f>
        <v>8</v>
      </c>
      <c r="O2048" s="278" t="str">
        <f>Таблица10[[#This Row],[плательщик ЖД тариф]]</f>
        <v>ТрансКонтейнер</v>
      </c>
      <c r="P2048" s="278"/>
      <c r="Q2048" s="278"/>
      <c r="R2048" s="278"/>
      <c r="S2048" s="278"/>
      <c r="T2048" s="278"/>
      <c r="U2048" s="278"/>
      <c r="V2048" s="278"/>
      <c r="W2048" s="278"/>
      <c r="X2048" s="278"/>
      <c r="Y2048" s="278"/>
      <c r="Z2048" s="278"/>
    </row>
    <row r="2049" spans="1:26" ht="13.2">
      <c r="A2049" s="375" t="s">
        <v>1589</v>
      </c>
      <c r="B2049" s="301">
        <v>44799</v>
      </c>
      <c r="C2049" s="337" t="s">
        <v>3689</v>
      </c>
      <c r="D2049" s="303">
        <v>40</v>
      </c>
      <c r="E2049" s="309" t="s">
        <v>3287</v>
      </c>
      <c r="F2049" s="304" t="s">
        <v>3295</v>
      </c>
      <c r="G2049" s="322"/>
      <c r="H2049" s="345" t="s">
        <v>7</v>
      </c>
      <c r="I2049" s="4" t="s">
        <v>99</v>
      </c>
      <c r="J2049" s="278" t="s">
        <v>1455</v>
      </c>
      <c r="K2049" s="282">
        <f t="shared" si="26"/>
        <v>8</v>
      </c>
      <c r="L2049" s="278">
        <f t="shared" si="27"/>
        <v>2022</v>
      </c>
      <c r="M2049" s="282">
        <f t="shared" ca="1" si="25"/>
        <v>33</v>
      </c>
      <c r="N2049" s="282">
        <f>MONTH(Таблица10[[#This Row],[Дата погрузки]])</f>
        <v>8</v>
      </c>
      <c r="O2049" s="278" t="str">
        <f>Таблица10[[#This Row],[плательщик ЖД тариф]]</f>
        <v>ТрансКонтейнер</v>
      </c>
      <c r="P2049" s="278"/>
      <c r="Q2049" s="278"/>
      <c r="R2049" s="278"/>
      <c r="S2049" s="278"/>
      <c r="T2049" s="278"/>
      <c r="U2049" s="278"/>
      <c r="V2049" s="278"/>
      <c r="W2049" s="278"/>
      <c r="X2049" s="278"/>
      <c r="Y2049" s="278"/>
      <c r="Z2049" s="278"/>
    </row>
    <row r="2050" spans="1:26" ht="13.2">
      <c r="A2050" s="332" t="s">
        <v>1471</v>
      </c>
      <c r="B2050" s="301">
        <v>44799</v>
      </c>
      <c r="C2050" s="337" t="s">
        <v>3690</v>
      </c>
      <c r="D2050" s="303">
        <v>40</v>
      </c>
      <c r="E2050" s="309" t="s">
        <v>3287</v>
      </c>
      <c r="F2050" s="304" t="s">
        <v>3473</v>
      </c>
      <c r="G2050" s="322"/>
      <c r="H2050" s="345" t="s">
        <v>7</v>
      </c>
      <c r="I2050" s="4" t="s">
        <v>99</v>
      </c>
      <c r="J2050" s="278" t="s">
        <v>1455</v>
      </c>
      <c r="K2050" s="282">
        <f t="shared" si="26"/>
        <v>8</v>
      </c>
      <c r="L2050" s="278">
        <f t="shared" si="27"/>
        <v>2022</v>
      </c>
      <c r="M2050" s="282">
        <f t="shared" ca="1" si="25"/>
        <v>33</v>
      </c>
      <c r="N2050" s="282">
        <f>MONTH(Таблица10[[#This Row],[Дата погрузки]])</f>
        <v>8</v>
      </c>
      <c r="O2050" s="278" t="str">
        <f>Таблица10[[#This Row],[плательщик ЖД тариф]]</f>
        <v>ТрансКонтейнер</v>
      </c>
      <c r="P2050" s="278"/>
      <c r="Q2050" s="278"/>
      <c r="R2050" s="278"/>
      <c r="S2050" s="278"/>
      <c r="T2050" s="278"/>
      <c r="U2050" s="278"/>
      <c r="V2050" s="278"/>
      <c r="W2050" s="278"/>
      <c r="X2050" s="278"/>
      <c r="Y2050" s="278"/>
      <c r="Z2050" s="278"/>
    </row>
    <row r="2051" spans="1:26" ht="13.2">
      <c r="A2051" s="329" t="s">
        <v>1466</v>
      </c>
      <c r="B2051" s="301">
        <v>44799</v>
      </c>
      <c r="C2051" s="319" t="s">
        <v>3691</v>
      </c>
      <c r="D2051" s="303">
        <v>40</v>
      </c>
      <c r="E2051" s="309" t="s">
        <v>3287</v>
      </c>
      <c r="F2051" s="314"/>
      <c r="G2051" s="369">
        <v>44802</v>
      </c>
      <c r="H2051" s="345" t="s">
        <v>7</v>
      </c>
      <c r="I2051" s="4" t="s">
        <v>99</v>
      </c>
      <c r="J2051" s="278" t="s">
        <v>1455</v>
      </c>
      <c r="K2051" s="282">
        <f t="shared" si="26"/>
        <v>8</v>
      </c>
      <c r="L2051" s="278">
        <f t="shared" si="27"/>
        <v>2022</v>
      </c>
      <c r="M2051" s="282">
        <f t="shared" ca="1" si="25"/>
        <v>3</v>
      </c>
      <c r="N2051" s="282">
        <f>MONTH(Таблица10[[#This Row],[Дата погрузки]])</f>
        <v>8</v>
      </c>
      <c r="O2051" s="278" t="str">
        <f>Таблица10[[#This Row],[плательщик ЖД тариф]]</f>
        <v>ТрансКонтейнер</v>
      </c>
      <c r="P2051" s="278"/>
      <c r="Q2051" s="278"/>
      <c r="R2051" s="278"/>
      <c r="S2051" s="278"/>
      <c r="T2051" s="278"/>
      <c r="U2051" s="278"/>
      <c r="V2051" s="278"/>
      <c r="W2051" s="278"/>
      <c r="X2051" s="278"/>
      <c r="Y2051" s="278"/>
      <c r="Z2051" s="278"/>
    </row>
    <row r="2052" spans="1:26" ht="13.2">
      <c r="A2052" s="329" t="s">
        <v>1466</v>
      </c>
      <c r="B2052" s="301">
        <v>44799</v>
      </c>
      <c r="C2052" s="337" t="s">
        <v>3692</v>
      </c>
      <c r="D2052" s="303">
        <v>40</v>
      </c>
      <c r="E2052" s="309" t="s">
        <v>3287</v>
      </c>
      <c r="F2052" s="314"/>
      <c r="G2052" s="322"/>
      <c r="H2052" s="345" t="s">
        <v>7</v>
      </c>
      <c r="I2052" s="4" t="s">
        <v>99</v>
      </c>
      <c r="J2052" s="278" t="s">
        <v>1455</v>
      </c>
      <c r="K2052" s="282">
        <f t="shared" si="26"/>
        <v>8</v>
      </c>
      <c r="L2052" s="278">
        <f t="shared" si="27"/>
        <v>2022</v>
      </c>
      <c r="M2052" s="282">
        <f t="shared" ca="1" si="25"/>
        <v>33</v>
      </c>
      <c r="N2052" s="282">
        <f>MONTH(Таблица10[[#This Row],[Дата погрузки]])</f>
        <v>8</v>
      </c>
      <c r="O2052" s="278" t="str">
        <f>Таблица10[[#This Row],[плательщик ЖД тариф]]</f>
        <v>ТрансКонтейнер</v>
      </c>
      <c r="P2052" s="278"/>
      <c r="Q2052" s="278"/>
      <c r="R2052" s="278"/>
      <c r="S2052" s="278"/>
      <c r="T2052" s="278"/>
      <c r="U2052" s="278"/>
      <c r="V2052" s="278"/>
      <c r="W2052" s="278"/>
      <c r="X2052" s="278"/>
      <c r="Y2052" s="278"/>
      <c r="Z2052" s="278"/>
    </row>
    <row r="2053" spans="1:26" ht="13.2">
      <c r="A2053" s="329" t="s">
        <v>1466</v>
      </c>
      <c r="B2053" s="301">
        <v>44799</v>
      </c>
      <c r="C2053" s="337" t="s">
        <v>3693</v>
      </c>
      <c r="D2053" s="303">
        <v>40</v>
      </c>
      <c r="E2053" s="309" t="s">
        <v>3287</v>
      </c>
      <c r="F2053" s="314"/>
      <c r="G2053" s="322"/>
      <c r="H2053" s="345" t="s">
        <v>7</v>
      </c>
      <c r="I2053" s="4" t="s">
        <v>99</v>
      </c>
      <c r="J2053" s="278" t="s">
        <v>1455</v>
      </c>
      <c r="K2053" s="282">
        <f t="shared" si="26"/>
        <v>8</v>
      </c>
      <c r="L2053" s="278">
        <f t="shared" si="27"/>
        <v>2022</v>
      </c>
      <c r="M2053" s="282">
        <f t="shared" ca="1" si="25"/>
        <v>33</v>
      </c>
      <c r="N2053" s="282">
        <f>MONTH(Таблица10[[#This Row],[Дата погрузки]])</f>
        <v>8</v>
      </c>
      <c r="O2053" s="278" t="str">
        <f>Таблица10[[#This Row],[плательщик ЖД тариф]]</f>
        <v>ТрансКонтейнер</v>
      </c>
      <c r="P2053" s="278"/>
      <c r="Q2053" s="278"/>
      <c r="R2053" s="278"/>
      <c r="S2053" s="278"/>
      <c r="T2053" s="278"/>
      <c r="U2053" s="278"/>
      <c r="V2053" s="278"/>
      <c r="W2053" s="278"/>
      <c r="X2053" s="278"/>
      <c r="Y2053" s="278"/>
      <c r="Z2053" s="278"/>
    </row>
    <row r="2054" spans="1:26" ht="13.2">
      <c r="A2054" s="379" t="s">
        <v>1497</v>
      </c>
      <c r="B2054" s="301">
        <v>44802</v>
      </c>
      <c r="C2054" s="329" t="s">
        <v>3694</v>
      </c>
      <c r="D2054" s="303">
        <v>40</v>
      </c>
      <c r="E2054" s="309" t="s">
        <v>3287</v>
      </c>
      <c r="F2054" s="304" t="s">
        <v>3278</v>
      </c>
      <c r="G2054" s="310">
        <v>44804</v>
      </c>
      <c r="H2054" s="345" t="s">
        <v>7</v>
      </c>
      <c r="I2054" s="4" t="s">
        <v>99</v>
      </c>
      <c r="J2054" s="278" t="s">
        <v>1455</v>
      </c>
      <c r="K2054" s="282">
        <f t="shared" si="26"/>
        <v>8</v>
      </c>
      <c r="L2054" s="278">
        <f t="shared" si="27"/>
        <v>2022</v>
      </c>
      <c r="M2054" s="282">
        <f t="shared" ca="1" si="25"/>
        <v>2</v>
      </c>
      <c r="N2054" s="282">
        <f>MONTH(Таблица10[[#This Row],[Дата погрузки]])</f>
        <v>8</v>
      </c>
      <c r="O2054" s="278" t="str">
        <f>Таблица10[[#This Row],[плательщик ЖД тариф]]</f>
        <v>ТрансКонтейнер</v>
      </c>
      <c r="P2054" s="278"/>
      <c r="Q2054" s="278"/>
      <c r="R2054" s="278"/>
      <c r="S2054" s="278"/>
      <c r="T2054" s="278"/>
      <c r="U2054" s="278"/>
      <c r="V2054" s="278"/>
      <c r="W2054" s="278"/>
      <c r="X2054" s="278"/>
      <c r="Y2054" s="278"/>
      <c r="Z2054" s="278"/>
    </row>
    <row r="2055" spans="1:26" ht="13.2">
      <c r="A2055" s="379" t="s">
        <v>1497</v>
      </c>
      <c r="B2055" s="301">
        <v>44802</v>
      </c>
      <c r="C2055" s="315" t="s">
        <v>3695</v>
      </c>
      <c r="D2055" s="303">
        <v>40</v>
      </c>
      <c r="E2055" s="309" t="s">
        <v>3287</v>
      </c>
      <c r="F2055" s="304" t="s">
        <v>3332</v>
      </c>
      <c r="G2055" s="322"/>
      <c r="H2055" s="345" t="s">
        <v>7</v>
      </c>
      <c r="I2055" s="4" t="s">
        <v>99</v>
      </c>
      <c r="J2055" s="278" t="s">
        <v>1455</v>
      </c>
      <c r="K2055" s="282">
        <f t="shared" si="26"/>
        <v>8</v>
      </c>
      <c r="L2055" s="278">
        <f t="shared" si="27"/>
        <v>2022</v>
      </c>
      <c r="M2055" s="282">
        <f t="shared" ca="1" si="25"/>
        <v>30</v>
      </c>
      <c r="N2055" s="282">
        <f>MONTH(Таблица10[[#This Row],[Дата погрузки]])</f>
        <v>8</v>
      </c>
      <c r="O2055" s="278" t="str">
        <f>Таблица10[[#This Row],[плательщик ЖД тариф]]</f>
        <v>ТрансКонтейнер</v>
      </c>
      <c r="P2055" s="278"/>
      <c r="Q2055" s="278"/>
      <c r="R2055" s="278"/>
      <c r="S2055" s="278"/>
      <c r="T2055" s="278"/>
      <c r="U2055" s="278"/>
      <c r="V2055" s="278"/>
      <c r="W2055" s="278"/>
      <c r="X2055" s="278"/>
      <c r="Y2055" s="278"/>
      <c r="Z2055" s="278"/>
    </row>
    <row r="2056" spans="1:26" ht="13.2">
      <c r="A2056" s="404" t="s">
        <v>1456</v>
      </c>
      <c r="B2056" s="301">
        <v>44802</v>
      </c>
      <c r="C2056" s="329" t="s">
        <v>3696</v>
      </c>
      <c r="D2056" s="303">
        <v>40</v>
      </c>
      <c r="E2056" s="309" t="s">
        <v>3287</v>
      </c>
      <c r="F2056" s="314"/>
      <c r="G2056" s="310">
        <v>44804</v>
      </c>
      <c r="H2056" s="345" t="s">
        <v>7</v>
      </c>
      <c r="I2056" s="4" t="s">
        <v>99</v>
      </c>
      <c r="J2056" s="278" t="s">
        <v>1455</v>
      </c>
      <c r="K2056" s="282">
        <f t="shared" si="26"/>
        <v>8</v>
      </c>
      <c r="L2056" s="278">
        <f t="shared" si="27"/>
        <v>2022</v>
      </c>
      <c r="M2056" s="282">
        <f t="shared" ca="1" si="25"/>
        <v>2</v>
      </c>
      <c r="N2056" s="282">
        <f>MONTH(Таблица10[[#This Row],[Дата погрузки]])</f>
        <v>8</v>
      </c>
      <c r="O2056" s="278" t="str">
        <f>Таблица10[[#This Row],[плательщик ЖД тариф]]</f>
        <v>ТрансКонтейнер</v>
      </c>
      <c r="P2056" s="278"/>
      <c r="Q2056" s="278"/>
      <c r="R2056" s="278"/>
      <c r="S2056" s="278"/>
      <c r="T2056" s="278"/>
      <c r="U2056" s="278"/>
      <c r="V2056" s="278"/>
      <c r="W2056" s="278"/>
      <c r="X2056" s="278"/>
      <c r="Y2056" s="278"/>
      <c r="Z2056" s="278"/>
    </row>
    <row r="2057" spans="1:26" ht="13.2">
      <c r="A2057" s="329" t="s">
        <v>1466</v>
      </c>
      <c r="B2057" s="301">
        <v>44802</v>
      </c>
      <c r="C2057" s="329" t="s">
        <v>3697</v>
      </c>
      <c r="D2057" s="303">
        <v>40</v>
      </c>
      <c r="E2057" s="309" t="s">
        <v>3287</v>
      </c>
      <c r="F2057" s="314"/>
      <c r="G2057" s="310">
        <v>44804</v>
      </c>
      <c r="H2057" s="345" t="s">
        <v>7</v>
      </c>
      <c r="I2057" s="4" t="s">
        <v>99</v>
      </c>
      <c r="J2057" s="278" t="s">
        <v>1455</v>
      </c>
      <c r="K2057" s="282">
        <f t="shared" si="26"/>
        <v>8</v>
      </c>
      <c r="L2057" s="278">
        <f t="shared" si="27"/>
        <v>2022</v>
      </c>
      <c r="M2057" s="282">
        <f t="shared" ca="1" si="25"/>
        <v>2</v>
      </c>
      <c r="N2057" s="282">
        <f>MONTH(Таблица10[[#This Row],[Дата погрузки]])</f>
        <v>8</v>
      </c>
      <c r="O2057" s="278" t="str">
        <f>Таблица10[[#This Row],[плательщик ЖД тариф]]</f>
        <v>ТрансКонтейнер</v>
      </c>
      <c r="P2057" s="278"/>
      <c r="Q2057" s="278"/>
      <c r="R2057" s="278"/>
      <c r="S2057" s="278"/>
      <c r="T2057" s="278"/>
      <c r="U2057" s="278"/>
      <c r="V2057" s="278"/>
      <c r="W2057" s="278"/>
      <c r="X2057" s="278"/>
      <c r="Y2057" s="278"/>
      <c r="Z2057" s="278"/>
    </row>
    <row r="2058" spans="1:26" ht="13.2">
      <c r="A2058" s="329" t="s">
        <v>1466</v>
      </c>
      <c r="B2058" s="301">
        <v>44802</v>
      </c>
      <c r="C2058" s="329" t="s">
        <v>3698</v>
      </c>
      <c r="D2058" s="303">
        <v>40</v>
      </c>
      <c r="E2058" s="309" t="s">
        <v>3287</v>
      </c>
      <c r="F2058" s="314"/>
      <c r="G2058" s="310">
        <v>44804</v>
      </c>
      <c r="H2058" s="345" t="s">
        <v>7</v>
      </c>
      <c r="I2058" s="4" t="s">
        <v>99</v>
      </c>
      <c r="J2058" s="278" t="s">
        <v>1455</v>
      </c>
      <c r="K2058" s="282">
        <f t="shared" si="26"/>
        <v>8</v>
      </c>
      <c r="L2058" s="278">
        <f t="shared" si="27"/>
        <v>2022</v>
      </c>
      <c r="M2058" s="282">
        <f t="shared" ca="1" si="25"/>
        <v>2</v>
      </c>
      <c r="N2058" s="282">
        <f>MONTH(Таблица10[[#This Row],[Дата погрузки]])</f>
        <v>8</v>
      </c>
      <c r="O2058" s="278" t="str">
        <f>Таблица10[[#This Row],[плательщик ЖД тариф]]</f>
        <v>ТрансКонтейнер</v>
      </c>
      <c r="P2058" s="278"/>
      <c r="Q2058" s="278"/>
      <c r="R2058" s="278"/>
      <c r="S2058" s="278"/>
      <c r="T2058" s="278"/>
      <c r="U2058" s="278"/>
      <c r="V2058" s="278"/>
      <c r="W2058" s="278"/>
      <c r="X2058" s="278"/>
      <c r="Y2058" s="278"/>
      <c r="Z2058" s="278"/>
    </row>
    <row r="2059" spans="1:26" ht="13.2">
      <c r="A2059" s="329" t="s">
        <v>1466</v>
      </c>
      <c r="B2059" s="301">
        <v>44802</v>
      </c>
      <c r="C2059" s="329" t="s">
        <v>3699</v>
      </c>
      <c r="D2059" s="303">
        <v>40</v>
      </c>
      <c r="E2059" s="309" t="s">
        <v>3287</v>
      </c>
      <c r="F2059" s="314"/>
      <c r="G2059" s="310">
        <v>44804</v>
      </c>
      <c r="H2059" s="345" t="s">
        <v>7</v>
      </c>
      <c r="I2059" s="4" t="s">
        <v>99</v>
      </c>
      <c r="J2059" s="278" t="s">
        <v>1455</v>
      </c>
      <c r="K2059" s="282">
        <f t="shared" si="26"/>
        <v>8</v>
      </c>
      <c r="L2059" s="278">
        <f t="shared" si="27"/>
        <v>2022</v>
      </c>
      <c r="M2059" s="282">
        <f t="shared" ca="1" si="25"/>
        <v>2</v>
      </c>
      <c r="N2059" s="282">
        <f>MONTH(Таблица10[[#This Row],[Дата погрузки]])</f>
        <v>8</v>
      </c>
      <c r="O2059" s="278" t="str">
        <f>Таблица10[[#This Row],[плательщик ЖД тариф]]</f>
        <v>ТрансКонтейнер</v>
      </c>
      <c r="P2059" s="278"/>
      <c r="Q2059" s="278"/>
      <c r="R2059" s="278"/>
      <c r="S2059" s="278"/>
      <c r="T2059" s="278"/>
      <c r="U2059" s="278"/>
      <c r="V2059" s="278"/>
      <c r="W2059" s="278"/>
      <c r="X2059" s="278"/>
      <c r="Y2059" s="278"/>
      <c r="Z2059" s="278"/>
    </row>
    <row r="2060" spans="1:26" ht="13.2">
      <c r="A2060" s="379" t="s">
        <v>1497</v>
      </c>
      <c r="B2060" s="301">
        <v>44803</v>
      </c>
      <c r="C2060" s="315" t="s">
        <v>3700</v>
      </c>
      <c r="D2060" s="303">
        <v>40</v>
      </c>
      <c r="E2060" s="309" t="s">
        <v>3287</v>
      </c>
      <c r="F2060" s="304" t="s">
        <v>3312</v>
      </c>
      <c r="G2060" s="310">
        <v>44807</v>
      </c>
      <c r="H2060" s="345" t="s">
        <v>7</v>
      </c>
      <c r="I2060" s="4" t="s">
        <v>99</v>
      </c>
      <c r="J2060" s="278" t="s">
        <v>1455</v>
      </c>
      <c r="K2060" s="282">
        <f t="shared" si="26"/>
        <v>8</v>
      </c>
      <c r="L2060" s="278">
        <f t="shared" si="27"/>
        <v>2022</v>
      </c>
      <c r="M2060" s="282">
        <f t="shared" ca="1" si="25"/>
        <v>4</v>
      </c>
      <c r="N2060" s="282">
        <f>MONTH(Таблица10[[#This Row],[Дата погрузки]])</f>
        <v>8</v>
      </c>
      <c r="O2060" s="278" t="str">
        <f>Таблица10[[#This Row],[плательщик ЖД тариф]]</f>
        <v>ТрансКонтейнер</v>
      </c>
      <c r="P2060" s="278"/>
      <c r="Q2060" s="278"/>
      <c r="R2060" s="278"/>
      <c r="S2060" s="278"/>
      <c r="T2060" s="278"/>
      <c r="U2060" s="278"/>
      <c r="V2060" s="278"/>
      <c r="W2060" s="278"/>
      <c r="X2060" s="278"/>
      <c r="Y2060" s="278"/>
      <c r="Z2060" s="278"/>
    </row>
    <row r="2061" spans="1:26" ht="13.2">
      <c r="A2061" s="375" t="s">
        <v>1589</v>
      </c>
      <c r="B2061" s="301">
        <v>44803</v>
      </c>
      <c r="C2061" s="315" t="s">
        <v>3701</v>
      </c>
      <c r="D2061" s="303">
        <v>40</v>
      </c>
      <c r="E2061" s="309" t="s">
        <v>3287</v>
      </c>
      <c r="F2061" s="304" t="s">
        <v>3295</v>
      </c>
      <c r="G2061" s="310">
        <v>44807</v>
      </c>
      <c r="H2061" s="345" t="s">
        <v>7</v>
      </c>
      <c r="I2061" s="4" t="s">
        <v>99</v>
      </c>
      <c r="J2061" s="278" t="s">
        <v>1455</v>
      </c>
      <c r="K2061" s="282">
        <f t="shared" si="26"/>
        <v>8</v>
      </c>
      <c r="L2061" s="278">
        <f t="shared" si="27"/>
        <v>2022</v>
      </c>
      <c r="M2061" s="282">
        <f t="shared" ca="1" si="25"/>
        <v>4</v>
      </c>
      <c r="N2061" s="282">
        <f>MONTH(Таблица10[[#This Row],[Дата погрузки]])</f>
        <v>8</v>
      </c>
      <c r="O2061" s="278" t="str">
        <f>Таблица10[[#This Row],[плательщик ЖД тариф]]</f>
        <v>ТрансКонтейнер</v>
      </c>
      <c r="P2061" s="278"/>
      <c r="Q2061" s="278"/>
      <c r="R2061" s="278"/>
      <c r="S2061" s="278"/>
      <c r="T2061" s="278"/>
      <c r="U2061" s="278"/>
      <c r="V2061" s="278"/>
      <c r="W2061" s="278"/>
      <c r="X2061" s="278"/>
      <c r="Y2061" s="278"/>
      <c r="Z2061" s="278"/>
    </row>
    <row r="2062" spans="1:26" ht="13.2">
      <c r="A2062" s="332" t="s">
        <v>1471</v>
      </c>
      <c r="B2062" s="301">
        <v>44803</v>
      </c>
      <c r="C2062" s="315" t="s">
        <v>3702</v>
      </c>
      <c r="D2062" s="303">
        <v>40</v>
      </c>
      <c r="E2062" s="309" t="s">
        <v>3287</v>
      </c>
      <c r="F2062" s="304" t="s">
        <v>3473</v>
      </c>
      <c r="G2062" s="310">
        <v>44807</v>
      </c>
      <c r="H2062" s="345" t="s">
        <v>7</v>
      </c>
      <c r="I2062" s="4" t="s">
        <v>99</v>
      </c>
      <c r="J2062" s="278" t="s">
        <v>1455</v>
      </c>
      <c r="K2062" s="282">
        <f t="shared" si="26"/>
        <v>8</v>
      </c>
      <c r="L2062" s="278">
        <f t="shared" si="27"/>
        <v>2022</v>
      </c>
      <c r="M2062" s="282">
        <f t="shared" ca="1" si="25"/>
        <v>4</v>
      </c>
      <c r="N2062" s="282">
        <f>MONTH(Таблица10[[#This Row],[Дата погрузки]])</f>
        <v>8</v>
      </c>
      <c r="O2062" s="278" t="str">
        <f>Таблица10[[#This Row],[плательщик ЖД тариф]]</f>
        <v>ТрансКонтейнер</v>
      </c>
      <c r="P2062" s="278"/>
      <c r="Q2062" s="278"/>
      <c r="R2062" s="278"/>
      <c r="S2062" s="278"/>
      <c r="T2062" s="278"/>
      <c r="U2062" s="278"/>
      <c r="V2062" s="278"/>
      <c r="W2062" s="278"/>
      <c r="X2062" s="278"/>
      <c r="Y2062" s="278"/>
      <c r="Z2062" s="278"/>
    </row>
    <row r="2063" spans="1:26" ht="13.2">
      <c r="A2063" s="404" t="s">
        <v>1456</v>
      </c>
      <c r="B2063" s="301">
        <v>44803</v>
      </c>
      <c r="C2063" s="315" t="s">
        <v>3703</v>
      </c>
      <c r="D2063" s="303">
        <v>40</v>
      </c>
      <c r="E2063" s="309" t="s">
        <v>1518</v>
      </c>
      <c r="F2063" s="304" t="s">
        <v>3268</v>
      </c>
      <c r="G2063" s="310">
        <v>44807</v>
      </c>
      <c r="H2063" s="345" t="s">
        <v>7</v>
      </c>
      <c r="I2063" s="4" t="s">
        <v>99</v>
      </c>
      <c r="J2063" s="278" t="s">
        <v>1455</v>
      </c>
      <c r="K2063" s="282">
        <f t="shared" si="26"/>
        <v>8</v>
      </c>
      <c r="L2063" s="278">
        <f t="shared" si="27"/>
        <v>2022</v>
      </c>
      <c r="M2063" s="282">
        <f t="shared" ca="1" si="25"/>
        <v>4</v>
      </c>
      <c r="N2063" s="282">
        <f>MONTH(Таблица10[[#This Row],[Дата погрузки]])</f>
        <v>8</v>
      </c>
      <c r="O2063" s="278" t="str">
        <f>Таблица10[[#This Row],[плательщик ЖД тариф]]</f>
        <v>ТрансКонтейнер</v>
      </c>
      <c r="P2063" s="278"/>
      <c r="Q2063" s="278"/>
      <c r="R2063" s="278"/>
      <c r="S2063" s="278"/>
      <c r="T2063" s="278"/>
      <c r="U2063" s="278"/>
      <c r="V2063" s="278"/>
      <c r="W2063" s="278"/>
      <c r="X2063" s="278"/>
      <c r="Y2063" s="278"/>
      <c r="Z2063" s="278"/>
    </row>
    <row r="2064" spans="1:26" ht="13.2">
      <c r="A2064" s="404" t="s">
        <v>1456</v>
      </c>
      <c r="B2064" s="301">
        <v>44803</v>
      </c>
      <c r="C2064" s="315" t="s">
        <v>3704</v>
      </c>
      <c r="D2064" s="303">
        <v>40</v>
      </c>
      <c r="E2064" s="309" t="s">
        <v>1518</v>
      </c>
      <c r="F2064" s="304" t="s">
        <v>3291</v>
      </c>
      <c r="G2064" s="310">
        <v>44807</v>
      </c>
      <c r="H2064" s="345" t="s">
        <v>7</v>
      </c>
      <c r="I2064" s="4" t="s">
        <v>99</v>
      </c>
      <c r="J2064" s="278" t="s">
        <v>1455</v>
      </c>
      <c r="K2064" s="282">
        <f t="shared" si="26"/>
        <v>8</v>
      </c>
      <c r="L2064" s="278">
        <f t="shared" si="27"/>
        <v>2022</v>
      </c>
      <c r="M2064" s="282">
        <f t="shared" ca="1" si="25"/>
        <v>4</v>
      </c>
      <c r="N2064" s="282">
        <f>MONTH(Таблица10[[#This Row],[Дата погрузки]])</f>
        <v>8</v>
      </c>
      <c r="O2064" s="278" t="str">
        <f>Таблица10[[#This Row],[плательщик ЖД тариф]]</f>
        <v>ТрансКонтейнер</v>
      </c>
      <c r="P2064" s="278"/>
      <c r="Q2064" s="278"/>
      <c r="R2064" s="278"/>
      <c r="S2064" s="278"/>
      <c r="T2064" s="278"/>
      <c r="U2064" s="278"/>
      <c r="V2064" s="278"/>
      <c r="W2064" s="278"/>
      <c r="X2064" s="278"/>
      <c r="Y2064" s="278"/>
      <c r="Z2064" s="278"/>
    </row>
    <row r="2065" spans="1:26" ht="13.2">
      <c r="A2065" s="329" t="s">
        <v>1466</v>
      </c>
      <c r="B2065" s="301">
        <v>44803</v>
      </c>
      <c r="C2065" s="315" t="s">
        <v>3705</v>
      </c>
      <c r="D2065" s="303">
        <v>40</v>
      </c>
      <c r="E2065" s="309" t="s">
        <v>3287</v>
      </c>
      <c r="F2065" s="304"/>
      <c r="G2065" s="310">
        <v>44807</v>
      </c>
      <c r="H2065" s="345" t="s">
        <v>7</v>
      </c>
      <c r="I2065" s="4" t="s">
        <v>99</v>
      </c>
      <c r="J2065" s="278" t="s">
        <v>1455</v>
      </c>
      <c r="K2065" s="282">
        <f t="shared" si="26"/>
        <v>8</v>
      </c>
      <c r="L2065" s="278">
        <f t="shared" si="27"/>
        <v>2022</v>
      </c>
      <c r="M2065" s="282">
        <f t="shared" ca="1" si="25"/>
        <v>4</v>
      </c>
      <c r="N2065" s="282">
        <f>MONTH(Таблица10[[#This Row],[Дата погрузки]])</f>
        <v>8</v>
      </c>
      <c r="O2065" s="278" t="str">
        <f>Таблица10[[#This Row],[плательщик ЖД тариф]]</f>
        <v>ТрансКонтейнер</v>
      </c>
      <c r="P2065" s="278"/>
      <c r="Q2065" s="278"/>
      <c r="R2065" s="278"/>
      <c r="S2065" s="278"/>
      <c r="T2065" s="278"/>
      <c r="U2065" s="278"/>
      <c r="V2065" s="278"/>
      <c r="W2065" s="278"/>
      <c r="X2065" s="278"/>
      <c r="Y2065" s="278"/>
      <c r="Z2065" s="278"/>
    </row>
    <row r="2066" spans="1:26" ht="13.2">
      <c r="A2066" s="329" t="s">
        <v>1466</v>
      </c>
      <c r="B2066" s="301">
        <v>44803</v>
      </c>
      <c r="C2066" s="329" t="s">
        <v>3706</v>
      </c>
      <c r="D2066" s="303">
        <v>40</v>
      </c>
      <c r="E2066" s="309" t="s">
        <v>3287</v>
      </c>
      <c r="F2066" s="314"/>
      <c r="G2066" s="310">
        <v>44804</v>
      </c>
      <c r="H2066" s="345" t="s">
        <v>7</v>
      </c>
      <c r="I2066" s="4" t="s">
        <v>99</v>
      </c>
      <c r="J2066" s="278" t="s">
        <v>1455</v>
      </c>
      <c r="K2066" s="282">
        <f t="shared" si="26"/>
        <v>8</v>
      </c>
      <c r="L2066" s="278">
        <f t="shared" si="27"/>
        <v>2022</v>
      </c>
      <c r="M2066" s="282">
        <f t="shared" ca="1" si="25"/>
        <v>1</v>
      </c>
      <c r="N2066" s="282">
        <f>MONTH(Таблица10[[#This Row],[Дата погрузки]])</f>
        <v>8</v>
      </c>
      <c r="O2066" s="278" t="str">
        <f>Таблица10[[#This Row],[плательщик ЖД тариф]]</f>
        <v>ТрансКонтейнер</v>
      </c>
      <c r="P2066" s="278"/>
      <c r="Q2066" s="278"/>
      <c r="R2066" s="278"/>
      <c r="S2066" s="278"/>
      <c r="T2066" s="278"/>
      <c r="U2066" s="278"/>
      <c r="V2066" s="278"/>
      <c r="W2066" s="278"/>
      <c r="X2066" s="278"/>
      <c r="Y2066" s="278"/>
      <c r="Z2066" s="278"/>
    </row>
    <row r="2067" spans="1:26" ht="13.2">
      <c r="A2067" s="329" t="s">
        <v>1466</v>
      </c>
      <c r="B2067" s="301">
        <v>44803</v>
      </c>
      <c r="C2067" s="315" t="s">
        <v>3707</v>
      </c>
      <c r="D2067" s="303">
        <v>40</v>
      </c>
      <c r="E2067" s="329" t="s">
        <v>3708</v>
      </c>
      <c r="F2067" s="304"/>
      <c r="G2067" s="310">
        <v>44807</v>
      </c>
      <c r="H2067" s="345" t="s">
        <v>7</v>
      </c>
      <c r="I2067" s="4" t="s">
        <v>99</v>
      </c>
      <c r="J2067" s="278" t="s">
        <v>1455</v>
      </c>
      <c r="K2067" s="282">
        <f t="shared" si="26"/>
        <v>8</v>
      </c>
      <c r="L2067" s="278">
        <f t="shared" si="27"/>
        <v>2022</v>
      </c>
      <c r="M2067" s="282">
        <f t="shared" ca="1" si="25"/>
        <v>4</v>
      </c>
      <c r="N2067" s="282">
        <f>MONTH(Таблица10[[#This Row],[Дата погрузки]])</f>
        <v>8</v>
      </c>
      <c r="O2067" s="278" t="str">
        <f>Таблица10[[#This Row],[плательщик ЖД тариф]]</f>
        <v>ТрансКонтейнер</v>
      </c>
      <c r="P2067" s="278"/>
      <c r="Q2067" s="278"/>
      <c r="R2067" s="278"/>
      <c r="S2067" s="278"/>
      <c r="T2067" s="278"/>
      <c r="U2067" s="278"/>
      <c r="V2067" s="278"/>
      <c r="W2067" s="278"/>
      <c r="X2067" s="278"/>
      <c r="Y2067" s="278"/>
      <c r="Z2067" s="278"/>
    </row>
    <row r="2068" spans="1:26" ht="13.2">
      <c r="A2068" s="387" t="s">
        <v>1934</v>
      </c>
      <c r="B2068" s="301">
        <v>44803</v>
      </c>
      <c r="C2068" s="312" t="s">
        <v>3709</v>
      </c>
      <c r="D2068" s="303">
        <v>40</v>
      </c>
      <c r="E2068" s="309" t="s">
        <v>3287</v>
      </c>
      <c r="F2068" s="314"/>
      <c r="G2068" s="310">
        <v>44808</v>
      </c>
      <c r="H2068" s="345" t="s">
        <v>7</v>
      </c>
      <c r="I2068" s="4" t="s">
        <v>99</v>
      </c>
      <c r="J2068" s="278" t="s">
        <v>1455</v>
      </c>
      <c r="K2068" s="282">
        <f t="shared" si="26"/>
        <v>8</v>
      </c>
      <c r="L2068" s="278">
        <f t="shared" si="27"/>
        <v>2022</v>
      </c>
      <c r="M2068" s="282">
        <f t="shared" ca="1" si="25"/>
        <v>5</v>
      </c>
      <c r="N2068" s="282">
        <f>MONTH(Таблица10[[#This Row],[Дата погрузки]])</f>
        <v>8</v>
      </c>
      <c r="O2068" s="278" t="str">
        <f>Таблица10[[#This Row],[плательщик ЖД тариф]]</f>
        <v>ТрансКонтейнер</v>
      </c>
      <c r="P2068" s="278"/>
      <c r="Q2068" s="278"/>
      <c r="R2068" s="278"/>
      <c r="S2068" s="278"/>
      <c r="T2068" s="278"/>
      <c r="U2068" s="278"/>
      <c r="V2068" s="278"/>
      <c r="W2068" s="278"/>
      <c r="X2068" s="278"/>
      <c r="Y2068" s="278"/>
      <c r="Z2068" s="278"/>
    </row>
    <row r="2069" spans="1:26" ht="13.2">
      <c r="A2069" s="375" t="s">
        <v>1589</v>
      </c>
      <c r="B2069" s="301">
        <v>44804</v>
      </c>
      <c r="C2069" s="312" t="s">
        <v>3710</v>
      </c>
      <c r="D2069" s="303">
        <v>40</v>
      </c>
      <c r="E2069" s="309" t="s">
        <v>1518</v>
      </c>
      <c r="F2069" s="304" t="s">
        <v>3295</v>
      </c>
      <c r="G2069" s="310">
        <v>44808</v>
      </c>
      <c r="H2069" s="345" t="s">
        <v>7</v>
      </c>
      <c r="I2069" s="4" t="s">
        <v>99</v>
      </c>
      <c r="J2069" s="278" t="s">
        <v>1455</v>
      </c>
      <c r="K2069" s="282">
        <f t="shared" si="26"/>
        <v>8</v>
      </c>
      <c r="L2069" s="278">
        <f t="shared" si="27"/>
        <v>2022</v>
      </c>
      <c r="M2069" s="282">
        <f t="shared" ca="1" si="25"/>
        <v>4</v>
      </c>
      <c r="N2069" s="282">
        <f>MONTH(Таблица10[[#This Row],[Дата погрузки]])</f>
        <v>8</v>
      </c>
      <c r="O2069" s="278" t="str">
        <f>Таблица10[[#This Row],[плательщик ЖД тариф]]</f>
        <v>ТрансКонтейнер</v>
      </c>
      <c r="P2069" s="278"/>
      <c r="Q2069" s="278"/>
      <c r="R2069" s="278"/>
      <c r="S2069" s="278"/>
      <c r="T2069" s="278"/>
      <c r="U2069" s="278"/>
      <c r="V2069" s="278"/>
      <c r="W2069" s="278"/>
      <c r="X2069" s="278"/>
      <c r="Y2069" s="278"/>
      <c r="Z2069" s="278"/>
    </row>
    <row r="2070" spans="1:26" ht="13.2">
      <c r="A2070" s="329" t="s">
        <v>1466</v>
      </c>
      <c r="B2070" s="301">
        <v>44804</v>
      </c>
      <c r="C2070" s="315" t="s">
        <v>3711</v>
      </c>
      <c r="D2070" s="303">
        <v>40</v>
      </c>
      <c r="E2070" s="309" t="s">
        <v>1518</v>
      </c>
      <c r="F2070" s="304"/>
      <c r="G2070" s="310">
        <v>44807</v>
      </c>
      <c r="H2070" s="345" t="s">
        <v>7</v>
      </c>
      <c r="I2070" s="4" t="s">
        <v>99</v>
      </c>
      <c r="J2070" s="278" t="s">
        <v>1455</v>
      </c>
      <c r="K2070" s="282">
        <f t="shared" si="26"/>
        <v>8</v>
      </c>
      <c r="L2070" s="278">
        <f t="shared" si="27"/>
        <v>2022</v>
      </c>
      <c r="M2070" s="282">
        <f t="shared" ca="1" si="25"/>
        <v>3</v>
      </c>
      <c r="N2070" s="282">
        <f>MONTH(Таблица10[[#This Row],[Дата погрузки]])</f>
        <v>8</v>
      </c>
      <c r="O2070" s="278" t="str">
        <f>Таблица10[[#This Row],[плательщик ЖД тариф]]</f>
        <v>ТрансКонтейнер</v>
      </c>
      <c r="P2070" s="278"/>
      <c r="Q2070" s="278"/>
      <c r="R2070" s="278"/>
      <c r="S2070" s="278"/>
      <c r="T2070" s="278"/>
      <c r="U2070" s="278"/>
      <c r="V2070" s="278"/>
      <c r="W2070" s="278"/>
      <c r="X2070" s="278"/>
      <c r="Y2070" s="278"/>
      <c r="Z2070" s="278"/>
    </row>
    <row r="2071" spans="1:26" ht="13.2">
      <c r="A2071" s="329" t="s">
        <v>1466</v>
      </c>
      <c r="B2071" s="301">
        <v>44804</v>
      </c>
      <c r="C2071" s="312" t="s">
        <v>3712</v>
      </c>
      <c r="D2071" s="303">
        <v>40</v>
      </c>
      <c r="E2071" s="309" t="s">
        <v>1518</v>
      </c>
      <c r="F2071" s="314"/>
      <c r="G2071" s="310">
        <v>44808</v>
      </c>
      <c r="H2071" s="345" t="s">
        <v>7</v>
      </c>
      <c r="I2071" s="4" t="s">
        <v>99</v>
      </c>
      <c r="J2071" s="278" t="s">
        <v>1455</v>
      </c>
      <c r="K2071" s="282">
        <f t="shared" si="26"/>
        <v>8</v>
      </c>
      <c r="L2071" s="278">
        <f t="shared" si="27"/>
        <v>2022</v>
      </c>
      <c r="M2071" s="282">
        <f t="shared" ca="1" si="25"/>
        <v>4</v>
      </c>
      <c r="N2071" s="282">
        <f>MONTH(Таблица10[[#This Row],[Дата погрузки]])</f>
        <v>8</v>
      </c>
      <c r="O2071" s="278" t="str">
        <f>Таблица10[[#This Row],[плательщик ЖД тариф]]</f>
        <v>ТрансКонтейнер</v>
      </c>
      <c r="P2071" s="278"/>
      <c r="Q2071" s="278"/>
      <c r="R2071" s="278"/>
      <c r="S2071" s="278"/>
      <c r="T2071" s="278"/>
      <c r="U2071" s="278"/>
      <c r="V2071" s="278"/>
      <c r="W2071" s="278"/>
      <c r="X2071" s="278"/>
      <c r="Y2071" s="278"/>
      <c r="Z2071" s="278"/>
    </row>
    <row r="2072" spans="1:26" ht="13.2">
      <c r="A2072" s="387" t="s">
        <v>1934</v>
      </c>
      <c r="B2072" s="301">
        <v>44804</v>
      </c>
      <c r="C2072" s="319" t="s">
        <v>3713</v>
      </c>
      <c r="D2072" s="303">
        <v>40</v>
      </c>
      <c r="E2072" s="309" t="s">
        <v>1518</v>
      </c>
      <c r="F2072" s="314"/>
      <c r="G2072" s="310">
        <v>44811</v>
      </c>
      <c r="H2072" s="345" t="s">
        <v>7</v>
      </c>
      <c r="I2072" s="4" t="s">
        <v>99</v>
      </c>
      <c r="J2072" s="278" t="s">
        <v>1455</v>
      </c>
      <c r="K2072" s="282">
        <f t="shared" si="26"/>
        <v>8</v>
      </c>
      <c r="L2072" s="278">
        <f t="shared" si="27"/>
        <v>2022</v>
      </c>
      <c r="M2072" s="282">
        <f t="shared" ca="1" si="25"/>
        <v>7</v>
      </c>
      <c r="N2072" s="282">
        <f>MONTH(Таблица10[[#This Row],[Дата погрузки]])</f>
        <v>8</v>
      </c>
      <c r="O2072" s="278" t="str">
        <f>Таблица10[[#This Row],[плательщик ЖД тариф]]</f>
        <v>ТрансКонтейнер</v>
      </c>
      <c r="P2072" s="278"/>
      <c r="Q2072" s="278"/>
      <c r="R2072" s="278"/>
      <c r="S2072" s="278"/>
      <c r="T2072" s="278"/>
      <c r="U2072" s="278"/>
      <c r="V2072" s="278"/>
      <c r="W2072" s="278"/>
      <c r="X2072" s="278"/>
      <c r="Y2072" s="278"/>
      <c r="Z2072" s="278"/>
    </row>
    <row r="2073" spans="1:26" ht="13.2">
      <c r="A2073" s="404" t="s">
        <v>1456</v>
      </c>
      <c r="B2073" s="301">
        <v>44804</v>
      </c>
      <c r="C2073" s="411" t="s">
        <v>3714</v>
      </c>
      <c r="D2073" s="303">
        <v>40</v>
      </c>
      <c r="E2073" s="309" t="s">
        <v>1518</v>
      </c>
      <c r="F2073" s="412" t="s">
        <v>3271</v>
      </c>
      <c r="G2073" s="310">
        <v>44808</v>
      </c>
      <c r="H2073" s="345" t="s">
        <v>7</v>
      </c>
      <c r="I2073" s="4" t="s">
        <v>99</v>
      </c>
      <c r="J2073" s="278" t="s">
        <v>1455</v>
      </c>
      <c r="K2073" s="282">
        <f t="shared" si="26"/>
        <v>8</v>
      </c>
      <c r="L2073" s="278">
        <f t="shared" si="27"/>
        <v>2022</v>
      </c>
      <c r="M2073" s="282">
        <f t="shared" ca="1" si="25"/>
        <v>4</v>
      </c>
      <c r="N2073" s="282">
        <f>MONTH(Таблица10[[#This Row],[Дата погрузки]])</f>
        <v>8</v>
      </c>
      <c r="O2073" s="278" t="str">
        <f>Таблица10[[#This Row],[плательщик ЖД тариф]]</f>
        <v>ТрансКонтейнер</v>
      </c>
      <c r="P2073" s="278"/>
      <c r="Q2073" s="278"/>
      <c r="R2073" s="278"/>
      <c r="S2073" s="278"/>
      <c r="T2073" s="278"/>
      <c r="U2073" s="278"/>
      <c r="V2073" s="278"/>
      <c r="W2073" s="278"/>
      <c r="X2073" s="278"/>
      <c r="Y2073" s="278"/>
      <c r="Z2073" s="278"/>
    </row>
    <row r="2074" spans="1:26" ht="13.2">
      <c r="A2074" s="413" t="s">
        <v>3715</v>
      </c>
      <c r="B2074" s="346">
        <v>44774</v>
      </c>
      <c r="C2074" s="345" t="s">
        <v>3716</v>
      </c>
      <c r="D2074" s="414">
        <v>40</v>
      </c>
      <c r="E2074" s="345" t="s">
        <v>1568</v>
      </c>
      <c r="F2074" s="344" t="s">
        <v>3332</v>
      </c>
      <c r="G2074" s="296">
        <v>44778</v>
      </c>
      <c r="H2074" s="345" t="s">
        <v>7</v>
      </c>
      <c r="I2074" s="4" t="s">
        <v>99</v>
      </c>
      <c r="J2074" s="413" t="s">
        <v>1455</v>
      </c>
      <c r="K2074" s="282">
        <f t="shared" si="26"/>
        <v>8</v>
      </c>
      <c r="L2074" s="278">
        <f t="shared" si="27"/>
        <v>2022</v>
      </c>
      <c r="M2074" s="282">
        <f t="shared" ca="1" si="25"/>
        <v>4</v>
      </c>
      <c r="N2074" s="282">
        <f>MONTH(Таблица10[[#This Row],[Дата погрузки]])</f>
        <v>8</v>
      </c>
      <c r="O2074" s="278" t="str">
        <f>Таблица10[[#This Row],[плательщик ЖД тариф]]</f>
        <v>ТрансКонтейнер</v>
      </c>
      <c r="P2074" s="278"/>
      <c r="Q2074" s="278"/>
      <c r="R2074" s="278"/>
      <c r="S2074" s="278"/>
      <c r="T2074" s="278"/>
      <c r="U2074" s="278"/>
      <c r="V2074" s="278"/>
      <c r="W2074" s="278"/>
      <c r="X2074" s="278"/>
      <c r="Y2074" s="278"/>
      <c r="Z2074" s="278"/>
    </row>
    <row r="2075" spans="1:26" ht="13.2">
      <c r="A2075" s="413" t="s">
        <v>3715</v>
      </c>
      <c r="B2075" s="346">
        <v>44774</v>
      </c>
      <c r="C2075" s="345" t="s">
        <v>3717</v>
      </c>
      <c r="D2075" s="342">
        <v>40</v>
      </c>
      <c r="E2075" s="345" t="s">
        <v>3718</v>
      </c>
      <c r="F2075" s="344" t="s">
        <v>3282</v>
      </c>
      <c r="G2075" s="296">
        <v>44779</v>
      </c>
      <c r="H2075" s="345" t="s">
        <v>7</v>
      </c>
      <c r="I2075" s="4" t="s">
        <v>99</v>
      </c>
      <c r="J2075" s="413" t="s">
        <v>1455</v>
      </c>
      <c r="K2075" s="282">
        <f t="shared" si="26"/>
        <v>8</v>
      </c>
      <c r="L2075" s="278">
        <f t="shared" si="27"/>
        <v>2022</v>
      </c>
      <c r="M2075" s="282">
        <f t="shared" ca="1" si="25"/>
        <v>5</v>
      </c>
      <c r="N2075" s="282">
        <f>MONTH(Таблица10[[#This Row],[Дата погрузки]])</f>
        <v>8</v>
      </c>
      <c r="O2075" s="278" t="str">
        <f>Таблица10[[#This Row],[плательщик ЖД тариф]]</f>
        <v>ТрансКонтейнер</v>
      </c>
      <c r="P2075" s="278"/>
      <c r="Q2075" s="278"/>
      <c r="R2075" s="278"/>
      <c r="S2075" s="278"/>
      <c r="T2075" s="278"/>
      <c r="U2075" s="278"/>
      <c r="V2075" s="278"/>
      <c r="W2075" s="278"/>
      <c r="X2075" s="278"/>
      <c r="Y2075" s="278"/>
      <c r="Z2075" s="278"/>
    </row>
    <row r="2076" spans="1:26" ht="13.2">
      <c r="A2076" s="413" t="s">
        <v>3715</v>
      </c>
      <c r="B2076" s="346">
        <v>44774</v>
      </c>
      <c r="C2076" s="345" t="s">
        <v>3719</v>
      </c>
      <c r="D2076" s="342">
        <v>40</v>
      </c>
      <c r="E2076" s="345" t="s">
        <v>32</v>
      </c>
      <c r="F2076" s="344" t="s">
        <v>3282</v>
      </c>
      <c r="G2076" s="296">
        <v>44779</v>
      </c>
      <c r="H2076" s="345" t="s">
        <v>7</v>
      </c>
      <c r="I2076" s="4" t="s">
        <v>99</v>
      </c>
      <c r="J2076" s="413" t="s">
        <v>1455</v>
      </c>
      <c r="K2076" s="282">
        <f t="shared" si="26"/>
        <v>8</v>
      </c>
      <c r="L2076" s="278">
        <f t="shared" si="27"/>
        <v>2022</v>
      </c>
      <c r="M2076" s="282">
        <f t="shared" ca="1" si="25"/>
        <v>5</v>
      </c>
      <c r="N2076" s="282">
        <f>MONTH(Таблица10[[#This Row],[Дата погрузки]])</f>
        <v>8</v>
      </c>
      <c r="O2076" s="278" t="str">
        <f>Таблица10[[#This Row],[плательщик ЖД тариф]]</f>
        <v>ТрансКонтейнер</v>
      </c>
      <c r="P2076" s="278"/>
      <c r="Q2076" s="278"/>
      <c r="R2076" s="278"/>
      <c r="S2076" s="278"/>
      <c r="T2076" s="278"/>
      <c r="U2076" s="278"/>
      <c r="V2076" s="278"/>
      <c r="W2076" s="278"/>
      <c r="X2076" s="278"/>
      <c r="Y2076" s="278"/>
      <c r="Z2076" s="278"/>
    </row>
    <row r="2077" spans="1:26" ht="13.2">
      <c r="A2077" s="413" t="s">
        <v>3715</v>
      </c>
      <c r="B2077" s="346">
        <v>44775</v>
      </c>
      <c r="C2077" s="341" t="s">
        <v>3720</v>
      </c>
      <c r="D2077" s="342">
        <v>40</v>
      </c>
      <c r="E2077" s="345" t="s">
        <v>1568</v>
      </c>
      <c r="F2077" s="344" t="s">
        <v>3282</v>
      </c>
      <c r="G2077" s="415">
        <v>44780</v>
      </c>
      <c r="H2077" s="345" t="s">
        <v>7</v>
      </c>
      <c r="I2077" s="4" t="s">
        <v>99</v>
      </c>
      <c r="J2077" s="413" t="s">
        <v>1455</v>
      </c>
      <c r="K2077" s="282">
        <f t="shared" si="26"/>
        <v>8</v>
      </c>
      <c r="L2077" s="278">
        <f t="shared" si="27"/>
        <v>2022</v>
      </c>
      <c r="M2077" s="282">
        <f t="shared" ca="1" si="25"/>
        <v>5</v>
      </c>
      <c r="N2077" s="282">
        <f>MONTH(Таблица10[[#This Row],[Дата погрузки]])</f>
        <v>8</v>
      </c>
      <c r="O2077" s="278" t="str">
        <f>Таблица10[[#This Row],[плательщик ЖД тариф]]</f>
        <v>ТрансКонтейнер</v>
      </c>
      <c r="P2077" s="278"/>
      <c r="Q2077" s="278"/>
      <c r="R2077" s="278"/>
      <c r="S2077" s="278"/>
      <c r="T2077" s="278"/>
      <c r="U2077" s="278"/>
      <c r="V2077" s="278"/>
      <c r="W2077" s="278"/>
      <c r="X2077" s="278"/>
      <c r="Y2077" s="278"/>
      <c r="Z2077" s="278"/>
    </row>
    <row r="2078" spans="1:26" ht="13.2">
      <c r="A2078" s="413" t="s">
        <v>3715</v>
      </c>
      <c r="B2078" s="346">
        <v>44775</v>
      </c>
      <c r="C2078" s="341" t="s">
        <v>3721</v>
      </c>
      <c r="D2078" s="342">
        <v>40</v>
      </c>
      <c r="E2078" s="345" t="s">
        <v>1568</v>
      </c>
      <c r="F2078" s="344" t="s">
        <v>3332</v>
      </c>
      <c r="G2078" s="296">
        <v>44779</v>
      </c>
      <c r="H2078" s="345" t="s">
        <v>7</v>
      </c>
      <c r="I2078" s="4" t="s">
        <v>99</v>
      </c>
      <c r="J2078" s="413" t="s">
        <v>1455</v>
      </c>
      <c r="K2078" s="282">
        <f t="shared" si="26"/>
        <v>8</v>
      </c>
      <c r="L2078" s="278">
        <f t="shared" si="27"/>
        <v>2022</v>
      </c>
      <c r="M2078" s="282">
        <f t="shared" ca="1" si="25"/>
        <v>4</v>
      </c>
      <c r="N2078" s="282">
        <f>MONTH(Таблица10[[#This Row],[Дата погрузки]])</f>
        <v>8</v>
      </c>
      <c r="O2078" s="278" t="str">
        <f>Таблица10[[#This Row],[плательщик ЖД тариф]]</f>
        <v>ТрансКонтейнер</v>
      </c>
      <c r="P2078" s="278"/>
      <c r="Q2078" s="278"/>
      <c r="R2078" s="278"/>
      <c r="S2078" s="278"/>
      <c r="T2078" s="278"/>
      <c r="U2078" s="278"/>
      <c r="V2078" s="278"/>
      <c r="W2078" s="278"/>
      <c r="X2078" s="278"/>
      <c r="Y2078" s="278"/>
      <c r="Z2078" s="278"/>
    </row>
    <row r="2079" spans="1:26" ht="13.2">
      <c r="A2079" s="413" t="s">
        <v>3715</v>
      </c>
      <c r="B2079" s="346">
        <v>44775</v>
      </c>
      <c r="C2079" s="341" t="s">
        <v>3722</v>
      </c>
      <c r="D2079" s="342">
        <v>40</v>
      </c>
      <c r="E2079" s="345" t="s">
        <v>1568</v>
      </c>
      <c r="F2079" s="344" t="s">
        <v>3282</v>
      </c>
      <c r="G2079" s="415">
        <v>44780</v>
      </c>
      <c r="H2079" s="345" t="s">
        <v>7</v>
      </c>
      <c r="I2079" s="4" t="s">
        <v>99</v>
      </c>
      <c r="J2079" s="413" t="s">
        <v>1455</v>
      </c>
      <c r="K2079" s="282">
        <f t="shared" si="26"/>
        <v>8</v>
      </c>
      <c r="L2079" s="278">
        <f t="shared" si="27"/>
        <v>2022</v>
      </c>
      <c r="M2079" s="282">
        <f t="shared" ca="1" si="25"/>
        <v>5</v>
      </c>
      <c r="N2079" s="282">
        <f>MONTH(Таблица10[[#This Row],[Дата погрузки]])</f>
        <v>8</v>
      </c>
      <c r="O2079" s="278" t="str">
        <f>Таблица10[[#This Row],[плательщик ЖД тариф]]</f>
        <v>ТрансКонтейнер</v>
      </c>
      <c r="P2079" s="278"/>
      <c r="Q2079" s="278"/>
      <c r="R2079" s="278"/>
      <c r="S2079" s="278"/>
      <c r="T2079" s="278"/>
      <c r="U2079" s="278"/>
      <c r="V2079" s="278"/>
      <c r="W2079" s="278"/>
      <c r="X2079" s="278"/>
      <c r="Y2079" s="278"/>
      <c r="Z2079" s="278"/>
    </row>
    <row r="2080" spans="1:26" ht="13.2">
      <c r="A2080" s="413" t="s">
        <v>3715</v>
      </c>
      <c r="B2080" s="346">
        <v>44776</v>
      </c>
      <c r="C2080" s="345" t="s">
        <v>3723</v>
      </c>
      <c r="D2080" s="342">
        <v>40</v>
      </c>
      <c r="E2080" s="345" t="s">
        <v>3259</v>
      </c>
      <c r="F2080" s="344" t="s">
        <v>3332</v>
      </c>
      <c r="G2080" s="415">
        <v>44780</v>
      </c>
      <c r="H2080" s="345" t="s">
        <v>7</v>
      </c>
      <c r="I2080" s="4" t="s">
        <v>99</v>
      </c>
      <c r="J2080" s="413" t="s">
        <v>1455</v>
      </c>
      <c r="K2080" s="282">
        <f t="shared" si="26"/>
        <v>8</v>
      </c>
      <c r="L2080" s="278">
        <f t="shared" si="27"/>
        <v>2022</v>
      </c>
      <c r="M2080" s="282">
        <f t="shared" ca="1" si="25"/>
        <v>4</v>
      </c>
      <c r="N2080" s="282">
        <f>MONTH(Таблица10[[#This Row],[Дата погрузки]])</f>
        <v>8</v>
      </c>
      <c r="O2080" s="278" t="str">
        <f>Таблица10[[#This Row],[плательщик ЖД тариф]]</f>
        <v>ТрансКонтейнер</v>
      </c>
      <c r="P2080" s="278"/>
      <c r="Q2080" s="278"/>
      <c r="R2080" s="278"/>
      <c r="S2080" s="278"/>
      <c r="T2080" s="278"/>
      <c r="U2080" s="278"/>
      <c r="V2080" s="278"/>
      <c r="W2080" s="278"/>
      <c r="X2080" s="278"/>
      <c r="Y2080" s="278"/>
      <c r="Z2080" s="278"/>
    </row>
    <row r="2081" spans="1:26" ht="13.2">
      <c r="A2081" s="413" t="s">
        <v>3715</v>
      </c>
      <c r="B2081" s="346">
        <v>44776</v>
      </c>
      <c r="C2081" s="341" t="s">
        <v>3724</v>
      </c>
      <c r="D2081" s="342">
        <v>40</v>
      </c>
      <c r="E2081" s="345" t="s">
        <v>3259</v>
      </c>
      <c r="F2081" s="344" t="s">
        <v>3282</v>
      </c>
      <c r="G2081" s="415">
        <v>44780</v>
      </c>
      <c r="H2081" s="345" t="s">
        <v>7</v>
      </c>
      <c r="I2081" s="4" t="s">
        <v>99</v>
      </c>
      <c r="J2081" s="413" t="s">
        <v>1455</v>
      </c>
      <c r="K2081" s="282">
        <f t="shared" si="26"/>
        <v>8</v>
      </c>
      <c r="L2081" s="278">
        <f t="shared" si="27"/>
        <v>2022</v>
      </c>
      <c r="M2081" s="282">
        <f t="shared" ca="1" si="25"/>
        <v>4</v>
      </c>
      <c r="N2081" s="282">
        <f>MONTH(Таблица10[[#This Row],[Дата погрузки]])</f>
        <v>8</v>
      </c>
      <c r="O2081" s="278" t="str">
        <f>Таблица10[[#This Row],[плательщик ЖД тариф]]</f>
        <v>ТрансКонтейнер</v>
      </c>
      <c r="P2081" s="278"/>
      <c r="Q2081" s="278"/>
      <c r="R2081" s="278"/>
      <c r="S2081" s="278"/>
      <c r="T2081" s="278"/>
      <c r="U2081" s="278"/>
      <c r="V2081" s="278"/>
      <c r="W2081" s="278"/>
      <c r="X2081" s="278"/>
      <c r="Y2081" s="278"/>
      <c r="Z2081" s="278"/>
    </row>
    <row r="2082" spans="1:26" ht="13.2">
      <c r="A2082" s="413" t="s">
        <v>3715</v>
      </c>
      <c r="B2082" s="346">
        <v>44777</v>
      </c>
      <c r="C2082" s="345" t="s">
        <v>3725</v>
      </c>
      <c r="D2082" s="342">
        <v>40</v>
      </c>
      <c r="E2082" s="345" t="s">
        <v>1568</v>
      </c>
      <c r="F2082" s="344" t="s">
        <v>3388</v>
      </c>
      <c r="G2082" s="415">
        <v>44783</v>
      </c>
      <c r="H2082" s="345" t="s">
        <v>7</v>
      </c>
      <c r="I2082" s="4" t="s">
        <v>99</v>
      </c>
      <c r="J2082" s="413" t="s">
        <v>1455</v>
      </c>
      <c r="K2082" s="282">
        <f t="shared" si="26"/>
        <v>8</v>
      </c>
      <c r="L2082" s="278">
        <f t="shared" si="27"/>
        <v>2022</v>
      </c>
      <c r="M2082" s="282">
        <f t="shared" ca="1" si="25"/>
        <v>6</v>
      </c>
      <c r="N2082" s="282">
        <f>MONTH(Таблица10[[#This Row],[Дата погрузки]])</f>
        <v>8</v>
      </c>
      <c r="O2082" s="278" t="str">
        <f>Таблица10[[#This Row],[плательщик ЖД тариф]]</f>
        <v>ТрансКонтейнер</v>
      </c>
      <c r="P2082" s="278"/>
      <c r="Q2082" s="278"/>
      <c r="R2082" s="278"/>
      <c r="S2082" s="278"/>
      <c r="T2082" s="278"/>
      <c r="U2082" s="278"/>
      <c r="V2082" s="278"/>
      <c r="W2082" s="278"/>
      <c r="X2082" s="278"/>
      <c r="Y2082" s="278"/>
      <c r="Z2082" s="278"/>
    </row>
    <row r="2083" spans="1:26" ht="13.2">
      <c r="A2083" s="413" t="s">
        <v>3715</v>
      </c>
      <c r="B2083" s="346">
        <v>44777</v>
      </c>
      <c r="C2083" s="345" t="s">
        <v>3726</v>
      </c>
      <c r="D2083" s="342">
        <v>40</v>
      </c>
      <c r="E2083" s="345" t="s">
        <v>1568</v>
      </c>
      <c r="F2083" s="344" t="s">
        <v>3332</v>
      </c>
      <c r="G2083" s="415">
        <v>44781</v>
      </c>
      <c r="H2083" s="345" t="s">
        <v>7</v>
      </c>
      <c r="I2083" s="4" t="s">
        <v>99</v>
      </c>
      <c r="J2083" s="413" t="s">
        <v>1455</v>
      </c>
      <c r="K2083" s="282">
        <f t="shared" si="26"/>
        <v>8</v>
      </c>
      <c r="L2083" s="278">
        <f t="shared" si="27"/>
        <v>2022</v>
      </c>
      <c r="M2083" s="282">
        <f t="shared" ca="1" si="25"/>
        <v>4</v>
      </c>
      <c r="N2083" s="282">
        <f>MONTH(Таблица10[[#This Row],[Дата погрузки]])</f>
        <v>8</v>
      </c>
      <c r="O2083" s="278" t="str">
        <f>Таблица10[[#This Row],[плательщик ЖД тариф]]</f>
        <v>ТрансКонтейнер</v>
      </c>
      <c r="P2083" s="278"/>
      <c r="Q2083" s="278"/>
      <c r="R2083" s="278"/>
      <c r="S2083" s="278"/>
      <c r="T2083" s="278"/>
      <c r="U2083" s="278"/>
      <c r="V2083" s="278"/>
      <c r="W2083" s="278"/>
      <c r="X2083" s="278"/>
      <c r="Y2083" s="278"/>
      <c r="Z2083" s="278"/>
    </row>
    <row r="2084" spans="1:26" ht="13.2">
      <c r="A2084" s="413" t="s">
        <v>3715</v>
      </c>
      <c r="B2084" s="346">
        <v>44777</v>
      </c>
      <c r="C2084" s="345" t="s">
        <v>3727</v>
      </c>
      <c r="D2084" s="342">
        <v>40</v>
      </c>
      <c r="E2084" s="345" t="s">
        <v>3259</v>
      </c>
      <c r="F2084" s="344" t="s">
        <v>3282</v>
      </c>
      <c r="G2084" s="415">
        <v>44781</v>
      </c>
      <c r="H2084" s="345" t="s">
        <v>7</v>
      </c>
      <c r="I2084" s="4" t="s">
        <v>99</v>
      </c>
      <c r="J2084" s="413" t="s">
        <v>1455</v>
      </c>
      <c r="K2084" s="282">
        <f t="shared" si="26"/>
        <v>8</v>
      </c>
      <c r="L2084" s="278">
        <f t="shared" si="27"/>
        <v>2022</v>
      </c>
      <c r="M2084" s="282">
        <f t="shared" ca="1" si="25"/>
        <v>4</v>
      </c>
      <c r="N2084" s="282">
        <f>MONTH(Таблица10[[#This Row],[Дата погрузки]])</f>
        <v>8</v>
      </c>
      <c r="O2084" s="278" t="str">
        <f>Таблица10[[#This Row],[плательщик ЖД тариф]]</f>
        <v>ТрансКонтейнер</v>
      </c>
      <c r="P2084" s="278"/>
      <c r="Q2084" s="278"/>
      <c r="R2084" s="278"/>
      <c r="S2084" s="278"/>
      <c r="T2084" s="278"/>
      <c r="U2084" s="278"/>
      <c r="V2084" s="278"/>
      <c r="W2084" s="278"/>
      <c r="X2084" s="278"/>
      <c r="Y2084" s="278"/>
      <c r="Z2084" s="278"/>
    </row>
    <row r="2085" spans="1:26" ht="13.2">
      <c r="A2085" s="413" t="s">
        <v>3715</v>
      </c>
      <c r="B2085" s="346">
        <v>44778</v>
      </c>
      <c r="C2085" s="345" t="s">
        <v>3728</v>
      </c>
      <c r="D2085" s="342">
        <v>40</v>
      </c>
      <c r="E2085" s="345" t="s">
        <v>1568</v>
      </c>
      <c r="F2085" s="344" t="s">
        <v>3332</v>
      </c>
      <c r="G2085" s="415">
        <v>44783</v>
      </c>
      <c r="H2085" s="345" t="s">
        <v>7</v>
      </c>
      <c r="I2085" s="4" t="s">
        <v>99</v>
      </c>
      <c r="J2085" s="413" t="s">
        <v>1455</v>
      </c>
      <c r="K2085" s="282">
        <f t="shared" si="26"/>
        <v>8</v>
      </c>
      <c r="L2085" s="278">
        <f t="shared" si="27"/>
        <v>2022</v>
      </c>
      <c r="M2085" s="282">
        <f t="shared" ca="1" si="25"/>
        <v>5</v>
      </c>
      <c r="N2085" s="282">
        <f>MONTH(Таблица10[[#This Row],[Дата погрузки]])</f>
        <v>8</v>
      </c>
      <c r="O2085" s="278" t="str">
        <f>Таблица10[[#This Row],[плательщик ЖД тариф]]</f>
        <v>ТрансКонтейнер</v>
      </c>
      <c r="P2085" s="278"/>
      <c r="Q2085" s="278"/>
      <c r="R2085" s="278"/>
      <c r="S2085" s="278"/>
      <c r="T2085" s="278"/>
      <c r="U2085" s="278"/>
      <c r="V2085" s="278"/>
      <c r="W2085" s="278"/>
      <c r="X2085" s="278"/>
      <c r="Y2085" s="278"/>
      <c r="Z2085" s="278"/>
    </row>
    <row r="2086" spans="1:26" ht="13.2">
      <c r="A2086" s="413" t="s">
        <v>3715</v>
      </c>
      <c r="B2086" s="346">
        <v>44778</v>
      </c>
      <c r="C2086" s="345" t="s">
        <v>3729</v>
      </c>
      <c r="D2086" s="342">
        <v>40</v>
      </c>
      <c r="E2086" s="345" t="s">
        <v>2365</v>
      </c>
      <c r="F2086" s="344" t="s">
        <v>3282</v>
      </c>
      <c r="G2086" s="415">
        <v>44783</v>
      </c>
      <c r="H2086" s="345" t="s">
        <v>7</v>
      </c>
      <c r="I2086" s="4" t="s">
        <v>99</v>
      </c>
      <c r="J2086" s="413" t="s">
        <v>1455</v>
      </c>
      <c r="K2086" s="282">
        <f t="shared" si="26"/>
        <v>8</v>
      </c>
      <c r="L2086" s="278">
        <f t="shared" si="27"/>
        <v>2022</v>
      </c>
      <c r="M2086" s="282">
        <f t="shared" ca="1" si="25"/>
        <v>5</v>
      </c>
      <c r="N2086" s="282">
        <f>MONTH(Таблица10[[#This Row],[Дата погрузки]])</f>
        <v>8</v>
      </c>
      <c r="O2086" s="278" t="str">
        <f>Таблица10[[#This Row],[плательщик ЖД тариф]]</f>
        <v>ТрансКонтейнер</v>
      </c>
      <c r="P2086" s="278"/>
      <c r="Q2086" s="278"/>
      <c r="R2086" s="278"/>
      <c r="S2086" s="278"/>
      <c r="T2086" s="278"/>
      <c r="U2086" s="278"/>
      <c r="V2086" s="278"/>
      <c r="W2086" s="278"/>
      <c r="X2086" s="278"/>
      <c r="Y2086" s="278"/>
      <c r="Z2086" s="278"/>
    </row>
    <row r="2087" spans="1:26" ht="13.2">
      <c r="A2087" s="413" t="s">
        <v>3715</v>
      </c>
      <c r="B2087" s="346">
        <v>44779</v>
      </c>
      <c r="C2087" s="345" t="s">
        <v>3730</v>
      </c>
      <c r="D2087" s="342">
        <v>40</v>
      </c>
      <c r="E2087" s="345" t="s">
        <v>1568</v>
      </c>
      <c r="F2087" s="344" t="s">
        <v>3332</v>
      </c>
      <c r="G2087" s="415">
        <v>44783</v>
      </c>
      <c r="H2087" s="345" t="s">
        <v>7</v>
      </c>
      <c r="I2087" s="4" t="s">
        <v>99</v>
      </c>
      <c r="J2087" s="413" t="s">
        <v>1455</v>
      </c>
      <c r="K2087" s="282">
        <f t="shared" si="26"/>
        <v>8</v>
      </c>
      <c r="L2087" s="278">
        <f t="shared" si="27"/>
        <v>2022</v>
      </c>
      <c r="M2087" s="282">
        <f t="shared" ca="1" si="25"/>
        <v>4</v>
      </c>
      <c r="N2087" s="282">
        <f>MONTH(Таблица10[[#This Row],[Дата погрузки]])</f>
        <v>8</v>
      </c>
      <c r="O2087" s="278" t="str">
        <f>Таблица10[[#This Row],[плательщик ЖД тариф]]</f>
        <v>ТрансКонтейнер</v>
      </c>
      <c r="P2087" s="278"/>
      <c r="Q2087" s="278"/>
      <c r="R2087" s="278"/>
      <c r="S2087" s="278"/>
      <c r="T2087" s="278"/>
      <c r="U2087" s="278"/>
      <c r="V2087" s="278"/>
      <c r="W2087" s="278"/>
      <c r="X2087" s="278"/>
      <c r="Y2087" s="278"/>
      <c r="Z2087" s="278"/>
    </row>
    <row r="2088" spans="1:26" ht="13.2">
      <c r="A2088" s="413" t="s">
        <v>3715</v>
      </c>
      <c r="B2088" s="346">
        <v>44779</v>
      </c>
      <c r="C2088" s="345" t="s">
        <v>3731</v>
      </c>
      <c r="D2088" s="342">
        <v>40</v>
      </c>
      <c r="E2088" s="345" t="s">
        <v>1568</v>
      </c>
      <c r="F2088" s="344" t="s">
        <v>3332</v>
      </c>
      <c r="G2088" s="415">
        <v>44783</v>
      </c>
      <c r="H2088" s="345" t="s">
        <v>7</v>
      </c>
      <c r="I2088" s="4" t="s">
        <v>99</v>
      </c>
      <c r="J2088" s="413" t="s">
        <v>1455</v>
      </c>
      <c r="K2088" s="282">
        <f t="shared" si="26"/>
        <v>8</v>
      </c>
      <c r="L2088" s="278">
        <f t="shared" si="27"/>
        <v>2022</v>
      </c>
      <c r="M2088" s="282">
        <f t="shared" ca="1" si="25"/>
        <v>4</v>
      </c>
      <c r="N2088" s="282">
        <f>MONTH(Таблица10[[#This Row],[Дата погрузки]])</f>
        <v>8</v>
      </c>
      <c r="O2088" s="278" t="str">
        <f>Таблица10[[#This Row],[плательщик ЖД тариф]]</f>
        <v>ТрансКонтейнер</v>
      </c>
      <c r="P2088" s="278"/>
      <c r="Q2088" s="278"/>
      <c r="R2088" s="278"/>
      <c r="S2088" s="278"/>
      <c r="T2088" s="278"/>
      <c r="U2088" s="278"/>
      <c r="V2088" s="278"/>
      <c r="W2088" s="278"/>
      <c r="X2088" s="278"/>
      <c r="Y2088" s="278"/>
      <c r="Z2088" s="278"/>
    </row>
    <row r="2089" spans="1:26" ht="14.4">
      <c r="A2089" s="413" t="s">
        <v>3715</v>
      </c>
      <c r="B2089" s="346">
        <v>44779</v>
      </c>
      <c r="C2089" s="345" t="s">
        <v>3732</v>
      </c>
      <c r="D2089" s="342">
        <v>40</v>
      </c>
      <c r="E2089" s="416" t="s">
        <v>1499</v>
      </c>
      <c r="F2089" s="344" t="s">
        <v>3282</v>
      </c>
      <c r="G2089" s="415">
        <v>44783</v>
      </c>
      <c r="H2089" s="345" t="s">
        <v>7</v>
      </c>
      <c r="I2089" s="4" t="s">
        <v>99</v>
      </c>
      <c r="J2089" s="413" t="s">
        <v>1455</v>
      </c>
      <c r="K2089" s="282">
        <f t="shared" si="26"/>
        <v>8</v>
      </c>
      <c r="L2089" s="278">
        <f t="shared" si="27"/>
        <v>2022</v>
      </c>
      <c r="M2089" s="282">
        <f t="shared" ca="1" si="25"/>
        <v>4</v>
      </c>
      <c r="N2089" s="282">
        <f>MONTH(Таблица10[[#This Row],[Дата погрузки]])</f>
        <v>8</v>
      </c>
      <c r="O2089" s="278" t="str">
        <f>Таблица10[[#This Row],[плательщик ЖД тариф]]</f>
        <v>ТрансКонтейнер</v>
      </c>
      <c r="P2089" s="278"/>
      <c r="Q2089" s="278"/>
      <c r="R2089" s="278"/>
      <c r="S2089" s="278"/>
      <c r="T2089" s="278"/>
      <c r="U2089" s="278"/>
      <c r="V2089" s="278"/>
      <c r="W2089" s="278"/>
      <c r="X2089" s="278"/>
      <c r="Y2089" s="278"/>
      <c r="Z2089" s="278"/>
    </row>
    <row r="2090" spans="1:26" ht="13.2">
      <c r="A2090" s="413" t="s">
        <v>3715</v>
      </c>
      <c r="B2090" s="346">
        <v>44781</v>
      </c>
      <c r="C2090" s="345" t="s">
        <v>3733</v>
      </c>
      <c r="D2090" s="342">
        <v>40</v>
      </c>
      <c r="E2090" s="345" t="s">
        <v>1568</v>
      </c>
      <c r="F2090" s="344" t="s">
        <v>3332</v>
      </c>
      <c r="G2090" s="415">
        <v>44783</v>
      </c>
      <c r="H2090" s="345" t="s">
        <v>7</v>
      </c>
      <c r="I2090" s="4" t="s">
        <v>99</v>
      </c>
      <c r="J2090" s="413" t="s">
        <v>1455</v>
      </c>
      <c r="K2090" s="282">
        <f t="shared" si="26"/>
        <v>8</v>
      </c>
      <c r="L2090" s="278">
        <f t="shared" si="27"/>
        <v>2022</v>
      </c>
      <c r="M2090" s="282">
        <f t="shared" ca="1" si="25"/>
        <v>2</v>
      </c>
      <c r="N2090" s="282">
        <f>MONTH(Таблица10[[#This Row],[Дата погрузки]])</f>
        <v>8</v>
      </c>
      <c r="O2090" s="278" t="str">
        <f>Таблица10[[#This Row],[плательщик ЖД тариф]]</f>
        <v>ТрансКонтейнер</v>
      </c>
      <c r="P2090" s="278"/>
      <c r="Q2090" s="278"/>
      <c r="R2090" s="278"/>
      <c r="S2090" s="278"/>
      <c r="T2090" s="278"/>
      <c r="U2090" s="278"/>
      <c r="V2090" s="278"/>
      <c r="W2090" s="278"/>
      <c r="X2090" s="278"/>
      <c r="Y2090" s="278"/>
      <c r="Z2090" s="278"/>
    </row>
    <row r="2091" spans="1:26" ht="13.2">
      <c r="A2091" s="413" t="s">
        <v>3715</v>
      </c>
      <c r="B2091" s="346">
        <v>44781</v>
      </c>
      <c r="C2091" s="345" t="s">
        <v>3734</v>
      </c>
      <c r="D2091" s="342">
        <v>40</v>
      </c>
      <c r="E2091" s="345" t="s">
        <v>1568</v>
      </c>
      <c r="F2091" s="344" t="s">
        <v>3282</v>
      </c>
      <c r="G2091" s="415">
        <v>44783</v>
      </c>
      <c r="H2091" s="345" t="s">
        <v>7</v>
      </c>
      <c r="I2091" s="4" t="s">
        <v>99</v>
      </c>
      <c r="J2091" s="413" t="s">
        <v>1455</v>
      </c>
      <c r="K2091" s="282">
        <f t="shared" si="26"/>
        <v>8</v>
      </c>
      <c r="L2091" s="278">
        <f t="shared" si="27"/>
        <v>2022</v>
      </c>
      <c r="M2091" s="282">
        <f t="shared" ca="1" si="25"/>
        <v>2</v>
      </c>
      <c r="N2091" s="282">
        <f>MONTH(Таблица10[[#This Row],[Дата погрузки]])</f>
        <v>8</v>
      </c>
      <c r="O2091" s="278" t="str">
        <f>Таблица10[[#This Row],[плательщик ЖД тариф]]</f>
        <v>ТрансКонтейнер</v>
      </c>
      <c r="P2091" s="278"/>
      <c r="Q2091" s="278"/>
      <c r="R2091" s="278"/>
      <c r="S2091" s="278"/>
      <c r="T2091" s="278"/>
      <c r="U2091" s="278"/>
      <c r="V2091" s="278"/>
      <c r="W2091" s="278"/>
      <c r="X2091" s="278"/>
      <c r="Y2091" s="278"/>
      <c r="Z2091" s="278"/>
    </row>
    <row r="2092" spans="1:26" ht="13.2">
      <c r="A2092" s="413" t="s">
        <v>3715</v>
      </c>
      <c r="B2092" s="346">
        <v>44782</v>
      </c>
      <c r="C2092" s="345" t="s">
        <v>3735</v>
      </c>
      <c r="D2092" s="342">
        <v>40</v>
      </c>
      <c r="E2092" s="345" t="s">
        <v>1499</v>
      </c>
      <c r="F2092" s="344" t="s">
        <v>3332</v>
      </c>
      <c r="G2092" s="415">
        <v>44786</v>
      </c>
      <c r="H2092" s="345" t="s">
        <v>7</v>
      </c>
      <c r="I2092" s="4" t="s">
        <v>99</v>
      </c>
      <c r="J2092" s="413" t="s">
        <v>1455</v>
      </c>
      <c r="K2092" s="282">
        <f t="shared" si="26"/>
        <v>8</v>
      </c>
      <c r="L2092" s="278">
        <f t="shared" si="27"/>
        <v>2022</v>
      </c>
      <c r="M2092" s="282">
        <f t="shared" ca="1" si="25"/>
        <v>4</v>
      </c>
      <c r="N2092" s="282">
        <f>MONTH(Таблица10[[#This Row],[Дата погрузки]])</f>
        <v>8</v>
      </c>
      <c r="O2092" s="278" t="str">
        <f>Таблица10[[#This Row],[плательщик ЖД тариф]]</f>
        <v>ТрансКонтейнер</v>
      </c>
      <c r="P2092" s="278"/>
      <c r="Q2092" s="278"/>
      <c r="R2092" s="278"/>
      <c r="S2092" s="278"/>
      <c r="T2092" s="278"/>
      <c r="U2092" s="278"/>
      <c r="V2092" s="278"/>
      <c r="W2092" s="278"/>
      <c r="X2092" s="278"/>
      <c r="Y2092" s="278"/>
      <c r="Z2092" s="278"/>
    </row>
    <row r="2093" spans="1:26" ht="13.2">
      <c r="A2093" s="413" t="s">
        <v>3715</v>
      </c>
      <c r="B2093" s="346">
        <v>44782</v>
      </c>
      <c r="C2093" s="345" t="s">
        <v>3736</v>
      </c>
      <c r="D2093" s="342">
        <v>40</v>
      </c>
      <c r="E2093" s="345" t="s">
        <v>1499</v>
      </c>
      <c r="F2093" s="344" t="s">
        <v>3282</v>
      </c>
      <c r="G2093" s="415">
        <v>44786</v>
      </c>
      <c r="H2093" s="345" t="s">
        <v>7</v>
      </c>
      <c r="I2093" s="4" t="s">
        <v>99</v>
      </c>
      <c r="J2093" s="413" t="s">
        <v>1455</v>
      </c>
      <c r="K2093" s="282">
        <f t="shared" si="26"/>
        <v>8</v>
      </c>
      <c r="L2093" s="278">
        <f t="shared" si="27"/>
        <v>2022</v>
      </c>
      <c r="M2093" s="282">
        <f t="shared" ca="1" si="25"/>
        <v>4</v>
      </c>
      <c r="N2093" s="282">
        <f>MONTH(Таблица10[[#This Row],[Дата погрузки]])</f>
        <v>8</v>
      </c>
      <c r="O2093" s="278" t="str">
        <f>Таблица10[[#This Row],[плательщик ЖД тариф]]</f>
        <v>ТрансКонтейнер</v>
      </c>
      <c r="P2093" s="278"/>
      <c r="Q2093" s="278"/>
      <c r="R2093" s="278"/>
      <c r="S2093" s="278"/>
      <c r="T2093" s="278"/>
      <c r="U2093" s="278"/>
      <c r="V2093" s="278"/>
      <c r="W2093" s="278"/>
      <c r="X2093" s="278"/>
      <c r="Y2093" s="278"/>
      <c r="Z2093" s="278"/>
    </row>
    <row r="2094" spans="1:26" ht="13.2">
      <c r="A2094" s="413" t="s">
        <v>3715</v>
      </c>
      <c r="B2094" s="346">
        <v>44782</v>
      </c>
      <c r="C2094" s="345" t="s">
        <v>3737</v>
      </c>
      <c r="D2094" s="342">
        <v>40</v>
      </c>
      <c r="E2094" s="345" t="s">
        <v>1568</v>
      </c>
      <c r="F2094" s="344" t="s">
        <v>3388</v>
      </c>
      <c r="G2094" s="415">
        <v>44786</v>
      </c>
      <c r="H2094" s="345" t="s">
        <v>7</v>
      </c>
      <c r="I2094" s="4" t="s">
        <v>99</v>
      </c>
      <c r="J2094" s="413" t="s">
        <v>1455</v>
      </c>
      <c r="K2094" s="282">
        <f t="shared" si="26"/>
        <v>8</v>
      </c>
      <c r="L2094" s="278">
        <f t="shared" si="27"/>
        <v>2022</v>
      </c>
      <c r="M2094" s="282">
        <f t="shared" ca="1" si="25"/>
        <v>4</v>
      </c>
      <c r="N2094" s="282">
        <f>MONTH(Таблица10[[#This Row],[Дата погрузки]])</f>
        <v>8</v>
      </c>
      <c r="O2094" s="278" t="str">
        <f>Таблица10[[#This Row],[плательщик ЖД тариф]]</f>
        <v>ТрансКонтейнер</v>
      </c>
      <c r="P2094" s="278"/>
      <c r="Q2094" s="278"/>
      <c r="R2094" s="278"/>
      <c r="S2094" s="278"/>
      <c r="T2094" s="278"/>
      <c r="U2094" s="278"/>
      <c r="V2094" s="278"/>
      <c r="W2094" s="278"/>
      <c r="X2094" s="278"/>
      <c r="Y2094" s="278"/>
      <c r="Z2094" s="278"/>
    </row>
    <row r="2095" spans="1:26" ht="13.2">
      <c r="A2095" s="413" t="s">
        <v>3715</v>
      </c>
      <c r="B2095" s="346">
        <v>44783</v>
      </c>
      <c r="C2095" s="345" t="s">
        <v>3738</v>
      </c>
      <c r="D2095" s="342">
        <v>40</v>
      </c>
      <c r="E2095" s="345" t="s">
        <v>1499</v>
      </c>
      <c r="F2095" s="344" t="s">
        <v>3332</v>
      </c>
      <c r="G2095" s="346">
        <v>44788</v>
      </c>
      <c r="H2095" s="345" t="s">
        <v>7</v>
      </c>
      <c r="I2095" s="4" t="s">
        <v>99</v>
      </c>
      <c r="J2095" s="413" t="s">
        <v>1455</v>
      </c>
      <c r="K2095" s="282">
        <f t="shared" si="26"/>
        <v>8</v>
      </c>
      <c r="L2095" s="278">
        <f t="shared" si="27"/>
        <v>2022</v>
      </c>
      <c r="M2095" s="282">
        <f t="shared" ca="1" si="25"/>
        <v>5</v>
      </c>
      <c r="N2095" s="282">
        <f>MONTH(Таблица10[[#This Row],[Дата погрузки]])</f>
        <v>8</v>
      </c>
      <c r="O2095" s="278" t="str">
        <f>Таблица10[[#This Row],[плательщик ЖД тариф]]</f>
        <v>ТрансКонтейнер</v>
      </c>
      <c r="P2095" s="278"/>
      <c r="Q2095" s="278"/>
      <c r="R2095" s="278"/>
      <c r="S2095" s="278"/>
      <c r="T2095" s="278"/>
      <c r="U2095" s="278"/>
      <c r="V2095" s="278"/>
      <c r="W2095" s="278"/>
      <c r="X2095" s="278"/>
      <c r="Y2095" s="278"/>
      <c r="Z2095" s="278"/>
    </row>
    <row r="2096" spans="1:26" ht="13.2">
      <c r="A2096" s="413" t="s">
        <v>3715</v>
      </c>
      <c r="B2096" s="346">
        <v>44783</v>
      </c>
      <c r="C2096" s="345" t="s">
        <v>3739</v>
      </c>
      <c r="D2096" s="342">
        <v>40</v>
      </c>
      <c r="E2096" s="345" t="s">
        <v>1568</v>
      </c>
      <c r="F2096" s="344" t="s">
        <v>3282</v>
      </c>
      <c r="G2096" s="346">
        <v>44788</v>
      </c>
      <c r="H2096" s="345" t="s">
        <v>7</v>
      </c>
      <c r="I2096" s="4" t="s">
        <v>99</v>
      </c>
      <c r="J2096" s="413" t="s">
        <v>1455</v>
      </c>
      <c r="K2096" s="282">
        <f t="shared" si="26"/>
        <v>8</v>
      </c>
      <c r="L2096" s="278">
        <f t="shared" si="27"/>
        <v>2022</v>
      </c>
      <c r="M2096" s="282">
        <f t="shared" ca="1" si="25"/>
        <v>5</v>
      </c>
      <c r="N2096" s="282">
        <f>MONTH(Таблица10[[#This Row],[Дата погрузки]])</f>
        <v>8</v>
      </c>
      <c r="O2096" s="278" t="str">
        <f>Таблица10[[#This Row],[плательщик ЖД тариф]]</f>
        <v>ТрансКонтейнер</v>
      </c>
      <c r="P2096" s="278"/>
      <c r="Q2096" s="278"/>
      <c r="R2096" s="278"/>
      <c r="S2096" s="278"/>
      <c r="T2096" s="278"/>
      <c r="U2096" s="278"/>
      <c r="V2096" s="278"/>
      <c r="W2096" s="278"/>
      <c r="X2096" s="278"/>
      <c r="Y2096" s="278"/>
      <c r="Z2096" s="278"/>
    </row>
    <row r="2097" spans="1:26" ht="13.2">
      <c r="A2097" s="413" t="s">
        <v>3715</v>
      </c>
      <c r="B2097" s="346">
        <v>44783</v>
      </c>
      <c r="C2097" s="345" t="s">
        <v>3740</v>
      </c>
      <c r="D2097" s="342">
        <v>40</v>
      </c>
      <c r="E2097" s="345" t="s">
        <v>1568</v>
      </c>
      <c r="F2097" s="344" t="s">
        <v>3741</v>
      </c>
      <c r="G2097" s="346">
        <v>44788</v>
      </c>
      <c r="H2097" s="345" t="s">
        <v>7</v>
      </c>
      <c r="I2097" s="4" t="s">
        <v>99</v>
      </c>
      <c r="J2097" s="413" t="s">
        <v>1455</v>
      </c>
      <c r="K2097" s="282">
        <f t="shared" si="26"/>
        <v>8</v>
      </c>
      <c r="L2097" s="278">
        <f t="shared" si="27"/>
        <v>2022</v>
      </c>
      <c r="M2097" s="282">
        <f t="shared" ca="1" si="25"/>
        <v>5</v>
      </c>
      <c r="N2097" s="282">
        <f>MONTH(Таблица10[[#This Row],[Дата погрузки]])</f>
        <v>8</v>
      </c>
      <c r="O2097" s="278" t="str">
        <f>Таблица10[[#This Row],[плательщик ЖД тариф]]</f>
        <v>ТрансКонтейнер</v>
      </c>
      <c r="P2097" s="278"/>
      <c r="Q2097" s="278"/>
      <c r="R2097" s="278"/>
      <c r="S2097" s="278"/>
      <c r="T2097" s="278"/>
      <c r="U2097" s="278"/>
      <c r="V2097" s="278"/>
      <c r="W2097" s="278"/>
      <c r="X2097" s="278"/>
      <c r="Y2097" s="278"/>
      <c r="Z2097" s="278"/>
    </row>
    <row r="2098" spans="1:26" ht="13.2">
      <c r="A2098" s="413" t="s">
        <v>3715</v>
      </c>
      <c r="B2098" s="346">
        <v>44784</v>
      </c>
      <c r="C2098" s="345" t="s">
        <v>3742</v>
      </c>
      <c r="D2098" s="345">
        <v>40</v>
      </c>
      <c r="E2098" s="345" t="s">
        <v>2508</v>
      </c>
      <c r="F2098" s="344" t="s">
        <v>3332</v>
      </c>
      <c r="G2098" s="346">
        <v>44788</v>
      </c>
      <c r="H2098" s="345" t="s">
        <v>7</v>
      </c>
      <c r="I2098" s="4" t="s">
        <v>99</v>
      </c>
      <c r="J2098" s="413" t="s">
        <v>1455</v>
      </c>
      <c r="K2098" s="282">
        <f t="shared" si="26"/>
        <v>8</v>
      </c>
      <c r="L2098" s="278">
        <f t="shared" si="27"/>
        <v>2022</v>
      </c>
      <c r="M2098" s="282">
        <f t="shared" ca="1" si="25"/>
        <v>4</v>
      </c>
      <c r="N2098" s="282">
        <f>MONTH(Таблица10[[#This Row],[Дата погрузки]])</f>
        <v>8</v>
      </c>
      <c r="O2098" s="278" t="str">
        <f>Таблица10[[#This Row],[плательщик ЖД тариф]]</f>
        <v>ТрансКонтейнер</v>
      </c>
      <c r="P2098" s="278"/>
      <c r="Q2098" s="278"/>
      <c r="R2098" s="278"/>
      <c r="S2098" s="278"/>
      <c r="T2098" s="278"/>
      <c r="U2098" s="278"/>
      <c r="V2098" s="278"/>
      <c r="W2098" s="278"/>
      <c r="X2098" s="278"/>
      <c r="Y2098" s="278"/>
      <c r="Z2098" s="278"/>
    </row>
    <row r="2099" spans="1:26" ht="13.2">
      <c r="A2099" s="413" t="s">
        <v>3715</v>
      </c>
      <c r="B2099" s="346">
        <v>44784</v>
      </c>
      <c r="C2099" s="345" t="s">
        <v>3743</v>
      </c>
      <c r="D2099" s="345">
        <v>40</v>
      </c>
      <c r="E2099" s="345" t="s">
        <v>2508</v>
      </c>
      <c r="F2099" s="344" t="s">
        <v>3282</v>
      </c>
      <c r="G2099" s="346">
        <v>44788</v>
      </c>
      <c r="H2099" s="345" t="s">
        <v>7</v>
      </c>
      <c r="I2099" s="4" t="s">
        <v>99</v>
      </c>
      <c r="J2099" s="413" t="s">
        <v>1455</v>
      </c>
      <c r="K2099" s="282">
        <f t="shared" si="26"/>
        <v>8</v>
      </c>
      <c r="L2099" s="278">
        <f t="shared" si="27"/>
        <v>2022</v>
      </c>
      <c r="M2099" s="282">
        <f t="shared" ca="1" si="25"/>
        <v>4</v>
      </c>
      <c r="N2099" s="282">
        <f>MONTH(Таблица10[[#This Row],[Дата погрузки]])</f>
        <v>8</v>
      </c>
      <c r="O2099" s="278" t="str">
        <f>Таблица10[[#This Row],[плательщик ЖД тариф]]</f>
        <v>ТрансКонтейнер</v>
      </c>
      <c r="P2099" s="278"/>
      <c r="Q2099" s="278"/>
      <c r="R2099" s="278"/>
      <c r="S2099" s="278"/>
      <c r="T2099" s="278"/>
      <c r="U2099" s="278"/>
      <c r="V2099" s="278"/>
      <c r="W2099" s="278"/>
      <c r="X2099" s="278"/>
      <c r="Y2099" s="278"/>
      <c r="Z2099" s="278"/>
    </row>
    <row r="2100" spans="1:26" ht="13.2">
      <c r="A2100" s="413" t="s">
        <v>3715</v>
      </c>
      <c r="B2100" s="346">
        <v>44784</v>
      </c>
      <c r="C2100" s="345" t="s">
        <v>3744</v>
      </c>
      <c r="D2100" s="345">
        <v>40</v>
      </c>
      <c r="E2100" s="345" t="s">
        <v>3409</v>
      </c>
      <c r="F2100" s="344" t="s">
        <v>3741</v>
      </c>
      <c r="G2100" s="346">
        <v>44788</v>
      </c>
      <c r="H2100" s="345" t="s">
        <v>7</v>
      </c>
      <c r="I2100" s="4" t="s">
        <v>99</v>
      </c>
      <c r="J2100" s="413" t="s">
        <v>1455</v>
      </c>
      <c r="K2100" s="282">
        <f t="shared" si="26"/>
        <v>8</v>
      </c>
      <c r="L2100" s="278">
        <f t="shared" si="27"/>
        <v>2022</v>
      </c>
      <c r="M2100" s="282">
        <f t="shared" ca="1" si="25"/>
        <v>4</v>
      </c>
      <c r="N2100" s="282">
        <f>MONTH(Таблица10[[#This Row],[Дата погрузки]])</f>
        <v>8</v>
      </c>
      <c r="O2100" s="278" t="str">
        <f>Таблица10[[#This Row],[плательщик ЖД тариф]]</f>
        <v>ТрансКонтейнер</v>
      </c>
      <c r="P2100" s="278"/>
      <c r="Q2100" s="278"/>
      <c r="R2100" s="278"/>
      <c r="S2100" s="278"/>
      <c r="T2100" s="278"/>
      <c r="U2100" s="278"/>
      <c r="V2100" s="278"/>
      <c r="W2100" s="278"/>
      <c r="X2100" s="278"/>
      <c r="Y2100" s="278"/>
      <c r="Z2100" s="278"/>
    </row>
    <row r="2101" spans="1:26" ht="13.8">
      <c r="A2101" s="413" t="s">
        <v>3715</v>
      </c>
      <c r="B2101" s="346">
        <v>44785</v>
      </c>
      <c r="C2101" s="339" t="s">
        <v>3745</v>
      </c>
      <c r="D2101" s="342">
        <v>40</v>
      </c>
      <c r="E2101" s="362" t="s">
        <v>3419</v>
      </c>
      <c r="F2101" s="344" t="s">
        <v>3332</v>
      </c>
      <c r="G2101" s="346">
        <v>44788</v>
      </c>
      <c r="H2101" s="345" t="s">
        <v>7</v>
      </c>
      <c r="I2101" s="4" t="s">
        <v>99</v>
      </c>
      <c r="J2101" s="413" t="s">
        <v>1455</v>
      </c>
      <c r="K2101" s="282">
        <f t="shared" si="26"/>
        <v>8</v>
      </c>
      <c r="L2101" s="278">
        <f t="shared" si="27"/>
        <v>2022</v>
      </c>
      <c r="M2101" s="282">
        <f t="shared" ca="1" si="25"/>
        <v>3</v>
      </c>
      <c r="N2101" s="282">
        <f>MONTH(Таблица10[[#This Row],[Дата погрузки]])</f>
        <v>8</v>
      </c>
      <c r="O2101" s="278" t="str">
        <f>Таблица10[[#This Row],[плательщик ЖД тариф]]</f>
        <v>ТрансКонтейнер</v>
      </c>
      <c r="P2101" s="278"/>
      <c r="Q2101" s="278"/>
      <c r="R2101" s="278"/>
      <c r="S2101" s="278"/>
      <c r="T2101" s="278"/>
      <c r="U2101" s="278"/>
      <c r="V2101" s="278"/>
      <c r="W2101" s="278"/>
      <c r="X2101" s="278"/>
      <c r="Y2101" s="278"/>
      <c r="Z2101" s="278"/>
    </row>
    <row r="2102" spans="1:26" ht="13.8">
      <c r="A2102" s="413" t="s">
        <v>3715</v>
      </c>
      <c r="B2102" s="346">
        <v>44785</v>
      </c>
      <c r="C2102" s="339" t="s">
        <v>3746</v>
      </c>
      <c r="D2102" s="342">
        <v>40</v>
      </c>
      <c r="E2102" s="362" t="s">
        <v>3419</v>
      </c>
      <c r="F2102" s="344" t="s">
        <v>3282</v>
      </c>
      <c r="G2102" s="346">
        <v>44788</v>
      </c>
      <c r="H2102" s="345" t="s">
        <v>7</v>
      </c>
      <c r="I2102" s="4" t="s">
        <v>99</v>
      </c>
      <c r="J2102" s="413" t="s">
        <v>1455</v>
      </c>
      <c r="K2102" s="282">
        <f t="shared" si="26"/>
        <v>8</v>
      </c>
      <c r="L2102" s="278">
        <f t="shared" si="27"/>
        <v>2022</v>
      </c>
      <c r="M2102" s="282">
        <f t="shared" ca="1" si="25"/>
        <v>3</v>
      </c>
      <c r="N2102" s="282">
        <f>MONTH(Таблица10[[#This Row],[Дата погрузки]])</f>
        <v>8</v>
      </c>
      <c r="O2102" s="278" t="str">
        <f>Таблица10[[#This Row],[плательщик ЖД тариф]]</f>
        <v>ТрансКонтейнер</v>
      </c>
      <c r="P2102" s="278"/>
      <c r="Q2102" s="278"/>
      <c r="R2102" s="278"/>
      <c r="S2102" s="278"/>
      <c r="T2102" s="278"/>
      <c r="U2102" s="278"/>
      <c r="V2102" s="278"/>
      <c r="W2102" s="278"/>
      <c r="X2102" s="278"/>
      <c r="Y2102" s="278"/>
      <c r="Z2102" s="278"/>
    </row>
    <row r="2103" spans="1:26" ht="13.8">
      <c r="A2103" s="413" t="s">
        <v>3715</v>
      </c>
      <c r="B2103" s="346">
        <v>44785</v>
      </c>
      <c r="C2103" s="345" t="s">
        <v>3747</v>
      </c>
      <c r="D2103" s="342">
        <v>40</v>
      </c>
      <c r="E2103" s="362" t="s">
        <v>3419</v>
      </c>
      <c r="F2103" s="344" t="s">
        <v>3282</v>
      </c>
      <c r="G2103" s="346">
        <v>44788</v>
      </c>
      <c r="H2103" s="345" t="s">
        <v>7</v>
      </c>
      <c r="I2103" s="4" t="s">
        <v>99</v>
      </c>
      <c r="J2103" s="413" t="s">
        <v>1455</v>
      </c>
      <c r="K2103" s="282">
        <f t="shared" si="26"/>
        <v>8</v>
      </c>
      <c r="L2103" s="278">
        <f t="shared" si="27"/>
        <v>2022</v>
      </c>
      <c r="M2103" s="282">
        <f t="shared" ca="1" si="25"/>
        <v>3</v>
      </c>
      <c r="N2103" s="282">
        <f>MONTH(Таблица10[[#This Row],[Дата погрузки]])</f>
        <v>8</v>
      </c>
      <c r="O2103" s="278" t="str">
        <f>Таблица10[[#This Row],[плательщик ЖД тариф]]</f>
        <v>ТрансКонтейнер</v>
      </c>
      <c r="P2103" s="278"/>
      <c r="Q2103" s="278"/>
      <c r="R2103" s="278"/>
      <c r="S2103" s="278"/>
      <c r="T2103" s="278"/>
      <c r="U2103" s="278"/>
      <c r="V2103" s="278"/>
      <c r="W2103" s="278"/>
      <c r="X2103" s="278"/>
      <c r="Y2103" s="278"/>
      <c r="Z2103" s="278"/>
    </row>
    <row r="2104" spans="1:26" ht="13.2">
      <c r="A2104" s="413" t="s">
        <v>3715</v>
      </c>
      <c r="B2104" s="346">
        <v>44786</v>
      </c>
      <c r="C2104" s="363" t="s">
        <v>3748</v>
      </c>
      <c r="D2104" s="342">
        <v>40</v>
      </c>
      <c r="E2104" s="345" t="s">
        <v>3287</v>
      </c>
      <c r="F2104" s="344" t="s">
        <v>3332</v>
      </c>
      <c r="G2104" s="346">
        <v>44788</v>
      </c>
      <c r="H2104" s="345" t="s">
        <v>7</v>
      </c>
      <c r="I2104" s="4" t="s">
        <v>99</v>
      </c>
      <c r="J2104" s="413" t="s">
        <v>1455</v>
      </c>
      <c r="K2104" s="282">
        <f t="shared" si="26"/>
        <v>8</v>
      </c>
      <c r="L2104" s="278">
        <f t="shared" si="27"/>
        <v>2022</v>
      </c>
      <c r="M2104" s="282">
        <f t="shared" ca="1" si="25"/>
        <v>2</v>
      </c>
      <c r="N2104" s="282">
        <f>MONTH(Таблица10[[#This Row],[Дата погрузки]])</f>
        <v>8</v>
      </c>
      <c r="O2104" s="278" t="str">
        <f>Таблица10[[#This Row],[плательщик ЖД тариф]]</f>
        <v>ТрансКонтейнер</v>
      </c>
      <c r="P2104" s="278"/>
      <c r="Q2104" s="278"/>
      <c r="R2104" s="278"/>
      <c r="S2104" s="278"/>
      <c r="T2104" s="278"/>
      <c r="U2104" s="278"/>
      <c r="V2104" s="278"/>
      <c r="W2104" s="278"/>
      <c r="X2104" s="278"/>
      <c r="Y2104" s="278"/>
      <c r="Z2104" s="278"/>
    </row>
    <row r="2105" spans="1:26" ht="13.2">
      <c r="A2105" s="413" t="s">
        <v>3715</v>
      </c>
      <c r="B2105" s="346">
        <v>44786</v>
      </c>
      <c r="C2105" s="345" t="s">
        <v>3749</v>
      </c>
      <c r="D2105" s="342">
        <v>40</v>
      </c>
      <c r="E2105" s="345" t="s">
        <v>3287</v>
      </c>
      <c r="F2105" s="344" t="s">
        <v>3332</v>
      </c>
      <c r="G2105" s="346">
        <v>44788</v>
      </c>
      <c r="H2105" s="345" t="s">
        <v>7</v>
      </c>
      <c r="I2105" s="4" t="s">
        <v>99</v>
      </c>
      <c r="J2105" s="413" t="s">
        <v>1455</v>
      </c>
      <c r="K2105" s="282">
        <f t="shared" si="26"/>
        <v>8</v>
      </c>
      <c r="L2105" s="278">
        <f t="shared" si="27"/>
        <v>2022</v>
      </c>
      <c r="M2105" s="282">
        <f t="shared" ca="1" si="25"/>
        <v>2</v>
      </c>
      <c r="N2105" s="282">
        <f>MONTH(Таблица10[[#This Row],[Дата погрузки]])</f>
        <v>8</v>
      </c>
      <c r="O2105" s="278" t="str">
        <f>Таблица10[[#This Row],[плательщик ЖД тариф]]</f>
        <v>ТрансКонтейнер</v>
      </c>
      <c r="P2105" s="278"/>
      <c r="Q2105" s="278"/>
      <c r="R2105" s="278"/>
      <c r="S2105" s="278"/>
      <c r="T2105" s="278"/>
      <c r="U2105" s="278"/>
      <c r="V2105" s="278"/>
      <c r="W2105" s="278"/>
      <c r="X2105" s="278"/>
      <c r="Y2105" s="278"/>
      <c r="Z2105" s="278"/>
    </row>
    <row r="2106" spans="1:26" ht="14.4">
      <c r="A2106" s="413" t="s">
        <v>3715</v>
      </c>
      <c r="B2106" s="346">
        <v>44786</v>
      </c>
      <c r="C2106" s="363" t="s">
        <v>3750</v>
      </c>
      <c r="D2106" s="342">
        <v>40</v>
      </c>
      <c r="E2106" s="416" t="s">
        <v>3287</v>
      </c>
      <c r="F2106" s="344" t="s">
        <v>3282</v>
      </c>
      <c r="G2106" s="346">
        <v>44790</v>
      </c>
      <c r="H2106" s="345" t="s">
        <v>7</v>
      </c>
      <c r="I2106" s="4" t="s">
        <v>99</v>
      </c>
      <c r="J2106" s="413" t="s">
        <v>1455</v>
      </c>
      <c r="K2106" s="282">
        <f t="shared" si="26"/>
        <v>8</v>
      </c>
      <c r="L2106" s="278">
        <f t="shared" si="27"/>
        <v>2022</v>
      </c>
      <c r="M2106" s="282">
        <f t="shared" ca="1" si="25"/>
        <v>4</v>
      </c>
      <c r="N2106" s="282">
        <f>MONTH(Таблица10[[#This Row],[Дата погрузки]])</f>
        <v>8</v>
      </c>
      <c r="O2106" s="278" t="str">
        <f>Таблица10[[#This Row],[плательщик ЖД тариф]]</f>
        <v>ТрансКонтейнер</v>
      </c>
      <c r="P2106" s="278"/>
      <c r="Q2106" s="278"/>
      <c r="R2106" s="278"/>
      <c r="S2106" s="278"/>
      <c r="T2106" s="278"/>
      <c r="U2106" s="278"/>
      <c r="V2106" s="278"/>
      <c r="W2106" s="278"/>
      <c r="X2106" s="278"/>
      <c r="Y2106" s="278"/>
      <c r="Z2106" s="278"/>
    </row>
    <row r="2107" spans="1:26" ht="13.2">
      <c r="A2107" s="413" t="s">
        <v>3715</v>
      </c>
      <c r="B2107" s="346">
        <v>44786</v>
      </c>
      <c r="C2107" s="363" t="s">
        <v>3751</v>
      </c>
      <c r="D2107" s="342">
        <v>40</v>
      </c>
      <c r="E2107" s="345" t="s">
        <v>3287</v>
      </c>
      <c r="F2107" s="344" t="s">
        <v>3282</v>
      </c>
      <c r="G2107" s="346">
        <v>44790</v>
      </c>
      <c r="H2107" s="345" t="s">
        <v>7</v>
      </c>
      <c r="I2107" s="4" t="s">
        <v>99</v>
      </c>
      <c r="J2107" s="413" t="s">
        <v>1455</v>
      </c>
      <c r="K2107" s="282">
        <f t="shared" si="26"/>
        <v>8</v>
      </c>
      <c r="L2107" s="278">
        <f t="shared" si="27"/>
        <v>2022</v>
      </c>
      <c r="M2107" s="282">
        <f t="shared" ca="1" si="25"/>
        <v>4</v>
      </c>
      <c r="N2107" s="282">
        <f>MONTH(Таблица10[[#This Row],[Дата погрузки]])</f>
        <v>8</v>
      </c>
      <c r="O2107" s="278" t="str">
        <f>Таблица10[[#This Row],[плательщик ЖД тариф]]</f>
        <v>ТрансКонтейнер</v>
      </c>
      <c r="P2107" s="278"/>
      <c r="Q2107" s="278"/>
      <c r="R2107" s="278"/>
      <c r="S2107" s="278"/>
      <c r="T2107" s="278"/>
      <c r="U2107" s="278"/>
      <c r="V2107" s="278"/>
      <c r="W2107" s="278"/>
      <c r="X2107" s="278"/>
      <c r="Y2107" s="278"/>
      <c r="Z2107" s="278"/>
    </row>
    <row r="2108" spans="1:26" ht="13.2">
      <c r="A2108" s="413" t="s">
        <v>3715</v>
      </c>
      <c r="B2108" s="346">
        <v>44788</v>
      </c>
      <c r="C2108" s="355" t="s">
        <v>3752</v>
      </c>
      <c r="D2108" s="342">
        <v>40</v>
      </c>
      <c r="E2108" s="345" t="s">
        <v>3753</v>
      </c>
      <c r="F2108" s="344" t="s">
        <v>3332</v>
      </c>
      <c r="G2108" s="346">
        <v>44790</v>
      </c>
      <c r="H2108" s="345" t="s">
        <v>7</v>
      </c>
      <c r="I2108" s="4" t="s">
        <v>99</v>
      </c>
      <c r="J2108" s="413" t="s">
        <v>1455</v>
      </c>
      <c r="K2108" s="282">
        <f t="shared" si="26"/>
        <v>8</v>
      </c>
      <c r="L2108" s="278">
        <f t="shared" si="27"/>
        <v>2022</v>
      </c>
      <c r="M2108" s="282">
        <f t="shared" ca="1" si="25"/>
        <v>2</v>
      </c>
      <c r="N2108" s="282">
        <f>MONTH(Таблица10[[#This Row],[Дата погрузки]])</f>
        <v>8</v>
      </c>
      <c r="O2108" s="278" t="str">
        <f>Таблица10[[#This Row],[плательщик ЖД тариф]]</f>
        <v>ТрансКонтейнер</v>
      </c>
      <c r="P2108" s="278"/>
      <c r="Q2108" s="278"/>
      <c r="R2108" s="278"/>
      <c r="S2108" s="278"/>
      <c r="T2108" s="278"/>
      <c r="U2108" s="278"/>
      <c r="V2108" s="278"/>
      <c r="W2108" s="278"/>
      <c r="X2108" s="278"/>
      <c r="Y2108" s="278"/>
      <c r="Z2108" s="278"/>
    </row>
    <row r="2109" spans="1:26" ht="13.2">
      <c r="A2109" s="413" t="s">
        <v>3715</v>
      </c>
      <c r="B2109" s="346">
        <v>44788</v>
      </c>
      <c r="C2109" s="345" t="s">
        <v>3754</v>
      </c>
      <c r="D2109" s="342">
        <v>40</v>
      </c>
      <c r="E2109" s="345" t="s">
        <v>3753</v>
      </c>
      <c r="F2109" s="344" t="s">
        <v>3282</v>
      </c>
      <c r="G2109" s="346">
        <v>44790</v>
      </c>
      <c r="H2109" s="345" t="s">
        <v>7</v>
      </c>
      <c r="I2109" s="4" t="s">
        <v>99</v>
      </c>
      <c r="J2109" s="413" t="s">
        <v>1455</v>
      </c>
      <c r="K2109" s="282">
        <f t="shared" si="26"/>
        <v>8</v>
      </c>
      <c r="L2109" s="278">
        <f t="shared" si="27"/>
        <v>2022</v>
      </c>
      <c r="M2109" s="282">
        <f t="shared" ca="1" si="25"/>
        <v>2</v>
      </c>
      <c r="N2109" s="282">
        <f>MONTH(Таблица10[[#This Row],[Дата погрузки]])</f>
        <v>8</v>
      </c>
      <c r="O2109" s="278" t="str">
        <f>Таблица10[[#This Row],[плательщик ЖД тариф]]</f>
        <v>ТрансКонтейнер</v>
      </c>
      <c r="P2109" s="278"/>
      <c r="Q2109" s="278"/>
      <c r="R2109" s="278"/>
      <c r="S2109" s="278"/>
      <c r="T2109" s="278"/>
      <c r="U2109" s="278"/>
      <c r="V2109" s="278"/>
      <c r="W2109" s="278"/>
      <c r="X2109" s="278"/>
      <c r="Y2109" s="278"/>
      <c r="Z2109" s="278"/>
    </row>
    <row r="2110" spans="1:26" ht="13.2">
      <c r="A2110" s="413" t="s">
        <v>3715</v>
      </c>
      <c r="B2110" s="346">
        <v>44788</v>
      </c>
      <c r="C2110" s="345" t="s">
        <v>3755</v>
      </c>
      <c r="D2110" s="342">
        <v>40</v>
      </c>
      <c r="E2110" s="345" t="s">
        <v>3753</v>
      </c>
      <c r="F2110" s="344" t="s">
        <v>3282</v>
      </c>
      <c r="G2110" s="346">
        <v>44790</v>
      </c>
      <c r="H2110" s="345" t="s">
        <v>7</v>
      </c>
      <c r="I2110" s="4" t="s">
        <v>99</v>
      </c>
      <c r="J2110" s="413" t="s">
        <v>1455</v>
      </c>
      <c r="K2110" s="282">
        <f t="shared" si="26"/>
        <v>8</v>
      </c>
      <c r="L2110" s="278">
        <f t="shared" si="27"/>
        <v>2022</v>
      </c>
      <c r="M2110" s="282">
        <f t="shared" ca="1" si="25"/>
        <v>2</v>
      </c>
      <c r="N2110" s="282">
        <f>MONTH(Таблица10[[#This Row],[Дата погрузки]])</f>
        <v>8</v>
      </c>
      <c r="O2110" s="278" t="str">
        <f>Таблица10[[#This Row],[плательщик ЖД тариф]]</f>
        <v>ТрансКонтейнер</v>
      </c>
      <c r="P2110" s="278"/>
      <c r="Q2110" s="278"/>
      <c r="R2110" s="278"/>
      <c r="S2110" s="278"/>
      <c r="T2110" s="278"/>
      <c r="U2110" s="278"/>
      <c r="V2110" s="278"/>
      <c r="W2110" s="278"/>
      <c r="X2110" s="278"/>
      <c r="Y2110" s="278"/>
      <c r="Z2110" s="278"/>
    </row>
    <row r="2111" spans="1:26" ht="13.8">
      <c r="A2111" s="413" t="s">
        <v>3715</v>
      </c>
      <c r="B2111" s="346">
        <v>44789</v>
      </c>
      <c r="C2111" s="345" t="s">
        <v>3756</v>
      </c>
      <c r="D2111" s="342">
        <v>40</v>
      </c>
      <c r="E2111" s="362" t="s">
        <v>1487</v>
      </c>
      <c r="F2111" s="344" t="s">
        <v>3332</v>
      </c>
      <c r="G2111" s="346">
        <v>44791</v>
      </c>
      <c r="H2111" s="345" t="s">
        <v>7</v>
      </c>
      <c r="I2111" s="4" t="s">
        <v>99</v>
      </c>
      <c r="J2111" s="413" t="s">
        <v>2512</v>
      </c>
      <c r="K2111" s="282">
        <f t="shared" si="26"/>
        <v>8</v>
      </c>
      <c r="L2111" s="278">
        <f t="shared" si="27"/>
        <v>2022</v>
      </c>
      <c r="M2111" s="282">
        <f t="shared" ca="1" si="25"/>
        <v>2</v>
      </c>
      <c r="N2111" s="282">
        <f>MONTH(Таблица10[[#This Row],[Дата погрузки]])</f>
        <v>8</v>
      </c>
      <c r="O2111" s="278" t="str">
        <f>Таблица10[[#This Row],[плательщик ЖД тариф]]</f>
        <v>ТрансКонтейнер</v>
      </c>
      <c r="P2111" s="278"/>
      <c r="Q2111" s="278"/>
      <c r="R2111" s="278"/>
      <c r="S2111" s="278"/>
      <c r="T2111" s="278"/>
      <c r="U2111" s="278"/>
      <c r="V2111" s="278"/>
      <c r="W2111" s="278"/>
      <c r="X2111" s="278"/>
      <c r="Y2111" s="278"/>
      <c r="Z2111" s="278"/>
    </row>
    <row r="2112" spans="1:26" ht="13.8">
      <c r="A2112" s="413" t="s">
        <v>3715</v>
      </c>
      <c r="B2112" s="346">
        <v>44789</v>
      </c>
      <c r="C2112" s="345" t="s">
        <v>3757</v>
      </c>
      <c r="D2112" s="342">
        <v>40</v>
      </c>
      <c r="E2112" s="362" t="s">
        <v>1487</v>
      </c>
      <c r="F2112" s="344" t="s">
        <v>3282</v>
      </c>
      <c r="G2112" s="346">
        <v>44791</v>
      </c>
      <c r="H2112" s="345" t="s">
        <v>7</v>
      </c>
      <c r="I2112" s="4" t="s">
        <v>99</v>
      </c>
      <c r="J2112" s="413" t="s">
        <v>2512</v>
      </c>
      <c r="K2112" s="282">
        <f t="shared" si="26"/>
        <v>8</v>
      </c>
      <c r="L2112" s="278">
        <f t="shared" si="27"/>
        <v>2022</v>
      </c>
      <c r="M2112" s="282">
        <f t="shared" ca="1" si="25"/>
        <v>2</v>
      </c>
      <c r="N2112" s="282">
        <f>MONTH(Таблица10[[#This Row],[Дата погрузки]])</f>
        <v>8</v>
      </c>
      <c r="O2112" s="278" t="str">
        <f>Таблица10[[#This Row],[плательщик ЖД тариф]]</f>
        <v>ТрансКонтейнер</v>
      </c>
      <c r="P2112" s="278"/>
      <c r="Q2112" s="278"/>
      <c r="R2112" s="278"/>
      <c r="S2112" s="278"/>
      <c r="T2112" s="278"/>
      <c r="U2112" s="278"/>
      <c r="V2112" s="278"/>
      <c r="W2112" s="278"/>
      <c r="X2112" s="278"/>
      <c r="Y2112" s="278"/>
      <c r="Z2112" s="278"/>
    </row>
    <row r="2113" spans="1:26" ht="13.2">
      <c r="A2113" s="413" t="s">
        <v>3715</v>
      </c>
      <c r="B2113" s="346">
        <v>44789</v>
      </c>
      <c r="C2113" s="345" t="s">
        <v>3758</v>
      </c>
      <c r="D2113" s="342">
        <v>40</v>
      </c>
      <c r="E2113" s="345" t="s">
        <v>3401</v>
      </c>
      <c r="F2113" s="344" t="s">
        <v>3282</v>
      </c>
      <c r="G2113" s="346">
        <v>44791</v>
      </c>
      <c r="H2113" s="345" t="s">
        <v>7</v>
      </c>
      <c r="I2113" s="4" t="s">
        <v>99</v>
      </c>
      <c r="J2113" s="413" t="s">
        <v>2512</v>
      </c>
      <c r="K2113" s="282">
        <f t="shared" si="26"/>
        <v>8</v>
      </c>
      <c r="L2113" s="278">
        <f t="shared" si="27"/>
        <v>2022</v>
      </c>
      <c r="M2113" s="282">
        <f t="shared" ca="1" si="25"/>
        <v>2</v>
      </c>
      <c r="N2113" s="282">
        <f>MONTH(Таблица10[[#This Row],[Дата погрузки]])</f>
        <v>8</v>
      </c>
      <c r="O2113" s="278" t="str">
        <f>Таблица10[[#This Row],[плательщик ЖД тариф]]</f>
        <v>ТрансКонтейнер</v>
      </c>
      <c r="P2113" s="278"/>
      <c r="Q2113" s="278"/>
      <c r="R2113" s="278"/>
      <c r="S2113" s="278"/>
      <c r="T2113" s="278"/>
      <c r="U2113" s="278"/>
      <c r="V2113" s="278"/>
      <c r="W2113" s="278"/>
      <c r="X2113" s="278"/>
      <c r="Y2113" s="278"/>
      <c r="Z2113" s="278"/>
    </row>
    <row r="2114" spans="1:26" ht="13.8">
      <c r="A2114" s="413" t="s">
        <v>3715</v>
      </c>
      <c r="B2114" s="346">
        <v>44790</v>
      </c>
      <c r="C2114" s="345" t="s">
        <v>3759</v>
      </c>
      <c r="D2114" s="342">
        <v>40</v>
      </c>
      <c r="E2114" s="362" t="s">
        <v>2365</v>
      </c>
      <c r="F2114" s="344" t="s">
        <v>3332</v>
      </c>
      <c r="G2114" s="346">
        <v>44791</v>
      </c>
      <c r="H2114" s="345" t="s">
        <v>7</v>
      </c>
      <c r="I2114" s="4" t="s">
        <v>99</v>
      </c>
      <c r="J2114" s="413" t="s">
        <v>2512</v>
      </c>
      <c r="K2114" s="282">
        <f t="shared" si="26"/>
        <v>8</v>
      </c>
      <c r="L2114" s="278">
        <f t="shared" si="27"/>
        <v>2022</v>
      </c>
      <c r="M2114" s="282">
        <f t="shared" ca="1" si="25"/>
        <v>1</v>
      </c>
      <c r="N2114" s="282">
        <f>MONTH(Таблица10[[#This Row],[Дата погрузки]])</f>
        <v>8</v>
      </c>
      <c r="O2114" s="278" t="str">
        <f>Таблица10[[#This Row],[плательщик ЖД тариф]]</f>
        <v>ТрансКонтейнер</v>
      </c>
      <c r="P2114" s="278"/>
      <c r="Q2114" s="278"/>
      <c r="R2114" s="278"/>
      <c r="S2114" s="278"/>
      <c r="T2114" s="278"/>
      <c r="U2114" s="278"/>
      <c r="V2114" s="278"/>
      <c r="W2114" s="278"/>
      <c r="X2114" s="278"/>
      <c r="Y2114" s="278"/>
      <c r="Z2114" s="278"/>
    </row>
    <row r="2115" spans="1:26" ht="13.8">
      <c r="A2115" s="413" t="s">
        <v>3715</v>
      </c>
      <c r="B2115" s="346">
        <v>44790</v>
      </c>
      <c r="C2115" s="345" t="s">
        <v>3760</v>
      </c>
      <c r="D2115" s="342">
        <v>40</v>
      </c>
      <c r="E2115" s="362" t="s">
        <v>2365</v>
      </c>
      <c r="F2115" s="344" t="s">
        <v>3282</v>
      </c>
      <c r="G2115" s="346">
        <v>44791</v>
      </c>
      <c r="H2115" s="345" t="s">
        <v>7</v>
      </c>
      <c r="I2115" s="4" t="s">
        <v>99</v>
      </c>
      <c r="J2115" s="413" t="s">
        <v>2512</v>
      </c>
      <c r="K2115" s="282">
        <f t="shared" si="26"/>
        <v>8</v>
      </c>
      <c r="L2115" s="278">
        <f t="shared" si="27"/>
        <v>2022</v>
      </c>
      <c r="M2115" s="282">
        <f t="shared" ca="1" si="25"/>
        <v>1</v>
      </c>
      <c r="N2115" s="282">
        <f>MONTH(Таблица10[[#This Row],[Дата погрузки]])</f>
        <v>8</v>
      </c>
      <c r="O2115" s="278" t="str">
        <f>Таблица10[[#This Row],[плательщик ЖД тариф]]</f>
        <v>ТрансКонтейнер</v>
      </c>
      <c r="P2115" s="278"/>
      <c r="Q2115" s="278"/>
      <c r="R2115" s="278"/>
      <c r="S2115" s="278"/>
      <c r="T2115" s="278"/>
      <c r="U2115" s="278"/>
      <c r="V2115" s="278"/>
      <c r="W2115" s="278"/>
      <c r="X2115" s="278"/>
      <c r="Y2115" s="278"/>
      <c r="Z2115" s="278"/>
    </row>
    <row r="2116" spans="1:26" ht="13.8">
      <c r="A2116" s="413" t="s">
        <v>3715</v>
      </c>
      <c r="B2116" s="346">
        <v>44790</v>
      </c>
      <c r="C2116" s="345" t="s">
        <v>3761</v>
      </c>
      <c r="D2116" s="342">
        <v>40</v>
      </c>
      <c r="E2116" s="362" t="s">
        <v>2365</v>
      </c>
      <c r="F2116" s="344" t="s">
        <v>3282</v>
      </c>
      <c r="G2116" s="346">
        <v>44791</v>
      </c>
      <c r="H2116" s="345" t="s">
        <v>7</v>
      </c>
      <c r="I2116" s="4" t="s">
        <v>99</v>
      </c>
      <c r="J2116" s="413" t="s">
        <v>2512</v>
      </c>
      <c r="K2116" s="282">
        <f t="shared" si="26"/>
        <v>8</v>
      </c>
      <c r="L2116" s="278">
        <f t="shared" si="27"/>
        <v>2022</v>
      </c>
      <c r="M2116" s="282">
        <f t="shared" ca="1" si="25"/>
        <v>1</v>
      </c>
      <c r="N2116" s="282">
        <f>MONTH(Таблица10[[#This Row],[Дата погрузки]])</f>
        <v>8</v>
      </c>
      <c r="O2116" s="278" t="str">
        <f>Таблица10[[#This Row],[плательщик ЖД тариф]]</f>
        <v>ТрансКонтейнер</v>
      </c>
      <c r="P2116" s="278"/>
      <c r="Q2116" s="278"/>
      <c r="R2116" s="278"/>
      <c r="S2116" s="278"/>
      <c r="T2116" s="278"/>
      <c r="U2116" s="278"/>
      <c r="V2116" s="278"/>
      <c r="W2116" s="278"/>
      <c r="X2116" s="278"/>
      <c r="Y2116" s="278"/>
      <c r="Z2116" s="278"/>
    </row>
    <row r="2117" spans="1:26" ht="13.8">
      <c r="A2117" s="413" t="s">
        <v>3715</v>
      </c>
      <c r="B2117" s="346">
        <v>44791</v>
      </c>
      <c r="C2117" s="345" t="s">
        <v>3762</v>
      </c>
      <c r="D2117" s="342">
        <v>40</v>
      </c>
      <c r="E2117" s="362" t="s">
        <v>3763</v>
      </c>
      <c r="F2117" s="344" t="s">
        <v>3332</v>
      </c>
      <c r="G2117" s="346">
        <v>44795</v>
      </c>
      <c r="H2117" s="345" t="s">
        <v>7</v>
      </c>
      <c r="I2117" s="4" t="s">
        <v>99</v>
      </c>
      <c r="J2117" s="413" t="s">
        <v>2512</v>
      </c>
      <c r="K2117" s="282">
        <f t="shared" si="26"/>
        <v>8</v>
      </c>
      <c r="L2117" s="278">
        <f t="shared" si="27"/>
        <v>2022</v>
      </c>
      <c r="M2117" s="282">
        <f t="shared" ca="1" si="25"/>
        <v>4</v>
      </c>
      <c r="N2117" s="282">
        <f>MONTH(Таблица10[[#This Row],[Дата погрузки]])</f>
        <v>8</v>
      </c>
      <c r="O2117" s="278" t="str">
        <f>Таблица10[[#This Row],[плательщик ЖД тариф]]</f>
        <v>ТрансКонтейнер</v>
      </c>
      <c r="P2117" s="278"/>
      <c r="Q2117" s="278"/>
      <c r="R2117" s="278"/>
      <c r="S2117" s="278"/>
      <c r="T2117" s="278"/>
      <c r="U2117" s="278"/>
      <c r="V2117" s="278"/>
      <c r="W2117" s="278"/>
      <c r="X2117" s="278"/>
      <c r="Y2117" s="278"/>
      <c r="Z2117" s="278"/>
    </row>
    <row r="2118" spans="1:26" ht="13.8">
      <c r="A2118" s="413" t="s">
        <v>3715</v>
      </c>
      <c r="B2118" s="346">
        <v>44791</v>
      </c>
      <c r="C2118" s="345" t="s">
        <v>3764</v>
      </c>
      <c r="D2118" s="342">
        <v>40</v>
      </c>
      <c r="E2118" s="362" t="s">
        <v>3763</v>
      </c>
      <c r="F2118" s="344" t="s">
        <v>3282</v>
      </c>
      <c r="G2118" s="346">
        <v>44795</v>
      </c>
      <c r="H2118" s="345" t="s">
        <v>7</v>
      </c>
      <c r="I2118" s="4" t="s">
        <v>99</v>
      </c>
      <c r="J2118" s="413" t="s">
        <v>2512</v>
      </c>
      <c r="K2118" s="282">
        <f t="shared" si="26"/>
        <v>8</v>
      </c>
      <c r="L2118" s="278">
        <f t="shared" si="27"/>
        <v>2022</v>
      </c>
      <c r="M2118" s="282">
        <f t="shared" ca="1" si="25"/>
        <v>4</v>
      </c>
      <c r="N2118" s="282">
        <f>MONTH(Таблица10[[#This Row],[Дата погрузки]])</f>
        <v>8</v>
      </c>
      <c r="O2118" s="278" t="str">
        <f>Таблица10[[#This Row],[плательщик ЖД тариф]]</f>
        <v>ТрансКонтейнер</v>
      </c>
      <c r="P2118" s="278"/>
      <c r="Q2118" s="278"/>
      <c r="R2118" s="278"/>
      <c r="S2118" s="278"/>
      <c r="T2118" s="278"/>
      <c r="U2118" s="278"/>
      <c r="V2118" s="278"/>
      <c r="W2118" s="278"/>
      <c r="X2118" s="278"/>
      <c r="Y2118" s="278"/>
      <c r="Z2118" s="278"/>
    </row>
    <row r="2119" spans="1:26" ht="13.8">
      <c r="A2119" s="413" t="s">
        <v>3715</v>
      </c>
      <c r="B2119" s="346">
        <v>44791</v>
      </c>
      <c r="C2119" s="345" t="s">
        <v>3765</v>
      </c>
      <c r="D2119" s="342">
        <v>40</v>
      </c>
      <c r="E2119" s="362" t="s">
        <v>3763</v>
      </c>
      <c r="F2119" s="344" t="s">
        <v>3282</v>
      </c>
      <c r="G2119" s="346">
        <v>44795</v>
      </c>
      <c r="H2119" s="345" t="s">
        <v>7</v>
      </c>
      <c r="I2119" s="4" t="s">
        <v>99</v>
      </c>
      <c r="J2119" s="413" t="s">
        <v>2512</v>
      </c>
      <c r="K2119" s="282">
        <f t="shared" si="26"/>
        <v>8</v>
      </c>
      <c r="L2119" s="278">
        <f t="shared" si="27"/>
        <v>2022</v>
      </c>
      <c r="M2119" s="282">
        <f t="shared" ca="1" si="25"/>
        <v>4</v>
      </c>
      <c r="N2119" s="282">
        <f>MONTH(Таблица10[[#This Row],[Дата погрузки]])</f>
        <v>8</v>
      </c>
      <c r="O2119" s="278" t="str">
        <f>Таблица10[[#This Row],[плательщик ЖД тариф]]</f>
        <v>ТрансКонтейнер</v>
      </c>
      <c r="P2119" s="278"/>
      <c r="Q2119" s="278"/>
      <c r="R2119" s="278"/>
      <c r="S2119" s="278"/>
      <c r="T2119" s="278"/>
      <c r="U2119" s="278"/>
      <c r="V2119" s="278"/>
      <c r="W2119" s="278"/>
      <c r="X2119" s="278"/>
      <c r="Y2119" s="278"/>
      <c r="Z2119" s="278"/>
    </row>
    <row r="2120" spans="1:26" ht="13.2">
      <c r="A2120" s="413" t="s">
        <v>3715</v>
      </c>
      <c r="B2120" s="346">
        <v>44792</v>
      </c>
      <c r="C2120" s="329" t="s">
        <v>3766</v>
      </c>
      <c r="D2120" s="342">
        <v>40</v>
      </c>
      <c r="E2120" s="345" t="s">
        <v>2158</v>
      </c>
      <c r="F2120" s="344" t="s">
        <v>3332</v>
      </c>
      <c r="G2120" s="296">
        <v>44795</v>
      </c>
      <c r="H2120" s="345" t="s">
        <v>7</v>
      </c>
      <c r="I2120" s="4" t="s">
        <v>99</v>
      </c>
      <c r="J2120" s="413" t="s">
        <v>2512</v>
      </c>
      <c r="K2120" s="282">
        <f t="shared" si="26"/>
        <v>8</v>
      </c>
      <c r="L2120" s="278">
        <f t="shared" si="27"/>
        <v>2022</v>
      </c>
      <c r="M2120" s="282">
        <f t="shared" ca="1" si="25"/>
        <v>3</v>
      </c>
      <c r="N2120" s="282">
        <f>MONTH(Таблица10[[#This Row],[Дата погрузки]])</f>
        <v>8</v>
      </c>
      <c r="O2120" s="278" t="str">
        <f>Таблица10[[#This Row],[плательщик ЖД тариф]]</f>
        <v>ТрансКонтейнер</v>
      </c>
      <c r="P2120" s="278"/>
      <c r="Q2120" s="278"/>
      <c r="R2120" s="278"/>
      <c r="S2120" s="278"/>
      <c r="T2120" s="278"/>
      <c r="U2120" s="278"/>
      <c r="V2120" s="278"/>
      <c r="W2120" s="278"/>
      <c r="X2120" s="278"/>
      <c r="Y2120" s="278"/>
      <c r="Z2120" s="278"/>
    </row>
    <row r="2121" spans="1:26" ht="13.2">
      <c r="A2121" s="413" t="s">
        <v>3715</v>
      </c>
      <c r="B2121" s="346">
        <v>44792</v>
      </c>
      <c r="C2121" s="329" t="s">
        <v>3767</v>
      </c>
      <c r="D2121" s="342">
        <v>40</v>
      </c>
      <c r="E2121" s="345" t="s">
        <v>3287</v>
      </c>
      <c r="F2121" s="344" t="s">
        <v>3282</v>
      </c>
      <c r="G2121" s="296">
        <v>44795</v>
      </c>
      <c r="H2121" s="345" t="s">
        <v>7</v>
      </c>
      <c r="I2121" s="4" t="s">
        <v>99</v>
      </c>
      <c r="J2121" s="413" t="s">
        <v>2512</v>
      </c>
      <c r="K2121" s="282">
        <f t="shared" si="26"/>
        <v>8</v>
      </c>
      <c r="L2121" s="278">
        <f t="shared" si="27"/>
        <v>2022</v>
      </c>
      <c r="M2121" s="282">
        <f t="shared" ca="1" si="25"/>
        <v>3</v>
      </c>
      <c r="N2121" s="282">
        <f>MONTH(Таблица10[[#This Row],[Дата погрузки]])</f>
        <v>8</v>
      </c>
      <c r="O2121" s="278" t="str">
        <f>Таблица10[[#This Row],[плательщик ЖД тариф]]</f>
        <v>ТрансКонтейнер</v>
      </c>
      <c r="P2121" s="278"/>
      <c r="Q2121" s="278"/>
      <c r="R2121" s="278"/>
      <c r="S2121" s="278"/>
      <c r="T2121" s="278"/>
      <c r="U2121" s="278"/>
      <c r="V2121" s="278"/>
      <c r="W2121" s="278"/>
      <c r="X2121" s="278"/>
      <c r="Y2121" s="278"/>
      <c r="Z2121" s="278"/>
    </row>
    <row r="2122" spans="1:26" ht="13.2">
      <c r="A2122" s="413" t="s">
        <v>3715</v>
      </c>
      <c r="B2122" s="346">
        <v>44792</v>
      </c>
      <c r="C2122" s="329" t="s">
        <v>3768</v>
      </c>
      <c r="D2122" s="342">
        <v>40</v>
      </c>
      <c r="E2122" s="345" t="s">
        <v>3287</v>
      </c>
      <c r="F2122" s="344" t="s">
        <v>3282</v>
      </c>
      <c r="G2122" s="296">
        <v>44795</v>
      </c>
      <c r="H2122" s="345" t="s">
        <v>7</v>
      </c>
      <c r="I2122" s="4" t="s">
        <v>99</v>
      </c>
      <c r="J2122" s="413" t="s">
        <v>2512</v>
      </c>
      <c r="K2122" s="282">
        <f t="shared" si="26"/>
        <v>8</v>
      </c>
      <c r="L2122" s="278">
        <f t="shared" si="27"/>
        <v>2022</v>
      </c>
      <c r="M2122" s="282">
        <f t="shared" ca="1" si="25"/>
        <v>3</v>
      </c>
      <c r="N2122" s="282">
        <f>MONTH(Таблица10[[#This Row],[Дата погрузки]])</f>
        <v>8</v>
      </c>
      <c r="O2122" s="278" t="str">
        <f>Таблица10[[#This Row],[плательщик ЖД тариф]]</f>
        <v>ТрансКонтейнер</v>
      </c>
      <c r="P2122" s="278"/>
      <c r="Q2122" s="278"/>
      <c r="R2122" s="278"/>
      <c r="S2122" s="278"/>
      <c r="T2122" s="278"/>
      <c r="U2122" s="278"/>
      <c r="V2122" s="278"/>
      <c r="W2122" s="278"/>
      <c r="X2122" s="278"/>
      <c r="Y2122" s="278"/>
      <c r="Z2122" s="278"/>
    </row>
    <row r="2123" spans="1:26" ht="13.2">
      <c r="A2123" s="413" t="s">
        <v>3715</v>
      </c>
      <c r="B2123" s="346">
        <v>44793</v>
      </c>
      <c r="C2123" s="417" t="s">
        <v>3769</v>
      </c>
      <c r="D2123" s="342">
        <v>40</v>
      </c>
      <c r="E2123" s="345" t="s">
        <v>3287</v>
      </c>
      <c r="F2123" s="344" t="s">
        <v>3332</v>
      </c>
      <c r="G2123" s="296">
        <v>44795</v>
      </c>
      <c r="H2123" s="345" t="s">
        <v>7</v>
      </c>
      <c r="I2123" s="4" t="s">
        <v>99</v>
      </c>
      <c r="J2123" s="413" t="s">
        <v>2512</v>
      </c>
      <c r="K2123" s="282">
        <f t="shared" si="26"/>
        <v>8</v>
      </c>
      <c r="L2123" s="278">
        <f t="shared" si="27"/>
        <v>2022</v>
      </c>
      <c r="M2123" s="282">
        <f t="shared" ca="1" si="25"/>
        <v>2</v>
      </c>
      <c r="N2123" s="282">
        <f>MONTH(Таблица10[[#This Row],[Дата погрузки]])</f>
        <v>8</v>
      </c>
      <c r="O2123" s="278" t="str">
        <f>Таблица10[[#This Row],[плательщик ЖД тариф]]</f>
        <v>ТрансКонтейнер</v>
      </c>
      <c r="P2123" s="278"/>
      <c r="Q2123" s="278"/>
      <c r="R2123" s="278"/>
      <c r="S2123" s="278"/>
      <c r="T2123" s="278"/>
      <c r="U2123" s="278"/>
      <c r="V2123" s="278"/>
      <c r="W2123" s="278"/>
      <c r="X2123" s="278"/>
      <c r="Y2123" s="278"/>
      <c r="Z2123" s="278"/>
    </row>
    <row r="2124" spans="1:26" ht="13.2">
      <c r="A2124" s="413" t="s">
        <v>3715</v>
      </c>
      <c r="B2124" s="346">
        <v>44793</v>
      </c>
      <c r="C2124" s="417" t="s">
        <v>3770</v>
      </c>
      <c r="D2124" s="342">
        <v>40</v>
      </c>
      <c r="E2124" s="345" t="s">
        <v>3287</v>
      </c>
      <c r="F2124" s="344" t="s">
        <v>3282</v>
      </c>
      <c r="G2124" s="296">
        <v>44795</v>
      </c>
      <c r="H2124" s="345" t="s">
        <v>7</v>
      </c>
      <c r="I2124" s="4" t="s">
        <v>99</v>
      </c>
      <c r="J2124" s="413" t="s">
        <v>2512</v>
      </c>
      <c r="K2124" s="282">
        <f t="shared" si="26"/>
        <v>8</v>
      </c>
      <c r="L2124" s="278">
        <f t="shared" si="27"/>
        <v>2022</v>
      </c>
      <c r="M2124" s="282">
        <f t="shared" ca="1" si="25"/>
        <v>2</v>
      </c>
      <c r="N2124" s="282">
        <f>MONTH(Таблица10[[#This Row],[Дата погрузки]])</f>
        <v>8</v>
      </c>
      <c r="O2124" s="278" t="str">
        <f>Таблица10[[#This Row],[плательщик ЖД тариф]]</f>
        <v>ТрансКонтейнер</v>
      </c>
      <c r="P2124" s="278"/>
      <c r="Q2124" s="278"/>
      <c r="R2124" s="278"/>
      <c r="S2124" s="278"/>
      <c r="T2124" s="278"/>
      <c r="U2124" s="278"/>
      <c r="V2124" s="278"/>
      <c r="W2124" s="278"/>
      <c r="X2124" s="278"/>
      <c r="Y2124" s="278"/>
      <c r="Z2124" s="278"/>
    </row>
    <row r="2125" spans="1:26" ht="13.2">
      <c r="A2125" s="413" t="s">
        <v>3715</v>
      </c>
      <c r="B2125" s="346">
        <v>44795</v>
      </c>
      <c r="C2125" s="325" t="s">
        <v>3771</v>
      </c>
      <c r="D2125" s="342">
        <v>40</v>
      </c>
      <c r="E2125" s="345" t="s">
        <v>3287</v>
      </c>
      <c r="F2125" s="344" t="s">
        <v>3332</v>
      </c>
      <c r="G2125" s="296">
        <v>44798</v>
      </c>
      <c r="H2125" s="345" t="s">
        <v>7</v>
      </c>
      <c r="I2125" s="4" t="s">
        <v>99</v>
      </c>
      <c r="J2125" s="413" t="s">
        <v>2512</v>
      </c>
      <c r="K2125" s="282">
        <f t="shared" si="26"/>
        <v>8</v>
      </c>
      <c r="L2125" s="278">
        <f t="shared" si="27"/>
        <v>2022</v>
      </c>
      <c r="M2125" s="282">
        <f t="shared" ca="1" si="25"/>
        <v>3</v>
      </c>
      <c r="N2125" s="282">
        <f>MONTH(Таблица10[[#This Row],[Дата погрузки]])</f>
        <v>8</v>
      </c>
      <c r="O2125" s="278" t="str">
        <f>Таблица10[[#This Row],[плательщик ЖД тариф]]</f>
        <v>ТрансКонтейнер</v>
      </c>
      <c r="P2125" s="278"/>
      <c r="Q2125" s="278"/>
      <c r="R2125" s="278"/>
      <c r="S2125" s="278"/>
      <c r="T2125" s="278"/>
      <c r="U2125" s="278"/>
      <c r="V2125" s="278"/>
      <c r="W2125" s="278"/>
      <c r="X2125" s="278"/>
      <c r="Y2125" s="278"/>
      <c r="Z2125" s="278"/>
    </row>
    <row r="2126" spans="1:26" ht="13.2">
      <c r="A2126" s="413" t="s">
        <v>3715</v>
      </c>
      <c r="B2126" s="346">
        <v>44795</v>
      </c>
      <c r="C2126" s="325" t="s">
        <v>3772</v>
      </c>
      <c r="D2126" s="342">
        <v>40</v>
      </c>
      <c r="E2126" s="345" t="s">
        <v>3287</v>
      </c>
      <c r="F2126" s="344" t="s">
        <v>3282</v>
      </c>
      <c r="G2126" s="296">
        <v>44798</v>
      </c>
      <c r="H2126" s="345" t="s">
        <v>7</v>
      </c>
      <c r="I2126" s="4" t="s">
        <v>99</v>
      </c>
      <c r="J2126" s="413" t="s">
        <v>2512</v>
      </c>
      <c r="K2126" s="282">
        <f t="shared" si="26"/>
        <v>8</v>
      </c>
      <c r="L2126" s="278">
        <f t="shared" si="27"/>
        <v>2022</v>
      </c>
      <c r="M2126" s="282">
        <f t="shared" ca="1" si="25"/>
        <v>3</v>
      </c>
      <c r="N2126" s="282">
        <f>MONTH(Таблица10[[#This Row],[Дата погрузки]])</f>
        <v>8</v>
      </c>
      <c r="O2126" s="278" t="str">
        <f>Таблица10[[#This Row],[плательщик ЖД тариф]]</f>
        <v>ТрансКонтейнер</v>
      </c>
      <c r="P2126" s="278"/>
      <c r="Q2126" s="278"/>
      <c r="R2126" s="278"/>
      <c r="S2126" s="278"/>
      <c r="T2126" s="278"/>
      <c r="U2126" s="278"/>
      <c r="V2126" s="278"/>
      <c r="W2126" s="278"/>
      <c r="X2126" s="278"/>
      <c r="Y2126" s="278"/>
      <c r="Z2126" s="278"/>
    </row>
    <row r="2127" spans="1:26" ht="13.2">
      <c r="A2127" s="413" t="s">
        <v>3715</v>
      </c>
      <c r="B2127" s="346">
        <v>44795</v>
      </c>
      <c r="C2127" s="325" t="s">
        <v>3773</v>
      </c>
      <c r="D2127" s="342">
        <v>40</v>
      </c>
      <c r="E2127" s="345" t="s">
        <v>3287</v>
      </c>
      <c r="F2127" s="344" t="s">
        <v>3282</v>
      </c>
      <c r="G2127" s="296">
        <v>44798</v>
      </c>
      <c r="H2127" s="345" t="s">
        <v>7</v>
      </c>
      <c r="I2127" s="4" t="s">
        <v>99</v>
      </c>
      <c r="J2127" s="413" t="s">
        <v>2512</v>
      </c>
      <c r="K2127" s="282">
        <f t="shared" si="26"/>
        <v>8</v>
      </c>
      <c r="L2127" s="278">
        <f t="shared" si="27"/>
        <v>2022</v>
      </c>
      <c r="M2127" s="282">
        <f t="shared" ca="1" si="25"/>
        <v>3</v>
      </c>
      <c r="N2127" s="282">
        <f>MONTH(Таблица10[[#This Row],[Дата погрузки]])</f>
        <v>8</v>
      </c>
      <c r="O2127" s="278" t="str">
        <f>Таблица10[[#This Row],[плательщик ЖД тариф]]</f>
        <v>ТрансКонтейнер</v>
      </c>
      <c r="P2127" s="278"/>
      <c r="Q2127" s="278"/>
      <c r="R2127" s="278"/>
      <c r="S2127" s="278"/>
      <c r="T2127" s="278"/>
      <c r="U2127" s="278"/>
      <c r="V2127" s="278"/>
      <c r="W2127" s="278"/>
      <c r="X2127" s="278"/>
      <c r="Y2127" s="278"/>
      <c r="Z2127" s="278"/>
    </row>
    <row r="2128" spans="1:26" ht="13.2">
      <c r="A2128" s="413" t="s">
        <v>3715</v>
      </c>
      <c r="B2128" s="346">
        <v>44796</v>
      </c>
      <c r="C2128" s="319" t="s">
        <v>3774</v>
      </c>
      <c r="D2128" s="342">
        <v>40</v>
      </c>
      <c r="E2128" s="345" t="s">
        <v>3287</v>
      </c>
      <c r="F2128" s="344" t="s">
        <v>3332</v>
      </c>
      <c r="G2128" s="296">
        <v>44799</v>
      </c>
      <c r="H2128" s="345" t="s">
        <v>7</v>
      </c>
      <c r="I2128" s="4" t="s">
        <v>99</v>
      </c>
      <c r="J2128" s="413" t="s">
        <v>2512</v>
      </c>
      <c r="K2128" s="282">
        <f t="shared" si="26"/>
        <v>8</v>
      </c>
      <c r="L2128" s="278">
        <f t="shared" si="27"/>
        <v>2022</v>
      </c>
      <c r="M2128" s="282">
        <f t="shared" ca="1" si="25"/>
        <v>3</v>
      </c>
      <c r="N2128" s="282">
        <f>MONTH(Таблица10[[#This Row],[Дата погрузки]])</f>
        <v>8</v>
      </c>
      <c r="O2128" s="278" t="str">
        <f>Таблица10[[#This Row],[плательщик ЖД тариф]]</f>
        <v>ТрансКонтейнер</v>
      </c>
      <c r="P2128" s="278"/>
      <c r="Q2128" s="278"/>
      <c r="R2128" s="278"/>
      <c r="S2128" s="278"/>
      <c r="T2128" s="278"/>
      <c r="U2128" s="278"/>
      <c r="V2128" s="278"/>
      <c r="W2128" s="278"/>
      <c r="X2128" s="278"/>
      <c r="Y2128" s="278"/>
      <c r="Z2128" s="278"/>
    </row>
    <row r="2129" spans="1:26" ht="13.2">
      <c r="A2129" s="413" t="s">
        <v>3715</v>
      </c>
      <c r="B2129" s="346">
        <v>44796</v>
      </c>
      <c r="C2129" s="319" t="s">
        <v>3775</v>
      </c>
      <c r="D2129" s="342">
        <v>40</v>
      </c>
      <c r="E2129" s="345" t="s">
        <v>3287</v>
      </c>
      <c r="F2129" s="344" t="s">
        <v>3282</v>
      </c>
      <c r="G2129" s="296">
        <v>44799</v>
      </c>
      <c r="H2129" s="345" t="s">
        <v>7</v>
      </c>
      <c r="I2129" s="4" t="s">
        <v>99</v>
      </c>
      <c r="J2129" s="413" t="s">
        <v>2512</v>
      </c>
      <c r="K2129" s="282">
        <f t="shared" si="26"/>
        <v>8</v>
      </c>
      <c r="L2129" s="278">
        <f t="shared" si="27"/>
        <v>2022</v>
      </c>
      <c r="M2129" s="282">
        <f t="shared" ca="1" si="25"/>
        <v>3</v>
      </c>
      <c r="N2129" s="282">
        <f>MONTH(Таблица10[[#This Row],[Дата погрузки]])</f>
        <v>8</v>
      </c>
      <c r="O2129" s="278" t="str">
        <f>Таблица10[[#This Row],[плательщик ЖД тариф]]</f>
        <v>ТрансКонтейнер</v>
      </c>
      <c r="P2129" s="278"/>
      <c r="Q2129" s="278"/>
      <c r="R2129" s="278"/>
      <c r="S2129" s="278"/>
      <c r="T2129" s="278"/>
      <c r="U2129" s="278"/>
      <c r="V2129" s="278"/>
      <c r="W2129" s="278"/>
      <c r="X2129" s="278"/>
      <c r="Y2129" s="278"/>
      <c r="Z2129" s="278"/>
    </row>
    <row r="2130" spans="1:26" ht="13.2">
      <c r="A2130" s="413" t="s">
        <v>3715</v>
      </c>
      <c r="B2130" s="346">
        <v>44796</v>
      </c>
      <c r="C2130" s="319" t="s">
        <v>3776</v>
      </c>
      <c r="D2130" s="342">
        <v>40</v>
      </c>
      <c r="E2130" s="345" t="s">
        <v>3287</v>
      </c>
      <c r="F2130" s="344" t="s">
        <v>3282</v>
      </c>
      <c r="G2130" s="296">
        <v>44799</v>
      </c>
      <c r="H2130" s="345" t="s">
        <v>7</v>
      </c>
      <c r="I2130" s="4" t="s">
        <v>99</v>
      </c>
      <c r="J2130" s="413" t="s">
        <v>2512</v>
      </c>
      <c r="K2130" s="282">
        <f t="shared" si="26"/>
        <v>8</v>
      </c>
      <c r="L2130" s="278">
        <f t="shared" si="27"/>
        <v>2022</v>
      </c>
      <c r="M2130" s="282">
        <f t="shared" ca="1" si="25"/>
        <v>3</v>
      </c>
      <c r="N2130" s="282">
        <f>MONTH(Таблица10[[#This Row],[Дата погрузки]])</f>
        <v>8</v>
      </c>
      <c r="O2130" s="278" t="str">
        <f>Таблица10[[#This Row],[плательщик ЖД тариф]]</f>
        <v>ТрансКонтейнер</v>
      </c>
      <c r="P2130" s="278"/>
      <c r="Q2130" s="278"/>
      <c r="R2130" s="278"/>
      <c r="S2130" s="278"/>
      <c r="T2130" s="278"/>
      <c r="U2130" s="278"/>
      <c r="V2130" s="278"/>
      <c r="W2130" s="278"/>
      <c r="X2130" s="278"/>
      <c r="Y2130" s="278"/>
      <c r="Z2130" s="278"/>
    </row>
    <row r="2131" spans="1:26" ht="13.2">
      <c r="A2131" s="413" t="s">
        <v>3715</v>
      </c>
      <c r="B2131" s="346">
        <v>44797</v>
      </c>
      <c r="C2131" s="319" t="s">
        <v>3777</v>
      </c>
      <c r="D2131" s="342">
        <v>40</v>
      </c>
      <c r="E2131" s="345" t="s">
        <v>3287</v>
      </c>
      <c r="F2131" s="344" t="s">
        <v>3332</v>
      </c>
      <c r="G2131" s="296">
        <v>44799</v>
      </c>
      <c r="H2131" s="345" t="s">
        <v>7</v>
      </c>
      <c r="I2131" s="4" t="s">
        <v>99</v>
      </c>
      <c r="J2131" s="413" t="s">
        <v>2512</v>
      </c>
      <c r="K2131" s="282">
        <f t="shared" si="26"/>
        <v>8</v>
      </c>
      <c r="L2131" s="278">
        <f t="shared" si="27"/>
        <v>2022</v>
      </c>
      <c r="M2131" s="282">
        <f t="shared" ca="1" si="25"/>
        <v>2</v>
      </c>
      <c r="N2131" s="282">
        <f>MONTH(Таблица10[[#This Row],[Дата погрузки]])</f>
        <v>8</v>
      </c>
      <c r="O2131" s="278" t="str">
        <f>Таблица10[[#This Row],[плательщик ЖД тариф]]</f>
        <v>ТрансКонтейнер</v>
      </c>
      <c r="P2131" s="278"/>
      <c r="Q2131" s="278"/>
      <c r="R2131" s="278"/>
      <c r="S2131" s="278"/>
      <c r="T2131" s="278"/>
      <c r="U2131" s="278"/>
      <c r="V2131" s="278"/>
      <c r="W2131" s="278"/>
      <c r="X2131" s="278"/>
      <c r="Y2131" s="278"/>
      <c r="Z2131" s="278"/>
    </row>
    <row r="2132" spans="1:26" ht="13.2">
      <c r="A2132" s="413" t="s">
        <v>3715</v>
      </c>
      <c r="B2132" s="346">
        <v>44797</v>
      </c>
      <c r="C2132" s="329" t="s">
        <v>3778</v>
      </c>
      <c r="D2132" s="342">
        <v>40</v>
      </c>
      <c r="E2132" s="345" t="s">
        <v>3287</v>
      </c>
      <c r="F2132" s="344" t="s">
        <v>3282</v>
      </c>
      <c r="G2132" s="296">
        <v>44800</v>
      </c>
      <c r="H2132" s="345" t="s">
        <v>7</v>
      </c>
      <c r="I2132" s="4" t="s">
        <v>99</v>
      </c>
      <c r="J2132" s="413" t="s">
        <v>2512</v>
      </c>
      <c r="K2132" s="282">
        <f t="shared" si="26"/>
        <v>8</v>
      </c>
      <c r="L2132" s="278">
        <f t="shared" si="27"/>
        <v>2022</v>
      </c>
      <c r="M2132" s="282">
        <f t="shared" ca="1" si="25"/>
        <v>3</v>
      </c>
      <c r="N2132" s="282">
        <f>MONTH(Таблица10[[#This Row],[Дата погрузки]])</f>
        <v>8</v>
      </c>
      <c r="O2132" s="278" t="str">
        <f>Таблица10[[#This Row],[плательщик ЖД тариф]]</f>
        <v>ТрансКонтейнер</v>
      </c>
      <c r="P2132" s="278"/>
      <c r="Q2132" s="278"/>
      <c r="R2132" s="278"/>
      <c r="S2132" s="278"/>
      <c r="T2132" s="278"/>
      <c r="U2132" s="278"/>
      <c r="V2132" s="278"/>
      <c r="W2132" s="278"/>
      <c r="X2132" s="278"/>
      <c r="Y2132" s="278"/>
      <c r="Z2132" s="278"/>
    </row>
    <row r="2133" spans="1:26" ht="13.2">
      <c r="A2133" s="413" t="s">
        <v>3715</v>
      </c>
      <c r="B2133" s="346">
        <v>44798</v>
      </c>
      <c r="C2133" s="329" t="s">
        <v>3779</v>
      </c>
      <c r="D2133" s="342">
        <v>40</v>
      </c>
      <c r="E2133" s="345" t="s">
        <v>3287</v>
      </c>
      <c r="F2133" s="344" t="s">
        <v>3332</v>
      </c>
      <c r="G2133" s="296">
        <v>44800</v>
      </c>
      <c r="H2133" s="345" t="s">
        <v>7</v>
      </c>
      <c r="I2133" s="4" t="s">
        <v>99</v>
      </c>
      <c r="J2133" s="413" t="s">
        <v>2512</v>
      </c>
      <c r="K2133" s="282">
        <f t="shared" si="26"/>
        <v>8</v>
      </c>
      <c r="L2133" s="278">
        <f t="shared" si="27"/>
        <v>2022</v>
      </c>
      <c r="M2133" s="282">
        <f t="shared" ca="1" si="25"/>
        <v>2</v>
      </c>
      <c r="N2133" s="282">
        <f>MONTH(Таблица10[[#This Row],[Дата погрузки]])</f>
        <v>8</v>
      </c>
      <c r="O2133" s="278" t="str">
        <f>Таблица10[[#This Row],[плательщик ЖД тариф]]</f>
        <v>ТрансКонтейнер</v>
      </c>
      <c r="P2133" s="278"/>
      <c r="Q2133" s="278"/>
      <c r="R2133" s="278"/>
      <c r="S2133" s="278"/>
      <c r="T2133" s="278"/>
      <c r="U2133" s="278"/>
      <c r="V2133" s="278"/>
      <c r="W2133" s="278"/>
      <c r="X2133" s="278"/>
      <c r="Y2133" s="278"/>
      <c r="Z2133" s="278"/>
    </row>
    <row r="2134" spans="1:26" ht="13.2">
      <c r="A2134" s="413" t="s">
        <v>3715</v>
      </c>
      <c r="B2134" s="346">
        <v>44798</v>
      </c>
      <c r="C2134" s="329" t="s">
        <v>3780</v>
      </c>
      <c r="D2134" s="342">
        <v>40</v>
      </c>
      <c r="E2134" s="345" t="s">
        <v>3287</v>
      </c>
      <c r="F2134" s="344" t="s">
        <v>3282</v>
      </c>
      <c r="G2134" s="296">
        <v>44801</v>
      </c>
      <c r="H2134" s="345" t="s">
        <v>7</v>
      </c>
      <c r="I2134" s="4" t="s">
        <v>99</v>
      </c>
      <c r="J2134" s="413" t="s">
        <v>2512</v>
      </c>
      <c r="K2134" s="282">
        <f t="shared" si="26"/>
        <v>8</v>
      </c>
      <c r="L2134" s="278">
        <f t="shared" si="27"/>
        <v>2022</v>
      </c>
      <c r="M2134" s="282">
        <f t="shared" ca="1" si="25"/>
        <v>3</v>
      </c>
      <c r="N2134" s="282">
        <f>MONTH(Таблица10[[#This Row],[Дата погрузки]])</f>
        <v>8</v>
      </c>
      <c r="O2134" s="278" t="str">
        <f>Таблица10[[#This Row],[плательщик ЖД тариф]]</f>
        <v>ТрансКонтейнер</v>
      </c>
      <c r="P2134" s="278"/>
      <c r="Q2134" s="278"/>
      <c r="R2134" s="278"/>
      <c r="S2134" s="278"/>
      <c r="T2134" s="278"/>
      <c r="U2134" s="278"/>
      <c r="V2134" s="278"/>
      <c r="W2134" s="278"/>
      <c r="X2134" s="278"/>
      <c r="Y2134" s="278"/>
      <c r="Z2134" s="278"/>
    </row>
    <row r="2135" spans="1:26" ht="13.2">
      <c r="A2135" s="413" t="s">
        <v>3715</v>
      </c>
      <c r="B2135" s="346">
        <v>44799</v>
      </c>
      <c r="C2135" s="329" t="s">
        <v>3781</v>
      </c>
      <c r="D2135" s="342">
        <v>40</v>
      </c>
      <c r="E2135" s="345" t="s">
        <v>3287</v>
      </c>
      <c r="F2135" s="344" t="s">
        <v>3282</v>
      </c>
      <c r="G2135" s="296">
        <v>44801</v>
      </c>
      <c r="H2135" s="345" t="s">
        <v>7</v>
      </c>
      <c r="I2135" s="4" t="s">
        <v>99</v>
      </c>
      <c r="J2135" s="413" t="s">
        <v>2512</v>
      </c>
      <c r="K2135" s="282">
        <f t="shared" si="26"/>
        <v>8</v>
      </c>
      <c r="L2135" s="278">
        <f t="shared" si="27"/>
        <v>2022</v>
      </c>
      <c r="M2135" s="282">
        <f t="shared" ca="1" si="25"/>
        <v>2</v>
      </c>
      <c r="N2135" s="282">
        <f>MONTH(Таблица10[[#This Row],[Дата погрузки]])</f>
        <v>8</v>
      </c>
      <c r="O2135" s="278" t="str">
        <f>Таблица10[[#This Row],[плательщик ЖД тариф]]</f>
        <v>ТрансКонтейнер</v>
      </c>
      <c r="P2135" s="278"/>
      <c r="Q2135" s="278"/>
      <c r="R2135" s="278"/>
      <c r="S2135" s="278"/>
      <c r="T2135" s="278"/>
      <c r="U2135" s="278"/>
      <c r="V2135" s="278"/>
      <c r="W2135" s="278"/>
      <c r="X2135" s="278"/>
      <c r="Y2135" s="278"/>
      <c r="Z2135" s="278"/>
    </row>
    <row r="2136" spans="1:26" ht="13.2">
      <c r="A2136" s="413" t="s">
        <v>3715</v>
      </c>
      <c r="B2136" s="346">
        <v>44802</v>
      </c>
      <c r="C2136" s="329" t="s">
        <v>3782</v>
      </c>
      <c r="D2136" s="342">
        <v>40</v>
      </c>
      <c r="E2136" s="345" t="s">
        <v>3287</v>
      </c>
      <c r="F2136" s="344" t="s">
        <v>3332</v>
      </c>
      <c r="G2136" s="296">
        <v>44804</v>
      </c>
      <c r="H2136" s="345" t="s">
        <v>7</v>
      </c>
      <c r="I2136" s="4" t="s">
        <v>99</v>
      </c>
      <c r="J2136" s="413" t="s">
        <v>2512</v>
      </c>
      <c r="K2136" s="282">
        <f t="shared" si="26"/>
        <v>8</v>
      </c>
      <c r="L2136" s="278">
        <f t="shared" si="27"/>
        <v>2022</v>
      </c>
      <c r="M2136" s="282">
        <f t="shared" ca="1" si="25"/>
        <v>2</v>
      </c>
      <c r="N2136" s="282">
        <f>MONTH(Таблица10[[#This Row],[Дата погрузки]])</f>
        <v>8</v>
      </c>
      <c r="O2136" s="278" t="str">
        <f>Таблица10[[#This Row],[плательщик ЖД тариф]]</f>
        <v>ТрансКонтейнер</v>
      </c>
      <c r="P2136" s="278"/>
      <c r="Q2136" s="278"/>
      <c r="R2136" s="278"/>
      <c r="S2136" s="278"/>
      <c r="T2136" s="278"/>
      <c r="U2136" s="278"/>
      <c r="V2136" s="278"/>
      <c r="W2136" s="278"/>
      <c r="X2136" s="278"/>
      <c r="Y2136" s="278"/>
      <c r="Z2136" s="278"/>
    </row>
    <row r="2137" spans="1:26" ht="13.2">
      <c r="A2137" s="413" t="s">
        <v>3715</v>
      </c>
      <c r="B2137" s="346">
        <v>44802</v>
      </c>
      <c r="C2137" s="329" t="s">
        <v>3783</v>
      </c>
      <c r="D2137" s="342">
        <v>40</v>
      </c>
      <c r="E2137" s="345" t="s">
        <v>3287</v>
      </c>
      <c r="F2137" s="344" t="s">
        <v>3282</v>
      </c>
      <c r="G2137" s="296">
        <v>44804</v>
      </c>
      <c r="H2137" s="345" t="s">
        <v>7</v>
      </c>
      <c r="I2137" s="4" t="s">
        <v>99</v>
      </c>
      <c r="J2137" s="413" t="s">
        <v>2512</v>
      </c>
      <c r="K2137" s="282">
        <f t="shared" si="26"/>
        <v>8</v>
      </c>
      <c r="L2137" s="278">
        <f t="shared" si="27"/>
        <v>2022</v>
      </c>
      <c r="M2137" s="282">
        <f t="shared" ca="1" si="25"/>
        <v>2</v>
      </c>
      <c r="N2137" s="282">
        <f>MONTH(Таблица10[[#This Row],[Дата погрузки]])</f>
        <v>8</v>
      </c>
      <c r="O2137" s="278" t="str">
        <f>Таблица10[[#This Row],[плательщик ЖД тариф]]</f>
        <v>ТрансКонтейнер</v>
      </c>
      <c r="P2137" s="278"/>
      <c r="Q2137" s="278"/>
      <c r="R2137" s="278"/>
      <c r="S2137" s="278"/>
      <c r="T2137" s="278"/>
      <c r="U2137" s="278"/>
      <c r="V2137" s="278"/>
      <c r="W2137" s="278"/>
      <c r="X2137" s="278"/>
      <c r="Y2137" s="278"/>
      <c r="Z2137" s="278"/>
    </row>
    <row r="2138" spans="1:26" ht="13.2">
      <c r="A2138" s="413" t="s">
        <v>3715</v>
      </c>
      <c r="B2138" s="346">
        <v>44803</v>
      </c>
      <c r="C2138" s="345" t="s">
        <v>3784</v>
      </c>
      <c r="D2138" s="342">
        <v>40</v>
      </c>
      <c r="E2138" s="345"/>
      <c r="F2138" s="344" t="s">
        <v>3332</v>
      </c>
      <c r="G2138" s="296">
        <v>44807</v>
      </c>
      <c r="H2138" s="345" t="s">
        <v>7</v>
      </c>
      <c r="I2138" s="4" t="s">
        <v>99</v>
      </c>
      <c r="J2138" s="413" t="s">
        <v>2512</v>
      </c>
      <c r="K2138" s="282">
        <f t="shared" si="26"/>
        <v>8</v>
      </c>
      <c r="L2138" s="278">
        <f t="shared" si="27"/>
        <v>2022</v>
      </c>
      <c r="M2138" s="282">
        <f t="shared" ca="1" si="25"/>
        <v>4</v>
      </c>
      <c r="N2138" s="282">
        <f>MONTH(Таблица10[[#This Row],[Дата погрузки]])</f>
        <v>8</v>
      </c>
      <c r="O2138" s="278" t="str">
        <f>Таблица10[[#This Row],[плательщик ЖД тариф]]</f>
        <v>ТрансКонтейнер</v>
      </c>
      <c r="P2138" s="278"/>
      <c r="Q2138" s="278"/>
      <c r="R2138" s="278"/>
      <c r="S2138" s="278"/>
      <c r="T2138" s="278"/>
      <c r="U2138" s="278"/>
      <c r="V2138" s="278"/>
      <c r="W2138" s="278"/>
      <c r="X2138" s="278"/>
      <c r="Y2138" s="278"/>
      <c r="Z2138" s="278"/>
    </row>
    <row r="2139" spans="1:26" ht="13.2">
      <c r="A2139" s="413" t="s">
        <v>3715</v>
      </c>
      <c r="B2139" s="346">
        <v>44803</v>
      </c>
      <c r="C2139" s="345" t="s">
        <v>3785</v>
      </c>
      <c r="D2139" s="342">
        <v>40</v>
      </c>
      <c r="E2139" s="345"/>
      <c r="F2139" s="344" t="s">
        <v>3282</v>
      </c>
      <c r="G2139" s="296">
        <v>44807</v>
      </c>
      <c r="H2139" s="345" t="s">
        <v>7</v>
      </c>
      <c r="I2139" s="4" t="s">
        <v>99</v>
      </c>
      <c r="J2139" s="413" t="s">
        <v>2512</v>
      </c>
      <c r="K2139" s="282">
        <f t="shared" si="26"/>
        <v>8</v>
      </c>
      <c r="L2139" s="278">
        <f t="shared" si="27"/>
        <v>2022</v>
      </c>
      <c r="M2139" s="282">
        <f t="shared" ca="1" si="25"/>
        <v>4</v>
      </c>
      <c r="N2139" s="282">
        <f>MONTH(Таблица10[[#This Row],[Дата погрузки]])</f>
        <v>8</v>
      </c>
      <c r="O2139" s="278" t="str">
        <f>Таблица10[[#This Row],[плательщик ЖД тариф]]</f>
        <v>ТрансКонтейнер</v>
      </c>
      <c r="P2139" s="278"/>
      <c r="Q2139" s="278"/>
      <c r="R2139" s="278"/>
      <c r="S2139" s="278"/>
      <c r="T2139" s="278"/>
      <c r="U2139" s="278"/>
      <c r="V2139" s="278"/>
      <c r="W2139" s="278"/>
      <c r="X2139" s="278"/>
      <c r="Y2139" s="278"/>
      <c r="Z2139" s="278"/>
    </row>
    <row r="2140" spans="1:26" ht="13.2">
      <c r="A2140" s="413" t="s">
        <v>3715</v>
      </c>
      <c r="B2140" s="346">
        <v>44803</v>
      </c>
      <c r="C2140" s="345" t="s">
        <v>3786</v>
      </c>
      <c r="D2140" s="342">
        <v>40</v>
      </c>
      <c r="E2140" s="345"/>
      <c r="F2140" s="344" t="s">
        <v>3332</v>
      </c>
      <c r="G2140" s="296">
        <v>44807</v>
      </c>
      <c r="H2140" s="345" t="s">
        <v>7</v>
      </c>
      <c r="I2140" s="4" t="s">
        <v>99</v>
      </c>
      <c r="J2140" s="413" t="s">
        <v>2512</v>
      </c>
      <c r="K2140" s="282">
        <f t="shared" si="26"/>
        <v>8</v>
      </c>
      <c r="L2140" s="278">
        <f t="shared" si="27"/>
        <v>2022</v>
      </c>
      <c r="M2140" s="282">
        <f t="shared" ca="1" si="25"/>
        <v>4</v>
      </c>
      <c r="N2140" s="282">
        <f>MONTH(Таблица10[[#This Row],[Дата погрузки]])</f>
        <v>8</v>
      </c>
      <c r="O2140" s="278" t="str">
        <f>Таблица10[[#This Row],[плательщик ЖД тариф]]</f>
        <v>ТрансКонтейнер</v>
      </c>
      <c r="P2140" s="278"/>
      <c r="Q2140" s="278"/>
      <c r="R2140" s="278"/>
      <c r="S2140" s="278"/>
      <c r="T2140" s="278"/>
      <c r="U2140" s="278"/>
      <c r="V2140" s="278"/>
      <c r="W2140" s="278"/>
      <c r="X2140" s="278"/>
      <c r="Y2140" s="278"/>
      <c r="Z2140" s="278"/>
    </row>
    <row r="2141" spans="1:26" ht="13.2">
      <c r="A2141" s="413" t="s">
        <v>3715</v>
      </c>
      <c r="B2141" s="346">
        <v>44804</v>
      </c>
      <c r="C2141" s="345" t="s">
        <v>3787</v>
      </c>
      <c r="D2141" s="342">
        <v>40</v>
      </c>
      <c r="E2141" s="345"/>
      <c r="F2141" s="344" t="s">
        <v>3332</v>
      </c>
      <c r="G2141" s="296">
        <v>44808</v>
      </c>
      <c r="H2141" s="345" t="s">
        <v>7</v>
      </c>
      <c r="I2141" s="4" t="s">
        <v>99</v>
      </c>
      <c r="J2141" s="413" t="s">
        <v>2512</v>
      </c>
      <c r="K2141" s="282">
        <f t="shared" si="26"/>
        <v>8</v>
      </c>
      <c r="L2141" s="278">
        <f t="shared" si="27"/>
        <v>2022</v>
      </c>
      <c r="M2141" s="282">
        <f t="shared" ca="1" si="25"/>
        <v>4</v>
      </c>
      <c r="N2141" s="282">
        <f>MONTH(Таблица10[[#This Row],[Дата погрузки]])</f>
        <v>8</v>
      </c>
      <c r="O2141" s="278" t="str">
        <f>Таблица10[[#This Row],[плательщик ЖД тариф]]</f>
        <v>ТрансКонтейнер</v>
      </c>
      <c r="P2141" s="278"/>
      <c r="Q2141" s="278"/>
      <c r="R2141" s="278"/>
      <c r="S2141" s="278"/>
      <c r="T2141" s="278"/>
      <c r="U2141" s="278"/>
      <c r="V2141" s="278"/>
      <c r="W2141" s="278"/>
      <c r="X2141" s="278"/>
      <c r="Y2141" s="278"/>
      <c r="Z2141" s="278"/>
    </row>
    <row r="2142" spans="1:26" ht="13.2">
      <c r="A2142" s="413" t="s">
        <v>3715</v>
      </c>
      <c r="B2142" s="346">
        <v>44804</v>
      </c>
      <c r="C2142" s="345" t="s">
        <v>3788</v>
      </c>
      <c r="D2142" s="342">
        <v>40</v>
      </c>
      <c r="E2142" s="345"/>
      <c r="F2142" s="344" t="s">
        <v>3282</v>
      </c>
      <c r="G2142" s="296">
        <v>44808</v>
      </c>
      <c r="H2142" s="345" t="s">
        <v>7</v>
      </c>
      <c r="I2142" s="4" t="s">
        <v>99</v>
      </c>
      <c r="J2142" s="413" t="s">
        <v>2512</v>
      </c>
      <c r="K2142" s="282">
        <f t="shared" si="26"/>
        <v>8</v>
      </c>
      <c r="L2142" s="278">
        <f t="shared" si="27"/>
        <v>2022</v>
      </c>
      <c r="M2142" s="282">
        <f t="shared" ca="1" si="25"/>
        <v>4</v>
      </c>
      <c r="N2142" s="282">
        <f>MONTH(Таблица10[[#This Row],[Дата погрузки]])</f>
        <v>8</v>
      </c>
      <c r="O2142" s="278" t="str">
        <f>Таблица10[[#This Row],[плательщик ЖД тариф]]</f>
        <v>ТрансКонтейнер</v>
      </c>
      <c r="P2142" s="278"/>
      <c r="Q2142" s="278"/>
      <c r="R2142" s="278"/>
      <c r="S2142" s="278"/>
      <c r="T2142" s="278"/>
      <c r="U2142" s="278"/>
      <c r="V2142" s="278"/>
      <c r="W2142" s="278"/>
      <c r="X2142" s="278"/>
      <c r="Y2142" s="278"/>
      <c r="Z2142" s="278"/>
    </row>
    <row r="2143" spans="1:26" ht="13.2">
      <c r="A2143" s="413" t="s">
        <v>3715</v>
      </c>
      <c r="B2143" s="346">
        <v>44804</v>
      </c>
      <c r="C2143" s="345" t="s">
        <v>3789</v>
      </c>
      <c r="D2143" s="342">
        <v>40</v>
      </c>
      <c r="E2143" s="345"/>
      <c r="F2143" s="344" t="s">
        <v>3282</v>
      </c>
      <c r="G2143" s="296">
        <v>44808</v>
      </c>
      <c r="H2143" s="345" t="s">
        <v>7</v>
      </c>
      <c r="I2143" s="4" t="s">
        <v>99</v>
      </c>
      <c r="J2143" s="413" t="s">
        <v>2512</v>
      </c>
      <c r="K2143" s="282">
        <f t="shared" si="26"/>
        <v>8</v>
      </c>
      <c r="L2143" s="278">
        <f t="shared" si="27"/>
        <v>2022</v>
      </c>
      <c r="M2143" s="282">
        <f t="shared" ca="1" si="25"/>
        <v>4</v>
      </c>
      <c r="N2143" s="282">
        <f>MONTH(Таблица10[[#This Row],[Дата погрузки]])</f>
        <v>8</v>
      </c>
      <c r="O2143" s="278" t="str">
        <f>Таблица10[[#This Row],[плательщик ЖД тариф]]</f>
        <v>ТрансКонтейнер</v>
      </c>
      <c r="P2143" s="278"/>
      <c r="Q2143" s="278"/>
      <c r="R2143" s="278"/>
      <c r="S2143" s="278"/>
      <c r="T2143" s="278"/>
      <c r="U2143" s="278"/>
      <c r="V2143" s="278"/>
      <c r="W2143" s="278"/>
      <c r="X2143" s="278"/>
      <c r="Y2143" s="278"/>
      <c r="Z2143" s="278"/>
    </row>
    <row r="2144" spans="1:26" ht="13.2">
      <c r="A2144" s="413" t="s">
        <v>3715</v>
      </c>
      <c r="B2144" s="418">
        <v>44805</v>
      </c>
      <c r="C2144" s="345" t="s">
        <v>3790</v>
      </c>
      <c r="D2144" s="414">
        <v>40</v>
      </c>
      <c r="E2144" s="339"/>
      <c r="F2144" s="345" t="s">
        <v>3332</v>
      </c>
      <c r="G2144" s="295">
        <v>44808</v>
      </c>
      <c r="H2144" s="345" t="s">
        <v>7</v>
      </c>
      <c r="I2144" s="4" t="s">
        <v>99</v>
      </c>
      <c r="J2144" s="413" t="s">
        <v>2512</v>
      </c>
      <c r="K2144" s="282">
        <f t="shared" si="26"/>
        <v>9</v>
      </c>
      <c r="L2144" s="278">
        <f t="shared" si="27"/>
        <v>2022</v>
      </c>
      <c r="M2144" s="282">
        <f t="shared" ca="1" si="25"/>
        <v>3</v>
      </c>
      <c r="N2144" s="282">
        <f>MONTH(Таблица10[[#This Row],[Дата погрузки]])</f>
        <v>9</v>
      </c>
      <c r="O2144" s="278" t="str">
        <f>Таблица10[[#This Row],[плательщик ЖД тариф]]</f>
        <v>ТрансКонтейнер</v>
      </c>
      <c r="P2144" s="278"/>
      <c r="Q2144" s="278"/>
      <c r="R2144" s="278"/>
      <c r="S2144" s="278"/>
      <c r="T2144" s="278"/>
      <c r="U2144" s="278"/>
      <c r="V2144" s="278"/>
      <c r="W2144" s="278"/>
      <c r="X2144" s="278"/>
      <c r="Y2144" s="278"/>
      <c r="Z2144" s="278"/>
    </row>
    <row r="2145" spans="1:26" ht="13.2">
      <c r="A2145" s="413" t="s">
        <v>3715</v>
      </c>
      <c r="B2145" s="346">
        <v>44805</v>
      </c>
      <c r="C2145" s="345" t="s">
        <v>3791</v>
      </c>
      <c r="D2145" s="342">
        <v>40</v>
      </c>
      <c r="E2145" s="345"/>
      <c r="F2145" s="344" t="s">
        <v>3282</v>
      </c>
      <c r="G2145" s="296">
        <v>44808</v>
      </c>
      <c r="H2145" s="345" t="s">
        <v>7</v>
      </c>
      <c r="I2145" s="4" t="s">
        <v>99</v>
      </c>
      <c r="J2145" s="413" t="s">
        <v>2512</v>
      </c>
      <c r="K2145" s="282">
        <f t="shared" si="26"/>
        <v>9</v>
      </c>
      <c r="L2145" s="278">
        <f t="shared" si="27"/>
        <v>2022</v>
      </c>
      <c r="M2145" s="282">
        <f t="shared" ca="1" si="25"/>
        <v>3</v>
      </c>
      <c r="N2145" s="282">
        <f>MONTH(Таблица10[[#This Row],[Дата погрузки]])</f>
        <v>9</v>
      </c>
      <c r="O2145" s="278" t="str">
        <f>Таблица10[[#This Row],[плательщик ЖД тариф]]</f>
        <v>ТрансКонтейнер</v>
      </c>
      <c r="P2145" s="278"/>
      <c r="Q2145" s="278"/>
      <c r="R2145" s="278"/>
      <c r="S2145" s="278"/>
      <c r="T2145" s="278"/>
      <c r="U2145" s="278"/>
      <c r="V2145" s="278"/>
      <c r="W2145" s="278"/>
      <c r="X2145" s="278"/>
      <c r="Y2145" s="278"/>
      <c r="Z2145" s="278"/>
    </row>
    <row r="2146" spans="1:26" ht="13.2">
      <c r="A2146" s="413" t="s">
        <v>3715</v>
      </c>
      <c r="B2146" s="346">
        <v>44805</v>
      </c>
      <c r="C2146" s="345" t="s">
        <v>3792</v>
      </c>
      <c r="D2146" s="342">
        <v>40</v>
      </c>
      <c r="E2146" s="345"/>
      <c r="F2146" s="344" t="s">
        <v>3282</v>
      </c>
      <c r="G2146" s="296">
        <v>44808</v>
      </c>
      <c r="H2146" s="345" t="s">
        <v>7</v>
      </c>
      <c r="I2146" s="4" t="s">
        <v>99</v>
      </c>
      <c r="J2146" s="413" t="s">
        <v>2512</v>
      </c>
      <c r="K2146" s="282">
        <f t="shared" si="26"/>
        <v>9</v>
      </c>
      <c r="L2146" s="278">
        <f t="shared" si="27"/>
        <v>2022</v>
      </c>
      <c r="M2146" s="282">
        <f t="shared" ca="1" si="25"/>
        <v>3</v>
      </c>
      <c r="N2146" s="282">
        <f>MONTH(Таблица10[[#This Row],[Дата погрузки]])</f>
        <v>9</v>
      </c>
      <c r="O2146" s="278" t="str">
        <f>Таблица10[[#This Row],[плательщик ЖД тариф]]</f>
        <v>ТрансКонтейнер</v>
      </c>
      <c r="P2146" s="278"/>
      <c r="Q2146" s="278"/>
      <c r="R2146" s="278"/>
      <c r="S2146" s="278"/>
      <c r="T2146" s="278"/>
      <c r="U2146" s="278"/>
      <c r="V2146" s="278"/>
      <c r="W2146" s="278"/>
      <c r="X2146" s="278"/>
      <c r="Y2146" s="278"/>
      <c r="Z2146" s="278"/>
    </row>
    <row r="2147" spans="1:26" ht="13.2">
      <c r="A2147" s="413" t="s">
        <v>3715</v>
      </c>
      <c r="B2147" s="346">
        <v>44806</v>
      </c>
      <c r="C2147" s="345" t="s">
        <v>3793</v>
      </c>
      <c r="D2147" s="342">
        <v>40</v>
      </c>
      <c r="E2147" s="345" t="s">
        <v>3287</v>
      </c>
      <c r="F2147" s="344" t="s">
        <v>3332</v>
      </c>
      <c r="G2147" s="346">
        <v>44811</v>
      </c>
      <c r="H2147" s="345" t="s">
        <v>7</v>
      </c>
      <c r="I2147" s="4" t="s">
        <v>99</v>
      </c>
      <c r="J2147" s="413" t="s">
        <v>1455</v>
      </c>
      <c r="K2147" s="282">
        <f t="shared" si="26"/>
        <v>9</v>
      </c>
      <c r="L2147" s="278">
        <f t="shared" si="27"/>
        <v>2022</v>
      </c>
      <c r="M2147" s="282">
        <f t="shared" ca="1" si="25"/>
        <v>5</v>
      </c>
      <c r="N2147" s="282">
        <f>MONTH(Таблица10[[#This Row],[Дата погрузки]])</f>
        <v>9</v>
      </c>
      <c r="O2147" s="278" t="str">
        <f>Таблица10[[#This Row],[плательщик ЖД тариф]]</f>
        <v>ТрансКонтейнер</v>
      </c>
      <c r="P2147" s="278"/>
      <c r="Q2147" s="278"/>
      <c r="R2147" s="278"/>
      <c r="S2147" s="278"/>
      <c r="T2147" s="278"/>
      <c r="U2147" s="278"/>
      <c r="V2147" s="278"/>
      <c r="W2147" s="278"/>
      <c r="X2147" s="278"/>
      <c r="Y2147" s="278"/>
      <c r="Z2147" s="278"/>
    </row>
    <row r="2148" spans="1:26" ht="13.2">
      <c r="A2148" s="413" t="s">
        <v>3715</v>
      </c>
      <c r="B2148" s="346">
        <v>44806</v>
      </c>
      <c r="C2148" s="345" t="s">
        <v>3794</v>
      </c>
      <c r="D2148" s="342">
        <v>40</v>
      </c>
      <c r="E2148" s="345" t="s">
        <v>3287</v>
      </c>
      <c r="F2148" s="344" t="s">
        <v>3282</v>
      </c>
      <c r="G2148" s="346">
        <v>44809</v>
      </c>
      <c r="H2148" s="345" t="s">
        <v>7</v>
      </c>
      <c r="I2148" s="4" t="s">
        <v>99</v>
      </c>
      <c r="J2148" s="413" t="s">
        <v>1455</v>
      </c>
      <c r="K2148" s="282">
        <f t="shared" si="26"/>
        <v>9</v>
      </c>
      <c r="L2148" s="278">
        <f t="shared" si="27"/>
        <v>2022</v>
      </c>
      <c r="M2148" s="282">
        <f t="shared" ca="1" si="25"/>
        <v>3</v>
      </c>
      <c r="N2148" s="282">
        <f>MONTH(Таблица10[[#This Row],[Дата погрузки]])</f>
        <v>9</v>
      </c>
      <c r="O2148" s="278" t="str">
        <f>Таблица10[[#This Row],[плательщик ЖД тариф]]</f>
        <v>ТрансКонтейнер</v>
      </c>
      <c r="P2148" s="278"/>
      <c r="Q2148" s="278"/>
      <c r="R2148" s="278"/>
      <c r="S2148" s="278"/>
      <c r="T2148" s="278"/>
      <c r="U2148" s="278"/>
      <c r="V2148" s="278"/>
      <c r="W2148" s="278"/>
      <c r="X2148" s="278"/>
      <c r="Y2148" s="278"/>
      <c r="Z2148" s="278"/>
    </row>
    <row r="2149" spans="1:26" ht="13.2">
      <c r="A2149" s="413" t="s">
        <v>3715</v>
      </c>
      <c r="B2149" s="346">
        <v>44809</v>
      </c>
      <c r="C2149" s="345" t="s">
        <v>3795</v>
      </c>
      <c r="D2149" s="342">
        <v>40</v>
      </c>
      <c r="E2149" s="345" t="s">
        <v>3287</v>
      </c>
      <c r="F2149" s="344" t="s">
        <v>3332</v>
      </c>
      <c r="G2149" s="296">
        <v>44812</v>
      </c>
      <c r="H2149" s="345" t="s">
        <v>7</v>
      </c>
      <c r="I2149" s="4" t="s">
        <v>99</v>
      </c>
      <c r="J2149" s="413" t="s">
        <v>2512</v>
      </c>
      <c r="K2149" s="282">
        <f t="shared" si="26"/>
        <v>9</v>
      </c>
      <c r="L2149" s="278">
        <f t="shared" si="27"/>
        <v>2022</v>
      </c>
      <c r="M2149" s="282">
        <f t="shared" ca="1" si="25"/>
        <v>3</v>
      </c>
      <c r="N2149" s="282">
        <f>MONTH(Таблица10[[#This Row],[Дата погрузки]])</f>
        <v>9</v>
      </c>
      <c r="O2149" s="278" t="str">
        <f>Таблица10[[#This Row],[плательщик ЖД тариф]]</f>
        <v>ТрансКонтейнер</v>
      </c>
      <c r="P2149" s="278"/>
      <c r="Q2149" s="278"/>
      <c r="R2149" s="278"/>
      <c r="S2149" s="278"/>
      <c r="T2149" s="278"/>
      <c r="U2149" s="278"/>
      <c r="V2149" s="278"/>
      <c r="W2149" s="278"/>
      <c r="X2149" s="278"/>
      <c r="Y2149" s="278"/>
      <c r="Z2149" s="278"/>
    </row>
    <row r="2150" spans="1:26" ht="13.2">
      <c r="A2150" s="413" t="s">
        <v>3715</v>
      </c>
      <c r="B2150" s="346">
        <v>44809</v>
      </c>
      <c r="C2150" s="345" t="s">
        <v>3796</v>
      </c>
      <c r="D2150" s="342">
        <v>40</v>
      </c>
      <c r="E2150" s="345" t="s">
        <v>3287</v>
      </c>
      <c r="F2150" s="344" t="s">
        <v>3282</v>
      </c>
      <c r="G2150" s="296">
        <v>44812</v>
      </c>
      <c r="H2150" s="345" t="s">
        <v>7</v>
      </c>
      <c r="I2150" s="4" t="s">
        <v>99</v>
      </c>
      <c r="J2150" s="413" t="s">
        <v>2512</v>
      </c>
      <c r="K2150" s="282">
        <f t="shared" si="26"/>
        <v>9</v>
      </c>
      <c r="L2150" s="278">
        <f t="shared" si="27"/>
        <v>2022</v>
      </c>
      <c r="M2150" s="282">
        <f t="shared" ca="1" si="25"/>
        <v>3</v>
      </c>
      <c r="N2150" s="282">
        <f>MONTH(Таблица10[[#This Row],[Дата погрузки]])</f>
        <v>9</v>
      </c>
      <c r="O2150" s="278" t="str">
        <f>Таблица10[[#This Row],[плательщик ЖД тариф]]</f>
        <v>ТрансКонтейнер</v>
      </c>
      <c r="P2150" s="278"/>
      <c r="Q2150" s="278"/>
      <c r="R2150" s="278"/>
      <c r="S2150" s="278"/>
      <c r="T2150" s="278"/>
      <c r="U2150" s="278"/>
      <c r="V2150" s="278"/>
      <c r="W2150" s="278"/>
      <c r="X2150" s="278"/>
      <c r="Y2150" s="278"/>
      <c r="Z2150" s="278"/>
    </row>
    <row r="2151" spans="1:26" ht="13.2">
      <c r="A2151" s="413" t="s">
        <v>3715</v>
      </c>
      <c r="B2151" s="346">
        <v>44810</v>
      </c>
      <c r="C2151" s="345" t="s">
        <v>3797</v>
      </c>
      <c r="D2151" s="342">
        <v>40</v>
      </c>
      <c r="E2151" s="345" t="s">
        <v>3287</v>
      </c>
      <c r="F2151" s="344" t="s">
        <v>3332</v>
      </c>
      <c r="G2151" s="281"/>
      <c r="H2151" s="345" t="s">
        <v>7</v>
      </c>
      <c r="I2151" s="4" t="s">
        <v>99</v>
      </c>
      <c r="J2151" s="413" t="s">
        <v>1455</v>
      </c>
      <c r="K2151" s="282">
        <f t="shared" si="26"/>
        <v>9</v>
      </c>
      <c r="L2151" s="278">
        <f t="shared" si="27"/>
        <v>2022</v>
      </c>
      <c r="M2151" s="282">
        <f t="shared" ca="1" si="25"/>
        <v>22</v>
      </c>
      <c r="N2151" s="282">
        <f>MONTH(Таблица10[[#This Row],[Дата погрузки]])</f>
        <v>9</v>
      </c>
      <c r="O2151" s="278" t="str">
        <f>Таблица10[[#This Row],[плательщик ЖД тариф]]</f>
        <v>ТрансКонтейнер</v>
      </c>
      <c r="P2151" s="278"/>
      <c r="Q2151" s="278"/>
      <c r="R2151" s="278"/>
      <c r="S2151" s="278"/>
      <c r="T2151" s="278"/>
      <c r="U2151" s="278"/>
      <c r="V2151" s="278"/>
      <c r="W2151" s="278"/>
      <c r="X2151" s="278"/>
      <c r="Y2151" s="278"/>
      <c r="Z2151" s="278"/>
    </row>
    <row r="2152" spans="1:26" ht="13.2">
      <c r="A2152" s="413" t="s">
        <v>3715</v>
      </c>
      <c r="B2152" s="346">
        <v>44810</v>
      </c>
      <c r="C2152" s="341" t="s">
        <v>3798</v>
      </c>
      <c r="D2152" s="342">
        <v>40</v>
      </c>
      <c r="E2152" s="345" t="s">
        <v>1704</v>
      </c>
      <c r="F2152" s="344" t="s">
        <v>3282</v>
      </c>
      <c r="G2152" s="281"/>
      <c r="H2152" s="345" t="s">
        <v>7</v>
      </c>
      <c r="I2152" s="4" t="s">
        <v>99</v>
      </c>
      <c r="J2152" s="413" t="s">
        <v>1455</v>
      </c>
      <c r="K2152" s="282">
        <f t="shared" si="26"/>
        <v>9</v>
      </c>
      <c r="L2152" s="278">
        <f t="shared" si="27"/>
        <v>2022</v>
      </c>
      <c r="M2152" s="282">
        <f t="shared" ca="1" si="25"/>
        <v>22</v>
      </c>
      <c r="N2152" s="282">
        <f>MONTH(Таблица10[[#This Row],[Дата погрузки]])</f>
        <v>9</v>
      </c>
      <c r="O2152" s="278" t="str">
        <f>Таблица10[[#This Row],[плательщик ЖД тариф]]</f>
        <v>ТрансКонтейнер</v>
      </c>
      <c r="P2152" s="278"/>
      <c r="Q2152" s="278"/>
      <c r="R2152" s="278"/>
      <c r="S2152" s="278"/>
      <c r="T2152" s="278"/>
      <c r="U2152" s="278"/>
      <c r="V2152" s="278"/>
      <c r="W2152" s="278"/>
      <c r="X2152" s="278"/>
      <c r="Y2152" s="278"/>
      <c r="Z2152" s="278"/>
    </row>
    <row r="2153" spans="1:26" ht="13.2">
      <c r="A2153" s="413" t="s">
        <v>3715</v>
      </c>
      <c r="B2153" s="346">
        <v>44810</v>
      </c>
      <c r="C2153" s="345" t="s">
        <v>3799</v>
      </c>
      <c r="D2153" s="342">
        <v>40</v>
      </c>
      <c r="E2153" s="345" t="s">
        <v>3287</v>
      </c>
      <c r="F2153" s="344" t="s">
        <v>3282</v>
      </c>
      <c r="G2153" s="281"/>
      <c r="H2153" s="345" t="s">
        <v>7</v>
      </c>
      <c r="I2153" s="4" t="s">
        <v>99</v>
      </c>
      <c r="J2153" s="413" t="s">
        <v>1455</v>
      </c>
      <c r="K2153" s="282">
        <f t="shared" si="26"/>
        <v>9</v>
      </c>
      <c r="L2153" s="278">
        <f t="shared" si="27"/>
        <v>2022</v>
      </c>
      <c r="M2153" s="282">
        <f t="shared" ca="1" si="25"/>
        <v>22</v>
      </c>
      <c r="N2153" s="282">
        <f>MONTH(Таблица10[[#This Row],[Дата погрузки]])</f>
        <v>9</v>
      </c>
      <c r="O2153" s="278" t="str">
        <f>Таблица10[[#This Row],[плательщик ЖД тариф]]</f>
        <v>ТрансКонтейнер</v>
      </c>
      <c r="P2153" s="278"/>
      <c r="Q2153" s="278"/>
      <c r="R2153" s="278"/>
      <c r="S2153" s="278"/>
      <c r="T2153" s="278"/>
      <c r="U2153" s="278"/>
      <c r="V2153" s="278"/>
      <c r="W2153" s="278"/>
      <c r="X2153" s="278"/>
      <c r="Y2153" s="278"/>
      <c r="Z2153" s="278"/>
    </row>
    <row r="2154" spans="1:26" ht="13.2">
      <c r="A2154" s="413" t="s">
        <v>3715</v>
      </c>
      <c r="B2154" s="346">
        <v>44811</v>
      </c>
      <c r="C2154" s="345" t="s">
        <v>3800</v>
      </c>
      <c r="D2154" s="342">
        <v>40</v>
      </c>
      <c r="E2154" s="345" t="s">
        <v>3290</v>
      </c>
      <c r="F2154" s="344" t="s">
        <v>3332</v>
      </c>
      <c r="G2154" s="281"/>
      <c r="H2154" s="345" t="s">
        <v>7</v>
      </c>
      <c r="I2154" s="4" t="s">
        <v>99</v>
      </c>
      <c r="J2154" s="413" t="s">
        <v>2512</v>
      </c>
      <c r="K2154" s="282">
        <f t="shared" si="26"/>
        <v>9</v>
      </c>
      <c r="L2154" s="278">
        <f t="shared" si="27"/>
        <v>2022</v>
      </c>
      <c r="M2154" s="282">
        <f t="shared" ca="1" si="25"/>
        <v>21</v>
      </c>
      <c r="N2154" s="282">
        <f>MONTH(Таблица10[[#This Row],[Дата погрузки]])</f>
        <v>9</v>
      </c>
      <c r="O2154" s="278" t="str">
        <f>Таблица10[[#This Row],[плательщик ЖД тариф]]</f>
        <v>ТрансКонтейнер</v>
      </c>
      <c r="P2154" s="278"/>
      <c r="Q2154" s="278"/>
      <c r="R2154" s="278"/>
      <c r="S2154" s="278"/>
      <c r="T2154" s="278"/>
      <c r="U2154" s="278"/>
      <c r="V2154" s="278"/>
      <c r="W2154" s="278"/>
      <c r="X2154" s="278"/>
      <c r="Y2154" s="278"/>
      <c r="Z2154" s="278"/>
    </row>
    <row r="2155" spans="1:26" ht="13.2">
      <c r="A2155" s="413" t="s">
        <v>3715</v>
      </c>
      <c r="B2155" s="346">
        <v>44811</v>
      </c>
      <c r="C2155" s="345" t="s">
        <v>3801</v>
      </c>
      <c r="D2155" s="342">
        <v>40</v>
      </c>
      <c r="E2155" s="345" t="s">
        <v>5</v>
      </c>
      <c r="F2155" s="344" t="s">
        <v>3282</v>
      </c>
      <c r="G2155" s="281"/>
      <c r="H2155" s="345" t="s">
        <v>7</v>
      </c>
      <c r="I2155" s="4" t="s">
        <v>99</v>
      </c>
      <c r="J2155" s="413" t="s">
        <v>2512</v>
      </c>
      <c r="K2155" s="282">
        <f t="shared" si="26"/>
        <v>9</v>
      </c>
      <c r="L2155" s="278">
        <f t="shared" si="27"/>
        <v>2022</v>
      </c>
      <c r="M2155" s="282">
        <f t="shared" ca="1" si="25"/>
        <v>21</v>
      </c>
      <c r="N2155" s="282">
        <f>MONTH(Таблица10[[#This Row],[Дата погрузки]])</f>
        <v>9</v>
      </c>
      <c r="O2155" s="278" t="str">
        <f>Таблица10[[#This Row],[плательщик ЖД тариф]]</f>
        <v>ТрансКонтейнер</v>
      </c>
      <c r="P2155" s="278"/>
      <c r="Q2155" s="278"/>
      <c r="R2155" s="278"/>
      <c r="S2155" s="278"/>
      <c r="T2155" s="278"/>
      <c r="U2155" s="278"/>
      <c r="V2155" s="278"/>
      <c r="W2155" s="278"/>
      <c r="X2155" s="278"/>
      <c r="Y2155" s="278"/>
      <c r="Z2155" s="278"/>
    </row>
    <row r="2156" spans="1:26" ht="13.2">
      <c r="A2156" s="413" t="s">
        <v>3715</v>
      </c>
      <c r="B2156" s="346">
        <v>44811</v>
      </c>
      <c r="C2156" s="345" t="s">
        <v>3802</v>
      </c>
      <c r="D2156" s="342">
        <v>40</v>
      </c>
      <c r="E2156" s="345" t="s">
        <v>32</v>
      </c>
      <c r="F2156" s="344" t="s">
        <v>3282</v>
      </c>
      <c r="G2156" s="281"/>
      <c r="H2156" s="345" t="s">
        <v>7</v>
      </c>
      <c r="I2156" s="4" t="s">
        <v>99</v>
      </c>
      <c r="J2156" s="413" t="s">
        <v>2512</v>
      </c>
      <c r="K2156" s="282">
        <f t="shared" si="26"/>
        <v>9</v>
      </c>
      <c r="L2156" s="278">
        <f t="shared" si="27"/>
        <v>2022</v>
      </c>
      <c r="M2156" s="282">
        <f t="shared" ca="1" si="25"/>
        <v>21</v>
      </c>
      <c r="N2156" s="282">
        <f>MONTH(Таблица10[[#This Row],[Дата погрузки]])</f>
        <v>9</v>
      </c>
      <c r="O2156" s="278" t="str">
        <f>Таблица10[[#This Row],[плательщик ЖД тариф]]</f>
        <v>ТрансКонтейнер</v>
      </c>
      <c r="P2156" s="278"/>
      <c r="Q2156" s="278"/>
      <c r="R2156" s="278"/>
      <c r="S2156" s="278"/>
      <c r="T2156" s="278"/>
      <c r="U2156" s="278"/>
      <c r="V2156" s="278"/>
      <c r="W2156" s="278"/>
      <c r="X2156" s="278"/>
      <c r="Y2156" s="278"/>
      <c r="Z2156" s="278"/>
    </row>
    <row r="2157" spans="1:26" ht="13.2">
      <c r="A2157" s="413" t="s">
        <v>3715</v>
      </c>
      <c r="B2157" s="346">
        <v>44812</v>
      </c>
      <c r="C2157" s="329" t="s">
        <v>3803</v>
      </c>
      <c r="D2157" s="342">
        <v>40</v>
      </c>
      <c r="E2157" s="345" t="s">
        <v>3287</v>
      </c>
      <c r="F2157" s="344" t="s">
        <v>3332</v>
      </c>
      <c r="G2157" s="281"/>
      <c r="H2157" s="345" t="s">
        <v>7</v>
      </c>
      <c r="I2157" s="4" t="s">
        <v>99</v>
      </c>
      <c r="J2157" s="413" t="s">
        <v>1455</v>
      </c>
      <c r="K2157" s="282">
        <f t="shared" si="26"/>
        <v>9</v>
      </c>
      <c r="L2157" s="278">
        <f t="shared" si="27"/>
        <v>2022</v>
      </c>
      <c r="M2157" s="282">
        <f t="shared" ca="1" si="25"/>
        <v>20</v>
      </c>
      <c r="N2157" s="282">
        <f>MONTH(Таблица10[[#This Row],[Дата погрузки]])</f>
        <v>9</v>
      </c>
      <c r="O2157" s="278" t="str">
        <f>Таблица10[[#This Row],[плательщик ЖД тариф]]</f>
        <v>ТрансКонтейнер</v>
      </c>
      <c r="P2157" s="278"/>
      <c r="Q2157" s="278"/>
      <c r="R2157" s="278"/>
      <c r="S2157" s="278"/>
      <c r="T2157" s="278"/>
      <c r="U2157" s="278"/>
      <c r="V2157" s="278"/>
      <c r="W2157" s="278"/>
      <c r="X2157" s="278"/>
      <c r="Y2157" s="278"/>
      <c r="Z2157" s="278"/>
    </row>
    <row r="2158" spans="1:26" ht="13.2">
      <c r="A2158" s="413" t="s">
        <v>3715</v>
      </c>
      <c r="B2158" s="346">
        <v>44812</v>
      </c>
      <c r="C2158" s="329" t="s">
        <v>3804</v>
      </c>
      <c r="D2158" s="342">
        <v>40</v>
      </c>
      <c r="E2158" s="345" t="s">
        <v>3287</v>
      </c>
      <c r="F2158" s="344" t="s">
        <v>3282</v>
      </c>
      <c r="G2158" s="281"/>
      <c r="H2158" s="345" t="s">
        <v>7</v>
      </c>
      <c r="I2158" s="4" t="s">
        <v>99</v>
      </c>
      <c r="J2158" s="413" t="s">
        <v>1455</v>
      </c>
      <c r="K2158" s="282">
        <f t="shared" si="26"/>
        <v>9</v>
      </c>
      <c r="L2158" s="278">
        <f t="shared" si="27"/>
        <v>2022</v>
      </c>
      <c r="M2158" s="282">
        <f t="shared" ca="1" si="25"/>
        <v>20</v>
      </c>
      <c r="N2158" s="282">
        <f>MONTH(Таблица10[[#This Row],[Дата погрузки]])</f>
        <v>9</v>
      </c>
      <c r="O2158" s="278" t="str">
        <f>Таблица10[[#This Row],[плательщик ЖД тариф]]</f>
        <v>ТрансКонтейнер</v>
      </c>
      <c r="P2158" s="278"/>
      <c r="Q2158" s="278"/>
      <c r="R2158" s="278"/>
      <c r="S2158" s="278"/>
      <c r="T2158" s="278"/>
      <c r="U2158" s="278"/>
      <c r="V2158" s="278"/>
      <c r="W2158" s="278"/>
      <c r="X2158" s="278"/>
      <c r="Y2158" s="278"/>
      <c r="Z2158" s="278"/>
    </row>
    <row r="2159" spans="1:26" ht="13.2">
      <c r="A2159" s="413" t="s">
        <v>3715</v>
      </c>
      <c r="B2159" s="346">
        <v>44813</v>
      </c>
      <c r="C2159" s="329" t="s">
        <v>3805</v>
      </c>
      <c r="D2159" s="342">
        <v>40</v>
      </c>
      <c r="E2159" s="345" t="s">
        <v>3287</v>
      </c>
      <c r="F2159" s="344" t="s">
        <v>3332</v>
      </c>
      <c r="G2159" s="281"/>
      <c r="H2159" s="345" t="s">
        <v>7</v>
      </c>
      <c r="I2159" s="4" t="s">
        <v>99</v>
      </c>
      <c r="J2159" s="413" t="s">
        <v>2512</v>
      </c>
      <c r="K2159" s="282">
        <f t="shared" si="26"/>
        <v>9</v>
      </c>
      <c r="L2159" s="278">
        <f t="shared" si="27"/>
        <v>2022</v>
      </c>
      <c r="M2159" s="282">
        <f t="shared" ca="1" si="25"/>
        <v>19</v>
      </c>
      <c r="N2159" s="282">
        <f>MONTH(Таблица10[[#This Row],[Дата погрузки]])</f>
        <v>9</v>
      </c>
      <c r="O2159" s="278" t="str">
        <f>Таблица10[[#This Row],[плательщик ЖД тариф]]</f>
        <v>ТрансКонтейнер</v>
      </c>
      <c r="P2159" s="278"/>
      <c r="Q2159" s="278"/>
      <c r="R2159" s="278"/>
      <c r="S2159" s="278"/>
      <c r="T2159" s="278"/>
      <c r="U2159" s="278"/>
      <c r="V2159" s="278"/>
      <c r="W2159" s="278"/>
      <c r="X2159" s="278"/>
      <c r="Y2159" s="278"/>
      <c r="Z2159" s="278"/>
    </row>
    <row r="2160" spans="1:26" ht="13.2">
      <c r="A2160" s="413" t="s">
        <v>3715</v>
      </c>
      <c r="B2160" s="346">
        <v>44813</v>
      </c>
      <c r="C2160" s="319" t="s">
        <v>3806</v>
      </c>
      <c r="D2160" s="342">
        <v>40</v>
      </c>
      <c r="E2160" s="345" t="s">
        <v>3287</v>
      </c>
      <c r="F2160" s="344" t="s">
        <v>3282</v>
      </c>
      <c r="G2160" s="281"/>
      <c r="H2160" s="345" t="s">
        <v>7</v>
      </c>
      <c r="I2160" s="4" t="s">
        <v>99</v>
      </c>
      <c r="J2160" s="413" t="s">
        <v>2512</v>
      </c>
      <c r="K2160" s="282">
        <f t="shared" si="26"/>
        <v>9</v>
      </c>
      <c r="L2160" s="278">
        <f t="shared" si="27"/>
        <v>2022</v>
      </c>
      <c r="M2160" s="282">
        <f t="shared" ca="1" si="25"/>
        <v>19</v>
      </c>
      <c r="N2160" s="282">
        <f>MONTH(Таблица10[[#This Row],[Дата погрузки]])</f>
        <v>9</v>
      </c>
      <c r="O2160" s="278" t="str">
        <f>Таблица10[[#This Row],[плательщик ЖД тариф]]</f>
        <v>ТрансКонтейнер</v>
      </c>
      <c r="P2160" s="278"/>
      <c r="Q2160" s="278"/>
      <c r="R2160" s="278"/>
      <c r="S2160" s="278"/>
      <c r="T2160" s="278"/>
      <c r="U2160" s="278"/>
      <c r="V2160" s="278"/>
      <c r="W2160" s="278"/>
      <c r="X2160" s="278"/>
      <c r="Y2160" s="278"/>
      <c r="Z2160" s="278"/>
    </row>
    <row r="2161" spans="1:26" ht="13.2">
      <c r="A2161" s="413" t="s">
        <v>3715</v>
      </c>
      <c r="B2161" s="346">
        <v>44816</v>
      </c>
      <c r="C2161" s="315" t="s">
        <v>3807</v>
      </c>
      <c r="D2161" s="342">
        <v>40</v>
      </c>
      <c r="E2161" s="345" t="s">
        <v>3287</v>
      </c>
      <c r="F2161" s="344" t="s">
        <v>3332</v>
      </c>
      <c r="G2161" s="281"/>
      <c r="H2161" s="345" t="s">
        <v>7</v>
      </c>
      <c r="I2161" s="4" t="s">
        <v>99</v>
      </c>
      <c r="J2161" s="413" t="s">
        <v>1455</v>
      </c>
      <c r="K2161" s="282">
        <f t="shared" si="26"/>
        <v>9</v>
      </c>
      <c r="L2161" s="278">
        <f t="shared" si="27"/>
        <v>2022</v>
      </c>
      <c r="M2161" s="282">
        <f t="shared" ca="1" si="25"/>
        <v>16</v>
      </c>
      <c r="N2161" s="282">
        <f>MONTH(Таблица10[[#This Row],[Дата погрузки]])</f>
        <v>9</v>
      </c>
      <c r="O2161" s="278" t="str">
        <f>Таблица10[[#This Row],[плательщик ЖД тариф]]</f>
        <v>ТрансКонтейнер</v>
      </c>
      <c r="P2161" s="278"/>
      <c r="Q2161" s="278"/>
      <c r="R2161" s="278"/>
      <c r="S2161" s="278"/>
      <c r="T2161" s="278"/>
      <c r="U2161" s="278"/>
      <c r="V2161" s="278"/>
      <c r="W2161" s="278"/>
      <c r="X2161" s="278"/>
      <c r="Y2161" s="278"/>
      <c r="Z2161" s="278"/>
    </row>
    <row r="2162" spans="1:26" ht="13.2">
      <c r="A2162" s="413" t="s">
        <v>3715</v>
      </c>
      <c r="B2162" s="346">
        <v>44816</v>
      </c>
      <c r="C2162" s="345" t="s">
        <v>3808</v>
      </c>
      <c r="D2162" s="342">
        <v>40</v>
      </c>
      <c r="E2162" s="345" t="s">
        <v>3287</v>
      </c>
      <c r="F2162" s="344" t="s">
        <v>3282</v>
      </c>
      <c r="G2162" s="281"/>
      <c r="H2162" s="345" t="s">
        <v>7</v>
      </c>
      <c r="I2162" s="4" t="s">
        <v>99</v>
      </c>
      <c r="J2162" s="413" t="s">
        <v>1455</v>
      </c>
      <c r="K2162" s="282">
        <f t="shared" si="26"/>
        <v>9</v>
      </c>
      <c r="L2162" s="278">
        <f t="shared" si="27"/>
        <v>2022</v>
      </c>
      <c r="M2162" s="282">
        <f t="shared" ca="1" si="25"/>
        <v>16</v>
      </c>
      <c r="N2162" s="282">
        <f>MONTH(Таблица10[[#This Row],[Дата погрузки]])</f>
        <v>9</v>
      </c>
      <c r="O2162" s="278" t="str">
        <f>Таблица10[[#This Row],[плательщик ЖД тариф]]</f>
        <v>ТрансКонтейнер</v>
      </c>
      <c r="P2162" s="278"/>
      <c r="Q2162" s="278"/>
      <c r="R2162" s="278"/>
      <c r="S2162" s="278"/>
      <c r="T2162" s="278"/>
      <c r="U2162" s="278"/>
      <c r="V2162" s="278"/>
      <c r="W2162" s="278"/>
      <c r="X2162" s="278"/>
      <c r="Y2162" s="278"/>
      <c r="Z2162" s="278"/>
    </row>
    <row r="2163" spans="1:26" ht="13.2">
      <c r="A2163" s="413" t="s">
        <v>3715</v>
      </c>
      <c r="B2163" s="346">
        <v>44816</v>
      </c>
      <c r="C2163" s="345" t="s">
        <v>3809</v>
      </c>
      <c r="D2163" s="342">
        <v>40</v>
      </c>
      <c r="E2163" s="345" t="s">
        <v>3287</v>
      </c>
      <c r="F2163" s="344" t="s">
        <v>3282</v>
      </c>
      <c r="G2163" s="281"/>
      <c r="H2163" s="345" t="s">
        <v>7</v>
      </c>
      <c r="I2163" s="4" t="s">
        <v>99</v>
      </c>
      <c r="J2163" s="413" t="s">
        <v>1455</v>
      </c>
      <c r="K2163" s="282">
        <f t="shared" si="26"/>
        <v>9</v>
      </c>
      <c r="L2163" s="278">
        <f t="shared" si="27"/>
        <v>2022</v>
      </c>
      <c r="M2163" s="282">
        <f t="shared" ref="M2163:M2166" ca="1" si="28">IF(B2163&gt;TODAY(),"",IF(G2163="",TODAY()-B2163,G2163-B2163))</f>
        <v>16</v>
      </c>
      <c r="N2163" s="282">
        <f>MONTH(Таблица10[[#This Row],[Дата погрузки]])</f>
        <v>9</v>
      </c>
      <c r="O2163" s="278" t="str">
        <f>Таблица10[[#This Row],[плательщик ЖД тариф]]</f>
        <v>ТрансКонтейнер</v>
      </c>
      <c r="P2163" s="278"/>
      <c r="Q2163" s="278"/>
      <c r="R2163" s="278"/>
      <c r="S2163" s="278"/>
      <c r="T2163" s="278"/>
      <c r="U2163" s="278"/>
      <c r="V2163" s="278"/>
      <c r="W2163" s="278"/>
      <c r="X2163" s="278"/>
      <c r="Y2163" s="278"/>
      <c r="Z2163" s="278"/>
    </row>
    <row r="2164" spans="1:26" ht="13.2">
      <c r="A2164" s="413" t="s">
        <v>3715</v>
      </c>
      <c r="B2164" s="346">
        <v>44817</v>
      </c>
      <c r="C2164" s="345"/>
      <c r="D2164" s="342">
        <v>40</v>
      </c>
      <c r="E2164" s="355" t="s">
        <v>1568</v>
      </c>
      <c r="F2164" s="344" t="s">
        <v>3332</v>
      </c>
      <c r="G2164" s="281"/>
      <c r="H2164" s="345" t="s">
        <v>7</v>
      </c>
      <c r="I2164" s="4" t="s">
        <v>99</v>
      </c>
      <c r="J2164" s="413" t="s">
        <v>2512</v>
      </c>
      <c r="K2164" s="282">
        <f t="shared" si="26"/>
        <v>9</v>
      </c>
      <c r="L2164" s="278">
        <f t="shared" si="27"/>
        <v>2022</v>
      </c>
      <c r="M2164" s="282">
        <f t="shared" ca="1" si="28"/>
        <v>15</v>
      </c>
      <c r="N2164" s="282">
        <f>MONTH(Таблица10[[#This Row],[Дата погрузки]])</f>
        <v>9</v>
      </c>
      <c r="O2164" s="278" t="str">
        <f>Таблица10[[#This Row],[плательщик ЖД тариф]]</f>
        <v>ТрансКонтейнер</v>
      </c>
      <c r="P2164" s="278"/>
      <c r="Q2164" s="278"/>
      <c r="R2164" s="278"/>
      <c r="S2164" s="278"/>
      <c r="T2164" s="278"/>
      <c r="U2164" s="278"/>
      <c r="V2164" s="278"/>
      <c r="W2164" s="278"/>
      <c r="X2164" s="278"/>
      <c r="Y2164" s="278"/>
      <c r="Z2164" s="278"/>
    </row>
    <row r="2165" spans="1:26" ht="13.2">
      <c r="A2165" s="413" t="s">
        <v>3715</v>
      </c>
      <c r="B2165" s="346">
        <v>44817</v>
      </c>
      <c r="C2165" s="345"/>
      <c r="D2165" s="342">
        <v>40</v>
      </c>
      <c r="E2165" s="355" t="s">
        <v>1568</v>
      </c>
      <c r="F2165" s="344" t="s">
        <v>3282</v>
      </c>
      <c r="G2165" s="281"/>
      <c r="H2165" s="345" t="s">
        <v>7</v>
      </c>
      <c r="I2165" s="4" t="s">
        <v>99</v>
      </c>
      <c r="J2165" s="413" t="s">
        <v>2512</v>
      </c>
      <c r="K2165" s="282">
        <f t="shared" si="26"/>
        <v>9</v>
      </c>
      <c r="L2165" s="278">
        <f t="shared" si="27"/>
        <v>2022</v>
      </c>
      <c r="M2165" s="282">
        <f t="shared" ca="1" si="28"/>
        <v>15</v>
      </c>
      <c r="N2165" s="282">
        <f>MONTH(Таблица10[[#This Row],[Дата погрузки]])</f>
        <v>9</v>
      </c>
      <c r="O2165" s="278" t="str">
        <f>Таблица10[[#This Row],[плательщик ЖД тариф]]</f>
        <v>ТрансКонтейнер</v>
      </c>
      <c r="P2165" s="278"/>
      <c r="Q2165" s="278"/>
      <c r="R2165" s="278"/>
      <c r="S2165" s="278"/>
      <c r="T2165" s="278"/>
      <c r="U2165" s="278"/>
      <c r="V2165" s="278"/>
      <c r="W2165" s="278"/>
      <c r="X2165" s="278"/>
      <c r="Y2165" s="278"/>
      <c r="Z2165" s="278"/>
    </row>
    <row r="2166" spans="1:26" ht="13.2">
      <c r="A2166" s="413" t="s">
        <v>3715</v>
      </c>
      <c r="B2166" s="346">
        <v>44817</v>
      </c>
      <c r="C2166" s="345"/>
      <c r="D2166" s="342">
        <v>40</v>
      </c>
      <c r="E2166" s="355" t="s">
        <v>1568</v>
      </c>
      <c r="F2166" s="344" t="s">
        <v>3282</v>
      </c>
      <c r="G2166" s="281"/>
      <c r="H2166" s="345" t="s">
        <v>7</v>
      </c>
      <c r="I2166" s="4" t="s">
        <v>99</v>
      </c>
      <c r="J2166" s="413" t="s">
        <v>2512</v>
      </c>
      <c r="K2166" s="282">
        <f t="shared" si="26"/>
        <v>9</v>
      </c>
      <c r="L2166" s="278">
        <f t="shared" si="27"/>
        <v>2022</v>
      </c>
      <c r="M2166" s="282">
        <f t="shared" ca="1" si="28"/>
        <v>15</v>
      </c>
      <c r="N2166" s="282">
        <f>MONTH(Таблица10[[#This Row],[Дата погрузки]])</f>
        <v>9</v>
      </c>
      <c r="O2166" s="278" t="str">
        <f>Таблица10[[#This Row],[плательщик ЖД тариф]]</f>
        <v>ТрансКонтейнер</v>
      </c>
      <c r="P2166" s="278"/>
      <c r="Q2166" s="278"/>
      <c r="R2166" s="278"/>
      <c r="S2166" s="278"/>
      <c r="T2166" s="278"/>
      <c r="U2166" s="278"/>
      <c r="V2166" s="278"/>
      <c r="W2166" s="278"/>
      <c r="X2166" s="278"/>
      <c r="Y2166" s="278"/>
      <c r="Z2166" s="278"/>
    </row>
    <row r="2167" spans="1:26" ht="13.2">
      <c r="A2167" s="278"/>
      <c r="B2167" s="281"/>
      <c r="C2167" s="278"/>
      <c r="D2167" s="278"/>
      <c r="E2167" s="278"/>
      <c r="F2167" s="280"/>
      <c r="G2167" s="281"/>
      <c r="H2167" s="278"/>
      <c r="I2167" s="278"/>
      <c r="J2167" s="278"/>
      <c r="K2167" s="282"/>
      <c r="L2167" s="282"/>
      <c r="M2167" s="282"/>
      <c r="N2167" s="282"/>
      <c r="O2167" s="278"/>
      <c r="P2167" s="278"/>
      <c r="Q2167" s="278"/>
      <c r="R2167" s="278"/>
      <c r="S2167" s="278"/>
      <c r="T2167" s="278"/>
      <c r="U2167" s="278"/>
      <c r="V2167" s="278"/>
      <c r="W2167" s="278"/>
      <c r="X2167" s="278"/>
      <c r="Y2167" s="278"/>
      <c r="Z2167" s="278"/>
    </row>
    <row r="2168" spans="1:26" ht="13.2">
      <c r="A2168" s="278"/>
      <c r="B2168" s="281"/>
      <c r="C2168" s="278"/>
      <c r="D2168" s="278"/>
      <c r="E2168" s="278"/>
      <c r="F2168" s="280"/>
      <c r="G2168" s="281"/>
      <c r="H2168" s="278"/>
      <c r="I2168" s="278"/>
      <c r="J2168" s="278"/>
      <c r="K2168" s="282"/>
      <c r="L2168" s="282"/>
      <c r="M2168" s="282"/>
      <c r="N2168" s="282"/>
      <c r="O2168" s="278"/>
      <c r="P2168" s="278"/>
      <c r="Q2168" s="278"/>
      <c r="R2168" s="278"/>
      <c r="S2168" s="278"/>
      <c r="T2168" s="278"/>
      <c r="U2168" s="278"/>
      <c r="V2168" s="278"/>
      <c r="W2168" s="278"/>
      <c r="X2168" s="278"/>
      <c r="Y2168" s="278"/>
      <c r="Z2168" s="278"/>
    </row>
    <row r="2169" spans="1:26" ht="13.2">
      <c r="A2169" s="278"/>
      <c r="B2169" s="281"/>
      <c r="C2169" s="278"/>
      <c r="D2169" s="278"/>
      <c r="E2169" s="278"/>
      <c r="F2169" s="280"/>
      <c r="G2169" s="281"/>
      <c r="H2169" s="278"/>
      <c r="I2169" s="278"/>
      <c r="J2169" s="278"/>
      <c r="K2169" s="282"/>
      <c r="L2169" s="282"/>
      <c r="M2169" s="282"/>
      <c r="N2169" s="282"/>
      <c r="O2169" s="278"/>
      <c r="P2169" s="278"/>
      <c r="Q2169" s="278"/>
      <c r="R2169" s="278"/>
      <c r="S2169" s="278"/>
      <c r="T2169" s="278"/>
      <c r="U2169" s="278"/>
      <c r="V2169" s="278"/>
      <c r="W2169" s="278"/>
      <c r="X2169" s="278"/>
      <c r="Y2169" s="278"/>
      <c r="Z2169" s="278"/>
    </row>
    <row r="2170" spans="1:26" ht="13.2">
      <c r="A2170" s="278"/>
      <c r="B2170" s="281"/>
      <c r="C2170" s="278"/>
      <c r="D2170" s="278"/>
      <c r="E2170" s="278"/>
      <c r="F2170" s="280"/>
      <c r="G2170" s="281"/>
      <c r="H2170" s="278"/>
      <c r="I2170" s="278"/>
      <c r="J2170" s="278"/>
      <c r="K2170" s="282"/>
      <c r="L2170" s="282"/>
      <c r="M2170" s="282"/>
      <c r="N2170" s="282"/>
      <c r="O2170" s="278"/>
      <c r="P2170" s="278"/>
      <c r="Q2170" s="278"/>
      <c r="R2170" s="278"/>
      <c r="S2170" s="278"/>
      <c r="T2170" s="278"/>
      <c r="U2170" s="278"/>
      <c r="V2170" s="278"/>
      <c r="W2170" s="278"/>
      <c r="X2170" s="278"/>
      <c r="Y2170" s="278"/>
      <c r="Z2170" s="278"/>
    </row>
    <row r="2171" spans="1:26" ht="13.2">
      <c r="A2171" s="278"/>
      <c r="B2171" s="281"/>
      <c r="C2171" s="278"/>
      <c r="D2171" s="278"/>
      <c r="E2171" s="278"/>
      <c r="F2171" s="280"/>
      <c r="G2171" s="281"/>
      <c r="H2171" s="278"/>
      <c r="I2171" s="278"/>
      <c r="J2171" s="278"/>
      <c r="K2171" s="282"/>
      <c r="L2171" s="282"/>
      <c r="M2171" s="282"/>
      <c r="N2171" s="282"/>
      <c r="O2171" s="278"/>
      <c r="P2171" s="278"/>
      <c r="Q2171" s="278"/>
      <c r="R2171" s="278"/>
      <c r="S2171" s="278"/>
      <c r="T2171" s="278"/>
      <c r="U2171" s="278"/>
      <c r="V2171" s="278"/>
      <c r="W2171" s="278"/>
      <c r="X2171" s="278"/>
      <c r="Y2171" s="278"/>
      <c r="Z2171" s="278"/>
    </row>
    <row r="2172" spans="1:26" ht="13.2">
      <c r="A2172" s="278"/>
      <c r="B2172" s="281"/>
      <c r="C2172" s="278"/>
      <c r="D2172" s="278"/>
      <c r="E2172" s="278"/>
      <c r="F2172" s="280"/>
      <c r="G2172" s="281"/>
      <c r="H2172" s="278"/>
      <c r="I2172" s="278"/>
      <c r="J2172" s="278"/>
      <c r="K2172" s="282"/>
      <c r="L2172" s="282"/>
      <c r="M2172" s="282"/>
      <c r="N2172" s="282"/>
      <c r="O2172" s="278"/>
      <c r="P2172" s="278"/>
      <c r="Q2172" s="278"/>
      <c r="R2172" s="278"/>
      <c r="S2172" s="278"/>
      <c r="T2172" s="278"/>
      <c r="U2172" s="278"/>
      <c r="V2172" s="278"/>
      <c r="W2172" s="278"/>
      <c r="X2172" s="278"/>
      <c r="Y2172" s="278"/>
      <c r="Z2172" s="278"/>
    </row>
    <row r="2173" spans="1:26" ht="13.2">
      <c r="A2173" s="278"/>
      <c r="B2173" s="281"/>
      <c r="C2173" s="278"/>
      <c r="D2173" s="278"/>
      <c r="E2173" s="278"/>
      <c r="F2173" s="280"/>
      <c r="G2173" s="281"/>
      <c r="H2173" s="278"/>
      <c r="I2173" s="278"/>
      <c r="J2173" s="278"/>
      <c r="K2173" s="282"/>
      <c r="L2173" s="282"/>
      <c r="M2173" s="282"/>
      <c r="N2173" s="282"/>
      <c r="O2173" s="278"/>
      <c r="P2173" s="278"/>
      <c r="Q2173" s="278"/>
      <c r="R2173" s="278"/>
      <c r="S2173" s="278"/>
      <c r="T2173" s="278"/>
      <c r="U2173" s="278"/>
      <c r="V2173" s="278"/>
      <c r="W2173" s="278"/>
      <c r="X2173" s="278"/>
      <c r="Y2173" s="278"/>
      <c r="Z2173" s="278"/>
    </row>
    <row r="2174" spans="1:26" ht="13.2">
      <c r="A2174" s="278"/>
      <c r="B2174" s="281"/>
      <c r="C2174" s="278"/>
      <c r="D2174" s="278"/>
      <c r="E2174" s="278"/>
      <c r="F2174" s="280"/>
      <c r="G2174" s="281"/>
      <c r="H2174" s="278"/>
      <c r="I2174" s="278"/>
      <c r="J2174" s="278"/>
      <c r="K2174" s="282"/>
      <c r="L2174" s="282"/>
      <c r="M2174" s="282"/>
      <c r="N2174" s="282"/>
      <c r="O2174" s="278"/>
      <c r="P2174" s="278"/>
      <c r="Q2174" s="278"/>
      <c r="R2174" s="278"/>
      <c r="S2174" s="278"/>
      <c r="T2174" s="278"/>
      <c r="U2174" s="278"/>
      <c r="V2174" s="278"/>
      <c r="W2174" s="278"/>
      <c r="X2174" s="278"/>
      <c r="Y2174" s="278"/>
      <c r="Z2174" s="278"/>
    </row>
    <row r="2175" spans="1:26" ht="13.2">
      <c r="A2175" s="278"/>
      <c r="B2175" s="281"/>
      <c r="C2175" s="278"/>
      <c r="D2175" s="278"/>
      <c r="E2175" s="278"/>
      <c r="F2175" s="280"/>
      <c r="G2175" s="281"/>
      <c r="H2175" s="278"/>
      <c r="I2175" s="278"/>
      <c r="J2175" s="278"/>
      <c r="K2175" s="282"/>
      <c r="L2175" s="282"/>
      <c r="M2175" s="282"/>
      <c r="N2175" s="282"/>
      <c r="O2175" s="278"/>
      <c r="P2175" s="278"/>
      <c r="Q2175" s="278"/>
      <c r="R2175" s="278"/>
      <c r="S2175" s="278"/>
      <c r="T2175" s="278"/>
      <c r="U2175" s="278"/>
      <c r="V2175" s="278"/>
      <c r="W2175" s="278"/>
      <c r="X2175" s="278"/>
      <c r="Y2175" s="278"/>
      <c r="Z2175" s="278"/>
    </row>
    <row r="2176" spans="1:26" ht="13.2">
      <c r="A2176" s="278"/>
      <c r="B2176" s="281"/>
      <c r="C2176" s="278"/>
      <c r="D2176" s="278"/>
      <c r="E2176" s="278"/>
      <c r="F2176" s="280"/>
      <c r="G2176" s="281"/>
      <c r="H2176" s="278"/>
      <c r="I2176" s="278"/>
      <c r="J2176" s="278"/>
      <c r="K2176" s="282"/>
      <c r="L2176" s="282"/>
      <c r="M2176" s="282"/>
      <c r="N2176" s="282"/>
      <c r="O2176" s="278"/>
      <c r="P2176" s="278"/>
      <c r="Q2176" s="278"/>
      <c r="R2176" s="278"/>
      <c r="S2176" s="278"/>
      <c r="T2176" s="278"/>
      <c r="U2176" s="278"/>
      <c r="V2176" s="278"/>
      <c r="W2176" s="278"/>
      <c r="X2176" s="278"/>
      <c r="Y2176" s="278"/>
      <c r="Z2176" s="278"/>
    </row>
    <row r="2177" spans="1:26" ht="13.2">
      <c r="A2177" s="278"/>
      <c r="B2177" s="281"/>
      <c r="C2177" s="278"/>
      <c r="D2177" s="278"/>
      <c r="E2177" s="278"/>
      <c r="F2177" s="280"/>
      <c r="G2177" s="281"/>
      <c r="H2177" s="278"/>
      <c r="I2177" s="278"/>
      <c r="J2177" s="278"/>
      <c r="K2177" s="282"/>
      <c r="L2177" s="282"/>
      <c r="M2177" s="282"/>
      <c r="N2177" s="282"/>
      <c r="O2177" s="278"/>
      <c r="P2177" s="278"/>
      <c r="Q2177" s="278"/>
      <c r="R2177" s="278"/>
      <c r="S2177" s="278"/>
      <c r="T2177" s="278"/>
      <c r="U2177" s="278"/>
      <c r="V2177" s="278"/>
      <c r="W2177" s="278"/>
      <c r="X2177" s="278"/>
      <c r="Y2177" s="278"/>
      <c r="Z2177" s="278"/>
    </row>
    <row r="2178" spans="1:26" ht="13.2">
      <c r="A2178" s="278"/>
      <c r="B2178" s="281"/>
      <c r="C2178" s="278"/>
      <c r="D2178" s="278"/>
      <c r="E2178" s="278"/>
      <c r="F2178" s="280"/>
      <c r="G2178" s="281"/>
      <c r="H2178" s="278"/>
      <c r="I2178" s="278"/>
      <c r="J2178" s="278"/>
      <c r="K2178" s="282"/>
      <c r="L2178" s="282"/>
      <c r="M2178" s="282"/>
      <c r="N2178" s="282"/>
      <c r="O2178" s="278"/>
      <c r="P2178" s="278"/>
      <c r="Q2178" s="278"/>
      <c r="R2178" s="278"/>
      <c r="S2178" s="278"/>
      <c r="T2178" s="278"/>
      <c r="U2178" s="278"/>
      <c r="V2178" s="278"/>
      <c r="W2178" s="278"/>
      <c r="X2178" s="278"/>
      <c r="Y2178" s="278"/>
      <c r="Z2178" s="278"/>
    </row>
    <row r="2179" spans="1:26" ht="13.2">
      <c r="A2179" s="278"/>
      <c r="B2179" s="281"/>
      <c r="C2179" s="278"/>
      <c r="D2179" s="278"/>
      <c r="E2179" s="278"/>
      <c r="F2179" s="280"/>
      <c r="G2179" s="281"/>
      <c r="H2179" s="278"/>
      <c r="I2179" s="278"/>
      <c r="J2179" s="278"/>
      <c r="K2179" s="282"/>
      <c r="L2179" s="282"/>
      <c r="M2179" s="282"/>
      <c r="N2179" s="282"/>
      <c r="O2179" s="278"/>
      <c r="P2179" s="278"/>
      <c r="Q2179" s="278"/>
      <c r="R2179" s="278"/>
      <c r="S2179" s="278"/>
      <c r="T2179" s="278"/>
      <c r="U2179" s="278"/>
      <c r="V2179" s="278"/>
      <c r="W2179" s="278"/>
      <c r="X2179" s="278"/>
      <c r="Y2179" s="278"/>
      <c r="Z2179" s="278"/>
    </row>
    <row r="2180" spans="1:26" ht="13.2">
      <c r="A2180" s="278"/>
      <c r="B2180" s="281"/>
      <c r="C2180" s="278"/>
      <c r="D2180" s="278"/>
      <c r="E2180" s="278"/>
      <c r="F2180" s="280"/>
      <c r="G2180" s="281"/>
      <c r="H2180" s="278"/>
      <c r="I2180" s="278"/>
      <c r="J2180" s="278"/>
      <c r="K2180" s="282"/>
      <c r="L2180" s="282"/>
      <c r="M2180" s="282"/>
      <c r="N2180" s="282"/>
      <c r="O2180" s="278"/>
      <c r="P2180" s="278"/>
      <c r="Q2180" s="278"/>
      <c r="R2180" s="278"/>
      <c r="S2180" s="278"/>
      <c r="T2180" s="278"/>
      <c r="U2180" s="278"/>
      <c r="V2180" s="278"/>
      <c r="W2180" s="278"/>
      <c r="X2180" s="278"/>
      <c r="Y2180" s="278"/>
      <c r="Z2180" s="278"/>
    </row>
    <row r="2181" spans="1:26" ht="13.2">
      <c r="A2181" s="278"/>
      <c r="B2181" s="281"/>
      <c r="C2181" s="278"/>
      <c r="D2181" s="278"/>
      <c r="E2181" s="278"/>
      <c r="F2181" s="280"/>
      <c r="G2181" s="281"/>
      <c r="H2181" s="278"/>
      <c r="I2181" s="278"/>
      <c r="J2181" s="278"/>
      <c r="K2181" s="282"/>
      <c r="L2181" s="282"/>
      <c r="M2181" s="282"/>
      <c r="N2181" s="282"/>
      <c r="O2181" s="278"/>
      <c r="P2181" s="278"/>
      <c r="Q2181" s="278"/>
      <c r="R2181" s="278"/>
      <c r="S2181" s="278"/>
      <c r="T2181" s="278"/>
      <c r="U2181" s="278"/>
      <c r="V2181" s="278"/>
      <c r="W2181" s="278"/>
      <c r="X2181" s="278"/>
      <c r="Y2181" s="278"/>
      <c r="Z2181" s="278"/>
    </row>
    <row r="2182" spans="1:26" ht="13.2">
      <c r="A2182" s="278"/>
      <c r="B2182" s="281"/>
      <c r="C2182" s="278"/>
      <c r="D2182" s="278"/>
      <c r="E2182" s="278"/>
      <c r="F2182" s="280"/>
      <c r="G2182" s="281"/>
      <c r="H2182" s="278"/>
      <c r="I2182" s="278"/>
      <c r="J2182" s="278"/>
      <c r="K2182" s="282"/>
      <c r="L2182" s="282"/>
      <c r="M2182" s="282"/>
      <c r="N2182" s="282"/>
      <c r="O2182" s="278"/>
      <c r="P2182" s="278"/>
      <c r="Q2182" s="278"/>
      <c r="R2182" s="278"/>
      <c r="S2182" s="278"/>
      <c r="T2182" s="278"/>
      <c r="U2182" s="278"/>
      <c r="V2182" s="278"/>
      <c r="W2182" s="278"/>
      <c r="X2182" s="278"/>
      <c r="Y2182" s="278"/>
      <c r="Z2182" s="278"/>
    </row>
    <row r="2183" spans="1:26" ht="13.2">
      <c r="A2183" s="278"/>
      <c r="B2183" s="281"/>
      <c r="C2183" s="278"/>
      <c r="D2183" s="278"/>
      <c r="E2183" s="278"/>
      <c r="F2183" s="280"/>
      <c r="G2183" s="281"/>
      <c r="H2183" s="278"/>
      <c r="I2183" s="278"/>
      <c r="J2183" s="278"/>
      <c r="K2183" s="282"/>
      <c r="L2183" s="282"/>
      <c r="M2183" s="282"/>
      <c r="N2183" s="282"/>
      <c r="O2183" s="278"/>
      <c r="P2183" s="278"/>
      <c r="Q2183" s="278"/>
      <c r="R2183" s="278"/>
      <c r="S2183" s="278"/>
      <c r="T2183" s="278"/>
      <c r="U2183" s="278"/>
      <c r="V2183" s="278"/>
      <c r="W2183" s="278"/>
      <c r="X2183" s="278"/>
      <c r="Y2183" s="278"/>
      <c r="Z2183" s="278"/>
    </row>
    <row r="2184" spans="1:26" ht="13.2">
      <c r="A2184" s="278"/>
      <c r="B2184" s="281"/>
      <c r="C2184" s="278"/>
      <c r="D2184" s="278"/>
      <c r="E2184" s="278"/>
      <c r="F2184" s="280"/>
      <c r="G2184" s="281"/>
      <c r="H2184" s="278"/>
      <c r="I2184" s="278"/>
      <c r="J2184" s="278"/>
      <c r="K2184" s="282"/>
      <c r="L2184" s="282"/>
      <c r="M2184" s="282"/>
      <c r="N2184" s="282"/>
      <c r="O2184" s="278"/>
      <c r="P2184" s="278"/>
      <c r="Q2184" s="278"/>
      <c r="R2184" s="278"/>
      <c r="S2184" s="278"/>
      <c r="T2184" s="278"/>
      <c r="U2184" s="278"/>
      <c r="V2184" s="278"/>
      <c r="W2184" s="278"/>
      <c r="X2184" s="278"/>
      <c r="Y2184" s="278"/>
      <c r="Z2184" s="278"/>
    </row>
    <row r="2185" spans="1:26" ht="13.2">
      <c r="A2185" s="278"/>
      <c r="B2185" s="281"/>
      <c r="C2185" s="278"/>
      <c r="D2185" s="278"/>
      <c r="E2185" s="278"/>
      <c r="F2185" s="280"/>
      <c r="G2185" s="281"/>
      <c r="H2185" s="278"/>
      <c r="I2185" s="278"/>
      <c r="J2185" s="278"/>
      <c r="K2185" s="282"/>
      <c r="L2185" s="282"/>
      <c r="M2185" s="282"/>
      <c r="N2185" s="282"/>
      <c r="O2185" s="278"/>
      <c r="P2185" s="278"/>
      <c r="Q2185" s="278"/>
      <c r="R2185" s="278"/>
      <c r="S2185" s="278"/>
      <c r="T2185" s="278"/>
      <c r="U2185" s="278"/>
      <c r="V2185" s="278"/>
      <c r="W2185" s="278"/>
      <c r="X2185" s="278"/>
      <c r="Y2185" s="278"/>
      <c r="Z2185" s="278"/>
    </row>
    <row r="2186" spans="1:26" ht="13.2">
      <c r="A2186" s="278"/>
      <c r="B2186" s="281"/>
      <c r="C2186" s="278"/>
      <c r="D2186" s="278"/>
      <c r="E2186" s="278"/>
      <c r="F2186" s="280"/>
      <c r="G2186" s="281"/>
      <c r="H2186" s="278"/>
      <c r="I2186" s="278"/>
      <c r="J2186" s="278"/>
      <c r="K2186" s="282"/>
      <c r="L2186" s="282"/>
      <c r="M2186" s="282"/>
      <c r="N2186" s="282"/>
      <c r="O2186" s="278"/>
      <c r="P2186" s="278"/>
      <c r="Q2186" s="278"/>
      <c r="R2186" s="278"/>
      <c r="S2186" s="278"/>
      <c r="T2186" s="278"/>
      <c r="U2186" s="278"/>
      <c r="V2186" s="278"/>
      <c r="W2186" s="278"/>
      <c r="X2186" s="278"/>
      <c r="Y2186" s="278"/>
      <c r="Z2186" s="278"/>
    </row>
    <row r="2187" spans="1:26" ht="13.2">
      <c r="A2187" s="278"/>
      <c r="B2187" s="281"/>
      <c r="C2187" s="278"/>
      <c r="D2187" s="278"/>
      <c r="E2187" s="278"/>
      <c r="F2187" s="280"/>
      <c r="G2187" s="281"/>
      <c r="H2187" s="278"/>
      <c r="I2187" s="278"/>
      <c r="J2187" s="278"/>
      <c r="K2187" s="282"/>
      <c r="L2187" s="282"/>
      <c r="M2187" s="282"/>
      <c r="N2187" s="282"/>
      <c r="O2187" s="278"/>
      <c r="P2187" s="278"/>
      <c r="Q2187" s="278"/>
      <c r="R2187" s="278"/>
      <c r="S2187" s="278"/>
      <c r="T2187" s="278"/>
      <c r="U2187" s="278"/>
      <c r="V2187" s="278"/>
      <c r="W2187" s="278"/>
      <c r="X2187" s="278"/>
      <c r="Y2187" s="278"/>
      <c r="Z2187" s="278"/>
    </row>
    <row r="2188" spans="1:26" ht="13.2">
      <c r="A2188" s="278"/>
      <c r="B2188" s="281"/>
      <c r="C2188" s="278"/>
      <c r="D2188" s="278"/>
      <c r="E2188" s="278"/>
      <c r="F2188" s="280"/>
      <c r="G2188" s="281"/>
      <c r="H2188" s="278"/>
      <c r="I2188" s="278"/>
      <c r="J2188" s="278"/>
      <c r="K2188" s="282"/>
      <c r="L2188" s="282"/>
      <c r="M2188" s="282"/>
      <c r="N2188" s="282"/>
      <c r="O2188" s="278"/>
      <c r="P2188" s="278"/>
      <c r="Q2188" s="278"/>
      <c r="R2188" s="278"/>
      <c r="S2188" s="278"/>
      <c r="T2188" s="278"/>
      <c r="U2188" s="278"/>
      <c r="V2188" s="278"/>
      <c r="W2188" s="278"/>
      <c r="X2188" s="278"/>
      <c r="Y2188" s="278"/>
      <c r="Z2188" s="278"/>
    </row>
    <row r="2189" spans="1:26" ht="13.2">
      <c r="A2189" s="278"/>
      <c r="B2189" s="281"/>
      <c r="C2189" s="278"/>
      <c r="D2189" s="278"/>
      <c r="E2189" s="278"/>
      <c r="F2189" s="280"/>
      <c r="G2189" s="281"/>
      <c r="H2189" s="278"/>
      <c r="I2189" s="278"/>
      <c r="J2189" s="278"/>
      <c r="K2189" s="282"/>
      <c r="L2189" s="282"/>
      <c r="M2189" s="282"/>
      <c r="N2189" s="282"/>
      <c r="O2189" s="278"/>
      <c r="P2189" s="278"/>
      <c r="Q2189" s="278"/>
      <c r="R2189" s="278"/>
      <c r="S2189" s="278"/>
      <c r="T2189" s="278"/>
      <c r="U2189" s="278"/>
      <c r="V2189" s="278"/>
      <c r="W2189" s="278"/>
      <c r="X2189" s="278"/>
      <c r="Y2189" s="278"/>
      <c r="Z2189" s="278"/>
    </row>
    <row r="2190" spans="1:26" ht="13.2">
      <c r="A2190" s="278"/>
      <c r="B2190" s="281"/>
      <c r="C2190" s="278"/>
      <c r="D2190" s="278"/>
      <c r="E2190" s="278"/>
      <c r="F2190" s="280"/>
      <c r="G2190" s="281"/>
      <c r="H2190" s="278"/>
      <c r="I2190" s="278"/>
      <c r="J2190" s="278"/>
      <c r="K2190" s="282"/>
      <c r="L2190" s="282"/>
      <c r="M2190" s="282"/>
      <c r="N2190" s="282"/>
      <c r="O2190" s="278"/>
      <c r="P2190" s="278"/>
      <c r="Q2190" s="278"/>
      <c r="R2190" s="278"/>
      <c r="S2190" s="278"/>
      <c r="T2190" s="278"/>
      <c r="U2190" s="278"/>
      <c r="V2190" s="278"/>
      <c r="W2190" s="278"/>
      <c r="X2190" s="278"/>
      <c r="Y2190" s="278"/>
      <c r="Z2190" s="278"/>
    </row>
    <row r="2191" spans="1:26" ht="13.2">
      <c r="A2191" s="278"/>
      <c r="B2191" s="281"/>
      <c r="C2191" s="278"/>
      <c r="D2191" s="278"/>
      <c r="E2191" s="278"/>
      <c r="F2191" s="280"/>
      <c r="G2191" s="281"/>
      <c r="H2191" s="278"/>
      <c r="I2191" s="278"/>
      <c r="J2191" s="278"/>
      <c r="K2191" s="282"/>
      <c r="L2191" s="282"/>
      <c r="M2191" s="282"/>
      <c r="N2191" s="282"/>
      <c r="O2191" s="278"/>
      <c r="P2191" s="278"/>
      <c r="Q2191" s="278"/>
      <c r="R2191" s="278"/>
      <c r="S2191" s="278"/>
      <c r="T2191" s="278"/>
      <c r="U2191" s="278"/>
      <c r="V2191" s="278"/>
      <c r="W2191" s="278"/>
      <c r="X2191" s="278"/>
      <c r="Y2191" s="278"/>
      <c r="Z2191" s="278"/>
    </row>
    <row r="2192" spans="1:26" ht="13.2">
      <c r="A2192" s="278"/>
      <c r="B2192" s="281"/>
      <c r="C2192" s="278"/>
      <c r="D2192" s="278"/>
      <c r="E2192" s="278"/>
      <c r="F2192" s="280"/>
      <c r="G2192" s="281"/>
      <c r="H2192" s="278"/>
      <c r="I2192" s="278"/>
      <c r="J2192" s="278"/>
      <c r="K2192" s="282"/>
      <c r="L2192" s="282"/>
      <c r="M2192" s="282"/>
      <c r="N2192" s="282"/>
      <c r="O2192" s="278"/>
      <c r="P2192" s="278"/>
      <c r="Q2192" s="278"/>
      <c r="R2192" s="278"/>
      <c r="S2192" s="278"/>
      <c r="T2192" s="278"/>
      <c r="U2192" s="278"/>
      <c r="V2192" s="278"/>
      <c r="W2192" s="278"/>
      <c r="X2192" s="278"/>
      <c r="Y2192" s="278"/>
      <c r="Z2192" s="278"/>
    </row>
    <row r="2193" spans="1:26" ht="13.2">
      <c r="A2193" s="278"/>
      <c r="B2193" s="281"/>
      <c r="C2193" s="278"/>
      <c r="D2193" s="278"/>
      <c r="E2193" s="278"/>
      <c r="F2193" s="280"/>
      <c r="G2193" s="281"/>
      <c r="H2193" s="278"/>
      <c r="I2193" s="278"/>
      <c r="J2193" s="278"/>
      <c r="K2193" s="282"/>
      <c r="L2193" s="282"/>
      <c r="M2193" s="282"/>
      <c r="N2193" s="282"/>
      <c r="O2193" s="278"/>
      <c r="P2193" s="278"/>
      <c r="Q2193" s="278"/>
      <c r="R2193" s="278"/>
      <c r="S2193" s="278"/>
      <c r="T2193" s="278"/>
      <c r="U2193" s="278"/>
      <c r="V2193" s="278"/>
      <c r="W2193" s="278"/>
      <c r="X2193" s="278"/>
      <c r="Y2193" s="278"/>
      <c r="Z2193" s="278"/>
    </row>
    <row r="2194" spans="1:26" ht="13.2">
      <c r="A2194" s="278"/>
      <c r="B2194" s="281"/>
      <c r="C2194" s="278"/>
      <c r="D2194" s="278"/>
      <c r="E2194" s="278"/>
      <c r="F2194" s="280"/>
      <c r="G2194" s="281"/>
      <c r="H2194" s="278"/>
      <c r="I2194" s="278"/>
      <c r="J2194" s="278"/>
      <c r="K2194" s="282"/>
      <c r="L2194" s="282"/>
      <c r="M2194" s="282"/>
      <c r="N2194" s="282"/>
      <c r="O2194" s="278"/>
      <c r="P2194" s="278"/>
      <c r="Q2194" s="278"/>
      <c r="R2194" s="278"/>
      <c r="S2194" s="278"/>
      <c r="T2194" s="278"/>
      <c r="U2194" s="278"/>
      <c r="V2194" s="278"/>
      <c r="W2194" s="278"/>
      <c r="X2194" s="278"/>
      <c r="Y2194" s="278"/>
      <c r="Z2194" s="278"/>
    </row>
    <row r="2195" spans="1:26" ht="13.2">
      <c r="A2195" s="278"/>
      <c r="B2195" s="281"/>
      <c r="C2195" s="278"/>
      <c r="D2195" s="278"/>
      <c r="E2195" s="278"/>
      <c r="F2195" s="280"/>
      <c r="G2195" s="281"/>
      <c r="H2195" s="278"/>
      <c r="I2195" s="278"/>
      <c r="J2195" s="278"/>
      <c r="K2195" s="282"/>
      <c r="L2195" s="282"/>
      <c r="M2195" s="282"/>
      <c r="N2195" s="282"/>
      <c r="O2195" s="278"/>
      <c r="P2195" s="278"/>
      <c r="Q2195" s="278"/>
      <c r="R2195" s="278"/>
      <c r="S2195" s="278"/>
      <c r="T2195" s="278"/>
      <c r="U2195" s="278"/>
      <c r="V2195" s="278"/>
      <c r="W2195" s="278"/>
      <c r="X2195" s="278"/>
      <c r="Y2195" s="278"/>
      <c r="Z2195" s="278"/>
    </row>
    <row r="2196" spans="1:26" ht="13.2">
      <c r="A2196" s="278"/>
      <c r="B2196" s="281"/>
      <c r="C2196" s="278"/>
      <c r="D2196" s="278"/>
      <c r="E2196" s="278"/>
      <c r="F2196" s="280"/>
      <c r="G2196" s="281"/>
      <c r="H2196" s="278"/>
      <c r="I2196" s="278"/>
      <c r="J2196" s="278"/>
      <c r="K2196" s="282"/>
      <c r="L2196" s="282"/>
      <c r="M2196" s="282"/>
      <c r="N2196" s="282"/>
      <c r="O2196" s="278"/>
      <c r="P2196" s="278"/>
      <c r="Q2196" s="278"/>
      <c r="R2196" s="278"/>
      <c r="S2196" s="278"/>
      <c r="T2196" s="278"/>
      <c r="U2196" s="278"/>
      <c r="V2196" s="278"/>
      <c r="W2196" s="278"/>
      <c r="X2196" s="278"/>
      <c r="Y2196" s="278"/>
      <c r="Z2196" s="278"/>
    </row>
    <row r="2197" spans="1:26" ht="13.2">
      <c r="A2197" s="278"/>
      <c r="B2197" s="281"/>
      <c r="C2197" s="278"/>
      <c r="D2197" s="278"/>
      <c r="E2197" s="278"/>
      <c r="F2197" s="280"/>
      <c r="G2197" s="281"/>
      <c r="H2197" s="278"/>
      <c r="I2197" s="278"/>
      <c r="J2197" s="278"/>
      <c r="K2197" s="282"/>
      <c r="L2197" s="282"/>
      <c r="M2197" s="282"/>
      <c r="N2197" s="282"/>
      <c r="O2197" s="278"/>
      <c r="P2197" s="278"/>
      <c r="Q2197" s="278"/>
      <c r="R2197" s="278"/>
      <c r="S2197" s="278"/>
      <c r="T2197" s="278"/>
      <c r="U2197" s="278"/>
      <c r="V2197" s="278"/>
      <c r="W2197" s="278"/>
      <c r="X2197" s="278"/>
      <c r="Y2197" s="278"/>
      <c r="Z2197" s="278"/>
    </row>
    <row r="2198" spans="1:26" ht="13.2">
      <c r="A2198" s="278"/>
      <c r="B2198" s="281"/>
      <c r="C2198" s="278"/>
      <c r="D2198" s="278"/>
      <c r="E2198" s="278"/>
      <c r="F2198" s="280"/>
      <c r="G2198" s="281"/>
      <c r="H2198" s="278"/>
      <c r="I2198" s="278"/>
      <c r="J2198" s="278"/>
      <c r="K2198" s="282"/>
      <c r="L2198" s="282"/>
      <c r="M2198" s="282"/>
      <c r="N2198" s="282"/>
      <c r="O2198" s="278"/>
      <c r="P2198" s="278"/>
      <c r="Q2198" s="278"/>
      <c r="R2198" s="278"/>
      <c r="S2198" s="278"/>
      <c r="T2198" s="278"/>
      <c r="U2198" s="278"/>
      <c r="V2198" s="278"/>
      <c r="W2198" s="278"/>
      <c r="X2198" s="278"/>
      <c r="Y2198" s="278"/>
      <c r="Z2198" s="278"/>
    </row>
    <row r="2199" spans="1:26" ht="13.2">
      <c r="A2199" s="278"/>
      <c r="B2199" s="281"/>
      <c r="C2199" s="278"/>
      <c r="D2199" s="278"/>
      <c r="E2199" s="278"/>
      <c r="F2199" s="280"/>
      <c r="G2199" s="281"/>
      <c r="H2199" s="278"/>
      <c r="I2199" s="278"/>
      <c r="J2199" s="278"/>
      <c r="K2199" s="282"/>
      <c r="L2199" s="282"/>
      <c r="M2199" s="282"/>
      <c r="N2199" s="282"/>
      <c r="O2199" s="278"/>
      <c r="P2199" s="278"/>
      <c r="Q2199" s="278"/>
      <c r="R2199" s="278"/>
      <c r="S2199" s="278"/>
      <c r="T2199" s="278"/>
      <c r="U2199" s="278"/>
      <c r="V2199" s="278"/>
      <c r="W2199" s="278"/>
      <c r="X2199" s="278"/>
      <c r="Y2199" s="278"/>
      <c r="Z2199" s="278"/>
    </row>
    <row r="2200" spans="1:26" ht="13.2">
      <c r="A2200" s="278"/>
      <c r="B2200" s="281"/>
      <c r="C2200" s="278"/>
      <c r="D2200" s="278"/>
      <c r="E2200" s="278"/>
      <c r="F2200" s="280"/>
      <c r="G2200" s="281"/>
      <c r="H2200" s="278"/>
      <c r="I2200" s="278"/>
      <c r="J2200" s="278"/>
      <c r="K2200" s="282"/>
      <c r="L2200" s="282"/>
      <c r="M2200" s="282"/>
      <c r="N2200" s="282"/>
      <c r="O2200" s="278"/>
      <c r="P2200" s="278"/>
      <c r="Q2200" s="278"/>
      <c r="R2200" s="278"/>
      <c r="S2200" s="278"/>
      <c r="T2200" s="278"/>
      <c r="U2200" s="278"/>
      <c r="V2200" s="278"/>
      <c r="W2200" s="278"/>
      <c r="X2200" s="278"/>
      <c r="Y2200" s="278"/>
      <c r="Z2200" s="278"/>
    </row>
    <row r="2201" spans="1:26" ht="13.2">
      <c r="A2201" s="278"/>
      <c r="B2201" s="281"/>
      <c r="C2201" s="278"/>
      <c r="D2201" s="278"/>
      <c r="E2201" s="278"/>
      <c r="F2201" s="280"/>
      <c r="G2201" s="281"/>
      <c r="H2201" s="278"/>
      <c r="I2201" s="278"/>
      <c r="J2201" s="278"/>
      <c r="K2201" s="282"/>
      <c r="L2201" s="282"/>
      <c r="M2201" s="282"/>
      <c r="N2201" s="282"/>
      <c r="O2201" s="278"/>
      <c r="P2201" s="278"/>
      <c r="Q2201" s="278"/>
      <c r="R2201" s="278"/>
      <c r="S2201" s="278"/>
      <c r="T2201" s="278"/>
      <c r="U2201" s="278"/>
      <c r="V2201" s="278"/>
      <c r="W2201" s="278"/>
      <c r="X2201" s="278"/>
      <c r="Y2201" s="278"/>
      <c r="Z2201" s="278"/>
    </row>
    <row r="2202" spans="1:26" ht="13.2">
      <c r="A2202" s="278"/>
      <c r="B2202" s="281"/>
      <c r="C2202" s="278"/>
      <c r="D2202" s="278"/>
      <c r="E2202" s="278"/>
      <c r="F2202" s="280"/>
      <c r="G2202" s="281"/>
      <c r="H2202" s="278"/>
      <c r="I2202" s="278"/>
      <c r="J2202" s="278"/>
      <c r="K2202" s="282"/>
      <c r="L2202" s="282"/>
      <c r="M2202" s="282"/>
      <c r="N2202" s="282"/>
      <c r="O2202" s="278"/>
      <c r="P2202" s="278"/>
      <c r="Q2202" s="278"/>
      <c r="R2202" s="278"/>
      <c r="S2202" s="278"/>
      <c r="T2202" s="278"/>
      <c r="U2202" s="278"/>
      <c r="V2202" s="278"/>
      <c r="W2202" s="278"/>
      <c r="X2202" s="278"/>
      <c r="Y2202" s="278"/>
      <c r="Z2202" s="278"/>
    </row>
    <row r="2203" spans="1:26" ht="13.2">
      <c r="A2203" s="278"/>
      <c r="B2203" s="281"/>
      <c r="C2203" s="278"/>
      <c r="D2203" s="278"/>
      <c r="E2203" s="278"/>
      <c r="F2203" s="280"/>
      <c r="G2203" s="281"/>
      <c r="H2203" s="278"/>
      <c r="I2203" s="278"/>
      <c r="J2203" s="278"/>
      <c r="K2203" s="282"/>
      <c r="L2203" s="282"/>
      <c r="M2203" s="282"/>
      <c r="N2203" s="282"/>
      <c r="O2203" s="278"/>
      <c r="P2203" s="278"/>
      <c r="Q2203" s="278"/>
      <c r="R2203" s="278"/>
      <c r="S2203" s="278"/>
      <c r="T2203" s="278"/>
      <c r="U2203" s="278"/>
      <c r="V2203" s="278"/>
      <c r="W2203" s="278"/>
      <c r="X2203" s="278"/>
      <c r="Y2203" s="278"/>
      <c r="Z2203" s="278"/>
    </row>
    <row r="2204" spans="1:26" ht="13.2">
      <c r="A2204" s="278"/>
      <c r="B2204" s="281"/>
      <c r="C2204" s="278"/>
      <c r="D2204" s="278"/>
      <c r="E2204" s="278"/>
      <c r="F2204" s="280"/>
      <c r="G2204" s="281"/>
      <c r="H2204" s="278"/>
      <c r="I2204" s="278"/>
      <c r="J2204" s="278"/>
      <c r="K2204" s="282"/>
      <c r="L2204" s="282"/>
      <c r="M2204" s="282"/>
      <c r="N2204" s="282"/>
      <c r="O2204" s="278"/>
      <c r="P2204" s="278"/>
      <c r="Q2204" s="278"/>
      <c r="R2204" s="278"/>
      <c r="S2204" s="278"/>
      <c r="T2204" s="278"/>
      <c r="U2204" s="278"/>
      <c r="V2204" s="278"/>
      <c r="W2204" s="278"/>
      <c r="X2204" s="278"/>
      <c r="Y2204" s="278"/>
      <c r="Z2204" s="278"/>
    </row>
    <row r="2205" spans="1:26" ht="13.2">
      <c r="A2205" s="278"/>
      <c r="B2205" s="281"/>
      <c r="C2205" s="278"/>
      <c r="D2205" s="278"/>
      <c r="E2205" s="278"/>
      <c r="F2205" s="280"/>
      <c r="G2205" s="281"/>
      <c r="H2205" s="278"/>
      <c r="I2205" s="278"/>
      <c r="J2205" s="278"/>
      <c r="K2205" s="282"/>
      <c r="L2205" s="282"/>
      <c r="M2205" s="282"/>
      <c r="N2205" s="282"/>
      <c r="O2205" s="278"/>
      <c r="P2205" s="278"/>
      <c r="Q2205" s="278"/>
      <c r="R2205" s="278"/>
      <c r="S2205" s="278"/>
      <c r="T2205" s="278"/>
      <c r="U2205" s="278"/>
      <c r="V2205" s="278"/>
      <c r="W2205" s="278"/>
      <c r="X2205" s="278"/>
      <c r="Y2205" s="278"/>
      <c r="Z2205" s="278"/>
    </row>
    <row r="2206" spans="1:26" ht="13.2">
      <c r="A2206" s="278"/>
      <c r="B2206" s="281"/>
      <c r="C2206" s="278"/>
      <c r="D2206" s="278"/>
      <c r="E2206" s="278"/>
      <c r="F2206" s="280"/>
      <c r="G2206" s="281"/>
      <c r="H2206" s="278"/>
      <c r="I2206" s="278"/>
      <c r="J2206" s="278"/>
      <c r="K2206" s="282"/>
      <c r="L2206" s="282"/>
      <c r="M2206" s="282"/>
      <c r="N2206" s="282"/>
      <c r="O2206" s="278"/>
      <c r="P2206" s="278"/>
      <c r="Q2206" s="278"/>
      <c r="R2206" s="278"/>
      <c r="S2206" s="278"/>
      <c r="T2206" s="278"/>
      <c r="U2206" s="278"/>
      <c r="V2206" s="278"/>
      <c r="W2206" s="278"/>
      <c r="X2206" s="278"/>
      <c r="Y2206" s="278"/>
      <c r="Z2206" s="278"/>
    </row>
    <row r="2207" spans="1:26" ht="13.2">
      <c r="A2207" s="278"/>
      <c r="B2207" s="281"/>
      <c r="C2207" s="278"/>
      <c r="D2207" s="278"/>
      <c r="E2207" s="278"/>
      <c r="F2207" s="280"/>
      <c r="G2207" s="281"/>
      <c r="H2207" s="278"/>
      <c r="I2207" s="278"/>
      <c r="J2207" s="278"/>
      <c r="K2207" s="282"/>
      <c r="L2207" s="282"/>
      <c r="M2207" s="282"/>
      <c r="N2207" s="282"/>
      <c r="O2207" s="278"/>
      <c r="P2207" s="278"/>
      <c r="Q2207" s="278"/>
      <c r="R2207" s="278"/>
      <c r="S2207" s="278"/>
      <c r="T2207" s="278"/>
      <c r="U2207" s="278"/>
      <c r="V2207" s="278"/>
      <c r="W2207" s="278"/>
      <c r="X2207" s="278"/>
      <c r="Y2207" s="278"/>
      <c r="Z2207" s="278"/>
    </row>
    <row r="2208" spans="1:26" ht="13.2">
      <c r="A2208" s="278"/>
      <c r="B2208" s="281"/>
      <c r="C2208" s="278"/>
      <c r="D2208" s="278"/>
      <c r="E2208" s="278"/>
      <c r="F2208" s="280"/>
      <c r="G2208" s="281"/>
      <c r="H2208" s="278"/>
      <c r="I2208" s="278"/>
      <c r="J2208" s="278"/>
      <c r="K2208" s="282"/>
      <c r="L2208" s="282"/>
      <c r="M2208" s="282"/>
      <c r="N2208" s="282"/>
      <c r="O2208" s="278"/>
      <c r="P2208" s="278"/>
      <c r="Q2208" s="278"/>
      <c r="R2208" s="278"/>
      <c r="S2208" s="278"/>
      <c r="T2208" s="278"/>
      <c r="U2208" s="278"/>
      <c r="V2208" s="278"/>
      <c r="W2208" s="278"/>
      <c r="X2208" s="278"/>
      <c r="Y2208" s="278"/>
      <c r="Z2208" s="278"/>
    </row>
    <row r="2209" spans="1:26" ht="13.2">
      <c r="A2209" s="278"/>
      <c r="B2209" s="281"/>
      <c r="C2209" s="278"/>
      <c r="D2209" s="278"/>
      <c r="E2209" s="278"/>
      <c r="F2209" s="280"/>
      <c r="G2209" s="281"/>
      <c r="H2209" s="278"/>
      <c r="I2209" s="278"/>
      <c r="J2209" s="278"/>
      <c r="K2209" s="282"/>
      <c r="L2209" s="282"/>
      <c r="M2209" s="282"/>
      <c r="N2209" s="282"/>
      <c r="O2209" s="278"/>
      <c r="P2209" s="278"/>
      <c r="Q2209" s="278"/>
      <c r="R2209" s="278"/>
      <c r="S2209" s="278"/>
      <c r="T2209" s="278"/>
      <c r="U2209" s="278"/>
      <c r="V2209" s="278"/>
      <c r="W2209" s="278"/>
      <c r="X2209" s="278"/>
      <c r="Y2209" s="278"/>
      <c r="Z2209" s="278"/>
    </row>
    <row r="2210" spans="1:26" ht="13.2">
      <c r="A2210" s="278"/>
      <c r="B2210" s="281"/>
      <c r="C2210" s="278"/>
      <c r="D2210" s="278"/>
      <c r="E2210" s="278"/>
      <c r="F2210" s="280"/>
      <c r="G2210" s="281"/>
      <c r="H2210" s="278"/>
      <c r="I2210" s="278"/>
      <c r="J2210" s="278"/>
      <c r="K2210" s="282"/>
      <c r="L2210" s="282"/>
      <c r="M2210" s="282"/>
      <c r="N2210" s="282"/>
      <c r="O2210" s="278"/>
      <c r="P2210" s="278"/>
      <c r="Q2210" s="278"/>
      <c r="R2210" s="278"/>
      <c r="S2210" s="278"/>
      <c r="T2210" s="278"/>
      <c r="U2210" s="278"/>
      <c r="V2210" s="278"/>
      <c r="W2210" s="278"/>
      <c r="X2210" s="278"/>
      <c r="Y2210" s="278"/>
      <c r="Z2210" s="278"/>
    </row>
    <row r="2211" spans="1:26" ht="13.2">
      <c r="A2211" s="278"/>
      <c r="B2211" s="281"/>
      <c r="C2211" s="278"/>
      <c r="D2211" s="278"/>
      <c r="E2211" s="278"/>
      <c r="F2211" s="280"/>
      <c r="G2211" s="281"/>
      <c r="H2211" s="278"/>
      <c r="I2211" s="278"/>
      <c r="J2211" s="278"/>
      <c r="K2211" s="282"/>
      <c r="L2211" s="282"/>
      <c r="M2211" s="282"/>
      <c r="N2211" s="282"/>
      <c r="O2211" s="278"/>
      <c r="P2211" s="278"/>
      <c r="Q2211" s="278"/>
      <c r="R2211" s="278"/>
      <c r="S2211" s="278"/>
      <c r="T2211" s="278"/>
      <c r="U2211" s="278"/>
      <c r="V2211" s="278"/>
      <c r="W2211" s="278"/>
      <c r="X2211" s="278"/>
      <c r="Y2211" s="278"/>
      <c r="Z2211" s="278"/>
    </row>
    <row r="2212" spans="1:26" ht="13.2">
      <c r="A2212" s="278"/>
      <c r="B2212" s="281"/>
      <c r="C2212" s="278"/>
      <c r="D2212" s="278"/>
      <c r="E2212" s="278"/>
      <c r="F2212" s="280"/>
      <c r="G2212" s="281"/>
      <c r="H2212" s="278"/>
      <c r="I2212" s="278"/>
      <c r="J2212" s="278"/>
      <c r="K2212" s="282"/>
      <c r="L2212" s="282"/>
      <c r="M2212" s="282"/>
      <c r="N2212" s="282"/>
      <c r="O2212" s="278"/>
      <c r="P2212" s="278"/>
      <c r="Q2212" s="278"/>
      <c r="R2212" s="278"/>
      <c r="S2212" s="278"/>
      <c r="T2212" s="278"/>
      <c r="U2212" s="278"/>
      <c r="V2212" s="278"/>
      <c r="W2212" s="278"/>
      <c r="X2212" s="278"/>
      <c r="Y2212" s="278"/>
      <c r="Z2212" s="278"/>
    </row>
    <row r="2213" spans="1:26" ht="13.2">
      <c r="A2213" s="278"/>
      <c r="B2213" s="281"/>
      <c r="C2213" s="278"/>
      <c r="D2213" s="278"/>
      <c r="E2213" s="278"/>
      <c r="F2213" s="280"/>
      <c r="G2213" s="281"/>
      <c r="H2213" s="278"/>
      <c r="I2213" s="278"/>
      <c r="J2213" s="278"/>
      <c r="K2213" s="282"/>
      <c r="L2213" s="282"/>
      <c r="M2213" s="282"/>
      <c r="N2213" s="282"/>
      <c r="O2213" s="278"/>
      <c r="P2213" s="278"/>
      <c r="Q2213" s="278"/>
      <c r="R2213" s="278"/>
      <c r="S2213" s="278"/>
      <c r="T2213" s="278"/>
      <c r="U2213" s="278"/>
      <c r="V2213" s="278"/>
      <c r="W2213" s="278"/>
      <c r="X2213" s="278"/>
      <c r="Y2213" s="278"/>
      <c r="Z2213" s="278"/>
    </row>
    <row r="2214" spans="1:26" ht="13.2">
      <c r="A2214" s="278"/>
      <c r="B2214" s="281"/>
      <c r="C2214" s="278"/>
      <c r="D2214" s="278"/>
      <c r="E2214" s="278"/>
      <c r="F2214" s="280"/>
      <c r="G2214" s="281"/>
      <c r="H2214" s="278"/>
      <c r="I2214" s="278"/>
      <c r="J2214" s="278"/>
      <c r="K2214" s="282"/>
      <c r="L2214" s="282"/>
      <c r="M2214" s="282"/>
      <c r="N2214" s="282"/>
      <c r="O2214" s="278"/>
      <c r="P2214" s="278"/>
      <c r="Q2214" s="278"/>
      <c r="R2214" s="278"/>
      <c r="S2214" s="278"/>
      <c r="T2214" s="278"/>
      <c r="U2214" s="278"/>
      <c r="V2214" s="278"/>
      <c r="W2214" s="278"/>
      <c r="X2214" s="278"/>
      <c r="Y2214" s="278"/>
      <c r="Z2214" s="278"/>
    </row>
    <row r="2215" spans="1:26" ht="13.2">
      <c r="A2215" s="278"/>
      <c r="B2215" s="281"/>
      <c r="C2215" s="278"/>
      <c r="D2215" s="278"/>
      <c r="E2215" s="278"/>
      <c r="F2215" s="280"/>
      <c r="G2215" s="281"/>
      <c r="H2215" s="278"/>
      <c r="I2215" s="278"/>
      <c r="J2215" s="278"/>
      <c r="K2215" s="282"/>
      <c r="L2215" s="282"/>
      <c r="M2215" s="282"/>
      <c r="N2215" s="282"/>
      <c r="O2215" s="278"/>
      <c r="P2215" s="278"/>
      <c r="Q2215" s="278"/>
      <c r="R2215" s="278"/>
      <c r="S2215" s="278"/>
      <c r="T2215" s="278"/>
      <c r="U2215" s="278"/>
      <c r="V2215" s="278"/>
      <c r="W2215" s="278"/>
      <c r="X2215" s="278"/>
      <c r="Y2215" s="278"/>
      <c r="Z2215" s="278"/>
    </row>
    <row r="2216" spans="1:26" ht="13.2">
      <c r="A2216" s="278"/>
      <c r="B2216" s="281"/>
      <c r="C2216" s="278"/>
      <c r="D2216" s="278"/>
      <c r="E2216" s="278"/>
      <c r="F2216" s="280"/>
      <c r="G2216" s="281"/>
      <c r="H2216" s="278"/>
      <c r="I2216" s="278"/>
      <c r="J2216" s="278"/>
      <c r="K2216" s="282"/>
      <c r="L2216" s="282"/>
      <c r="M2216" s="282"/>
      <c r="N2216" s="282"/>
      <c r="O2216" s="278"/>
      <c r="P2216" s="278"/>
      <c r="Q2216" s="278"/>
      <c r="R2216" s="278"/>
      <c r="S2216" s="278"/>
      <c r="T2216" s="278"/>
      <c r="U2216" s="278"/>
      <c r="V2216" s="278"/>
      <c r="W2216" s="278"/>
      <c r="X2216" s="278"/>
      <c r="Y2216" s="278"/>
      <c r="Z2216" s="278"/>
    </row>
    <row r="2217" spans="1:26" ht="13.2">
      <c r="A2217" s="278"/>
      <c r="B2217" s="281"/>
      <c r="C2217" s="278"/>
      <c r="D2217" s="278"/>
      <c r="E2217" s="278"/>
      <c r="F2217" s="280"/>
      <c r="G2217" s="281"/>
      <c r="H2217" s="278"/>
      <c r="I2217" s="278"/>
      <c r="J2217" s="278"/>
      <c r="K2217" s="282"/>
      <c r="L2217" s="282"/>
      <c r="M2217" s="282"/>
      <c r="N2217" s="282"/>
      <c r="O2217" s="278"/>
      <c r="P2217" s="278"/>
      <c r="Q2217" s="278"/>
      <c r="R2217" s="278"/>
      <c r="S2217" s="278"/>
      <c r="T2217" s="278"/>
      <c r="U2217" s="278"/>
      <c r="V2217" s="278"/>
      <c r="W2217" s="278"/>
      <c r="X2217" s="278"/>
      <c r="Y2217" s="278"/>
      <c r="Z2217" s="278"/>
    </row>
    <row r="2218" spans="1:26" ht="13.2">
      <c r="A2218" s="278"/>
      <c r="B2218" s="281"/>
      <c r="C2218" s="278"/>
      <c r="D2218" s="278"/>
      <c r="E2218" s="278"/>
      <c r="F2218" s="280"/>
      <c r="G2218" s="281"/>
      <c r="H2218" s="278"/>
      <c r="I2218" s="278"/>
      <c r="J2218" s="278"/>
      <c r="K2218" s="282"/>
      <c r="L2218" s="282"/>
      <c r="M2218" s="282"/>
      <c r="N2218" s="282"/>
      <c r="O2218" s="278"/>
      <c r="P2218" s="278"/>
      <c r="Q2218" s="278"/>
      <c r="R2218" s="278"/>
      <c r="S2218" s="278"/>
      <c r="T2218" s="278"/>
      <c r="U2218" s="278"/>
      <c r="V2218" s="278"/>
      <c r="W2218" s="278"/>
      <c r="X2218" s="278"/>
      <c r="Y2218" s="278"/>
      <c r="Z2218" s="278"/>
    </row>
    <row r="2219" spans="1:26" ht="13.2">
      <c r="A2219" s="278"/>
      <c r="B2219" s="281"/>
      <c r="C2219" s="278"/>
      <c r="D2219" s="278"/>
      <c r="E2219" s="278"/>
      <c r="F2219" s="280"/>
      <c r="G2219" s="281"/>
      <c r="H2219" s="278"/>
      <c r="I2219" s="278"/>
      <c r="J2219" s="278"/>
      <c r="K2219" s="282"/>
      <c r="L2219" s="282"/>
      <c r="M2219" s="282"/>
      <c r="N2219" s="282"/>
      <c r="O2219" s="278"/>
      <c r="P2219" s="278"/>
      <c r="Q2219" s="278"/>
      <c r="R2219" s="278"/>
      <c r="S2219" s="278"/>
      <c r="T2219" s="278"/>
      <c r="U2219" s="278"/>
      <c r="V2219" s="278"/>
      <c r="W2219" s="278"/>
      <c r="X2219" s="278"/>
      <c r="Y2219" s="278"/>
      <c r="Z2219" s="278"/>
    </row>
    <row r="2220" spans="1:26" ht="13.2">
      <c r="A2220" s="278"/>
      <c r="B2220" s="281"/>
      <c r="C2220" s="278"/>
      <c r="D2220" s="278"/>
      <c r="E2220" s="278"/>
      <c r="F2220" s="280"/>
      <c r="G2220" s="281"/>
      <c r="H2220" s="278"/>
      <c r="I2220" s="278"/>
      <c r="J2220" s="278"/>
      <c r="K2220" s="282"/>
      <c r="L2220" s="282"/>
      <c r="M2220" s="282"/>
      <c r="N2220" s="282"/>
      <c r="O2220" s="278"/>
      <c r="P2220" s="278"/>
      <c r="Q2220" s="278"/>
      <c r="R2220" s="278"/>
      <c r="S2220" s="278"/>
      <c r="T2220" s="278"/>
      <c r="U2220" s="278"/>
      <c r="V2220" s="278"/>
      <c r="W2220" s="278"/>
      <c r="X2220" s="278"/>
      <c r="Y2220" s="278"/>
      <c r="Z2220" s="278"/>
    </row>
    <row r="2221" spans="1:26" ht="13.2">
      <c r="A2221" s="278"/>
      <c r="B2221" s="281"/>
      <c r="C2221" s="278"/>
      <c r="D2221" s="278"/>
      <c r="E2221" s="278"/>
      <c r="F2221" s="280"/>
      <c r="G2221" s="281"/>
      <c r="H2221" s="278"/>
      <c r="I2221" s="278"/>
      <c r="J2221" s="278"/>
      <c r="K2221" s="282"/>
      <c r="L2221" s="282"/>
      <c r="M2221" s="282"/>
      <c r="N2221" s="282"/>
      <c r="O2221" s="278"/>
      <c r="P2221" s="278"/>
      <c r="Q2221" s="278"/>
      <c r="R2221" s="278"/>
      <c r="S2221" s="278"/>
      <c r="T2221" s="278"/>
      <c r="U2221" s="278"/>
      <c r="V2221" s="278"/>
      <c r="W2221" s="278"/>
      <c r="X2221" s="278"/>
      <c r="Y2221" s="278"/>
      <c r="Z2221" s="278"/>
    </row>
    <row r="2222" spans="1:26" ht="13.2">
      <c r="A2222" s="278"/>
      <c r="B2222" s="281"/>
      <c r="C2222" s="278"/>
      <c r="D2222" s="278"/>
      <c r="E2222" s="278"/>
      <c r="F2222" s="280"/>
      <c r="G2222" s="281"/>
      <c r="H2222" s="278"/>
      <c r="I2222" s="278"/>
      <c r="J2222" s="278"/>
      <c r="K2222" s="282"/>
      <c r="L2222" s="282"/>
      <c r="M2222" s="282"/>
      <c r="N2222" s="282"/>
      <c r="O2222" s="278"/>
      <c r="P2222" s="278"/>
      <c r="Q2222" s="278"/>
      <c r="R2222" s="278"/>
      <c r="S2222" s="278"/>
      <c r="T2222" s="278"/>
      <c r="U2222" s="278"/>
      <c r="V2222" s="278"/>
      <c r="W2222" s="278"/>
      <c r="X2222" s="278"/>
      <c r="Y2222" s="278"/>
      <c r="Z2222" s="278"/>
    </row>
    <row r="2223" spans="1:26" ht="13.2">
      <c r="A2223" s="278"/>
      <c r="B2223" s="281"/>
      <c r="C2223" s="278"/>
      <c r="D2223" s="278"/>
      <c r="E2223" s="278"/>
      <c r="F2223" s="280"/>
      <c r="G2223" s="281"/>
      <c r="H2223" s="278"/>
      <c r="I2223" s="278"/>
      <c r="J2223" s="278"/>
      <c r="K2223" s="282"/>
      <c r="L2223" s="282"/>
      <c r="M2223" s="282"/>
      <c r="N2223" s="282"/>
      <c r="O2223" s="278"/>
      <c r="P2223" s="278"/>
      <c r="Q2223" s="278"/>
      <c r="R2223" s="278"/>
      <c r="S2223" s="278"/>
      <c r="T2223" s="278"/>
      <c r="U2223" s="278"/>
      <c r="V2223" s="278"/>
      <c r="W2223" s="278"/>
      <c r="X2223" s="278"/>
      <c r="Y2223" s="278"/>
      <c r="Z2223" s="278"/>
    </row>
    <row r="2224" spans="1:26" ht="13.2">
      <c r="A2224" s="278"/>
      <c r="B2224" s="281"/>
      <c r="C2224" s="278"/>
      <c r="D2224" s="278"/>
      <c r="E2224" s="278"/>
      <c r="F2224" s="280"/>
      <c r="G2224" s="281"/>
      <c r="H2224" s="278"/>
      <c r="I2224" s="278"/>
      <c r="J2224" s="278"/>
      <c r="K2224" s="282"/>
      <c r="L2224" s="282"/>
      <c r="M2224" s="282"/>
      <c r="N2224" s="282"/>
      <c r="O2224" s="278"/>
      <c r="P2224" s="278"/>
      <c r="Q2224" s="278"/>
      <c r="R2224" s="278"/>
      <c r="S2224" s="278"/>
      <c r="T2224" s="278"/>
      <c r="U2224" s="278"/>
      <c r="V2224" s="278"/>
      <c r="W2224" s="278"/>
      <c r="X2224" s="278"/>
      <c r="Y2224" s="278"/>
      <c r="Z2224" s="278"/>
    </row>
    <row r="2225" spans="1:26" ht="13.2">
      <c r="A2225" s="278"/>
      <c r="B2225" s="281"/>
      <c r="C2225" s="278"/>
      <c r="D2225" s="278"/>
      <c r="E2225" s="278"/>
      <c r="F2225" s="280"/>
      <c r="G2225" s="281"/>
      <c r="H2225" s="278"/>
      <c r="I2225" s="278"/>
      <c r="J2225" s="278"/>
      <c r="K2225" s="282"/>
      <c r="L2225" s="282"/>
      <c r="M2225" s="282"/>
      <c r="N2225" s="282"/>
      <c r="O2225" s="278"/>
      <c r="P2225" s="278"/>
      <c r="Q2225" s="278"/>
      <c r="R2225" s="278"/>
      <c r="S2225" s="278"/>
      <c r="T2225" s="278"/>
      <c r="U2225" s="278"/>
      <c r="V2225" s="278"/>
      <c r="W2225" s="278"/>
      <c r="X2225" s="278"/>
      <c r="Y2225" s="278"/>
      <c r="Z2225" s="278"/>
    </row>
    <row r="2226" spans="1:26" ht="13.2">
      <c r="A2226" s="278"/>
      <c r="B2226" s="281"/>
      <c r="C2226" s="278"/>
      <c r="D2226" s="278"/>
      <c r="E2226" s="278"/>
      <c r="F2226" s="280"/>
      <c r="G2226" s="281"/>
      <c r="H2226" s="278"/>
      <c r="I2226" s="278"/>
      <c r="J2226" s="278"/>
      <c r="K2226" s="282"/>
      <c r="L2226" s="282"/>
      <c r="M2226" s="282"/>
      <c r="N2226" s="282"/>
      <c r="O2226" s="278"/>
      <c r="P2226" s="278"/>
      <c r="Q2226" s="278"/>
      <c r="R2226" s="278"/>
      <c r="S2226" s="278"/>
      <c r="T2226" s="278"/>
      <c r="U2226" s="278"/>
      <c r="V2226" s="278"/>
      <c r="W2226" s="278"/>
      <c r="X2226" s="278"/>
      <c r="Y2226" s="278"/>
      <c r="Z2226" s="278"/>
    </row>
    <row r="2227" spans="1:26" ht="13.2">
      <c r="A2227" s="278"/>
      <c r="B2227" s="281"/>
      <c r="C2227" s="278"/>
      <c r="D2227" s="278"/>
      <c r="E2227" s="278"/>
      <c r="F2227" s="280"/>
      <c r="G2227" s="281"/>
      <c r="H2227" s="278"/>
      <c r="I2227" s="278"/>
      <c r="J2227" s="278"/>
      <c r="K2227" s="282"/>
      <c r="L2227" s="282"/>
      <c r="M2227" s="282"/>
      <c r="N2227" s="282"/>
      <c r="O2227" s="278"/>
      <c r="P2227" s="278"/>
      <c r="Q2227" s="278"/>
      <c r="R2227" s="278"/>
      <c r="S2227" s="278"/>
      <c r="T2227" s="278"/>
      <c r="U2227" s="278"/>
      <c r="V2227" s="278"/>
      <c r="W2227" s="278"/>
      <c r="X2227" s="278"/>
      <c r="Y2227" s="278"/>
      <c r="Z2227" s="278"/>
    </row>
    <row r="2228" spans="1:26" ht="13.2">
      <c r="A2228" s="278"/>
      <c r="B2228" s="281"/>
      <c r="C2228" s="278"/>
      <c r="D2228" s="278"/>
      <c r="E2228" s="278"/>
      <c r="F2228" s="280"/>
      <c r="G2228" s="281"/>
      <c r="H2228" s="278"/>
      <c r="I2228" s="278"/>
      <c r="J2228" s="278"/>
      <c r="K2228" s="282"/>
      <c r="L2228" s="282"/>
      <c r="M2228" s="282"/>
      <c r="N2228" s="282"/>
      <c r="O2228" s="278"/>
      <c r="P2228" s="278"/>
      <c r="Q2228" s="278"/>
      <c r="R2228" s="278"/>
      <c r="S2228" s="278"/>
      <c r="T2228" s="278"/>
      <c r="U2228" s="278"/>
      <c r="V2228" s="278"/>
      <c r="W2228" s="278"/>
      <c r="X2228" s="278"/>
      <c r="Y2228" s="278"/>
      <c r="Z2228" s="278"/>
    </row>
    <row r="2229" spans="1:26" ht="13.2">
      <c r="A2229" s="278"/>
      <c r="B2229" s="281"/>
      <c r="C2229" s="278"/>
      <c r="D2229" s="278"/>
      <c r="E2229" s="278"/>
      <c r="F2229" s="280"/>
      <c r="G2229" s="281"/>
      <c r="H2229" s="278"/>
      <c r="I2229" s="278"/>
      <c r="J2229" s="278"/>
      <c r="K2229" s="282"/>
      <c r="L2229" s="282"/>
      <c r="M2229" s="282"/>
      <c r="N2229" s="282"/>
      <c r="O2229" s="278"/>
      <c r="P2229" s="278"/>
      <c r="Q2229" s="278"/>
      <c r="R2229" s="278"/>
      <c r="S2229" s="278"/>
      <c r="T2229" s="278"/>
      <c r="U2229" s="278"/>
      <c r="V2229" s="278"/>
      <c r="W2229" s="278"/>
      <c r="X2229" s="278"/>
      <c r="Y2229" s="278"/>
      <c r="Z2229" s="278"/>
    </row>
    <row r="2230" spans="1:26" ht="13.2">
      <c r="A2230" s="278"/>
      <c r="B2230" s="281"/>
      <c r="C2230" s="278"/>
      <c r="D2230" s="278"/>
      <c r="E2230" s="278"/>
      <c r="F2230" s="280"/>
      <c r="G2230" s="281"/>
      <c r="H2230" s="278"/>
      <c r="I2230" s="278"/>
      <c r="J2230" s="278"/>
      <c r="K2230" s="282"/>
      <c r="L2230" s="282"/>
      <c r="M2230" s="282"/>
      <c r="N2230" s="282"/>
      <c r="O2230" s="278"/>
      <c r="P2230" s="278"/>
      <c r="Q2230" s="278"/>
      <c r="R2230" s="278"/>
      <c r="S2230" s="278"/>
      <c r="T2230" s="278"/>
      <c r="U2230" s="278"/>
      <c r="V2230" s="278"/>
      <c r="W2230" s="278"/>
      <c r="X2230" s="278"/>
      <c r="Y2230" s="278"/>
      <c r="Z2230" s="278"/>
    </row>
    <row r="2231" spans="1:26" ht="13.2">
      <c r="A2231" s="278"/>
      <c r="B2231" s="281"/>
      <c r="C2231" s="278"/>
      <c r="D2231" s="278"/>
      <c r="E2231" s="278"/>
      <c r="F2231" s="280"/>
      <c r="G2231" s="281"/>
      <c r="H2231" s="278"/>
      <c r="I2231" s="278"/>
      <c r="J2231" s="278"/>
      <c r="K2231" s="282"/>
      <c r="L2231" s="282"/>
      <c r="M2231" s="282"/>
      <c r="N2231" s="282"/>
      <c r="O2231" s="278"/>
      <c r="P2231" s="278"/>
      <c r="Q2231" s="278"/>
      <c r="R2231" s="278"/>
      <c r="S2231" s="278"/>
      <c r="T2231" s="278"/>
      <c r="U2231" s="278"/>
      <c r="V2231" s="278"/>
      <c r="W2231" s="278"/>
      <c r="X2231" s="278"/>
      <c r="Y2231" s="278"/>
      <c r="Z2231" s="278"/>
    </row>
    <row r="2232" spans="1:26" ht="13.2">
      <c r="A2232" s="278"/>
      <c r="B2232" s="281"/>
      <c r="C2232" s="278"/>
      <c r="D2232" s="278"/>
      <c r="E2232" s="278"/>
      <c r="F2232" s="280"/>
      <c r="G2232" s="281"/>
      <c r="H2232" s="278"/>
      <c r="I2232" s="278"/>
      <c r="J2232" s="278"/>
      <c r="K2232" s="282"/>
      <c r="L2232" s="282"/>
      <c r="M2232" s="282"/>
      <c r="N2232" s="282"/>
      <c r="O2232" s="278"/>
      <c r="P2232" s="278"/>
      <c r="Q2232" s="278"/>
      <c r="R2232" s="278"/>
      <c r="S2232" s="278"/>
      <c r="T2232" s="278"/>
      <c r="U2232" s="278"/>
      <c r="V2232" s="278"/>
      <c r="W2232" s="278"/>
      <c r="X2232" s="278"/>
      <c r="Y2232" s="278"/>
      <c r="Z2232" s="278"/>
    </row>
    <row r="2233" spans="1:26" ht="13.2">
      <c r="A2233" s="278"/>
      <c r="B2233" s="281"/>
      <c r="C2233" s="278"/>
      <c r="D2233" s="278"/>
      <c r="E2233" s="278"/>
      <c r="F2233" s="280"/>
      <c r="G2233" s="281"/>
      <c r="H2233" s="278"/>
      <c r="I2233" s="278"/>
      <c r="J2233" s="278"/>
      <c r="K2233" s="282"/>
      <c r="L2233" s="282"/>
      <c r="M2233" s="282"/>
      <c r="N2233" s="282"/>
      <c r="O2233" s="278"/>
      <c r="P2233" s="278"/>
      <c r="Q2233" s="278"/>
      <c r="R2233" s="278"/>
      <c r="S2233" s="278"/>
      <c r="T2233" s="278"/>
      <c r="U2233" s="278"/>
      <c r="V2233" s="278"/>
      <c r="W2233" s="278"/>
      <c r="X2233" s="278"/>
      <c r="Y2233" s="278"/>
      <c r="Z2233" s="278"/>
    </row>
    <row r="2234" spans="1:26" ht="13.2">
      <c r="A2234" s="278"/>
      <c r="B2234" s="281"/>
      <c r="C2234" s="278"/>
      <c r="D2234" s="278"/>
      <c r="E2234" s="278"/>
      <c r="F2234" s="280"/>
      <c r="G2234" s="281"/>
      <c r="H2234" s="278"/>
      <c r="I2234" s="278"/>
      <c r="J2234" s="278"/>
      <c r="K2234" s="282"/>
      <c r="L2234" s="282"/>
      <c r="M2234" s="282"/>
      <c r="N2234" s="282"/>
      <c r="O2234" s="278"/>
      <c r="P2234" s="278"/>
      <c r="Q2234" s="278"/>
      <c r="R2234" s="278"/>
      <c r="S2234" s="278"/>
      <c r="T2234" s="278"/>
      <c r="U2234" s="278"/>
      <c r="V2234" s="278"/>
      <c r="W2234" s="278"/>
      <c r="X2234" s="278"/>
      <c r="Y2234" s="278"/>
      <c r="Z2234" s="278"/>
    </row>
    <row r="2235" spans="1:26" ht="13.2">
      <c r="A2235" s="278"/>
      <c r="B2235" s="281"/>
      <c r="C2235" s="278"/>
      <c r="D2235" s="278"/>
      <c r="E2235" s="278"/>
      <c r="F2235" s="280"/>
      <c r="G2235" s="281"/>
      <c r="H2235" s="278"/>
      <c r="I2235" s="278"/>
      <c r="J2235" s="278"/>
      <c r="K2235" s="282"/>
      <c r="L2235" s="282"/>
      <c r="M2235" s="282"/>
      <c r="N2235" s="282"/>
      <c r="O2235" s="278"/>
      <c r="P2235" s="278"/>
      <c r="Q2235" s="278"/>
      <c r="R2235" s="278"/>
      <c r="S2235" s="278"/>
      <c r="T2235" s="278"/>
      <c r="U2235" s="278"/>
      <c r="V2235" s="278"/>
      <c r="W2235" s="278"/>
      <c r="X2235" s="278"/>
      <c r="Y2235" s="278"/>
      <c r="Z2235" s="278"/>
    </row>
    <row r="2236" spans="1:26" ht="13.2">
      <c r="A2236" s="278"/>
      <c r="B2236" s="281"/>
      <c r="C2236" s="278"/>
      <c r="D2236" s="278"/>
      <c r="E2236" s="278"/>
      <c r="F2236" s="280"/>
      <c r="G2236" s="281"/>
      <c r="H2236" s="278"/>
      <c r="I2236" s="278"/>
      <c r="J2236" s="278"/>
      <c r="K2236" s="282"/>
      <c r="L2236" s="282"/>
      <c r="M2236" s="282"/>
      <c r="N2236" s="282"/>
      <c r="O2236" s="278"/>
      <c r="P2236" s="278"/>
      <c r="Q2236" s="278"/>
      <c r="R2236" s="278"/>
      <c r="S2236" s="278"/>
      <c r="T2236" s="278"/>
      <c r="U2236" s="278"/>
      <c r="V2236" s="278"/>
      <c r="W2236" s="278"/>
      <c r="X2236" s="278"/>
      <c r="Y2236" s="278"/>
      <c r="Z2236" s="278"/>
    </row>
    <row r="2237" spans="1:26" ht="13.2">
      <c r="A2237" s="278"/>
      <c r="B2237" s="281"/>
      <c r="C2237" s="278"/>
      <c r="D2237" s="278"/>
      <c r="E2237" s="278"/>
      <c r="F2237" s="280"/>
      <c r="G2237" s="281"/>
      <c r="H2237" s="278"/>
      <c r="I2237" s="278"/>
      <c r="J2237" s="278"/>
      <c r="K2237" s="282"/>
      <c r="L2237" s="282"/>
      <c r="M2237" s="282"/>
      <c r="N2237" s="282"/>
      <c r="O2237" s="278"/>
      <c r="P2237" s="278"/>
      <c r="Q2237" s="278"/>
      <c r="R2237" s="278"/>
      <c r="S2237" s="278"/>
      <c r="T2237" s="278"/>
      <c r="U2237" s="278"/>
      <c r="V2237" s="278"/>
      <c r="W2237" s="278"/>
      <c r="X2237" s="278"/>
      <c r="Y2237" s="278"/>
      <c r="Z2237" s="278"/>
    </row>
    <row r="2238" spans="1:26" ht="13.2">
      <c r="A2238" s="278"/>
      <c r="B2238" s="281"/>
      <c r="C2238" s="278"/>
      <c r="D2238" s="278"/>
      <c r="E2238" s="278"/>
      <c r="F2238" s="280"/>
      <c r="G2238" s="281"/>
      <c r="H2238" s="278"/>
      <c r="I2238" s="278"/>
      <c r="J2238" s="278"/>
      <c r="K2238" s="282"/>
      <c r="L2238" s="282"/>
      <c r="M2238" s="282"/>
      <c r="N2238" s="282"/>
      <c r="O2238" s="278"/>
      <c r="P2238" s="278"/>
      <c r="Q2238" s="278"/>
      <c r="R2238" s="278"/>
      <c r="S2238" s="278"/>
      <c r="T2238" s="278"/>
      <c r="U2238" s="278"/>
      <c r="V2238" s="278"/>
      <c r="W2238" s="278"/>
      <c r="X2238" s="278"/>
      <c r="Y2238" s="278"/>
      <c r="Z2238" s="278"/>
    </row>
    <row r="2239" spans="1:26" ht="13.2">
      <c r="A2239" s="278"/>
      <c r="B2239" s="281"/>
      <c r="C2239" s="278"/>
      <c r="D2239" s="278"/>
      <c r="E2239" s="278"/>
      <c r="F2239" s="280"/>
      <c r="G2239" s="281"/>
      <c r="H2239" s="278"/>
      <c r="I2239" s="278"/>
      <c r="J2239" s="278"/>
      <c r="K2239" s="282"/>
      <c r="L2239" s="282"/>
      <c r="M2239" s="282"/>
      <c r="N2239" s="282"/>
      <c r="O2239" s="278"/>
      <c r="P2239" s="278"/>
      <c r="Q2239" s="278"/>
      <c r="R2239" s="278"/>
      <c r="S2239" s="278"/>
      <c r="T2239" s="278"/>
      <c r="U2239" s="278"/>
      <c r="V2239" s="278"/>
      <c r="W2239" s="278"/>
      <c r="X2239" s="278"/>
      <c r="Y2239" s="278"/>
      <c r="Z2239" s="278"/>
    </row>
    <row r="2240" spans="1:26" ht="13.2">
      <c r="A2240" s="278"/>
      <c r="B2240" s="281"/>
      <c r="C2240" s="278"/>
      <c r="D2240" s="278"/>
      <c r="E2240" s="278"/>
      <c r="F2240" s="280"/>
      <c r="G2240" s="281"/>
      <c r="H2240" s="278"/>
      <c r="I2240" s="278"/>
      <c r="J2240" s="278"/>
      <c r="K2240" s="282"/>
      <c r="L2240" s="282"/>
      <c r="M2240" s="282"/>
      <c r="N2240" s="282"/>
      <c r="O2240" s="278"/>
      <c r="P2240" s="278"/>
      <c r="Q2240" s="278"/>
      <c r="R2240" s="278"/>
      <c r="S2240" s="278"/>
      <c r="T2240" s="278"/>
      <c r="U2240" s="278"/>
      <c r="V2240" s="278"/>
      <c r="W2240" s="278"/>
      <c r="X2240" s="278"/>
      <c r="Y2240" s="278"/>
      <c r="Z2240" s="278"/>
    </row>
    <row r="2241" spans="1:26" ht="13.2">
      <c r="A2241" s="278"/>
      <c r="B2241" s="281"/>
      <c r="C2241" s="278"/>
      <c r="D2241" s="278"/>
      <c r="E2241" s="278"/>
      <c r="F2241" s="280"/>
      <c r="G2241" s="281"/>
      <c r="H2241" s="278"/>
      <c r="I2241" s="278"/>
      <c r="J2241" s="278"/>
      <c r="K2241" s="282"/>
      <c r="L2241" s="282"/>
      <c r="M2241" s="282"/>
      <c r="N2241" s="282"/>
      <c r="O2241" s="278"/>
      <c r="P2241" s="278"/>
      <c r="Q2241" s="278"/>
      <c r="R2241" s="278"/>
      <c r="S2241" s="278"/>
      <c r="T2241" s="278"/>
      <c r="U2241" s="278"/>
      <c r="V2241" s="278"/>
      <c r="W2241" s="278"/>
      <c r="X2241" s="278"/>
      <c r="Y2241" s="278"/>
      <c r="Z2241" s="278"/>
    </row>
    <row r="2242" spans="1:26" ht="13.2">
      <c r="A2242" s="278"/>
      <c r="B2242" s="281"/>
      <c r="C2242" s="278"/>
      <c r="D2242" s="278"/>
      <c r="E2242" s="278"/>
      <c r="F2242" s="280"/>
      <c r="G2242" s="281"/>
      <c r="H2242" s="278"/>
      <c r="I2242" s="278"/>
      <c r="J2242" s="278"/>
      <c r="K2242" s="282"/>
      <c r="L2242" s="282"/>
      <c r="M2242" s="282"/>
      <c r="N2242" s="282"/>
      <c r="O2242" s="278"/>
      <c r="P2242" s="278"/>
      <c r="Q2242" s="278"/>
      <c r="R2242" s="278"/>
      <c r="S2242" s="278"/>
      <c r="T2242" s="278"/>
      <c r="U2242" s="278"/>
      <c r="V2242" s="278"/>
      <c r="W2242" s="278"/>
      <c r="X2242" s="278"/>
      <c r="Y2242" s="278"/>
      <c r="Z2242" s="278"/>
    </row>
    <row r="2243" spans="1:26" ht="13.2">
      <c r="A2243" s="278"/>
      <c r="B2243" s="281"/>
      <c r="C2243" s="278"/>
      <c r="D2243" s="278"/>
      <c r="E2243" s="278"/>
      <c r="F2243" s="280"/>
      <c r="G2243" s="281"/>
      <c r="H2243" s="278"/>
      <c r="I2243" s="278"/>
      <c r="J2243" s="278"/>
      <c r="K2243" s="282"/>
      <c r="L2243" s="282"/>
      <c r="M2243" s="282"/>
      <c r="N2243" s="282"/>
      <c r="O2243" s="278"/>
      <c r="P2243" s="278"/>
      <c r="Q2243" s="278"/>
      <c r="R2243" s="278"/>
      <c r="S2243" s="278"/>
      <c r="T2243" s="278"/>
      <c r="U2243" s="278"/>
      <c r="V2243" s="278"/>
      <c r="W2243" s="278"/>
      <c r="X2243" s="278"/>
      <c r="Y2243" s="278"/>
      <c r="Z2243" s="278"/>
    </row>
    <row r="2244" spans="1:26" ht="13.2">
      <c r="A2244" s="278"/>
      <c r="B2244" s="281"/>
      <c r="C2244" s="278"/>
      <c r="D2244" s="278"/>
      <c r="E2244" s="278"/>
      <c r="F2244" s="280"/>
      <c r="G2244" s="281"/>
      <c r="H2244" s="278"/>
      <c r="I2244" s="278"/>
      <c r="J2244" s="278"/>
      <c r="K2244" s="282"/>
      <c r="L2244" s="282"/>
      <c r="M2244" s="282"/>
      <c r="N2244" s="282"/>
      <c r="O2244" s="278"/>
      <c r="P2244" s="278"/>
      <c r="Q2244" s="278"/>
      <c r="R2244" s="278"/>
      <c r="S2244" s="278"/>
      <c r="T2244" s="278"/>
      <c r="U2244" s="278"/>
      <c r="V2244" s="278"/>
      <c r="W2244" s="278"/>
      <c r="X2244" s="278"/>
      <c r="Y2244" s="278"/>
      <c r="Z2244" s="278"/>
    </row>
    <row r="2245" spans="1:26" ht="13.2">
      <c r="A2245" s="278"/>
      <c r="B2245" s="281"/>
      <c r="C2245" s="278"/>
      <c r="D2245" s="278"/>
      <c r="E2245" s="278"/>
      <c r="F2245" s="280"/>
      <c r="G2245" s="281"/>
      <c r="H2245" s="278"/>
      <c r="I2245" s="278"/>
      <c r="J2245" s="278"/>
      <c r="K2245" s="282"/>
      <c r="L2245" s="282"/>
      <c r="M2245" s="282"/>
      <c r="N2245" s="282"/>
      <c r="O2245" s="278"/>
      <c r="P2245" s="278"/>
      <c r="Q2245" s="278"/>
      <c r="R2245" s="278"/>
      <c r="S2245" s="278"/>
      <c r="T2245" s="278"/>
      <c r="U2245" s="278"/>
      <c r="V2245" s="278"/>
      <c r="W2245" s="278"/>
      <c r="X2245" s="278"/>
      <c r="Y2245" s="278"/>
      <c r="Z2245" s="278"/>
    </row>
    <row r="2246" spans="1:26" ht="13.2">
      <c r="A2246" s="278"/>
      <c r="B2246" s="281"/>
      <c r="C2246" s="278"/>
      <c r="D2246" s="278"/>
      <c r="E2246" s="278"/>
      <c r="F2246" s="280"/>
      <c r="G2246" s="281"/>
      <c r="H2246" s="278"/>
      <c r="I2246" s="278"/>
      <c r="J2246" s="278"/>
      <c r="K2246" s="282"/>
      <c r="L2246" s="282"/>
      <c r="M2246" s="282"/>
      <c r="N2246" s="282"/>
      <c r="O2246" s="278"/>
      <c r="P2246" s="278"/>
      <c r="Q2246" s="278"/>
      <c r="R2246" s="278"/>
      <c r="S2246" s="278"/>
      <c r="T2246" s="278"/>
      <c r="U2246" s="278"/>
      <c r="V2246" s="278"/>
      <c r="W2246" s="278"/>
      <c r="X2246" s="278"/>
      <c r="Y2246" s="278"/>
      <c r="Z2246" s="278"/>
    </row>
    <row r="2247" spans="1:26" ht="13.2">
      <c r="A2247" s="278"/>
      <c r="B2247" s="281"/>
      <c r="C2247" s="278"/>
      <c r="D2247" s="278"/>
      <c r="E2247" s="278"/>
      <c r="F2247" s="280"/>
      <c r="G2247" s="281"/>
      <c r="H2247" s="278"/>
      <c r="I2247" s="278"/>
      <c r="J2247" s="278"/>
      <c r="K2247" s="282"/>
      <c r="L2247" s="282"/>
      <c r="M2247" s="282"/>
      <c r="N2247" s="282"/>
      <c r="O2247" s="278"/>
      <c r="P2247" s="278"/>
      <c r="Q2247" s="278"/>
      <c r="R2247" s="278"/>
      <c r="S2247" s="278"/>
      <c r="T2247" s="278"/>
      <c r="U2247" s="278"/>
      <c r="V2247" s="278"/>
      <c r="W2247" s="278"/>
      <c r="X2247" s="278"/>
      <c r="Y2247" s="278"/>
      <c r="Z2247" s="278"/>
    </row>
    <row r="2248" spans="1:26" ht="13.2">
      <c r="A2248" s="278"/>
      <c r="B2248" s="281"/>
      <c r="C2248" s="278"/>
      <c r="D2248" s="278"/>
      <c r="E2248" s="278"/>
      <c r="F2248" s="280"/>
      <c r="G2248" s="281"/>
      <c r="H2248" s="278"/>
      <c r="I2248" s="278"/>
      <c r="J2248" s="278"/>
      <c r="K2248" s="282"/>
      <c r="L2248" s="282"/>
      <c r="M2248" s="282"/>
      <c r="N2248" s="282"/>
      <c r="O2248" s="278"/>
      <c r="P2248" s="278"/>
      <c r="Q2248" s="278"/>
      <c r="R2248" s="278"/>
      <c r="S2248" s="278"/>
      <c r="T2248" s="278"/>
      <c r="U2248" s="278"/>
      <c r="V2248" s="278"/>
      <c r="W2248" s="278"/>
      <c r="X2248" s="278"/>
      <c r="Y2248" s="278"/>
      <c r="Z2248" s="278"/>
    </row>
    <row r="2249" spans="1:26" ht="13.2">
      <c r="A2249" s="278"/>
      <c r="B2249" s="281"/>
      <c r="C2249" s="278"/>
      <c r="D2249" s="278"/>
      <c r="E2249" s="278"/>
      <c r="F2249" s="280"/>
      <c r="G2249" s="281"/>
      <c r="H2249" s="278"/>
      <c r="I2249" s="278"/>
      <c r="J2249" s="278"/>
      <c r="K2249" s="282"/>
      <c r="L2249" s="282"/>
      <c r="M2249" s="282"/>
      <c r="N2249" s="282"/>
      <c r="O2249" s="278"/>
      <c r="P2249" s="278"/>
      <c r="Q2249" s="278"/>
      <c r="R2249" s="278"/>
      <c r="S2249" s="278"/>
      <c r="T2249" s="278"/>
      <c r="U2249" s="278"/>
      <c r="V2249" s="278"/>
      <c r="W2249" s="278"/>
      <c r="X2249" s="278"/>
      <c r="Y2249" s="278"/>
      <c r="Z2249" s="278"/>
    </row>
    <row r="2250" spans="1:26" ht="13.2">
      <c r="A2250" s="278"/>
      <c r="B2250" s="281"/>
      <c r="C2250" s="278"/>
      <c r="D2250" s="278"/>
      <c r="E2250" s="278"/>
      <c r="F2250" s="280"/>
      <c r="G2250" s="281"/>
      <c r="H2250" s="278"/>
      <c r="I2250" s="278"/>
      <c r="J2250" s="278"/>
      <c r="K2250" s="282"/>
      <c r="L2250" s="282"/>
      <c r="M2250" s="282"/>
      <c r="N2250" s="282"/>
      <c r="O2250" s="278"/>
      <c r="P2250" s="278"/>
      <c r="Q2250" s="278"/>
      <c r="R2250" s="278"/>
      <c r="S2250" s="278"/>
      <c r="T2250" s="278"/>
      <c r="U2250" s="278"/>
      <c r="V2250" s="278"/>
      <c r="W2250" s="278"/>
      <c r="X2250" s="278"/>
      <c r="Y2250" s="278"/>
      <c r="Z2250" s="278"/>
    </row>
    <row r="2251" spans="1:26" ht="13.2">
      <c r="A2251" s="278"/>
      <c r="B2251" s="281"/>
      <c r="C2251" s="278"/>
      <c r="D2251" s="278"/>
      <c r="E2251" s="278"/>
      <c r="F2251" s="280"/>
      <c r="G2251" s="281"/>
      <c r="H2251" s="278"/>
      <c r="I2251" s="278"/>
      <c r="J2251" s="278"/>
      <c r="K2251" s="282"/>
      <c r="L2251" s="282"/>
      <c r="M2251" s="282"/>
      <c r="N2251" s="282"/>
      <c r="O2251" s="278"/>
      <c r="P2251" s="278"/>
      <c r="Q2251" s="278"/>
      <c r="R2251" s="278"/>
      <c r="S2251" s="278"/>
      <c r="T2251" s="278"/>
      <c r="U2251" s="278"/>
      <c r="V2251" s="278"/>
      <c r="W2251" s="278"/>
      <c r="X2251" s="278"/>
      <c r="Y2251" s="278"/>
      <c r="Z2251" s="278"/>
    </row>
    <row r="2252" spans="1:26" ht="13.2">
      <c r="A2252" s="278"/>
      <c r="B2252" s="281"/>
      <c r="C2252" s="278"/>
      <c r="D2252" s="278"/>
      <c r="E2252" s="278"/>
      <c r="F2252" s="280"/>
      <c r="G2252" s="281"/>
      <c r="H2252" s="278"/>
      <c r="I2252" s="278"/>
      <c r="J2252" s="278"/>
      <c r="K2252" s="282"/>
      <c r="L2252" s="282"/>
      <c r="M2252" s="282"/>
      <c r="N2252" s="282"/>
      <c r="O2252" s="278"/>
      <c r="P2252" s="278"/>
      <c r="Q2252" s="278"/>
      <c r="R2252" s="278"/>
      <c r="S2252" s="278"/>
      <c r="T2252" s="278"/>
      <c r="U2252" s="278"/>
      <c r="V2252" s="278"/>
      <c r="W2252" s="278"/>
      <c r="X2252" s="278"/>
      <c r="Y2252" s="278"/>
      <c r="Z2252" s="278"/>
    </row>
    <row r="2253" spans="1:26" ht="13.2">
      <c r="A2253" s="278"/>
      <c r="B2253" s="281"/>
      <c r="C2253" s="278"/>
      <c r="D2253" s="278"/>
      <c r="E2253" s="278"/>
      <c r="F2253" s="280"/>
      <c r="G2253" s="281"/>
      <c r="H2253" s="278"/>
      <c r="I2253" s="278"/>
      <c r="J2253" s="278"/>
      <c r="K2253" s="282"/>
      <c r="L2253" s="282"/>
      <c r="M2253" s="282"/>
      <c r="N2253" s="282"/>
      <c r="O2253" s="278"/>
      <c r="P2253" s="278"/>
      <c r="Q2253" s="278"/>
      <c r="R2253" s="278"/>
      <c r="S2253" s="278"/>
      <c r="T2253" s="278"/>
      <c r="U2253" s="278"/>
      <c r="V2253" s="278"/>
      <c r="W2253" s="278"/>
      <c r="X2253" s="278"/>
      <c r="Y2253" s="278"/>
      <c r="Z2253" s="278"/>
    </row>
    <row r="2254" spans="1:26" ht="13.2">
      <c r="A2254" s="278"/>
      <c r="B2254" s="281"/>
      <c r="C2254" s="278"/>
      <c r="D2254" s="278"/>
      <c r="E2254" s="278"/>
      <c r="F2254" s="280"/>
      <c r="G2254" s="281"/>
      <c r="H2254" s="278"/>
      <c r="I2254" s="278"/>
      <c r="J2254" s="278"/>
      <c r="K2254" s="282"/>
      <c r="L2254" s="282"/>
      <c r="M2254" s="282"/>
      <c r="N2254" s="282"/>
      <c r="O2254" s="278"/>
      <c r="P2254" s="278"/>
      <c r="Q2254" s="278"/>
      <c r="R2254" s="278"/>
      <c r="S2254" s="278"/>
      <c r="T2254" s="278"/>
      <c r="U2254" s="278"/>
      <c r="V2254" s="278"/>
      <c r="W2254" s="278"/>
      <c r="X2254" s="278"/>
      <c r="Y2254" s="278"/>
      <c r="Z2254" s="278"/>
    </row>
    <row r="2255" spans="1:26" ht="13.2">
      <c r="A2255" s="278"/>
      <c r="B2255" s="281"/>
      <c r="C2255" s="278"/>
      <c r="D2255" s="278"/>
      <c r="E2255" s="278"/>
      <c r="F2255" s="280"/>
      <c r="G2255" s="281"/>
      <c r="H2255" s="278"/>
      <c r="I2255" s="278"/>
      <c r="J2255" s="278"/>
      <c r="K2255" s="282"/>
      <c r="L2255" s="282"/>
      <c r="M2255" s="282"/>
      <c r="N2255" s="282"/>
      <c r="O2255" s="278"/>
      <c r="P2255" s="278"/>
      <c r="Q2255" s="278"/>
      <c r="R2255" s="278"/>
      <c r="S2255" s="278"/>
      <c r="T2255" s="278"/>
      <c r="U2255" s="278"/>
      <c r="V2255" s="278"/>
      <c r="W2255" s="278"/>
      <c r="X2255" s="278"/>
      <c r="Y2255" s="278"/>
      <c r="Z2255" s="278"/>
    </row>
    <row r="2256" spans="1:26" ht="13.2">
      <c r="A2256" s="278"/>
      <c r="B2256" s="281"/>
      <c r="C2256" s="278"/>
      <c r="D2256" s="278"/>
      <c r="E2256" s="278"/>
      <c r="F2256" s="280"/>
      <c r="G2256" s="281"/>
      <c r="H2256" s="278"/>
      <c r="I2256" s="278"/>
      <c r="J2256" s="278"/>
      <c r="K2256" s="282"/>
      <c r="L2256" s="282"/>
      <c r="M2256" s="282"/>
      <c r="N2256" s="282"/>
      <c r="O2256" s="278"/>
      <c r="P2256" s="278"/>
      <c r="Q2256" s="278"/>
      <c r="R2256" s="278"/>
      <c r="S2256" s="278"/>
      <c r="T2256" s="278"/>
      <c r="U2256" s="278"/>
      <c r="V2256" s="278"/>
      <c r="W2256" s="278"/>
      <c r="X2256" s="278"/>
      <c r="Y2256" s="278"/>
      <c r="Z2256" s="278"/>
    </row>
    <row r="2257" spans="1:26" ht="13.2">
      <c r="A2257" s="278"/>
      <c r="B2257" s="281"/>
      <c r="C2257" s="278"/>
      <c r="D2257" s="278"/>
      <c r="E2257" s="278"/>
      <c r="F2257" s="280"/>
      <c r="G2257" s="281"/>
      <c r="H2257" s="278"/>
      <c r="I2257" s="278"/>
      <c r="J2257" s="278"/>
      <c r="K2257" s="282"/>
      <c r="L2257" s="282"/>
      <c r="M2257" s="282"/>
      <c r="N2257" s="282"/>
      <c r="O2257" s="278"/>
      <c r="P2257" s="278"/>
      <c r="Q2257" s="278"/>
      <c r="R2257" s="278"/>
      <c r="S2257" s="278"/>
      <c r="T2257" s="278"/>
      <c r="U2257" s="278"/>
      <c r="V2257" s="278"/>
      <c r="W2257" s="278"/>
      <c r="X2257" s="278"/>
      <c r="Y2257" s="278"/>
      <c r="Z2257" s="278"/>
    </row>
    <row r="2258" spans="1:26" ht="13.2">
      <c r="A2258" s="278"/>
      <c r="B2258" s="281"/>
      <c r="C2258" s="278"/>
      <c r="D2258" s="278"/>
      <c r="E2258" s="278"/>
      <c r="F2258" s="280"/>
      <c r="G2258" s="281"/>
      <c r="H2258" s="278"/>
      <c r="I2258" s="278"/>
      <c r="J2258" s="278"/>
      <c r="K2258" s="282"/>
      <c r="L2258" s="282"/>
      <c r="M2258" s="282"/>
      <c r="N2258" s="282"/>
      <c r="O2258" s="278"/>
      <c r="P2258" s="278"/>
      <c r="Q2258" s="278"/>
      <c r="R2258" s="278"/>
      <c r="S2258" s="278"/>
      <c r="T2258" s="278"/>
      <c r="U2258" s="278"/>
      <c r="V2258" s="278"/>
      <c r="W2258" s="278"/>
      <c r="X2258" s="278"/>
      <c r="Y2258" s="278"/>
      <c r="Z2258" s="278"/>
    </row>
    <row r="2259" spans="1:26" ht="13.2">
      <c r="A2259" s="278"/>
      <c r="B2259" s="281"/>
      <c r="C2259" s="278"/>
      <c r="D2259" s="278"/>
      <c r="E2259" s="278"/>
      <c r="F2259" s="280"/>
      <c r="G2259" s="281"/>
      <c r="H2259" s="278"/>
      <c r="I2259" s="278"/>
      <c r="J2259" s="278"/>
      <c r="K2259" s="282"/>
      <c r="L2259" s="282"/>
      <c r="M2259" s="282"/>
      <c r="N2259" s="282"/>
      <c r="O2259" s="278"/>
      <c r="P2259" s="278"/>
      <c r="Q2259" s="278"/>
      <c r="R2259" s="278"/>
      <c r="S2259" s="278"/>
      <c r="T2259" s="278"/>
      <c r="U2259" s="278"/>
      <c r="V2259" s="278"/>
      <c r="W2259" s="278"/>
      <c r="X2259" s="278"/>
      <c r="Y2259" s="278"/>
      <c r="Z2259" s="278"/>
    </row>
    <row r="2260" spans="1:26" ht="13.2">
      <c r="A2260" s="278"/>
      <c r="B2260" s="281"/>
      <c r="C2260" s="278"/>
      <c r="D2260" s="278"/>
      <c r="E2260" s="278"/>
      <c r="F2260" s="280"/>
      <c r="G2260" s="281"/>
      <c r="H2260" s="278"/>
      <c r="I2260" s="278"/>
      <c r="J2260" s="278"/>
      <c r="K2260" s="282"/>
      <c r="L2260" s="282"/>
      <c r="M2260" s="282"/>
      <c r="N2260" s="282"/>
      <c r="O2260" s="278"/>
      <c r="P2260" s="278"/>
      <c r="Q2260" s="278"/>
      <c r="R2260" s="278"/>
      <c r="S2260" s="278"/>
      <c r="T2260" s="278"/>
      <c r="U2260" s="278"/>
      <c r="V2260" s="278"/>
      <c r="W2260" s="278"/>
      <c r="X2260" s="278"/>
      <c r="Y2260" s="278"/>
      <c r="Z2260" s="278"/>
    </row>
    <row r="2261" spans="1:26" ht="13.2">
      <c r="A2261" s="278"/>
      <c r="B2261" s="281"/>
      <c r="C2261" s="278"/>
      <c r="D2261" s="278"/>
      <c r="E2261" s="278"/>
      <c r="F2261" s="280"/>
      <c r="G2261" s="281"/>
      <c r="H2261" s="278"/>
      <c r="I2261" s="278"/>
      <c r="J2261" s="278"/>
      <c r="K2261" s="282"/>
      <c r="L2261" s="282"/>
      <c r="M2261" s="282"/>
      <c r="N2261" s="282"/>
      <c r="O2261" s="278"/>
      <c r="P2261" s="278"/>
      <c r="Q2261" s="278"/>
      <c r="R2261" s="278"/>
      <c r="S2261" s="278"/>
      <c r="T2261" s="278"/>
      <c r="U2261" s="278"/>
      <c r="V2261" s="278"/>
      <c r="W2261" s="278"/>
      <c r="X2261" s="278"/>
      <c r="Y2261" s="278"/>
      <c r="Z2261" s="278"/>
    </row>
    <row r="2262" spans="1:26" ht="13.2">
      <c r="A2262" s="278"/>
      <c r="B2262" s="281"/>
      <c r="C2262" s="278"/>
      <c r="D2262" s="278"/>
      <c r="E2262" s="278"/>
      <c r="F2262" s="280"/>
      <c r="G2262" s="281"/>
      <c r="H2262" s="278"/>
      <c r="I2262" s="278"/>
      <c r="J2262" s="278"/>
      <c r="K2262" s="282"/>
      <c r="L2262" s="282"/>
      <c r="M2262" s="282"/>
      <c r="N2262" s="282"/>
      <c r="O2262" s="278"/>
      <c r="P2262" s="278"/>
      <c r="Q2262" s="278"/>
      <c r="R2262" s="278"/>
      <c r="S2262" s="278"/>
      <c r="T2262" s="278"/>
      <c r="U2262" s="278"/>
      <c r="V2262" s="278"/>
      <c r="W2262" s="278"/>
      <c r="X2262" s="278"/>
      <c r="Y2262" s="278"/>
      <c r="Z2262" s="278"/>
    </row>
    <row r="2263" spans="1:26" ht="13.2">
      <c r="A2263" s="278"/>
      <c r="B2263" s="281"/>
      <c r="C2263" s="278"/>
      <c r="D2263" s="278"/>
      <c r="E2263" s="278"/>
      <c r="F2263" s="280"/>
      <c r="G2263" s="281"/>
      <c r="H2263" s="278"/>
      <c r="I2263" s="278"/>
      <c r="J2263" s="278"/>
      <c r="K2263" s="282"/>
      <c r="L2263" s="282"/>
      <c r="M2263" s="282"/>
      <c r="N2263" s="282"/>
      <c r="O2263" s="278"/>
      <c r="P2263" s="278"/>
      <c r="Q2263" s="278"/>
      <c r="R2263" s="278"/>
      <c r="S2263" s="278"/>
      <c r="T2263" s="278"/>
      <c r="U2263" s="278"/>
      <c r="V2263" s="278"/>
      <c r="W2263" s="278"/>
      <c r="X2263" s="278"/>
      <c r="Y2263" s="278"/>
      <c r="Z2263" s="278"/>
    </row>
    <row r="2264" spans="1:26" ht="13.2">
      <c r="A2264" s="278"/>
      <c r="B2264" s="281"/>
      <c r="C2264" s="278"/>
      <c r="D2264" s="278"/>
      <c r="E2264" s="278"/>
      <c r="F2264" s="280"/>
      <c r="G2264" s="281"/>
      <c r="H2264" s="278"/>
      <c r="I2264" s="278"/>
      <c r="J2264" s="278"/>
      <c r="K2264" s="282"/>
      <c r="L2264" s="282"/>
      <c r="M2264" s="282"/>
      <c r="N2264" s="282"/>
      <c r="O2264" s="278"/>
      <c r="P2264" s="278"/>
      <c r="Q2264" s="278"/>
      <c r="R2264" s="278"/>
      <c r="S2264" s="278"/>
      <c r="T2264" s="278"/>
      <c r="U2264" s="278"/>
      <c r="V2264" s="278"/>
      <c r="W2264" s="278"/>
      <c r="X2264" s="278"/>
      <c r="Y2264" s="278"/>
      <c r="Z2264" s="278"/>
    </row>
    <row r="2265" spans="1:26" ht="13.2">
      <c r="A2265" s="278"/>
      <c r="B2265" s="281"/>
      <c r="C2265" s="278"/>
      <c r="D2265" s="278"/>
      <c r="E2265" s="278"/>
      <c r="F2265" s="280"/>
      <c r="G2265" s="281"/>
      <c r="H2265" s="278"/>
      <c r="I2265" s="278"/>
      <c r="J2265" s="278"/>
      <c r="K2265" s="282"/>
      <c r="L2265" s="282"/>
      <c r="M2265" s="282"/>
      <c r="N2265" s="282"/>
      <c r="O2265" s="278"/>
      <c r="P2265" s="278"/>
      <c r="Q2265" s="278"/>
      <c r="R2265" s="278"/>
      <c r="S2265" s="278"/>
      <c r="T2265" s="278"/>
      <c r="U2265" s="278"/>
      <c r="V2265" s="278"/>
      <c r="W2265" s="278"/>
      <c r="X2265" s="278"/>
      <c r="Y2265" s="278"/>
      <c r="Z2265" s="278"/>
    </row>
    <row r="2266" spans="1:26" ht="13.2">
      <c r="A2266" s="278"/>
      <c r="B2266" s="281"/>
      <c r="C2266" s="278"/>
      <c r="D2266" s="278"/>
      <c r="E2266" s="278"/>
      <c r="F2266" s="280"/>
      <c r="G2266" s="281"/>
      <c r="H2266" s="278"/>
      <c r="I2266" s="278"/>
      <c r="J2266" s="278"/>
      <c r="K2266" s="282"/>
      <c r="L2266" s="282"/>
      <c r="M2266" s="282"/>
      <c r="N2266" s="282"/>
      <c r="O2266" s="278"/>
      <c r="P2266" s="278"/>
      <c r="Q2266" s="278"/>
      <c r="R2266" s="278"/>
      <c r="S2266" s="278"/>
      <c r="T2266" s="278"/>
      <c r="U2266" s="278"/>
      <c r="V2266" s="278"/>
      <c r="W2266" s="278"/>
      <c r="X2266" s="278"/>
      <c r="Y2266" s="278"/>
      <c r="Z2266" s="278"/>
    </row>
    <row r="2267" spans="1:26" ht="13.2">
      <c r="A2267" s="278"/>
      <c r="B2267" s="281"/>
      <c r="C2267" s="278"/>
      <c r="D2267" s="278"/>
      <c r="E2267" s="278"/>
      <c r="F2267" s="280"/>
      <c r="G2267" s="281"/>
      <c r="H2267" s="278"/>
      <c r="I2267" s="278"/>
      <c r="J2267" s="278"/>
      <c r="K2267" s="282"/>
      <c r="L2267" s="282"/>
      <c r="M2267" s="282"/>
      <c r="N2267" s="282"/>
      <c r="O2267" s="278"/>
      <c r="P2267" s="278"/>
      <c r="Q2267" s="278"/>
      <c r="R2267" s="278"/>
      <c r="S2267" s="278"/>
      <c r="T2267" s="278"/>
      <c r="U2267" s="278"/>
      <c r="V2267" s="278"/>
      <c r="W2267" s="278"/>
      <c r="X2267" s="278"/>
      <c r="Y2267" s="278"/>
      <c r="Z2267" s="278"/>
    </row>
    <row r="2268" spans="1:26" ht="13.2">
      <c r="A2268" s="278"/>
      <c r="B2268" s="281"/>
      <c r="C2268" s="278"/>
      <c r="D2268" s="278"/>
      <c r="E2268" s="278"/>
      <c r="F2268" s="280"/>
      <c r="G2268" s="281"/>
      <c r="H2268" s="278"/>
      <c r="I2268" s="278"/>
      <c r="J2268" s="278"/>
      <c r="K2268" s="282"/>
      <c r="L2268" s="282"/>
      <c r="M2268" s="282"/>
      <c r="N2268" s="282"/>
      <c r="O2268" s="278"/>
      <c r="P2268" s="278"/>
      <c r="Q2268" s="278"/>
      <c r="R2268" s="278"/>
      <c r="S2268" s="278"/>
      <c r="T2268" s="278"/>
      <c r="U2268" s="278"/>
      <c r="V2268" s="278"/>
      <c r="W2268" s="278"/>
      <c r="X2268" s="278"/>
      <c r="Y2268" s="278"/>
      <c r="Z2268" s="278"/>
    </row>
    <row r="2269" spans="1:26" ht="13.2">
      <c r="A2269" s="278"/>
      <c r="B2269" s="281"/>
      <c r="C2269" s="278"/>
      <c r="D2269" s="278"/>
      <c r="E2269" s="278"/>
      <c r="F2269" s="280"/>
      <c r="G2269" s="281"/>
      <c r="H2269" s="278"/>
      <c r="I2269" s="278"/>
      <c r="J2269" s="278"/>
      <c r="K2269" s="282"/>
      <c r="L2269" s="282"/>
      <c r="M2269" s="282"/>
      <c r="N2269" s="282"/>
      <c r="O2269" s="278"/>
      <c r="P2269" s="278"/>
      <c r="Q2269" s="278"/>
      <c r="R2269" s="278"/>
      <c r="S2269" s="278"/>
      <c r="T2269" s="278"/>
      <c r="U2269" s="278"/>
      <c r="V2269" s="278"/>
      <c r="W2269" s="278"/>
      <c r="X2269" s="278"/>
      <c r="Y2269" s="278"/>
      <c r="Z2269" s="278"/>
    </row>
    <row r="2270" spans="1:26" ht="13.2">
      <c r="A2270" s="278"/>
      <c r="B2270" s="281"/>
      <c r="C2270" s="278"/>
      <c r="D2270" s="278"/>
      <c r="E2270" s="278"/>
      <c r="F2270" s="280"/>
      <c r="G2270" s="281"/>
      <c r="H2270" s="278"/>
      <c r="I2270" s="278"/>
      <c r="J2270" s="278"/>
      <c r="K2270" s="282"/>
      <c r="L2270" s="282"/>
      <c r="M2270" s="282"/>
      <c r="N2270" s="282"/>
      <c r="O2270" s="278"/>
      <c r="P2270" s="278"/>
      <c r="Q2270" s="278"/>
      <c r="R2270" s="278"/>
      <c r="S2270" s="278"/>
      <c r="T2270" s="278"/>
      <c r="U2270" s="278"/>
      <c r="V2270" s="278"/>
      <c r="W2270" s="278"/>
      <c r="X2270" s="278"/>
      <c r="Y2270" s="278"/>
      <c r="Z2270" s="278"/>
    </row>
    <row r="2271" spans="1:26" ht="13.2">
      <c r="A2271" s="278"/>
      <c r="B2271" s="281"/>
      <c r="C2271" s="278"/>
      <c r="D2271" s="278"/>
      <c r="E2271" s="278"/>
      <c r="F2271" s="280"/>
      <c r="G2271" s="281"/>
      <c r="H2271" s="278"/>
      <c r="I2271" s="278"/>
      <c r="J2271" s="278"/>
      <c r="K2271" s="282"/>
      <c r="L2271" s="282"/>
      <c r="M2271" s="282"/>
      <c r="N2271" s="282"/>
      <c r="O2271" s="278"/>
      <c r="P2271" s="278"/>
      <c r="Q2271" s="278"/>
      <c r="R2271" s="278"/>
      <c r="S2271" s="278"/>
      <c r="T2271" s="278"/>
      <c r="U2271" s="278"/>
      <c r="V2271" s="278"/>
      <c r="W2271" s="278"/>
      <c r="X2271" s="278"/>
      <c r="Y2271" s="278"/>
      <c r="Z2271" s="278"/>
    </row>
    <row r="2272" spans="1:26" ht="13.2">
      <c r="A2272" s="278"/>
      <c r="B2272" s="281"/>
      <c r="C2272" s="278"/>
      <c r="D2272" s="278"/>
      <c r="E2272" s="278"/>
      <c r="F2272" s="280"/>
      <c r="G2272" s="281"/>
      <c r="H2272" s="278"/>
      <c r="I2272" s="278"/>
      <c r="J2272" s="278"/>
      <c r="K2272" s="282"/>
      <c r="L2272" s="282"/>
      <c r="M2272" s="282"/>
      <c r="N2272" s="282"/>
      <c r="O2272" s="278"/>
      <c r="P2272" s="278"/>
      <c r="Q2272" s="278"/>
      <c r="R2272" s="278"/>
      <c r="S2272" s="278"/>
      <c r="T2272" s="278"/>
      <c r="U2272" s="278"/>
      <c r="V2272" s="278"/>
      <c r="W2272" s="278"/>
      <c r="X2272" s="278"/>
      <c r="Y2272" s="278"/>
      <c r="Z2272" s="278"/>
    </row>
    <row r="2273" spans="1:26" ht="13.2">
      <c r="A2273" s="278"/>
      <c r="B2273" s="281"/>
      <c r="C2273" s="278"/>
      <c r="D2273" s="278"/>
      <c r="E2273" s="278"/>
      <c r="F2273" s="280"/>
      <c r="G2273" s="281"/>
      <c r="H2273" s="278"/>
      <c r="I2273" s="278"/>
      <c r="J2273" s="278"/>
      <c r="K2273" s="282"/>
      <c r="L2273" s="282"/>
      <c r="M2273" s="282"/>
      <c r="N2273" s="282"/>
      <c r="O2273" s="278"/>
      <c r="P2273" s="278"/>
      <c r="Q2273" s="278"/>
      <c r="R2273" s="278"/>
      <c r="S2273" s="278"/>
      <c r="T2273" s="278"/>
      <c r="U2273" s="278"/>
      <c r="V2273" s="278"/>
      <c r="W2273" s="278"/>
      <c r="X2273" s="278"/>
      <c r="Y2273" s="278"/>
      <c r="Z2273" s="278"/>
    </row>
    <row r="2274" spans="1:26" ht="13.2">
      <c r="A2274" s="278"/>
      <c r="B2274" s="281"/>
      <c r="C2274" s="278"/>
      <c r="D2274" s="278"/>
      <c r="E2274" s="278"/>
      <c r="F2274" s="280"/>
      <c r="G2274" s="281"/>
      <c r="H2274" s="278"/>
      <c r="I2274" s="278"/>
      <c r="J2274" s="278"/>
      <c r="K2274" s="282"/>
      <c r="L2274" s="282"/>
      <c r="M2274" s="282"/>
      <c r="N2274" s="282"/>
      <c r="O2274" s="278"/>
      <c r="P2274" s="278"/>
      <c r="Q2274" s="278"/>
      <c r="R2274" s="278"/>
      <c r="S2274" s="278"/>
      <c r="T2274" s="278"/>
      <c r="U2274" s="278"/>
      <c r="V2274" s="278"/>
      <c r="W2274" s="278"/>
      <c r="X2274" s="278"/>
      <c r="Y2274" s="278"/>
      <c r="Z2274" s="278"/>
    </row>
    <row r="2275" spans="1:26" ht="13.2">
      <c r="A2275" s="278"/>
      <c r="B2275" s="281"/>
      <c r="C2275" s="278"/>
      <c r="D2275" s="278"/>
      <c r="E2275" s="278"/>
      <c r="F2275" s="280"/>
      <c r="G2275" s="281"/>
      <c r="H2275" s="278"/>
      <c r="I2275" s="278"/>
      <c r="J2275" s="278"/>
      <c r="K2275" s="282"/>
      <c r="L2275" s="282"/>
      <c r="M2275" s="282"/>
      <c r="N2275" s="282"/>
      <c r="O2275" s="278"/>
      <c r="P2275" s="278"/>
      <c r="Q2275" s="278"/>
      <c r="R2275" s="278"/>
      <c r="S2275" s="278"/>
      <c r="T2275" s="278"/>
      <c r="U2275" s="278"/>
      <c r="V2275" s="278"/>
      <c r="W2275" s="278"/>
      <c r="X2275" s="278"/>
      <c r="Y2275" s="278"/>
      <c r="Z2275" s="278"/>
    </row>
    <row r="2276" spans="1:26" ht="13.2">
      <c r="A2276" s="278"/>
      <c r="B2276" s="281"/>
      <c r="C2276" s="278"/>
      <c r="D2276" s="278"/>
      <c r="E2276" s="278"/>
      <c r="F2276" s="280"/>
      <c r="G2276" s="281"/>
      <c r="H2276" s="278"/>
      <c r="I2276" s="278"/>
      <c r="J2276" s="278"/>
      <c r="K2276" s="282"/>
      <c r="L2276" s="282"/>
      <c r="M2276" s="282"/>
      <c r="N2276" s="282"/>
      <c r="O2276" s="278"/>
      <c r="P2276" s="278"/>
      <c r="Q2276" s="278"/>
      <c r="R2276" s="278"/>
      <c r="S2276" s="278"/>
      <c r="T2276" s="278"/>
      <c r="U2276" s="278"/>
      <c r="V2276" s="278"/>
      <c r="W2276" s="278"/>
      <c r="X2276" s="278"/>
      <c r="Y2276" s="278"/>
      <c r="Z2276" s="278"/>
    </row>
    <row r="2277" spans="1:26" ht="13.2">
      <c r="A2277" s="278"/>
      <c r="B2277" s="281"/>
      <c r="C2277" s="278"/>
      <c r="D2277" s="278"/>
      <c r="E2277" s="278"/>
      <c r="F2277" s="280"/>
      <c r="G2277" s="281"/>
      <c r="H2277" s="278"/>
      <c r="I2277" s="278"/>
      <c r="J2277" s="278"/>
      <c r="K2277" s="282"/>
      <c r="L2277" s="282"/>
      <c r="M2277" s="282"/>
      <c r="N2277" s="282"/>
      <c r="O2277" s="278"/>
      <c r="P2277" s="278"/>
      <c r="Q2277" s="278"/>
      <c r="R2277" s="278"/>
      <c r="S2277" s="278"/>
      <c r="T2277" s="278"/>
      <c r="U2277" s="278"/>
      <c r="V2277" s="278"/>
      <c r="W2277" s="278"/>
      <c r="X2277" s="278"/>
      <c r="Y2277" s="278"/>
      <c r="Z2277" s="278"/>
    </row>
    <row r="2278" spans="1:26" ht="13.2">
      <c r="A2278" s="278"/>
      <c r="B2278" s="281"/>
      <c r="C2278" s="278"/>
      <c r="D2278" s="278"/>
      <c r="E2278" s="278"/>
      <c r="F2278" s="280"/>
      <c r="G2278" s="281"/>
      <c r="H2278" s="278"/>
      <c r="I2278" s="278"/>
      <c r="J2278" s="278"/>
      <c r="K2278" s="282"/>
      <c r="L2278" s="282"/>
      <c r="M2278" s="282"/>
      <c r="N2278" s="282"/>
      <c r="O2278" s="278"/>
      <c r="P2278" s="278"/>
      <c r="Q2278" s="278"/>
      <c r="R2278" s="278"/>
      <c r="S2278" s="278"/>
      <c r="T2278" s="278"/>
      <c r="U2278" s="278"/>
      <c r="V2278" s="278"/>
      <c r="W2278" s="278"/>
      <c r="X2278" s="278"/>
      <c r="Y2278" s="278"/>
      <c r="Z2278" s="278"/>
    </row>
    <row r="2279" spans="1:26" ht="13.2">
      <c r="A2279" s="278"/>
      <c r="B2279" s="281"/>
      <c r="C2279" s="278"/>
      <c r="D2279" s="278"/>
      <c r="E2279" s="278"/>
      <c r="F2279" s="280"/>
      <c r="G2279" s="281"/>
      <c r="H2279" s="278"/>
      <c r="I2279" s="278"/>
      <c r="J2279" s="278"/>
      <c r="K2279" s="282"/>
      <c r="L2279" s="282"/>
      <c r="M2279" s="282"/>
      <c r="N2279" s="282"/>
      <c r="O2279" s="278"/>
      <c r="P2279" s="278"/>
      <c r="Q2279" s="278"/>
      <c r="R2279" s="278"/>
      <c r="S2279" s="278"/>
      <c r="T2279" s="278"/>
      <c r="U2279" s="278"/>
      <c r="V2279" s="278"/>
      <c r="W2279" s="278"/>
      <c r="X2279" s="278"/>
      <c r="Y2279" s="278"/>
      <c r="Z2279" s="278"/>
    </row>
    <row r="2280" spans="1:26" ht="13.2">
      <c r="A2280" s="278"/>
      <c r="B2280" s="281"/>
      <c r="C2280" s="278"/>
      <c r="D2280" s="278"/>
      <c r="E2280" s="278"/>
      <c r="F2280" s="280"/>
      <c r="G2280" s="281"/>
      <c r="H2280" s="278"/>
      <c r="I2280" s="278"/>
      <c r="J2280" s="278"/>
      <c r="K2280" s="282"/>
      <c r="L2280" s="282"/>
      <c r="M2280" s="282"/>
      <c r="N2280" s="282"/>
      <c r="O2280" s="278"/>
      <c r="P2280" s="278"/>
      <c r="Q2280" s="278"/>
      <c r="R2280" s="278"/>
      <c r="S2280" s="278"/>
      <c r="T2280" s="278"/>
      <c r="U2280" s="278"/>
      <c r="V2280" s="278"/>
      <c r="W2280" s="278"/>
      <c r="X2280" s="278"/>
      <c r="Y2280" s="278"/>
      <c r="Z2280" s="278"/>
    </row>
    <row r="2281" spans="1:26" ht="13.2">
      <c r="A2281" s="278"/>
      <c r="B2281" s="281"/>
      <c r="C2281" s="278"/>
      <c r="D2281" s="278"/>
      <c r="E2281" s="278"/>
      <c r="F2281" s="280"/>
      <c r="G2281" s="281"/>
      <c r="H2281" s="278"/>
      <c r="I2281" s="278"/>
      <c r="J2281" s="278"/>
      <c r="K2281" s="282"/>
      <c r="L2281" s="282"/>
      <c r="M2281" s="282"/>
      <c r="N2281" s="282"/>
      <c r="O2281" s="278"/>
      <c r="P2281" s="278"/>
      <c r="Q2281" s="278"/>
      <c r="R2281" s="278"/>
      <c r="S2281" s="278"/>
      <c r="T2281" s="278"/>
      <c r="U2281" s="278"/>
      <c r="V2281" s="278"/>
      <c r="W2281" s="278"/>
      <c r="X2281" s="278"/>
      <c r="Y2281" s="278"/>
      <c r="Z2281" s="278"/>
    </row>
    <row r="2282" spans="1:26" ht="13.2">
      <c r="A2282" s="278"/>
      <c r="B2282" s="281"/>
      <c r="C2282" s="278"/>
      <c r="D2282" s="278"/>
      <c r="E2282" s="278"/>
      <c r="F2282" s="280"/>
      <c r="G2282" s="281"/>
      <c r="H2282" s="278"/>
      <c r="I2282" s="278"/>
      <c r="J2282" s="278"/>
      <c r="K2282" s="282"/>
      <c r="L2282" s="282"/>
      <c r="M2282" s="282"/>
      <c r="N2282" s="282"/>
      <c r="O2282" s="278"/>
      <c r="P2282" s="278"/>
      <c r="Q2282" s="278"/>
      <c r="R2282" s="278"/>
      <c r="S2282" s="278"/>
      <c r="T2282" s="278"/>
      <c r="U2282" s="278"/>
      <c r="V2282" s="278"/>
      <c r="W2282" s="278"/>
      <c r="X2282" s="278"/>
      <c r="Y2282" s="278"/>
      <c r="Z2282" s="278"/>
    </row>
    <row r="2283" spans="1:26" ht="13.2">
      <c r="A2283" s="278"/>
      <c r="B2283" s="281"/>
      <c r="C2283" s="278"/>
      <c r="D2283" s="278"/>
      <c r="E2283" s="278"/>
      <c r="F2283" s="280"/>
      <c r="G2283" s="281"/>
      <c r="H2283" s="278"/>
      <c r="I2283" s="278"/>
      <c r="J2283" s="278"/>
      <c r="K2283" s="282"/>
      <c r="L2283" s="282"/>
      <c r="M2283" s="282"/>
      <c r="N2283" s="282"/>
      <c r="O2283" s="278"/>
      <c r="P2283" s="278"/>
      <c r="Q2283" s="278"/>
      <c r="R2283" s="278"/>
      <c r="S2283" s="278"/>
      <c r="T2283" s="278"/>
      <c r="U2283" s="278"/>
      <c r="V2283" s="278"/>
      <c r="W2283" s="278"/>
      <c r="X2283" s="278"/>
      <c r="Y2283" s="278"/>
      <c r="Z2283" s="278"/>
    </row>
    <row r="2284" spans="1:26" ht="13.2">
      <c r="A2284" s="278"/>
      <c r="B2284" s="281"/>
      <c r="C2284" s="278"/>
      <c r="D2284" s="278"/>
      <c r="E2284" s="278"/>
      <c r="F2284" s="280"/>
      <c r="G2284" s="281"/>
      <c r="H2284" s="278"/>
      <c r="I2284" s="278"/>
      <c r="J2284" s="278"/>
      <c r="K2284" s="282"/>
      <c r="L2284" s="282"/>
      <c r="M2284" s="282"/>
      <c r="N2284" s="282"/>
      <c r="O2284" s="278"/>
      <c r="P2284" s="278"/>
      <c r="Q2284" s="278"/>
      <c r="R2284" s="278"/>
      <c r="S2284" s="278"/>
      <c r="T2284" s="278"/>
      <c r="U2284" s="278"/>
      <c r="V2284" s="278"/>
      <c r="W2284" s="278"/>
      <c r="X2284" s="278"/>
      <c r="Y2284" s="278"/>
      <c r="Z2284" s="278"/>
    </row>
    <row r="2285" spans="1:26" ht="13.2">
      <c r="A2285" s="278"/>
      <c r="B2285" s="281"/>
      <c r="C2285" s="278"/>
      <c r="D2285" s="278"/>
      <c r="E2285" s="278"/>
      <c r="F2285" s="280"/>
      <c r="G2285" s="281"/>
      <c r="H2285" s="278"/>
      <c r="I2285" s="278"/>
      <c r="J2285" s="278"/>
      <c r="K2285" s="282"/>
      <c r="L2285" s="282"/>
      <c r="M2285" s="282"/>
      <c r="N2285" s="282"/>
      <c r="O2285" s="278"/>
      <c r="P2285" s="278"/>
      <c r="Q2285" s="278"/>
      <c r="R2285" s="278"/>
      <c r="S2285" s="278"/>
      <c r="T2285" s="278"/>
      <c r="U2285" s="278"/>
      <c r="V2285" s="278"/>
      <c r="W2285" s="278"/>
      <c r="X2285" s="278"/>
      <c r="Y2285" s="278"/>
      <c r="Z2285" s="278"/>
    </row>
    <row r="2286" spans="1:26" ht="13.2">
      <c r="A2286" s="278"/>
      <c r="B2286" s="281"/>
      <c r="C2286" s="278"/>
      <c r="D2286" s="278"/>
      <c r="E2286" s="278"/>
      <c r="F2286" s="280"/>
      <c r="G2286" s="281"/>
      <c r="H2286" s="278"/>
      <c r="I2286" s="278"/>
      <c r="J2286" s="278"/>
      <c r="K2286" s="282"/>
      <c r="L2286" s="282"/>
      <c r="M2286" s="282"/>
      <c r="N2286" s="282"/>
      <c r="O2286" s="278"/>
      <c r="P2286" s="278"/>
      <c r="Q2286" s="278"/>
      <c r="R2286" s="278"/>
      <c r="S2286" s="278"/>
      <c r="T2286" s="278"/>
      <c r="U2286" s="278"/>
      <c r="V2286" s="278"/>
      <c r="W2286" s="278"/>
      <c r="X2286" s="278"/>
      <c r="Y2286" s="278"/>
      <c r="Z2286" s="278"/>
    </row>
    <row r="2287" spans="1:26" ht="13.2">
      <c r="A2287" s="278"/>
      <c r="B2287" s="281"/>
      <c r="C2287" s="278"/>
      <c r="D2287" s="278"/>
      <c r="E2287" s="278"/>
      <c r="F2287" s="280"/>
      <c r="G2287" s="281"/>
      <c r="H2287" s="278"/>
      <c r="I2287" s="278"/>
      <c r="J2287" s="278"/>
      <c r="K2287" s="282"/>
      <c r="L2287" s="282"/>
      <c r="M2287" s="282"/>
      <c r="N2287" s="282"/>
      <c r="O2287" s="278"/>
      <c r="P2287" s="278"/>
      <c r="Q2287" s="278"/>
      <c r="R2287" s="278"/>
      <c r="S2287" s="278"/>
      <c r="T2287" s="278"/>
      <c r="U2287" s="278"/>
      <c r="V2287" s="278"/>
      <c r="W2287" s="278"/>
      <c r="X2287" s="278"/>
      <c r="Y2287" s="278"/>
      <c r="Z2287" s="278"/>
    </row>
    <row r="2288" spans="1:26" ht="13.2">
      <c r="A2288" s="278"/>
      <c r="B2288" s="281"/>
      <c r="C2288" s="278"/>
      <c r="D2288" s="278"/>
      <c r="E2288" s="278"/>
      <c r="F2288" s="280"/>
      <c r="G2288" s="281"/>
      <c r="H2288" s="278"/>
      <c r="I2288" s="278"/>
      <c r="J2288" s="278"/>
      <c r="K2288" s="282"/>
      <c r="L2288" s="282"/>
      <c r="M2288" s="282"/>
      <c r="N2288" s="282"/>
      <c r="O2288" s="278"/>
      <c r="P2288" s="278"/>
      <c r="Q2288" s="278"/>
      <c r="R2288" s="278"/>
      <c r="S2288" s="278"/>
      <c r="T2288" s="278"/>
      <c r="U2288" s="278"/>
      <c r="V2288" s="278"/>
      <c r="W2288" s="278"/>
      <c r="X2288" s="278"/>
      <c r="Y2288" s="278"/>
      <c r="Z2288" s="278"/>
    </row>
    <row r="2289" spans="1:26" ht="13.2">
      <c r="A2289" s="278"/>
      <c r="B2289" s="281"/>
      <c r="C2289" s="278"/>
      <c r="D2289" s="278"/>
      <c r="E2289" s="278"/>
      <c r="F2289" s="280"/>
      <c r="G2289" s="281"/>
      <c r="H2289" s="278"/>
      <c r="I2289" s="278"/>
      <c r="J2289" s="278"/>
      <c r="K2289" s="282"/>
      <c r="L2289" s="282"/>
      <c r="M2289" s="282"/>
      <c r="N2289" s="282"/>
      <c r="O2289" s="278"/>
      <c r="P2289" s="278"/>
      <c r="Q2289" s="278"/>
      <c r="R2289" s="278"/>
      <c r="S2289" s="278"/>
      <c r="T2289" s="278"/>
      <c r="U2289" s="278"/>
      <c r="V2289" s="278"/>
      <c r="W2289" s="278"/>
      <c r="X2289" s="278"/>
      <c r="Y2289" s="278"/>
      <c r="Z2289" s="278"/>
    </row>
    <row r="2290" spans="1:26" ht="13.2">
      <c r="A2290" s="278"/>
      <c r="B2290" s="281"/>
      <c r="C2290" s="278"/>
      <c r="D2290" s="278"/>
      <c r="E2290" s="278"/>
      <c r="F2290" s="280"/>
      <c r="G2290" s="281"/>
      <c r="H2290" s="278"/>
      <c r="I2290" s="278"/>
      <c r="J2290" s="278"/>
      <c r="K2290" s="282"/>
      <c r="L2290" s="282"/>
      <c r="M2290" s="282"/>
      <c r="N2290" s="282"/>
      <c r="O2290" s="278"/>
      <c r="P2290" s="278"/>
      <c r="Q2290" s="278"/>
      <c r="R2290" s="278"/>
      <c r="S2290" s="278"/>
      <c r="T2290" s="278"/>
      <c r="U2290" s="278"/>
      <c r="V2290" s="278"/>
      <c r="W2290" s="278"/>
      <c r="X2290" s="278"/>
      <c r="Y2290" s="278"/>
      <c r="Z2290" s="278"/>
    </row>
    <row r="2291" spans="1:26" ht="13.2">
      <c r="A2291" s="278"/>
      <c r="B2291" s="281"/>
      <c r="C2291" s="278"/>
      <c r="D2291" s="278"/>
      <c r="E2291" s="278"/>
      <c r="F2291" s="280"/>
      <c r="G2291" s="281"/>
      <c r="H2291" s="278"/>
      <c r="I2291" s="278"/>
      <c r="J2291" s="278"/>
      <c r="K2291" s="282"/>
      <c r="L2291" s="282"/>
      <c r="M2291" s="282"/>
      <c r="N2291" s="282"/>
      <c r="O2291" s="278"/>
      <c r="P2291" s="278"/>
      <c r="Q2291" s="278"/>
      <c r="R2291" s="278"/>
      <c r="S2291" s="278"/>
      <c r="T2291" s="278"/>
      <c r="U2291" s="278"/>
      <c r="V2291" s="278"/>
      <c r="W2291" s="278"/>
      <c r="X2291" s="278"/>
      <c r="Y2291" s="278"/>
      <c r="Z2291" s="278"/>
    </row>
    <row r="2292" spans="1:26" ht="13.2">
      <c r="A2292" s="278"/>
      <c r="B2292" s="281"/>
      <c r="C2292" s="278"/>
      <c r="D2292" s="278"/>
      <c r="E2292" s="278"/>
      <c r="F2292" s="280"/>
      <c r="G2292" s="281"/>
      <c r="H2292" s="278"/>
      <c r="I2292" s="278"/>
      <c r="J2292" s="278"/>
      <c r="K2292" s="282"/>
      <c r="L2292" s="282"/>
      <c r="M2292" s="282"/>
      <c r="N2292" s="282"/>
      <c r="O2292" s="278"/>
      <c r="P2292" s="278"/>
      <c r="Q2292" s="278"/>
      <c r="R2292" s="278"/>
      <c r="S2292" s="278"/>
      <c r="T2292" s="278"/>
      <c r="U2292" s="278"/>
      <c r="V2292" s="278"/>
      <c r="W2292" s="278"/>
      <c r="X2292" s="278"/>
      <c r="Y2292" s="278"/>
      <c r="Z2292" s="278"/>
    </row>
    <row r="2293" spans="1:26" ht="13.2">
      <c r="A2293" s="278"/>
      <c r="B2293" s="281"/>
      <c r="C2293" s="278"/>
      <c r="D2293" s="278"/>
      <c r="E2293" s="278"/>
      <c r="F2293" s="280"/>
      <c r="G2293" s="281"/>
      <c r="H2293" s="278"/>
      <c r="I2293" s="278"/>
      <c r="J2293" s="278"/>
      <c r="K2293" s="282"/>
      <c r="L2293" s="282"/>
      <c r="M2293" s="282"/>
      <c r="N2293" s="282"/>
      <c r="O2293" s="278"/>
      <c r="P2293" s="278"/>
      <c r="Q2293" s="278"/>
      <c r="R2293" s="278"/>
      <c r="S2293" s="278"/>
      <c r="T2293" s="278"/>
      <c r="U2293" s="278"/>
      <c r="V2293" s="278"/>
      <c r="W2293" s="278"/>
      <c r="X2293" s="278"/>
      <c r="Y2293" s="278"/>
      <c r="Z2293" s="278"/>
    </row>
    <row r="2294" spans="1:26" ht="13.2">
      <c r="A2294" s="278"/>
      <c r="B2294" s="281"/>
      <c r="C2294" s="278"/>
      <c r="D2294" s="278"/>
      <c r="E2294" s="278"/>
      <c r="F2294" s="280"/>
      <c r="G2294" s="281"/>
      <c r="H2294" s="278"/>
      <c r="I2294" s="278"/>
      <c r="J2294" s="278"/>
      <c r="K2294" s="282"/>
      <c r="L2294" s="282"/>
      <c r="M2294" s="282"/>
      <c r="N2294" s="282"/>
      <c r="O2294" s="278"/>
      <c r="P2294" s="278"/>
      <c r="Q2294" s="278"/>
      <c r="R2294" s="278"/>
      <c r="S2294" s="278"/>
      <c r="T2294" s="278"/>
      <c r="U2294" s="278"/>
      <c r="V2294" s="278"/>
      <c r="W2294" s="278"/>
      <c r="X2294" s="278"/>
      <c r="Y2294" s="278"/>
      <c r="Z2294" s="278"/>
    </row>
    <row r="2295" spans="1:26" ht="13.2">
      <c r="A2295" s="278"/>
      <c r="B2295" s="281"/>
      <c r="C2295" s="278"/>
      <c r="D2295" s="278"/>
      <c r="E2295" s="278"/>
      <c r="F2295" s="280"/>
      <c r="G2295" s="281"/>
      <c r="H2295" s="278"/>
      <c r="I2295" s="278"/>
      <c r="J2295" s="278"/>
      <c r="K2295" s="282"/>
      <c r="L2295" s="282"/>
      <c r="M2295" s="282"/>
      <c r="N2295" s="282"/>
      <c r="O2295" s="278"/>
      <c r="P2295" s="278"/>
      <c r="Q2295" s="278"/>
      <c r="R2295" s="278"/>
      <c r="S2295" s="278"/>
      <c r="T2295" s="278"/>
      <c r="U2295" s="278"/>
      <c r="V2295" s="278"/>
      <c r="W2295" s="278"/>
      <c r="X2295" s="278"/>
      <c r="Y2295" s="278"/>
      <c r="Z2295" s="278"/>
    </row>
    <row r="2296" spans="1:26" ht="13.2">
      <c r="A2296" s="278"/>
      <c r="B2296" s="281"/>
      <c r="C2296" s="278"/>
      <c r="D2296" s="278"/>
      <c r="E2296" s="278"/>
      <c r="F2296" s="280"/>
      <c r="G2296" s="281"/>
      <c r="H2296" s="278"/>
      <c r="I2296" s="278"/>
      <c r="J2296" s="278"/>
      <c r="K2296" s="282"/>
      <c r="L2296" s="282"/>
      <c r="M2296" s="282"/>
      <c r="N2296" s="282"/>
      <c r="O2296" s="278"/>
      <c r="P2296" s="278"/>
      <c r="Q2296" s="278"/>
      <c r="R2296" s="278"/>
      <c r="S2296" s="278"/>
      <c r="T2296" s="278"/>
      <c r="U2296" s="278"/>
      <c r="V2296" s="278"/>
      <c r="W2296" s="278"/>
      <c r="X2296" s="278"/>
      <c r="Y2296" s="278"/>
      <c r="Z2296" s="278"/>
    </row>
    <row r="2297" spans="1:26" ht="13.2">
      <c r="A2297" s="278"/>
      <c r="B2297" s="281"/>
      <c r="C2297" s="278"/>
      <c r="D2297" s="278"/>
      <c r="E2297" s="278"/>
      <c r="F2297" s="280"/>
      <c r="G2297" s="281"/>
      <c r="H2297" s="278"/>
      <c r="I2297" s="278"/>
      <c r="J2297" s="278"/>
      <c r="K2297" s="282"/>
      <c r="L2297" s="282"/>
      <c r="M2297" s="282"/>
      <c r="N2297" s="282"/>
      <c r="O2297" s="278"/>
      <c r="P2297" s="278"/>
      <c r="Q2297" s="278"/>
      <c r="R2297" s="278"/>
      <c r="S2297" s="278"/>
      <c r="T2297" s="278"/>
      <c r="U2297" s="278"/>
      <c r="V2297" s="278"/>
      <c r="W2297" s="278"/>
      <c r="X2297" s="278"/>
      <c r="Y2297" s="278"/>
      <c r="Z2297" s="278"/>
    </row>
    <row r="2298" spans="1:26" ht="13.2">
      <c r="A2298" s="278"/>
      <c r="B2298" s="281"/>
      <c r="C2298" s="278"/>
      <c r="D2298" s="278"/>
      <c r="E2298" s="278"/>
      <c r="F2298" s="280"/>
      <c r="G2298" s="281"/>
      <c r="H2298" s="278"/>
      <c r="I2298" s="278"/>
      <c r="J2298" s="278"/>
      <c r="K2298" s="282"/>
      <c r="L2298" s="282"/>
      <c r="M2298" s="282"/>
      <c r="N2298" s="282"/>
      <c r="O2298" s="278"/>
      <c r="P2298" s="278"/>
      <c r="Q2298" s="278"/>
      <c r="R2298" s="278"/>
      <c r="S2298" s="278"/>
      <c r="T2298" s="278"/>
      <c r="U2298" s="278"/>
      <c r="V2298" s="278"/>
      <c r="W2298" s="278"/>
      <c r="X2298" s="278"/>
      <c r="Y2298" s="278"/>
      <c r="Z2298" s="278"/>
    </row>
    <row r="2299" spans="1:26" ht="13.2">
      <c r="A2299" s="278"/>
      <c r="B2299" s="281"/>
      <c r="C2299" s="278"/>
      <c r="D2299" s="278"/>
      <c r="E2299" s="278"/>
      <c r="F2299" s="280"/>
      <c r="G2299" s="281"/>
      <c r="H2299" s="278"/>
      <c r="I2299" s="278"/>
      <c r="J2299" s="278"/>
      <c r="K2299" s="282"/>
      <c r="L2299" s="282"/>
      <c r="M2299" s="282"/>
      <c r="N2299" s="282"/>
      <c r="O2299" s="278"/>
      <c r="P2299" s="278"/>
      <c r="Q2299" s="278"/>
      <c r="R2299" s="278"/>
      <c r="S2299" s="278"/>
      <c r="T2299" s="278"/>
      <c r="U2299" s="278"/>
      <c r="V2299" s="278"/>
      <c r="W2299" s="278"/>
      <c r="X2299" s="278"/>
      <c r="Y2299" s="278"/>
      <c r="Z2299" s="278"/>
    </row>
    <row r="2300" spans="1:26" ht="13.2">
      <c r="A2300" s="278"/>
      <c r="B2300" s="281"/>
      <c r="C2300" s="278"/>
      <c r="D2300" s="278"/>
      <c r="E2300" s="278"/>
      <c r="F2300" s="280"/>
      <c r="G2300" s="281"/>
      <c r="H2300" s="278"/>
      <c r="I2300" s="278"/>
      <c r="J2300" s="278"/>
      <c r="K2300" s="282"/>
      <c r="L2300" s="282"/>
      <c r="M2300" s="282"/>
      <c r="N2300" s="282"/>
      <c r="O2300" s="278"/>
      <c r="P2300" s="278"/>
      <c r="Q2300" s="278"/>
      <c r="R2300" s="278"/>
      <c r="S2300" s="278"/>
      <c r="T2300" s="278"/>
      <c r="U2300" s="278"/>
      <c r="V2300" s="278"/>
      <c r="W2300" s="278"/>
      <c r="X2300" s="278"/>
      <c r="Y2300" s="278"/>
      <c r="Z2300" s="278"/>
    </row>
    <row r="2301" spans="1:26" ht="13.2">
      <c r="A2301" s="278"/>
      <c r="B2301" s="281"/>
      <c r="C2301" s="278"/>
      <c r="D2301" s="278"/>
      <c r="E2301" s="278"/>
      <c r="F2301" s="280"/>
      <c r="G2301" s="281"/>
      <c r="H2301" s="278"/>
      <c r="I2301" s="278"/>
      <c r="J2301" s="278"/>
      <c r="K2301" s="282"/>
      <c r="L2301" s="282"/>
      <c r="M2301" s="282"/>
      <c r="N2301" s="282"/>
      <c r="O2301" s="278"/>
      <c r="P2301" s="278"/>
      <c r="Q2301" s="278"/>
      <c r="R2301" s="278"/>
      <c r="S2301" s="278"/>
      <c r="T2301" s="278"/>
      <c r="U2301" s="278"/>
      <c r="V2301" s="278"/>
      <c r="W2301" s="278"/>
      <c r="X2301" s="278"/>
      <c r="Y2301" s="278"/>
      <c r="Z2301" s="278"/>
    </row>
    <row r="2302" spans="1:26" ht="13.2">
      <c r="A2302" s="278"/>
      <c r="B2302" s="281"/>
      <c r="C2302" s="278"/>
      <c r="D2302" s="278"/>
      <c r="E2302" s="278"/>
      <c r="F2302" s="280"/>
      <c r="G2302" s="281"/>
      <c r="H2302" s="278"/>
      <c r="I2302" s="278"/>
      <c r="J2302" s="278"/>
      <c r="K2302" s="282"/>
      <c r="L2302" s="282"/>
      <c r="M2302" s="282"/>
      <c r="N2302" s="282"/>
      <c r="O2302" s="278"/>
      <c r="P2302" s="278"/>
      <c r="Q2302" s="278"/>
      <c r="R2302" s="278"/>
      <c r="S2302" s="278"/>
      <c r="T2302" s="278"/>
      <c r="U2302" s="278"/>
      <c r="V2302" s="278"/>
      <c r="W2302" s="278"/>
      <c r="X2302" s="278"/>
      <c r="Y2302" s="278"/>
      <c r="Z2302" s="278"/>
    </row>
    <row r="2303" spans="1:26" ht="13.2">
      <c r="A2303" s="278"/>
      <c r="B2303" s="281"/>
      <c r="C2303" s="278"/>
      <c r="D2303" s="278"/>
      <c r="E2303" s="278"/>
      <c r="F2303" s="280"/>
      <c r="G2303" s="281"/>
      <c r="H2303" s="278"/>
      <c r="I2303" s="278"/>
      <c r="J2303" s="278"/>
      <c r="K2303" s="282"/>
      <c r="L2303" s="282"/>
      <c r="M2303" s="282"/>
      <c r="N2303" s="282"/>
      <c r="O2303" s="278"/>
      <c r="P2303" s="278"/>
      <c r="Q2303" s="278"/>
      <c r="R2303" s="278"/>
      <c r="S2303" s="278"/>
      <c r="T2303" s="278"/>
      <c r="U2303" s="278"/>
      <c r="V2303" s="278"/>
      <c r="W2303" s="278"/>
      <c r="X2303" s="278"/>
      <c r="Y2303" s="278"/>
      <c r="Z2303" s="278"/>
    </row>
    <row r="2304" spans="1:26" ht="13.2">
      <c r="A2304" s="278"/>
      <c r="B2304" s="281"/>
      <c r="C2304" s="278"/>
      <c r="D2304" s="278"/>
      <c r="E2304" s="278"/>
      <c r="F2304" s="280"/>
      <c r="G2304" s="281"/>
      <c r="H2304" s="278"/>
      <c r="I2304" s="278"/>
      <c r="J2304" s="278"/>
      <c r="K2304" s="282"/>
      <c r="L2304" s="282"/>
      <c r="M2304" s="282"/>
      <c r="N2304" s="282"/>
      <c r="O2304" s="278"/>
      <c r="P2304" s="278"/>
      <c r="Q2304" s="278"/>
      <c r="R2304" s="278"/>
      <c r="S2304" s="278"/>
      <c r="T2304" s="278"/>
      <c r="U2304" s="278"/>
      <c r="V2304" s="278"/>
      <c r="W2304" s="278"/>
      <c r="X2304" s="278"/>
      <c r="Y2304" s="278"/>
      <c r="Z2304" s="278"/>
    </row>
    <row r="2305" spans="1:26" ht="13.2">
      <c r="A2305" s="278"/>
      <c r="B2305" s="281"/>
      <c r="C2305" s="278"/>
      <c r="D2305" s="278"/>
      <c r="E2305" s="278"/>
      <c r="F2305" s="280"/>
      <c r="G2305" s="281"/>
      <c r="H2305" s="278"/>
      <c r="I2305" s="278"/>
      <c r="J2305" s="278"/>
      <c r="K2305" s="282"/>
      <c r="L2305" s="282"/>
      <c r="M2305" s="282"/>
      <c r="N2305" s="282"/>
      <c r="O2305" s="278"/>
      <c r="P2305" s="278"/>
      <c r="Q2305" s="278"/>
      <c r="R2305" s="278"/>
      <c r="S2305" s="278"/>
      <c r="T2305" s="278"/>
      <c r="U2305" s="278"/>
      <c r="V2305" s="278"/>
      <c r="W2305" s="278"/>
      <c r="X2305" s="278"/>
      <c r="Y2305" s="278"/>
      <c r="Z2305" s="278"/>
    </row>
    <row r="2306" spans="1:26" ht="13.2">
      <c r="A2306" s="278"/>
      <c r="B2306" s="281"/>
      <c r="C2306" s="278"/>
      <c r="D2306" s="278"/>
      <c r="E2306" s="278"/>
      <c r="F2306" s="280"/>
      <c r="G2306" s="281"/>
      <c r="H2306" s="278"/>
      <c r="I2306" s="278"/>
      <c r="J2306" s="278"/>
      <c r="K2306" s="282"/>
      <c r="L2306" s="282"/>
      <c r="M2306" s="282"/>
      <c r="N2306" s="282"/>
      <c r="O2306" s="278"/>
      <c r="P2306" s="278"/>
      <c r="Q2306" s="278"/>
      <c r="R2306" s="278"/>
      <c r="S2306" s="278"/>
      <c r="T2306" s="278"/>
      <c r="U2306" s="278"/>
      <c r="V2306" s="278"/>
      <c r="W2306" s="278"/>
      <c r="X2306" s="278"/>
      <c r="Y2306" s="278"/>
      <c r="Z2306" s="278"/>
    </row>
    <row r="2307" spans="1:26" ht="13.2">
      <c r="A2307" s="278"/>
      <c r="B2307" s="281"/>
      <c r="C2307" s="278"/>
      <c r="D2307" s="278"/>
      <c r="E2307" s="278"/>
      <c r="F2307" s="280"/>
      <c r="G2307" s="281"/>
      <c r="H2307" s="278"/>
      <c r="I2307" s="278"/>
      <c r="J2307" s="278"/>
      <c r="K2307" s="282"/>
      <c r="L2307" s="282"/>
      <c r="M2307" s="282"/>
      <c r="N2307" s="282"/>
      <c r="O2307" s="278"/>
      <c r="P2307" s="278"/>
      <c r="Q2307" s="278"/>
      <c r="R2307" s="278"/>
      <c r="S2307" s="278"/>
      <c r="T2307" s="278"/>
      <c r="U2307" s="278"/>
      <c r="V2307" s="278"/>
      <c r="W2307" s="278"/>
      <c r="X2307" s="278"/>
      <c r="Y2307" s="278"/>
      <c r="Z2307" s="278"/>
    </row>
    <row r="2308" spans="1:26" ht="13.2">
      <c r="A2308" s="278"/>
      <c r="B2308" s="281"/>
      <c r="C2308" s="278"/>
      <c r="D2308" s="278"/>
      <c r="E2308" s="278"/>
      <c r="F2308" s="280"/>
      <c r="G2308" s="281"/>
      <c r="H2308" s="278"/>
      <c r="I2308" s="278"/>
      <c r="J2308" s="278"/>
      <c r="K2308" s="282"/>
      <c r="L2308" s="282"/>
      <c r="M2308" s="282"/>
      <c r="N2308" s="282"/>
      <c r="O2308" s="278"/>
      <c r="P2308" s="278"/>
      <c r="Q2308" s="278"/>
      <c r="R2308" s="278"/>
      <c r="S2308" s="278"/>
      <c r="T2308" s="278"/>
      <c r="U2308" s="278"/>
      <c r="V2308" s="278"/>
      <c r="W2308" s="278"/>
      <c r="X2308" s="278"/>
      <c r="Y2308" s="278"/>
      <c r="Z2308" s="278"/>
    </row>
    <row r="2309" spans="1:26" ht="13.2">
      <c r="A2309" s="278"/>
      <c r="B2309" s="281"/>
      <c r="C2309" s="278"/>
      <c r="D2309" s="278"/>
      <c r="E2309" s="278"/>
      <c r="F2309" s="280"/>
      <c r="G2309" s="281"/>
      <c r="H2309" s="278"/>
      <c r="I2309" s="278"/>
      <c r="J2309" s="278"/>
      <c r="K2309" s="282"/>
      <c r="L2309" s="282"/>
      <c r="M2309" s="282"/>
      <c r="N2309" s="282"/>
      <c r="O2309" s="278"/>
      <c r="P2309" s="278"/>
      <c r="Q2309" s="278"/>
      <c r="R2309" s="278"/>
      <c r="S2309" s="278"/>
      <c r="T2309" s="278"/>
      <c r="U2309" s="278"/>
      <c r="V2309" s="278"/>
      <c r="W2309" s="278"/>
      <c r="X2309" s="278"/>
      <c r="Y2309" s="278"/>
      <c r="Z2309" s="278"/>
    </row>
    <row r="2310" spans="1:26" ht="13.2">
      <c r="A2310" s="278"/>
      <c r="B2310" s="281"/>
      <c r="C2310" s="278"/>
      <c r="D2310" s="278"/>
      <c r="E2310" s="278"/>
      <c r="F2310" s="280"/>
      <c r="G2310" s="281"/>
      <c r="H2310" s="278"/>
      <c r="I2310" s="278"/>
      <c r="J2310" s="278"/>
      <c r="K2310" s="282"/>
      <c r="L2310" s="282"/>
      <c r="M2310" s="282"/>
      <c r="N2310" s="282"/>
      <c r="O2310" s="278"/>
      <c r="P2310" s="278"/>
      <c r="Q2310" s="278"/>
      <c r="R2310" s="278"/>
      <c r="S2310" s="278"/>
      <c r="T2310" s="278"/>
      <c r="U2310" s="278"/>
      <c r="V2310" s="278"/>
      <c r="W2310" s="278"/>
      <c r="X2310" s="278"/>
      <c r="Y2310" s="278"/>
      <c r="Z2310" s="278"/>
    </row>
    <row r="2311" spans="1:26" ht="13.2">
      <c r="A2311" s="278"/>
      <c r="B2311" s="281"/>
      <c r="C2311" s="278"/>
      <c r="D2311" s="278"/>
      <c r="E2311" s="278"/>
      <c r="F2311" s="280"/>
      <c r="G2311" s="281"/>
      <c r="H2311" s="278"/>
      <c r="I2311" s="278"/>
      <c r="J2311" s="278"/>
      <c r="K2311" s="282"/>
      <c r="L2311" s="282"/>
      <c r="M2311" s="282"/>
      <c r="N2311" s="282"/>
      <c r="O2311" s="278"/>
      <c r="P2311" s="278"/>
      <c r="Q2311" s="278"/>
      <c r="R2311" s="278"/>
      <c r="S2311" s="278"/>
      <c r="T2311" s="278"/>
      <c r="U2311" s="278"/>
      <c r="V2311" s="278"/>
      <c r="W2311" s="278"/>
      <c r="X2311" s="278"/>
      <c r="Y2311" s="278"/>
      <c r="Z2311" s="278"/>
    </row>
    <row r="2312" spans="1:26" ht="13.2">
      <c r="A2312" s="278"/>
      <c r="B2312" s="281"/>
      <c r="C2312" s="278"/>
      <c r="D2312" s="278"/>
      <c r="E2312" s="278"/>
      <c r="F2312" s="280"/>
      <c r="G2312" s="281"/>
      <c r="H2312" s="278"/>
      <c r="I2312" s="278"/>
      <c r="J2312" s="278"/>
      <c r="K2312" s="282"/>
      <c r="L2312" s="282"/>
      <c r="M2312" s="282"/>
      <c r="N2312" s="282"/>
      <c r="O2312" s="278"/>
      <c r="P2312" s="278"/>
      <c r="Q2312" s="278"/>
      <c r="R2312" s="278"/>
      <c r="S2312" s="278"/>
      <c r="T2312" s="278"/>
      <c r="U2312" s="278"/>
      <c r="V2312" s="278"/>
      <c r="W2312" s="278"/>
      <c r="X2312" s="278"/>
      <c r="Y2312" s="278"/>
      <c r="Z2312" s="278"/>
    </row>
    <row r="2313" spans="1:26" ht="13.2">
      <c r="A2313" s="278"/>
      <c r="B2313" s="281"/>
      <c r="C2313" s="278"/>
      <c r="D2313" s="278"/>
      <c r="E2313" s="278"/>
      <c r="F2313" s="280"/>
      <c r="G2313" s="281"/>
      <c r="H2313" s="278"/>
      <c r="I2313" s="278"/>
      <c r="J2313" s="278"/>
      <c r="K2313" s="282"/>
      <c r="L2313" s="282"/>
      <c r="M2313" s="282"/>
      <c r="N2313" s="282"/>
      <c r="O2313" s="278"/>
      <c r="P2313" s="278"/>
      <c r="Q2313" s="278"/>
      <c r="R2313" s="278"/>
      <c r="S2313" s="278"/>
      <c r="T2313" s="278"/>
      <c r="U2313" s="278"/>
      <c r="V2313" s="278"/>
      <c r="W2313" s="278"/>
      <c r="X2313" s="278"/>
      <c r="Y2313" s="278"/>
      <c r="Z2313" s="278"/>
    </row>
    <row r="2314" spans="1:26" ht="13.2">
      <c r="A2314" s="278"/>
      <c r="B2314" s="281"/>
      <c r="C2314" s="278"/>
      <c r="D2314" s="278"/>
      <c r="E2314" s="278"/>
      <c r="F2314" s="280"/>
      <c r="G2314" s="281"/>
      <c r="H2314" s="278"/>
      <c r="I2314" s="278"/>
      <c r="J2314" s="278"/>
      <c r="K2314" s="282"/>
      <c r="L2314" s="282"/>
      <c r="M2314" s="282"/>
      <c r="N2314" s="282"/>
      <c r="O2314" s="278"/>
      <c r="P2314" s="278"/>
      <c r="Q2314" s="278"/>
      <c r="R2314" s="278"/>
      <c r="S2314" s="278"/>
      <c r="T2314" s="278"/>
      <c r="U2314" s="278"/>
      <c r="V2314" s="278"/>
      <c r="W2314" s="278"/>
      <c r="X2314" s="278"/>
      <c r="Y2314" s="278"/>
      <c r="Z2314" s="278"/>
    </row>
    <row r="2315" spans="1:26" ht="13.2">
      <c r="A2315" s="278"/>
      <c r="B2315" s="281"/>
      <c r="C2315" s="278"/>
      <c r="D2315" s="278"/>
      <c r="E2315" s="278"/>
      <c r="F2315" s="280"/>
      <c r="G2315" s="281"/>
      <c r="H2315" s="278"/>
      <c r="I2315" s="278"/>
      <c r="J2315" s="278"/>
      <c r="K2315" s="282"/>
      <c r="L2315" s="282"/>
      <c r="M2315" s="282"/>
      <c r="N2315" s="282"/>
      <c r="O2315" s="278"/>
      <c r="P2315" s="278"/>
      <c r="Q2315" s="278"/>
      <c r="R2315" s="278"/>
      <c r="S2315" s="278"/>
      <c r="T2315" s="278"/>
      <c r="U2315" s="278"/>
      <c r="V2315" s="278"/>
      <c r="W2315" s="278"/>
      <c r="X2315" s="278"/>
      <c r="Y2315" s="278"/>
      <c r="Z2315" s="278"/>
    </row>
    <row r="2316" spans="1:26" ht="13.2">
      <c r="A2316" s="278"/>
      <c r="B2316" s="281"/>
      <c r="C2316" s="278"/>
      <c r="D2316" s="278"/>
      <c r="E2316" s="278"/>
      <c r="F2316" s="280"/>
      <c r="G2316" s="281"/>
      <c r="H2316" s="278"/>
      <c r="I2316" s="278"/>
      <c r="J2316" s="278"/>
      <c r="K2316" s="282"/>
      <c r="L2316" s="282"/>
      <c r="M2316" s="282"/>
      <c r="N2316" s="282"/>
      <c r="O2316" s="278"/>
      <c r="P2316" s="278"/>
      <c r="Q2316" s="278"/>
      <c r="R2316" s="278"/>
      <c r="S2316" s="278"/>
      <c r="T2316" s="278"/>
      <c r="U2316" s="278"/>
      <c r="V2316" s="278"/>
      <c r="W2316" s="278"/>
      <c r="X2316" s="278"/>
      <c r="Y2316" s="278"/>
      <c r="Z2316" s="278"/>
    </row>
    <row r="2317" spans="1:26" ht="13.2">
      <c r="A2317" s="278"/>
      <c r="B2317" s="281"/>
      <c r="C2317" s="278"/>
      <c r="D2317" s="278"/>
      <c r="E2317" s="278"/>
      <c r="F2317" s="280"/>
      <c r="G2317" s="281"/>
      <c r="H2317" s="278"/>
      <c r="I2317" s="278"/>
      <c r="J2317" s="278"/>
      <c r="K2317" s="282"/>
      <c r="L2317" s="282"/>
      <c r="M2317" s="282"/>
      <c r="N2317" s="282"/>
      <c r="O2317" s="278"/>
      <c r="P2317" s="278"/>
      <c r="Q2317" s="278"/>
      <c r="R2317" s="278"/>
      <c r="S2317" s="278"/>
      <c r="T2317" s="278"/>
      <c r="U2317" s="278"/>
      <c r="V2317" s="278"/>
      <c r="W2317" s="278"/>
      <c r="X2317" s="278"/>
      <c r="Y2317" s="278"/>
      <c r="Z2317" s="278"/>
    </row>
    <row r="2318" spans="1:26" ht="13.2">
      <c r="A2318" s="278"/>
      <c r="B2318" s="281"/>
      <c r="C2318" s="278"/>
      <c r="D2318" s="278"/>
      <c r="E2318" s="278"/>
      <c r="F2318" s="280"/>
      <c r="G2318" s="281"/>
      <c r="H2318" s="278"/>
      <c r="I2318" s="278"/>
      <c r="J2318" s="278"/>
      <c r="K2318" s="282"/>
      <c r="L2318" s="282"/>
      <c r="M2318" s="282"/>
      <c r="N2318" s="282"/>
      <c r="O2318" s="278"/>
      <c r="P2318" s="278"/>
      <c r="Q2318" s="278"/>
      <c r="R2318" s="278"/>
      <c r="S2318" s="278"/>
      <c r="T2318" s="278"/>
      <c r="U2318" s="278"/>
      <c r="V2318" s="278"/>
      <c r="W2318" s="278"/>
      <c r="X2318" s="278"/>
      <c r="Y2318" s="278"/>
      <c r="Z2318" s="278"/>
    </row>
    <row r="2319" spans="1:26" ht="13.2">
      <c r="A2319" s="278"/>
      <c r="B2319" s="281"/>
      <c r="C2319" s="278"/>
      <c r="D2319" s="278"/>
      <c r="E2319" s="278"/>
      <c r="F2319" s="280"/>
      <c r="G2319" s="281"/>
      <c r="H2319" s="278"/>
      <c r="I2319" s="278"/>
      <c r="J2319" s="278"/>
      <c r="K2319" s="282"/>
      <c r="L2319" s="282"/>
      <c r="M2319" s="282"/>
      <c r="N2319" s="282"/>
      <c r="O2319" s="278"/>
      <c r="P2319" s="278"/>
      <c r="Q2319" s="278"/>
      <c r="R2319" s="278"/>
      <c r="S2319" s="278"/>
      <c r="T2319" s="278"/>
      <c r="U2319" s="278"/>
      <c r="V2319" s="278"/>
      <c r="W2319" s="278"/>
      <c r="X2319" s="278"/>
      <c r="Y2319" s="278"/>
      <c r="Z2319" s="278"/>
    </row>
    <row r="2320" spans="1:26" ht="13.2">
      <c r="A2320" s="278"/>
      <c r="B2320" s="281"/>
      <c r="C2320" s="278"/>
      <c r="D2320" s="278"/>
      <c r="E2320" s="278"/>
      <c r="F2320" s="280"/>
      <c r="G2320" s="281"/>
      <c r="H2320" s="278"/>
      <c r="I2320" s="278"/>
      <c r="J2320" s="278"/>
      <c r="K2320" s="282"/>
      <c r="L2320" s="282"/>
      <c r="M2320" s="282"/>
      <c r="N2320" s="282"/>
      <c r="O2320" s="278"/>
      <c r="P2320" s="278"/>
      <c r="Q2320" s="278"/>
      <c r="R2320" s="278"/>
      <c r="S2320" s="278"/>
      <c r="T2320" s="278"/>
      <c r="U2320" s="278"/>
      <c r="V2320" s="278"/>
      <c r="W2320" s="278"/>
      <c r="X2320" s="278"/>
      <c r="Y2320" s="278"/>
      <c r="Z2320" s="278"/>
    </row>
    <row r="2321" spans="1:26" ht="13.2">
      <c r="A2321" s="278"/>
      <c r="B2321" s="281"/>
      <c r="C2321" s="278"/>
      <c r="D2321" s="278"/>
      <c r="E2321" s="278"/>
      <c r="F2321" s="280"/>
      <c r="G2321" s="281"/>
      <c r="H2321" s="278"/>
      <c r="I2321" s="278"/>
      <c r="J2321" s="278"/>
      <c r="K2321" s="282"/>
      <c r="L2321" s="282"/>
      <c r="M2321" s="282"/>
      <c r="N2321" s="282"/>
      <c r="O2321" s="278"/>
      <c r="P2321" s="278"/>
      <c r="Q2321" s="278"/>
      <c r="R2321" s="278"/>
      <c r="S2321" s="278"/>
      <c r="T2321" s="278"/>
      <c r="U2321" s="278"/>
      <c r="V2321" s="278"/>
      <c r="W2321" s="278"/>
      <c r="X2321" s="278"/>
      <c r="Y2321" s="278"/>
      <c r="Z2321" s="278"/>
    </row>
    <row r="2322" spans="1:26" ht="13.2">
      <c r="A2322" s="278"/>
      <c r="B2322" s="281"/>
      <c r="C2322" s="278"/>
      <c r="D2322" s="278"/>
      <c r="E2322" s="278"/>
      <c r="F2322" s="280"/>
      <c r="G2322" s="281"/>
      <c r="H2322" s="278"/>
      <c r="I2322" s="278"/>
      <c r="J2322" s="278"/>
      <c r="K2322" s="282"/>
      <c r="L2322" s="282"/>
      <c r="M2322" s="282"/>
      <c r="N2322" s="282"/>
      <c r="O2322" s="278"/>
      <c r="P2322" s="278"/>
      <c r="Q2322" s="278"/>
      <c r="R2322" s="278"/>
      <c r="S2322" s="278"/>
      <c r="T2322" s="278"/>
      <c r="U2322" s="278"/>
      <c r="V2322" s="278"/>
      <c r="W2322" s="278"/>
      <c r="X2322" s="278"/>
      <c r="Y2322" s="278"/>
      <c r="Z2322" s="278"/>
    </row>
    <row r="2323" spans="1:26" ht="13.2">
      <c r="A2323" s="278"/>
      <c r="B2323" s="281"/>
      <c r="C2323" s="278"/>
      <c r="D2323" s="278"/>
      <c r="E2323" s="278"/>
      <c r="F2323" s="280"/>
      <c r="G2323" s="281"/>
      <c r="H2323" s="278"/>
      <c r="I2323" s="278"/>
      <c r="J2323" s="278"/>
      <c r="K2323" s="282"/>
      <c r="L2323" s="282"/>
      <c r="M2323" s="282"/>
      <c r="N2323" s="282"/>
      <c r="O2323" s="278"/>
      <c r="P2323" s="278"/>
      <c r="Q2323" s="278"/>
      <c r="R2323" s="278"/>
      <c r="S2323" s="278"/>
      <c r="T2323" s="278"/>
      <c r="U2323" s="278"/>
      <c r="V2323" s="278"/>
      <c r="W2323" s="278"/>
      <c r="X2323" s="278"/>
      <c r="Y2323" s="278"/>
      <c r="Z2323" s="278"/>
    </row>
    <row r="2324" spans="1:26" ht="13.2">
      <c r="A2324" s="278"/>
      <c r="B2324" s="281"/>
      <c r="C2324" s="278"/>
      <c r="D2324" s="278"/>
      <c r="E2324" s="278"/>
      <c r="F2324" s="280"/>
      <c r="G2324" s="281"/>
      <c r="H2324" s="278"/>
      <c r="I2324" s="278"/>
      <c r="J2324" s="278"/>
      <c r="K2324" s="282"/>
      <c r="L2324" s="282"/>
      <c r="M2324" s="282"/>
      <c r="N2324" s="282"/>
      <c r="O2324" s="278"/>
      <c r="P2324" s="278"/>
      <c r="Q2324" s="278"/>
      <c r="R2324" s="278"/>
      <c r="S2324" s="278"/>
      <c r="T2324" s="278"/>
      <c r="U2324" s="278"/>
      <c r="V2324" s="278"/>
      <c r="W2324" s="278"/>
      <c r="X2324" s="278"/>
      <c r="Y2324" s="278"/>
      <c r="Z2324" s="278"/>
    </row>
    <row r="2325" spans="1:26" ht="13.2">
      <c r="A2325" s="278"/>
      <c r="B2325" s="281"/>
      <c r="C2325" s="278"/>
      <c r="D2325" s="278"/>
      <c r="E2325" s="278"/>
      <c r="F2325" s="280"/>
      <c r="G2325" s="281"/>
      <c r="H2325" s="278"/>
      <c r="I2325" s="278"/>
      <c r="J2325" s="278"/>
      <c r="K2325" s="282"/>
      <c r="L2325" s="282"/>
      <c r="M2325" s="282"/>
      <c r="N2325" s="282"/>
      <c r="O2325" s="278"/>
      <c r="P2325" s="278"/>
      <c r="Q2325" s="278"/>
      <c r="R2325" s="278"/>
      <c r="S2325" s="278"/>
      <c r="T2325" s="278"/>
      <c r="U2325" s="278"/>
      <c r="V2325" s="278"/>
      <c r="W2325" s="278"/>
      <c r="X2325" s="278"/>
      <c r="Y2325" s="278"/>
      <c r="Z2325" s="278"/>
    </row>
    <row r="2326" spans="1:26" ht="13.2">
      <c r="A2326" s="278"/>
      <c r="B2326" s="281"/>
      <c r="C2326" s="278"/>
      <c r="D2326" s="278"/>
      <c r="E2326" s="278"/>
      <c r="F2326" s="280"/>
      <c r="G2326" s="281"/>
      <c r="H2326" s="278"/>
      <c r="I2326" s="278"/>
      <c r="J2326" s="278"/>
      <c r="K2326" s="282"/>
      <c r="L2326" s="282"/>
      <c r="M2326" s="282"/>
      <c r="N2326" s="282"/>
      <c r="O2326" s="278"/>
      <c r="P2326" s="278"/>
      <c r="Q2326" s="278"/>
      <c r="R2326" s="278"/>
      <c r="S2326" s="278"/>
      <c r="T2326" s="278"/>
      <c r="U2326" s="278"/>
      <c r="V2326" s="278"/>
      <c r="W2326" s="278"/>
      <c r="X2326" s="278"/>
      <c r="Y2326" s="278"/>
      <c r="Z2326" s="278"/>
    </row>
    <row r="2327" spans="1:26" ht="13.2">
      <c r="A2327" s="278"/>
      <c r="B2327" s="281"/>
      <c r="C2327" s="278"/>
      <c r="D2327" s="278"/>
      <c r="E2327" s="278"/>
      <c r="F2327" s="280"/>
      <c r="G2327" s="281"/>
      <c r="H2327" s="278"/>
      <c r="I2327" s="278"/>
      <c r="J2327" s="278"/>
      <c r="K2327" s="282"/>
      <c r="L2327" s="282"/>
      <c r="M2327" s="282"/>
      <c r="N2327" s="282"/>
      <c r="O2327" s="278"/>
      <c r="P2327" s="278"/>
      <c r="Q2327" s="278"/>
      <c r="R2327" s="278"/>
      <c r="S2327" s="278"/>
      <c r="T2327" s="278"/>
      <c r="U2327" s="278"/>
      <c r="V2327" s="278"/>
      <c r="W2327" s="278"/>
      <c r="X2327" s="278"/>
      <c r="Y2327" s="278"/>
      <c r="Z2327" s="278"/>
    </row>
    <row r="2328" spans="1:26" ht="13.2">
      <c r="A2328" s="278"/>
      <c r="B2328" s="281"/>
      <c r="C2328" s="278"/>
      <c r="D2328" s="278"/>
      <c r="E2328" s="278"/>
      <c r="F2328" s="280"/>
      <c r="G2328" s="281"/>
      <c r="H2328" s="278"/>
      <c r="I2328" s="278"/>
      <c r="J2328" s="278"/>
      <c r="K2328" s="282"/>
      <c r="L2328" s="282"/>
      <c r="M2328" s="282"/>
      <c r="N2328" s="282"/>
      <c r="O2328" s="278"/>
      <c r="P2328" s="278"/>
      <c r="Q2328" s="278"/>
      <c r="R2328" s="278"/>
      <c r="S2328" s="278"/>
      <c r="T2328" s="278"/>
      <c r="U2328" s="278"/>
      <c r="V2328" s="278"/>
      <c r="W2328" s="278"/>
      <c r="X2328" s="278"/>
      <c r="Y2328" s="278"/>
      <c r="Z2328" s="278"/>
    </row>
    <row r="2329" spans="1:26" ht="13.2">
      <c r="A2329" s="278"/>
      <c r="B2329" s="281"/>
      <c r="C2329" s="278"/>
      <c r="D2329" s="278"/>
      <c r="E2329" s="278"/>
      <c r="F2329" s="280"/>
      <c r="G2329" s="281"/>
      <c r="H2329" s="278"/>
      <c r="I2329" s="278"/>
      <c r="J2329" s="278"/>
      <c r="K2329" s="282"/>
      <c r="L2329" s="282"/>
      <c r="M2329" s="282"/>
      <c r="N2329" s="282"/>
      <c r="O2329" s="278"/>
      <c r="P2329" s="278"/>
      <c r="Q2329" s="278"/>
      <c r="R2329" s="278"/>
      <c r="S2329" s="278"/>
      <c r="T2329" s="278"/>
      <c r="U2329" s="278"/>
      <c r="V2329" s="278"/>
      <c r="W2329" s="278"/>
      <c r="X2329" s="278"/>
      <c r="Y2329" s="278"/>
      <c r="Z2329" s="278"/>
    </row>
    <row r="2330" spans="1:26" ht="13.2">
      <c r="A2330" s="278"/>
      <c r="B2330" s="281"/>
      <c r="C2330" s="278"/>
      <c r="D2330" s="278"/>
      <c r="E2330" s="278"/>
      <c r="F2330" s="280"/>
      <c r="G2330" s="281"/>
      <c r="H2330" s="278"/>
      <c r="I2330" s="278"/>
      <c r="J2330" s="278"/>
      <c r="K2330" s="282"/>
      <c r="L2330" s="282"/>
      <c r="M2330" s="282"/>
      <c r="N2330" s="282"/>
      <c r="O2330" s="278"/>
      <c r="P2330" s="278"/>
      <c r="Q2330" s="278"/>
      <c r="R2330" s="278"/>
      <c r="S2330" s="278"/>
      <c r="T2330" s="278"/>
      <c r="U2330" s="278"/>
      <c r="V2330" s="278"/>
      <c r="W2330" s="278"/>
      <c r="X2330" s="278"/>
      <c r="Y2330" s="278"/>
      <c r="Z2330" s="278"/>
    </row>
    <row r="2331" spans="1:26" ht="13.2">
      <c r="A2331" s="278"/>
      <c r="B2331" s="281"/>
      <c r="C2331" s="278"/>
      <c r="D2331" s="278"/>
      <c r="E2331" s="278"/>
      <c r="F2331" s="280"/>
      <c r="G2331" s="281"/>
      <c r="H2331" s="278"/>
      <c r="I2331" s="278"/>
      <c r="J2331" s="278"/>
      <c r="K2331" s="282"/>
      <c r="L2331" s="282"/>
      <c r="M2331" s="282"/>
      <c r="N2331" s="282"/>
      <c r="O2331" s="278"/>
      <c r="P2331" s="278"/>
      <c r="Q2331" s="278"/>
      <c r="R2331" s="278"/>
      <c r="S2331" s="278"/>
      <c r="T2331" s="278"/>
      <c r="U2331" s="278"/>
      <c r="V2331" s="278"/>
      <c r="W2331" s="278"/>
      <c r="X2331" s="278"/>
      <c r="Y2331" s="278"/>
      <c r="Z2331" s="278"/>
    </row>
    <row r="2332" spans="1:26" ht="13.2">
      <c r="A2332" s="278"/>
      <c r="B2332" s="281"/>
      <c r="C2332" s="278"/>
      <c r="D2332" s="278"/>
      <c r="E2332" s="278"/>
      <c r="F2332" s="280"/>
      <c r="G2332" s="281"/>
      <c r="H2332" s="278"/>
      <c r="I2332" s="278"/>
      <c r="J2332" s="278"/>
      <c r="K2332" s="282"/>
      <c r="L2332" s="282"/>
      <c r="M2332" s="282"/>
      <c r="N2332" s="282"/>
      <c r="O2332" s="278"/>
      <c r="P2332" s="278"/>
      <c r="Q2332" s="278"/>
      <c r="R2332" s="278"/>
      <c r="S2332" s="278"/>
      <c r="T2332" s="278"/>
      <c r="U2332" s="278"/>
      <c r="V2332" s="278"/>
      <c r="W2332" s="278"/>
      <c r="X2332" s="278"/>
      <c r="Y2332" s="278"/>
      <c r="Z2332" s="278"/>
    </row>
    <row r="2333" spans="1:26" ht="13.2">
      <c r="A2333" s="278"/>
      <c r="B2333" s="281"/>
      <c r="C2333" s="278"/>
      <c r="D2333" s="278"/>
      <c r="E2333" s="278"/>
      <c r="F2333" s="280"/>
      <c r="G2333" s="281"/>
      <c r="H2333" s="278"/>
      <c r="I2333" s="278"/>
      <c r="J2333" s="278"/>
      <c r="K2333" s="282"/>
      <c r="L2333" s="282"/>
      <c r="M2333" s="282"/>
      <c r="N2333" s="282"/>
      <c r="O2333" s="278"/>
      <c r="P2333" s="278"/>
      <c r="Q2333" s="278"/>
      <c r="R2333" s="278"/>
      <c r="S2333" s="278"/>
      <c r="T2333" s="278"/>
      <c r="U2333" s="278"/>
      <c r="V2333" s="278"/>
      <c r="W2333" s="278"/>
      <c r="X2333" s="278"/>
      <c r="Y2333" s="278"/>
      <c r="Z2333" s="278"/>
    </row>
    <row r="2334" spans="1:26" ht="13.2">
      <c r="A2334" s="278"/>
      <c r="B2334" s="281"/>
      <c r="C2334" s="278"/>
      <c r="D2334" s="278"/>
      <c r="E2334" s="278"/>
      <c r="F2334" s="280"/>
      <c r="G2334" s="281"/>
      <c r="H2334" s="278"/>
      <c r="I2334" s="278"/>
      <c r="J2334" s="278"/>
      <c r="K2334" s="282"/>
      <c r="L2334" s="282"/>
      <c r="M2334" s="282"/>
      <c r="N2334" s="282"/>
      <c r="O2334" s="278"/>
      <c r="P2334" s="278"/>
      <c r="Q2334" s="278"/>
      <c r="R2334" s="278"/>
      <c r="S2334" s="278"/>
      <c r="T2334" s="278"/>
      <c r="U2334" s="278"/>
      <c r="V2334" s="278"/>
      <c r="W2334" s="278"/>
      <c r="X2334" s="278"/>
      <c r="Y2334" s="278"/>
      <c r="Z2334" s="278"/>
    </row>
    <row r="2335" spans="1:26" ht="13.2">
      <c r="A2335" s="278"/>
      <c r="B2335" s="281"/>
      <c r="C2335" s="278"/>
      <c r="D2335" s="278"/>
      <c r="E2335" s="278"/>
      <c r="F2335" s="280"/>
      <c r="G2335" s="281"/>
      <c r="H2335" s="278"/>
      <c r="I2335" s="278"/>
      <c r="J2335" s="278"/>
      <c r="K2335" s="282"/>
      <c r="L2335" s="282"/>
      <c r="M2335" s="282"/>
      <c r="N2335" s="282"/>
      <c r="O2335" s="278"/>
      <c r="P2335" s="278"/>
      <c r="Q2335" s="278"/>
      <c r="R2335" s="278"/>
      <c r="S2335" s="278"/>
      <c r="T2335" s="278"/>
      <c r="U2335" s="278"/>
      <c r="V2335" s="278"/>
      <c r="W2335" s="278"/>
      <c r="X2335" s="278"/>
      <c r="Y2335" s="278"/>
      <c r="Z2335" s="278"/>
    </row>
    <row r="2336" spans="1:26" ht="13.2">
      <c r="A2336" s="278"/>
      <c r="B2336" s="281"/>
      <c r="C2336" s="278"/>
      <c r="D2336" s="278"/>
      <c r="E2336" s="278"/>
      <c r="F2336" s="280"/>
      <c r="G2336" s="281"/>
      <c r="H2336" s="278"/>
      <c r="I2336" s="278"/>
      <c r="J2336" s="278"/>
      <c r="K2336" s="282"/>
      <c r="L2336" s="282"/>
      <c r="M2336" s="282"/>
      <c r="N2336" s="282"/>
      <c r="O2336" s="278"/>
      <c r="P2336" s="278"/>
      <c r="Q2336" s="278"/>
      <c r="R2336" s="278"/>
      <c r="S2336" s="278"/>
      <c r="T2336" s="278"/>
      <c r="U2336" s="278"/>
      <c r="V2336" s="278"/>
      <c r="W2336" s="278"/>
      <c r="X2336" s="278"/>
      <c r="Y2336" s="278"/>
      <c r="Z2336" s="278"/>
    </row>
    <row r="2337" spans="1:26" ht="13.2">
      <c r="A2337" s="278"/>
      <c r="B2337" s="281"/>
      <c r="C2337" s="278"/>
      <c r="D2337" s="278"/>
      <c r="E2337" s="278"/>
      <c r="F2337" s="280"/>
      <c r="G2337" s="281"/>
      <c r="H2337" s="278"/>
      <c r="I2337" s="278"/>
      <c r="J2337" s="278"/>
      <c r="K2337" s="282"/>
      <c r="L2337" s="282"/>
      <c r="M2337" s="282"/>
      <c r="N2337" s="282"/>
      <c r="O2337" s="278"/>
      <c r="P2337" s="278"/>
      <c r="Q2337" s="278"/>
      <c r="R2337" s="278"/>
      <c r="S2337" s="278"/>
      <c r="T2337" s="278"/>
      <c r="U2337" s="278"/>
      <c r="V2337" s="278"/>
      <c r="W2337" s="278"/>
      <c r="X2337" s="278"/>
      <c r="Y2337" s="278"/>
      <c r="Z2337" s="278"/>
    </row>
    <row r="2338" spans="1:26" ht="13.2">
      <c r="A2338" s="278"/>
      <c r="B2338" s="281"/>
      <c r="C2338" s="278"/>
      <c r="D2338" s="278"/>
      <c r="E2338" s="278"/>
      <c r="F2338" s="280"/>
      <c r="G2338" s="281"/>
      <c r="H2338" s="278"/>
      <c r="I2338" s="278"/>
      <c r="J2338" s="278"/>
      <c r="K2338" s="282"/>
      <c r="L2338" s="282"/>
      <c r="M2338" s="282"/>
      <c r="N2338" s="282"/>
      <c r="O2338" s="278"/>
      <c r="P2338" s="278"/>
      <c r="Q2338" s="278"/>
      <c r="R2338" s="278"/>
      <c r="S2338" s="278"/>
      <c r="T2338" s="278"/>
      <c r="U2338" s="278"/>
      <c r="V2338" s="278"/>
      <c r="W2338" s="278"/>
      <c r="X2338" s="278"/>
      <c r="Y2338" s="278"/>
      <c r="Z2338" s="278"/>
    </row>
    <row r="2339" spans="1:26" ht="13.2">
      <c r="A2339" s="278"/>
      <c r="B2339" s="281"/>
      <c r="C2339" s="278"/>
      <c r="D2339" s="278"/>
      <c r="E2339" s="278"/>
      <c r="F2339" s="280"/>
      <c r="G2339" s="281"/>
      <c r="H2339" s="278"/>
      <c r="I2339" s="278"/>
      <c r="J2339" s="278"/>
      <c r="K2339" s="282"/>
      <c r="L2339" s="282"/>
      <c r="M2339" s="282"/>
      <c r="N2339" s="282"/>
      <c r="O2339" s="278"/>
      <c r="P2339" s="278"/>
      <c r="Q2339" s="278"/>
      <c r="R2339" s="278"/>
      <c r="S2339" s="278"/>
      <c r="T2339" s="278"/>
      <c r="U2339" s="278"/>
      <c r="V2339" s="278"/>
      <c r="W2339" s="278"/>
      <c r="X2339" s="278"/>
      <c r="Y2339" s="278"/>
      <c r="Z2339" s="278"/>
    </row>
    <row r="2340" spans="1:26" ht="13.2">
      <c r="A2340" s="278"/>
      <c r="B2340" s="281"/>
      <c r="C2340" s="278"/>
      <c r="D2340" s="278"/>
      <c r="E2340" s="278"/>
      <c r="F2340" s="280"/>
      <c r="G2340" s="281"/>
      <c r="H2340" s="278"/>
      <c r="I2340" s="278"/>
      <c r="J2340" s="278"/>
      <c r="K2340" s="282"/>
      <c r="L2340" s="282"/>
      <c r="M2340" s="282"/>
      <c r="N2340" s="282"/>
      <c r="O2340" s="278"/>
      <c r="P2340" s="278"/>
      <c r="Q2340" s="278"/>
      <c r="R2340" s="278"/>
      <c r="S2340" s="278"/>
      <c r="T2340" s="278"/>
      <c r="U2340" s="278"/>
      <c r="V2340" s="278"/>
      <c r="W2340" s="278"/>
      <c r="X2340" s="278"/>
      <c r="Y2340" s="278"/>
      <c r="Z2340" s="278"/>
    </row>
    <row r="2341" spans="1:26" ht="13.2">
      <c r="A2341" s="278"/>
      <c r="B2341" s="281"/>
      <c r="C2341" s="278"/>
      <c r="D2341" s="278"/>
      <c r="E2341" s="278"/>
      <c r="F2341" s="280"/>
      <c r="G2341" s="281"/>
      <c r="H2341" s="278"/>
      <c r="I2341" s="278"/>
      <c r="J2341" s="278"/>
      <c r="K2341" s="282"/>
      <c r="L2341" s="282"/>
      <c r="M2341" s="282"/>
      <c r="N2341" s="282"/>
      <c r="O2341" s="278"/>
      <c r="P2341" s="278"/>
      <c r="Q2341" s="278"/>
      <c r="R2341" s="278"/>
      <c r="S2341" s="278"/>
      <c r="T2341" s="278"/>
      <c r="U2341" s="278"/>
      <c r="V2341" s="278"/>
      <c r="W2341" s="278"/>
      <c r="X2341" s="278"/>
      <c r="Y2341" s="278"/>
      <c r="Z2341" s="278"/>
    </row>
    <row r="2342" spans="1:26" ht="13.2">
      <c r="A2342" s="278"/>
      <c r="B2342" s="281"/>
      <c r="C2342" s="278"/>
      <c r="D2342" s="278"/>
      <c r="E2342" s="278"/>
      <c r="F2342" s="280"/>
      <c r="G2342" s="281"/>
      <c r="H2342" s="278"/>
      <c r="I2342" s="278"/>
      <c r="J2342" s="278"/>
      <c r="K2342" s="282"/>
      <c r="L2342" s="282"/>
      <c r="M2342" s="282"/>
      <c r="N2342" s="282"/>
      <c r="O2342" s="278"/>
      <c r="P2342" s="278"/>
      <c r="Q2342" s="278"/>
      <c r="R2342" s="278"/>
      <c r="S2342" s="278"/>
      <c r="T2342" s="278"/>
      <c r="U2342" s="278"/>
      <c r="V2342" s="278"/>
      <c r="W2342" s="278"/>
      <c r="X2342" s="278"/>
      <c r="Y2342" s="278"/>
      <c r="Z2342" s="278"/>
    </row>
    <row r="2343" spans="1:26" ht="13.2">
      <c r="A2343" s="278"/>
      <c r="B2343" s="281"/>
      <c r="C2343" s="278"/>
      <c r="D2343" s="278"/>
      <c r="E2343" s="278"/>
      <c r="F2343" s="280"/>
      <c r="G2343" s="281"/>
      <c r="H2343" s="278"/>
      <c r="I2343" s="278"/>
      <c r="J2343" s="278"/>
      <c r="K2343" s="282"/>
      <c r="L2343" s="282"/>
      <c r="M2343" s="282"/>
      <c r="N2343" s="282"/>
      <c r="O2343" s="278"/>
      <c r="P2343" s="278"/>
      <c r="Q2343" s="278"/>
      <c r="R2343" s="278"/>
      <c r="S2343" s="278"/>
      <c r="T2343" s="278"/>
      <c r="U2343" s="278"/>
      <c r="V2343" s="278"/>
      <c r="W2343" s="278"/>
      <c r="X2343" s="278"/>
      <c r="Y2343" s="278"/>
      <c r="Z2343" s="278"/>
    </row>
    <row r="2344" spans="1:26" ht="13.2">
      <c r="A2344" s="278"/>
      <c r="B2344" s="281"/>
      <c r="C2344" s="278"/>
      <c r="D2344" s="278"/>
      <c r="E2344" s="278"/>
      <c r="F2344" s="280"/>
      <c r="G2344" s="281"/>
      <c r="H2344" s="278"/>
      <c r="I2344" s="278"/>
      <c r="J2344" s="278"/>
      <c r="K2344" s="282"/>
      <c r="L2344" s="282"/>
      <c r="M2344" s="282"/>
      <c r="N2344" s="282"/>
      <c r="O2344" s="278"/>
      <c r="P2344" s="278"/>
      <c r="Q2344" s="278"/>
      <c r="R2344" s="278"/>
      <c r="S2344" s="278"/>
      <c r="T2344" s="278"/>
      <c r="U2344" s="278"/>
      <c r="V2344" s="278"/>
      <c r="W2344" s="278"/>
      <c r="X2344" s="278"/>
      <c r="Y2344" s="278"/>
      <c r="Z2344" s="278"/>
    </row>
    <row r="2345" spans="1:26" ht="13.2">
      <c r="A2345" s="278"/>
      <c r="B2345" s="281"/>
      <c r="C2345" s="278"/>
      <c r="D2345" s="278"/>
      <c r="E2345" s="278"/>
      <c r="F2345" s="280"/>
      <c r="G2345" s="281"/>
      <c r="H2345" s="278"/>
      <c r="I2345" s="278"/>
      <c r="J2345" s="278"/>
      <c r="K2345" s="282"/>
      <c r="L2345" s="282"/>
      <c r="M2345" s="282"/>
      <c r="N2345" s="282"/>
      <c r="O2345" s="278"/>
      <c r="P2345" s="278"/>
      <c r="Q2345" s="278"/>
      <c r="R2345" s="278"/>
      <c r="S2345" s="278"/>
      <c r="T2345" s="278"/>
      <c r="U2345" s="278"/>
      <c r="V2345" s="278"/>
      <c r="W2345" s="278"/>
      <c r="X2345" s="278"/>
      <c r="Y2345" s="278"/>
      <c r="Z2345" s="278"/>
    </row>
    <row r="2346" spans="1:26" ht="13.2">
      <c r="A2346" s="278"/>
      <c r="B2346" s="281"/>
      <c r="C2346" s="278"/>
      <c r="D2346" s="278"/>
      <c r="E2346" s="278"/>
      <c r="F2346" s="280"/>
      <c r="G2346" s="281"/>
      <c r="H2346" s="278"/>
      <c r="I2346" s="278"/>
      <c r="J2346" s="278"/>
      <c r="K2346" s="282"/>
      <c r="L2346" s="282"/>
      <c r="M2346" s="282"/>
      <c r="N2346" s="282"/>
      <c r="O2346" s="278"/>
      <c r="P2346" s="278"/>
      <c r="Q2346" s="278"/>
      <c r="R2346" s="278"/>
      <c r="S2346" s="278"/>
      <c r="T2346" s="278"/>
      <c r="U2346" s="278"/>
      <c r="V2346" s="278"/>
      <c r="W2346" s="278"/>
      <c r="X2346" s="278"/>
      <c r="Y2346" s="278"/>
      <c r="Z2346" s="278"/>
    </row>
    <row r="2347" spans="1:26" ht="13.2">
      <c r="A2347" s="278"/>
      <c r="B2347" s="281"/>
      <c r="C2347" s="278"/>
      <c r="D2347" s="278"/>
      <c r="E2347" s="278"/>
      <c r="F2347" s="280"/>
      <c r="G2347" s="281"/>
      <c r="H2347" s="278"/>
      <c r="I2347" s="278"/>
      <c r="J2347" s="278"/>
      <c r="K2347" s="282"/>
      <c r="L2347" s="282"/>
      <c r="M2347" s="282"/>
      <c r="N2347" s="282"/>
      <c r="O2347" s="278"/>
      <c r="P2347" s="278"/>
      <c r="Q2347" s="278"/>
      <c r="R2347" s="278"/>
      <c r="S2347" s="278"/>
      <c r="T2347" s="278"/>
      <c r="U2347" s="278"/>
      <c r="V2347" s="278"/>
      <c r="W2347" s="278"/>
      <c r="X2347" s="278"/>
      <c r="Y2347" s="278"/>
      <c r="Z2347" s="278"/>
    </row>
    <row r="2348" spans="1:26" ht="13.2">
      <c r="A2348" s="278"/>
      <c r="B2348" s="281"/>
      <c r="C2348" s="278"/>
      <c r="D2348" s="278"/>
      <c r="E2348" s="278"/>
      <c r="F2348" s="280"/>
      <c r="G2348" s="281"/>
      <c r="H2348" s="278"/>
      <c r="I2348" s="278"/>
      <c r="J2348" s="278"/>
      <c r="K2348" s="282"/>
      <c r="L2348" s="282"/>
      <c r="M2348" s="282"/>
      <c r="N2348" s="282"/>
      <c r="O2348" s="278"/>
      <c r="P2348" s="278"/>
      <c r="Q2348" s="278"/>
      <c r="R2348" s="278"/>
      <c r="S2348" s="278"/>
      <c r="T2348" s="278"/>
      <c r="U2348" s="278"/>
      <c r="V2348" s="278"/>
      <c r="W2348" s="278"/>
      <c r="X2348" s="278"/>
      <c r="Y2348" s="278"/>
      <c r="Z2348" s="278"/>
    </row>
    <row r="2349" spans="1:26" ht="13.2">
      <c r="A2349" s="278"/>
      <c r="B2349" s="281"/>
      <c r="C2349" s="278"/>
      <c r="D2349" s="278"/>
      <c r="E2349" s="278"/>
      <c r="F2349" s="280"/>
      <c r="G2349" s="281"/>
      <c r="H2349" s="278"/>
      <c r="I2349" s="278"/>
      <c r="J2349" s="278"/>
      <c r="K2349" s="282"/>
      <c r="L2349" s="282"/>
      <c r="M2349" s="282"/>
      <c r="N2349" s="282"/>
      <c r="O2349" s="278"/>
      <c r="P2349" s="278"/>
      <c r="Q2349" s="278"/>
      <c r="R2349" s="278"/>
      <c r="S2349" s="278"/>
      <c r="T2349" s="278"/>
      <c r="U2349" s="278"/>
      <c r="V2349" s="278"/>
      <c r="W2349" s="278"/>
      <c r="X2349" s="278"/>
      <c r="Y2349" s="278"/>
      <c r="Z2349" s="278"/>
    </row>
    <row r="2350" spans="1:26" ht="13.2">
      <c r="A2350" s="278"/>
      <c r="B2350" s="281"/>
      <c r="C2350" s="278"/>
      <c r="D2350" s="278"/>
      <c r="E2350" s="278"/>
      <c r="F2350" s="280"/>
      <c r="G2350" s="281"/>
      <c r="H2350" s="278"/>
      <c r="I2350" s="278"/>
      <c r="J2350" s="278"/>
      <c r="K2350" s="282"/>
      <c r="L2350" s="282"/>
      <c r="M2350" s="282"/>
      <c r="N2350" s="282"/>
      <c r="O2350" s="278"/>
      <c r="P2350" s="278"/>
      <c r="Q2350" s="278"/>
      <c r="R2350" s="278"/>
      <c r="S2350" s="278"/>
      <c r="T2350" s="278"/>
      <c r="U2350" s="278"/>
      <c r="V2350" s="278"/>
      <c r="W2350" s="278"/>
      <c r="X2350" s="278"/>
      <c r="Y2350" s="278"/>
      <c r="Z2350" s="278"/>
    </row>
    <row r="2351" spans="1:26" ht="13.2">
      <c r="A2351" s="278"/>
      <c r="B2351" s="281"/>
      <c r="C2351" s="278"/>
      <c r="D2351" s="278"/>
      <c r="E2351" s="278"/>
      <c r="F2351" s="280"/>
      <c r="G2351" s="281"/>
      <c r="H2351" s="278"/>
      <c r="I2351" s="278"/>
      <c r="J2351" s="278"/>
      <c r="K2351" s="282"/>
      <c r="L2351" s="282"/>
      <c r="M2351" s="282"/>
      <c r="N2351" s="282"/>
      <c r="O2351" s="278"/>
      <c r="P2351" s="278"/>
      <c r="Q2351" s="278"/>
      <c r="R2351" s="278"/>
      <c r="S2351" s="278"/>
      <c r="T2351" s="278"/>
      <c r="U2351" s="278"/>
      <c r="V2351" s="278"/>
      <c r="W2351" s="278"/>
      <c r="X2351" s="278"/>
      <c r="Y2351" s="278"/>
      <c r="Z2351" s="278"/>
    </row>
    <row r="2352" spans="1:26" ht="13.2">
      <c r="A2352" s="278"/>
      <c r="B2352" s="281"/>
      <c r="C2352" s="278"/>
      <c r="D2352" s="278"/>
      <c r="E2352" s="278"/>
      <c r="F2352" s="280"/>
      <c r="G2352" s="281"/>
      <c r="H2352" s="278"/>
      <c r="I2352" s="278"/>
      <c r="J2352" s="278"/>
      <c r="K2352" s="282"/>
      <c r="L2352" s="282"/>
      <c r="M2352" s="282"/>
      <c r="N2352" s="282"/>
      <c r="O2352" s="278"/>
      <c r="P2352" s="278"/>
      <c r="Q2352" s="278"/>
      <c r="R2352" s="278"/>
      <c r="S2352" s="278"/>
      <c r="T2352" s="278"/>
      <c r="U2352" s="278"/>
      <c r="V2352" s="278"/>
      <c r="W2352" s="278"/>
      <c r="X2352" s="278"/>
      <c r="Y2352" s="278"/>
      <c r="Z2352" s="278"/>
    </row>
    <row r="2353" spans="1:26" ht="13.2">
      <c r="A2353" s="278"/>
      <c r="B2353" s="281"/>
      <c r="C2353" s="278"/>
      <c r="D2353" s="278"/>
      <c r="E2353" s="278"/>
      <c r="F2353" s="280"/>
      <c r="G2353" s="281"/>
      <c r="H2353" s="278"/>
      <c r="I2353" s="278"/>
      <c r="J2353" s="278"/>
      <c r="K2353" s="282"/>
      <c r="L2353" s="282"/>
      <c r="M2353" s="282"/>
      <c r="N2353" s="282"/>
      <c r="O2353" s="278"/>
      <c r="P2353" s="278"/>
      <c r="Q2353" s="278"/>
      <c r="R2353" s="278"/>
      <c r="S2353" s="278"/>
      <c r="T2353" s="278"/>
      <c r="U2353" s="278"/>
      <c r="V2353" s="278"/>
      <c r="W2353" s="278"/>
      <c r="X2353" s="278"/>
      <c r="Y2353" s="278"/>
      <c r="Z2353" s="278"/>
    </row>
    <row r="2354" spans="1:26" ht="13.2">
      <c r="A2354" s="278"/>
      <c r="B2354" s="281"/>
      <c r="C2354" s="278"/>
      <c r="D2354" s="278"/>
      <c r="E2354" s="278"/>
      <c r="F2354" s="280"/>
      <c r="G2354" s="281"/>
      <c r="H2354" s="278"/>
      <c r="I2354" s="278"/>
      <c r="J2354" s="278"/>
      <c r="K2354" s="282"/>
      <c r="L2354" s="282"/>
      <c r="M2354" s="282"/>
      <c r="N2354" s="282"/>
      <c r="O2354" s="278"/>
      <c r="P2354" s="278"/>
      <c r="Q2354" s="278"/>
      <c r="R2354" s="278"/>
      <c r="S2354" s="278"/>
      <c r="T2354" s="278"/>
      <c r="U2354" s="278"/>
      <c r="V2354" s="278"/>
      <c r="W2354" s="278"/>
      <c r="X2354" s="278"/>
      <c r="Y2354" s="278"/>
      <c r="Z2354" s="278"/>
    </row>
    <row r="2355" spans="1:26" ht="13.2">
      <c r="A2355" s="278"/>
      <c r="B2355" s="281"/>
      <c r="C2355" s="278"/>
      <c r="D2355" s="278"/>
      <c r="E2355" s="278"/>
      <c r="F2355" s="280"/>
      <c r="G2355" s="281"/>
      <c r="H2355" s="278"/>
      <c r="I2355" s="278"/>
      <c r="J2355" s="278"/>
      <c r="K2355" s="282"/>
      <c r="L2355" s="282"/>
      <c r="M2355" s="282"/>
      <c r="N2355" s="282"/>
      <c r="O2355" s="278"/>
      <c r="P2355" s="278"/>
      <c r="Q2355" s="278"/>
      <c r="R2355" s="278"/>
      <c r="S2355" s="278"/>
      <c r="T2355" s="278"/>
      <c r="U2355" s="278"/>
      <c r="V2355" s="278"/>
      <c r="W2355" s="278"/>
      <c r="X2355" s="278"/>
      <c r="Y2355" s="278"/>
      <c r="Z2355" s="278"/>
    </row>
    <row r="2356" spans="1:26" ht="13.2">
      <c r="A2356" s="278"/>
      <c r="B2356" s="281"/>
      <c r="C2356" s="278"/>
      <c r="D2356" s="278"/>
      <c r="E2356" s="278"/>
      <c r="F2356" s="280"/>
      <c r="G2356" s="281"/>
      <c r="H2356" s="278"/>
      <c r="I2356" s="278"/>
      <c r="J2356" s="278"/>
      <c r="K2356" s="282"/>
      <c r="L2356" s="282"/>
      <c r="M2356" s="282"/>
      <c r="N2356" s="282"/>
      <c r="O2356" s="278"/>
      <c r="P2356" s="278"/>
      <c r="Q2356" s="278"/>
      <c r="R2356" s="278"/>
      <c r="S2356" s="278"/>
      <c r="T2356" s="278"/>
      <c r="U2356" s="278"/>
      <c r="V2356" s="278"/>
      <c r="W2356" s="278"/>
      <c r="X2356" s="278"/>
      <c r="Y2356" s="278"/>
      <c r="Z2356" s="278"/>
    </row>
    <row r="2357" spans="1:26" ht="13.2">
      <c r="A2357" s="278"/>
      <c r="B2357" s="281"/>
      <c r="C2357" s="278"/>
      <c r="D2357" s="278"/>
      <c r="E2357" s="278"/>
      <c r="F2357" s="280"/>
      <c r="G2357" s="281"/>
      <c r="H2357" s="278"/>
      <c r="I2357" s="278"/>
      <c r="J2357" s="278"/>
      <c r="K2357" s="282"/>
      <c r="L2357" s="282"/>
      <c r="M2357" s="282"/>
      <c r="N2357" s="282"/>
      <c r="O2357" s="278"/>
      <c r="P2357" s="278"/>
      <c r="Q2357" s="278"/>
      <c r="R2357" s="278"/>
      <c r="S2357" s="278"/>
      <c r="T2357" s="278"/>
      <c r="U2357" s="278"/>
      <c r="V2357" s="278"/>
      <c r="W2357" s="278"/>
      <c r="X2357" s="278"/>
      <c r="Y2357" s="278"/>
      <c r="Z2357" s="278"/>
    </row>
    <row r="2358" spans="1:26" ht="13.2">
      <c r="A2358" s="278"/>
      <c r="B2358" s="281"/>
      <c r="C2358" s="278"/>
      <c r="D2358" s="278"/>
      <c r="E2358" s="278"/>
      <c r="F2358" s="280"/>
      <c r="G2358" s="281"/>
      <c r="H2358" s="278"/>
      <c r="I2358" s="278"/>
      <c r="J2358" s="278"/>
      <c r="K2358" s="282"/>
      <c r="L2358" s="282"/>
      <c r="M2358" s="282"/>
      <c r="N2358" s="282"/>
      <c r="O2358" s="278"/>
      <c r="P2358" s="278"/>
      <c r="Q2358" s="278"/>
      <c r="R2358" s="278"/>
      <c r="S2358" s="278"/>
      <c r="T2358" s="278"/>
      <c r="U2358" s="278"/>
      <c r="V2358" s="278"/>
      <c r="W2358" s="278"/>
      <c r="X2358" s="278"/>
      <c r="Y2358" s="278"/>
      <c r="Z2358" s="278"/>
    </row>
    <row r="2359" spans="1:26" ht="13.2">
      <c r="A2359" s="278"/>
      <c r="B2359" s="281"/>
      <c r="C2359" s="278"/>
      <c r="D2359" s="278"/>
      <c r="E2359" s="278"/>
      <c r="F2359" s="280"/>
      <c r="G2359" s="281"/>
      <c r="H2359" s="278"/>
      <c r="I2359" s="278"/>
      <c r="J2359" s="278"/>
      <c r="K2359" s="282"/>
      <c r="L2359" s="282"/>
      <c r="M2359" s="282"/>
      <c r="N2359" s="282"/>
      <c r="O2359" s="278"/>
      <c r="P2359" s="278"/>
      <c r="Q2359" s="278"/>
      <c r="R2359" s="278"/>
      <c r="S2359" s="278"/>
      <c r="T2359" s="278"/>
      <c r="U2359" s="278"/>
      <c r="V2359" s="278"/>
      <c r="W2359" s="278"/>
      <c r="X2359" s="278"/>
      <c r="Y2359" s="278"/>
      <c r="Z2359" s="278"/>
    </row>
    <row r="2360" spans="1:26" ht="13.2">
      <c r="A2360" s="278"/>
      <c r="B2360" s="281"/>
      <c r="C2360" s="278"/>
      <c r="D2360" s="278"/>
      <c r="E2360" s="278"/>
      <c r="F2360" s="280"/>
      <c r="G2360" s="281"/>
      <c r="H2360" s="278"/>
      <c r="I2360" s="278"/>
      <c r="J2360" s="278"/>
      <c r="K2360" s="282"/>
      <c r="L2360" s="282"/>
      <c r="M2360" s="282"/>
      <c r="N2360" s="282"/>
      <c r="O2360" s="278"/>
      <c r="P2360" s="278"/>
      <c r="Q2360" s="278"/>
      <c r="R2360" s="278"/>
      <c r="S2360" s="278"/>
      <c r="T2360" s="278"/>
      <c r="U2360" s="278"/>
      <c r="V2360" s="278"/>
      <c r="W2360" s="278"/>
      <c r="X2360" s="278"/>
      <c r="Y2360" s="278"/>
      <c r="Z2360" s="278"/>
    </row>
    <row r="2361" spans="1:26" ht="13.2">
      <c r="A2361" s="278"/>
      <c r="B2361" s="281"/>
      <c r="C2361" s="278"/>
      <c r="D2361" s="278"/>
      <c r="E2361" s="278"/>
      <c r="F2361" s="280"/>
      <c r="G2361" s="281"/>
      <c r="H2361" s="278"/>
      <c r="I2361" s="278"/>
      <c r="J2361" s="278"/>
      <c r="K2361" s="282"/>
      <c r="L2361" s="282"/>
      <c r="M2361" s="282"/>
      <c r="N2361" s="282"/>
      <c r="O2361" s="278"/>
      <c r="P2361" s="278"/>
      <c r="Q2361" s="278"/>
      <c r="R2361" s="278"/>
      <c r="S2361" s="278"/>
      <c r="T2361" s="278"/>
      <c r="U2361" s="278"/>
      <c r="V2361" s="278"/>
      <c r="W2361" s="278"/>
      <c r="X2361" s="278"/>
      <c r="Y2361" s="278"/>
      <c r="Z2361" s="278"/>
    </row>
    <row r="2362" spans="1:26" ht="13.2">
      <c r="A2362" s="278"/>
      <c r="B2362" s="281"/>
      <c r="C2362" s="278"/>
      <c r="D2362" s="278"/>
      <c r="E2362" s="278"/>
      <c r="F2362" s="280"/>
      <c r="G2362" s="281"/>
      <c r="H2362" s="278"/>
      <c r="I2362" s="278"/>
      <c r="J2362" s="278"/>
      <c r="K2362" s="282"/>
      <c r="L2362" s="282"/>
      <c r="M2362" s="282"/>
      <c r="N2362" s="282"/>
      <c r="O2362" s="278"/>
      <c r="P2362" s="278"/>
      <c r="Q2362" s="278"/>
      <c r="R2362" s="278"/>
      <c r="S2362" s="278"/>
      <c r="T2362" s="278"/>
      <c r="U2362" s="278"/>
      <c r="V2362" s="278"/>
      <c r="W2362" s="278"/>
      <c r="X2362" s="278"/>
      <c r="Y2362" s="278"/>
      <c r="Z2362" s="278"/>
    </row>
    <row r="2363" spans="1:26" ht="13.2">
      <c r="A2363" s="278"/>
      <c r="B2363" s="281"/>
      <c r="C2363" s="278"/>
      <c r="D2363" s="278"/>
      <c r="E2363" s="278"/>
      <c r="F2363" s="280"/>
      <c r="G2363" s="281"/>
      <c r="H2363" s="278"/>
      <c r="I2363" s="278"/>
      <c r="J2363" s="278"/>
      <c r="K2363" s="282"/>
      <c r="L2363" s="282"/>
      <c r="M2363" s="282"/>
      <c r="N2363" s="282"/>
      <c r="O2363" s="278"/>
      <c r="P2363" s="278"/>
      <c r="Q2363" s="278"/>
      <c r="R2363" s="278"/>
      <c r="S2363" s="278"/>
      <c r="T2363" s="278"/>
      <c r="U2363" s="278"/>
      <c r="V2363" s="278"/>
      <c r="W2363" s="278"/>
      <c r="X2363" s="278"/>
      <c r="Y2363" s="278"/>
      <c r="Z2363" s="278"/>
    </row>
    <row r="2364" spans="1:26" ht="13.2">
      <c r="A2364" s="278"/>
      <c r="B2364" s="281"/>
      <c r="C2364" s="278"/>
      <c r="D2364" s="278"/>
      <c r="E2364" s="278"/>
      <c r="F2364" s="280"/>
      <c r="G2364" s="281"/>
      <c r="H2364" s="278"/>
      <c r="I2364" s="278"/>
      <c r="J2364" s="278"/>
      <c r="K2364" s="282"/>
      <c r="L2364" s="282"/>
      <c r="M2364" s="282"/>
      <c r="N2364" s="282"/>
      <c r="O2364" s="278"/>
      <c r="P2364" s="278"/>
      <c r="Q2364" s="278"/>
      <c r="R2364" s="278"/>
      <c r="S2364" s="278"/>
      <c r="T2364" s="278"/>
      <c r="U2364" s="278"/>
      <c r="V2364" s="278"/>
      <c r="W2364" s="278"/>
      <c r="X2364" s="278"/>
      <c r="Y2364" s="278"/>
      <c r="Z2364" s="278"/>
    </row>
    <row r="2365" spans="1:26" ht="13.2">
      <c r="A2365" s="278"/>
      <c r="B2365" s="281"/>
      <c r="C2365" s="278"/>
      <c r="D2365" s="278"/>
      <c r="E2365" s="278"/>
      <c r="F2365" s="280"/>
      <c r="G2365" s="281"/>
      <c r="H2365" s="278"/>
      <c r="I2365" s="278"/>
      <c r="J2365" s="278"/>
      <c r="K2365" s="282"/>
      <c r="L2365" s="282"/>
      <c r="M2365" s="282"/>
      <c r="N2365" s="282"/>
      <c r="O2365" s="278"/>
      <c r="P2365" s="278"/>
      <c r="Q2365" s="278"/>
      <c r="R2365" s="278"/>
      <c r="S2365" s="278"/>
      <c r="T2365" s="278"/>
      <c r="U2365" s="278"/>
      <c r="V2365" s="278"/>
      <c r="W2365" s="278"/>
      <c r="X2365" s="278"/>
      <c r="Y2365" s="278"/>
      <c r="Z2365" s="278"/>
    </row>
    <row r="2366" spans="1:26" ht="13.2">
      <c r="A2366" s="278"/>
      <c r="B2366" s="281"/>
      <c r="C2366" s="278"/>
      <c r="D2366" s="278"/>
      <c r="E2366" s="278"/>
      <c r="F2366" s="280"/>
      <c r="G2366" s="281"/>
      <c r="H2366" s="278"/>
      <c r="I2366" s="278"/>
      <c r="J2366" s="278"/>
      <c r="K2366" s="282"/>
      <c r="L2366" s="282"/>
      <c r="M2366" s="282"/>
      <c r="N2366" s="282"/>
      <c r="O2366" s="278"/>
      <c r="P2366" s="278"/>
      <c r="Q2366" s="278"/>
      <c r="R2366" s="278"/>
      <c r="S2366" s="278"/>
      <c r="T2366" s="278"/>
      <c r="U2366" s="278"/>
      <c r="V2366" s="278"/>
      <c r="W2366" s="278"/>
      <c r="X2366" s="278"/>
      <c r="Y2366" s="278"/>
      <c r="Z2366" s="278"/>
    </row>
    <row r="2367" spans="1:26" ht="13.2">
      <c r="A2367" s="278"/>
      <c r="B2367" s="281"/>
      <c r="C2367" s="278"/>
      <c r="D2367" s="278"/>
      <c r="E2367" s="278"/>
      <c r="F2367" s="280"/>
      <c r="G2367" s="281"/>
      <c r="H2367" s="278"/>
      <c r="I2367" s="278"/>
      <c r="J2367" s="278"/>
      <c r="K2367" s="282"/>
      <c r="L2367" s="282"/>
      <c r="M2367" s="282"/>
      <c r="N2367" s="282"/>
      <c r="O2367" s="278"/>
      <c r="P2367" s="278"/>
      <c r="Q2367" s="278"/>
      <c r="R2367" s="278"/>
      <c r="S2367" s="278"/>
      <c r="T2367" s="278"/>
      <c r="U2367" s="278"/>
      <c r="V2367" s="278"/>
      <c r="W2367" s="278"/>
      <c r="X2367" s="278"/>
      <c r="Y2367" s="278"/>
      <c r="Z2367" s="278"/>
    </row>
    <row r="2368" spans="1:26" ht="13.2">
      <c r="A2368" s="278"/>
      <c r="B2368" s="281"/>
      <c r="C2368" s="278"/>
      <c r="D2368" s="278"/>
      <c r="E2368" s="278"/>
      <c r="F2368" s="280"/>
      <c r="G2368" s="281"/>
      <c r="H2368" s="278"/>
      <c r="I2368" s="278"/>
      <c r="J2368" s="278"/>
      <c r="K2368" s="282"/>
      <c r="L2368" s="282"/>
      <c r="M2368" s="282"/>
      <c r="N2368" s="282"/>
      <c r="O2368" s="278"/>
      <c r="P2368" s="278"/>
      <c r="Q2368" s="278"/>
      <c r="R2368" s="278"/>
      <c r="S2368" s="278"/>
      <c r="T2368" s="278"/>
      <c r="U2368" s="278"/>
      <c r="V2368" s="278"/>
      <c r="W2368" s="278"/>
      <c r="X2368" s="278"/>
      <c r="Y2368" s="278"/>
      <c r="Z2368" s="278"/>
    </row>
    <row r="2369" spans="1:26" ht="13.2">
      <c r="A2369" s="278"/>
      <c r="B2369" s="281"/>
      <c r="C2369" s="278"/>
      <c r="D2369" s="278"/>
      <c r="E2369" s="278"/>
      <c r="F2369" s="280"/>
      <c r="G2369" s="281"/>
      <c r="H2369" s="278"/>
      <c r="I2369" s="278"/>
      <c r="J2369" s="278"/>
      <c r="K2369" s="282"/>
      <c r="L2369" s="282"/>
      <c r="M2369" s="282"/>
      <c r="N2369" s="282"/>
      <c r="O2369" s="278"/>
      <c r="P2369" s="278"/>
      <c r="Q2369" s="278"/>
      <c r="R2369" s="278"/>
      <c r="S2369" s="278"/>
      <c r="T2369" s="278"/>
      <c r="U2369" s="278"/>
      <c r="V2369" s="278"/>
      <c r="W2369" s="278"/>
      <c r="X2369" s="278"/>
      <c r="Y2369" s="278"/>
      <c r="Z2369" s="278"/>
    </row>
    <row r="2370" spans="1:26" ht="13.2">
      <c r="A2370" s="278"/>
      <c r="B2370" s="281"/>
      <c r="C2370" s="278"/>
      <c r="D2370" s="278"/>
      <c r="E2370" s="278"/>
      <c r="F2370" s="280"/>
      <c r="G2370" s="281"/>
      <c r="H2370" s="278"/>
      <c r="I2370" s="278"/>
      <c r="J2370" s="278"/>
      <c r="K2370" s="282"/>
      <c r="L2370" s="282"/>
      <c r="M2370" s="282"/>
      <c r="N2370" s="282"/>
      <c r="O2370" s="278"/>
      <c r="P2370" s="278"/>
      <c r="Q2370" s="278"/>
      <c r="R2370" s="278"/>
      <c r="S2370" s="278"/>
      <c r="T2370" s="278"/>
      <c r="U2370" s="278"/>
      <c r="V2370" s="278"/>
      <c r="W2370" s="278"/>
      <c r="X2370" s="278"/>
      <c r="Y2370" s="278"/>
      <c r="Z2370" s="278"/>
    </row>
    <row r="2371" spans="1:26" ht="13.2">
      <c r="A2371" s="278"/>
      <c r="B2371" s="281"/>
      <c r="C2371" s="278"/>
      <c r="D2371" s="278"/>
      <c r="E2371" s="278"/>
      <c r="F2371" s="280"/>
      <c r="G2371" s="281"/>
      <c r="H2371" s="278"/>
      <c r="I2371" s="278"/>
      <c r="J2371" s="278"/>
      <c r="K2371" s="282"/>
      <c r="L2371" s="282"/>
      <c r="M2371" s="282"/>
      <c r="N2371" s="282"/>
      <c r="O2371" s="278"/>
      <c r="P2371" s="278"/>
      <c r="Q2371" s="278"/>
      <c r="R2371" s="278"/>
      <c r="S2371" s="278"/>
      <c r="T2371" s="278"/>
      <c r="U2371" s="278"/>
      <c r="V2371" s="278"/>
      <c r="W2371" s="278"/>
      <c r="X2371" s="278"/>
      <c r="Y2371" s="278"/>
      <c r="Z2371" s="278"/>
    </row>
    <row r="2372" spans="1:26" ht="13.2">
      <c r="A2372" s="278"/>
      <c r="B2372" s="281"/>
      <c r="C2372" s="278"/>
      <c r="D2372" s="278"/>
      <c r="E2372" s="278"/>
      <c r="F2372" s="280"/>
      <c r="G2372" s="281"/>
      <c r="H2372" s="278"/>
      <c r="I2372" s="278"/>
      <c r="J2372" s="278"/>
      <c r="K2372" s="282"/>
      <c r="L2372" s="282"/>
      <c r="M2372" s="282"/>
      <c r="N2372" s="282"/>
      <c r="O2372" s="278"/>
      <c r="P2372" s="278"/>
      <c r="Q2372" s="278"/>
      <c r="R2372" s="278"/>
      <c r="S2372" s="278"/>
      <c r="T2372" s="278"/>
      <c r="U2372" s="278"/>
      <c r="V2372" s="278"/>
      <c r="W2372" s="278"/>
      <c r="X2372" s="278"/>
      <c r="Y2372" s="278"/>
      <c r="Z2372" s="278"/>
    </row>
    <row r="2373" spans="1:26" ht="13.2">
      <c r="A2373" s="278"/>
      <c r="B2373" s="281"/>
      <c r="C2373" s="278"/>
      <c r="D2373" s="278"/>
      <c r="E2373" s="278"/>
      <c r="F2373" s="280"/>
      <c r="G2373" s="281"/>
      <c r="H2373" s="278"/>
      <c r="I2373" s="278"/>
      <c r="J2373" s="278"/>
      <c r="K2373" s="282"/>
      <c r="L2373" s="282"/>
      <c r="M2373" s="282"/>
      <c r="N2373" s="282"/>
      <c r="O2373" s="278"/>
      <c r="P2373" s="278"/>
      <c r="Q2373" s="278"/>
      <c r="R2373" s="278"/>
      <c r="S2373" s="278"/>
      <c r="T2373" s="278"/>
      <c r="U2373" s="278"/>
      <c r="V2373" s="278"/>
      <c r="W2373" s="278"/>
      <c r="X2373" s="278"/>
      <c r="Y2373" s="278"/>
      <c r="Z2373" s="278"/>
    </row>
    <row r="2374" spans="1:26" ht="13.2">
      <c r="A2374" s="278"/>
      <c r="B2374" s="281"/>
      <c r="C2374" s="278"/>
      <c r="D2374" s="278"/>
      <c r="E2374" s="278"/>
      <c r="F2374" s="280"/>
      <c r="G2374" s="281"/>
      <c r="H2374" s="278"/>
      <c r="I2374" s="278"/>
      <c r="J2374" s="278"/>
      <c r="K2374" s="282"/>
      <c r="L2374" s="282"/>
      <c r="M2374" s="282"/>
      <c r="N2374" s="282"/>
      <c r="O2374" s="278"/>
      <c r="P2374" s="278"/>
      <c r="Q2374" s="278"/>
      <c r="R2374" s="278"/>
      <c r="S2374" s="278"/>
      <c r="T2374" s="278"/>
      <c r="U2374" s="278"/>
      <c r="V2374" s="278"/>
      <c r="W2374" s="278"/>
      <c r="X2374" s="278"/>
      <c r="Y2374" s="278"/>
      <c r="Z2374" s="278"/>
    </row>
    <row r="2375" spans="1:26" ht="13.2">
      <c r="A2375" s="278"/>
      <c r="B2375" s="281"/>
      <c r="C2375" s="278"/>
      <c r="D2375" s="278"/>
      <c r="E2375" s="278"/>
      <c r="F2375" s="280"/>
      <c r="G2375" s="281"/>
      <c r="H2375" s="278"/>
      <c r="I2375" s="278"/>
      <c r="J2375" s="278"/>
      <c r="K2375" s="282"/>
      <c r="L2375" s="282"/>
      <c r="M2375" s="282"/>
      <c r="N2375" s="282"/>
      <c r="O2375" s="278"/>
      <c r="P2375" s="278"/>
      <c r="Q2375" s="278"/>
      <c r="R2375" s="278"/>
      <c r="S2375" s="278"/>
      <c r="T2375" s="278"/>
      <c r="U2375" s="278"/>
      <c r="V2375" s="278"/>
      <c r="W2375" s="278"/>
      <c r="X2375" s="278"/>
      <c r="Y2375" s="278"/>
      <c r="Z2375" s="278"/>
    </row>
    <row r="2376" spans="1:26" ht="13.2">
      <c r="A2376" s="278"/>
      <c r="B2376" s="281"/>
      <c r="C2376" s="278"/>
      <c r="D2376" s="278"/>
      <c r="E2376" s="278"/>
      <c r="F2376" s="280"/>
      <c r="G2376" s="281"/>
      <c r="H2376" s="278"/>
      <c r="I2376" s="278"/>
      <c r="J2376" s="278"/>
      <c r="K2376" s="282"/>
      <c r="L2376" s="282"/>
      <c r="M2376" s="282"/>
      <c r="N2376" s="282"/>
      <c r="O2376" s="278"/>
      <c r="P2376" s="278"/>
      <c r="Q2376" s="278"/>
      <c r="R2376" s="278"/>
      <c r="S2376" s="278"/>
      <c r="T2376" s="278"/>
      <c r="U2376" s="278"/>
      <c r="V2376" s="278"/>
      <c r="W2376" s="278"/>
      <c r="X2376" s="278"/>
      <c r="Y2376" s="278"/>
      <c r="Z2376" s="278"/>
    </row>
    <row r="2377" spans="1:26" ht="13.2">
      <c r="A2377" s="278"/>
      <c r="B2377" s="281"/>
      <c r="C2377" s="278"/>
      <c r="D2377" s="278"/>
      <c r="E2377" s="278"/>
      <c r="F2377" s="280"/>
      <c r="G2377" s="281"/>
      <c r="H2377" s="278"/>
      <c r="I2377" s="278"/>
      <c r="J2377" s="278"/>
      <c r="K2377" s="282"/>
      <c r="L2377" s="282"/>
      <c r="M2377" s="282"/>
      <c r="N2377" s="282"/>
      <c r="O2377" s="278"/>
      <c r="P2377" s="278"/>
      <c r="Q2377" s="278"/>
      <c r="R2377" s="278"/>
      <c r="S2377" s="278"/>
      <c r="T2377" s="278"/>
      <c r="U2377" s="278"/>
      <c r="V2377" s="278"/>
      <c r="W2377" s="278"/>
      <c r="X2377" s="278"/>
      <c r="Y2377" s="278"/>
      <c r="Z2377" s="278"/>
    </row>
    <row r="2378" spans="1:26" ht="13.2">
      <c r="A2378" s="278"/>
      <c r="B2378" s="281"/>
      <c r="C2378" s="278"/>
      <c r="D2378" s="278"/>
      <c r="E2378" s="278"/>
      <c r="F2378" s="280"/>
      <c r="G2378" s="281"/>
      <c r="H2378" s="278"/>
      <c r="I2378" s="278"/>
      <c r="J2378" s="278"/>
      <c r="K2378" s="282"/>
      <c r="L2378" s="282"/>
      <c r="M2378" s="282"/>
      <c r="N2378" s="282"/>
      <c r="O2378" s="278"/>
      <c r="P2378" s="278"/>
      <c r="Q2378" s="278"/>
      <c r="R2378" s="278"/>
      <c r="S2378" s="278"/>
      <c r="T2378" s="278"/>
      <c r="U2378" s="278"/>
      <c r="V2378" s="278"/>
      <c r="W2378" s="278"/>
      <c r="X2378" s="278"/>
      <c r="Y2378" s="278"/>
      <c r="Z2378" s="278"/>
    </row>
    <row r="2379" spans="1:26" ht="13.2">
      <c r="A2379" s="278"/>
      <c r="B2379" s="281"/>
      <c r="C2379" s="278"/>
      <c r="D2379" s="278"/>
      <c r="E2379" s="278"/>
      <c r="F2379" s="280"/>
      <c r="G2379" s="281"/>
      <c r="H2379" s="278"/>
      <c r="I2379" s="278"/>
      <c r="J2379" s="278"/>
      <c r="K2379" s="282"/>
      <c r="L2379" s="282"/>
      <c r="M2379" s="282"/>
      <c r="N2379" s="282"/>
      <c r="O2379" s="278"/>
      <c r="P2379" s="278"/>
      <c r="Q2379" s="278"/>
      <c r="R2379" s="278"/>
      <c r="S2379" s="278"/>
      <c r="T2379" s="278"/>
      <c r="U2379" s="278"/>
      <c r="V2379" s="278"/>
      <c r="W2379" s="278"/>
      <c r="X2379" s="278"/>
      <c r="Y2379" s="278"/>
      <c r="Z2379" s="278"/>
    </row>
    <row r="2380" spans="1:26" ht="13.2">
      <c r="A2380" s="278"/>
      <c r="B2380" s="281"/>
      <c r="C2380" s="278"/>
      <c r="D2380" s="278"/>
      <c r="E2380" s="278"/>
      <c r="F2380" s="280"/>
      <c r="G2380" s="281"/>
      <c r="H2380" s="278"/>
      <c r="I2380" s="278"/>
      <c r="J2380" s="278"/>
      <c r="K2380" s="282"/>
      <c r="L2380" s="282"/>
      <c r="M2380" s="282"/>
      <c r="N2380" s="282"/>
      <c r="O2380" s="278"/>
      <c r="P2380" s="278"/>
      <c r="Q2380" s="278"/>
      <c r="R2380" s="278"/>
      <c r="S2380" s="278"/>
      <c r="T2380" s="278"/>
      <c r="U2380" s="278"/>
      <c r="V2380" s="278"/>
      <c r="W2380" s="278"/>
      <c r="X2380" s="278"/>
      <c r="Y2380" s="278"/>
      <c r="Z2380" s="278"/>
    </row>
    <row r="2381" spans="1:26" ht="13.2">
      <c r="A2381" s="278"/>
      <c r="B2381" s="281"/>
      <c r="C2381" s="278"/>
      <c r="D2381" s="278"/>
      <c r="E2381" s="278"/>
      <c r="F2381" s="280"/>
      <c r="G2381" s="281"/>
      <c r="H2381" s="278"/>
      <c r="I2381" s="278"/>
      <c r="J2381" s="278"/>
      <c r="K2381" s="282"/>
      <c r="L2381" s="282"/>
      <c r="M2381" s="282"/>
      <c r="N2381" s="282"/>
      <c r="O2381" s="278"/>
      <c r="P2381" s="278"/>
      <c r="Q2381" s="278"/>
      <c r="R2381" s="278"/>
      <c r="S2381" s="278"/>
      <c r="T2381" s="278"/>
      <c r="U2381" s="278"/>
      <c r="V2381" s="278"/>
      <c r="W2381" s="278"/>
      <c r="X2381" s="278"/>
      <c r="Y2381" s="278"/>
      <c r="Z2381" s="278"/>
    </row>
    <row r="2382" spans="1:26" ht="13.2">
      <c r="A2382" s="278"/>
      <c r="B2382" s="281"/>
      <c r="C2382" s="278"/>
      <c r="D2382" s="278"/>
      <c r="E2382" s="278"/>
      <c r="F2382" s="280"/>
      <c r="G2382" s="281"/>
      <c r="H2382" s="278"/>
      <c r="I2382" s="278"/>
      <c r="J2382" s="278"/>
      <c r="K2382" s="282"/>
      <c r="L2382" s="282"/>
      <c r="M2382" s="282"/>
      <c r="N2382" s="282"/>
      <c r="O2382" s="278"/>
      <c r="P2382" s="278"/>
      <c r="Q2382" s="278"/>
      <c r="R2382" s="278"/>
      <c r="S2382" s="278"/>
      <c r="T2382" s="278"/>
      <c r="U2382" s="278"/>
      <c r="V2382" s="278"/>
      <c r="W2382" s="278"/>
      <c r="X2382" s="278"/>
      <c r="Y2382" s="278"/>
      <c r="Z2382" s="278"/>
    </row>
    <row r="2383" spans="1:26" ht="13.2">
      <c r="A2383" s="278"/>
      <c r="B2383" s="281"/>
      <c r="C2383" s="278"/>
      <c r="D2383" s="278"/>
      <c r="E2383" s="278"/>
      <c r="F2383" s="280"/>
      <c r="G2383" s="281"/>
      <c r="H2383" s="278"/>
      <c r="I2383" s="278"/>
      <c r="J2383" s="278"/>
      <c r="K2383" s="282"/>
      <c r="L2383" s="282"/>
      <c r="M2383" s="282"/>
      <c r="N2383" s="282"/>
      <c r="O2383" s="278"/>
      <c r="P2383" s="278"/>
      <c r="Q2383" s="278"/>
      <c r="R2383" s="278"/>
      <c r="S2383" s="278"/>
      <c r="T2383" s="278"/>
      <c r="U2383" s="278"/>
      <c r="V2383" s="278"/>
      <c r="W2383" s="278"/>
      <c r="X2383" s="278"/>
      <c r="Y2383" s="278"/>
      <c r="Z2383" s="278"/>
    </row>
    <row r="2384" spans="1:26" ht="13.2">
      <c r="A2384" s="278"/>
      <c r="B2384" s="281"/>
      <c r="C2384" s="278"/>
      <c r="D2384" s="278"/>
      <c r="E2384" s="278"/>
      <c r="F2384" s="280"/>
      <c r="G2384" s="281"/>
      <c r="H2384" s="278"/>
      <c r="I2384" s="278"/>
      <c r="J2384" s="278"/>
      <c r="K2384" s="282"/>
      <c r="L2384" s="282"/>
      <c r="M2384" s="282"/>
      <c r="N2384" s="282"/>
      <c r="O2384" s="278"/>
      <c r="P2384" s="278"/>
      <c r="Q2384" s="278"/>
      <c r="R2384" s="278"/>
      <c r="S2384" s="278"/>
      <c r="T2384" s="278"/>
      <c r="U2384" s="278"/>
      <c r="V2384" s="278"/>
      <c r="W2384" s="278"/>
      <c r="X2384" s="278"/>
      <c r="Y2384" s="278"/>
      <c r="Z2384" s="278"/>
    </row>
    <row r="2385" spans="1:26" ht="13.2">
      <c r="A2385" s="278"/>
      <c r="B2385" s="281"/>
      <c r="C2385" s="278"/>
      <c r="D2385" s="278"/>
      <c r="E2385" s="278"/>
      <c r="F2385" s="280"/>
      <c r="G2385" s="281"/>
      <c r="H2385" s="278"/>
      <c r="I2385" s="278"/>
      <c r="J2385" s="278"/>
      <c r="K2385" s="282"/>
      <c r="L2385" s="282"/>
      <c r="M2385" s="282"/>
      <c r="N2385" s="282"/>
      <c r="O2385" s="278"/>
      <c r="P2385" s="278"/>
      <c r="Q2385" s="278"/>
      <c r="R2385" s="278"/>
      <c r="S2385" s="278"/>
      <c r="T2385" s="278"/>
      <c r="U2385" s="278"/>
      <c r="V2385" s="278"/>
      <c r="W2385" s="278"/>
      <c r="X2385" s="278"/>
      <c r="Y2385" s="278"/>
      <c r="Z2385" s="278"/>
    </row>
    <row r="2386" spans="1:26" ht="13.2">
      <c r="A2386" s="278"/>
      <c r="B2386" s="281"/>
      <c r="C2386" s="278"/>
      <c r="D2386" s="278"/>
      <c r="E2386" s="278"/>
      <c r="F2386" s="280"/>
      <c r="G2386" s="281"/>
      <c r="H2386" s="278"/>
      <c r="I2386" s="278"/>
      <c r="J2386" s="278"/>
      <c r="K2386" s="282"/>
      <c r="L2386" s="282"/>
      <c r="M2386" s="282"/>
      <c r="N2386" s="282"/>
      <c r="O2386" s="278"/>
      <c r="P2386" s="278"/>
      <c r="Q2386" s="278"/>
      <c r="R2386" s="278"/>
      <c r="S2386" s="278"/>
      <c r="T2386" s="278"/>
      <c r="U2386" s="278"/>
      <c r="V2386" s="278"/>
      <c r="W2386" s="278"/>
      <c r="X2386" s="278"/>
      <c r="Y2386" s="278"/>
      <c r="Z2386" s="278"/>
    </row>
    <row r="2387" spans="1:26" ht="13.2">
      <c r="A2387" s="278"/>
      <c r="B2387" s="281"/>
      <c r="C2387" s="278"/>
      <c r="D2387" s="278"/>
      <c r="E2387" s="278"/>
      <c r="F2387" s="280"/>
      <c r="G2387" s="281"/>
      <c r="H2387" s="278"/>
      <c r="I2387" s="278"/>
      <c r="J2387" s="278"/>
      <c r="K2387" s="282"/>
      <c r="L2387" s="282"/>
      <c r="M2387" s="282"/>
      <c r="N2387" s="282"/>
      <c r="O2387" s="278"/>
      <c r="P2387" s="278"/>
      <c r="Q2387" s="278"/>
      <c r="R2387" s="278"/>
      <c r="S2387" s="278"/>
      <c r="T2387" s="278"/>
      <c r="U2387" s="278"/>
      <c r="V2387" s="278"/>
      <c r="W2387" s="278"/>
      <c r="X2387" s="278"/>
      <c r="Y2387" s="278"/>
      <c r="Z2387" s="278"/>
    </row>
    <row r="2388" spans="1:26" ht="13.2">
      <c r="A2388" s="278"/>
      <c r="B2388" s="281"/>
      <c r="C2388" s="278"/>
      <c r="D2388" s="278"/>
      <c r="E2388" s="278"/>
      <c r="F2388" s="280"/>
      <c r="G2388" s="281"/>
      <c r="H2388" s="278"/>
      <c r="I2388" s="278"/>
      <c r="J2388" s="278"/>
      <c r="K2388" s="282"/>
      <c r="L2388" s="282"/>
      <c r="M2388" s="282"/>
      <c r="N2388" s="282"/>
      <c r="O2388" s="278"/>
      <c r="P2388" s="278"/>
      <c r="Q2388" s="278"/>
      <c r="R2388" s="278"/>
      <c r="S2388" s="278"/>
      <c r="T2388" s="278"/>
      <c r="U2388" s="278"/>
      <c r="V2388" s="278"/>
      <c r="W2388" s="278"/>
      <c r="X2388" s="278"/>
      <c r="Y2388" s="278"/>
      <c r="Z2388" s="278"/>
    </row>
    <row r="2389" spans="1:26" ht="13.2">
      <c r="A2389" s="278"/>
      <c r="B2389" s="281"/>
      <c r="C2389" s="278"/>
      <c r="D2389" s="278"/>
      <c r="E2389" s="278"/>
      <c r="F2389" s="280"/>
      <c r="G2389" s="281"/>
      <c r="H2389" s="278"/>
      <c r="I2389" s="278"/>
      <c r="J2389" s="278"/>
      <c r="K2389" s="282"/>
      <c r="L2389" s="282"/>
      <c r="M2389" s="282"/>
      <c r="N2389" s="282"/>
      <c r="O2389" s="278"/>
      <c r="P2389" s="278"/>
      <c r="Q2389" s="278"/>
      <c r="R2389" s="278"/>
      <c r="S2389" s="278"/>
      <c r="T2389" s="278"/>
      <c r="U2389" s="278"/>
      <c r="V2389" s="278"/>
      <c r="W2389" s="278"/>
      <c r="X2389" s="278"/>
      <c r="Y2389" s="278"/>
      <c r="Z2389" s="278"/>
    </row>
    <row r="2390" spans="1:26" ht="13.2">
      <c r="A2390" s="278"/>
      <c r="B2390" s="281"/>
      <c r="C2390" s="278"/>
      <c r="D2390" s="278"/>
      <c r="E2390" s="278"/>
      <c r="F2390" s="280"/>
      <c r="G2390" s="281"/>
      <c r="H2390" s="278"/>
      <c r="I2390" s="278"/>
      <c r="J2390" s="278"/>
      <c r="K2390" s="282"/>
      <c r="L2390" s="282"/>
      <c r="M2390" s="282"/>
      <c r="N2390" s="282"/>
      <c r="O2390" s="278"/>
      <c r="P2390" s="278"/>
      <c r="Q2390" s="278"/>
      <c r="R2390" s="278"/>
      <c r="S2390" s="278"/>
      <c r="T2390" s="278"/>
      <c r="U2390" s="278"/>
      <c r="V2390" s="278"/>
      <c r="W2390" s="278"/>
      <c r="X2390" s="278"/>
      <c r="Y2390" s="278"/>
      <c r="Z2390" s="278"/>
    </row>
    <row r="2391" spans="1:26" ht="13.2">
      <c r="A2391" s="278"/>
      <c r="B2391" s="281"/>
      <c r="C2391" s="278"/>
      <c r="D2391" s="278"/>
      <c r="E2391" s="278"/>
      <c r="F2391" s="280"/>
      <c r="G2391" s="281"/>
      <c r="H2391" s="278"/>
      <c r="I2391" s="278"/>
      <c r="J2391" s="278"/>
      <c r="K2391" s="282"/>
      <c r="L2391" s="282"/>
      <c r="M2391" s="282"/>
      <c r="N2391" s="282"/>
      <c r="O2391" s="278"/>
      <c r="P2391" s="278"/>
      <c r="Q2391" s="278"/>
      <c r="R2391" s="278"/>
      <c r="S2391" s="278"/>
      <c r="T2391" s="278"/>
      <c r="U2391" s="278"/>
      <c r="V2391" s="278"/>
      <c r="W2391" s="278"/>
      <c r="X2391" s="278"/>
      <c r="Y2391" s="278"/>
      <c r="Z2391" s="278"/>
    </row>
    <row r="2392" spans="1:26" ht="13.2">
      <c r="A2392" s="278"/>
      <c r="B2392" s="281"/>
      <c r="C2392" s="278"/>
      <c r="D2392" s="278"/>
      <c r="E2392" s="278"/>
      <c r="F2392" s="280"/>
      <c r="G2392" s="281"/>
      <c r="H2392" s="278"/>
      <c r="I2392" s="278"/>
      <c r="J2392" s="278"/>
      <c r="K2392" s="282"/>
      <c r="L2392" s="282"/>
      <c r="M2392" s="282"/>
      <c r="N2392" s="282"/>
      <c r="O2392" s="278"/>
      <c r="P2392" s="278"/>
      <c r="Q2392" s="278"/>
      <c r="R2392" s="278"/>
      <c r="S2392" s="278"/>
      <c r="T2392" s="278"/>
      <c r="U2392" s="278"/>
      <c r="V2392" s="278"/>
      <c r="W2392" s="278"/>
      <c r="X2392" s="278"/>
      <c r="Y2392" s="278"/>
      <c r="Z2392" s="278"/>
    </row>
    <row r="2393" spans="1:26" ht="13.2">
      <c r="A2393" s="278"/>
      <c r="B2393" s="281"/>
      <c r="C2393" s="278"/>
      <c r="D2393" s="278"/>
      <c r="E2393" s="278"/>
      <c r="F2393" s="280"/>
      <c r="G2393" s="281"/>
      <c r="H2393" s="278"/>
      <c r="I2393" s="278"/>
      <c r="J2393" s="278"/>
      <c r="K2393" s="282"/>
      <c r="L2393" s="282"/>
      <c r="M2393" s="282"/>
      <c r="N2393" s="282"/>
      <c r="O2393" s="278"/>
      <c r="P2393" s="278"/>
      <c r="Q2393" s="278"/>
      <c r="R2393" s="278"/>
      <c r="S2393" s="278"/>
      <c r="T2393" s="278"/>
      <c r="U2393" s="278"/>
      <c r="V2393" s="278"/>
      <c r="W2393" s="278"/>
      <c r="X2393" s="278"/>
      <c r="Y2393" s="278"/>
      <c r="Z2393" s="278"/>
    </row>
    <row r="2394" spans="1:26" ht="13.2">
      <c r="A2394" s="278"/>
      <c r="B2394" s="281"/>
      <c r="C2394" s="278"/>
      <c r="D2394" s="278"/>
      <c r="E2394" s="278"/>
      <c r="F2394" s="280"/>
      <c r="G2394" s="281"/>
      <c r="H2394" s="278"/>
      <c r="I2394" s="278"/>
      <c r="J2394" s="278"/>
      <c r="K2394" s="282"/>
      <c r="L2394" s="282"/>
      <c r="M2394" s="282"/>
      <c r="N2394" s="282"/>
      <c r="O2394" s="278"/>
      <c r="P2394" s="278"/>
      <c r="Q2394" s="278"/>
      <c r="R2394" s="278"/>
      <c r="S2394" s="278"/>
      <c r="T2394" s="278"/>
      <c r="U2394" s="278"/>
      <c r="V2394" s="278"/>
      <c r="W2394" s="278"/>
      <c r="X2394" s="278"/>
      <c r="Y2394" s="278"/>
      <c r="Z2394" s="278"/>
    </row>
    <row r="2395" spans="1:26" ht="13.2">
      <c r="A2395" s="278"/>
      <c r="B2395" s="281"/>
      <c r="C2395" s="278"/>
      <c r="D2395" s="278"/>
      <c r="E2395" s="278"/>
      <c r="F2395" s="280"/>
      <c r="G2395" s="281"/>
      <c r="H2395" s="278"/>
      <c r="I2395" s="278"/>
      <c r="J2395" s="278"/>
      <c r="K2395" s="282"/>
      <c r="L2395" s="282"/>
      <c r="M2395" s="282"/>
      <c r="N2395" s="282"/>
      <c r="O2395" s="278"/>
      <c r="P2395" s="278"/>
      <c r="Q2395" s="278"/>
      <c r="R2395" s="278"/>
      <c r="S2395" s="278"/>
      <c r="T2395" s="278"/>
      <c r="U2395" s="278"/>
      <c r="V2395" s="278"/>
      <c r="W2395" s="278"/>
      <c r="X2395" s="278"/>
      <c r="Y2395" s="278"/>
      <c r="Z2395" s="278"/>
    </row>
    <row r="2396" spans="1:26" ht="13.2">
      <c r="A2396" s="278"/>
      <c r="B2396" s="281"/>
      <c r="C2396" s="278"/>
      <c r="D2396" s="278"/>
      <c r="E2396" s="278"/>
      <c r="F2396" s="280"/>
      <c r="G2396" s="281"/>
      <c r="H2396" s="278"/>
      <c r="I2396" s="278"/>
      <c r="J2396" s="278"/>
      <c r="K2396" s="282"/>
      <c r="L2396" s="282"/>
      <c r="M2396" s="282"/>
      <c r="N2396" s="282"/>
      <c r="O2396" s="278"/>
      <c r="P2396" s="278"/>
      <c r="Q2396" s="278"/>
      <c r="R2396" s="278"/>
      <c r="S2396" s="278"/>
      <c r="T2396" s="278"/>
      <c r="U2396" s="278"/>
      <c r="V2396" s="278"/>
      <c r="W2396" s="278"/>
      <c r="X2396" s="278"/>
      <c r="Y2396" s="278"/>
      <c r="Z2396" s="278"/>
    </row>
    <row r="2397" spans="1:26" ht="13.2">
      <c r="A2397" s="278"/>
      <c r="B2397" s="281"/>
      <c r="C2397" s="278"/>
      <c r="D2397" s="278"/>
      <c r="E2397" s="278"/>
      <c r="F2397" s="280"/>
      <c r="G2397" s="281"/>
      <c r="H2397" s="278"/>
      <c r="I2397" s="278"/>
      <c r="J2397" s="278"/>
      <c r="K2397" s="282"/>
      <c r="L2397" s="282"/>
      <c r="M2397" s="282"/>
      <c r="N2397" s="282"/>
      <c r="O2397" s="278"/>
      <c r="P2397" s="278"/>
      <c r="Q2397" s="278"/>
      <c r="R2397" s="278"/>
      <c r="S2397" s="278"/>
      <c r="T2397" s="278"/>
      <c r="U2397" s="278"/>
      <c r="V2397" s="278"/>
      <c r="W2397" s="278"/>
      <c r="X2397" s="278"/>
      <c r="Y2397" s="278"/>
      <c r="Z2397" s="278"/>
    </row>
    <row r="2398" spans="1:26" ht="13.2">
      <c r="A2398" s="278"/>
      <c r="B2398" s="281"/>
      <c r="C2398" s="278"/>
      <c r="D2398" s="278"/>
      <c r="E2398" s="278"/>
      <c r="F2398" s="280"/>
      <c r="G2398" s="281"/>
      <c r="H2398" s="278"/>
      <c r="I2398" s="278"/>
      <c r="J2398" s="278"/>
      <c r="K2398" s="282"/>
      <c r="L2398" s="282"/>
      <c r="M2398" s="282"/>
      <c r="N2398" s="282"/>
      <c r="O2398" s="278"/>
      <c r="P2398" s="278"/>
      <c r="Q2398" s="278"/>
      <c r="R2398" s="278"/>
      <c r="S2398" s="278"/>
      <c r="T2398" s="278"/>
      <c r="U2398" s="278"/>
      <c r="V2398" s="278"/>
      <c r="W2398" s="278"/>
      <c r="X2398" s="278"/>
      <c r="Y2398" s="278"/>
      <c r="Z2398" s="278"/>
    </row>
    <row r="2399" spans="1:26" ht="13.2">
      <c r="A2399" s="278"/>
      <c r="B2399" s="281"/>
      <c r="C2399" s="278"/>
      <c r="D2399" s="278"/>
      <c r="E2399" s="278"/>
      <c r="F2399" s="280"/>
      <c r="G2399" s="281"/>
      <c r="H2399" s="278"/>
      <c r="I2399" s="278"/>
      <c r="J2399" s="278"/>
      <c r="K2399" s="282"/>
      <c r="L2399" s="282"/>
      <c r="M2399" s="282"/>
      <c r="N2399" s="282"/>
      <c r="O2399" s="278"/>
      <c r="P2399" s="278"/>
      <c r="Q2399" s="278"/>
      <c r="R2399" s="278"/>
      <c r="S2399" s="278"/>
      <c r="T2399" s="278"/>
      <c r="U2399" s="278"/>
      <c r="V2399" s="278"/>
      <c r="W2399" s="278"/>
      <c r="X2399" s="278"/>
      <c r="Y2399" s="278"/>
      <c r="Z2399" s="278"/>
    </row>
    <row r="2400" spans="1:26" ht="13.2">
      <c r="A2400" s="278"/>
      <c r="B2400" s="281"/>
      <c r="C2400" s="278"/>
      <c r="D2400" s="278"/>
      <c r="E2400" s="278"/>
      <c r="F2400" s="280"/>
      <c r="G2400" s="281"/>
      <c r="H2400" s="278"/>
      <c r="I2400" s="278"/>
      <c r="J2400" s="278"/>
      <c r="K2400" s="282"/>
      <c r="L2400" s="282"/>
      <c r="M2400" s="282"/>
      <c r="N2400" s="282"/>
      <c r="O2400" s="278"/>
      <c r="P2400" s="278"/>
      <c r="Q2400" s="278"/>
      <c r="R2400" s="278"/>
      <c r="S2400" s="278"/>
      <c r="T2400" s="278"/>
      <c r="U2400" s="278"/>
      <c r="V2400" s="278"/>
      <c r="W2400" s="278"/>
      <c r="X2400" s="278"/>
      <c r="Y2400" s="278"/>
      <c r="Z2400" s="278"/>
    </row>
    <row r="2401" spans="1:26" ht="13.2">
      <c r="A2401" s="278"/>
      <c r="B2401" s="281"/>
      <c r="C2401" s="278"/>
      <c r="D2401" s="278"/>
      <c r="E2401" s="278"/>
      <c r="F2401" s="280"/>
      <c r="G2401" s="281"/>
      <c r="H2401" s="278"/>
      <c r="I2401" s="278"/>
      <c r="J2401" s="278"/>
      <c r="K2401" s="282"/>
      <c r="L2401" s="282"/>
      <c r="M2401" s="282"/>
      <c r="N2401" s="282"/>
      <c r="O2401" s="278"/>
      <c r="P2401" s="278"/>
      <c r="Q2401" s="278"/>
      <c r="R2401" s="278"/>
      <c r="S2401" s="278"/>
      <c r="T2401" s="278"/>
      <c r="U2401" s="278"/>
      <c r="V2401" s="278"/>
      <c r="W2401" s="278"/>
      <c r="X2401" s="278"/>
      <c r="Y2401" s="278"/>
      <c r="Z2401" s="278"/>
    </row>
    <row r="2402" spans="1:26" ht="13.2">
      <c r="A2402" s="278"/>
      <c r="B2402" s="281"/>
      <c r="C2402" s="278"/>
      <c r="D2402" s="278"/>
      <c r="E2402" s="278"/>
      <c r="F2402" s="280"/>
      <c r="G2402" s="281"/>
      <c r="H2402" s="278"/>
      <c r="I2402" s="278"/>
      <c r="J2402" s="278"/>
      <c r="K2402" s="282"/>
      <c r="L2402" s="282"/>
      <c r="M2402" s="282"/>
      <c r="N2402" s="282"/>
      <c r="O2402" s="278"/>
      <c r="P2402" s="278"/>
      <c r="Q2402" s="278"/>
      <c r="R2402" s="278"/>
      <c r="S2402" s="278"/>
      <c r="T2402" s="278"/>
      <c r="U2402" s="278"/>
      <c r="V2402" s="278"/>
      <c r="W2402" s="278"/>
      <c r="X2402" s="278"/>
      <c r="Y2402" s="278"/>
      <c r="Z2402" s="278"/>
    </row>
    <row r="2403" spans="1:26" ht="13.2">
      <c r="A2403" s="278"/>
      <c r="B2403" s="281"/>
      <c r="C2403" s="278"/>
      <c r="D2403" s="278"/>
      <c r="E2403" s="278"/>
      <c r="F2403" s="280"/>
      <c r="G2403" s="281"/>
      <c r="H2403" s="278"/>
      <c r="I2403" s="278"/>
      <c r="J2403" s="278"/>
      <c r="K2403" s="282"/>
      <c r="L2403" s="282"/>
      <c r="M2403" s="282"/>
      <c r="N2403" s="282"/>
      <c r="O2403" s="278"/>
      <c r="P2403" s="278"/>
      <c r="Q2403" s="278"/>
      <c r="R2403" s="278"/>
      <c r="S2403" s="278"/>
      <c r="T2403" s="278"/>
      <c r="U2403" s="278"/>
      <c r="V2403" s="278"/>
      <c r="W2403" s="278"/>
      <c r="X2403" s="278"/>
      <c r="Y2403" s="278"/>
      <c r="Z2403" s="278"/>
    </row>
    <row r="2404" spans="1:26" ht="13.2">
      <c r="A2404" s="278"/>
      <c r="B2404" s="281"/>
      <c r="C2404" s="278"/>
      <c r="D2404" s="278"/>
      <c r="E2404" s="278"/>
      <c r="F2404" s="280"/>
      <c r="G2404" s="281"/>
      <c r="H2404" s="278"/>
      <c r="I2404" s="278"/>
      <c r="J2404" s="278"/>
      <c r="K2404" s="282"/>
      <c r="L2404" s="282"/>
      <c r="M2404" s="282"/>
      <c r="N2404" s="282"/>
      <c r="O2404" s="278"/>
      <c r="P2404" s="278"/>
      <c r="Q2404" s="278"/>
      <c r="R2404" s="278"/>
      <c r="S2404" s="278"/>
      <c r="T2404" s="278"/>
      <c r="U2404" s="278"/>
      <c r="V2404" s="278"/>
      <c r="W2404" s="278"/>
      <c r="X2404" s="278"/>
      <c r="Y2404" s="278"/>
      <c r="Z2404" s="278"/>
    </row>
    <row r="2405" spans="1:26" ht="13.2">
      <c r="A2405" s="278"/>
      <c r="B2405" s="281"/>
      <c r="C2405" s="278"/>
      <c r="D2405" s="278"/>
      <c r="E2405" s="278"/>
      <c r="F2405" s="280"/>
      <c r="G2405" s="281"/>
      <c r="H2405" s="278"/>
      <c r="I2405" s="278"/>
      <c r="J2405" s="278"/>
      <c r="K2405" s="282"/>
      <c r="L2405" s="282"/>
      <c r="M2405" s="282"/>
      <c r="N2405" s="282"/>
      <c r="O2405" s="278"/>
      <c r="P2405" s="278"/>
      <c r="Q2405" s="278"/>
      <c r="R2405" s="278"/>
      <c r="S2405" s="278"/>
      <c r="T2405" s="278"/>
      <c r="U2405" s="278"/>
      <c r="V2405" s="278"/>
      <c r="W2405" s="278"/>
      <c r="X2405" s="278"/>
      <c r="Y2405" s="278"/>
      <c r="Z2405" s="278"/>
    </row>
    <row r="2406" spans="1:26" ht="13.2">
      <c r="A2406" s="278"/>
      <c r="B2406" s="281"/>
      <c r="C2406" s="278"/>
      <c r="D2406" s="278"/>
      <c r="E2406" s="278"/>
      <c r="F2406" s="280"/>
      <c r="G2406" s="281"/>
      <c r="H2406" s="278"/>
      <c r="I2406" s="278"/>
      <c r="J2406" s="278"/>
      <c r="K2406" s="282"/>
      <c r="L2406" s="282"/>
      <c r="M2406" s="282"/>
      <c r="N2406" s="282"/>
      <c r="O2406" s="278"/>
      <c r="P2406" s="278"/>
      <c r="Q2406" s="278"/>
      <c r="R2406" s="278"/>
      <c r="S2406" s="278"/>
      <c r="T2406" s="278"/>
      <c r="U2406" s="278"/>
      <c r="V2406" s="278"/>
      <c r="W2406" s="278"/>
      <c r="X2406" s="278"/>
      <c r="Y2406" s="278"/>
      <c r="Z2406" s="278"/>
    </row>
    <row r="2407" spans="1:26" ht="13.2">
      <c r="A2407" s="278"/>
      <c r="B2407" s="281"/>
      <c r="C2407" s="278"/>
      <c r="D2407" s="278"/>
      <c r="E2407" s="278"/>
      <c r="F2407" s="280"/>
      <c r="G2407" s="281"/>
      <c r="H2407" s="278"/>
      <c r="I2407" s="278"/>
      <c r="J2407" s="278"/>
      <c r="K2407" s="282"/>
      <c r="L2407" s="282"/>
      <c r="M2407" s="282"/>
      <c r="N2407" s="282"/>
      <c r="O2407" s="278"/>
      <c r="P2407" s="278"/>
      <c r="Q2407" s="278"/>
      <c r="R2407" s="278"/>
      <c r="S2407" s="278"/>
      <c r="T2407" s="278"/>
      <c r="U2407" s="278"/>
      <c r="V2407" s="278"/>
      <c r="W2407" s="278"/>
      <c r="X2407" s="278"/>
      <c r="Y2407" s="278"/>
      <c r="Z2407" s="278"/>
    </row>
    <row r="2408" spans="1:26" ht="13.2">
      <c r="A2408" s="278"/>
      <c r="B2408" s="281"/>
      <c r="C2408" s="278"/>
      <c r="D2408" s="278"/>
      <c r="E2408" s="278"/>
      <c r="F2408" s="280"/>
      <c r="G2408" s="281"/>
      <c r="H2408" s="278"/>
      <c r="I2408" s="278"/>
      <c r="J2408" s="278"/>
      <c r="K2408" s="282"/>
      <c r="L2408" s="282"/>
      <c r="M2408" s="282"/>
      <c r="N2408" s="282"/>
      <c r="O2408" s="278"/>
      <c r="P2408" s="278"/>
      <c r="Q2408" s="278"/>
      <c r="R2408" s="278"/>
      <c r="S2408" s="278"/>
      <c r="T2408" s="278"/>
      <c r="U2408" s="278"/>
      <c r="V2408" s="278"/>
      <c r="W2408" s="278"/>
      <c r="X2408" s="278"/>
      <c r="Y2408" s="278"/>
      <c r="Z2408" s="278"/>
    </row>
    <row r="2409" spans="1:26" ht="13.2">
      <c r="A2409" s="278"/>
      <c r="B2409" s="281"/>
      <c r="C2409" s="278"/>
      <c r="D2409" s="278"/>
      <c r="E2409" s="278"/>
      <c r="F2409" s="280"/>
      <c r="G2409" s="281"/>
      <c r="H2409" s="278"/>
      <c r="I2409" s="278"/>
      <c r="J2409" s="278"/>
      <c r="K2409" s="282"/>
      <c r="L2409" s="282"/>
      <c r="M2409" s="282"/>
      <c r="N2409" s="282"/>
      <c r="O2409" s="278"/>
      <c r="P2409" s="278"/>
      <c r="Q2409" s="278"/>
      <c r="R2409" s="278"/>
      <c r="S2409" s="278"/>
      <c r="T2409" s="278"/>
      <c r="U2409" s="278"/>
      <c r="V2409" s="278"/>
      <c r="W2409" s="278"/>
      <c r="X2409" s="278"/>
      <c r="Y2409" s="278"/>
      <c r="Z2409" s="278"/>
    </row>
    <row r="2410" spans="1:26" ht="13.2">
      <c r="A2410" s="278"/>
      <c r="B2410" s="281"/>
      <c r="C2410" s="278"/>
      <c r="D2410" s="278"/>
      <c r="E2410" s="278"/>
      <c r="F2410" s="280"/>
      <c r="G2410" s="281"/>
      <c r="H2410" s="278"/>
      <c r="I2410" s="278"/>
      <c r="J2410" s="278"/>
      <c r="K2410" s="282"/>
      <c r="L2410" s="282"/>
      <c r="M2410" s="282"/>
      <c r="N2410" s="282"/>
      <c r="O2410" s="278"/>
      <c r="P2410" s="278"/>
      <c r="Q2410" s="278"/>
      <c r="R2410" s="278"/>
      <c r="S2410" s="278"/>
      <c r="T2410" s="278"/>
      <c r="U2410" s="278"/>
      <c r="V2410" s="278"/>
      <c r="W2410" s="278"/>
      <c r="X2410" s="278"/>
      <c r="Y2410" s="278"/>
      <c r="Z2410" s="278"/>
    </row>
    <row r="2411" spans="1:26" ht="13.2">
      <c r="A2411" s="278"/>
      <c r="B2411" s="281"/>
      <c r="C2411" s="278"/>
      <c r="D2411" s="278"/>
      <c r="E2411" s="278"/>
      <c r="F2411" s="280"/>
      <c r="G2411" s="281"/>
      <c r="H2411" s="278"/>
      <c r="I2411" s="278"/>
      <c r="J2411" s="278"/>
      <c r="K2411" s="282"/>
      <c r="L2411" s="282"/>
      <c r="M2411" s="282"/>
      <c r="N2411" s="282"/>
      <c r="O2411" s="278"/>
      <c r="P2411" s="278"/>
      <c r="Q2411" s="278"/>
      <c r="R2411" s="278"/>
      <c r="S2411" s="278"/>
      <c r="T2411" s="278"/>
      <c r="U2411" s="278"/>
      <c r="V2411" s="278"/>
      <c r="W2411" s="278"/>
      <c r="X2411" s="278"/>
      <c r="Y2411" s="278"/>
      <c r="Z2411" s="278"/>
    </row>
    <row r="2412" spans="1:26" ht="13.2">
      <c r="A2412" s="278"/>
      <c r="B2412" s="281"/>
      <c r="C2412" s="278"/>
      <c r="D2412" s="278"/>
      <c r="E2412" s="278"/>
      <c r="F2412" s="280"/>
      <c r="G2412" s="281"/>
      <c r="H2412" s="278"/>
      <c r="I2412" s="278"/>
      <c r="J2412" s="278"/>
      <c r="K2412" s="282"/>
      <c r="L2412" s="282"/>
      <c r="M2412" s="282"/>
      <c r="N2412" s="282"/>
      <c r="O2412" s="278"/>
      <c r="P2412" s="278"/>
      <c r="Q2412" s="278"/>
      <c r="R2412" s="278"/>
      <c r="S2412" s="278"/>
      <c r="T2412" s="278"/>
      <c r="U2412" s="278"/>
      <c r="V2412" s="278"/>
      <c r="W2412" s="278"/>
      <c r="X2412" s="278"/>
      <c r="Y2412" s="278"/>
      <c r="Z2412" s="278"/>
    </row>
    <row r="2413" spans="1:26" ht="13.2">
      <c r="A2413" s="278"/>
      <c r="B2413" s="281"/>
      <c r="C2413" s="278"/>
      <c r="D2413" s="278"/>
      <c r="E2413" s="278"/>
      <c r="F2413" s="280"/>
      <c r="G2413" s="281"/>
      <c r="H2413" s="278"/>
      <c r="I2413" s="278"/>
      <c r="J2413" s="278"/>
      <c r="K2413" s="282"/>
      <c r="L2413" s="282"/>
      <c r="M2413" s="282"/>
      <c r="N2413" s="282"/>
      <c r="O2413" s="278"/>
      <c r="P2413" s="278"/>
      <c r="Q2413" s="278"/>
      <c r="R2413" s="278"/>
      <c r="S2413" s="278"/>
      <c r="T2413" s="278"/>
      <c r="U2413" s="278"/>
      <c r="V2413" s="278"/>
      <c r="W2413" s="278"/>
      <c r="X2413" s="278"/>
      <c r="Y2413" s="278"/>
      <c r="Z2413" s="278"/>
    </row>
    <row r="2414" spans="1:26" ht="13.2">
      <c r="A2414" s="278"/>
      <c r="B2414" s="281"/>
      <c r="C2414" s="278"/>
      <c r="D2414" s="278"/>
      <c r="E2414" s="278"/>
      <c r="F2414" s="280"/>
      <c r="G2414" s="281"/>
      <c r="H2414" s="278"/>
      <c r="I2414" s="278"/>
      <c r="J2414" s="278"/>
      <c r="K2414" s="282"/>
      <c r="L2414" s="282"/>
      <c r="M2414" s="282"/>
      <c r="N2414" s="282"/>
      <c r="O2414" s="278"/>
      <c r="P2414" s="278"/>
      <c r="Q2414" s="278"/>
      <c r="R2414" s="278"/>
      <c r="S2414" s="278"/>
      <c r="T2414" s="278"/>
      <c r="U2414" s="278"/>
      <c r="V2414" s="278"/>
      <c r="W2414" s="278"/>
      <c r="X2414" s="278"/>
      <c r="Y2414" s="278"/>
      <c r="Z2414" s="278"/>
    </row>
    <row r="2415" spans="1:26" ht="13.2">
      <c r="A2415" s="278"/>
      <c r="B2415" s="281"/>
      <c r="C2415" s="278"/>
      <c r="D2415" s="278"/>
      <c r="E2415" s="278"/>
      <c r="F2415" s="280"/>
      <c r="G2415" s="281"/>
      <c r="H2415" s="278"/>
      <c r="I2415" s="278"/>
      <c r="J2415" s="278"/>
      <c r="K2415" s="282"/>
      <c r="L2415" s="282"/>
      <c r="M2415" s="282"/>
      <c r="N2415" s="282"/>
      <c r="O2415" s="278"/>
      <c r="P2415" s="278"/>
      <c r="Q2415" s="278"/>
      <c r="R2415" s="278"/>
      <c r="S2415" s="278"/>
      <c r="T2415" s="278"/>
      <c r="U2415" s="278"/>
      <c r="V2415" s="278"/>
      <c r="W2415" s="278"/>
      <c r="X2415" s="278"/>
      <c r="Y2415" s="278"/>
      <c r="Z2415" s="278"/>
    </row>
    <row r="2416" spans="1:26" ht="13.2">
      <c r="A2416" s="278"/>
      <c r="B2416" s="281"/>
      <c r="C2416" s="278"/>
      <c r="D2416" s="278"/>
      <c r="E2416" s="278"/>
      <c r="F2416" s="280"/>
      <c r="G2416" s="281"/>
      <c r="H2416" s="278"/>
      <c r="I2416" s="278"/>
      <c r="J2416" s="278"/>
      <c r="K2416" s="282"/>
      <c r="L2416" s="282"/>
      <c r="M2416" s="282"/>
      <c r="N2416" s="282"/>
      <c r="O2416" s="278"/>
      <c r="P2416" s="278"/>
      <c r="Q2416" s="278"/>
      <c r="R2416" s="278"/>
      <c r="S2416" s="278"/>
      <c r="T2416" s="278"/>
      <c r="U2416" s="278"/>
      <c r="V2416" s="278"/>
      <c r="W2416" s="278"/>
      <c r="X2416" s="278"/>
      <c r="Y2416" s="278"/>
      <c r="Z2416" s="278"/>
    </row>
    <row r="2417" spans="1:26" ht="13.2">
      <c r="A2417" s="278"/>
      <c r="B2417" s="281"/>
      <c r="C2417" s="278"/>
      <c r="D2417" s="278"/>
      <c r="E2417" s="278"/>
      <c r="F2417" s="280"/>
      <c r="G2417" s="281"/>
      <c r="H2417" s="278"/>
      <c r="I2417" s="278"/>
      <c r="J2417" s="278"/>
      <c r="K2417" s="282"/>
      <c r="L2417" s="282"/>
      <c r="M2417" s="282"/>
      <c r="N2417" s="282"/>
      <c r="O2417" s="278"/>
      <c r="P2417" s="278"/>
      <c r="Q2417" s="278"/>
      <c r="R2417" s="278"/>
      <c r="S2417" s="278"/>
      <c r="T2417" s="278"/>
      <c r="U2417" s="278"/>
      <c r="V2417" s="278"/>
      <c r="W2417" s="278"/>
      <c r="X2417" s="278"/>
      <c r="Y2417" s="278"/>
      <c r="Z2417" s="278"/>
    </row>
    <row r="2418" spans="1:26" ht="13.2">
      <c r="A2418" s="278"/>
      <c r="B2418" s="281"/>
      <c r="C2418" s="278"/>
      <c r="D2418" s="278"/>
      <c r="E2418" s="278"/>
      <c r="F2418" s="280"/>
      <c r="G2418" s="281"/>
      <c r="H2418" s="278"/>
      <c r="I2418" s="278"/>
      <c r="J2418" s="278"/>
      <c r="K2418" s="282"/>
      <c r="L2418" s="282"/>
      <c r="M2418" s="282"/>
      <c r="N2418" s="282"/>
      <c r="O2418" s="278"/>
      <c r="P2418" s="278"/>
      <c r="Q2418" s="278"/>
      <c r="R2418" s="278"/>
      <c r="S2418" s="278"/>
      <c r="T2418" s="278"/>
      <c r="U2418" s="278"/>
      <c r="V2418" s="278"/>
      <c r="W2418" s="278"/>
      <c r="X2418" s="278"/>
      <c r="Y2418" s="278"/>
      <c r="Z2418" s="278"/>
    </row>
    <row r="2419" spans="1:26" ht="13.2">
      <c r="A2419" s="278"/>
      <c r="B2419" s="281"/>
      <c r="C2419" s="278"/>
      <c r="D2419" s="278"/>
      <c r="E2419" s="278"/>
      <c r="F2419" s="280"/>
      <c r="G2419" s="281"/>
      <c r="H2419" s="278"/>
      <c r="I2419" s="278"/>
      <c r="J2419" s="278"/>
      <c r="K2419" s="282"/>
      <c r="L2419" s="282"/>
      <c r="M2419" s="282"/>
      <c r="N2419" s="282"/>
      <c r="O2419" s="278"/>
      <c r="P2419" s="278"/>
      <c r="Q2419" s="278"/>
      <c r="R2419" s="278"/>
      <c r="S2419" s="278"/>
      <c r="T2419" s="278"/>
      <c r="U2419" s="278"/>
      <c r="V2419" s="278"/>
      <c r="W2419" s="278"/>
      <c r="X2419" s="278"/>
      <c r="Y2419" s="278"/>
      <c r="Z2419" s="278"/>
    </row>
    <row r="2420" spans="1:26" ht="13.2">
      <c r="A2420" s="278"/>
      <c r="B2420" s="281"/>
      <c r="C2420" s="278"/>
      <c r="D2420" s="278"/>
      <c r="E2420" s="278"/>
      <c r="F2420" s="280"/>
      <c r="G2420" s="281"/>
      <c r="H2420" s="278"/>
      <c r="I2420" s="278"/>
      <c r="J2420" s="278"/>
      <c r="K2420" s="282"/>
      <c r="L2420" s="282"/>
      <c r="M2420" s="282"/>
      <c r="N2420" s="282"/>
      <c r="O2420" s="278"/>
      <c r="P2420" s="278"/>
      <c r="Q2420" s="278"/>
      <c r="R2420" s="278"/>
      <c r="S2420" s="278"/>
      <c r="T2420" s="278"/>
      <c r="U2420" s="278"/>
      <c r="V2420" s="278"/>
      <c r="W2420" s="278"/>
      <c r="X2420" s="278"/>
      <c r="Y2420" s="278"/>
      <c r="Z2420" s="278"/>
    </row>
    <row r="2421" spans="1:26" ht="13.2">
      <c r="A2421" s="278"/>
      <c r="B2421" s="281"/>
      <c r="C2421" s="278"/>
      <c r="D2421" s="278"/>
      <c r="E2421" s="278"/>
      <c r="F2421" s="280"/>
      <c r="G2421" s="281"/>
      <c r="H2421" s="278"/>
      <c r="I2421" s="278"/>
      <c r="J2421" s="278"/>
      <c r="K2421" s="282"/>
      <c r="L2421" s="282"/>
      <c r="M2421" s="282"/>
      <c r="N2421" s="282"/>
      <c r="O2421" s="278"/>
      <c r="P2421" s="278"/>
      <c r="Q2421" s="278"/>
      <c r="R2421" s="278"/>
      <c r="S2421" s="278"/>
      <c r="T2421" s="278"/>
      <c r="U2421" s="278"/>
      <c r="V2421" s="278"/>
      <c r="W2421" s="278"/>
      <c r="X2421" s="278"/>
      <c r="Y2421" s="278"/>
      <c r="Z2421" s="278"/>
    </row>
    <row r="2422" spans="1:26" ht="13.2">
      <c r="A2422" s="278"/>
      <c r="B2422" s="281"/>
      <c r="C2422" s="278"/>
      <c r="D2422" s="278"/>
      <c r="E2422" s="278"/>
      <c r="F2422" s="280"/>
      <c r="G2422" s="281"/>
      <c r="H2422" s="278"/>
      <c r="I2422" s="278"/>
      <c r="J2422" s="278"/>
      <c r="K2422" s="282"/>
      <c r="L2422" s="282"/>
      <c r="M2422" s="282"/>
      <c r="N2422" s="282"/>
      <c r="O2422" s="278"/>
      <c r="P2422" s="278"/>
      <c r="Q2422" s="278"/>
      <c r="R2422" s="278"/>
      <c r="S2422" s="278"/>
      <c r="T2422" s="278"/>
      <c r="U2422" s="278"/>
      <c r="V2422" s="278"/>
      <c r="W2422" s="278"/>
      <c r="X2422" s="278"/>
      <c r="Y2422" s="278"/>
      <c r="Z2422" s="278"/>
    </row>
    <row r="2423" spans="1:26" ht="13.2">
      <c r="A2423" s="278"/>
      <c r="B2423" s="281"/>
      <c r="C2423" s="278"/>
      <c r="D2423" s="278"/>
      <c r="E2423" s="278"/>
      <c r="F2423" s="280"/>
      <c r="G2423" s="281"/>
      <c r="H2423" s="278"/>
      <c r="I2423" s="278"/>
      <c r="J2423" s="278"/>
      <c r="K2423" s="282"/>
      <c r="L2423" s="282"/>
      <c r="M2423" s="282"/>
      <c r="N2423" s="282"/>
      <c r="O2423" s="278"/>
      <c r="P2423" s="278"/>
      <c r="Q2423" s="278"/>
      <c r="R2423" s="278"/>
      <c r="S2423" s="278"/>
      <c r="T2423" s="278"/>
      <c r="U2423" s="278"/>
      <c r="V2423" s="278"/>
      <c r="W2423" s="278"/>
      <c r="X2423" s="278"/>
      <c r="Y2423" s="278"/>
      <c r="Z2423" s="278"/>
    </row>
    <row r="2424" spans="1:26" ht="13.2">
      <c r="A2424" s="278"/>
      <c r="B2424" s="281"/>
      <c r="C2424" s="278"/>
      <c r="D2424" s="278"/>
      <c r="E2424" s="278"/>
      <c r="F2424" s="280"/>
      <c r="G2424" s="281"/>
      <c r="H2424" s="278"/>
      <c r="I2424" s="278"/>
      <c r="J2424" s="278"/>
      <c r="K2424" s="282"/>
      <c r="L2424" s="282"/>
      <c r="M2424" s="282"/>
      <c r="N2424" s="282"/>
      <c r="O2424" s="278"/>
      <c r="P2424" s="278"/>
      <c r="Q2424" s="278"/>
      <c r="R2424" s="278"/>
      <c r="S2424" s="278"/>
      <c r="T2424" s="278"/>
      <c r="U2424" s="278"/>
      <c r="V2424" s="278"/>
      <c r="W2424" s="278"/>
      <c r="X2424" s="278"/>
      <c r="Y2424" s="278"/>
      <c r="Z2424" s="278"/>
    </row>
    <row r="2425" spans="1:26" ht="13.2">
      <c r="A2425" s="278"/>
      <c r="B2425" s="281"/>
      <c r="C2425" s="278"/>
      <c r="D2425" s="278"/>
      <c r="E2425" s="278"/>
      <c r="F2425" s="280"/>
      <c r="G2425" s="281"/>
      <c r="H2425" s="278"/>
      <c r="I2425" s="278"/>
      <c r="J2425" s="278"/>
      <c r="K2425" s="282"/>
      <c r="L2425" s="282"/>
      <c r="M2425" s="282"/>
      <c r="N2425" s="282"/>
      <c r="O2425" s="278"/>
      <c r="P2425" s="278"/>
      <c r="Q2425" s="278"/>
      <c r="R2425" s="278"/>
      <c r="S2425" s="278"/>
      <c r="T2425" s="278"/>
      <c r="U2425" s="278"/>
      <c r="V2425" s="278"/>
      <c r="W2425" s="278"/>
      <c r="X2425" s="278"/>
      <c r="Y2425" s="278"/>
      <c r="Z2425" s="278"/>
    </row>
    <row r="2426" spans="1:26" ht="13.2">
      <c r="A2426" s="278"/>
      <c r="B2426" s="281"/>
      <c r="C2426" s="278"/>
      <c r="D2426" s="278"/>
      <c r="E2426" s="278"/>
      <c r="F2426" s="280"/>
      <c r="G2426" s="281"/>
      <c r="H2426" s="278"/>
      <c r="I2426" s="278"/>
      <c r="J2426" s="278"/>
      <c r="K2426" s="282"/>
      <c r="L2426" s="282"/>
      <c r="M2426" s="282"/>
      <c r="N2426" s="282"/>
      <c r="O2426" s="278"/>
      <c r="P2426" s="278"/>
      <c r="Q2426" s="278"/>
      <c r="R2426" s="278"/>
      <c r="S2426" s="278"/>
      <c r="T2426" s="278"/>
      <c r="U2426" s="278"/>
      <c r="V2426" s="278"/>
      <c r="W2426" s="278"/>
      <c r="X2426" s="278"/>
      <c r="Y2426" s="278"/>
      <c r="Z2426" s="278"/>
    </row>
    <row r="2427" spans="1:26" ht="13.2">
      <c r="A2427" s="278"/>
      <c r="B2427" s="281"/>
      <c r="C2427" s="278"/>
      <c r="D2427" s="278"/>
      <c r="E2427" s="278"/>
      <c r="F2427" s="280"/>
      <c r="G2427" s="281"/>
      <c r="H2427" s="278"/>
      <c r="I2427" s="278"/>
      <c r="J2427" s="278"/>
      <c r="K2427" s="282"/>
      <c r="L2427" s="282"/>
      <c r="M2427" s="282"/>
      <c r="N2427" s="282"/>
      <c r="O2427" s="278"/>
      <c r="P2427" s="278"/>
      <c r="Q2427" s="278"/>
      <c r="R2427" s="278"/>
      <c r="S2427" s="278"/>
      <c r="T2427" s="278"/>
      <c r="U2427" s="278"/>
      <c r="V2427" s="278"/>
      <c r="W2427" s="278"/>
      <c r="X2427" s="278"/>
      <c r="Y2427" s="278"/>
      <c r="Z2427" s="278"/>
    </row>
    <row r="2428" spans="1:26" ht="13.2">
      <c r="A2428" s="278"/>
      <c r="B2428" s="281"/>
      <c r="C2428" s="278"/>
      <c r="D2428" s="278"/>
      <c r="E2428" s="278"/>
      <c r="F2428" s="280"/>
      <c r="G2428" s="281"/>
      <c r="H2428" s="278"/>
      <c r="I2428" s="278"/>
      <c r="J2428" s="278"/>
      <c r="K2428" s="282"/>
      <c r="L2428" s="282"/>
      <c r="M2428" s="282"/>
      <c r="N2428" s="282"/>
      <c r="O2428" s="278"/>
      <c r="P2428" s="278"/>
      <c r="Q2428" s="278"/>
      <c r="R2428" s="278"/>
      <c r="S2428" s="278"/>
      <c r="T2428" s="278"/>
      <c r="U2428" s="278"/>
      <c r="V2428" s="278"/>
      <c r="W2428" s="278"/>
      <c r="X2428" s="278"/>
      <c r="Y2428" s="278"/>
      <c r="Z2428" s="278"/>
    </row>
    <row r="2429" spans="1:26" ht="13.2">
      <c r="A2429" s="278"/>
      <c r="B2429" s="281"/>
      <c r="C2429" s="278"/>
      <c r="D2429" s="278"/>
      <c r="E2429" s="278"/>
      <c r="F2429" s="280"/>
      <c r="G2429" s="281"/>
      <c r="H2429" s="278"/>
      <c r="I2429" s="278"/>
      <c r="J2429" s="278"/>
      <c r="K2429" s="282"/>
      <c r="L2429" s="282"/>
      <c r="M2429" s="282"/>
      <c r="N2429" s="282"/>
      <c r="O2429" s="278"/>
      <c r="P2429" s="278"/>
      <c r="Q2429" s="278"/>
      <c r="R2429" s="278"/>
      <c r="S2429" s="278"/>
      <c r="T2429" s="278"/>
      <c r="U2429" s="278"/>
      <c r="V2429" s="278"/>
      <c r="W2429" s="278"/>
      <c r="X2429" s="278"/>
      <c r="Y2429" s="278"/>
      <c r="Z2429" s="278"/>
    </row>
    <row r="2430" spans="1:26" ht="13.2">
      <c r="A2430" s="278"/>
      <c r="B2430" s="281"/>
      <c r="C2430" s="278"/>
      <c r="D2430" s="278"/>
      <c r="E2430" s="278"/>
      <c r="F2430" s="280"/>
      <c r="G2430" s="281"/>
      <c r="H2430" s="278"/>
      <c r="I2430" s="278"/>
      <c r="J2430" s="278"/>
      <c r="K2430" s="282"/>
      <c r="L2430" s="282"/>
      <c r="M2430" s="282"/>
      <c r="N2430" s="282"/>
      <c r="O2430" s="278"/>
      <c r="P2430" s="278"/>
      <c r="Q2430" s="278"/>
      <c r="R2430" s="278"/>
      <c r="S2430" s="278"/>
      <c r="T2430" s="278"/>
      <c r="U2430" s="278"/>
      <c r="V2430" s="278"/>
      <c r="W2430" s="278"/>
      <c r="X2430" s="278"/>
      <c r="Y2430" s="278"/>
      <c r="Z2430" s="278"/>
    </row>
    <row r="2431" spans="1:26" ht="13.2">
      <c r="A2431" s="278"/>
      <c r="B2431" s="281"/>
      <c r="C2431" s="278"/>
      <c r="D2431" s="278"/>
      <c r="E2431" s="278"/>
      <c r="F2431" s="280"/>
      <c r="G2431" s="281"/>
      <c r="H2431" s="278"/>
      <c r="I2431" s="278"/>
      <c r="J2431" s="278"/>
      <c r="K2431" s="282"/>
      <c r="L2431" s="282"/>
      <c r="M2431" s="282"/>
      <c r="N2431" s="282"/>
      <c r="O2431" s="278"/>
      <c r="P2431" s="278"/>
      <c r="Q2431" s="278"/>
      <c r="R2431" s="278"/>
      <c r="S2431" s="278"/>
      <c r="T2431" s="278"/>
      <c r="U2431" s="278"/>
      <c r="V2431" s="278"/>
      <c r="W2431" s="278"/>
      <c r="X2431" s="278"/>
      <c r="Y2431" s="278"/>
      <c r="Z2431" s="278"/>
    </row>
    <row r="2432" spans="1:26" ht="13.2">
      <c r="A2432" s="278"/>
      <c r="B2432" s="281"/>
      <c r="C2432" s="278"/>
      <c r="D2432" s="278"/>
      <c r="E2432" s="278"/>
      <c r="F2432" s="280"/>
      <c r="G2432" s="281"/>
      <c r="H2432" s="278"/>
      <c r="I2432" s="278"/>
      <c r="J2432" s="278"/>
      <c r="K2432" s="282"/>
      <c r="L2432" s="282"/>
      <c r="M2432" s="282"/>
      <c r="N2432" s="282"/>
      <c r="O2432" s="278"/>
      <c r="P2432" s="278"/>
      <c r="Q2432" s="278"/>
      <c r="R2432" s="278"/>
      <c r="S2432" s="278"/>
      <c r="T2432" s="278"/>
      <c r="U2432" s="278"/>
      <c r="V2432" s="278"/>
      <c r="W2432" s="278"/>
      <c r="X2432" s="278"/>
      <c r="Y2432" s="278"/>
      <c r="Z2432" s="278"/>
    </row>
    <row r="2433" spans="1:26" ht="13.2">
      <c r="A2433" s="278"/>
      <c r="B2433" s="281"/>
      <c r="C2433" s="278"/>
      <c r="D2433" s="278"/>
      <c r="E2433" s="278"/>
      <c r="F2433" s="280"/>
      <c r="G2433" s="281"/>
      <c r="H2433" s="278"/>
      <c r="I2433" s="278"/>
      <c r="J2433" s="278"/>
      <c r="K2433" s="282"/>
      <c r="L2433" s="282"/>
      <c r="M2433" s="282"/>
      <c r="N2433" s="282"/>
      <c r="O2433" s="278"/>
      <c r="P2433" s="278"/>
      <c r="Q2433" s="278"/>
      <c r="R2433" s="278"/>
      <c r="S2433" s="278"/>
      <c r="T2433" s="278"/>
      <c r="U2433" s="278"/>
      <c r="V2433" s="278"/>
      <c r="W2433" s="278"/>
      <c r="X2433" s="278"/>
      <c r="Y2433" s="278"/>
      <c r="Z2433" s="278"/>
    </row>
    <row r="2434" spans="1:26" ht="13.2">
      <c r="A2434" s="278"/>
      <c r="B2434" s="281"/>
      <c r="C2434" s="278"/>
      <c r="D2434" s="278"/>
      <c r="E2434" s="278"/>
      <c r="F2434" s="280"/>
      <c r="G2434" s="281"/>
      <c r="H2434" s="278"/>
      <c r="I2434" s="278"/>
      <c r="J2434" s="278"/>
      <c r="K2434" s="282"/>
      <c r="L2434" s="282"/>
      <c r="M2434" s="282"/>
      <c r="N2434" s="282"/>
      <c r="O2434" s="278"/>
      <c r="P2434" s="278"/>
      <c r="Q2434" s="278"/>
      <c r="R2434" s="278"/>
      <c r="S2434" s="278"/>
      <c r="T2434" s="278"/>
      <c r="U2434" s="278"/>
      <c r="V2434" s="278"/>
      <c r="W2434" s="278"/>
      <c r="X2434" s="278"/>
      <c r="Y2434" s="278"/>
      <c r="Z2434" s="278"/>
    </row>
    <row r="2435" spans="1:26" ht="13.2">
      <c r="A2435" s="278"/>
      <c r="B2435" s="281"/>
      <c r="C2435" s="278"/>
      <c r="D2435" s="278"/>
      <c r="E2435" s="278"/>
      <c r="F2435" s="280"/>
      <c r="G2435" s="281"/>
      <c r="H2435" s="278"/>
      <c r="I2435" s="278"/>
      <c r="J2435" s="278"/>
      <c r="K2435" s="282"/>
      <c r="L2435" s="282"/>
      <c r="M2435" s="282"/>
      <c r="N2435" s="282"/>
      <c r="O2435" s="278"/>
      <c r="P2435" s="278"/>
      <c r="Q2435" s="278"/>
      <c r="R2435" s="278"/>
      <c r="S2435" s="278"/>
      <c r="T2435" s="278"/>
      <c r="U2435" s="278"/>
      <c r="V2435" s="278"/>
      <c r="W2435" s="278"/>
      <c r="X2435" s="278"/>
      <c r="Y2435" s="278"/>
      <c r="Z2435" s="278"/>
    </row>
    <row r="2436" spans="1:26" ht="13.2">
      <c r="A2436" s="278"/>
      <c r="B2436" s="281"/>
      <c r="C2436" s="278"/>
      <c r="D2436" s="278"/>
      <c r="E2436" s="278"/>
      <c r="F2436" s="280"/>
      <c r="G2436" s="281"/>
      <c r="H2436" s="278"/>
      <c r="I2436" s="278"/>
      <c r="J2436" s="278"/>
      <c r="K2436" s="282"/>
      <c r="L2436" s="282"/>
      <c r="M2436" s="282"/>
      <c r="N2436" s="282"/>
      <c r="O2436" s="278"/>
      <c r="P2436" s="278"/>
      <c r="Q2436" s="278"/>
      <c r="R2436" s="278"/>
      <c r="S2436" s="278"/>
      <c r="T2436" s="278"/>
      <c r="U2436" s="278"/>
      <c r="V2436" s="278"/>
      <c r="W2436" s="278"/>
      <c r="X2436" s="278"/>
      <c r="Y2436" s="278"/>
      <c r="Z2436" s="278"/>
    </row>
    <row r="2437" spans="1:26" ht="13.2">
      <c r="A2437" s="278"/>
      <c r="B2437" s="281"/>
      <c r="C2437" s="278"/>
      <c r="D2437" s="278"/>
      <c r="E2437" s="278"/>
      <c r="F2437" s="280"/>
      <c r="G2437" s="281"/>
      <c r="H2437" s="278"/>
      <c r="I2437" s="278"/>
      <c r="J2437" s="278"/>
      <c r="K2437" s="282"/>
      <c r="L2437" s="282"/>
      <c r="M2437" s="282"/>
      <c r="N2437" s="282"/>
      <c r="O2437" s="278"/>
      <c r="P2437" s="278"/>
      <c r="Q2437" s="278"/>
      <c r="R2437" s="278"/>
      <c r="S2437" s="278"/>
      <c r="T2437" s="278"/>
      <c r="U2437" s="278"/>
      <c r="V2437" s="278"/>
      <c r="W2437" s="278"/>
      <c r="X2437" s="278"/>
      <c r="Y2437" s="278"/>
      <c r="Z2437" s="278"/>
    </row>
    <row r="2438" spans="1:26" ht="13.2">
      <c r="A2438" s="278"/>
      <c r="B2438" s="281"/>
      <c r="C2438" s="278"/>
      <c r="D2438" s="278"/>
      <c r="E2438" s="278"/>
      <c r="F2438" s="280"/>
      <c r="G2438" s="281"/>
      <c r="H2438" s="278"/>
      <c r="I2438" s="278"/>
      <c r="J2438" s="278"/>
      <c r="K2438" s="282"/>
      <c r="L2438" s="282"/>
      <c r="M2438" s="282"/>
      <c r="N2438" s="282"/>
      <c r="O2438" s="278"/>
      <c r="P2438" s="278"/>
      <c r="Q2438" s="278"/>
      <c r="R2438" s="278"/>
      <c r="S2438" s="278"/>
      <c r="T2438" s="278"/>
      <c r="U2438" s="278"/>
      <c r="V2438" s="278"/>
      <c r="W2438" s="278"/>
      <c r="X2438" s="278"/>
      <c r="Y2438" s="278"/>
      <c r="Z2438" s="278"/>
    </row>
    <row r="2439" spans="1:26" ht="13.2">
      <c r="A2439" s="278"/>
      <c r="B2439" s="281"/>
      <c r="C2439" s="278"/>
      <c r="D2439" s="278"/>
      <c r="E2439" s="278"/>
      <c r="F2439" s="280"/>
      <c r="G2439" s="281"/>
      <c r="H2439" s="278"/>
      <c r="I2439" s="278"/>
      <c r="J2439" s="278"/>
      <c r="K2439" s="282"/>
      <c r="L2439" s="282"/>
      <c r="M2439" s="282"/>
      <c r="N2439" s="282"/>
      <c r="O2439" s="278"/>
      <c r="P2439" s="278"/>
      <c r="Q2439" s="278"/>
      <c r="R2439" s="278"/>
      <c r="S2439" s="278"/>
      <c r="T2439" s="278"/>
      <c r="U2439" s="278"/>
      <c r="V2439" s="278"/>
      <c r="W2439" s="278"/>
      <c r="X2439" s="278"/>
      <c r="Y2439" s="278"/>
      <c r="Z2439" s="278"/>
    </row>
    <row r="2440" spans="1:26" ht="13.2">
      <c r="A2440" s="278"/>
      <c r="B2440" s="281"/>
      <c r="C2440" s="278"/>
      <c r="D2440" s="278"/>
      <c r="E2440" s="278"/>
      <c r="F2440" s="280"/>
      <c r="G2440" s="281"/>
      <c r="H2440" s="278"/>
      <c r="I2440" s="278"/>
      <c r="J2440" s="278"/>
      <c r="K2440" s="282"/>
      <c r="L2440" s="282"/>
      <c r="M2440" s="282"/>
      <c r="N2440" s="282"/>
      <c r="O2440" s="278"/>
      <c r="P2440" s="278"/>
      <c r="Q2440" s="278"/>
      <c r="R2440" s="278"/>
      <c r="S2440" s="278"/>
      <c r="T2440" s="278"/>
      <c r="U2440" s="278"/>
      <c r="V2440" s="278"/>
      <c r="W2440" s="278"/>
      <c r="X2440" s="278"/>
      <c r="Y2440" s="278"/>
      <c r="Z2440" s="278"/>
    </row>
    <row r="2441" spans="1:26" ht="13.2">
      <c r="A2441" s="278"/>
      <c r="B2441" s="281"/>
      <c r="C2441" s="278"/>
      <c r="D2441" s="278"/>
      <c r="E2441" s="278"/>
      <c r="F2441" s="280"/>
      <c r="G2441" s="281"/>
      <c r="H2441" s="278"/>
      <c r="I2441" s="278"/>
      <c r="J2441" s="278"/>
      <c r="K2441" s="282"/>
      <c r="L2441" s="282"/>
      <c r="M2441" s="282"/>
      <c r="N2441" s="282"/>
      <c r="O2441" s="278"/>
      <c r="P2441" s="278"/>
      <c r="Q2441" s="278"/>
      <c r="R2441" s="278"/>
      <c r="S2441" s="278"/>
      <c r="T2441" s="278"/>
      <c r="U2441" s="278"/>
      <c r="V2441" s="278"/>
      <c r="W2441" s="278"/>
      <c r="X2441" s="278"/>
      <c r="Y2441" s="278"/>
      <c r="Z2441" s="278"/>
    </row>
    <row r="2442" spans="1:26" ht="13.2">
      <c r="A2442" s="278"/>
      <c r="B2442" s="281"/>
      <c r="C2442" s="278"/>
      <c r="D2442" s="278"/>
      <c r="E2442" s="278"/>
      <c r="F2442" s="280"/>
      <c r="G2442" s="281"/>
      <c r="H2442" s="278"/>
      <c r="I2442" s="278"/>
      <c r="J2442" s="278"/>
      <c r="K2442" s="282"/>
      <c r="L2442" s="282"/>
      <c r="M2442" s="282"/>
      <c r="N2442" s="282"/>
      <c r="O2442" s="278"/>
      <c r="P2442" s="278"/>
      <c r="Q2442" s="278"/>
      <c r="R2442" s="278"/>
      <c r="S2442" s="278"/>
      <c r="T2442" s="278"/>
      <c r="U2442" s="278"/>
      <c r="V2442" s="278"/>
      <c r="W2442" s="278"/>
      <c r="X2442" s="278"/>
      <c r="Y2442" s="278"/>
      <c r="Z2442" s="278"/>
    </row>
    <row r="2443" spans="1:26" ht="13.2">
      <c r="A2443" s="278"/>
      <c r="B2443" s="281"/>
      <c r="C2443" s="278"/>
      <c r="D2443" s="278"/>
      <c r="E2443" s="278"/>
      <c r="F2443" s="280"/>
      <c r="G2443" s="281"/>
      <c r="H2443" s="278"/>
      <c r="I2443" s="278"/>
      <c r="J2443" s="278"/>
      <c r="K2443" s="282"/>
      <c r="L2443" s="282"/>
      <c r="M2443" s="282"/>
      <c r="N2443" s="282"/>
      <c r="O2443" s="278"/>
      <c r="P2443" s="278"/>
      <c r="Q2443" s="278"/>
      <c r="R2443" s="278"/>
      <c r="S2443" s="278"/>
      <c r="T2443" s="278"/>
      <c r="U2443" s="278"/>
      <c r="V2443" s="278"/>
      <c r="W2443" s="278"/>
      <c r="X2443" s="278"/>
      <c r="Y2443" s="278"/>
      <c r="Z2443" s="278"/>
    </row>
    <row r="2444" spans="1:26" ht="13.2">
      <c r="A2444" s="278"/>
      <c r="B2444" s="281"/>
      <c r="C2444" s="278"/>
      <c r="D2444" s="278"/>
      <c r="E2444" s="278"/>
      <c r="F2444" s="280"/>
      <c r="G2444" s="281"/>
      <c r="H2444" s="278"/>
      <c r="I2444" s="278"/>
      <c r="J2444" s="278"/>
      <c r="K2444" s="282"/>
      <c r="L2444" s="282"/>
      <c r="M2444" s="282"/>
      <c r="N2444" s="282"/>
      <c r="O2444" s="278"/>
      <c r="P2444" s="278"/>
      <c r="Q2444" s="278"/>
      <c r="R2444" s="278"/>
      <c r="S2444" s="278"/>
      <c r="T2444" s="278"/>
      <c r="U2444" s="278"/>
      <c r="V2444" s="278"/>
      <c r="W2444" s="278"/>
      <c r="X2444" s="278"/>
      <c r="Y2444" s="278"/>
      <c r="Z2444" s="278"/>
    </row>
    <row r="2445" spans="1:26" ht="13.2">
      <c r="A2445" s="278"/>
      <c r="B2445" s="281"/>
      <c r="C2445" s="278"/>
      <c r="D2445" s="278"/>
      <c r="E2445" s="278"/>
      <c r="F2445" s="280"/>
      <c r="G2445" s="281"/>
      <c r="H2445" s="278"/>
      <c r="I2445" s="278"/>
      <c r="J2445" s="278"/>
      <c r="K2445" s="282"/>
      <c r="L2445" s="282"/>
      <c r="M2445" s="282"/>
      <c r="N2445" s="282"/>
      <c r="O2445" s="278"/>
      <c r="P2445" s="278"/>
      <c r="Q2445" s="278"/>
      <c r="R2445" s="278"/>
      <c r="S2445" s="278"/>
      <c r="T2445" s="278"/>
      <c r="U2445" s="278"/>
      <c r="V2445" s="278"/>
      <c r="W2445" s="278"/>
      <c r="X2445" s="278"/>
      <c r="Y2445" s="278"/>
      <c r="Z2445" s="278"/>
    </row>
    <row r="2446" spans="1:26" ht="13.2">
      <c r="A2446" s="278"/>
      <c r="B2446" s="281"/>
      <c r="C2446" s="278"/>
      <c r="D2446" s="278"/>
      <c r="E2446" s="278"/>
      <c r="F2446" s="280"/>
      <c r="G2446" s="281"/>
      <c r="H2446" s="278"/>
      <c r="I2446" s="278"/>
      <c r="J2446" s="278"/>
      <c r="K2446" s="282"/>
      <c r="L2446" s="282"/>
      <c r="M2446" s="282"/>
      <c r="N2446" s="282"/>
      <c r="O2446" s="278"/>
      <c r="P2446" s="278"/>
      <c r="Q2446" s="278"/>
      <c r="R2446" s="278"/>
      <c r="S2446" s="278"/>
      <c r="T2446" s="278"/>
      <c r="U2446" s="278"/>
      <c r="V2446" s="278"/>
      <c r="W2446" s="278"/>
      <c r="X2446" s="278"/>
      <c r="Y2446" s="278"/>
      <c r="Z2446" s="278"/>
    </row>
    <row r="2447" spans="1:26" ht="13.2">
      <c r="A2447" s="278"/>
      <c r="B2447" s="281"/>
      <c r="C2447" s="278"/>
      <c r="D2447" s="278"/>
      <c r="E2447" s="278"/>
      <c r="F2447" s="280"/>
      <c r="G2447" s="281"/>
      <c r="H2447" s="278"/>
      <c r="I2447" s="278"/>
      <c r="J2447" s="278"/>
      <c r="K2447" s="282"/>
      <c r="L2447" s="282"/>
      <c r="M2447" s="282"/>
      <c r="N2447" s="282"/>
      <c r="O2447" s="278"/>
      <c r="P2447" s="278"/>
      <c r="Q2447" s="278"/>
      <c r="R2447" s="278"/>
      <c r="S2447" s="278"/>
      <c r="T2447" s="278"/>
      <c r="U2447" s="278"/>
      <c r="V2447" s="278"/>
      <c r="W2447" s="278"/>
      <c r="X2447" s="278"/>
      <c r="Y2447" s="278"/>
      <c r="Z2447" s="278"/>
    </row>
    <row r="2448" spans="1:26" ht="13.2">
      <c r="A2448" s="278"/>
      <c r="B2448" s="281"/>
      <c r="C2448" s="278"/>
      <c r="D2448" s="278"/>
      <c r="E2448" s="278"/>
      <c r="F2448" s="280"/>
      <c r="G2448" s="281"/>
      <c r="H2448" s="278"/>
      <c r="I2448" s="278"/>
      <c r="J2448" s="278"/>
      <c r="K2448" s="282"/>
      <c r="L2448" s="282"/>
      <c r="M2448" s="282"/>
      <c r="N2448" s="282"/>
      <c r="O2448" s="278"/>
      <c r="P2448" s="278"/>
      <c r="Q2448" s="278"/>
      <c r="R2448" s="278"/>
      <c r="S2448" s="278"/>
      <c r="T2448" s="278"/>
      <c r="U2448" s="278"/>
      <c r="V2448" s="278"/>
      <c r="W2448" s="278"/>
      <c r="X2448" s="278"/>
      <c r="Y2448" s="278"/>
      <c r="Z2448" s="278"/>
    </row>
    <row r="2449" spans="1:26" ht="13.2">
      <c r="A2449" s="278"/>
      <c r="B2449" s="281"/>
      <c r="C2449" s="278"/>
      <c r="D2449" s="278"/>
      <c r="E2449" s="278"/>
      <c r="F2449" s="280"/>
      <c r="G2449" s="281"/>
      <c r="H2449" s="278"/>
      <c r="I2449" s="278"/>
      <c r="J2449" s="278"/>
      <c r="K2449" s="282"/>
      <c r="L2449" s="282"/>
      <c r="M2449" s="282"/>
      <c r="N2449" s="282"/>
      <c r="O2449" s="278"/>
      <c r="P2449" s="278"/>
      <c r="Q2449" s="278"/>
      <c r="R2449" s="278"/>
      <c r="S2449" s="278"/>
      <c r="T2449" s="278"/>
      <c r="U2449" s="278"/>
      <c r="V2449" s="278"/>
      <c r="W2449" s="278"/>
      <c r="X2449" s="278"/>
      <c r="Y2449" s="278"/>
      <c r="Z2449" s="278"/>
    </row>
    <row r="2450" spans="1:26" ht="13.2">
      <c r="A2450" s="278"/>
      <c r="B2450" s="281"/>
      <c r="C2450" s="278"/>
      <c r="D2450" s="278"/>
      <c r="E2450" s="278"/>
      <c r="F2450" s="280"/>
      <c r="G2450" s="281"/>
      <c r="H2450" s="278"/>
      <c r="I2450" s="278"/>
      <c r="J2450" s="278"/>
      <c r="K2450" s="282"/>
      <c r="L2450" s="282"/>
      <c r="M2450" s="282"/>
      <c r="N2450" s="282"/>
      <c r="O2450" s="278"/>
      <c r="P2450" s="278"/>
      <c r="Q2450" s="278"/>
      <c r="R2450" s="278"/>
      <c r="S2450" s="278"/>
      <c r="T2450" s="278"/>
      <c r="U2450" s="278"/>
      <c r="V2450" s="278"/>
      <c r="W2450" s="278"/>
      <c r="X2450" s="278"/>
      <c r="Y2450" s="278"/>
      <c r="Z2450" s="278"/>
    </row>
    <row r="2451" spans="1:26" ht="13.2">
      <c r="A2451" s="278"/>
      <c r="B2451" s="281"/>
      <c r="C2451" s="278"/>
      <c r="D2451" s="278"/>
      <c r="E2451" s="278"/>
      <c r="F2451" s="280"/>
      <c r="G2451" s="281"/>
      <c r="H2451" s="278"/>
      <c r="I2451" s="278"/>
      <c r="J2451" s="278"/>
      <c r="K2451" s="282"/>
      <c r="L2451" s="282"/>
      <c r="M2451" s="282"/>
      <c r="N2451" s="282"/>
      <c r="O2451" s="278"/>
      <c r="P2451" s="278"/>
      <c r="Q2451" s="278"/>
      <c r="R2451" s="278"/>
      <c r="S2451" s="278"/>
      <c r="T2451" s="278"/>
      <c r="U2451" s="278"/>
      <c r="V2451" s="278"/>
      <c r="W2451" s="278"/>
      <c r="X2451" s="278"/>
      <c r="Y2451" s="278"/>
      <c r="Z2451" s="278"/>
    </row>
    <row r="2452" spans="1:26" ht="13.2">
      <c r="A2452" s="278"/>
      <c r="B2452" s="281"/>
      <c r="C2452" s="278"/>
      <c r="D2452" s="278"/>
      <c r="E2452" s="278"/>
      <c r="F2452" s="280"/>
      <c r="G2452" s="281"/>
      <c r="H2452" s="278"/>
      <c r="I2452" s="278"/>
      <c r="J2452" s="278"/>
      <c r="K2452" s="282"/>
      <c r="L2452" s="282"/>
      <c r="M2452" s="282"/>
      <c r="N2452" s="282"/>
      <c r="O2452" s="278"/>
      <c r="P2452" s="278"/>
      <c r="Q2452" s="278"/>
      <c r="R2452" s="278"/>
      <c r="S2452" s="278"/>
      <c r="T2452" s="278"/>
      <c r="U2452" s="278"/>
      <c r="V2452" s="278"/>
      <c r="W2452" s="278"/>
      <c r="X2452" s="278"/>
      <c r="Y2452" s="278"/>
      <c r="Z2452" s="278"/>
    </row>
    <row r="2453" spans="1:26" ht="13.2">
      <c r="A2453" s="278"/>
      <c r="B2453" s="281"/>
      <c r="C2453" s="278"/>
      <c r="D2453" s="278"/>
      <c r="E2453" s="278"/>
      <c r="F2453" s="280"/>
      <c r="G2453" s="281"/>
      <c r="H2453" s="278"/>
      <c r="I2453" s="278"/>
      <c r="J2453" s="278"/>
      <c r="K2453" s="282"/>
      <c r="L2453" s="282"/>
      <c r="M2453" s="282"/>
      <c r="N2453" s="282"/>
      <c r="O2453" s="278"/>
      <c r="P2453" s="278"/>
      <c r="Q2453" s="278"/>
      <c r="R2453" s="278"/>
      <c r="S2453" s="278"/>
      <c r="T2453" s="278"/>
      <c r="U2453" s="278"/>
      <c r="V2453" s="278"/>
      <c r="W2453" s="278"/>
      <c r="X2453" s="278"/>
      <c r="Y2453" s="278"/>
      <c r="Z2453" s="278"/>
    </row>
    <row r="2454" spans="1:26" ht="13.2">
      <c r="A2454" s="278"/>
      <c r="B2454" s="281"/>
      <c r="C2454" s="278"/>
      <c r="D2454" s="278"/>
      <c r="E2454" s="278"/>
      <c r="F2454" s="280"/>
      <c r="G2454" s="281"/>
      <c r="H2454" s="278"/>
      <c r="I2454" s="278"/>
      <c r="J2454" s="278"/>
      <c r="K2454" s="282"/>
      <c r="L2454" s="282"/>
      <c r="M2454" s="282"/>
      <c r="N2454" s="282"/>
      <c r="O2454" s="278"/>
      <c r="P2454" s="278"/>
      <c r="Q2454" s="278"/>
      <c r="R2454" s="278"/>
      <c r="S2454" s="278"/>
      <c r="T2454" s="278"/>
      <c r="U2454" s="278"/>
      <c r="V2454" s="278"/>
      <c r="W2454" s="278"/>
      <c r="X2454" s="278"/>
      <c r="Y2454" s="278"/>
      <c r="Z2454" s="278"/>
    </row>
    <row r="2455" spans="1:26" ht="13.2">
      <c r="A2455" s="278"/>
      <c r="B2455" s="281"/>
      <c r="C2455" s="278"/>
      <c r="D2455" s="278"/>
      <c r="E2455" s="278"/>
      <c r="F2455" s="280"/>
      <c r="G2455" s="281"/>
      <c r="H2455" s="278"/>
      <c r="I2455" s="278"/>
      <c r="J2455" s="278"/>
      <c r="K2455" s="282"/>
      <c r="L2455" s="282"/>
      <c r="M2455" s="282"/>
      <c r="N2455" s="282"/>
      <c r="O2455" s="278"/>
      <c r="P2455" s="278"/>
      <c r="Q2455" s="278"/>
      <c r="R2455" s="278"/>
      <c r="S2455" s="278"/>
      <c r="T2455" s="278"/>
      <c r="U2455" s="278"/>
      <c r="V2455" s="278"/>
      <c r="W2455" s="278"/>
      <c r="X2455" s="278"/>
      <c r="Y2455" s="278"/>
      <c r="Z2455" s="278"/>
    </row>
    <row r="2456" spans="1:26" ht="13.2">
      <c r="A2456" s="278"/>
      <c r="B2456" s="281"/>
      <c r="C2456" s="278"/>
      <c r="D2456" s="278"/>
      <c r="E2456" s="278"/>
      <c r="F2456" s="280"/>
      <c r="G2456" s="281"/>
      <c r="H2456" s="278"/>
      <c r="I2456" s="278"/>
      <c r="J2456" s="278"/>
      <c r="K2456" s="282"/>
      <c r="L2456" s="282"/>
      <c r="M2456" s="282"/>
      <c r="N2456" s="282"/>
      <c r="O2456" s="278"/>
      <c r="P2456" s="278"/>
      <c r="Q2456" s="278"/>
      <c r="R2456" s="278"/>
      <c r="S2456" s="278"/>
      <c r="T2456" s="278"/>
      <c r="U2456" s="278"/>
      <c r="V2456" s="278"/>
      <c r="W2456" s="278"/>
      <c r="X2456" s="278"/>
      <c r="Y2456" s="278"/>
      <c r="Z2456" s="278"/>
    </row>
    <row r="2457" spans="1:26" ht="13.2">
      <c r="A2457" s="278"/>
      <c r="B2457" s="281"/>
      <c r="C2457" s="278"/>
      <c r="D2457" s="278"/>
      <c r="E2457" s="278"/>
      <c r="F2457" s="280"/>
      <c r="G2457" s="281"/>
      <c r="H2457" s="278"/>
      <c r="I2457" s="278"/>
      <c r="J2457" s="278"/>
      <c r="K2457" s="282"/>
      <c r="L2457" s="282"/>
      <c r="M2457" s="282"/>
      <c r="N2457" s="282"/>
      <c r="O2457" s="278"/>
      <c r="P2457" s="278"/>
      <c r="Q2457" s="278"/>
      <c r="R2457" s="278"/>
      <c r="S2457" s="278"/>
      <c r="T2457" s="278"/>
      <c r="U2457" s="278"/>
      <c r="V2457" s="278"/>
      <c r="W2457" s="278"/>
      <c r="X2457" s="278"/>
      <c r="Y2457" s="278"/>
      <c r="Z2457" s="278"/>
    </row>
    <row r="2458" spans="1:26" ht="13.2">
      <c r="A2458" s="278"/>
      <c r="B2458" s="281"/>
      <c r="C2458" s="278"/>
      <c r="D2458" s="278"/>
      <c r="E2458" s="278"/>
      <c r="F2458" s="280"/>
      <c r="G2458" s="281"/>
      <c r="H2458" s="278"/>
      <c r="I2458" s="278"/>
      <c r="J2458" s="278"/>
      <c r="K2458" s="282"/>
      <c r="L2458" s="282"/>
      <c r="M2458" s="282"/>
      <c r="N2458" s="282"/>
      <c r="O2458" s="278"/>
      <c r="P2458" s="278"/>
      <c r="Q2458" s="278"/>
      <c r="R2458" s="278"/>
      <c r="S2458" s="278"/>
      <c r="T2458" s="278"/>
      <c r="U2458" s="278"/>
      <c r="V2458" s="278"/>
      <c r="W2458" s="278"/>
      <c r="X2458" s="278"/>
      <c r="Y2458" s="278"/>
      <c r="Z2458" s="278"/>
    </row>
    <row r="2459" spans="1:26" ht="13.2">
      <c r="A2459" s="278"/>
      <c r="B2459" s="281"/>
      <c r="C2459" s="278"/>
      <c r="D2459" s="278"/>
      <c r="E2459" s="278"/>
      <c r="F2459" s="280"/>
      <c r="G2459" s="281"/>
      <c r="H2459" s="278"/>
      <c r="I2459" s="278"/>
      <c r="J2459" s="278"/>
      <c r="K2459" s="282"/>
      <c r="L2459" s="282"/>
      <c r="M2459" s="282"/>
      <c r="N2459" s="282"/>
      <c r="O2459" s="278"/>
      <c r="P2459" s="278"/>
      <c r="Q2459" s="278"/>
      <c r="R2459" s="278"/>
      <c r="S2459" s="278"/>
      <c r="T2459" s="278"/>
      <c r="U2459" s="278"/>
      <c r="V2459" s="278"/>
      <c r="W2459" s="278"/>
      <c r="X2459" s="278"/>
      <c r="Y2459" s="278"/>
      <c r="Z2459" s="278"/>
    </row>
    <row r="2460" spans="1:26" ht="13.2">
      <c r="A2460" s="278"/>
      <c r="B2460" s="281"/>
      <c r="C2460" s="278"/>
      <c r="D2460" s="278"/>
      <c r="E2460" s="278"/>
      <c r="F2460" s="280"/>
      <c r="G2460" s="281"/>
      <c r="H2460" s="278"/>
      <c r="I2460" s="278"/>
      <c r="J2460" s="278"/>
      <c r="K2460" s="282"/>
      <c r="L2460" s="282"/>
      <c r="M2460" s="282"/>
      <c r="N2460" s="282"/>
      <c r="O2460" s="278"/>
      <c r="P2460" s="278"/>
      <c r="Q2460" s="278"/>
      <c r="R2460" s="278"/>
      <c r="S2460" s="278"/>
      <c r="T2460" s="278"/>
      <c r="U2460" s="278"/>
      <c r="V2460" s="278"/>
      <c r="W2460" s="278"/>
      <c r="X2460" s="278"/>
      <c r="Y2460" s="278"/>
      <c r="Z2460" s="278"/>
    </row>
    <row r="2461" spans="1:26" ht="13.2">
      <c r="A2461" s="278"/>
      <c r="B2461" s="281"/>
      <c r="C2461" s="278"/>
      <c r="D2461" s="278"/>
      <c r="E2461" s="278"/>
      <c r="F2461" s="280"/>
      <c r="G2461" s="281"/>
      <c r="H2461" s="278"/>
      <c r="I2461" s="278"/>
      <c r="J2461" s="278"/>
      <c r="K2461" s="282"/>
      <c r="L2461" s="282"/>
      <c r="M2461" s="282"/>
      <c r="N2461" s="282"/>
      <c r="O2461" s="278"/>
      <c r="P2461" s="278"/>
      <c r="Q2461" s="278"/>
      <c r="R2461" s="278"/>
      <c r="S2461" s="278"/>
      <c r="T2461" s="278"/>
      <c r="U2461" s="278"/>
      <c r="V2461" s="278"/>
      <c r="W2461" s="278"/>
      <c r="X2461" s="278"/>
      <c r="Y2461" s="278"/>
      <c r="Z2461" s="278"/>
    </row>
    <row r="2462" spans="1:26" ht="13.2">
      <c r="A2462" s="278"/>
      <c r="B2462" s="281"/>
      <c r="C2462" s="278"/>
      <c r="D2462" s="278"/>
      <c r="E2462" s="278"/>
      <c r="F2462" s="280"/>
      <c r="G2462" s="281"/>
      <c r="H2462" s="278"/>
      <c r="I2462" s="278"/>
      <c r="J2462" s="278"/>
      <c r="K2462" s="282"/>
      <c r="L2462" s="282"/>
      <c r="M2462" s="282"/>
      <c r="N2462" s="282"/>
      <c r="O2462" s="278"/>
      <c r="P2462" s="278"/>
      <c r="Q2462" s="278"/>
      <c r="R2462" s="278"/>
      <c r="S2462" s="278"/>
      <c r="T2462" s="278"/>
      <c r="U2462" s="278"/>
      <c r="V2462" s="278"/>
      <c r="W2462" s="278"/>
      <c r="X2462" s="278"/>
      <c r="Y2462" s="278"/>
      <c r="Z2462" s="278"/>
    </row>
    <row r="2463" spans="1:26" ht="13.2">
      <c r="A2463" s="278"/>
      <c r="B2463" s="281"/>
      <c r="C2463" s="278"/>
      <c r="D2463" s="278"/>
      <c r="E2463" s="278"/>
      <c r="F2463" s="280"/>
      <c r="G2463" s="281"/>
      <c r="H2463" s="278"/>
      <c r="I2463" s="278"/>
      <c r="J2463" s="278"/>
      <c r="K2463" s="282"/>
      <c r="L2463" s="282"/>
      <c r="M2463" s="282"/>
      <c r="N2463" s="282"/>
      <c r="O2463" s="278"/>
      <c r="P2463" s="278"/>
      <c r="Q2463" s="278"/>
      <c r="R2463" s="278"/>
      <c r="S2463" s="278"/>
      <c r="T2463" s="278"/>
      <c r="U2463" s="278"/>
      <c r="V2463" s="278"/>
      <c r="W2463" s="278"/>
      <c r="X2463" s="278"/>
      <c r="Y2463" s="278"/>
      <c r="Z2463" s="278"/>
    </row>
    <row r="2464" spans="1:26" ht="13.2">
      <c r="A2464" s="278"/>
      <c r="B2464" s="281"/>
      <c r="C2464" s="278"/>
      <c r="D2464" s="278"/>
      <c r="E2464" s="278"/>
      <c r="F2464" s="280"/>
      <c r="G2464" s="281"/>
      <c r="H2464" s="278"/>
      <c r="I2464" s="278"/>
      <c r="J2464" s="278"/>
      <c r="K2464" s="282"/>
      <c r="L2464" s="282"/>
      <c r="M2464" s="282"/>
      <c r="N2464" s="282"/>
      <c r="O2464" s="278"/>
      <c r="P2464" s="278"/>
      <c r="Q2464" s="278"/>
      <c r="R2464" s="278"/>
      <c r="S2464" s="278"/>
      <c r="T2464" s="278"/>
      <c r="U2464" s="278"/>
      <c r="V2464" s="278"/>
      <c r="W2464" s="278"/>
      <c r="X2464" s="278"/>
      <c r="Y2464" s="278"/>
      <c r="Z2464" s="278"/>
    </row>
    <row r="2465" spans="1:26" ht="13.2">
      <c r="A2465" s="278"/>
      <c r="B2465" s="281"/>
      <c r="C2465" s="278"/>
      <c r="D2465" s="278"/>
      <c r="E2465" s="278"/>
      <c r="F2465" s="280"/>
      <c r="G2465" s="281"/>
      <c r="H2465" s="278"/>
      <c r="I2465" s="278"/>
      <c r="J2465" s="278"/>
      <c r="K2465" s="282"/>
      <c r="L2465" s="282"/>
      <c r="M2465" s="282"/>
      <c r="N2465" s="282"/>
      <c r="O2465" s="278"/>
      <c r="P2465" s="278"/>
      <c r="Q2465" s="278"/>
      <c r="R2465" s="278"/>
      <c r="S2465" s="278"/>
      <c r="T2465" s="278"/>
      <c r="U2465" s="278"/>
      <c r="V2465" s="278"/>
      <c r="W2465" s="278"/>
      <c r="X2465" s="278"/>
      <c r="Y2465" s="278"/>
      <c r="Z2465" s="278"/>
    </row>
    <row r="2466" spans="1:26" ht="13.2">
      <c r="A2466" s="278"/>
      <c r="B2466" s="281"/>
      <c r="C2466" s="278"/>
      <c r="D2466" s="278"/>
      <c r="E2466" s="278"/>
      <c r="F2466" s="280"/>
      <c r="G2466" s="281"/>
      <c r="H2466" s="278"/>
      <c r="I2466" s="278"/>
      <c r="J2466" s="278"/>
      <c r="K2466" s="282"/>
      <c r="L2466" s="282"/>
      <c r="M2466" s="282"/>
      <c r="N2466" s="282"/>
      <c r="O2466" s="278"/>
      <c r="P2466" s="278"/>
      <c r="Q2466" s="278"/>
      <c r="R2466" s="278"/>
      <c r="S2466" s="278"/>
      <c r="T2466" s="278"/>
      <c r="U2466" s="278"/>
      <c r="V2466" s="278"/>
      <c r="W2466" s="278"/>
      <c r="X2466" s="278"/>
      <c r="Y2466" s="278"/>
      <c r="Z2466" s="278"/>
    </row>
    <row r="2467" spans="1:26" ht="13.2">
      <c r="A2467" s="278"/>
      <c r="B2467" s="281"/>
      <c r="C2467" s="278"/>
      <c r="D2467" s="278"/>
      <c r="E2467" s="278"/>
      <c r="F2467" s="280"/>
      <c r="G2467" s="281"/>
      <c r="H2467" s="278"/>
      <c r="I2467" s="278"/>
      <c r="J2467" s="278"/>
      <c r="K2467" s="282"/>
      <c r="L2467" s="282"/>
      <c r="M2467" s="282"/>
      <c r="N2467" s="282"/>
      <c r="O2467" s="278"/>
      <c r="P2467" s="278"/>
      <c r="Q2467" s="278"/>
      <c r="R2467" s="278"/>
      <c r="S2467" s="278"/>
      <c r="T2467" s="278"/>
      <c r="U2467" s="278"/>
      <c r="V2467" s="278"/>
      <c r="W2467" s="278"/>
      <c r="X2467" s="278"/>
      <c r="Y2467" s="278"/>
      <c r="Z2467" s="278"/>
    </row>
    <row r="2468" spans="1:26" ht="13.2">
      <c r="A2468" s="278"/>
      <c r="B2468" s="281"/>
      <c r="C2468" s="278"/>
      <c r="D2468" s="278"/>
      <c r="E2468" s="278"/>
      <c r="F2468" s="280"/>
      <c r="G2468" s="281"/>
      <c r="H2468" s="278"/>
      <c r="I2468" s="278"/>
      <c r="J2468" s="278"/>
      <c r="K2468" s="282"/>
      <c r="L2468" s="282"/>
      <c r="M2468" s="282"/>
      <c r="N2468" s="282"/>
      <c r="O2468" s="278"/>
      <c r="P2468" s="278"/>
      <c r="Q2468" s="278"/>
      <c r="R2468" s="278"/>
      <c r="S2468" s="278"/>
      <c r="T2468" s="278"/>
      <c r="U2468" s="278"/>
      <c r="V2468" s="278"/>
      <c r="W2468" s="278"/>
      <c r="X2468" s="278"/>
      <c r="Y2468" s="278"/>
      <c r="Z2468" s="278"/>
    </row>
    <row r="2469" spans="1:26" ht="13.2">
      <c r="A2469" s="278"/>
      <c r="B2469" s="281"/>
      <c r="C2469" s="278"/>
      <c r="D2469" s="278"/>
      <c r="E2469" s="278"/>
      <c r="F2469" s="280"/>
      <c r="G2469" s="281"/>
      <c r="H2469" s="278"/>
      <c r="I2469" s="278"/>
      <c r="J2469" s="278"/>
      <c r="K2469" s="282"/>
      <c r="L2469" s="282"/>
      <c r="M2469" s="282"/>
      <c r="N2469" s="282"/>
      <c r="O2469" s="278"/>
      <c r="P2469" s="278"/>
      <c r="Q2469" s="278"/>
      <c r="R2469" s="278"/>
      <c r="S2469" s="278"/>
      <c r="T2469" s="278"/>
      <c r="U2469" s="278"/>
      <c r="V2469" s="278"/>
      <c r="W2469" s="278"/>
      <c r="X2469" s="278"/>
      <c r="Y2469" s="278"/>
      <c r="Z2469" s="278"/>
    </row>
    <row r="2470" spans="1:26" ht="13.2">
      <c r="A2470" s="278"/>
      <c r="B2470" s="281"/>
      <c r="C2470" s="278"/>
      <c r="D2470" s="278"/>
      <c r="E2470" s="278"/>
      <c r="F2470" s="280"/>
      <c r="G2470" s="281"/>
      <c r="H2470" s="278"/>
      <c r="I2470" s="278"/>
      <c r="J2470" s="278"/>
      <c r="K2470" s="282"/>
      <c r="L2470" s="282"/>
      <c r="M2470" s="282"/>
      <c r="N2470" s="282"/>
      <c r="O2470" s="278"/>
      <c r="P2470" s="278"/>
      <c r="Q2470" s="278"/>
      <c r="R2470" s="278"/>
      <c r="S2470" s="278"/>
      <c r="T2470" s="278"/>
      <c r="U2470" s="278"/>
      <c r="V2470" s="278"/>
      <c r="W2470" s="278"/>
      <c r="X2470" s="278"/>
      <c r="Y2470" s="278"/>
      <c r="Z2470" s="278"/>
    </row>
    <row r="2471" spans="1:26" ht="13.2">
      <c r="A2471" s="278"/>
      <c r="B2471" s="281"/>
      <c r="C2471" s="278"/>
      <c r="D2471" s="278"/>
      <c r="E2471" s="278"/>
      <c r="F2471" s="280"/>
      <c r="G2471" s="281"/>
      <c r="H2471" s="278"/>
      <c r="I2471" s="278"/>
      <c r="J2471" s="278"/>
      <c r="K2471" s="282"/>
      <c r="L2471" s="282"/>
      <c r="M2471" s="282"/>
      <c r="N2471" s="282"/>
      <c r="O2471" s="278"/>
      <c r="P2471" s="278"/>
      <c r="Q2471" s="278"/>
      <c r="R2471" s="278"/>
      <c r="S2471" s="278"/>
      <c r="T2471" s="278"/>
      <c r="U2471" s="278"/>
      <c r="V2471" s="278"/>
      <c r="W2471" s="278"/>
      <c r="X2471" s="278"/>
      <c r="Y2471" s="278"/>
      <c r="Z2471" s="278"/>
    </row>
    <row r="2472" spans="1:26" ht="13.2">
      <c r="A2472" s="278"/>
      <c r="B2472" s="281"/>
      <c r="C2472" s="278"/>
      <c r="D2472" s="278"/>
      <c r="E2472" s="278"/>
      <c r="F2472" s="280"/>
      <c r="G2472" s="281"/>
      <c r="H2472" s="278"/>
      <c r="I2472" s="278"/>
      <c r="J2472" s="278"/>
      <c r="K2472" s="282"/>
      <c r="L2472" s="282"/>
      <c r="M2472" s="282"/>
      <c r="N2472" s="282"/>
      <c r="O2472" s="278"/>
      <c r="P2472" s="278"/>
      <c r="Q2472" s="278"/>
      <c r="R2472" s="278"/>
      <c r="S2472" s="278"/>
      <c r="T2472" s="278"/>
      <c r="U2472" s="278"/>
      <c r="V2472" s="278"/>
      <c r="W2472" s="278"/>
      <c r="X2472" s="278"/>
      <c r="Y2472" s="278"/>
      <c r="Z2472" s="278"/>
    </row>
    <row r="2473" spans="1:26" ht="13.2">
      <c r="A2473" s="278"/>
      <c r="B2473" s="281"/>
      <c r="C2473" s="278"/>
      <c r="D2473" s="278"/>
      <c r="E2473" s="278"/>
      <c r="F2473" s="280"/>
      <c r="G2473" s="281"/>
      <c r="H2473" s="278"/>
      <c r="I2473" s="278"/>
      <c r="J2473" s="278"/>
      <c r="K2473" s="282"/>
      <c r="L2473" s="282"/>
      <c r="M2473" s="282"/>
      <c r="N2473" s="282"/>
      <c r="O2473" s="278"/>
      <c r="P2473" s="278"/>
      <c r="Q2473" s="278"/>
      <c r="R2473" s="278"/>
      <c r="S2473" s="278"/>
      <c r="T2473" s="278"/>
      <c r="U2473" s="278"/>
      <c r="V2473" s="278"/>
      <c r="W2473" s="278"/>
      <c r="X2473" s="278"/>
      <c r="Y2473" s="278"/>
      <c r="Z2473" s="278"/>
    </row>
    <row r="2474" spans="1:26" ht="13.2">
      <c r="A2474" s="278"/>
      <c r="B2474" s="281"/>
      <c r="C2474" s="278"/>
      <c r="D2474" s="278"/>
      <c r="E2474" s="278"/>
      <c r="F2474" s="280"/>
      <c r="G2474" s="281"/>
      <c r="H2474" s="278"/>
      <c r="I2474" s="278"/>
      <c r="J2474" s="278"/>
      <c r="K2474" s="282"/>
      <c r="L2474" s="282"/>
      <c r="M2474" s="282"/>
      <c r="N2474" s="282"/>
      <c r="O2474" s="278"/>
      <c r="P2474" s="278"/>
      <c r="Q2474" s="278"/>
      <c r="R2474" s="278"/>
      <c r="S2474" s="278"/>
      <c r="T2474" s="278"/>
      <c r="U2474" s="278"/>
      <c r="V2474" s="278"/>
      <c r="W2474" s="278"/>
      <c r="X2474" s="278"/>
      <c r="Y2474" s="278"/>
      <c r="Z2474" s="278"/>
    </row>
    <row r="2475" spans="1:26" ht="13.2">
      <c r="A2475" s="278"/>
      <c r="B2475" s="281"/>
      <c r="C2475" s="278"/>
      <c r="D2475" s="278"/>
      <c r="E2475" s="278"/>
      <c r="F2475" s="280"/>
      <c r="G2475" s="281"/>
      <c r="H2475" s="278"/>
      <c r="I2475" s="278"/>
      <c r="J2475" s="278"/>
      <c r="K2475" s="282"/>
      <c r="L2475" s="282"/>
      <c r="M2475" s="282"/>
      <c r="N2475" s="282"/>
      <c r="O2475" s="278"/>
      <c r="P2475" s="278"/>
      <c r="Q2475" s="278"/>
      <c r="R2475" s="278"/>
      <c r="S2475" s="278"/>
      <c r="T2475" s="278"/>
      <c r="U2475" s="278"/>
      <c r="V2475" s="278"/>
      <c r="W2475" s="278"/>
      <c r="X2475" s="278"/>
      <c r="Y2475" s="278"/>
      <c r="Z2475" s="278"/>
    </row>
    <row r="2476" spans="1:26" ht="13.2">
      <c r="A2476" s="278"/>
      <c r="B2476" s="281"/>
      <c r="C2476" s="278"/>
      <c r="D2476" s="278"/>
      <c r="E2476" s="278"/>
      <c r="F2476" s="280"/>
      <c r="G2476" s="281"/>
      <c r="H2476" s="278"/>
      <c r="I2476" s="278"/>
      <c r="J2476" s="278"/>
      <c r="K2476" s="282"/>
      <c r="L2476" s="282"/>
      <c r="M2476" s="282"/>
      <c r="N2476" s="282"/>
      <c r="O2476" s="278"/>
      <c r="P2476" s="278"/>
      <c r="Q2476" s="278"/>
      <c r="R2476" s="278"/>
      <c r="S2476" s="278"/>
      <c r="T2476" s="278"/>
      <c r="U2476" s="278"/>
      <c r="V2476" s="278"/>
      <c r="W2476" s="278"/>
      <c r="X2476" s="278"/>
      <c r="Y2476" s="278"/>
      <c r="Z2476" s="278"/>
    </row>
    <row r="2477" spans="1:26" ht="13.2">
      <c r="A2477" s="278"/>
      <c r="B2477" s="281"/>
      <c r="C2477" s="278"/>
      <c r="D2477" s="278"/>
      <c r="E2477" s="278"/>
      <c r="F2477" s="280"/>
      <c r="G2477" s="281"/>
      <c r="H2477" s="278"/>
      <c r="I2477" s="278"/>
      <c r="J2477" s="278"/>
      <c r="K2477" s="282"/>
      <c r="L2477" s="282"/>
      <c r="M2477" s="282"/>
      <c r="N2477" s="282"/>
      <c r="O2477" s="278"/>
      <c r="P2477" s="278"/>
      <c r="Q2477" s="278"/>
      <c r="R2477" s="278"/>
      <c r="S2477" s="278"/>
      <c r="T2477" s="278"/>
      <c r="U2477" s="278"/>
      <c r="V2477" s="278"/>
      <c r="W2477" s="278"/>
      <c r="X2477" s="278"/>
      <c r="Y2477" s="278"/>
      <c r="Z2477" s="278"/>
    </row>
    <row r="2478" spans="1:26" ht="13.2">
      <c r="A2478" s="278"/>
      <c r="B2478" s="281"/>
      <c r="C2478" s="278"/>
      <c r="D2478" s="278"/>
      <c r="E2478" s="278"/>
      <c r="F2478" s="280"/>
      <c r="G2478" s="281"/>
      <c r="H2478" s="278"/>
      <c r="I2478" s="278"/>
      <c r="J2478" s="278"/>
      <c r="K2478" s="282"/>
      <c r="L2478" s="282"/>
      <c r="M2478" s="282"/>
      <c r="N2478" s="282"/>
      <c r="O2478" s="278"/>
      <c r="P2478" s="278"/>
      <c r="Q2478" s="278"/>
      <c r="R2478" s="278"/>
      <c r="S2478" s="278"/>
      <c r="T2478" s="278"/>
      <c r="U2478" s="278"/>
      <c r="V2478" s="278"/>
      <c r="W2478" s="278"/>
      <c r="X2478" s="278"/>
      <c r="Y2478" s="278"/>
      <c r="Z2478" s="278"/>
    </row>
    <row r="2479" spans="1:26" ht="13.2">
      <c r="A2479" s="278"/>
      <c r="B2479" s="281"/>
      <c r="C2479" s="278"/>
      <c r="D2479" s="278"/>
      <c r="E2479" s="278"/>
      <c r="F2479" s="280"/>
      <c r="G2479" s="281"/>
      <c r="H2479" s="278"/>
      <c r="I2479" s="278"/>
      <c r="J2479" s="278"/>
      <c r="K2479" s="282"/>
      <c r="L2479" s="282"/>
      <c r="M2479" s="282"/>
      <c r="N2479" s="282"/>
      <c r="O2479" s="278"/>
      <c r="P2479" s="278"/>
      <c r="Q2479" s="278"/>
      <c r="R2479" s="278"/>
      <c r="S2479" s="278"/>
      <c r="T2479" s="278"/>
      <c r="U2479" s="278"/>
      <c r="V2479" s="278"/>
      <c r="W2479" s="278"/>
      <c r="X2479" s="278"/>
      <c r="Y2479" s="278"/>
      <c r="Z2479" s="278"/>
    </row>
    <row r="2480" spans="1:26" ht="13.2">
      <c r="A2480" s="278"/>
      <c r="B2480" s="281"/>
      <c r="C2480" s="278"/>
      <c r="D2480" s="278"/>
      <c r="E2480" s="278"/>
      <c r="F2480" s="280"/>
      <c r="H2480" s="278"/>
      <c r="I2480" s="278"/>
      <c r="J2480" s="278"/>
      <c r="K2480" s="282"/>
      <c r="L2480" s="282"/>
      <c r="M2480" s="282"/>
      <c r="N2480" s="282"/>
      <c r="O2480" s="278"/>
      <c r="P2480" s="278"/>
      <c r="Q2480" s="278"/>
      <c r="R2480" s="278"/>
      <c r="S2480" s="278"/>
      <c r="T2480" s="278"/>
      <c r="U2480" s="278"/>
      <c r="V2480" s="278"/>
      <c r="W2480" s="278"/>
      <c r="X2480" s="278"/>
      <c r="Y2480" s="278"/>
      <c r="Z2480" s="278"/>
    </row>
    <row r="2481" spans="1:26" ht="13.2">
      <c r="A2481" s="278"/>
      <c r="B2481" s="281"/>
      <c r="C2481" s="278"/>
      <c r="D2481" s="278"/>
      <c r="E2481" s="278"/>
      <c r="F2481" s="280"/>
      <c r="H2481" s="278"/>
      <c r="I2481" s="278"/>
      <c r="J2481" s="278"/>
      <c r="K2481" s="282"/>
      <c r="L2481" s="282"/>
      <c r="M2481" s="282"/>
      <c r="N2481" s="282"/>
      <c r="O2481" s="278"/>
      <c r="P2481" s="278"/>
      <c r="Q2481" s="278"/>
      <c r="R2481" s="278"/>
      <c r="S2481" s="278"/>
      <c r="T2481" s="278"/>
      <c r="U2481" s="278"/>
      <c r="V2481" s="278"/>
      <c r="W2481" s="278"/>
      <c r="X2481" s="278"/>
      <c r="Y2481" s="278"/>
      <c r="Z2481" s="278"/>
    </row>
  </sheetData>
  <customSheetViews>
    <customSheetView guid="{7CE15100-8ECD-4D9B-8DA5-D35B508638B0}" filter="1" showAutoFilter="1">
      <pageMargins left="0.7" right="0.7" top="0.75" bottom="0.75" header="0.3" footer="0.3"/>
      <autoFilter ref="A1:M1665" xr:uid="{BFDF6C19-225A-4F2A-AE7F-C776EBD99B7D}"/>
    </customSheetView>
  </customSheetViews>
  <phoneticPr fontId="35" type="noConversion"/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86B17-ED39-4241-A818-277E937771D6}">
  <dimension ref="A1:F9"/>
  <sheetViews>
    <sheetView workbookViewId="0">
      <selection activeCell="G1" sqref="G1"/>
    </sheetView>
  </sheetViews>
  <sheetFormatPr defaultRowHeight="13.2"/>
  <cols>
    <col min="4" max="4" width="13.21875" bestFit="1" customWidth="1"/>
  </cols>
  <sheetData>
    <row r="1" spans="1:6">
      <c r="A1" s="436" t="s">
        <v>53</v>
      </c>
      <c r="B1" s="436" t="s">
        <v>3979</v>
      </c>
      <c r="C1" s="436" t="s">
        <v>3977</v>
      </c>
      <c r="D1" s="436" t="s">
        <v>3978</v>
      </c>
      <c r="E1" s="436" t="s">
        <v>3980</v>
      </c>
      <c r="F1" s="436" t="s">
        <v>3981</v>
      </c>
    </row>
    <row r="2" spans="1:6">
      <c r="A2" s="436" t="s">
        <v>3969</v>
      </c>
      <c r="B2" s="438">
        <v>6.7</v>
      </c>
      <c r="C2">
        <v>3</v>
      </c>
      <c r="D2">
        <v>8.9</v>
      </c>
      <c r="E2">
        <v>94</v>
      </c>
      <c r="F2" s="459">
        <v>0.31</v>
      </c>
    </row>
    <row r="3" spans="1:6">
      <c r="A3" s="436" t="s">
        <v>3970</v>
      </c>
      <c r="B3" s="438">
        <v>7.7</v>
      </c>
      <c r="C3">
        <v>3</v>
      </c>
      <c r="D3">
        <v>10.3</v>
      </c>
      <c r="E3">
        <v>59</v>
      </c>
      <c r="F3" s="459">
        <v>0.12</v>
      </c>
    </row>
    <row r="4" spans="1:6">
      <c r="A4" s="436" t="s">
        <v>3971</v>
      </c>
      <c r="B4" s="438">
        <v>10</v>
      </c>
      <c r="C4">
        <v>3</v>
      </c>
      <c r="D4">
        <v>12.3</v>
      </c>
      <c r="E4">
        <v>63</v>
      </c>
      <c r="F4" s="459">
        <v>0.13</v>
      </c>
    </row>
    <row r="5" spans="1:6">
      <c r="A5" s="436" t="s">
        <v>3972</v>
      </c>
      <c r="B5" s="438">
        <v>8.3000000000000007</v>
      </c>
      <c r="C5">
        <v>3</v>
      </c>
      <c r="D5">
        <v>7.2</v>
      </c>
      <c r="E5">
        <v>155</v>
      </c>
      <c r="F5" s="459">
        <v>0.41</v>
      </c>
    </row>
    <row r="6" spans="1:6">
      <c r="A6" s="436" t="s">
        <v>3973</v>
      </c>
      <c r="B6" s="438">
        <v>4.9000000000000004</v>
      </c>
      <c r="C6">
        <v>3</v>
      </c>
      <c r="D6">
        <v>12.7</v>
      </c>
      <c r="E6">
        <v>288</v>
      </c>
      <c r="F6" s="459">
        <v>0.52</v>
      </c>
    </row>
    <row r="7" spans="1:6">
      <c r="A7" s="436" t="s">
        <v>3974</v>
      </c>
      <c r="B7" s="438">
        <v>4.3</v>
      </c>
      <c r="C7">
        <v>3</v>
      </c>
      <c r="D7">
        <v>9.8000000000000007</v>
      </c>
      <c r="E7">
        <v>242</v>
      </c>
      <c r="F7" s="459">
        <v>0.43</v>
      </c>
    </row>
    <row r="8" spans="1:6">
      <c r="A8" s="436" t="s">
        <v>3975</v>
      </c>
      <c r="B8" s="438">
        <v>6.2</v>
      </c>
      <c r="C8">
        <v>3</v>
      </c>
      <c r="D8">
        <v>12.7</v>
      </c>
      <c r="E8">
        <v>230</v>
      </c>
      <c r="F8" s="459">
        <v>0.47</v>
      </c>
    </row>
    <row r="9" spans="1:6">
      <c r="A9" s="436" t="s">
        <v>3976</v>
      </c>
      <c r="B9" s="438">
        <v>6.6</v>
      </c>
      <c r="C9">
        <v>3</v>
      </c>
      <c r="D9">
        <v>14</v>
      </c>
      <c r="E9">
        <v>278</v>
      </c>
      <c r="F9" s="459">
        <v>0.21</v>
      </c>
    </row>
  </sheetData>
  <phoneticPr fontId="35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Станция - направление</vt:lpstr>
      <vt:lpstr>Сводная вход</vt:lpstr>
      <vt:lpstr>Лист6</vt:lpstr>
      <vt:lpstr>Сводная экспедир-е</vt:lpstr>
      <vt:lpstr>Расписание</vt:lpstr>
      <vt:lpstr>Входящие</vt:lpstr>
      <vt:lpstr>Отправили вагоны</vt:lpstr>
      <vt:lpstr>Отправили вагоны (копия)</vt:lpstr>
      <vt:lpstr>Экспедирование</vt:lpstr>
      <vt:lpstr>Оборот ТК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Артём</cp:lastModifiedBy>
  <dcterms:modified xsi:type="dcterms:W3CDTF">2022-09-28T14:49:29Z</dcterms:modified>
</cp:coreProperties>
</file>